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ms-excel.controlproperties+xml" PartName="/xl/ctrlProps/ctrlProp70.xml"/>
  <Override ContentType="application/vnd.ms-excel.controlproperties+xml" PartName="/xl/ctrlProps/ctrlProp71.xml"/>
  <Override ContentType="application/vnd.ms-excel.controlproperties+xml" PartName="/xl/ctrlProps/ctrlProp72.xml"/>
  <Override ContentType="application/vnd.ms-excel.controlproperties+xml" PartName="/xl/ctrlProps/ctrlProp73.xml"/>
  <Override ContentType="application/vnd.ms-excel.controlproperties+xml" PartName="/xl/ctrlProps/ctrlProp74.xml"/>
  <Override ContentType="application/vnd.ms-excel.controlproperties+xml" PartName="/xl/ctrlProps/ctrlProp75.xml"/>
  <Override ContentType="application/vnd.ms-excel.controlproperties+xml" PartName="/xl/ctrlProps/ctrlProp76.xml"/>
  <Override ContentType="application/vnd.ms-excel.controlproperties+xml" PartName="/xl/ctrlProps/ctrlProp77.xml"/>
  <Override ContentType="application/vnd.ms-excel.controlproperties+xml" PartName="/xl/ctrlProps/ctrlProp78.xml"/>
  <Override ContentType="application/vnd.ms-excel.controlproperties+xml" PartName="/xl/ctrlProps/ctrlProp79.xml"/>
  <Override ContentType="application/vnd.ms-excel.controlproperties+xml" PartName="/xl/ctrlProps/ctrlProp80.xml"/>
  <Override ContentType="application/vnd.ms-excel.controlproperties+xml" PartName="/xl/ctrlProps/ctrlProp81.xml"/>
  <Override ContentType="application/vnd.ms-excel.controlproperties+xml" PartName="/xl/ctrlProps/ctrlProp82.xml"/>
  <Override ContentType="application/vnd.ms-excel.controlproperties+xml" PartName="/xl/ctrlProps/ctrlProp83.xml"/>
  <Override ContentType="application/vnd.ms-excel.controlproperties+xml" PartName="/xl/ctrlProps/ctrlProp84.xml"/>
  <Override ContentType="application/vnd.ms-excel.controlproperties+xml" PartName="/xl/ctrlProps/ctrlProp85.xml"/>
  <Override ContentType="application/vnd.ms-excel.controlproperties+xml" PartName="/xl/ctrlProps/ctrlProp86.xml"/>
  <Override ContentType="application/vnd.ms-excel.controlproperties+xml" PartName="/xl/ctrlProps/ctrlProp87.xml"/>
  <Override ContentType="application/vnd.ms-excel.controlproperties+xml" PartName="/xl/ctrlProps/ctrlProp88.xml"/>
  <Override ContentType="application/vnd.ms-excel.controlproperties+xml" PartName="/xl/ctrlProps/ctrlProp89.xml"/>
  <Override ContentType="application/vnd.ms-excel.controlproperties+xml" PartName="/xl/ctrlProps/ctrlProp90.xml"/>
  <Override ContentType="application/vnd.ms-excel.controlproperties+xml" PartName="/xl/ctrlProps/ctrlProp91.xml"/>
  <Override ContentType="application/vnd.ms-excel.controlproperties+xml" PartName="/xl/ctrlProps/ctrlProp92.xml"/>
  <Override ContentType="application/vnd.ms-excel.controlproperties+xml" PartName="/xl/ctrlProps/ctrlProp93.xml"/>
  <Override ContentType="application/vnd.ms-excel.controlproperties+xml" PartName="/xl/ctrlProps/ctrlProp94.xml"/>
  <Override ContentType="application/vnd.ms-excel.controlproperties+xml" PartName="/xl/ctrlProps/ctrlProp95.xml"/>
  <Override ContentType="application/vnd.ms-excel.controlproperties+xml" PartName="/xl/ctrlProps/ctrlProp96.xml"/>
  <Override ContentType="application/vnd.ms-excel.controlproperties+xml" PartName="/xl/ctrlProps/ctrlProp97.xml"/>
  <Override ContentType="application/vnd.ms-excel.controlproperties+xml" PartName="/xl/ctrlProps/ctrlProp98.xml"/>
  <Override ContentType="application/vnd.ms-excel.controlproperties+xml" PartName="/xl/ctrlProps/ctrlProp99.xml"/>
  <Override ContentType="application/vnd.ms-excel.controlproperties+xml" PartName="/xl/ctrlProps/ctrlProp100.xml"/>
  <Override ContentType="application/vnd.ms-excel.controlproperties+xml" PartName="/xl/ctrlProps/ctrlProp101.xml"/>
  <Override ContentType="application/vnd.ms-excel.controlproperties+xml" PartName="/xl/ctrlProps/ctrlProp102.xml"/>
  <Override ContentType="application/vnd.ms-excel.controlproperties+xml" PartName="/xl/ctrlProps/ctrlProp103.xml"/>
  <Override ContentType="application/vnd.ms-excel.controlproperties+xml" PartName="/xl/ctrlProps/ctrlProp104.xml"/>
  <Override ContentType="application/vnd.ms-excel.controlproperties+xml" PartName="/xl/ctrlProps/ctrlProp105.xml"/>
  <Override ContentType="application/vnd.ms-excel.controlproperties+xml" PartName="/xl/ctrlProps/ctrlProp106.xml"/>
  <Override ContentType="application/vnd.ms-excel.controlproperties+xml" PartName="/xl/ctrlProps/ctrlProp107.xml"/>
  <Override ContentType="application/vnd.ms-excel.controlproperties+xml" PartName="/xl/ctrlProps/ctrlProp108.xml"/>
  <Override ContentType="application/vnd.ms-excel.controlproperties+xml" PartName="/xl/ctrlProps/ctrlProp109.xml"/>
  <Override ContentType="application/vnd.ms-excel.controlproperties+xml" PartName="/xl/ctrlProps/ctrlProp110.xml"/>
  <Override ContentType="application/vnd.ms-excel.controlproperties+xml" PartName="/xl/ctrlProps/ctrlProp111.xml"/>
  <Override ContentType="application/vnd.ms-excel.controlproperties+xml" PartName="/xl/ctrlProps/ctrlProp112.xml"/>
  <Override ContentType="application/vnd.ms-excel.controlproperties+xml" PartName="/xl/ctrlProps/ctrlProp113.xml"/>
  <Override ContentType="application/vnd.ms-excel.controlproperties+xml" PartName="/xl/ctrlProps/ctrlProp114.xml"/>
  <Override ContentType="application/vnd.ms-excel.controlproperties+xml" PartName="/xl/ctrlProps/ctrlProp115.xml"/>
  <Override ContentType="application/vnd.ms-excel.controlproperties+xml" PartName="/xl/ctrlProps/ctrlProp116.xml"/>
  <Override ContentType="application/vnd.ms-excel.controlproperties+xml" PartName="/xl/ctrlProps/ctrlProp117.xml"/>
  <Override ContentType="application/vnd.ms-excel.controlproperties+xml" PartName="/xl/ctrlProps/ctrlProp118.xml"/>
  <Override ContentType="application/vnd.ms-excel.controlproperties+xml" PartName="/xl/ctrlProps/ctrlProp119.xml"/>
  <Override ContentType="application/vnd.ms-excel.controlproperties+xml" PartName="/xl/ctrlProps/ctrlProp120.xml"/>
  <Override ContentType="application/vnd.ms-excel.controlproperties+xml" PartName="/xl/ctrlProps/ctrlProp121.xml"/>
  <Override ContentType="application/vnd.ms-excel.controlproperties+xml" PartName="/xl/ctrlProps/ctrlProp122.xml"/>
  <Override ContentType="application/vnd.ms-excel.controlproperties+xml" PartName="/xl/ctrlProps/ctrlProp123.xml"/>
  <Override ContentType="application/vnd.ms-excel.controlproperties+xml" PartName="/xl/ctrlProps/ctrlProp124.xml"/>
  <Override ContentType="application/vnd.ms-excel.controlproperties+xml" PartName="/xl/ctrlProps/ctrlProp125.xml"/>
  <Override ContentType="application/vnd.ms-excel.controlproperties+xml" PartName="/xl/ctrlProps/ctrlProp126.xml"/>
  <Override ContentType="application/vnd.ms-excel.controlproperties+xml" PartName="/xl/ctrlProps/ctrlProp127.xml"/>
  <Override ContentType="application/vnd.ms-excel.controlproperties+xml" PartName="/xl/ctrlProps/ctrlProp128.xml"/>
  <Override ContentType="application/vnd.ms-excel.controlproperties+xml" PartName="/xl/ctrlProps/ctrlProp129.xml"/>
  <Override ContentType="application/vnd.ms-excel.controlproperties+xml" PartName="/xl/ctrlProps/ctrlProp130.xml"/>
  <Override ContentType="application/vnd.ms-excel.controlproperties+xml" PartName="/xl/ctrlProps/ctrlProp131.xml"/>
  <Override ContentType="application/vnd.ms-excel.controlproperties+xml" PartName="/xl/ctrlProps/ctrlProp132.xml"/>
  <Override ContentType="application/vnd.ms-excel.controlproperties+xml" PartName="/xl/ctrlProps/ctrlProp133.xml"/>
  <Override ContentType="application/vnd.ms-excel.controlproperties+xml" PartName="/xl/ctrlProps/ctrlProp134.xml"/>
  <Override ContentType="application/vnd.ms-excel.controlproperties+xml" PartName="/xl/ctrlProps/ctrlProp135.xml"/>
  <Override ContentType="application/vnd.ms-excel.controlproperties+xml" PartName="/xl/ctrlProps/ctrlProp136.xml"/>
  <Override ContentType="application/vnd.ms-excel.controlproperties+xml" PartName="/xl/ctrlProps/ctrlProp137.xml"/>
  <Override ContentType="application/vnd.ms-excel.controlproperties+xml" PartName="/xl/ctrlProps/ctrlProp138.xml"/>
  <Override ContentType="application/vnd.ms-excel.controlproperties+xml" PartName="/xl/ctrlProps/ctrlProp139.xml"/>
  <Override ContentType="application/vnd.ms-excel.controlproperties+xml" PartName="/xl/ctrlProps/ctrlProp140.xml"/>
  <Override ContentType="application/vnd.ms-excel.controlproperties+xml" PartName="/xl/ctrlProps/ctrlProp141.xml"/>
  <Override ContentType="application/vnd.ms-excel.controlproperties+xml" PartName="/xl/ctrlProps/ctrlProp142.xml"/>
  <Override ContentType="application/vnd.ms-excel.controlproperties+xml" PartName="/xl/ctrlProps/ctrlProp143.xml"/>
  <Override ContentType="application/vnd.ms-excel.controlproperties+xml" PartName="/xl/ctrlProps/ctrlProp144.xml"/>
  <Override ContentType="application/vnd.ms-excel.controlproperties+xml" PartName="/xl/ctrlProps/ctrlProp145.xml"/>
  <Override ContentType="application/vnd.ms-excel.controlproperties+xml" PartName="/xl/ctrlProps/ctrlProp146.xml"/>
  <Override ContentType="application/vnd.ms-excel.controlproperties+xml" PartName="/xl/ctrlProps/ctrlProp147.xml"/>
  <Override ContentType="application/vnd.ms-excel.controlproperties+xml" PartName="/xl/ctrlProps/ctrlProp148.xml"/>
  <Override ContentType="application/vnd.ms-excel.controlproperties+xml" PartName="/xl/ctrlProps/ctrlProp149.xml"/>
  <Override ContentType="application/vnd.ms-excel.controlproperties+xml" PartName="/xl/ctrlProps/ctrlProp150.xml"/>
  <Override ContentType="application/vnd.ms-excel.controlproperties+xml" PartName="/xl/ctrlProps/ctrlProp151.xml"/>
  <Override ContentType="application/vnd.ms-excel.controlproperties+xml" PartName="/xl/ctrlProps/ctrlProp152.xml"/>
  <Override ContentType="application/vnd.ms-excel.controlproperties+xml" PartName="/xl/ctrlProps/ctrlProp153.xml"/>
  <Override ContentType="application/vnd.ms-excel.controlproperties+xml" PartName="/xl/ctrlProps/ctrlProp154.xml"/>
  <Override ContentType="application/vnd.ms-excel.controlproperties+xml" PartName="/xl/ctrlProps/ctrlProp155.xml"/>
  <Override ContentType="application/vnd.ms-excel.controlproperties+xml" PartName="/xl/ctrlProps/ctrlProp156.xml"/>
  <Override ContentType="application/vnd.ms-excel.controlproperties+xml" PartName="/xl/ctrlProps/ctrlProp157.xml"/>
  <Override ContentType="application/vnd.ms-excel.controlproperties+xml" PartName="/xl/ctrlProps/ctrlProp158.xml"/>
  <Override ContentType="application/vnd.ms-excel.controlproperties+xml" PartName="/xl/ctrlProps/ctrlProp159.xml"/>
  <Override ContentType="application/vnd.ms-excel.controlproperties+xml" PartName="/xl/ctrlProps/ctrlProp160.xml"/>
  <Override ContentType="application/vnd.ms-excel.controlproperties+xml" PartName="/xl/ctrlProps/ctrlProp161.xml"/>
  <Override ContentType="application/vnd.ms-excel.controlproperties+xml" PartName="/xl/ctrlProps/ctrlProp162.xml"/>
  <Override ContentType="application/vnd.ms-excel.controlproperties+xml" PartName="/xl/ctrlProps/ctrlProp163.xml"/>
  <Override ContentType="application/vnd.ms-excel.controlproperties+xml" PartName="/xl/ctrlProps/ctrlProp164.xml"/>
  <Override ContentType="application/vnd.ms-excel.controlproperties+xml" PartName="/xl/ctrlProps/ctrlProp165.xml"/>
  <Override ContentType="application/vnd.ms-excel.controlproperties+xml" PartName="/xl/ctrlProps/ctrlProp166.xml"/>
  <Override ContentType="application/vnd.openxmlformats-officedocument.drawing+xml" PartName="/xl/drawings/drawing1.xml"/>
  <Override ContentType="application/vnd.openxmlformats-officedocument.spreadsheetml.sheetMetadata+xml" PartName="/xl/metadata.xml"/>
  <Override ContentType="application/vnd.ms-excel.rdrichvalue+xml" PartName="/xl/richData/rdrichvalue.xml"/>
  <Override ContentType="application/vnd.ms-excel.rdrichvaluestructure+xml" PartName="/xl/richData/rdrichvaluestructure.xml"/>
  <Override ContentType="application/vnd.ms-excel.rdrichvaluetypes+xml" PartName="/xl/richData/rdRichValueTypes.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showInkAnnotation="0" codeName="ThisWorkbook" defaultThemeVersion="124226"/>
  <mc:AlternateContent xmlns:mc="http://schemas.openxmlformats.org/markup-compatibility/2006">
    <mc:Choice Requires="x15">
      <x15ac:absPath xmlns:x15ac="http://schemas.microsoft.com/office/spreadsheetml/2010/11/ac" url="https://mhlwlan.sharepoint.com/sites/13301035/WorkingDocLib/01_Ｐファイル/23_定例報告関係/令和　８年度/05_HP掲載用/06_訪問看護（確認待ち）/"/>
    </mc:Choice>
  </mc:AlternateContent>
  <xr:revisionPtr revIDLastSave="1014" documentId="8_{376B6E1A-DBE4-461A-B774-4A4EDE4ABEA6}" xr6:coauthVersionLast="47" xr6:coauthVersionMax="47" xr10:uidLastSave="{9E6FECD5-1C57-431F-8CD6-B620F63D45A0}"/>
  <workbookProtection workbookAlgorithmName="SHA-512" workbookHashValue="kWX/RKxh7K1WHrhnevJ+yGBAiU19drtgzuUoVHF9K3p3a/yj7JBQw+fkIHYTTy1qoix+OUYZMKrC+NpHmrg6fg==" workbookSaltValue="duAIL4Arnsp+XG5CiqZi/Q==" workbookSpinCount="100000" lockStructure="1"/>
  <bookViews>
    <workbookView xWindow="-120" yWindow="-120" windowWidth="29040" windowHeight="17520" firstSheet="2" activeTab="2" xr2:uid="{00000000-000D-0000-FFFF-FFFF00000000}"/>
  </bookViews>
  <sheets>
    <sheet name="ＤＢ" sheetId="12" state="hidden" r:id="rId1"/>
    <sheet name="DB2" sheetId="15" state="hidden" r:id="rId2"/>
    <sheet name="別紙様式１０ " sheetId="10" r:id="rId3"/>
    <sheet name="別紙様式１０記載上の注意" sheetId="11" r:id="rId4"/>
    <sheet name="市町村コード" sheetId="13" state="hidden" r:id="rId5"/>
  </sheets>
  <definedNames>
    <definedName name="_xlnm._FilterDatabase" localSheetId="0" hidden="1">ＤＢ!$A$7:$AK$7</definedName>
    <definedName name="_Key1" hidden="1">#REF!</definedName>
    <definedName name="_key2" hidden="1">#REF!</definedName>
    <definedName name="_Order1" hidden="1">255</definedName>
    <definedName name="_Sort" hidden="1">#REF!</definedName>
    <definedName name="JR_PAGE_ANCHOR_0_1">ＤＢ!$A$1</definedName>
    <definedName name="_xlnm.Print_Area" localSheetId="2">'別紙様式１０ '!$A$1:$U$225</definedName>
    <definedName name="_xlnm.Print_Area" localSheetId="3">別紙様式１０記載上の注意!$A$1:$G$93</definedName>
    <definedName name="_xlnm.Print_Titles" localSheetId="2">'別紙様式１０ '!$5:$6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76" i="10" l="1"/>
  <c r="Q175" i="10"/>
  <c r="Q171" i="10"/>
  <c r="Q170" i="10"/>
  <c r="Q165" i="10"/>
  <c r="Q161" i="10"/>
  <c r="Q160" i="10"/>
  <c r="Q159" i="10"/>
  <c r="E7" i="10"/>
  <c r="D21" i="10"/>
  <c r="AP10" i="12" a="1"/>
  <c r="AP10" i="12" s="1"/>
  <c r="AP11" i="12" a="1"/>
  <c r="AP11" i="12"/>
  <c r="AP12" i="12" a="1"/>
  <c r="AP12" i="12" s="1"/>
  <c r="AP13" i="12" a="1"/>
  <c r="AP13" i="12"/>
  <c r="AP14" i="12" a="1"/>
  <c r="AP14" i="12"/>
  <c r="AP15" i="12" a="1"/>
  <c r="AP15" i="12" s="1"/>
  <c r="AP16" i="12" a="1"/>
  <c r="AP16" i="12" s="1"/>
  <c r="AP17" i="12" a="1"/>
  <c r="AP17" i="12" s="1"/>
  <c r="AP18" i="12" a="1"/>
  <c r="AP18" i="12" s="1"/>
  <c r="AP19" i="12" a="1"/>
  <c r="AP19" i="12"/>
  <c r="AP20" i="12" a="1"/>
  <c r="AP20" i="12" s="1"/>
  <c r="AP21" i="12" a="1"/>
  <c r="AP21" i="12" s="1"/>
  <c r="AP22" i="12" a="1"/>
  <c r="AP22" i="12" s="1"/>
  <c r="AP23" i="12" a="1"/>
  <c r="AP23" i="12"/>
  <c r="AP24" i="12" a="1"/>
  <c r="AP24" i="12" s="1"/>
  <c r="AP25" i="12" a="1"/>
  <c r="AP25" i="12"/>
  <c r="AP26" i="12" a="1"/>
  <c r="AP26" i="12" s="1"/>
  <c r="AP27" i="12" a="1"/>
  <c r="AP27" i="12" s="1"/>
  <c r="AP28" i="12" a="1"/>
  <c r="AP28" i="12" s="1"/>
  <c r="AP29" i="12" a="1"/>
  <c r="AP29" i="12" s="1"/>
  <c r="AP30" i="12" a="1"/>
  <c r="AP30" i="12" s="1"/>
  <c r="AP31" i="12" a="1"/>
  <c r="AP31" i="12"/>
  <c r="AP32" i="12" a="1"/>
  <c r="AP32" i="12" s="1"/>
  <c r="AP33" i="12" a="1"/>
  <c r="AP33" i="12" s="1"/>
  <c r="AP34" i="12" a="1"/>
  <c r="AP34" i="12" s="1"/>
  <c r="AP35" i="12" a="1"/>
  <c r="AP35" i="12"/>
  <c r="AP36" i="12" a="1"/>
  <c r="AP36" i="12" s="1"/>
  <c r="AP37" i="12" a="1"/>
  <c r="AP37" i="12"/>
  <c r="AP38" i="12" a="1"/>
  <c r="AP38" i="12"/>
  <c r="AP39" i="12" a="1"/>
  <c r="AP39" i="12" s="1"/>
  <c r="AP40" i="12" a="1"/>
  <c r="AP40" i="12" s="1"/>
  <c r="AP41" i="12" a="1"/>
  <c r="AP41" i="12" s="1"/>
  <c r="AP42" i="12" a="1"/>
  <c r="AP42" i="12" s="1"/>
  <c r="AP43" i="12" a="1"/>
  <c r="AP43" i="12"/>
  <c r="AP44" i="12" a="1"/>
  <c r="AP44" i="12" s="1"/>
  <c r="AP45" i="12" a="1"/>
  <c r="AP45" i="12" s="1"/>
  <c r="AP46" i="12" a="1"/>
  <c r="AP46" i="12" s="1"/>
  <c r="AP47" i="12" a="1"/>
  <c r="AP47" i="12"/>
  <c r="AP48" i="12" a="1"/>
  <c r="AP48" i="12" s="1"/>
  <c r="AP49" i="12" a="1"/>
  <c r="AP49" i="12"/>
  <c r="AP50" i="12" a="1"/>
  <c r="AP50" i="12" s="1"/>
  <c r="AP51" i="12" a="1"/>
  <c r="AP51" i="12"/>
  <c r="AP52" i="12" a="1"/>
  <c r="AP52" i="12" s="1"/>
  <c r="AP53" i="12" a="1"/>
  <c r="AP53" i="12" s="1"/>
  <c r="AP54" i="12" a="1"/>
  <c r="AP54" i="12" s="1"/>
  <c r="AP55" i="12" a="1"/>
  <c r="AP55" i="12" s="1"/>
  <c r="AP56" i="12" a="1"/>
  <c r="AP56" i="12" s="1"/>
  <c r="AP57" i="12" a="1"/>
  <c r="AP57" i="12"/>
  <c r="AP58" i="12" a="1"/>
  <c r="AP58" i="12" s="1"/>
  <c r="AP59" i="12" a="1"/>
  <c r="AP59" i="12"/>
  <c r="AP60" i="12" a="1"/>
  <c r="AP60" i="12" s="1"/>
  <c r="AP61" i="12" a="1"/>
  <c r="AP61" i="12" s="1"/>
  <c r="AP62" i="12" a="1"/>
  <c r="AP62" i="12" s="1"/>
  <c r="AP63" i="12" a="1"/>
  <c r="AP63" i="12" s="1"/>
  <c r="AP64" i="12" a="1"/>
  <c r="AP64" i="12" s="1"/>
  <c r="AP65" i="12" a="1"/>
  <c r="AP65" i="12"/>
  <c r="AP66" i="12" a="1"/>
  <c r="AP66" i="12" s="1"/>
  <c r="AP67" i="12" a="1"/>
  <c r="AP67" i="12" s="1"/>
  <c r="AP68" i="12" a="1"/>
  <c r="AP68" i="12" s="1"/>
  <c r="AP69" i="12" a="1"/>
  <c r="AP69" i="12" s="1"/>
  <c r="AP70" i="12" a="1"/>
  <c r="AP70" i="12" s="1"/>
  <c r="AP71" i="12" a="1"/>
  <c r="AP71" i="12" s="1"/>
  <c r="AP72" i="12" a="1"/>
  <c r="AP72" i="12" s="1"/>
  <c r="AP73" i="12" a="1"/>
  <c r="AP73" i="12"/>
  <c r="AP74" i="12" a="1"/>
  <c r="AP74" i="12" s="1"/>
  <c r="AP75" i="12" a="1"/>
  <c r="AP75" i="12" s="1"/>
  <c r="AP76" i="12" a="1"/>
  <c r="AP76" i="12" s="1"/>
  <c r="AP77" i="12" a="1"/>
  <c r="AP77" i="12" s="1"/>
  <c r="AP78" i="12" a="1"/>
  <c r="AP78" i="12" s="1"/>
  <c r="AP79" i="12" a="1"/>
  <c r="AP79" i="12" s="1"/>
  <c r="AP80" i="12" a="1"/>
  <c r="AP80" i="12" s="1"/>
  <c r="AP81" i="12" a="1"/>
  <c r="AP81" i="12" s="1"/>
  <c r="AP82" i="12" a="1"/>
  <c r="AP82" i="12" s="1"/>
  <c r="AP83" i="12" a="1"/>
  <c r="AP83" i="12"/>
  <c r="AP84" i="12" a="1"/>
  <c r="AP84" i="12" s="1"/>
  <c r="AP85" i="12" a="1"/>
  <c r="AP85" i="12"/>
  <c r="AP86" i="12" a="1"/>
  <c r="AP86" i="12" s="1"/>
  <c r="AP87" i="12" a="1"/>
  <c r="AP87" i="12" s="1"/>
  <c r="AP88" i="12" a="1"/>
  <c r="AP88" i="12" s="1"/>
  <c r="AP89" i="12" a="1"/>
  <c r="AP89" i="12" s="1"/>
  <c r="AP90" i="12" a="1"/>
  <c r="AP90" i="12" s="1"/>
  <c r="AP91" i="12" a="1"/>
  <c r="AP91" i="12"/>
  <c r="AP92" i="12" a="1"/>
  <c r="AP92" i="12" s="1"/>
  <c r="AP93" i="12" a="1"/>
  <c r="AP93" i="12" s="1"/>
  <c r="AP94" i="12" a="1"/>
  <c r="AP94" i="12" s="1"/>
  <c r="AP95" i="12" a="1"/>
  <c r="AP95" i="12" s="1"/>
  <c r="AP96" i="12" a="1"/>
  <c r="AP96" i="12" s="1"/>
  <c r="AP97" i="12" a="1"/>
  <c r="AP97" i="12" s="1"/>
  <c r="AP98" i="12" a="1"/>
  <c r="AP98" i="12"/>
  <c r="AP99" i="12" a="1"/>
  <c r="AP99" i="12" s="1"/>
  <c r="AP100" i="12" a="1"/>
  <c r="AP100" i="12" s="1"/>
  <c r="AP101" i="12" a="1"/>
  <c r="AP101" i="12" s="1"/>
  <c r="AP102" i="12" a="1"/>
  <c r="AP102" i="12" s="1"/>
  <c r="AP103" i="12" a="1"/>
  <c r="AP103" i="12" s="1"/>
  <c r="AP104" i="12" a="1"/>
  <c r="AP104" i="12" s="1"/>
  <c r="AP105" i="12" a="1"/>
  <c r="AP105" i="12" s="1"/>
  <c r="AP106" i="12" a="1"/>
  <c r="AP106" i="12" s="1"/>
  <c r="AP107" i="12" a="1"/>
  <c r="AP107" i="12" s="1"/>
  <c r="AP108" i="12" a="1"/>
  <c r="AP108" i="12" s="1"/>
  <c r="AP109" i="12" a="1"/>
  <c r="AP109" i="12" s="1"/>
  <c r="AP110" i="12" a="1"/>
  <c r="AP110" i="12" s="1"/>
  <c r="AP111" i="12" a="1"/>
  <c r="AP111" i="12" s="1"/>
  <c r="AP112" i="12" a="1"/>
  <c r="AP112" i="12" s="1"/>
  <c r="AP113" i="12" a="1"/>
  <c r="AP113" i="12" s="1"/>
  <c r="AP114" i="12" a="1"/>
  <c r="AP114" i="12" s="1"/>
  <c r="AP115" i="12" a="1"/>
  <c r="AP115" i="12"/>
  <c r="AP116" i="12" a="1"/>
  <c r="AP116" i="12" s="1"/>
  <c r="AP117" i="12" a="1"/>
  <c r="AP117" i="12" s="1"/>
  <c r="AP118" i="12" a="1"/>
  <c r="AP118" i="12" s="1"/>
  <c r="AP119" i="12" a="1"/>
  <c r="AP119" i="12"/>
  <c r="AP120" i="12" a="1"/>
  <c r="AP120" i="12" s="1"/>
  <c r="AP121" i="12" a="1"/>
  <c r="AP121" i="12" s="1"/>
  <c r="AP122" i="12" a="1"/>
  <c r="AP122" i="12" s="1"/>
  <c r="AP123" i="12" a="1"/>
  <c r="AP123" i="12" s="1"/>
  <c r="AP124" i="12" a="1"/>
  <c r="AP124" i="12" s="1"/>
  <c r="AP125" i="12" a="1"/>
  <c r="AP125" i="12" s="1"/>
  <c r="AP126" i="12" a="1"/>
  <c r="AP126" i="12" s="1"/>
  <c r="AP127" i="12" a="1"/>
  <c r="AP127" i="12"/>
  <c r="AP128" i="12" a="1"/>
  <c r="AP128" i="12" s="1"/>
  <c r="AP129" i="12" a="1"/>
  <c r="AP129" i="12" s="1"/>
  <c r="AP130" i="12" a="1"/>
  <c r="AP130" i="12" s="1"/>
  <c r="AP131" i="12" a="1"/>
  <c r="AP131" i="12" s="1"/>
  <c r="AP132" i="12" a="1"/>
  <c r="AP132" i="12" s="1"/>
  <c r="AP133" i="12" a="1"/>
  <c r="AP133" i="12" s="1"/>
  <c r="AP134" i="12" a="1"/>
  <c r="AP134" i="12" s="1"/>
  <c r="AP135" i="12" a="1"/>
  <c r="AP135" i="12" s="1"/>
  <c r="AP136" i="12" a="1"/>
  <c r="AP136" i="12" s="1"/>
  <c r="AP137" i="12" a="1"/>
  <c r="AP137" i="12" s="1"/>
  <c r="AP138" i="12" a="1"/>
  <c r="AP138" i="12" s="1"/>
  <c r="AP139" i="12" a="1"/>
  <c r="AP139" i="12"/>
  <c r="AP140" i="12" a="1"/>
  <c r="AP140" i="12" s="1"/>
  <c r="AP141" i="12" a="1"/>
  <c r="AP141" i="12" s="1"/>
  <c r="AP142" i="12" a="1"/>
  <c r="AP142" i="12" s="1"/>
  <c r="AP143" i="12" a="1"/>
  <c r="AP143" i="12" s="1"/>
  <c r="AP144" i="12" a="1"/>
  <c r="AP144" i="12" s="1"/>
  <c r="AP145" i="12" a="1"/>
  <c r="AP145" i="12" s="1"/>
  <c r="AP146" i="12" a="1"/>
  <c r="AP146" i="12" s="1"/>
  <c r="AP147" i="12" a="1"/>
  <c r="AP147" i="12" s="1"/>
  <c r="AP148" i="12" a="1"/>
  <c r="AP148" i="12" s="1"/>
  <c r="AP149" i="12" a="1"/>
  <c r="AP149" i="12" s="1"/>
  <c r="AP150" i="12" a="1"/>
  <c r="AP150" i="12" s="1"/>
  <c r="AP151" i="12" a="1"/>
  <c r="AP151" i="12" s="1"/>
  <c r="AP152" i="12" a="1"/>
  <c r="AP152" i="12" s="1"/>
  <c r="AP153" i="12" a="1"/>
  <c r="AP153" i="12" s="1"/>
  <c r="AP154" i="12" a="1"/>
  <c r="AP154" i="12" s="1"/>
  <c r="AP155" i="12" a="1"/>
  <c r="AP155" i="12"/>
  <c r="AP156" i="12" a="1"/>
  <c r="AP156" i="12" s="1"/>
  <c r="AP157" i="12" a="1"/>
  <c r="AP157" i="12" s="1"/>
  <c r="AP158" i="12" a="1"/>
  <c r="AP158" i="12" s="1"/>
  <c r="AP159" i="12" a="1"/>
  <c r="AP159" i="12" s="1"/>
  <c r="AP160" i="12" a="1"/>
  <c r="AP160" i="12" s="1"/>
  <c r="AP161" i="12" a="1"/>
  <c r="AP161" i="12" s="1"/>
  <c r="AP162" i="12" a="1"/>
  <c r="AP162" i="12" s="1"/>
  <c r="AP163" i="12" a="1"/>
  <c r="AP163" i="12" s="1"/>
  <c r="AP164" i="12" a="1"/>
  <c r="AP164" i="12" s="1"/>
  <c r="AP165" i="12" a="1"/>
  <c r="AP165" i="12"/>
  <c r="AP166" i="12" a="1"/>
  <c r="AP166" i="12" s="1"/>
  <c r="AP167" i="12" a="1"/>
  <c r="AP167" i="12" s="1"/>
  <c r="AP168" i="12" a="1"/>
  <c r="AP168" i="12" s="1"/>
  <c r="AP169" i="12" a="1"/>
  <c r="AP169" i="12" s="1"/>
  <c r="AP170" i="12" a="1"/>
  <c r="AP170" i="12"/>
  <c r="AP171" i="12" a="1"/>
  <c r="AP171" i="12" s="1"/>
  <c r="AP172" i="12" a="1"/>
  <c r="AP172" i="12" s="1"/>
  <c r="AP173" i="12" a="1"/>
  <c r="AP173" i="12"/>
  <c r="AP174" i="12" a="1"/>
  <c r="AP174" i="12" s="1"/>
  <c r="AP175" i="12" a="1"/>
  <c r="AP175" i="12" s="1"/>
  <c r="AP176" i="12" a="1"/>
  <c r="AP176" i="12" s="1"/>
  <c r="AP177" i="12" a="1"/>
  <c r="AP177" i="12" s="1"/>
  <c r="AP178" i="12" a="1"/>
  <c r="AP178" i="12" s="1"/>
  <c r="AP179" i="12" a="1"/>
  <c r="AP179" i="12" s="1"/>
  <c r="AP180" i="12" a="1"/>
  <c r="AP180" i="12" s="1"/>
  <c r="AP181" i="12" a="1"/>
  <c r="AP181" i="12"/>
  <c r="AP182" i="12" a="1"/>
  <c r="AP182" i="12" s="1"/>
  <c r="AP183" i="12" a="1"/>
  <c r="AP183" i="12" s="1"/>
  <c r="AP184" i="12" a="1"/>
  <c r="AP184" i="12" s="1"/>
  <c r="AP185" i="12" a="1"/>
  <c r="AP185" i="12" s="1"/>
  <c r="AP186" i="12" a="1"/>
  <c r="AP186" i="12" s="1"/>
  <c r="AP187" i="12" a="1"/>
  <c r="AP187" i="12" s="1"/>
  <c r="AP188" i="12" a="1"/>
  <c r="AP188" i="12" s="1"/>
  <c r="AP189" i="12" a="1"/>
  <c r="AP189" i="12" s="1"/>
  <c r="AP190" i="12" a="1"/>
  <c r="AP190" i="12" s="1"/>
  <c r="AP191" i="12" a="1"/>
  <c r="AP191" i="12"/>
  <c r="AP192" i="12" a="1"/>
  <c r="AP192" i="12" s="1"/>
  <c r="AP193" i="12" a="1"/>
  <c r="AP193" i="12"/>
  <c r="AP194" i="12" a="1"/>
  <c r="AP194" i="12" s="1"/>
  <c r="AP195" i="12" a="1"/>
  <c r="AP195" i="12" s="1"/>
  <c r="AP196" i="12" a="1"/>
  <c r="AP196" i="12" s="1"/>
  <c r="AP197" i="12" a="1"/>
  <c r="AP197" i="12" s="1"/>
  <c r="AP198" i="12" a="1"/>
  <c r="AP198" i="12" s="1"/>
  <c r="AP199" i="12" a="1"/>
  <c r="AP199" i="12" s="1"/>
  <c r="AP200" i="12" a="1"/>
  <c r="AP200" i="12" s="1"/>
  <c r="AP201" i="12" a="1"/>
  <c r="AP201" i="12" s="1"/>
  <c r="AP202" i="12" a="1"/>
  <c r="AP202" i="12" s="1"/>
  <c r="AP203" i="12" a="1"/>
  <c r="AP203" i="12" s="1"/>
  <c r="AP204" i="12" a="1"/>
  <c r="AP204" i="12" s="1"/>
  <c r="AP205" i="12" a="1"/>
  <c r="AP205" i="12" s="1"/>
  <c r="AP206" i="12" a="1"/>
  <c r="AP206" i="12" s="1"/>
  <c r="AP207" i="12" a="1"/>
  <c r="AP207" i="12" s="1"/>
  <c r="AP208" i="12" a="1"/>
  <c r="AP208" i="12" s="1"/>
  <c r="AP209" i="12" a="1"/>
  <c r="AP209" i="12" s="1"/>
  <c r="AP210" i="12" a="1"/>
  <c r="AP210" i="12" s="1"/>
  <c r="AP211" i="12" a="1"/>
  <c r="AP211" i="12" s="1"/>
  <c r="AP212" i="12" a="1"/>
  <c r="AP212" i="12" s="1"/>
  <c r="AP213" i="12" a="1"/>
  <c r="AP213" i="12"/>
  <c r="AP214" i="12" a="1"/>
  <c r="AP214" i="12" s="1"/>
  <c r="AP215" i="12" a="1"/>
  <c r="AP215" i="12" s="1"/>
  <c r="AP216" i="12" a="1"/>
  <c r="AP216" i="12" s="1"/>
  <c r="AP217" i="12" a="1"/>
  <c r="AP217" i="12" s="1"/>
  <c r="AP218" i="12" a="1"/>
  <c r="AP218" i="12" s="1"/>
  <c r="AP219" i="12" a="1"/>
  <c r="AP219" i="12" s="1"/>
  <c r="AP220" i="12" a="1"/>
  <c r="AP220" i="12" s="1"/>
  <c r="AP221" i="12" a="1"/>
  <c r="AP221" i="12" s="1"/>
  <c r="AP222" i="12" a="1"/>
  <c r="AP222" i="12" s="1"/>
  <c r="AP223" i="12" a="1"/>
  <c r="AP223" i="12" s="1"/>
  <c r="AP224" i="12" a="1"/>
  <c r="AP224" i="12" s="1"/>
  <c r="AP225" i="12" a="1"/>
  <c r="AP225" i="12" s="1"/>
  <c r="AP226" i="12" a="1"/>
  <c r="AP226" i="12" s="1"/>
  <c r="AP227" i="12" a="1"/>
  <c r="AP227" i="12"/>
  <c r="AP228" i="12" a="1"/>
  <c r="AP228" i="12" s="1"/>
  <c r="AP229" i="12" a="1"/>
  <c r="AP229" i="12" s="1"/>
  <c r="AP230" i="12" a="1"/>
  <c r="AP230" i="12" s="1"/>
  <c r="AP231" i="12" a="1"/>
  <c r="AP231" i="12" s="1"/>
  <c r="AP232" i="12" a="1"/>
  <c r="AP232" i="12" s="1"/>
  <c r="AP233" i="12" a="1"/>
  <c r="AP233" i="12" s="1"/>
  <c r="AP234" i="12" a="1"/>
  <c r="AP234" i="12" s="1"/>
  <c r="AP235" i="12" a="1"/>
  <c r="AP235" i="12"/>
  <c r="AP236" i="12" a="1"/>
  <c r="AP236" i="12" s="1"/>
  <c r="AP237" i="12" a="1"/>
  <c r="AP237" i="12"/>
  <c r="AP238" i="12" a="1"/>
  <c r="AP238" i="12" s="1"/>
  <c r="AP239" i="12" a="1"/>
  <c r="AP239" i="12" s="1"/>
  <c r="AP240" i="12" a="1"/>
  <c r="AP240" i="12" s="1"/>
  <c r="AP241" i="12" a="1"/>
  <c r="AP241" i="12" s="1"/>
  <c r="AP242" i="12" a="1"/>
  <c r="AP242" i="12" s="1"/>
  <c r="AP243" i="12" a="1"/>
  <c r="AP243" i="12" s="1"/>
  <c r="AP244" i="12" a="1"/>
  <c r="AP244" i="12" s="1"/>
  <c r="AP245" i="12" a="1"/>
  <c r="AP245" i="12" s="1"/>
  <c r="AP246" i="12" a="1"/>
  <c r="AP246" i="12" s="1"/>
  <c r="AP247" i="12" a="1"/>
  <c r="AP247" i="12"/>
  <c r="AP248" i="12" a="1"/>
  <c r="AP248" i="12" s="1"/>
  <c r="AP249" i="12" a="1"/>
  <c r="AP249" i="12" s="1"/>
  <c r="AP250" i="12" a="1"/>
  <c r="AP250" i="12" s="1"/>
  <c r="AP251" i="12" a="1"/>
  <c r="AP251" i="12"/>
  <c r="AP252" i="12" a="1"/>
  <c r="AP252" i="12" s="1"/>
  <c r="AP253" i="12" a="1"/>
  <c r="AP253" i="12" s="1"/>
  <c r="AP254" i="12" a="1"/>
  <c r="AP254" i="12"/>
  <c r="AP255" i="12" a="1"/>
  <c r="AP255" i="12" s="1"/>
  <c r="AP256" i="12" a="1"/>
  <c r="AP256" i="12" s="1"/>
  <c r="AP257" i="12" a="1"/>
  <c r="AP257" i="12" s="1"/>
  <c r="AP258" i="12" a="1"/>
  <c r="AP258" i="12" s="1"/>
  <c r="AP259" i="12" a="1"/>
  <c r="AP259" i="12" s="1"/>
  <c r="AP260" i="12" a="1"/>
  <c r="AP260" i="12"/>
  <c r="AP261" i="12" a="1"/>
  <c r="AP261" i="12" s="1"/>
  <c r="AP262" i="12" a="1"/>
  <c r="AP262" i="12" s="1"/>
  <c r="AP263" i="12" a="1"/>
  <c r="AP263" i="12"/>
  <c r="AP264" i="12" a="1"/>
  <c r="AP264" i="12" s="1"/>
  <c r="AP265" i="12" a="1"/>
  <c r="AP265" i="12" s="1"/>
  <c r="AP266" i="12" a="1"/>
  <c r="AP266" i="12"/>
  <c r="AP267" i="12" a="1"/>
  <c r="AP267" i="12" s="1"/>
  <c r="AP268" i="12" a="1"/>
  <c r="AP268" i="12" s="1"/>
  <c r="AP269" i="12" a="1"/>
  <c r="AP269" i="12" s="1"/>
  <c r="AP270" i="12" a="1"/>
  <c r="AP270" i="12" s="1"/>
  <c r="AP271" i="12" a="1"/>
  <c r="AP271" i="12"/>
  <c r="AP272" i="12" a="1"/>
  <c r="AP272" i="12" s="1"/>
  <c r="AP273" i="12" a="1"/>
  <c r="AP273" i="12"/>
  <c r="AP274" i="12" a="1"/>
  <c r="AP274" i="12" s="1"/>
  <c r="AP275" i="12" a="1"/>
  <c r="AP275" i="12" s="1"/>
  <c r="AP276" i="12" a="1"/>
  <c r="AP276" i="12" s="1"/>
  <c r="AP277" i="12" a="1"/>
  <c r="AP277" i="12" s="1"/>
  <c r="AP278" i="12" a="1"/>
  <c r="AP278" i="12" s="1"/>
  <c r="AP279" i="12" a="1"/>
  <c r="AP279" i="12" s="1"/>
  <c r="AP280" i="12" a="1"/>
  <c r="AP280" i="12" s="1"/>
  <c r="AP281" i="12" a="1"/>
  <c r="AP281" i="12"/>
  <c r="AP282" i="12" a="1"/>
  <c r="AP282" i="12" s="1"/>
  <c r="AP283" i="12" a="1"/>
  <c r="AP283" i="12"/>
  <c r="AP284" i="12" a="1"/>
  <c r="AP284" i="12" s="1"/>
  <c r="AP285" i="12" a="1"/>
  <c r="AP285" i="12" s="1"/>
  <c r="AP286" i="12" a="1"/>
  <c r="AP286" i="12" s="1"/>
  <c r="AP287" i="12" a="1"/>
  <c r="AP287" i="12" s="1"/>
  <c r="AP288" i="12" a="1"/>
  <c r="AP288" i="12" s="1"/>
  <c r="AP289" i="12" a="1"/>
  <c r="AP289" i="12"/>
  <c r="AP290" i="12" a="1"/>
  <c r="AP290" i="12" s="1"/>
  <c r="AP291" i="12" a="1"/>
  <c r="AP291" i="12" s="1"/>
  <c r="AP292" i="12" a="1"/>
  <c r="AP292" i="12" s="1"/>
  <c r="AP293" i="12" a="1"/>
  <c r="AP293" i="12" s="1"/>
  <c r="AP294" i="12" a="1"/>
  <c r="AP294" i="12" s="1"/>
  <c r="AP295" i="12" a="1"/>
  <c r="AP295" i="12" s="1"/>
  <c r="AP296" i="12" a="1"/>
  <c r="AP296" i="12" s="1"/>
  <c r="AP297" i="12" a="1"/>
  <c r="AP297" i="12"/>
  <c r="AP298" i="12" a="1"/>
  <c r="AP298" i="12" s="1"/>
  <c r="AP299" i="12" a="1"/>
  <c r="AP299" i="12"/>
  <c r="AP300" i="12" a="1"/>
  <c r="AP300" i="12" s="1"/>
  <c r="AP301" i="12" a="1"/>
  <c r="AP301" i="12" s="1"/>
  <c r="AP302" i="12" a="1"/>
  <c r="AP302" i="12" s="1"/>
  <c r="AP303" i="12" a="1"/>
  <c r="AP303" i="12" s="1"/>
  <c r="AP304" i="12" a="1"/>
  <c r="AP304" i="12" s="1"/>
  <c r="AP305" i="12" a="1"/>
  <c r="AP305" i="12" s="1"/>
  <c r="AP306" i="12" a="1"/>
  <c r="AP306" i="12" s="1"/>
  <c r="AP307" i="12" a="1"/>
  <c r="AP307" i="12" s="1"/>
  <c r="AP308" i="12" a="1"/>
  <c r="AP308" i="12" s="1"/>
  <c r="AP309" i="12" a="1"/>
  <c r="AP309" i="12"/>
  <c r="AP310" i="12" a="1"/>
  <c r="AP310" i="12" s="1"/>
  <c r="AP311" i="12" a="1"/>
  <c r="AP311" i="12" s="1"/>
  <c r="AP312" i="12" a="1"/>
  <c r="AP312" i="12" s="1"/>
  <c r="AP313" i="12" a="1"/>
  <c r="AP313" i="12" s="1"/>
  <c r="AP314" i="12" a="1"/>
  <c r="AP314" i="12" s="1"/>
  <c r="AP315" i="12" a="1"/>
  <c r="AP315" i="12"/>
  <c r="AP316" i="12" a="1"/>
  <c r="AP316" i="12" s="1"/>
  <c r="AP317" i="12" a="1"/>
  <c r="AP317" i="12" s="1"/>
  <c r="AP318" i="12" a="1"/>
  <c r="AP318" i="12" s="1"/>
  <c r="AP319" i="12" a="1"/>
  <c r="AP319" i="12" s="1"/>
  <c r="AP320" i="12" a="1"/>
  <c r="AP320" i="12" s="1"/>
  <c r="AP321" i="12" a="1"/>
  <c r="AP321" i="12" s="1"/>
  <c r="AP322" i="12" a="1"/>
  <c r="AP322" i="12" s="1"/>
  <c r="AP323" i="12" a="1"/>
  <c r="AP323" i="12"/>
  <c r="AP324" i="12" a="1"/>
  <c r="AP324" i="12" s="1"/>
  <c r="AP325" i="12" a="1"/>
  <c r="AP325" i="12" s="1"/>
  <c r="AP326" i="12" a="1"/>
  <c r="AP326" i="12" s="1"/>
  <c r="AP327" i="12" a="1"/>
  <c r="AP327" i="12" s="1"/>
  <c r="AP328" i="12" a="1"/>
  <c r="AP328" i="12" s="1"/>
  <c r="AP329" i="12" a="1"/>
  <c r="AP329" i="12"/>
  <c r="AP330" i="12" a="1"/>
  <c r="AP330" i="12" s="1"/>
  <c r="AP331" i="12" a="1"/>
  <c r="AP331" i="12" s="1"/>
  <c r="AP332" i="12" a="1"/>
  <c r="AP332" i="12" s="1"/>
  <c r="AP333" i="12" a="1"/>
  <c r="AP333" i="12" s="1"/>
  <c r="AP334" i="12" a="1"/>
  <c r="AP334" i="12" s="1"/>
  <c r="AP335" i="12" a="1"/>
  <c r="AP335" i="12"/>
  <c r="AP336" i="12" a="1"/>
  <c r="AP336" i="12" s="1"/>
  <c r="AP337" i="12" a="1"/>
  <c r="AP337" i="12" s="1"/>
  <c r="AP338" i="12" a="1"/>
  <c r="AP338" i="12" s="1"/>
  <c r="AP339" i="12" a="1"/>
  <c r="AP339" i="12"/>
  <c r="AP340" i="12" a="1"/>
  <c r="AP340" i="12" s="1"/>
  <c r="AP341" i="12" a="1"/>
  <c r="AP341" i="12" s="1"/>
  <c r="AP342" i="12" a="1"/>
  <c r="AP342" i="12" s="1"/>
  <c r="AP343" i="12" a="1"/>
  <c r="AP343" i="12"/>
  <c r="AP344" i="12" a="1"/>
  <c r="AP344" i="12" s="1"/>
  <c r="AP345" i="12" a="1"/>
  <c r="AP345" i="12" s="1"/>
  <c r="AP346" i="12" a="1"/>
  <c r="AP346" i="12" s="1"/>
  <c r="AP347" i="12" a="1"/>
  <c r="AP347" i="12"/>
  <c r="AP348" i="12" a="1"/>
  <c r="AP348" i="12" s="1"/>
  <c r="AP349" i="12" a="1"/>
  <c r="AP349" i="12" s="1"/>
  <c r="AP350" i="12" a="1"/>
  <c r="AP350" i="12"/>
  <c r="AP351" i="12" a="1"/>
  <c r="AP351" i="12" s="1"/>
  <c r="AP352" i="12" a="1"/>
  <c r="AP352" i="12" s="1"/>
  <c r="AP353" i="12" a="1"/>
  <c r="AP353" i="12" s="1"/>
  <c r="AP354" i="12" a="1"/>
  <c r="AP354" i="12" s="1"/>
  <c r="AP355" i="12" a="1"/>
  <c r="AP355" i="12"/>
  <c r="AP356" i="12" a="1"/>
  <c r="AP356" i="12" s="1"/>
  <c r="AP357" i="12" a="1"/>
  <c r="AP357" i="12" s="1"/>
  <c r="AP358" i="12" a="1"/>
  <c r="AP358" i="12" s="1"/>
  <c r="AP359" i="12" a="1"/>
  <c r="AP359" i="12"/>
  <c r="AP360" i="12" a="1"/>
  <c r="AP360" i="12" s="1"/>
  <c r="AP361" i="12" a="1"/>
  <c r="AP361" i="12" s="1"/>
  <c r="AP362" i="12" a="1"/>
  <c r="AP362" i="12" s="1"/>
  <c r="AP363" i="12" a="1"/>
  <c r="AP363" i="12" s="1"/>
  <c r="AP364" i="12" a="1"/>
  <c r="AP364" i="12" s="1"/>
  <c r="AP365" i="12" a="1"/>
  <c r="AP365" i="12" s="1"/>
  <c r="AP366" i="12" a="1"/>
  <c r="AP366" i="12" s="1"/>
  <c r="AP367" i="12" a="1"/>
  <c r="AP367" i="12" s="1"/>
  <c r="AP368" i="12" a="1"/>
  <c r="AP368" i="12" s="1"/>
  <c r="AP369" i="12" a="1"/>
  <c r="AP369" i="12"/>
  <c r="AP370" i="12" a="1"/>
  <c r="AP370" i="12" s="1"/>
  <c r="AP371" i="12" a="1"/>
  <c r="AP371" i="12"/>
  <c r="AP372" i="12" a="1"/>
  <c r="AP372" i="12" s="1"/>
  <c r="AP373" i="12" a="1"/>
  <c r="AP373" i="12"/>
  <c r="AP374" i="12" a="1"/>
  <c r="AP374" i="12" s="1"/>
  <c r="AP375" i="12" a="1"/>
  <c r="AP375" i="12" s="1"/>
  <c r="AP376" i="12" a="1"/>
  <c r="AP376" i="12" s="1"/>
  <c r="AP377" i="12" a="1"/>
  <c r="AP377" i="12" s="1"/>
  <c r="AP378" i="12" a="1"/>
  <c r="AP378" i="12" s="1"/>
  <c r="AP379" i="12" a="1"/>
  <c r="AP379" i="12" s="1"/>
  <c r="AP380" i="12" a="1"/>
  <c r="AP380" i="12"/>
  <c r="AP381" i="12" a="1"/>
  <c r="AP381" i="12" s="1"/>
  <c r="AP382" i="12" a="1"/>
  <c r="AP382" i="12" s="1"/>
  <c r="AP383" i="12" a="1"/>
  <c r="AP383" i="12" s="1"/>
  <c r="AP384" i="12" a="1"/>
  <c r="AP384" i="12" s="1"/>
  <c r="AP385" i="12" a="1"/>
  <c r="AP385" i="12" s="1"/>
  <c r="AP386" i="12" a="1"/>
  <c r="AP386" i="12" s="1"/>
  <c r="AP387" i="12" a="1"/>
  <c r="AP387" i="12" s="1"/>
  <c r="AP388" i="12" a="1"/>
  <c r="AP388" i="12" s="1"/>
  <c r="AP389" i="12" a="1"/>
  <c r="AP389" i="12" s="1"/>
  <c r="AP390" i="12" a="1"/>
  <c r="AP390" i="12" s="1"/>
  <c r="AP391" i="12" a="1"/>
  <c r="AP391" i="12"/>
  <c r="AP392" i="12" a="1"/>
  <c r="AP392" i="12" s="1"/>
  <c r="AP393" i="12" a="1"/>
  <c r="AP393" i="12" s="1"/>
  <c r="AP394" i="12" a="1"/>
  <c r="AP394" i="12" s="1"/>
  <c r="AP395" i="12" a="1"/>
  <c r="AP395" i="12" s="1"/>
  <c r="AP396" i="12" a="1"/>
  <c r="AP396" i="12" s="1"/>
  <c r="AP397" i="12" a="1"/>
  <c r="AP397" i="12" s="1"/>
  <c r="AP398" i="12" a="1"/>
  <c r="AP398" i="12" s="1"/>
  <c r="AP399" i="12" a="1"/>
  <c r="AP399" i="12" s="1"/>
  <c r="AP400" i="12" a="1"/>
  <c r="AP400" i="12" s="1"/>
  <c r="AP401" i="12" a="1"/>
  <c r="AP401" i="12" s="1"/>
  <c r="AP402" i="12" a="1"/>
  <c r="AP402" i="12" s="1"/>
  <c r="AP403" i="12" a="1"/>
  <c r="AP403" i="12" s="1"/>
  <c r="AP404" i="12" a="1"/>
  <c r="AP404" i="12" s="1"/>
  <c r="AP405" i="12" a="1"/>
  <c r="AP405" i="12" s="1"/>
  <c r="AP406" i="12" a="1"/>
  <c r="AP406" i="12" s="1"/>
  <c r="AP407" i="12" a="1"/>
  <c r="AP407" i="12"/>
  <c r="AP408" i="12" a="1"/>
  <c r="AP408" i="12" s="1"/>
  <c r="AP409" i="12" a="1"/>
  <c r="AP409" i="12" s="1"/>
  <c r="AP410" i="12" a="1"/>
  <c r="AP410" i="12" s="1"/>
  <c r="AP411" i="12" a="1"/>
  <c r="AP411" i="12" s="1"/>
  <c r="AP412" i="12" a="1"/>
  <c r="AP412" i="12" s="1"/>
  <c r="AP413" i="12" a="1"/>
  <c r="AP413" i="12"/>
  <c r="AP414" i="12" a="1"/>
  <c r="AP414" i="12" s="1"/>
  <c r="AP415" i="12" a="1"/>
  <c r="AP415" i="12" s="1"/>
  <c r="AP416" i="12" a="1"/>
  <c r="AP416" i="12" s="1"/>
  <c r="AP417" i="12" a="1"/>
  <c r="AP417" i="12" s="1"/>
  <c r="AP418" i="12" a="1"/>
  <c r="AP418" i="12" s="1"/>
  <c r="AP419" i="12" a="1"/>
  <c r="AP419" i="12" s="1"/>
  <c r="AP420" i="12" a="1"/>
  <c r="AP420" i="12" s="1"/>
  <c r="AP421" i="12" a="1"/>
  <c r="AP421" i="12" s="1"/>
  <c r="AP422" i="12" a="1"/>
  <c r="AP422" i="12" s="1"/>
  <c r="AP423" i="12" a="1"/>
  <c r="AP423" i="12" s="1"/>
  <c r="AP424" i="12" a="1"/>
  <c r="AP424" i="12" s="1"/>
  <c r="AP425" i="12" a="1"/>
  <c r="AP425" i="12" s="1"/>
  <c r="AP426" i="12" a="1"/>
  <c r="AP426" i="12" s="1"/>
  <c r="AP427" i="12" a="1"/>
  <c r="AP427" i="12"/>
  <c r="AP428" i="12" a="1"/>
  <c r="AP428" i="12" s="1"/>
  <c r="AP429" i="12" a="1"/>
  <c r="AP429" i="12"/>
  <c r="AP430" i="12" a="1"/>
  <c r="AP430" i="12" s="1"/>
  <c r="AP431" i="12" a="1"/>
  <c r="AP431" i="12" s="1"/>
  <c r="AP432" i="12" a="1"/>
  <c r="AP432" i="12" s="1"/>
  <c r="AP433" i="12" a="1"/>
  <c r="AP433" i="12" s="1"/>
  <c r="AP434" i="12" a="1"/>
  <c r="AP434" i="12" s="1"/>
  <c r="AP435" i="12" a="1"/>
  <c r="AP435" i="12" s="1"/>
  <c r="AP436" i="12" a="1"/>
  <c r="AP436" i="12" s="1"/>
  <c r="AP437" i="12" a="1"/>
  <c r="AP437" i="12" s="1"/>
  <c r="AP438" i="12" a="1"/>
  <c r="AP438" i="12" s="1"/>
  <c r="AP439" i="12" a="1"/>
  <c r="AP439" i="12" s="1"/>
  <c r="AP440" i="12" a="1"/>
  <c r="AP440" i="12" s="1"/>
  <c r="AP441" i="12" a="1"/>
  <c r="AP441" i="12"/>
  <c r="AP442" i="12" a="1"/>
  <c r="AP442" i="12" s="1"/>
  <c r="AP443" i="12" a="1"/>
  <c r="AP443" i="12"/>
  <c r="AP444" i="12" a="1"/>
  <c r="AP444" i="12" s="1"/>
  <c r="AP445" i="12" a="1"/>
  <c r="AP445" i="12" s="1"/>
  <c r="AP446" i="12" a="1"/>
  <c r="AP446" i="12" s="1"/>
  <c r="AP447" i="12" a="1"/>
  <c r="AP447" i="12" s="1"/>
  <c r="AP448" i="12" a="1"/>
  <c r="AP448" i="12" s="1"/>
  <c r="AP449" i="12" a="1"/>
  <c r="AP449" i="12"/>
  <c r="AP450" i="12" a="1"/>
  <c r="AP450" i="12" s="1"/>
  <c r="AP451" i="12" a="1"/>
  <c r="AP451" i="12" s="1"/>
  <c r="AP452" i="12" a="1"/>
  <c r="AP452" i="12" s="1"/>
  <c r="AP453" i="12" a="1"/>
  <c r="AP453" i="12"/>
  <c r="AP454" i="12" a="1"/>
  <c r="AP454" i="12" s="1"/>
  <c r="AP455" i="12" a="1"/>
  <c r="AP455" i="12" s="1"/>
  <c r="AP456" i="12" a="1"/>
  <c r="AP456" i="12" s="1"/>
  <c r="AP457" i="12" a="1"/>
  <c r="AP457" i="12" s="1"/>
  <c r="AP458" i="12" a="1"/>
  <c r="AP458" i="12" s="1"/>
  <c r="AP459" i="12" a="1"/>
  <c r="AP459" i="12"/>
  <c r="AP460" i="12" a="1"/>
  <c r="AP460" i="12" s="1"/>
  <c r="AP461" i="12" a="1"/>
  <c r="AP461" i="12" s="1"/>
  <c r="AP462" i="12" a="1"/>
  <c r="AP462" i="12" s="1"/>
  <c r="AP463" i="12" a="1"/>
  <c r="AP463" i="12" s="1"/>
  <c r="AP464" i="12" a="1"/>
  <c r="AP464" i="12" s="1"/>
  <c r="AP465" i="12" a="1"/>
  <c r="AP465" i="12" s="1"/>
  <c r="AP466" i="12" a="1"/>
  <c r="AP466" i="12" s="1"/>
  <c r="AP467" i="12" a="1"/>
  <c r="AP467" i="12" s="1"/>
  <c r="AP468" i="12" a="1"/>
  <c r="AP468" i="12" s="1"/>
  <c r="AP469" i="12" a="1"/>
  <c r="AP469" i="12" s="1"/>
  <c r="AP470" i="12" a="1"/>
  <c r="AP470" i="12" s="1"/>
  <c r="AP471" i="12" a="1"/>
  <c r="AP471" i="12" s="1"/>
  <c r="AP472" i="12" a="1"/>
  <c r="AP472" i="12" s="1"/>
  <c r="AP473" i="12" a="1"/>
  <c r="AP473" i="12" s="1"/>
  <c r="AP474" i="12" a="1"/>
  <c r="AP474" i="12" s="1"/>
  <c r="AP475" i="12" a="1"/>
  <c r="AP475" i="12" s="1"/>
  <c r="AP476" i="12" a="1"/>
  <c r="AP476" i="12" s="1"/>
  <c r="AP477" i="12" a="1"/>
  <c r="AP477" i="12" s="1"/>
  <c r="AP478" i="12" a="1"/>
  <c r="AP478" i="12" s="1"/>
  <c r="AP479" i="12" a="1"/>
  <c r="AP479" i="12"/>
  <c r="AP480" i="12" a="1"/>
  <c r="AP480" i="12" s="1"/>
  <c r="AP481" i="12" a="1"/>
  <c r="AP481" i="12" s="1"/>
  <c r="AP482" i="12" a="1"/>
  <c r="AP482" i="12" s="1"/>
  <c r="AP483" i="12" a="1"/>
  <c r="AP483" i="12" s="1"/>
  <c r="AP484" i="12" a="1"/>
  <c r="AP484" i="12" s="1"/>
  <c r="AP485" i="12" a="1"/>
  <c r="AP485" i="12" s="1"/>
  <c r="AP486" i="12" a="1"/>
  <c r="AP486" i="12" s="1"/>
  <c r="AP487" i="12" a="1"/>
  <c r="AP487" i="12" s="1"/>
  <c r="AP488" i="12" a="1"/>
  <c r="AP488" i="12" s="1"/>
  <c r="AP489" i="12" a="1"/>
  <c r="AP489" i="12"/>
  <c r="AP490" i="12" a="1"/>
  <c r="AP490" i="12" s="1"/>
  <c r="AP491" i="12" a="1"/>
  <c r="AP491" i="12"/>
  <c r="AP492" i="12" a="1"/>
  <c r="AP492" i="12" s="1"/>
  <c r="AP493" i="12" a="1"/>
  <c r="AP493" i="12" s="1"/>
  <c r="AP494" i="12" a="1"/>
  <c r="AP494" i="12"/>
  <c r="AP495" i="12" a="1"/>
  <c r="AP495" i="12" s="1"/>
  <c r="AP496" i="12" a="1"/>
  <c r="AP496" i="12" s="1"/>
  <c r="AP497" i="12" a="1"/>
  <c r="AP497" i="12"/>
  <c r="AP498" i="12" a="1"/>
  <c r="AP498" i="12" s="1"/>
  <c r="AP499" i="12" a="1"/>
  <c r="AP499" i="12"/>
  <c r="AP500" i="12" a="1"/>
  <c r="AP500" i="12" s="1"/>
  <c r="AP501" i="12" a="1"/>
  <c r="AP501" i="12" s="1"/>
  <c r="AP502" i="12" a="1"/>
  <c r="AP502" i="12" s="1"/>
  <c r="AP503" i="12" a="1"/>
  <c r="AP503" i="12" s="1"/>
  <c r="AP504" i="12" a="1"/>
  <c r="AP504" i="12" s="1"/>
  <c r="AP505" i="12" a="1"/>
  <c r="AP505" i="12" s="1"/>
  <c r="AP506" i="12" a="1"/>
  <c r="AP506" i="12" s="1"/>
  <c r="AP507" i="12" a="1"/>
  <c r="AP507" i="12" s="1"/>
  <c r="AP508" i="12" a="1"/>
  <c r="AP508" i="12" s="1"/>
  <c r="AP509" i="12" a="1"/>
  <c r="AP509" i="12" s="1"/>
  <c r="AP510" i="12" a="1"/>
  <c r="AP510" i="12" s="1"/>
  <c r="AP511" i="12" a="1"/>
  <c r="AP511" i="12"/>
  <c r="AP512" i="12" a="1"/>
  <c r="AP512" i="12" s="1"/>
  <c r="AP513" i="12" a="1"/>
  <c r="AP513" i="12" s="1"/>
  <c r="AP514" i="12" a="1"/>
  <c r="AP514" i="12" s="1"/>
  <c r="AP515" i="12" a="1"/>
  <c r="AP515" i="12"/>
  <c r="AP516" i="12" a="1"/>
  <c r="AP516" i="12" s="1"/>
  <c r="AP517" i="12" a="1"/>
  <c r="AP517" i="12"/>
  <c r="AP518" i="12" a="1"/>
  <c r="AP518" i="12"/>
  <c r="AP519" i="12" a="1"/>
  <c r="AP519" i="12" s="1"/>
  <c r="AP520" i="12" a="1"/>
  <c r="AP520" i="12" s="1"/>
  <c r="AP521" i="12" a="1"/>
  <c r="AP521" i="12" s="1"/>
  <c r="AP522" i="12" a="1"/>
  <c r="AP522" i="12" s="1"/>
  <c r="AP523" i="12" a="1"/>
  <c r="AP523" i="12" s="1"/>
  <c r="AP524" i="12" a="1"/>
  <c r="AP524" i="12" s="1"/>
  <c r="AP525" i="12" a="1"/>
  <c r="AP525" i="12"/>
  <c r="AP526" i="12" a="1"/>
  <c r="AP526" i="12" s="1"/>
  <c r="AP527" i="12" a="1"/>
  <c r="AP527" i="12" s="1"/>
  <c r="AP528" i="12" a="1"/>
  <c r="AP528" i="12"/>
  <c r="AP529" i="12" a="1"/>
  <c r="AP529" i="12" s="1"/>
  <c r="AP530" i="12" a="1"/>
  <c r="AP530" i="12"/>
  <c r="AP531" i="12" a="1"/>
  <c r="AP531" i="12" s="1"/>
  <c r="AP532" i="12" a="1"/>
  <c r="AP532" i="12"/>
  <c r="AP533" i="12" a="1"/>
  <c r="AP533" i="12" s="1"/>
  <c r="AP534" i="12" a="1"/>
  <c r="AP534" i="12" s="1"/>
  <c r="AP535" i="12" a="1"/>
  <c r="AP535" i="12"/>
  <c r="AP536" i="12" a="1"/>
  <c r="AP536" i="12" s="1"/>
  <c r="AP537" i="12" a="1"/>
  <c r="AP537" i="12" s="1"/>
  <c r="AP538" i="12" a="1"/>
  <c r="AP538" i="12" s="1"/>
  <c r="AP539" i="12" a="1"/>
  <c r="AP539" i="12" s="1"/>
  <c r="AP540" i="12" a="1"/>
  <c r="AP540" i="12" s="1"/>
  <c r="AP541" i="12" a="1"/>
  <c r="AP541" i="12" s="1"/>
  <c r="AP542" i="12" a="1"/>
  <c r="AP542" i="12" s="1"/>
  <c r="AP543" i="12" a="1"/>
  <c r="AP543" i="12"/>
  <c r="AP544" i="12" a="1"/>
  <c r="AP544" i="12" s="1"/>
  <c r="AP545" i="12" a="1"/>
  <c r="AP545" i="12" s="1"/>
  <c r="AP546" i="12" a="1"/>
  <c r="AP546" i="12" s="1"/>
  <c r="AP547" i="12" a="1"/>
  <c r="AP547" i="12" s="1"/>
  <c r="AP548" i="12" a="1"/>
  <c r="AP548" i="12" s="1"/>
  <c r="AP549" i="12" a="1"/>
  <c r="AP549" i="12" s="1"/>
  <c r="AP550" i="12" a="1"/>
  <c r="AP550" i="12"/>
  <c r="AP551" i="12" a="1"/>
  <c r="AP551" i="12" s="1"/>
  <c r="AP552" i="12" a="1"/>
  <c r="AP552" i="12" s="1"/>
  <c r="AP553" i="12" a="1"/>
  <c r="AP553" i="12" s="1"/>
  <c r="AP554" i="12" a="1"/>
  <c r="AP554" i="12" s="1"/>
  <c r="AP555" i="12" a="1"/>
  <c r="AP555" i="12" s="1"/>
  <c r="AP556" i="12" a="1"/>
  <c r="AP556" i="12"/>
  <c r="AP557" i="12" a="1"/>
  <c r="AP557" i="12" s="1"/>
  <c r="AP558" i="12" a="1"/>
  <c r="AP558" i="12"/>
  <c r="AP559" i="12" a="1"/>
  <c r="AP559" i="12" s="1"/>
  <c r="AP560" i="12" a="1"/>
  <c r="AP560" i="12" s="1"/>
  <c r="AP561" i="12" a="1"/>
  <c r="AP561" i="12" s="1"/>
  <c r="AP562" i="12" a="1"/>
  <c r="AP562" i="12"/>
  <c r="AP563" i="12" a="1"/>
  <c r="AP563" i="12" s="1"/>
  <c r="AP564" i="12" a="1"/>
  <c r="AP564" i="12" s="1"/>
  <c r="AP565" i="12" a="1"/>
  <c r="AP565" i="12"/>
  <c r="AP566" i="12" a="1"/>
  <c r="AP566" i="12" s="1"/>
  <c r="AP567" i="12" a="1"/>
  <c r="AP567" i="12"/>
  <c r="AP568" i="12" a="1"/>
  <c r="AP568" i="12" s="1"/>
  <c r="AP569" i="12" a="1"/>
  <c r="AP569" i="12" s="1"/>
  <c r="AP570" i="12" a="1"/>
  <c r="AP570" i="12" s="1"/>
  <c r="AP571" i="12" a="1"/>
  <c r="AP571" i="12" s="1"/>
  <c r="AP572" i="12" a="1"/>
  <c r="AP572" i="12" s="1"/>
  <c r="AP573" i="12" a="1"/>
  <c r="AP573" i="12" s="1"/>
  <c r="AP574" i="12" a="1"/>
  <c r="AP574" i="12"/>
  <c r="AP575" i="12" a="1"/>
  <c r="AP575" i="12" s="1"/>
  <c r="AP576" i="12" a="1"/>
  <c r="AP576" i="12"/>
  <c r="AP577" i="12" a="1"/>
  <c r="AP577" i="12"/>
  <c r="AP578" i="12" a="1"/>
  <c r="AP578" i="12"/>
  <c r="AP579" i="12" a="1"/>
  <c r="AP579" i="12" s="1"/>
  <c r="AP580" i="12" a="1"/>
  <c r="AP580" i="12" s="1"/>
  <c r="AP581" i="12" a="1"/>
  <c r="AP581" i="12" s="1"/>
  <c r="AP582" i="12" a="1"/>
  <c r="AP582" i="12" s="1"/>
  <c r="AP583" i="12" a="1"/>
  <c r="AP583" i="12" s="1"/>
  <c r="AP584" i="12" a="1"/>
  <c r="AP584" i="12"/>
  <c r="AP585" i="12" a="1"/>
  <c r="AP585" i="12" s="1"/>
  <c r="AP586" i="12" a="1"/>
  <c r="AP586" i="12" s="1"/>
  <c r="AP587" i="12" a="1"/>
  <c r="AP587" i="12" s="1"/>
  <c r="AP588" i="12" a="1"/>
  <c r="AP588" i="12" s="1"/>
  <c r="AP589" i="12" a="1"/>
  <c r="AP589" i="12"/>
  <c r="AP590" i="12" a="1"/>
  <c r="AP590" i="12" s="1"/>
  <c r="AP591" i="12" a="1"/>
  <c r="AP591" i="12"/>
  <c r="AP592" i="12" a="1"/>
  <c r="AP592" i="12" s="1"/>
  <c r="AP593" i="12" a="1"/>
  <c r="AP593" i="12" s="1"/>
  <c r="AP594" i="12" a="1"/>
  <c r="AP594" i="12" s="1"/>
  <c r="AP595" i="12" a="1"/>
  <c r="AP595" i="12" s="1"/>
  <c r="AP596" i="12" a="1"/>
  <c r="AP596" i="12" s="1"/>
  <c r="AP597" i="12" a="1"/>
  <c r="AP597" i="12" s="1"/>
  <c r="AP598" i="12" a="1"/>
  <c r="AP598" i="12"/>
  <c r="AP599" i="12" a="1"/>
  <c r="AP599" i="12" s="1"/>
  <c r="AP600" i="12" a="1"/>
  <c r="AP600" i="12" s="1"/>
  <c r="AP601" i="12" a="1"/>
  <c r="AP601" i="12" s="1"/>
  <c r="AP602" i="12" a="1"/>
  <c r="AP602" i="12"/>
  <c r="AP603" i="12" a="1"/>
  <c r="AP603" i="12" s="1"/>
  <c r="AP604" i="12" a="1"/>
  <c r="AP604" i="12" s="1"/>
  <c r="AP605" i="12" a="1"/>
  <c r="AP605" i="12" s="1"/>
  <c r="AP606" i="12" a="1"/>
  <c r="AP606" i="12" s="1"/>
  <c r="AP607" i="12" a="1"/>
  <c r="AP607" i="12" s="1"/>
  <c r="AP608" i="12" a="1"/>
  <c r="AP608" i="12" s="1"/>
  <c r="AP609" i="12" a="1"/>
  <c r="AP609" i="12" s="1"/>
  <c r="AP610" i="12" a="1"/>
  <c r="AP610" i="12"/>
  <c r="AP611" i="12" a="1"/>
  <c r="AP611" i="12" s="1"/>
  <c r="AP612" i="12" a="1"/>
  <c r="AP612" i="12" s="1"/>
  <c r="AP613" i="12" a="1"/>
  <c r="AP613" i="12" s="1"/>
  <c r="AP614" i="12" a="1"/>
  <c r="AP614" i="12" s="1"/>
  <c r="AP615" i="12" a="1"/>
  <c r="AP615" i="12"/>
  <c r="AP616" i="12" a="1"/>
  <c r="AP616" i="12" s="1"/>
  <c r="AP617" i="12" a="1"/>
  <c r="AP617" i="12" s="1"/>
  <c r="AP618" i="12" a="1"/>
  <c r="AP618" i="12" s="1"/>
  <c r="AP619" i="12" a="1"/>
  <c r="AP619" i="12"/>
  <c r="AP620" i="12" a="1"/>
  <c r="AP620" i="12"/>
  <c r="AP621" i="12" a="1"/>
  <c r="AP621" i="12" s="1"/>
  <c r="AP622" i="12" a="1"/>
  <c r="AP622" i="12" s="1"/>
  <c r="AP623" i="12" a="1"/>
  <c r="AP623" i="12" s="1"/>
  <c r="AP624" i="12" a="1"/>
  <c r="AP624" i="12"/>
  <c r="AP625" i="12" a="1"/>
  <c r="AP625" i="12" s="1"/>
  <c r="AP626" i="12" a="1"/>
  <c r="AP626" i="12" s="1"/>
  <c r="AP627" i="12" a="1"/>
  <c r="AP627" i="12" s="1"/>
  <c r="AP628" i="12" a="1"/>
  <c r="AP628" i="12"/>
  <c r="AP629" i="12" a="1"/>
  <c r="AP629" i="12" s="1"/>
  <c r="AP630" i="12" a="1"/>
  <c r="AP630" i="12" s="1"/>
  <c r="AP631" i="12" a="1"/>
  <c r="AP631" i="12"/>
  <c r="AP632" i="12" a="1"/>
  <c r="AP632" i="12" s="1"/>
  <c r="AP633" i="12" a="1"/>
  <c r="AP633" i="12" s="1"/>
  <c r="AP634" i="12" a="1"/>
  <c r="AP634" i="12" s="1"/>
  <c r="AP635" i="12" a="1"/>
  <c r="AP635" i="12" s="1"/>
  <c r="AP636" i="12" a="1"/>
  <c r="AP636" i="12" s="1"/>
  <c r="AP637" i="12" a="1"/>
  <c r="AP637" i="12" s="1"/>
  <c r="AP638" i="12" a="1"/>
  <c r="AP638" i="12"/>
  <c r="AP639" i="12" a="1"/>
  <c r="AP639" i="12"/>
  <c r="AP640" i="12" a="1"/>
  <c r="AP640" i="12" s="1"/>
  <c r="AP641" i="12" a="1"/>
  <c r="AP641" i="12" s="1"/>
  <c r="AP642" i="12" a="1"/>
  <c r="AP642" i="12" s="1"/>
  <c r="AP643" i="12" a="1"/>
  <c r="AP643" i="12"/>
  <c r="AP644" i="12" a="1"/>
  <c r="AP644" i="12" s="1"/>
  <c r="AP645" i="12" a="1"/>
  <c r="AP645" i="12"/>
  <c r="AP646" i="12" a="1"/>
  <c r="AP646" i="12" s="1"/>
  <c r="AP647" i="12" a="1"/>
  <c r="AP647" i="12" s="1"/>
  <c r="AP648" i="12" a="1"/>
  <c r="AP648" i="12"/>
  <c r="AP649" i="12" a="1"/>
  <c r="AP649" i="12" s="1"/>
  <c r="AP650" i="12" a="1"/>
  <c r="AP650" i="12" s="1"/>
  <c r="AP651" i="12" a="1"/>
  <c r="AP651" i="12" s="1"/>
  <c r="AP652" i="12" a="1"/>
  <c r="AP652" i="12" s="1"/>
  <c r="AP653" i="12" a="1"/>
  <c r="AP653" i="12" s="1"/>
  <c r="AP654" i="12" a="1"/>
  <c r="AP654" i="12" s="1"/>
  <c r="AP655" i="12" a="1"/>
  <c r="AP655" i="12"/>
  <c r="AP656" i="12" a="1"/>
  <c r="AP656" i="12" s="1"/>
  <c r="AP657" i="12" a="1"/>
  <c r="AP657" i="12"/>
  <c r="AP658" i="12" a="1"/>
  <c r="AP658" i="12" s="1"/>
  <c r="AP659" i="12" a="1"/>
  <c r="AP659" i="12" s="1"/>
  <c r="AP660" i="12" a="1"/>
  <c r="AP660" i="12" s="1"/>
  <c r="AP661" i="12" a="1"/>
  <c r="AP661" i="12"/>
  <c r="AP662" i="12" a="1"/>
  <c r="AP662" i="12"/>
  <c r="AP663" i="12" a="1"/>
  <c r="AP663" i="12" s="1"/>
  <c r="AP664" i="12" a="1"/>
  <c r="AP664" i="12" s="1"/>
  <c r="AP665" i="12" a="1"/>
  <c r="AP665" i="12" s="1"/>
  <c r="AP666" i="12" a="1"/>
  <c r="AP666" i="12"/>
  <c r="AP667" i="12" a="1"/>
  <c r="AP667" i="12" s="1"/>
  <c r="AP668" i="12" a="1"/>
  <c r="AP668" i="12" s="1"/>
  <c r="AP669" i="12" a="1"/>
  <c r="AP669" i="12"/>
  <c r="AP670" i="12" a="1"/>
  <c r="AP670" i="12" s="1"/>
  <c r="AP671" i="12" a="1"/>
  <c r="AP671" i="12" s="1"/>
  <c r="AP672" i="12" a="1"/>
  <c r="AP672" i="12" s="1"/>
  <c r="AP673" i="12" a="1"/>
  <c r="AP673" i="12" s="1"/>
  <c r="AP674" i="12" a="1"/>
  <c r="AP674" i="12"/>
  <c r="AP675" i="12" a="1"/>
  <c r="AP675" i="12" s="1"/>
  <c r="AP676" i="12" a="1"/>
  <c r="AP676" i="12"/>
  <c r="AP677" i="12" a="1"/>
  <c r="AP677" i="12" s="1"/>
  <c r="AP678" i="12" a="1"/>
  <c r="AP678" i="12"/>
  <c r="AP679" i="12" a="1"/>
  <c r="AP679" i="12" s="1"/>
  <c r="AP680" i="12" a="1"/>
  <c r="AP680" i="12" s="1"/>
  <c r="AP681" i="12" a="1"/>
  <c r="AP681" i="12" s="1"/>
  <c r="AP682" i="12" a="1"/>
  <c r="AP682" i="12" s="1"/>
  <c r="AP683" i="12" a="1"/>
  <c r="AP683" i="12" s="1"/>
  <c r="AP684" i="12" a="1"/>
  <c r="AP684" i="12"/>
  <c r="AP685" i="12" a="1"/>
  <c r="AP685" i="12"/>
  <c r="AP686" i="12" a="1"/>
  <c r="AP686" i="12" s="1"/>
  <c r="AP687" i="12" a="1"/>
  <c r="AP687" i="12"/>
  <c r="AP688" i="12" a="1"/>
  <c r="AP688" i="12" s="1"/>
  <c r="AP689" i="12" a="1"/>
  <c r="AP689" i="12" s="1"/>
  <c r="AP690" i="12" a="1"/>
  <c r="AP690" i="12" s="1"/>
  <c r="AP691" i="12" a="1"/>
  <c r="AP691" i="12" s="1"/>
  <c r="AP692" i="12" a="1"/>
  <c r="AP692" i="12" s="1"/>
  <c r="AP693" i="12" a="1"/>
  <c r="AP693" i="12" s="1"/>
  <c r="AP694" i="12" a="1"/>
  <c r="AP694" i="12" s="1"/>
  <c r="AP695" i="12" a="1"/>
  <c r="AP695" i="12" s="1"/>
  <c r="AP696" i="12" a="1"/>
  <c r="AP696" i="12" s="1"/>
  <c r="AP697" i="12" a="1"/>
  <c r="AP697" i="12"/>
  <c r="AP698" i="12" a="1"/>
  <c r="AP698" i="12" s="1"/>
  <c r="AP699" i="12" a="1"/>
  <c r="AP699" i="12" s="1"/>
  <c r="AP700" i="12" a="1"/>
  <c r="AP700" i="12"/>
  <c r="AP701" i="12" a="1"/>
  <c r="AP701" i="12" s="1"/>
  <c r="AP702" i="12" a="1"/>
  <c r="AP702" i="12"/>
  <c r="AP703" i="12" a="1"/>
  <c r="AP703" i="12" s="1"/>
  <c r="AP704" i="12" a="1"/>
  <c r="AP704" i="12" s="1"/>
  <c r="AP705" i="12" a="1"/>
  <c r="AP705" i="12"/>
  <c r="AP706" i="12" a="1"/>
  <c r="AP706" i="12" s="1"/>
  <c r="AP707" i="12" a="1"/>
  <c r="AP707" i="12" s="1"/>
  <c r="AP708" i="12" a="1"/>
  <c r="AP708" i="12" s="1"/>
  <c r="AP709" i="12" a="1"/>
  <c r="AP709" i="12"/>
  <c r="AP710" i="12" a="1"/>
  <c r="AP710" i="12" s="1"/>
  <c r="AP711" i="12" a="1"/>
  <c r="AP711" i="12" s="1"/>
  <c r="AP712" i="12" a="1"/>
  <c r="AP712" i="12" s="1"/>
  <c r="AP713" i="12" a="1"/>
  <c r="AP713" i="12" s="1"/>
  <c r="AP714" i="12" a="1"/>
  <c r="AP714" i="12"/>
  <c r="AP715" i="12" a="1"/>
  <c r="AP715" i="12" s="1"/>
  <c r="AP716" i="12" a="1"/>
  <c r="AP716" i="12"/>
  <c r="AP717" i="12" a="1"/>
  <c r="AP717" i="12"/>
  <c r="AP718" i="12" a="1"/>
  <c r="AP718" i="12" s="1"/>
  <c r="AP719" i="12" a="1"/>
  <c r="AP719" i="12" s="1"/>
  <c r="AP720" i="12" a="1"/>
  <c r="AP720" i="12"/>
  <c r="AP721" i="12" a="1"/>
  <c r="AP721" i="12" s="1"/>
  <c r="AP722" i="12" a="1"/>
  <c r="AP722" i="12" s="1"/>
  <c r="AP723" i="12" a="1"/>
  <c r="AP723" i="12" s="1"/>
  <c r="AP724" i="12" a="1"/>
  <c r="AP724" i="12" s="1"/>
  <c r="AP725" i="12" a="1"/>
  <c r="AP725" i="12" s="1"/>
  <c r="AP726" i="12" a="1"/>
  <c r="AP726" i="12" s="1"/>
  <c r="AP727" i="12" a="1"/>
  <c r="AP727" i="12" s="1"/>
  <c r="AP728" i="12" a="1"/>
  <c r="AP728" i="12" s="1"/>
  <c r="AP729" i="12" a="1"/>
  <c r="AP729" i="12" s="1"/>
  <c r="AP730" i="12" a="1"/>
  <c r="AP730" i="12"/>
  <c r="AP731" i="12" a="1"/>
  <c r="AP731" i="12" s="1"/>
  <c r="AP732" i="12" a="1"/>
  <c r="AP732" i="12" s="1"/>
  <c r="AP733" i="12" a="1"/>
  <c r="AP733" i="12"/>
  <c r="AP734" i="12" a="1"/>
  <c r="AP734" i="12" s="1"/>
  <c r="AP735" i="12" a="1"/>
  <c r="AP735" i="12" s="1"/>
  <c r="AP736" i="12" a="1"/>
  <c r="AP736" i="12" s="1"/>
  <c r="AP737" i="12" a="1"/>
  <c r="AP737" i="12" s="1"/>
  <c r="AP738" i="12" a="1"/>
  <c r="AP738" i="12"/>
  <c r="AP739" i="12" a="1"/>
  <c r="AP739" i="12" s="1"/>
  <c r="AP740" i="12" a="1"/>
  <c r="AP740" i="12"/>
  <c r="AP741" i="12" a="1"/>
  <c r="AP741" i="12"/>
  <c r="AP742" i="12" a="1"/>
  <c r="AP742" i="12" s="1"/>
  <c r="AP743" i="12" a="1"/>
  <c r="AP743" i="12" s="1"/>
  <c r="AP744" i="12" a="1"/>
  <c r="AP744" i="12"/>
  <c r="AP745" i="12" a="1"/>
  <c r="AP745" i="12" s="1"/>
  <c r="AP746" i="12" a="1"/>
  <c r="AP746" i="12"/>
  <c r="AP747" i="12" a="1"/>
  <c r="AP747" i="12"/>
  <c r="AP748" i="12" a="1"/>
  <c r="AP748" i="12"/>
  <c r="AP749" i="12" a="1"/>
  <c r="AP749" i="12" s="1"/>
  <c r="AP750" i="12" a="1"/>
  <c r="AP750" i="12" s="1"/>
  <c r="AP751" i="12" a="1"/>
  <c r="AP751" i="12"/>
  <c r="AP752" i="12" a="1"/>
  <c r="AP752" i="12" s="1"/>
  <c r="AP753" i="12" a="1"/>
  <c r="AP753" i="12" s="1"/>
  <c r="AP754" i="12" a="1"/>
  <c r="AP754" i="12"/>
  <c r="AP755" i="12" a="1"/>
  <c r="AP755" i="12" s="1"/>
  <c r="AP756" i="12" a="1"/>
  <c r="AP756" i="12" s="1"/>
  <c r="AP757" i="12" a="1"/>
  <c r="AP757" i="12" s="1"/>
  <c r="AP758" i="12" a="1"/>
  <c r="AP758" i="12" s="1"/>
  <c r="AP759" i="12" a="1"/>
  <c r="AP759" i="12"/>
  <c r="AP760" i="12" a="1"/>
  <c r="AP760" i="12" s="1"/>
  <c r="AP761" i="12" a="1"/>
  <c r="AP761" i="12" s="1"/>
  <c r="AP762" i="12" a="1"/>
  <c r="AP762" i="12"/>
  <c r="AP763" i="12" a="1"/>
  <c r="AP763" i="12" s="1"/>
  <c r="AP764" i="12" a="1"/>
  <c r="AP764" i="12" s="1"/>
  <c r="AP765" i="12" a="1"/>
  <c r="AP765" i="12" s="1"/>
  <c r="AP766" i="12" a="1"/>
  <c r="AP766" i="12" s="1"/>
  <c r="AP767" i="12" a="1"/>
  <c r="AP767" i="12" s="1"/>
  <c r="AP768" i="12" a="1"/>
  <c r="AP768" i="12"/>
  <c r="AP769" i="12" a="1"/>
  <c r="AP769" i="12" s="1"/>
  <c r="AP770" i="12" a="1"/>
  <c r="AP770" i="12" s="1"/>
  <c r="AP771" i="12" a="1"/>
  <c r="AP771" i="12" s="1"/>
  <c r="AP772" i="12" a="1"/>
  <c r="AP772" i="12"/>
  <c r="AP773" i="12" a="1"/>
  <c r="AP773" i="12" s="1"/>
  <c r="AP774" i="12" a="1"/>
  <c r="AP774" i="12" s="1"/>
  <c r="AP775" i="12" a="1"/>
  <c r="AP775" i="12"/>
  <c r="AP776" i="12" a="1"/>
  <c r="AP776" i="12" s="1"/>
  <c r="AP777" i="12" a="1"/>
  <c r="AP777" i="12" s="1"/>
  <c r="AP778" i="12" a="1"/>
  <c r="AP778" i="12" s="1"/>
  <c r="AP779" i="12" a="1"/>
  <c r="AP779" i="12" s="1"/>
  <c r="AP780" i="12" a="1"/>
  <c r="AP780" i="12"/>
  <c r="AP781" i="12" a="1"/>
  <c r="AP781" i="12"/>
  <c r="AP782" i="12" a="1"/>
  <c r="AP782" i="12"/>
  <c r="AP783" i="12" a="1"/>
  <c r="AP783" i="12" s="1"/>
  <c r="AP784" i="12" a="1"/>
  <c r="AP784" i="12" s="1"/>
  <c r="AP785" i="12" a="1"/>
  <c r="AP785" i="12" s="1"/>
  <c r="AP786" i="12" a="1"/>
  <c r="AP786" i="12" s="1"/>
  <c r="AP787" i="12" a="1"/>
  <c r="AP787" i="12"/>
  <c r="AP788" i="12" a="1"/>
  <c r="AP788" i="12" s="1"/>
  <c r="AP789" i="12" a="1"/>
  <c r="AP789" i="12"/>
  <c r="AP790" i="12" a="1"/>
  <c r="AP790" i="12" s="1"/>
  <c r="AP791" i="12" a="1"/>
  <c r="AP791" i="12" s="1"/>
  <c r="AP792" i="12" a="1"/>
  <c r="AP792" i="12"/>
  <c r="AP793" i="12" a="1"/>
  <c r="AP793" i="12" s="1"/>
  <c r="AP794" i="12" a="1"/>
  <c r="AP794" i="12" s="1"/>
  <c r="AP795" i="12" a="1"/>
  <c r="AP795" i="12" s="1"/>
  <c r="AP796" i="12" a="1"/>
  <c r="AP796" i="12"/>
  <c r="AP797" i="12" a="1"/>
  <c r="AP797" i="12" s="1"/>
  <c r="AP798" i="12" a="1"/>
  <c r="AP798" i="12" s="1"/>
  <c r="AP799" i="12" a="1"/>
  <c r="AP799" i="12" s="1"/>
  <c r="AP800" i="12" a="1"/>
  <c r="AP800" i="12" s="1"/>
  <c r="AP801" i="12" a="1"/>
  <c r="AP801" i="12" s="1"/>
  <c r="AP802" i="12" a="1"/>
  <c r="AP802" i="12" s="1"/>
  <c r="AP803" i="12" a="1"/>
  <c r="AP803" i="12" s="1"/>
  <c r="AP804" i="12" a="1"/>
  <c r="AP804" i="12" s="1"/>
  <c r="AP805" i="12" a="1"/>
  <c r="AP805" i="12"/>
  <c r="AP806" i="12" a="1"/>
  <c r="AP806" i="12" s="1"/>
  <c r="AP807" i="12" a="1"/>
  <c r="AP807" i="12" s="1"/>
  <c r="AP808" i="12" a="1"/>
  <c r="AP808" i="12"/>
  <c r="AP809" i="12" a="1"/>
  <c r="AP809" i="12" s="1"/>
  <c r="AP810" i="12" a="1"/>
  <c r="AP810" i="12"/>
  <c r="AP811" i="12" a="1"/>
  <c r="AP811" i="12" s="1"/>
  <c r="AP812" i="12" a="1"/>
  <c r="AP812" i="12"/>
  <c r="AP813" i="12" a="1"/>
  <c r="AP813" i="12" s="1"/>
  <c r="AP814" i="12" a="1"/>
  <c r="AP814" i="12" s="1"/>
  <c r="AP815" i="12" a="1"/>
  <c r="AP815" i="12" s="1"/>
  <c r="AP816" i="12" a="1"/>
  <c r="AP816" i="12"/>
  <c r="AP817" i="12" a="1"/>
  <c r="AP817" i="12" s="1"/>
  <c r="AP818" i="12" a="1"/>
  <c r="AP818" i="12"/>
  <c r="AP819" i="12" a="1"/>
  <c r="AP819" i="12"/>
  <c r="AP820" i="12" a="1"/>
  <c r="AP820" i="12" s="1"/>
  <c r="AP821" i="12" a="1"/>
  <c r="AP821" i="12" s="1"/>
  <c r="AP822" i="12" a="1"/>
  <c r="AP822" i="12"/>
  <c r="AP823" i="12" a="1"/>
  <c r="AP823" i="12"/>
  <c r="AP824" i="12" a="1"/>
  <c r="AP824" i="12" s="1"/>
  <c r="AP825" i="12" a="1"/>
  <c r="AP825" i="12" s="1"/>
  <c r="AP826" i="12" a="1"/>
  <c r="AP826" i="12"/>
  <c r="AP827" i="12" a="1"/>
  <c r="AP827" i="12" s="1"/>
  <c r="AP828" i="12" a="1"/>
  <c r="AP828" i="12" s="1"/>
  <c r="AP829" i="12" a="1"/>
  <c r="AP829" i="12"/>
  <c r="AP830" i="12" a="1"/>
  <c r="AP830" i="12" s="1"/>
  <c r="AP831" i="12" a="1"/>
  <c r="AP831" i="12"/>
  <c r="AP832" i="12" a="1"/>
  <c r="AP832" i="12" s="1"/>
  <c r="AP833" i="12" a="1"/>
  <c r="AP833" i="12" s="1"/>
  <c r="AP834" i="12" a="1"/>
  <c r="AP834" i="12"/>
  <c r="AP835" i="12" a="1"/>
  <c r="AP835" i="12" s="1"/>
  <c r="AP836" i="12" a="1"/>
  <c r="AP836" i="12"/>
  <c r="AP837" i="12" a="1"/>
  <c r="AP837" i="12" s="1"/>
  <c r="AP838" i="12" a="1"/>
  <c r="AP838" i="12" s="1"/>
  <c r="AP839" i="12" a="1"/>
  <c r="AP839" i="12" s="1"/>
  <c r="AP840" i="12" a="1"/>
  <c r="AP840" i="12" s="1"/>
  <c r="AP841" i="12" a="1"/>
  <c r="AP841" i="12" s="1"/>
  <c r="AP842" i="12" a="1"/>
  <c r="AP842" i="12" s="1"/>
  <c r="AP843" i="12" a="1"/>
  <c r="AP843" i="12" s="1"/>
  <c r="AP844" i="12" a="1"/>
  <c r="AP844" i="12"/>
  <c r="AP845" i="12" a="1"/>
  <c r="AP845" i="12" s="1"/>
  <c r="AP846" i="12" a="1"/>
  <c r="AP846" i="12"/>
  <c r="AP847" i="12" a="1"/>
  <c r="AP847" i="12"/>
  <c r="AP848" i="12" a="1"/>
  <c r="AP848" i="12" s="1"/>
  <c r="AP849" i="12" a="1"/>
  <c r="AP849" i="12" s="1"/>
  <c r="AP850" i="12" a="1"/>
  <c r="AP850" i="12" s="1"/>
  <c r="AP851" i="12" a="1"/>
  <c r="AP851" i="12" s="1"/>
  <c r="AP852" i="12" a="1"/>
  <c r="AP852" i="12" s="1"/>
  <c r="AP853" i="12" a="1"/>
  <c r="AP853" i="12" s="1"/>
  <c r="AP854" i="12" a="1"/>
  <c r="AP854" i="12" s="1"/>
  <c r="AP855" i="12" a="1"/>
  <c r="AP855" i="12"/>
  <c r="AP856" i="12" a="1"/>
  <c r="AP856" i="12" s="1"/>
  <c r="AP857" i="12" a="1"/>
  <c r="AP857" i="12" s="1"/>
  <c r="AP858" i="12" a="1"/>
  <c r="AP858" i="12"/>
  <c r="AP859" i="12" a="1"/>
  <c r="AP859" i="12"/>
  <c r="AP860" i="12" a="1"/>
  <c r="AP860" i="12" s="1"/>
  <c r="AP861" i="12" a="1"/>
  <c r="AP861" i="12" s="1"/>
  <c r="AP862" i="12" a="1"/>
  <c r="AP862" i="12"/>
  <c r="AP863" i="12" a="1"/>
  <c r="AP863" i="12" s="1"/>
  <c r="AP864" i="12" a="1"/>
  <c r="AP864" i="12"/>
  <c r="AP865" i="12" a="1"/>
  <c r="AP865" i="12"/>
  <c r="AP866" i="12" a="1"/>
  <c r="AP866" i="12" s="1"/>
  <c r="AP867" i="12" a="1"/>
  <c r="AP867" i="12" s="1"/>
  <c r="AP868" i="12" a="1"/>
  <c r="AP868" i="12"/>
  <c r="AP869" i="12" a="1"/>
  <c r="AP869" i="12" s="1"/>
  <c r="AP870" i="12" a="1"/>
  <c r="AP870" i="12" s="1"/>
  <c r="AP871" i="12" a="1"/>
  <c r="AP871" i="12" s="1"/>
  <c r="AP872" i="12" a="1"/>
  <c r="AP872" i="12"/>
  <c r="AP873" i="12" a="1"/>
  <c r="AP873" i="12"/>
  <c r="AP874" i="12" a="1"/>
  <c r="AP874" i="12" s="1"/>
  <c r="AP875" i="12" a="1"/>
  <c r="AP875" i="12" s="1"/>
  <c r="AP876" i="12" a="1"/>
  <c r="AP876" i="12" s="1"/>
  <c r="AP877" i="12" a="1"/>
  <c r="AP877" i="12"/>
  <c r="AP878" i="12" a="1"/>
  <c r="AP878" i="12" s="1"/>
  <c r="AP879" i="12" a="1"/>
  <c r="AP879" i="12" s="1"/>
  <c r="AP880" i="12" a="1"/>
  <c r="AP880" i="12" s="1"/>
  <c r="AP881" i="12" a="1"/>
  <c r="AP881" i="12" s="1"/>
  <c r="AP882" i="12" a="1"/>
  <c r="AP882" i="12" s="1"/>
  <c r="AP883" i="12" a="1"/>
  <c r="AP883" i="12" s="1"/>
  <c r="AP884" i="12" a="1"/>
  <c r="AP884" i="12"/>
  <c r="AP885" i="12" a="1"/>
  <c r="AP885" i="12" s="1"/>
  <c r="AP886" i="12" a="1"/>
  <c r="AP886" i="12" s="1"/>
  <c r="AP887" i="12" a="1"/>
  <c r="AP887" i="12" s="1"/>
  <c r="AP888" i="12" a="1"/>
  <c r="AP888" i="12"/>
  <c r="AP889" i="12" a="1"/>
  <c r="AP889" i="12" s="1"/>
  <c r="AP890" i="12" a="1"/>
  <c r="AP890" i="12"/>
  <c r="AP891" i="12" a="1"/>
  <c r="AP891" i="12" s="1"/>
  <c r="AP892" i="12" a="1"/>
  <c r="AP892" i="12" s="1"/>
  <c r="AP893" i="12" a="1"/>
  <c r="AP893" i="12" s="1"/>
  <c r="AP894" i="12" a="1"/>
  <c r="AP894" i="12" s="1"/>
  <c r="AP895" i="12" a="1"/>
  <c r="AP895" i="12"/>
  <c r="AP896" i="12" a="1"/>
  <c r="AP896" i="12" s="1"/>
  <c r="AP897" i="12" a="1"/>
  <c r="AP897" i="12"/>
  <c r="AP898" i="12" a="1"/>
  <c r="AP898" i="12" s="1"/>
  <c r="AP899" i="12" a="1"/>
  <c r="AP899" i="12" s="1"/>
  <c r="AP900" i="12" a="1"/>
  <c r="AP900" i="12"/>
  <c r="AP901" i="12" a="1"/>
  <c r="AP901" i="12" s="1"/>
  <c r="AP902" i="12" a="1"/>
  <c r="AP902" i="12" s="1"/>
  <c r="AP903" i="12" a="1"/>
  <c r="AP903" i="12"/>
  <c r="AP904" i="12" a="1"/>
  <c r="AP904" i="12" s="1"/>
  <c r="AP905" i="12" a="1"/>
  <c r="AP905" i="12" s="1"/>
  <c r="AP906" i="12" a="1"/>
  <c r="AP906" i="12" s="1"/>
  <c r="AP907" i="12" a="1"/>
  <c r="AP907" i="12"/>
  <c r="AP908" i="12" a="1"/>
  <c r="AP908" i="12" s="1"/>
  <c r="AP909" i="12" a="1"/>
  <c r="AP909" i="12"/>
  <c r="AP910" i="12" a="1"/>
  <c r="AP910" i="12" s="1"/>
  <c r="AP911" i="12" a="1"/>
  <c r="AP911" i="12" s="1"/>
  <c r="AP912" i="12" a="1"/>
  <c r="AP912" i="12" s="1"/>
  <c r="AP913" i="12" a="1"/>
  <c r="AP913" i="12" s="1"/>
  <c r="AP914" i="12" a="1"/>
  <c r="AP914" i="12"/>
  <c r="AP915" i="12" a="1"/>
  <c r="AP915" i="12" s="1"/>
  <c r="AP916" i="12" a="1"/>
  <c r="AP916" i="12"/>
  <c r="AP917" i="12" a="1"/>
  <c r="AP917" i="12" s="1"/>
  <c r="AP918" i="12" a="1"/>
  <c r="AP918" i="12" s="1"/>
  <c r="AP919" i="12" a="1"/>
  <c r="AP919" i="12"/>
  <c r="AP920" i="12" a="1"/>
  <c r="AP920" i="12" s="1"/>
  <c r="AP921" i="12" a="1"/>
  <c r="AP921" i="12" s="1"/>
  <c r="AP922" i="12" a="1"/>
  <c r="AP922" i="12" s="1"/>
  <c r="AP923" i="12" a="1"/>
  <c r="AP923" i="12" s="1"/>
  <c r="AP924" i="12" a="1"/>
  <c r="AP924" i="12" s="1"/>
  <c r="AP925" i="12" a="1"/>
  <c r="AP925" i="12"/>
  <c r="AP926" i="12" a="1"/>
  <c r="AP926" i="12"/>
  <c r="AP927" i="12" a="1"/>
  <c r="AP927" i="12" s="1"/>
  <c r="AP928" i="12" a="1"/>
  <c r="AP928" i="12" s="1"/>
  <c r="AP929" i="12" a="1"/>
  <c r="AP929" i="12" s="1"/>
  <c r="AP930" i="12" a="1"/>
  <c r="AP930" i="12"/>
  <c r="AP931" i="12" a="1"/>
  <c r="AP931" i="12" s="1"/>
  <c r="AP932" i="12" a="1"/>
  <c r="AP932" i="12" s="1"/>
  <c r="AP933" i="12" a="1"/>
  <c r="AP933" i="12" s="1"/>
  <c r="AP934" i="12" a="1"/>
  <c r="AP934" i="12" s="1"/>
  <c r="AP935" i="12" a="1"/>
  <c r="AP935" i="12" s="1"/>
  <c r="AP936" i="12" a="1"/>
  <c r="AP936" i="12"/>
  <c r="AP937" i="12" a="1"/>
  <c r="AP937" i="12"/>
  <c r="AP938" i="12" a="1"/>
  <c r="AP938" i="12" s="1"/>
  <c r="AP939" i="12" a="1"/>
  <c r="AP939" i="12" s="1"/>
  <c r="AP940" i="12" a="1"/>
  <c r="AP940" i="12" s="1"/>
  <c r="AP941" i="12" a="1"/>
  <c r="AP941" i="12" s="1"/>
  <c r="AP942" i="12" a="1"/>
  <c r="AP942" i="12" s="1"/>
  <c r="AP943" i="12" a="1"/>
  <c r="AP943" i="12" s="1"/>
  <c r="AP944" i="12" a="1"/>
  <c r="AP944" i="12" s="1"/>
  <c r="AP945" i="12" a="1"/>
  <c r="AP945" i="12"/>
  <c r="AP946" i="12" a="1"/>
  <c r="AP946" i="12" s="1"/>
  <c r="AP947" i="12" a="1"/>
  <c r="AP947" i="12" s="1"/>
  <c r="AP948" i="12" a="1"/>
  <c r="AP948" i="12" s="1"/>
  <c r="AP949" i="12" a="1"/>
  <c r="AP949" i="12"/>
  <c r="AP950" i="12" a="1"/>
  <c r="AP950" i="12" s="1"/>
  <c r="AP951" i="12" a="1"/>
  <c r="AP951" i="12" s="1"/>
  <c r="AP952" i="12" a="1"/>
  <c r="AP952" i="12" s="1"/>
  <c r="AP953" i="12" a="1"/>
  <c r="AP953" i="12" s="1"/>
  <c r="AP954" i="12" a="1"/>
  <c r="AP954" i="12" s="1"/>
  <c r="AP955" i="12" a="1"/>
  <c r="AP955" i="12" s="1"/>
  <c r="AP956" i="12" a="1"/>
  <c r="AP956" i="12"/>
  <c r="AP957" i="12" a="1"/>
  <c r="AP957" i="12" s="1"/>
  <c r="AP958" i="12" a="1"/>
  <c r="AP958" i="12" s="1"/>
  <c r="AP959" i="12" a="1"/>
  <c r="AP959" i="12" s="1"/>
  <c r="AP960" i="12" a="1"/>
  <c r="AP960" i="12" s="1"/>
  <c r="AP961" i="12" a="1"/>
  <c r="AP961" i="12" s="1"/>
  <c r="AP962" i="12" a="1"/>
  <c r="AP962" i="12"/>
  <c r="AP963" i="12" a="1"/>
  <c r="AP963" i="12"/>
  <c r="AP964" i="12" a="1"/>
  <c r="AP964" i="12" s="1"/>
  <c r="AP965" i="12" a="1"/>
  <c r="AP965" i="12" s="1"/>
  <c r="AP966" i="12" a="1"/>
  <c r="AP966" i="12"/>
  <c r="AP967" i="12" a="1"/>
  <c r="AP967" i="12" s="1"/>
  <c r="AP968" i="12" a="1"/>
  <c r="AP968" i="12" s="1"/>
  <c r="AP969" i="12" a="1"/>
  <c r="AP969" i="12" s="1"/>
  <c r="AP970" i="12" a="1"/>
  <c r="AP970" i="12"/>
  <c r="AP971" i="12" a="1"/>
  <c r="AP971" i="12" s="1"/>
  <c r="AP972" i="12" a="1"/>
  <c r="AP972" i="12" s="1"/>
  <c r="AP973" i="12" a="1"/>
  <c r="AP973" i="12" s="1"/>
  <c r="AP974" i="12" a="1"/>
  <c r="AP974" i="12" s="1"/>
  <c r="AP975" i="12" a="1"/>
  <c r="AP975" i="12"/>
  <c r="AP976" i="12" a="1"/>
  <c r="AP976" i="12" s="1"/>
  <c r="AP977" i="12" a="1"/>
  <c r="AP977" i="12" s="1"/>
  <c r="AP978" i="12" a="1"/>
  <c r="AP978" i="12" s="1"/>
  <c r="AP979" i="12" a="1"/>
  <c r="AP979" i="12" s="1"/>
  <c r="AP980" i="12" a="1"/>
  <c r="AP980" i="12"/>
  <c r="AP981" i="12" a="1"/>
  <c r="AP981" i="12" s="1"/>
  <c r="AP982" i="12" a="1"/>
  <c r="AP982" i="12" s="1"/>
  <c r="AP983" i="12" a="1"/>
  <c r="AP983" i="12" s="1"/>
  <c r="AP984" i="12" a="1"/>
  <c r="AP984" i="12" s="1"/>
  <c r="AP985" i="12" a="1"/>
  <c r="AP985" i="12"/>
  <c r="AP986" i="12" a="1"/>
  <c r="AP986" i="12"/>
  <c r="AP987" i="12" a="1"/>
  <c r="AP987" i="12" s="1"/>
  <c r="AP988" i="12" a="1"/>
  <c r="AP988" i="12"/>
  <c r="AP989" i="12" a="1"/>
  <c r="AP989" i="12" s="1"/>
  <c r="AP990" i="12" a="1"/>
  <c r="AP990" i="12" s="1"/>
  <c r="AP991" i="12" a="1"/>
  <c r="AP991" i="12" s="1"/>
  <c r="AP992" i="12" a="1"/>
  <c r="AP992" i="12" s="1"/>
  <c r="AP993" i="12" a="1"/>
  <c r="AP993" i="12" s="1"/>
  <c r="AP994" i="12" a="1"/>
  <c r="AP994" i="12" s="1"/>
  <c r="AP995" i="12" a="1"/>
  <c r="AP995" i="12" s="1"/>
  <c r="AP996" i="12" a="1"/>
  <c r="AP996" i="12"/>
  <c r="AP997" i="12" a="1"/>
  <c r="AP997" i="12"/>
  <c r="AP998" i="12" a="1"/>
  <c r="AP998" i="12" s="1"/>
  <c r="AP999" i="12" a="1"/>
  <c r="AP999" i="12"/>
  <c r="AP1000" i="12" a="1"/>
  <c r="AP1000" i="12" s="1"/>
  <c r="AP1001" i="12" a="1"/>
  <c r="AP1001" i="12" s="1"/>
  <c r="AP1002" i="12" a="1"/>
  <c r="AP1002" i="12" s="1"/>
  <c r="AP1003" i="12" a="1"/>
  <c r="AP1003" i="12" s="1"/>
  <c r="AP1004" i="12" a="1"/>
  <c r="AP1004" i="12" s="1"/>
  <c r="AP1005" i="12" a="1"/>
  <c r="AP1005" i="12" s="1"/>
  <c r="AP1006" i="12" a="1"/>
  <c r="AP1006" i="12" s="1"/>
  <c r="AP1007" i="12" a="1"/>
  <c r="AP1007" i="12" s="1"/>
  <c r="AP1008" i="12" a="1"/>
  <c r="AP1008" i="12"/>
  <c r="AP1009" i="12" a="1"/>
  <c r="AP1009" i="12"/>
  <c r="AP1010" i="12" a="1"/>
  <c r="AP1010" i="12" s="1"/>
  <c r="AP1011" i="12" a="1"/>
  <c r="AP1011" i="12" s="1"/>
  <c r="AP1012" i="12" a="1"/>
  <c r="AP1012" i="12"/>
  <c r="AP1013" i="12" a="1"/>
  <c r="AP1013" i="12" s="1"/>
  <c r="AP1014" i="12" a="1"/>
  <c r="AP1014" i="12" s="1"/>
  <c r="AP1015" i="12" a="1"/>
  <c r="AP1015" i="12" s="1"/>
  <c r="AP1016" i="12" a="1"/>
  <c r="AP1016" i="12"/>
  <c r="AP1017" i="12" a="1"/>
  <c r="AP1017" i="12" s="1"/>
  <c r="AP1018" i="12" a="1"/>
  <c r="AP1018" i="12" s="1"/>
  <c r="AP1019" i="12" a="1"/>
  <c r="AP1019" i="12" s="1"/>
  <c r="AP1020" i="12" a="1"/>
  <c r="AP1020" i="12" s="1"/>
  <c r="AP1021" i="12" a="1"/>
  <c r="AP1021" i="12"/>
  <c r="AP1022" i="12" a="1"/>
  <c r="AP1022" i="12" s="1"/>
  <c r="AP1023" i="12" a="1"/>
  <c r="AP1023" i="12"/>
  <c r="AP1024" i="12" a="1"/>
  <c r="AP1024" i="12"/>
  <c r="AP1025" i="12" a="1"/>
  <c r="AP1025" i="12" s="1"/>
  <c r="AP1026" i="12" a="1"/>
  <c r="AP1026" i="12" s="1"/>
  <c r="AP1027" i="12" a="1"/>
  <c r="AP1027" i="12"/>
  <c r="AP1028" i="12" a="1"/>
  <c r="AP1028" i="12" s="1"/>
  <c r="AP1029" i="12" a="1"/>
  <c r="AP1029" i="12" s="1"/>
  <c r="AP1030" i="12" a="1"/>
  <c r="AP1030" i="12"/>
  <c r="AP1031" i="12" a="1"/>
  <c r="AP1031" i="12" s="1"/>
  <c r="AP1032" i="12" a="1"/>
  <c r="AP1032" i="12" s="1"/>
  <c r="AP1033" i="12" a="1"/>
  <c r="AP1033" i="12" s="1"/>
  <c r="AP1034" i="12" a="1"/>
  <c r="AP1034" i="12" s="1"/>
  <c r="AP1035" i="12" a="1"/>
  <c r="AP1035" i="12"/>
  <c r="AP1036" i="12" a="1"/>
  <c r="AP1036" i="12" s="1"/>
  <c r="AP1037" i="12" a="1"/>
  <c r="AP1037" i="12" s="1"/>
  <c r="AP1038" i="12" a="1"/>
  <c r="AP1038" i="12"/>
  <c r="AP1039" i="12" a="1"/>
  <c r="AP1039" i="12" s="1"/>
  <c r="AP1040" i="12" a="1"/>
  <c r="AP1040" i="12"/>
  <c r="AP1041" i="12" a="1"/>
  <c r="AP1041" i="12" s="1"/>
  <c r="AP1042" i="12" a="1"/>
  <c r="AP1042" i="12"/>
  <c r="AP1043" i="12" a="1"/>
  <c r="AP1043" i="12" s="1"/>
  <c r="AP1044" i="12" a="1"/>
  <c r="AP1044" i="12" s="1"/>
  <c r="AP1045" i="12" a="1"/>
  <c r="AP1045" i="12"/>
  <c r="AP1046" i="12" a="1"/>
  <c r="AP1046" i="12" s="1"/>
  <c r="AP1047" i="12" a="1"/>
  <c r="AP1047" i="12"/>
  <c r="AP1048" i="12" a="1"/>
  <c r="AP1048" i="12"/>
  <c r="AP1049" i="12" a="1"/>
  <c r="AP1049" i="12" s="1"/>
  <c r="AP1050" i="12" a="1"/>
  <c r="AP1050" i="12"/>
  <c r="AP1051" i="12" a="1"/>
  <c r="AP1051" i="12" s="1"/>
  <c r="AP1052" i="12" a="1"/>
  <c r="AP1052" i="12"/>
  <c r="AP1053" i="12" a="1"/>
  <c r="AP1053" i="12" s="1"/>
  <c r="AP1054" i="12" a="1"/>
  <c r="AP1054" i="12" s="1"/>
  <c r="AP1055" i="12" a="1"/>
  <c r="AP1055" i="12" s="1"/>
  <c r="AP1056" i="12" a="1"/>
  <c r="AP1056" i="12" s="1"/>
  <c r="AP1057" i="12" a="1"/>
  <c r="AP1057" i="12" s="1"/>
  <c r="AP1058" i="12" a="1"/>
  <c r="AP1058" i="12" s="1"/>
  <c r="AP1059" i="12" a="1"/>
  <c r="AP1059" i="12" s="1"/>
  <c r="AP1060" i="12" a="1"/>
  <c r="AP1060" i="12"/>
  <c r="AP1061" i="12" a="1"/>
  <c r="AP1061" i="12" s="1"/>
  <c r="AP1062" i="12" a="1"/>
  <c r="AP1062" i="12" s="1"/>
  <c r="AP1063" i="12" a="1"/>
  <c r="AP1063" i="12" s="1"/>
  <c r="AP1064" i="12" a="1"/>
  <c r="AP1064" i="12" s="1"/>
  <c r="AP1065" i="12" a="1"/>
  <c r="AP1065" i="12" s="1"/>
  <c r="AP1066" i="12" a="1"/>
  <c r="AP1066" i="12" s="1"/>
  <c r="AP1067" i="12" a="1"/>
  <c r="AP1067" i="12" s="1"/>
  <c r="AP1068" i="12" a="1"/>
  <c r="AP1068" i="12"/>
  <c r="AP1069" i="12" a="1"/>
  <c r="AP1069" i="12" s="1"/>
  <c r="AP1070" i="12" a="1"/>
  <c r="AP1070" i="12" s="1"/>
  <c r="AP1071" i="12" a="1"/>
  <c r="AP1071" i="12" s="1"/>
  <c r="AP1072" i="12" a="1"/>
  <c r="AP1072" i="12" s="1"/>
  <c r="AP1073" i="12" a="1"/>
  <c r="AP1073" i="12" s="1"/>
  <c r="AP1074" i="12" a="1"/>
  <c r="AP1074" i="12"/>
  <c r="AP1075" i="12" a="1"/>
  <c r="AP1075" i="12" s="1"/>
  <c r="AP1076" i="12" a="1"/>
  <c r="AP1076" i="12" s="1"/>
  <c r="AP1077" i="12" a="1"/>
  <c r="AP1077" i="12" s="1"/>
  <c r="AP1078" i="12" a="1"/>
  <c r="AP1078" i="12"/>
  <c r="AP1079" i="12" a="1"/>
  <c r="AP1079" i="12" s="1"/>
  <c r="AP1080" i="12" a="1"/>
  <c r="AP1080" i="12"/>
  <c r="AP1081" i="12" a="1"/>
  <c r="AP1081" i="12" s="1"/>
  <c r="AP1082" i="12" a="1"/>
  <c r="AP1082" i="12" s="1"/>
  <c r="AP1083" i="12" a="1"/>
  <c r="AP1083" i="12" s="1"/>
  <c r="AP1084" i="12" a="1"/>
  <c r="AP1084" i="12"/>
  <c r="AP1085" i="12" a="1"/>
  <c r="AP1085" i="12" s="1"/>
  <c r="AP1086" i="12" a="1"/>
  <c r="AP1086" i="12" s="1"/>
  <c r="AP1087" i="12" a="1"/>
  <c r="AP1087" i="12" s="1"/>
  <c r="AP1088" i="12" a="1"/>
  <c r="AP1088" i="12"/>
  <c r="AP1089" i="12" a="1"/>
  <c r="AP1089" i="12" s="1"/>
  <c r="AP1090" i="12" a="1"/>
  <c r="AP1090" i="12"/>
  <c r="AP1091" i="12" a="1"/>
  <c r="AP1091" i="12" s="1"/>
  <c r="AP1092" i="12" a="1"/>
  <c r="AP1092" i="12" s="1"/>
  <c r="AP1093" i="12" a="1"/>
  <c r="AP1093" i="12"/>
  <c r="AP1094" i="12" a="1"/>
  <c r="AP1094" i="12" s="1"/>
  <c r="AP1095" i="12" a="1"/>
  <c r="AP1095" i="12" s="1"/>
  <c r="AP1096" i="12" a="1"/>
  <c r="AP1096" i="12" s="1"/>
  <c r="AP1097" i="12" a="1"/>
  <c r="AP1097" i="12" s="1"/>
  <c r="AP1098" i="12" a="1"/>
  <c r="AP1098" i="12" s="1"/>
  <c r="AP1099" i="12" a="1"/>
  <c r="AP1099" i="12" s="1"/>
  <c r="AP1100" i="12" a="1"/>
  <c r="AP1100" i="12" s="1"/>
  <c r="AP1101" i="12" a="1"/>
  <c r="AP1101" i="12" s="1"/>
  <c r="AP1102" i="12" a="1"/>
  <c r="AP1102" i="12" s="1"/>
  <c r="AP1103" i="12" a="1"/>
  <c r="AP1103" i="12" s="1"/>
  <c r="AP1104" i="12" a="1"/>
  <c r="AP1104" i="12" s="1"/>
  <c r="AP1105" i="12" a="1"/>
  <c r="AP1105" i="12" s="1"/>
  <c r="AP1106" i="12" a="1"/>
  <c r="AP1106" i="12"/>
  <c r="AP1107" i="12" a="1"/>
  <c r="AP1107" i="12" s="1"/>
  <c r="AP1108" i="12" a="1"/>
  <c r="AP1108" i="12" s="1"/>
  <c r="AP1109" i="12" a="1"/>
  <c r="AP1109" i="12" s="1"/>
  <c r="AP1110" i="12" a="1"/>
  <c r="AP1110" i="12" s="1"/>
  <c r="AP1111" i="12" a="1"/>
  <c r="AP1111" i="12" s="1"/>
  <c r="AP1112" i="12" a="1"/>
  <c r="AP1112" i="12" s="1"/>
  <c r="AP1113" i="12" a="1"/>
  <c r="AP1113" i="12"/>
  <c r="AP1114" i="12" a="1"/>
  <c r="AP1114" i="12" s="1"/>
  <c r="AP1115" i="12" a="1"/>
  <c r="AP1115" i="12" s="1"/>
  <c r="AP1116" i="12" a="1"/>
  <c r="AP1116" i="12"/>
  <c r="AP1117" i="12" a="1"/>
  <c r="AP1117" i="12"/>
  <c r="AP1118" i="12" a="1"/>
  <c r="AP1118" i="12" s="1"/>
  <c r="AP1119" i="12" a="1"/>
  <c r="AP1119" i="12"/>
  <c r="AP1120" i="12" a="1"/>
  <c r="AP1120" i="12"/>
  <c r="AP1121" i="12" a="1"/>
  <c r="AP1121" i="12" s="1"/>
  <c r="AP1122" i="12" a="1"/>
  <c r="AP1122" i="12"/>
  <c r="AP1123" i="12" a="1"/>
  <c r="AP1123" i="12"/>
  <c r="AP1124" i="12" a="1"/>
  <c r="AP1124" i="12"/>
  <c r="AP1125" i="12" a="1"/>
  <c r="AP1125" i="12" s="1"/>
  <c r="AP1126" i="12" a="1"/>
  <c r="AP1126" i="12"/>
  <c r="AP1127" i="12" a="1"/>
  <c r="AP1127" i="12" s="1"/>
  <c r="AP1128" i="12" a="1"/>
  <c r="AP1128" i="12"/>
  <c r="AP1129" i="12" a="1"/>
  <c r="AP1129" i="12"/>
  <c r="AP1130" i="12" a="1"/>
  <c r="AP1130" i="12"/>
  <c r="AP1131" i="12" a="1"/>
  <c r="AP1131" i="12" s="1"/>
  <c r="AP1132" i="12" a="1"/>
  <c r="AP1132" i="12"/>
  <c r="AP1133" i="12" a="1"/>
  <c r="AP1133" i="12" s="1"/>
  <c r="AP1134" i="12" a="1"/>
  <c r="AP1134" i="12" s="1"/>
  <c r="AP1135" i="12" a="1"/>
  <c r="AP1135" i="12" s="1"/>
  <c r="AP1136" i="12" a="1"/>
  <c r="AP1136" i="12"/>
  <c r="AP1137" i="12" a="1"/>
  <c r="AP1137" i="12"/>
  <c r="AP1138" i="12" a="1"/>
  <c r="AP1138" i="12" s="1"/>
  <c r="AP1139" i="12" a="1"/>
  <c r="AP1139" i="12" s="1"/>
  <c r="AP1140" i="12" a="1"/>
  <c r="AP1140" i="12"/>
  <c r="AP1141" i="12" a="1"/>
  <c r="AP1141" i="12" s="1"/>
  <c r="AP1142" i="12" a="1"/>
  <c r="AP1142" i="12" s="1"/>
  <c r="AP1143" i="12" a="1"/>
  <c r="AP1143" i="12"/>
  <c r="AP1144" i="12" a="1"/>
  <c r="AP1144" i="12" s="1"/>
  <c r="AP1145" i="12" a="1"/>
  <c r="AP1145" i="12" s="1"/>
  <c r="AP1146" i="12" a="1"/>
  <c r="AP1146" i="12" s="1"/>
  <c r="AP1147" i="12" a="1"/>
  <c r="AP1147" i="12" s="1"/>
  <c r="AP1148" i="12" a="1"/>
  <c r="AP1148" i="12" s="1"/>
  <c r="AP1149" i="12" a="1"/>
  <c r="AP1149" i="12" s="1"/>
  <c r="AP1150" i="12" a="1"/>
  <c r="AP1150" i="12"/>
  <c r="AP1151" i="12" a="1"/>
  <c r="AP1151" i="12" s="1"/>
  <c r="AP1152" i="12" a="1"/>
  <c r="AP1152" i="12"/>
  <c r="AP1153" i="12" a="1"/>
  <c r="AP1153" i="12" s="1"/>
  <c r="AP1154" i="12" a="1"/>
  <c r="AP1154" i="12" s="1"/>
  <c r="AP1155" i="12" a="1"/>
  <c r="AP1155" i="12"/>
  <c r="AP1156" i="12" a="1"/>
  <c r="AP1156" i="12" s="1"/>
  <c r="AP1157" i="12" a="1"/>
  <c r="AP1157" i="12" s="1"/>
  <c r="AP1158" i="12" a="1"/>
  <c r="AP1158" i="12" s="1"/>
  <c r="AP1159" i="12" a="1"/>
  <c r="AP1159" i="12" s="1"/>
  <c r="AP1160" i="12" a="1"/>
  <c r="AP1160" i="12" s="1"/>
  <c r="AP1161" i="12" a="1"/>
  <c r="AP1161" i="12" s="1"/>
  <c r="AP1162" i="12" a="1"/>
  <c r="AP1162" i="12"/>
  <c r="AP1163" i="12" a="1"/>
  <c r="AP1163" i="12" s="1"/>
  <c r="AP1164" i="12" a="1"/>
  <c r="AP1164" i="12" s="1"/>
  <c r="AP1165" i="12" a="1"/>
  <c r="AP1165" i="12"/>
  <c r="AP1166" i="12" a="1"/>
  <c r="AP1166" i="12" s="1"/>
  <c r="AP1167" i="12" a="1"/>
  <c r="AP1167" i="12" s="1"/>
  <c r="AP1168" i="12" a="1"/>
  <c r="AP1168" i="12" s="1"/>
  <c r="AP1169" i="12" a="1"/>
  <c r="AP1169" i="12" s="1"/>
  <c r="AP1170" i="12" a="1"/>
  <c r="AP1170" i="12" s="1"/>
  <c r="AP1171" i="12" a="1"/>
  <c r="AP1171" i="12" s="1"/>
  <c r="AP1172" i="12" a="1"/>
  <c r="AP1172" i="12" s="1"/>
  <c r="AP1173" i="12" a="1"/>
  <c r="AP1173" i="12"/>
  <c r="AP1174" i="12" a="1"/>
  <c r="AP1174" i="12" s="1"/>
  <c r="AP1175" i="12" a="1"/>
  <c r="AP1175" i="12" s="1"/>
  <c r="AP1176" i="12" a="1"/>
  <c r="AP1176" i="12" s="1"/>
  <c r="AP1177" i="12" a="1"/>
  <c r="AP1177" i="12" s="1"/>
  <c r="AP1178" i="12" a="1"/>
  <c r="AP1178" i="12"/>
  <c r="AP1179" i="12" a="1"/>
  <c r="AP1179" i="12" s="1"/>
  <c r="AP1180" i="12" a="1"/>
  <c r="AP1180" i="12" s="1"/>
  <c r="AP1181" i="12" a="1"/>
  <c r="AP1181" i="12" s="1"/>
  <c r="AP1182" i="12" a="1"/>
  <c r="AP1182" i="12" s="1"/>
  <c r="AP1183" i="12" a="1"/>
  <c r="AP1183" i="12" s="1"/>
  <c r="AP1184" i="12" a="1"/>
  <c r="AP1184" i="12" s="1"/>
  <c r="AP1185" i="12" a="1"/>
  <c r="AP1185" i="12" s="1"/>
  <c r="AP1186" i="12" a="1"/>
  <c r="AP1186" i="12" s="1"/>
  <c r="AP1187" i="12" a="1"/>
  <c r="AP1187" i="12" s="1"/>
  <c r="AP1188" i="12" a="1"/>
  <c r="AP1188" i="12" s="1"/>
  <c r="AP1189" i="12" a="1"/>
  <c r="AP1189" i="12" s="1"/>
  <c r="AP1190" i="12" a="1"/>
  <c r="AP1190" i="12" s="1"/>
  <c r="AP1191" i="12" a="1"/>
  <c r="AP1191" i="12"/>
  <c r="AP1192" i="12" a="1"/>
  <c r="AP1192" i="12" s="1"/>
  <c r="AP1193" i="12" a="1"/>
  <c r="AP1193" i="12" s="1"/>
  <c r="AP1194" i="12" a="1"/>
  <c r="AP1194" i="12"/>
  <c r="AP1195" i="12" a="1"/>
  <c r="AP1195" i="12"/>
  <c r="AP1196" i="12" a="1"/>
  <c r="AP1196" i="12" s="1"/>
  <c r="AP1197" i="12" a="1"/>
  <c r="AP1197" i="12" s="1"/>
  <c r="AP1198" i="12" a="1"/>
  <c r="AP1198" i="12"/>
  <c r="AP1199" i="12" a="1"/>
  <c r="AP1199" i="12" s="1"/>
  <c r="AP1200" i="12" a="1"/>
  <c r="AP1200" i="12"/>
  <c r="AP1201" i="12" a="1"/>
  <c r="AP1201" i="12"/>
  <c r="AP1202" i="12" a="1"/>
  <c r="AP1202" i="12"/>
  <c r="AP1203" i="12" a="1"/>
  <c r="AP1203" i="12" s="1"/>
  <c r="AP1204" i="12" a="1"/>
  <c r="AP1204" i="12"/>
  <c r="AP1205" i="12" a="1"/>
  <c r="AP1205" i="12" s="1"/>
  <c r="AP1206" i="12" a="1"/>
  <c r="AP1206" i="12" s="1"/>
  <c r="AP1207" i="12" a="1"/>
  <c r="AP1207" i="12"/>
  <c r="AP1208" i="12" a="1"/>
  <c r="AP1208" i="12"/>
  <c r="AP1209" i="12" a="1"/>
  <c r="AP1209" i="12"/>
  <c r="AP1210" i="12" a="1"/>
  <c r="AP1210" i="12" s="1"/>
  <c r="AP1211" i="12" a="1"/>
  <c r="AP1211" i="12" s="1"/>
  <c r="AP1212" i="12" a="1"/>
  <c r="AP1212" i="12" s="1"/>
  <c r="AP1213" i="12" a="1"/>
  <c r="AP1213" i="12"/>
  <c r="AP1214" i="12" a="1"/>
  <c r="AP1214" i="12"/>
  <c r="AP1215" i="12" a="1"/>
  <c r="AP1215" i="12"/>
  <c r="AP1216" i="12" a="1"/>
  <c r="AP1216" i="12" s="1"/>
  <c r="AP1217" i="12" a="1"/>
  <c r="AP1217" i="12" s="1"/>
  <c r="AP1218" i="12" a="1"/>
  <c r="AP1218" i="12" s="1"/>
  <c r="AP1219" i="12" a="1"/>
  <c r="AP1219" i="12" s="1"/>
  <c r="AP1220" i="12" a="1"/>
  <c r="AP1220" i="12" s="1"/>
  <c r="AP1221" i="12" a="1"/>
  <c r="AP1221" i="12"/>
  <c r="AP1222" i="12" a="1"/>
  <c r="AP1222" i="12"/>
  <c r="AP1223" i="12" a="1"/>
  <c r="AP1223" i="12" s="1"/>
  <c r="AP1224" i="12" a="1"/>
  <c r="AP1224" i="12"/>
  <c r="AP1225" i="12" a="1"/>
  <c r="AP1225" i="12"/>
  <c r="AP1226" i="12" a="1"/>
  <c r="AP1226" i="12"/>
  <c r="AP1227" i="12" a="1"/>
  <c r="AP1227" i="12" s="1"/>
  <c r="AP1228" i="12" a="1"/>
  <c r="AP1228" i="12" s="1"/>
  <c r="AP1229" i="12" a="1"/>
  <c r="AP1229" i="12" s="1"/>
  <c r="AP1230" i="12" a="1"/>
  <c r="AP1230" i="12" s="1"/>
  <c r="AP1231" i="12" a="1"/>
  <c r="AP1231" i="12" s="1"/>
  <c r="AP1232" i="12" a="1"/>
  <c r="AP1232" i="12" s="1"/>
  <c r="AP1233" i="12" a="1"/>
  <c r="AP1233" i="12"/>
  <c r="AP1234" i="12" a="1"/>
  <c r="AP1234" i="12" s="1"/>
  <c r="AP1235" i="12" a="1"/>
  <c r="AP1235" i="12" s="1"/>
  <c r="AP1236" i="12" a="1"/>
  <c r="AP1236" i="12" s="1"/>
  <c r="AP1237" i="12" a="1"/>
  <c r="AP1237" i="12"/>
  <c r="AP1238" i="12" a="1"/>
  <c r="AP1238" i="12" s="1"/>
  <c r="AP1239" i="12" a="1"/>
  <c r="AP1239" i="12" s="1"/>
  <c r="AP1240" i="12" a="1"/>
  <c r="AP1240" i="12"/>
  <c r="AP1241" i="12" a="1"/>
  <c r="AP1241" i="12" s="1"/>
  <c r="AP1242" i="12" a="1"/>
  <c r="AP1242" i="12" s="1"/>
  <c r="AP1243" i="12" a="1"/>
  <c r="AP1243" i="12"/>
  <c r="AP1244" i="12" a="1"/>
  <c r="AP1244" i="12" s="1"/>
  <c r="AP1245" i="12" a="1"/>
  <c r="AP1245" i="12" s="1"/>
  <c r="AP1246" i="12" a="1"/>
  <c r="AP1246" i="12" s="1"/>
  <c r="AP1247" i="12" a="1"/>
  <c r="AP1247" i="12" s="1"/>
  <c r="AP1248" i="12" a="1"/>
  <c r="AP1248" i="12" s="1"/>
  <c r="AP1249" i="12" a="1"/>
  <c r="AP1249" i="12"/>
  <c r="AP1250" i="12" a="1"/>
  <c r="AP1250" i="12" s="1"/>
  <c r="AP1251" i="12" a="1"/>
  <c r="AP1251" i="12"/>
  <c r="AP1252" i="12" a="1"/>
  <c r="AP1252" i="12" s="1"/>
  <c r="AP1253" i="12" a="1"/>
  <c r="AP1253" i="12"/>
  <c r="AP1254" i="12" a="1"/>
  <c r="AP1254" i="12" s="1"/>
  <c r="AP1255" i="12" a="1"/>
  <c r="AP1255" i="12"/>
  <c r="AP1256" i="12" a="1"/>
  <c r="AP1256" i="12" s="1"/>
  <c r="AP1257" i="12" a="1"/>
  <c r="AP1257" i="12"/>
  <c r="AP1258" i="12" a="1"/>
  <c r="AP1258" i="12" s="1"/>
  <c r="AP1259" i="12" a="1"/>
  <c r="AP1259" i="12"/>
  <c r="AP1260" i="12" a="1"/>
  <c r="AP1260" i="12" s="1"/>
  <c r="AP1261" i="12" a="1"/>
  <c r="AP1261" i="12"/>
  <c r="AP1262" i="12" a="1"/>
  <c r="AP1262" i="12"/>
  <c r="AP1263" i="12" a="1"/>
  <c r="AP1263" i="12" s="1"/>
  <c r="AP1264" i="12" a="1"/>
  <c r="AP1264" i="12" s="1"/>
  <c r="AP1265" i="12" a="1"/>
  <c r="AP1265" i="12"/>
  <c r="AP1266" i="12" a="1"/>
  <c r="AP1266" i="12" s="1"/>
  <c r="AP1267" i="12" a="1"/>
  <c r="AP1267" i="12"/>
  <c r="AP1268" i="12" a="1"/>
  <c r="AP1268" i="12" s="1"/>
  <c r="AP1269" i="12" a="1"/>
  <c r="AP1269" i="12"/>
  <c r="AP1270" i="12" a="1"/>
  <c r="AP1270" i="12"/>
  <c r="AP1271" i="12" a="1"/>
  <c r="AP1271" i="12"/>
  <c r="AP1272" i="12" a="1"/>
  <c r="AP1272" i="12" s="1"/>
  <c r="AP1273" i="12" a="1"/>
  <c r="AP1273" i="12"/>
  <c r="AP1274" i="12" a="1"/>
  <c r="AP1274" i="12" s="1"/>
  <c r="AP1275" i="12" a="1"/>
  <c r="AP1275" i="12" s="1"/>
  <c r="AP1276" i="12" a="1"/>
  <c r="AP1276" i="12" s="1"/>
  <c r="AP1277" i="12" a="1"/>
  <c r="AP1277" i="12"/>
  <c r="AP1278" i="12" a="1"/>
  <c r="AP1278" i="12" s="1"/>
  <c r="AP1279" i="12" a="1"/>
  <c r="AP1279" i="12"/>
  <c r="AP1280" i="12" a="1"/>
  <c r="AP1280" i="12" s="1"/>
  <c r="AP1281" i="12" a="1"/>
  <c r="AP1281" i="12" s="1"/>
  <c r="AP1282" i="12" a="1"/>
  <c r="AP1282" i="12" s="1"/>
  <c r="AP1283" i="12" a="1"/>
  <c r="AP1283" i="12"/>
  <c r="AP1284" i="12" a="1"/>
  <c r="AP1284" i="12" s="1"/>
  <c r="AP1285" i="12" a="1"/>
  <c r="AP1285" i="12"/>
  <c r="AP1286" i="12" a="1"/>
  <c r="AP1286" i="12" s="1"/>
  <c r="AP1287" i="12" a="1"/>
  <c r="AP1287" i="12" s="1"/>
  <c r="AP1288" i="12" a="1"/>
  <c r="AP1288" i="12"/>
  <c r="AP1289" i="12" a="1"/>
  <c r="AP1289" i="12"/>
  <c r="AP1290" i="12" a="1"/>
  <c r="AP1290" i="12" s="1"/>
  <c r="AP1291" i="12" a="1"/>
  <c r="AP1291" i="12"/>
  <c r="AP1292" i="12" a="1"/>
  <c r="AP1292" i="12" s="1"/>
  <c r="AP1293" i="12" a="1"/>
  <c r="AP1293" i="12" s="1"/>
  <c r="AP1294" i="12" a="1"/>
  <c r="AP1294" i="12" s="1"/>
  <c r="AP1295" i="12" a="1"/>
  <c r="AP1295" i="12"/>
  <c r="AP1296" i="12" a="1"/>
  <c r="AP1296" i="12" s="1"/>
  <c r="AP1297" i="12" a="1"/>
  <c r="AP1297" i="12"/>
  <c r="AP1298" i="12" a="1"/>
  <c r="AP1298" i="12"/>
  <c r="AP1299" i="12" a="1"/>
  <c r="AP1299" i="12" s="1"/>
  <c r="AP1300" i="12" a="1"/>
  <c r="AP1300" i="12" s="1"/>
  <c r="AP1301" i="12" a="1"/>
  <c r="AP1301" i="12"/>
  <c r="AP1302" i="12" a="1"/>
  <c r="AP1302" i="12" s="1"/>
  <c r="AP1303" i="12" a="1"/>
  <c r="AP1303" i="12"/>
  <c r="AP1304" i="12" a="1"/>
  <c r="AP1304" i="12" s="1"/>
  <c r="AP1305" i="12" a="1"/>
  <c r="AP1305" i="12" s="1"/>
  <c r="AP1306" i="12" a="1"/>
  <c r="AP1306" i="12" s="1"/>
  <c r="AP1307" i="12" a="1"/>
  <c r="AP1307" i="12"/>
  <c r="AP1308" i="12" a="1"/>
  <c r="AP1308" i="12" s="1"/>
  <c r="AP1309" i="12" a="1"/>
  <c r="AP1309" i="12"/>
  <c r="AP1310" i="12" a="1"/>
  <c r="AP1310" i="12" s="1"/>
  <c r="AP1311" i="12" a="1"/>
  <c r="AP1311" i="12"/>
  <c r="AP1312" i="12" a="1"/>
  <c r="AP1312" i="12"/>
  <c r="AP1313" i="12" a="1"/>
  <c r="AP1313" i="12"/>
  <c r="AP1314" i="12" a="1"/>
  <c r="AP1314" i="12" s="1"/>
  <c r="AP1315" i="12" a="1"/>
  <c r="AP1315" i="12"/>
  <c r="AP1316" i="12" a="1"/>
  <c r="AP1316" i="12"/>
  <c r="AP1317" i="12" a="1"/>
  <c r="AP1317" i="12" s="1"/>
  <c r="AP1318" i="12" a="1"/>
  <c r="AP1318" i="12" s="1"/>
  <c r="AP1319" i="12" a="1"/>
  <c r="AP1319" i="12"/>
  <c r="AP1320" i="12" a="1"/>
  <c r="AP1320" i="12" s="1"/>
  <c r="AP1321" i="12" a="1"/>
  <c r="AP1321" i="12"/>
  <c r="AP1322" i="12" a="1"/>
  <c r="AP1322" i="12" s="1"/>
  <c r="AP1323" i="12" a="1"/>
  <c r="AP1323" i="12" s="1"/>
  <c r="AP1324" i="12" a="1"/>
  <c r="AP1324" i="12" s="1"/>
  <c r="AP1325" i="12" a="1"/>
  <c r="AP1325" i="12"/>
  <c r="AP1326" i="12" a="1"/>
  <c r="AP1326" i="12" s="1"/>
  <c r="AP1327" i="12" a="1"/>
  <c r="AP1327" i="12"/>
  <c r="AP1328" i="12" a="1"/>
  <c r="AP1328" i="12" s="1"/>
  <c r="AP1329" i="12" a="1"/>
  <c r="AP1329" i="12"/>
  <c r="AP1330" i="12" a="1"/>
  <c r="AP1330" i="12" s="1"/>
  <c r="AP1331" i="12" a="1"/>
  <c r="AP1331" i="12"/>
  <c r="AP1332" i="12" a="1"/>
  <c r="AP1332" i="12" s="1"/>
  <c r="AP1333" i="12" a="1"/>
  <c r="AP1333" i="12"/>
  <c r="AP1334" i="12" a="1"/>
  <c r="AP1334" i="12" s="1"/>
  <c r="AP1335" i="12" a="1"/>
  <c r="AP1335" i="12" s="1"/>
  <c r="AP1336" i="12" a="1"/>
  <c r="AP1336" i="12"/>
  <c r="AP1337" i="12" a="1"/>
  <c r="AP1337" i="12"/>
  <c r="AP1338" i="12" a="1"/>
  <c r="AP1338" i="12" s="1"/>
  <c r="AP1339" i="12" a="1"/>
  <c r="AP1339" i="12" s="1"/>
  <c r="AP1340" i="12" a="1"/>
  <c r="AP1340" i="12" s="1"/>
  <c r="AP1341" i="12" a="1"/>
  <c r="AP1341" i="12" s="1"/>
  <c r="AP1342" i="12" a="1"/>
  <c r="AP1342" i="12" s="1"/>
  <c r="AP1343" i="12" a="1"/>
  <c r="AP1343" i="12"/>
  <c r="AP1344" i="12" a="1"/>
  <c r="AP1344" i="12" s="1"/>
  <c r="AP1345" i="12" a="1"/>
  <c r="AP1345" i="12" s="1"/>
  <c r="AP1346" i="12" a="1"/>
  <c r="AP1346" i="12" s="1"/>
  <c r="AP1347" i="12" a="1"/>
  <c r="AP1347" i="12" s="1"/>
  <c r="AP1348" i="12" a="1"/>
  <c r="AP1348" i="12" s="1"/>
  <c r="AP1349" i="12" a="1"/>
  <c r="AP1349" i="12"/>
  <c r="AP1350" i="12" a="1"/>
  <c r="AP1350" i="12" s="1"/>
  <c r="AP1351" i="12" a="1"/>
  <c r="AP1351" i="12" s="1"/>
  <c r="AP1352" i="12" a="1"/>
  <c r="AP1352" i="12" s="1"/>
  <c r="AP1353" i="12" a="1"/>
  <c r="AP1353" i="12" s="1"/>
  <c r="AP1354" i="12" a="1"/>
  <c r="AP1354" i="12" s="1"/>
  <c r="AP1355" i="12" a="1"/>
  <c r="AP1355" i="12"/>
  <c r="AP1356" i="12" a="1"/>
  <c r="AP1356" i="12" s="1"/>
  <c r="AP1357" i="12" a="1"/>
  <c r="AP1357" i="12" s="1"/>
  <c r="AP1358" i="12" a="1"/>
  <c r="AP1358" i="12" s="1"/>
  <c r="AP1359" i="12" a="1"/>
  <c r="AP1359" i="12" s="1"/>
  <c r="AP1360" i="12" a="1"/>
  <c r="AP1360" i="12" s="1"/>
  <c r="AP1361" i="12" a="1"/>
  <c r="AP1361" i="12"/>
  <c r="AP1362" i="12" a="1"/>
  <c r="AP1362" i="12" s="1"/>
  <c r="AP1363" i="12" a="1"/>
  <c r="AP1363" i="12" s="1"/>
  <c r="AP1364" i="12" a="1"/>
  <c r="AP1364" i="12" s="1"/>
  <c r="AP1365" i="12" a="1"/>
  <c r="AP1365" i="12"/>
  <c r="AP1366" i="12" a="1"/>
  <c r="AP1366" i="12"/>
  <c r="AP1367" i="12" a="1"/>
  <c r="AP1367" i="12"/>
  <c r="AP1368" i="12" a="1"/>
  <c r="AP1368" i="12" s="1"/>
  <c r="AP1369" i="12" a="1"/>
  <c r="AP1369" i="12" s="1"/>
  <c r="AP1370" i="12" a="1"/>
  <c r="AP1370" i="12" s="1"/>
  <c r="AP1371" i="12" a="1"/>
  <c r="AP1371" i="12" s="1"/>
  <c r="AP1372" i="12" a="1"/>
  <c r="AP1372" i="12" s="1"/>
  <c r="AP1373" i="12" a="1"/>
  <c r="AP1373" i="12"/>
  <c r="AP1374" i="12" a="1"/>
  <c r="AP1374" i="12" s="1"/>
  <c r="AP1375" i="12" a="1"/>
  <c r="AP1375" i="12" s="1"/>
  <c r="AP1376" i="12" a="1"/>
  <c r="AP1376" i="12" s="1"/>
  <c r="AP1377" i="12" a="1"/>
  <c r="AP1377" i="12" s="1"/>
  <c r="AP1378" i="12" a="1"/>
  <c r="AP1378" i="12" s="1"/>
  <c r="AP1379" i="12" a="1"/>
  <c r="AP1379" i="12"/>
  <c r="AP1380" i="12" a="1"/>
  <c r="AP1380" i="12" s="1"/>
  <c r="AP1381" i="12" a="1"/>
  <c r="AP1381" i="12" s="1"/>
  <c r="AP1382" i="12" a="1"/>
  <c r="AP1382" i="12"/>
  <c r="AP1383" i="12" a="1"/>
  <c r="AP1383" i="12" s="1"/>
  <c r="AP1384" i="12" a="1"/>
  <c r="AP1384" i="12"/>
  <c r="AP1385" i="12" a="1"/>
  <c r="AP1385" i="12"/>
  <c r="AP1386" i="12" a="1"/>
  <c r="AP1386" i="12" s="1"/>
  <c r="AP1387" i="12" a="1"/>
  <c r="AP1387" i="12" s="1"/>
  <c r="AP1388" i="12" a="1"/>
  <c r="AP1388" i="12"/>
  <c r="AP1389" i="12" a="1"/>
  <c r="AP1389" i="12"/>
  <c r="AP1390" i="12" a="1"/>
  <c r="AP1390" i="12" s="1"/>
  <c r="AP1391" i="12" a="1"/>
  <c r="AP1391" i="12"/>
  <c r="AP1392" i="12" a="1"/>
  <c r="AP1392" i="12" s="1"/>
  <c r="AP1393" i="12" a="1"/>
  <c r="AP1393" i="12" s="1"/>
  <c r="AP1394" i="12" a="1"/>
  <c r="AP1394" i="12" s="1"/>
  <c r="AP1395" i="12" a="1"/>
  <c r="AP1395" i="12"/>
  <c r="AP1396" i="12" a="1"/>
  <c r="AP1396" i="12"/>
  <c r="AP1397" i="12" a="1"/>
  <c r="AP1397" i="12"/>
  <c r="AP1398" i="12" a="1"/>
  <c r="AP1398" i="12" s="1"/>
  <c r="AP1399" i="12" a="1"/>
  <c r="AP1399" i="12" s="1"/>
  <c r="AP1400" i="12" a="1"/>
  <c r="AP1400" i="12" s="1"/>
  <c r="AP1401" i="12" a="1"/>
  <c r="AP1401" i="12" s="1"/>
  <c r="AP1402" i="12" a="1"/>
  <c r="AP1402" i="12" s="1"/>
  <c r="AP1403" i="12" a="1"/>
  <c r="AP1403" i="12"/>
  <c r="AP1404" i="12" a="1"/>
  <c r="AP1404" i="12" s="1"/>
  <c r="AP1405" i="12" a="1"/>
  <c r="AP1405" i="12" s="1"/>
  <c r="AP1406" i="12" a="1"/>
  <c r="AP1406" i="12" s="1"/>
  <c r="AP1407" i="12" a="1"/>
  <c r="AP1407" i="12" s="1"/>
  <c r="AP1408" i="12" a="1"/>
  <c r="AP1408" i="12" s="1"/>
  <c r="AP1409" i="12" a="1"/>
  <c r="AP1409" i="12"/>
  <c r="AP1410" i="12" a="1"/>
  <c r="AP1410" i="12" s="1"/>
  <c r="AP1411" i="12" a="1"/>
  <c r="AP1411" i="12" s="1"/>
  <c r="AP1412" i="12" a="1"/>
  <c r="AP1412" i="12"/>
  <c r="AP1413" i="12" a="1"/>
  <c r="AP1413" i="12" s="1"/>
  <c r="AP1414" i="12" a="1"/>
  <c r="AP1414" i="12" s="1"/>
  <c r="AP1415" i="12" a="1"/>
  <c r="AP1415" i="12"/>
  <c r="AP1416" i="12" a="1"/>
  <c r="AP1416" i="12" s="1"/>
  <c r="AP1417" i="12" a="1"/>
  <c r="AP1417" i="12" s="1"/>
  <c r="AP1418" i="12" a="1"/>
  <c r="AP1418" i="12"/>
  <c r="AP1419" i="12" a="1"/>
  <c r="AP1419" i="12" s="1"/>
  <c r="AP1420" i="12" a="1"/>
  <c r="AP1420" i="12" s="1"/>
  <c r="AP1421" i="12" a="1"/>
  <c r="AP1421" i="12"/>
  <c r="AP1422" i="12" a="1"/>
  <c r="AP1422" i="12" s="1"/>
  <c r="AP1423" i="12" a="1"/>
  <c r="AP1423" i="12" s="1"/>
  <c r="AP1424" i="12" a="1"/>
  <c r="AP1424" i="12" s="1"/>
  <c r="AP1425" i="12" a="1"/>
  <c r="AP1425" i="12"/>
  <c r="AP1426" i="12" a="1"/>
  <c r="AP1426" i="12" s="1"/>
  <c r="AP1427" i="12" a="1"/>
  <c r="AP1427" i="12"/>
  <c r="AP1428" i="12" a="1"/>
  <c r="AP1428" i="12" s="1"/>
  <c r="AP1429" i="12" a="1"/>
  <c r="AP1429" i="12" s="1"/>
  <c r="AP1430" i="12" a="1"/>
  <c r="AP1430" i="12" s="1"/>
  <c r="AP1431" i="12" a="1"/>
  <c r="AP1431" i="12" s="1"/>
  <c r="AP1432" i="12" a="1"/>
  <c r="AP1432" i="12"/>
  <c r="AP1433" i="12" a="1"/>
  <c r="AP1433" i="12"/>
  <c r="AP1434" i="12" a="1"/>
  <c r="AP1434" i="12" s="1"/>
  <c r="AP1435" i="12" a="1"/>
  <c r="AP1435" i="12" s="1"/>
  <c r="AP1436" i="12" a="1"/>
  <c r="AP1436" i="12" s="1"/>
  <c r="AP1437" i="12" a="1"/>
  <c r="AP1437" i="12"/>
  <c r="AP1438" i="12" a="1"/>
  <c r="AP1438" i="12" s="1"/>
  <c r="AP1439" i="12" a="1"/>
  <c r="AP1439" i="12"/>
  <c r="AP1440" i="12" a="1"/>
  <c r="AP1440" i="12" s="1"/>
  <c r="AP1441" i="12" a="1"/>
  <c r="AP1441" i="12" s="1"/>
  <c r="AP1442" i="12" a="1"/>
  <c r="AP1442" i="12"/>
  <c r="AP1443" i="12" a="1"/>
  <c r="AP1443" i="12" s="1"/>
  <c r="AP1444" i="12" a="1"/>
  <c r="AP1444" i="12" s="1"/>
  <c r="AP1445" i="12" a="1"/>
  <c r="AP1445" i="12"/>
  <c r="AP1446" i="12" a="1"/>
  <c r="AP1446" i="12" s="1"/>
  <c r="AP1447" i="12" a="1"/>
  <c r="AP1447" i="12"/>
  <c r="AP1448" i="12" a="1"/>
  <c r="AP1448" i="12" s="1"/>
  <c r="AP1449" i="12" a="1"/>
  <c r="AP1449" i="12" s="1"/>
  <c r="AP1450" i="12" a="1"/>
  <c r="AP1450" i="12"/>
  <c r="AP1451" i="12" a="1"/>
  <c r="AP1451" i="12"/>
  <c r="AP1452" i="12" a="1"/>
  <c r="AP1452" i="12" s="1"/>
  <c r="AP1453" i="12" a="1"/>
  <c r="AP1453" i="12" s="1"/>
  <c r="AP1454" i="12" a="1"/>
  <c r="AP1454" i="12" s="1"/>
  <c r="AP1455" i="12" a="1"/>
  <c r="AP1455" i="12" s="1"/>
  <c r="AP1456" i="12" a="1"/>
  <c r="AP1456" i="12" s="1"/>
  <c r="AP1457" i="12" a="1"/>
  <c r="AP1457" i="12"/>
  <c r="AP1458" i="12" a="1"/>
  <c r="AP1458" i="12" s="1"/>
  <c r="AP1459" i="12" a="1"/>
  <c r="AP1459" i="12"/>
  <c r="AP1460" i="12" a="1"/>
  <c r="AP1460" i="12"/>
  <c r="AP1461" i="12" a="1"/>
  <c r="AP1461" i="12" s="1"/>
  <c r="AP1462" i="12" a="1"/>
  <c r="AP1462" i="12"/>
  <c r="AP1463" i="12" a="1"/>
  <c r="AP1463" i="12"/>
  <c r="AP1464" i="12" a="1"/>
  <c r="AP1464" i="12"/>
  <c r="AP1465" i="12" a="1"/>
  <c r="AP1465" i="12" s="1"/>
  <c r="AP1466" i="12" a="1"/>
  <c r="AP1466" i="12" s="1"/>
  <c r="AP1467" i="12" a="1"/>
  <c r="AP1467" i="12" s="1"/>
  <c r="AP1468" i="12" a="1"/>
  <c r="AP1468" i="12" s="1"/>
  <c r="AP1469" i="12" a="1"/>
  <c r="AP1469" i="12"/>
  <c r="AP1470" i="12" a="1"/>
  <c r="AP1470" i="12" s="1"/>
  <c r="AP1471" i="12" a="1"/>
  <c r="AP1471" i="12" s="1"/>
  <c r="AP1472" i="12" a="1"/>
  <c r="AP1472" i="12" s="1"/>
  <c r="AP1473" i="12" a="1"/>
  <c r="AP1473" i="12" s="1"/>
  <c r="AP1474" i="12" a="1"/>
  <c r="AP1474" i="12"/>
  <c r="AP1475" i="12" a="1"/>
  <c r="AP1475" i="12"/>
  <c r="AP1476" i="12" a="1"/>
  <c r="AP1476" i="12"/>
  <c r="AP1477" i="12" a="1"/>
  <c r="AP1477" i="12"/>
  <c r="AP1478" i="12" a="1"/>
  <c r="AP1478" i="12" s="1"/>
  <c r="AP1479" i="12" a="1"/>
  <c r="AP1479" i="12" s="1"/>
  <c r="AP1480" i="12" a="1"/>
  <c r="AP1480" i="12"/>
  <c r="AP1481" i="12" a="1"/>
  <c r="AP1481" i="12"/>
  <c r="AP1482" i="12" a="1"/>
  <c r="AP1482" i="12" s="1"/>
  <c r="AP1483" i="12" a="1"/>
  <c r="AP1483" i="12" s="1"/>
  <c r="AP1484" i="12" a="1"/>
  <c r="AP1484" i="12" s="1"/>
  <c r="AP1485" i="12" a="1"/>
  <c r="AP1485" i="12" s="1"/>
  <c r="AP1486" i="12" a="1"/>
  <c r="AP1486" i="12" s="1"/>
  <c r="AP1487" i="12" a="1"/>
  <c r="AP1487" i="12"/>
  <c r="AP1488" i="12" a="1"/>
  <c r="AP1488" i="12"/>
  <c r="AP1489" i="12" a="1"/>
  <c r="AP1489" i="12"/>
  <c r="AP1490" i="12" a="1"/>
  <c r="AP1490" i="12"/>
  <c r="AP1491" i="12" a="1"/>
  <c r="AP1491" i="12" s="1"/>
  <c r="AP1492" i="12" a="1"/>
  <c r="AP1492" i="12" s="1"/>
  <c r="AP1493" i="12" a="1"/>
  <c r="AP1493" i="12"/>
  <c r="AP1494" i="12" a="1"/>
  <c r="AP1494" i="12" s="1"/>
  <c r="AP1495" i="12" a="1"/>
  <c r="AP1495" i="12" s="1"/>
  <c r="AP1496" i="12" a="1"/>
  <c r="AP1496" i="12" s="1"/>
  <c r="AP1497" i="12" a="1"/>
  <c r="AP1497" i="12" s="1"/>
  <c r="AP1498" i="12" a="1"/>
  <c r="AP1498" i="12" s="1"/>
  <c r="AP1499" i="12" a="1"/>
  <c r="AP1499" i="12"/>
  <c r="AP1500" i="12" a="1"/>
  <c r="AP1500" i="12" s="1"/>
  <c r="AP1501" i="12" a="1"/>
  <c r="AP1501" i="12"/>
  <c r="AP1502" i="12" a="1"/>
  <c r="AP1502" i="12"/>
  <c r="AP1503" i="12" a="1"/>
  <c r="AP1503" i="12" s="1"/>
  <c r="AP1504" i="12" a="1"/>
  <c r="AP1504" i="12" s="1"/>
  <c r="AP1505" i="12" a="1"/>
  <c r="AP1505" i="12"/>
  <c r="AP1506" i="12" a="1"/>
  <c r="AP1506" i="12"/>
  <c r="AP1507" i="12" a="1"/>
  <c r="AP1507" i="12" s="1"/>
  <c r="AP1508" i="12" a="1"/>
  <c r="AP1508" i="12" s="1"/>
  <c r="AP1509" i="12" a="1"/>
  <c r="AP1509" i="12" s="1"/>
  <c r="AP1510" i="12" a="1"/>
  <c r="AP1510" i="12" s="1"/>
  <c r="AP1511" i="12" a="1"/>
  <c r="AP1511" i="12"/>
  <c r="AP1512" i="12" a="1"/>
  <c r="AP1512" i="12" s="1"/>
  <c r="AP1513" i="12" a="1"/>
  <c r="AP1513" i="12" s="1"/>
  <c r="AP1514" i="12" a="1"/>
  <c r="AP1514" i="12"/>
  <c r="AP1515" i="12" a="1"/>
  <c r="AP1515" i="12" s="1"/>
  <c r="AP1516" i="12" a="1"/>
  <c r="AP1516" i="12" s="1"/>
  <c r="AP1517" i="12" a="1"/>
  <c r="AP1517" i="12"/>
  <c r="AP1518" i="12" a="1"/>
  <c r="AP1518" i="12" s="1"/>
  <c r="AP1519" i="12" a="1"/>
  <c r="AP1519" i="12" s="1"/>
  <c r="AP1520" i="12" a="1"/>
  <c r="AP1520" i="12" s="1"/>
  <c r="AP1521" i="12" a="1"/>
  <c r="AP1521" i="12" s="1"/>
  <c r="AP1522" i="12" a="1"/>
  <c r="AP1522" i="12"/>
  <c r="AP1523" i="12" a="1"/>
  <c r="AP1523" i="12"/>
  <c r="AP1524" i="12" a="1"/>
  <c r="AP1524" i="12" s="1"/>
  <c r="AP1525" i="12" a="1"/>
  <c r="AP1525" i="12" s="1"/>
  <c r="AP1526" i="12" a="1"/>
  <c r="AP1526" i="12" s="1"/>
  <c r="AP1527" i="12" a="1"/>
  <c r="AP1527" i="12" s="1"/>
  <c r="AP1528" i="12" a="1"/>
  <c r="AP1528" i="12" s="1"/>
  <c r="AP1529" i="12" a="1"/>
  <c r="AP1529" i="12"/>
  <c r="AP1530" i="12" a="1"/>
  <c r="AP1530" i="12" s="1"/>
  <c r="AP1531" i="12" a="1"/>
  <c r="AP1531" i="12" s="1"/>
  <c r="AP1532" i="12" a="1"/>
  <c r="AP1532" i="12" s="1"/>
  <c r="AP1533" i="12" a="1"/>
  <c r="AP1533" i="12" s="1"/>
  <c r="AP1534" i="12" a="1"/>
  <c r="AP1534" i="12"/>
  <c r="AP1535" i="12" a="1"/>
  <c r="AP1535" i="12"/>
  <c r="AP1536" i="12" a="1"/>
  <c r="AP1536" i="12" s="1"/>
  <c r="AP1537" i="12" a="1"/>
  <c r="AP1537" i="12" s="1"/>
  <c r="AP1538" i="12" a="1"/>
  <c r="AP1538" i="12"/>
  <c r="AP1539" i="12" a="1"/>
  <c r="AP1539" i="12" s="1"/>
  <c r="AP1540" i="12" a="1"/>
  <c r="AP1540" i="12" s="1"/>
  <c r="AP1541" i="12" a="1"/>
  <c r="AP1541" i="12"/>
  <c r="AP1542" i="12" a="1"/>
  <c r="AP1542" i="12" s="1"/>
  <c r="AP1543" i="12" a="1"/>
  <c r="AP1543" i="12" s="1"/>
  <c r="AP1544" i="12" a="1"/>
  <c r="AP1544" i="12" s="1"/>
  <c r="AP1545" i="12" a="1"/>
  <c r="AP1545" i="12" s="1"/>
  <c r="AP1546" i="12" a="1"/>
  <c r="AP1546" i="12" s="1"/>
  <c r="AP1547" i="12" a="1"/>
  <c r="AP1547" i="12"/>
  <c r="AP1548" i="12" a="1"/>
  <c r="AP1548" i="12"/>
  <c r="AP1549" i="12" a="1"/>
  <c r="AP1549" i="12" s="1"/>
  <c r="AP1550" i="12" a="1"/>
  <c r="AP1550" i="12" s="1"/>
  <c r="AP1551" i="12" a="1"/>
  <c r="AP1551" i="12" s="1"/>
  <c r="AP1552" i="12" a="1"/>
  <c r="AP1552" i="12"/>
  <c r="AP1553" i="12" a="1"/>
  <c r="AP1553" i="12"/>
  <c r="AP1554" i="12" a="1"/>
  <c r="AP1554" i="12" s="1"/>
  <c r="AP1555" i="12" a="1"/>
  <c r="AP1555" i="12" s="1"/>
  <c r="AP1556" i="12" a="1"/>
  <c r="AP1556" i="12" s="1"/>
  <c r="AP1557" i="12" a="1"/>
  <c r="AP1557" i="12" s="1"/>
  <c r="AP1558" i="12" a="1"/>
  <c r="AP1558" i="12" s="1"/>
  <c r="AP1559" i="12" a="1"/>
  <c r="AP1559" i="12"/>
  <c r="AP1560" i="12" a="1"/>
  <c r="AP1560" i="12"/>
  <c r="AP1561" i="12" a="1"/>
  <c r="AP1561" i="12"/>
  <c r="AP1562" i="12" a="1"/>
  <c r="AP1562" i="12" s="1"/>
  <c r="AP1563" i="12" a="1"/>
  <c r="AP1563" i="12" s="1"/>
  <c r="AP1564" i="12" a="1"/>
  <c r="AP1564" i="12" s="1"/>
  <c r="AP1565" i="12" a="1"/>
  <c r="AP1565" i="12"/>
  <c r="AP1566" i="12" a="1"/>
  <c r="AP1566" i="12" s="1"/>
  <c r="AP1567" i="12" a="1"/>
  <c r="AP1567" i="12" s="1"/>
  <c r="AP1568" i="12" a="1"/>
  <c r="AP1568" i="12" s="1"/>
  <c r="AP1569" i="12" a="1"/>
  <c r="AP1569" i="12" s="1"/>
  <c r="AP1570" i="12" a="1"/>
  <c r="AP1570" i="12" s="1"/>
  <c r="AP1571" i="12" a="1"/>
  <c r="AP1571" i="12"/>
  <c r="AP1572" i="12" a="1"/>
  <c r="AP1572" i="12"/>
  <c r="AP1573" i="12" a="1"/>
  <c r="AP1573" i="12"/>
  <c r="AP1574" i="12" a="1"/>
  <c r="AP1574" i="12" s="1"/>
  <c r="AP1575" i="12" a="1"/>
  <c r="AP1575" i="12" s="1"/>
  <c r="AP1576" i="12" a="1"/>
  <c r="AP1576" i="12" s="1"/>
  <c r="AP1577" i="12" a="1"/>
  <c r="AP1577" i="12"/>
  <c r="AP1578" i="12" a="1"/>
  <c r="AP1578" i="12" s="1"/>
  <c r="AP1579" i="12" a="1"/>
  <c r="AP1579" i="12" s="1"/>
  <c r="AP1580" i="12" a="1"/>
  <c r="AP1580" i="12" s="1"/>
  <c r="AP1581" i="12" a="1"/>
  <c r="AP1581" i="12" s="1"/>
  <c r="AP1582" i="12" a="1"/>
  <c r="AP1582" i="12" s="1"/>
  <c r="AP1583" i="12" a="1"/>
  <c r="AP1583" i="12"/>
  <c r="AP1584" i="12" a="1"/>
  <c r="AP1584" i="12" s="1"/>
  <c r="AP1585" i="12" a="1"/>
  <c r="AP1585" i="12" s="1"/>
  <c r="AP1586" i="12" a="1"/>
  <c r="AP1586" i="12"/>
  <c r="AP1587" i="12" a="1"/>
  <c r="AP1587" i="12" s="1"/>
  <c r="AP1588" i="12" a="1"/>
  <c r="AP1588" i="12" s="1"/>
  <c r="AP1589" i="12" a="1"/>
  <c r="AP1589" i="12"/>
  <c r="AP1590" i="12" a="1"/>
  <c r="AP1590" i="12" s="1"/>
  <c r="AP1591" i="12" a="1"/>
  <c r="AP1591" i="12" s="1"/>
  <c r="AP1592" i="12" a="1"/>
  <c r="AP1592" i="12" s="1"/>
  <c r="AP1593" i="12" a="1"/>
  <c r="AP1593" i="12" s="1"/>
  <c r="AP1594" i="12" a="1"/>
  <c r="AP1594" i="12" s="1"/>
  <c r="AP1595" i="12" a="1"/>
  <c r="AP1595" i="12"/>
  <c r="AP1596" i="12" a="1"/>
  <c r="AP1596" i="12" s="1"/>
  <c r="AP1597" i="12" a="1"/>
  <c r="AP1597" i="12" s="1"/>
  <c r="AP1598" i="12" a="1"/>
  <c r="AP1598" i="12" s="1"/>
  <c r="AP1599" i="12" a="1"/>
  <c r="AP1599" i="12" s="1"/>
  <c r="AP1600" i="12" a="1"/>
  <c r="AP1600" i="12"/>
  <c r="AP1601" i="12" a="1"/>
  <c r="AP1601" i="12"/>
  <c r="AP1602" i="12" a="1"/>
  <c r="AP1602" i="12" s="1"/>
  <c r="AP1603" i="12" a="1"/>
  <c r="AP1603" i="12" s="1"/>
  <c r="AP1604" i="12" a="1"/>
  <c r="AP1604" i="12" s="1"/>
  <c r="AP1605" i="12" a="1"/>
  <c r="AP1605" i="12" s="1"/>
  <c r="AP1606" i="12" a="1"/>
  <c r="AP1606" i="12"/>
  <c r="AP1607" i="12" a="1"/>
  <c r="AP1607" i="12"/>
  <c r="AP1608" i="12" a="1"/>
  <c r="AP1608" i="12" s="1"/>
  <c r="AP1609" i="12" a="1"/>
  <c r="AP1609" i="12" s="1"/>
  <c r="AP1610" i="12" a="1"/>
  <c r="AP1610" i="12" s="1"/>
  <c r="AP1611" i="12" a="1"/>
  <c r="AP1611" i="12" s="1"/>
  <c r="AP1612" i="12" a="1"/>
  <c r="AP1612" i="12" s="1"/>
  <c r="AP1613" i="12" a="1"/>
  <c r="AP1613" i="12"/>
  <c r="AP1614" i="12" a="1"/>
  <c r="AP1614" i="12"/>
  <c r="AP1615" i="12" a="1"/>
  <c r="AP1615" i="12" s="1"/>
  <c r="AP1616" i="12" a="1"/>
  <c r="AP1616" i="12" s="1"/>
  <c r="AP1617" i="12" a="1"/>
  <c r="AP1617" i="12" s="1"/>
  <c r="AP1618" i="12" a="1"/>
  <c r="AP1618" i="12" s="1"/>
  <c r="AP1619" i="12" a="1"/>
  <c r="AP1619" i="12"/>
  <c r="AP1620" i="12" a="1"/>
  <c r="AP1620" i="12"/>
  <c r="AP1621" i="12" a="1"/>
  <c r="AP1621" i="12" s="1"/>
  <c r="AP1622" i="12" a="1"/>
  <c r="AP1622" i="12" s="1"/>
  <c r="AP1623" i="12" a="1"/>
  <c r="AP1623" i="12" s="1"/>
  <c r="AP1624" i="12" a="1"/>
  <c r="AP1624" i="12" s="1"/>
  <c r="AP1625" i="12" a="1"/>
  <c r="AP1625" i="12"/>
  <c r="AP1626" i="12" a="1"/>
  <c r="AP1626" i="12" s="1"/>
  <c r="AP1627" i="12" a="1"/>
  <c r="AP1627" i="12" s="1"/>
  <c r="AP1628" i="12" a="1"/>
  <c r="AP1628" i="12" s="1"/>
  <c r="AP1629" i="12" a="1"/>
  <c r="AP1629" i="12" s="1"/>
  <c r="AP1630" i="12" a="1"/>
  <c r="AP1630" i="12" s="1"/>
  <c r="AP1631" i="12" a="1"/>
  <c r="AP1631" i="12"/>
  <c r="AP1632" i="12" a="1"/>
  <c r="AP1632" i="12"/>
  <c r="AP1633" i="12" a="1"/>
  <c r="AP1633" i="12"/>
  <c r="AP1634" i="12" a="1"/>
  <c r="AP1634" i="12" s="1"/>
  <c r="AP1635" i="12" a="1"/>
  <c r="AP1635" i="12" s="1"/>
  <c r="AP1636" i="12" a="1"/>
  <c r="AP1636" i="12" s="1"/>
  <c r="AP1637" i="12" a="1"/>
  <c r="AP1637" i="12"/>
  <c r="AP1638" i="12" a="1"/>
  <c r="AP1638" i="12" s="1"/>
  <c r="AP1639" i="12" a="1"/>
  <c r="AP1639" i="12" s="1"/>
  <c r="AP1640" i="12" a="1"/>
  <c r="AP1640" i="12"/>
  <c r="AP1641" i="12" a="1"/>
  <c r="AP1641" i="12" s="1"/>
  <c r="AP1642" i="12" a="1"/>
  <c r="AP1642" i="12" s="1"/>
  <c r="AP1643" i="12" a="1"/>
  <c r="AP1643" i="12"/>
  <c r="AP1644" i="12" a="1"/>
  <c r="AP1644" i="12" s="1"/>
  <c r="AP1645" i="12" a="1"/>
  <c r="AP1645" i="12"/>
  <c r="AP1646" i="12" a="1"/>
  <c r="AP1646" i="12" s="1"/>
  <c r="AP1647" i="12" a="1"/>
  <c r="AP1647" i="12" s="1"/>
  <c r="AP1648" i="12" a="1"/>
  <c r="AP1648" i="12" s="1"/>
  <c r="AP1649" i="12" a="1"/>
  <c r="AP1649" i="12"/>
  <c r="AP1650" i="12" a="1"/>
  <c r="AP1650" i="12" s="1"/>
  <c r="AP1651" i="12" a="1"/>
  <c r="AP1651" i="12" s="1"/>
  <c r="AP1652" i="12" a="1"/>
  <c r="AP1652" i="12" s="1"/>
  <c r="AP1653" i="12" a="1"/>
  <c r="AP1653" i="12" s="1"/>
  <c r="AP1654" i="12" a="1"/>
  <c r="AP1654" i="12"/>
  <c r="AP1655" i="12" a="1"/>
  <c r="AP1655" i="12"/>
  <c r="AP1656" i="12" a="1"/>
  <c r="AP1656" i="12" s="1"/>
  <c r="AP1657" i="12" a="1"/>
  <c r="AP1657" i="12" s="1"/>
  <c r="AP1658" i="12" a="1"/>
  <c r="AP1658" i="12"/>
  <c r="AP1659" i="12" a="1"/>
  <c r="AP1659" i="12" s="1"/>
  <c r="AP1660" i="12" a="1"/>
  <c r="AP1660" i="12" s="1"/>
  <c r="AP1661" i="12" a="1"/>
  <c r="AP1661" i="12"/>
  <c r="AP1662" i="12" a="1"/>
  <c r="AP1662" i="12" s="1"/>
  <c r="AP1663" i="12" a="1"/>
  <c r="AP1663" i="12" s="1"/>
  <c r="AP1664" i="12" a="1"/>
  <c r="AP1664" i="12" s="1"/>
  <c r="AP1665" i="12" a="1"/>
  <c r="AP1665" i="12" s="1"/>
  <c r="AP1666" i="12" a="1"/>
  <c r="AP1666" i="12" s="1"/>
  <c r="AP1667" i="12" a="1"/>
  <c r="AP1667" i="12"/>
  <c r="AP1668" i="12" a="1"/>
  <c r="AP1668" i="12" s="1"/>
  <c r="AP1669" i="12" a="1"/>
  <c r="AP1669" i="12" s="1"/>
  <c r="AP1670" i="12" a="1"/>
  <c r="AP1670" i="12" s="1"/>
  <c r="AP1671" i="12" a="1"/>
  <c r="AP1671" i="12" s="1"/>
  <c r="AP1672" i="12" a="1"/>
  <c r="AP1672" i="12" s="1"/>
  <c r="AP1673" i="12" a="1"/>
  <c r="AP1673" i="12"/>
  <c r="AP1674" i="12" a="1"/>
  <c r="AP1674" i="12"/>
  <c r="AP1675" i="12" a="1"/>
  <c r="AP1675" i="12" s="1"/>
  <c r="AP1676" i="12" a="1"/>
  <c r="AP1676" i="12" s="1"/>
  <c r="AP1677" i="12" a="1"/>
  <c r="AP1677" i="12" s="1"/>
  <c r="AP1678" i="12" a="1"/>
  <c r="AP1678" i="12"/>
  <c r="AP1679" i="12" a="1"/>
  <c r="AP1679" i="12"/>
  <c r="AP1680" i="12" a="1"/>
  <c r="AP1680" i="12" s="1"/>
  <c r="AP1681" i="12" a="1"/>
  <c r="AP1681" i="12" s="1"/>
  <c r="AP1682" i="12" a="1"/>
  <c r="AP1682" i="12" s="1"/>
  <c r="AP1683" i="12" a="1"/>
  <c r="AP1683" i="12" s="1"/>
  <c r="AP1684" i="12" a="1"/>
  <c r="AP1684" i="12" s="1"/>
  <c r="AP1685" i="12" a="1"/>
  <c r="AP1685" i="12"/>
  <c r="AP1686" i="12" a="1"/>
  <c r="AP1686" i="12" s="1"/>
  <c r="AP1687" i="12" a="1"/>
  <c r="AP1687" i="12" s="1"/>
  <c r="AP1688" i="12" a="1"/>
  <c r="AP1688" i="12" s="1"/>
  <c r="AP1689" i="12" a="1"/>
  <c r="AP1689" i="12" s="1"/>
  <c r="AP1690" i="12" a="1"/>
  <c r="AP1690" i="12" s="1"/>
  <c r="AP1691" i="12" a="1"/>
  <c r="AP1691" i="12"/>
  <c r="AP1692" i="12" a="1"/>
  <c r="AP1692" i="12" s="1"/>
  <c r="AP1693" i="12" a="1"/>
  <c r="AP1693" i="12" s="1"/>
  <c r="AP1694" i="12" a="1"/>
  <c r="AP1694" i="12"/>
  <c r="AP1695" i="12" a="1"/>
  <c r="AP1695" i="12" s="1"/>
  <c r="AP1696" i="12" a="1"/>
  <c r="AP1696" i="12" s="1"/>
  <c r="AP1697" i="12" a="1"/>
  <c r="AP1697" i="12"/>
  <c r="AP1698" i="12" a="1"/>
  <c r="AP1698" i="12" s="1"/>
  <c r="AP1699" i="12" a="1"/>
  <c r="AP1699" i="12" s="1"/>
  <c r="AP1700" i="12" a="1"/>
  <c r="AP1700" i="12" s="1"/>
  <c r="AP1701" i="12" a="1"/>
  <c r="AP1701" i="12" s="1"/>
  <c r="AP1702" i="12" a="1"/>
  <c r="AP1702" i="12"/>
  <c r="AP1703" i="12" a="1"/>
  <c r="AP1703" i="12" s="1"/>
  <c r="AP1704" i="12" a="1"/>
  <c r="AP1704" i="12"/>
  <c r="AP1705" i="12" a="1"/>
  <c r="AP1705" i="12" s="1"/>
  <c r="AP1706" i="12" a="1"/>
  <c r="AP1706" i="12" s="1"/>
  <c r="AP1707" i="12" a="1"/>
  <c r="AP1707" i="12" s="1"/>
  <c r="AP1708" i="12" a="1"/>
  <c r="AP1708" i="12" s="1"/>
  <c r="AP1709" i="12" a="1"/>
  <c r="AP1709" i="12" s="1"/>
  <c r="AP1710" i="12" a="1"/>
  <c r="AP1710" i="12" s="1"/>
  <c r="AP1711" i="12" a="1"/>
  <c r="AP1711" i="12" s="1"/>
  <c r="AP1712" i="12" a="1"/>
  <c r="AP1712" i="12" s="1"/>
  <c r="AP1713" i="12" a="1"/>
  <c r="AP1713" i="12" s="1"/>
  <c r="AP1714" i="12" a="1"/>
  <c r="AP1714" i="12" s="1"/>
  <c r="AP1715" i="12" a="1"/>
  <c r="AP1715" i="12" s="1"/>
  <c r="AP1716" i="12" a="1"/>
  <c r="AP1716" i="12" s="1"/>
  <c r="AP1717" i="12" a="1"/>
  <c r="AP1717" i="12"/>
  <c r="AP1718" i="12" a="1"/>
  <c r="AP1718" i="12" s="1"/>
  <c r="AP1719" i="12" a="1"/>
  <c r="AP1719" i="12" s="1"/>
  <c r="AP1720" i="12" a="1"/>
  <c r="AP1720" i="12" s="1"/>
  <c r="AP1721" i="12" a="1"/>
  <c r="AP1721" i="12"/>
  <c r="AP1722" i="12" a="1"/>
  <c r="AP1722" i="12" s="1"/>
  <c r="AP1723" i="12" a="1"/>
  <c r="AP1723" i="12" s="1"/>
  <c r="AP1724" i="12" a="1"/>
  <c r="AP1724" i="12" s="1"/>
  <c r="AP1725" i="12" a="1"/>
  <c r="AP1725" i="12" s="1"/>
  <c r="AP1726" i="12" a="1"/>
  <c r="AP1726" i="12" s="1"/>
  <c r="AP1727" i="12" a="1"/>
  <c r="AP1727" i="12" s="1"/>
  <c r="AP1728" i="12" a="1"/>
  <c r="AP1728" i="12"/>
  <c r="AP1729" i="12" a="1"/>
  <c r="AP1729" i="12" s="1"/>
  <c r="AP1730" i="12" a="1"/>
  <c r="AP1730" i="12"/>
  <c r="AP1731" i="12" a="1"/>
  <c r="AP1731" i="12" s="1"/>
  <c r="AP1732" i="12" a="1"/>
  <c r="AP1732" i="12" s="1"/>
  <c r="AP1733" i="12" a="1"/>
  <c r="AP1733" i="12" s="1"/>
  <c r="AP1734" i="12" a="1"/>
  <c r="AP1734" i="12" s="1"/>
  <c r="AP1735" i="12" a="1"/>
  <c r="AP1735" i="12" s="1"/>
  <c r="AP1736" i="12" a="1"/>
  <c r="AP1736" i="12" s="1"/>
  <c r="AP1737" i="12" a="1"/>
  <c r="AP1737" i="12" s="1"/>
  <c r="AP1738" i="12" a="1"/>
  <c r="AP1738" i="12" s="1"/>
  <c r="AP1739" i="12" a="1"/>
  <c r="AP1739" i="12" s="1"/>
  <c r="AP1740" i="12" a="1"/>
  <c r="AP1740" i="12" s="1"/>
  <c r="AP1741" i="12" a="1"/>
  <c r="AP1741" i="12" s="1"/>
  <c r="AP1742" i="12" a="1"/>
  <c r="AP1742" i="12" s="1"/>
  <c r="AP1743" i="12" a="1"/>
  <c r="AP1743" i="12" s="1"/>
  <c r="AP1744" i="12" a="1"/>
  <c r="AP1744" i="12" s="1"/>
  <c r="AP1745" i="12" a="1"/>
  <c r="AP1745" i="12" s="1"/>
  <c r="AP1746" i="12" a="1"/>
  <c r="AP1746" i="12" s="1"/>
  <c r="AP1747" i="12" a="1"/>
  <c r="AP1747" i="12" s="1"/>
  <c r="AP1748" i="12" a="1"/>
  <c r="AP1748" i="12"/>
  <c r="AP1749" i="12" a="1"/>
  <c r="AP1749" i="12" s="1"/>
  <c r="AP1750" i="12" a="1"/>
  <c r="AP1750" i="12"/>
  <c r="AP1751" i="12" a="1"/>
  <c r="AP1751" i="12" s="1"/>
  <c r="AP1752" i="12" a="1"/>
  <c r="AP1752" i="12" s="1"/>
  <c r="AP1753" i="12" a="1"/>
  <c r="AP1753" i="12" s="1"/>
  <c r="AP1754" i="12" a="1"/>
  <c r="AP1754" i="12"/>
  <c r="AP1755" i="12" a="1"/>
  <c r="AP1755" i="12" s="1"/>
  <c r="AP1756" i="12" a="1"/>
  <c r="AP1756" i="12" s="1"/>
  <c r="AP1757" i="12" a="1"/>
  <c r="AP1757" i="12" s="1"/>
  <c r="AP1758" i="12" a="1"/>
  <c r="AP1758" i="12" s="1"/>
  <c r="AP1759" i="12" a="1"/>
  <c r="AP1759" i="12" s="1"/>
  <c r="AP1760" i="12" a="1"/>
  <c r="AP1760" i="12" s="1"/>
  <c r="AP1761" i="12" a="1"/>
  <c r="AP1761" i="12"/>
  <c r="AP1762" i="12" a="1"/>
  <c r="AP1762" i="12" s="1"/>
  <c r="AP1763" i="12" a="1"/>
  <c r="AP1763" i="12" s="1"/>
  <c r="AP1764" i="12" a="1"/>
  <c r="AP1764" i="12"/>
  <c r="AP1765" i="12" a="1"/>
  <c r="AP1765" i="12" s="1"/>
  <c r="AP1766" i="12" a="1"/>
  <c r="AP1766" i="12" s="1"/>
  <c r="AP1767" i="12" a="1"/>
  <c r="AP1767" i="12" s="1"/>
  <c r="AP1768" i="12" a="1"/>
  <c r="AP1768" i="12" s="1"/>
  <c r="AP1769" i="12" a="1"/>
  <c r="AP1769" i="12" s="1"/>
  <c r="AP1770" i="12" a="1"/>
  <c r="AP1770" i="12" s="1"/>
  <c r="AP1771" i="12" a="1"/>
  <c r="AP1771" i="12" s="1"/>
  <c r="AP1772" i="12" a="1"/>
  <c r="AP1772" i="12" s="1"/>
  <c r="AP1773" i="12" a="1"/>
  <c r="AP1773" i="12" s="1"/>
  <c r="AP1774" i="12" a="1"/>
  <c r="AP1774" i="12" s="1"/>
  <c r="AP1775" i="12" a="1"/>
  <c r="AP1775" i="12" s="1"/>
  <c r="AP1776" i="12" a="1"/>
  <c r="AP1776" i="12" s="1"/>
  <c r="AP1777" i="12" a="1"/>
  <c r="AP1777" i="12" s="1"/>
  <c r="AP1778" i="12" a="1"/>
  <c r="AP1778" i="12" s="1"/>
  <c r="AP1779" i="12" a="1"/>
  <c r="AP1779" i="12" s="1"/>
  <c r="AP1780" i="12" a="1"/>
  <c r="AP1780" i="12" s="1"/>
  <c r="AP1781" i="12" a="1"/>
  <c r="AP1781" i="12"/>
  <c r="AP1782" i="12" a="1"/>
  <c r="AP1782" i="12" s="1"/>
  <c r="AP1783" i="12" a="1"/>
  <c r="AP1783" i="12" s="1"/>
  <c r="AP1784" i="12" a="1"/>
  <c r="AP1784" i="12" s="1"/>
  <c r="AP1785" i="12" a="1"/>
  <c r="AP1785" i="12" s="1"/>
  <c r="AP1786" i="12" a="1"/>
  <c r="AP1786" i="12" s="1"/>
  <c r="AP1787" i="12" a="1"/>
  <c r="AP1787" i="12" s="1"/>
  <c r="AP1788" i="12" a="1"/>
  <c r="AP1788" i="12" s="1"/>
  <c r="AP1789" i="12" a="1"/>
  <c r="AP1789" i="12"/>
  <c r="AP1790" i="12" a="1"/>
  <c r="AP1790" i="12" s="1"/>
  <c r="AP1791" i="12" a="1"/>
  <c r="AP1791" i="12"/>
  <c r="AP1792" i="12" a="1"/>
  <c r="AP1792" i="12" s="1"/>
  <c r="AP1793" i="12" a="1"/>
  <c r="AP1793" i="12" s="1"/>
  <c r="AP1794" i="12" a="1"/>
  <c r="AP1794" i="12"/>
  <c r="AP1795" i="12" a="1"/>
  <c r="AP1795" i="12" s="1"/>
  <c r="AP1796" i="12" a="1"/>
  <c r="AP1796" i="12"/>
  <c r="AP1797" i="12" a="1"/>
  <c r="AP1797" i="12" s="1"/>
  <c r="AP1798" i="12" a="1"/>
  <c r="AP1798" i="12" s="1"/>
  <c r="AP1799" i="12" a="1"/>
  <c r="AP1799" i="12" s="1"/>
  <c r="AP1800" i="12" a="1"/>
  <c r="AP1800" i="12" s="1"/>
  <c r="AP1801" i="12" a="1"/>
  <c r="AP1801" i="12" s="1"/>
  <c r="AP1802" i="12" a="1"/>
  <c r="AP1802" i="12" s="1"/>
  <c r="AP1803" i="12" a="1"/>
  <c r="AP1803" i="12" s="1"/>
  <c r="AP1804" i="12" a="1"/>
  <c r="AP1804" i="12" s="1"/>
  <c r="AP1805" i="12" a="1"/>
  <c r="AP1805" i="12" s="1"/>
  <c r="AP1806" i="12" a="1"/>
  <c r="AP1806" i="12" s="1"/>
  <c r="AP1807" i="12" a="1"/>
  <c r="AP1807" i="12"/>
  <c r="AP1808" i="12" a="1"/>
  <c r="AP1808" i="12" s="1"/>
  <c r="AP1809" i="12" a="1"/>
  <c r="AP1809" i="12" s="1"/>
  <c r="AP1810" i="12" a="1"/>
  <c r="AP1810" i="12" s="1"/>
  <c r="AP1811" i="12" a="1"/>
  <c r="AP1811" i="12"/>
  <c r="AP1812" i="12" a="1"/>
  <c r="AP1812" i="12" s="1"/>
  <c r="AP1813" i="12" a="1"/>
  <c r="AP1813" i="12" s="1"/>
  <c r="AP1814" i="12" a="1"/>
  <c r="AP1814" i="12" s="1"/>
  <c r="AP1815" i="12" a="1"/>
  <c r="AP1815" i="12" s="1"/>
  <c r="AP1816" i="12" a="1"/>
  <c r="AP1816" i="12" s="1"/>
  <c r="AP1817" i="12" a="1"/>
  <c r="AP1817" i="12" s="1"/>
  <c r="AP1818" i="12" a="1"/>
  <c r="AP1818" i="12"/>
  <c r="AP1819" i="12" a="1"/>
  <c r="AP1819" i="12" s="1"/>
  <c r="AP1820" i="12" a="1"/>
  <c r="AP1820" i="12"/>
  <c r="AP1821" i="12" a="1"/>
  <c r="AP1821" i="12" s="1"/>
  <c r="AP1822" i="12" a="1"/>
  <c r="AP1822" i="12" s="1"/>
  <c r="AP1823" i="12" a="1"/>
  <c r="AP1823" i="12" s="1"/>
  <c r="AP1824" i="12" a="1"/>
  <c r="AP1824" i="12" s="1"/>
  <c r="AP1825" i="12" a="1"/>
  <c r="AP1825" i="12"/>
  <c r="AP1826" i="12" a="1"/>
  <c r="AP1826" i="12" s="1"/>
  <c r="AP1827" i="12" a="1"/>
  <c r="AP1827" i="12" s="1"/>
  <c r="AP1828" i="12" a="1"/>
  <c r="AP1828" i="12" s="1"/>
  <c r="AP1829" i="12" a="1"/>
  <c r="AP1829" i="12" s="1"/>
  <c r="AP1830" i="12" a="1"/>
  <c r="AP1830" i="12" s="1"/>
  <c r="AP1831" i="12" a="1"/>
  <c r="AP1831" i="12" s="1"/>
  <c r="AP1832" i="12" a="1"/>
  <c r="AP1832" i="12" s="1"/>
  <c r="AP1833" i="12" a="1"/>
  <c r="AP1833" i="12"/>
  <c r="AP1834" i="12" a="1"/>
  <c r="AP1834" i="12" s="1"/>
  <c r="AP1835" i="12" a="1"/>
  <c r="AP1835" i="12" s="1"/>
  <c r="AP1836" i="12" a="1"/>
  <c r="AP1836" i="12" s="1"/>
  <c r="AP1837" i="12" a="1"/>
  <c r="AP1837" i="12" s="1"/>
  <c r="AP1838" i="12" a="1"/>
  <c r="AP1838" i="12" s="1"/>
  <c r="AP1839" i="12" a="1"/>
  <c r="AP1839" i="12" s="1"/>
  <c r="AP1840" i="12" a="1"/>
  <c r="AP1840" i="12" s="1"/>
  <c r="AP1841" i="12" a="1"/>
  <c r="AP1841" i="12" s="1"/>
  <c r="AP1842" i="12" a="1"/>
  <c r="AP1842" i="12" s="1"/>
  <c r="AP1843" i="12" a="1"/>
  <c r="AP1843" i="12" s="1"/>
  <c r="AP1844" i="12" a="1"/>
  <c r="AP1844" i="12" s="1"/>
  <c r="AP1845" i="12" a="1"/>
  <c r="AP1845" i="12" s="1"/>
  <c r="AP1846" i="12" a="1"/>
  <c r="AP1846" i="12" s="1"/>
  <c r="AP1847" i="12" a="1"/>
  <c r="AP1847" i="12"/>
  <c r="AP1848" i="12" a="1"/>
  <c r="AP1848" i="12" s="1"/>
  <c r="AP1849" i="12" a="1"/>
  <c r="AP1849" i="12" s="1"/>
  <c r="AP1850" i="12" a="1"/>
  <c r="AP1850" i="12" s="1"/>
  <c r="AP1851" i="12" a="1"/>
  <c r="AP1851" i="12" s="1"/>
  <c r="AP1852" i="12" a="1"/>
  <c r="AP1852" i="12" s="1"/>
  <c r="AP1853" i="12" a="1"/>
  <c r="AP1853" i="12"/>
  <c r="AP1854" i="12" a="1"/>
  <c r="AP1854" i="12" s="1"/>
  <c r="AP1855" i="12" a="1"/>
  <c r="AP1855" i="12" s="1"/>
  <c r="AP1856" i="12" a="1"/>
  <c r="AP1856" i="12" s="1"/>
  <c r="AP1857" i="12" a="1"/>
  <c r="AP1857" i="12" s="1"/>
  <c r="AP1858" i="12" a="1"/>
  <c r="AP1858" i="12" s="1"/>
  <c r="AP1859" i="12" a="1"/>
  <c r="AP1859" i="12" s="1"/>
  <c r="AP1860" i="12" a="1"/>
  <c r="AP1860" i="12" s="1"/>
  <c r="AP1861" i="12" a="1"/>
  <c r="AP1861" i="12" s="1"/>
  <c r="AP1862" i="12" a="1"/>
  <c r="AP1862" i="12" s="1"/>
  <c r="AP1863" i="12" a="1"/>
  <c r="AP1863" i="12" s="1"/>
  <c r="AP1864" i="12" a="1"/>
  <c r="AP1864" i="12" s="1"/>
  <c r="AP1865" i="12" a="1"/>
  <c r="AP1865" i="12" s="1"/>
  <c r="AP1866" i="12" a="1"/>
  <c r="AP1866" i="12"/>
  <c r="AP1867" i="12" a="1"/>
  <c r="AP1867" i="12"/>
  <c r="AP1868" i="12" a="1"/>
  <c r="AP1868" i="12" s="1"/>
  <c r="AP1869" i="12" a="1"/>
  <c r="AP1869" i="12" s="1"/>
  <c r="AP1870" i="12" a="1"/>
  <c r="AP1870" i="12" s="1"/>
  <c r="AP1871" i="12" a="1"/>
  <c r="AP1871" i="12" s="1"/>
  <c r="AP1872" i="12" a="1"/>
  <c r="AP1872" i="12" s="1"/>
  <c r="AP1873" i="12" a="1"/>
  <c r="AP1873" i="12" s="1"/>
  <c r="AP1874" i="12" a="1"/>
  <c r="AP1874" i="12" s="1"/>
  <c r="AP1875" i="12" a="1"/>
  <c r="AP1875" i="12" s="1"/>
  <c r="AP1876" i="12" a="1"/>
  <c r="AP1876" i="12" s="1"/>
  <c r="AP1877" i="12" a="1"/>
  <c r="AP1877" i="12" s="1"/>
  <c r="AP1878" i="12" a="1"/>
  <c r="AP1878" i="12" s="1"/>
  <c r="AP1879" i="12" a="1"/>
  <c r="AP1879" i="12"/>
  <c r="AP1880" i="12" a="1"/>
  <c r="AP1880" i="12"/>
  <c r="AP1881" i="12" a="1"/>
  <c r="AP1881" i="12" s="1"/>
  <c r="AP1882" i="12" a="1"/>
  <c r="AP1882" i="12" s="1"/>
  <c r="AP1883" i="12" a="1"/>
  <c r="AP1883" i="12" s="1"/>
  <c r="AP1884" i="12" a="1"/>
  <c r="AP1884" i="12" s="1"/>
  <c r="AP1885" i="12" a="1"/>
  <c r="AP1885" i="12" s="1"/>
  <c r="AP1886" i="12" a="1"/>
  <c r="AP1886" i="12" s="1"/>
  <c r="AP1887" i="12" a="1"/>
  <c r="AP1887" i="12" s="1"/>
  <c r="AP1888" i="12" a="1"/>
  <c r="AP1888" i="12" s="1"/>
  <c r="AP1889" i="12" a="1"/>
  <c r="AP1889" i="12"/>
  <c r="AP1890" i="12" a="1"/>
  <c r="AP1890" i="12" s="1"/>
  <c r="AP1891" i="12" a="1"/>
  <c r="AP1891" i="12" s="1"/>
  <c r="AP1892" i="12" a="1"/>
  <c r="AP1892" i="12"/>
  <c r="AP1893" i="12" a="1"/>
  <c r="AP1893" i="12" s="1"/>
  <c r="AP1894" i="12" a="1"/>
  <c r="AP1894" i="12" s="1"/>
  <c r="AP1895" i="12" a="1"/>
  <c r="AP1895" i="12" s="1"/>
  <c r="AP1896" i="12" a="1"/>
  <c r="AP1896" i="12"/>
  <c r="AP1897" i="12" a="1"/>
  <c r="AP1897" i="12" s="1"/>
  <c r="AP1898" i="12" a="1"/>
  <c r="AP1898" i="12"/>
  <c r="AP1899" i="12" a="1"/>
  <c r="AP1899" i="12" s="1"/>
  <c r="AP1900" i="12" a="1"/>
  <c r="AP1900" i="12" s="1"/>
  <c r="AP1901" i="12" a="1"/>
  <c r="AP1901" i="12" s="1"/>
  <c r="AP1902" i="12" a="1"/>
  <c r="AP1902" i="12" s="1"/>
  <c r="AP1903" i="12" a="1"/>
  <c r="AP1903" i="12" s="1"/>
  <c r="AP1904" i="12" a="1"/>
  <c r="AP1904" i="12" s="1"/>
  <c r="AP1905" i="12" a="1"/>
  <c r="AP1905" i="12" s="1"/>
  <c r="AP1906" i="12" a="1"/>
  <c r="AP1906" i="12" s="1"/>
  <c r="AP1907" i="12" a="1"/>
  <c r="AP1907" i="12" s="1"/>
  <c r="AP1908" i="12" a="1"/>
  <c r="AP1908" i="12" s="1"/>
  <c r="AP1909" i="12" a="1"/>
  <c r="AP1909" i="12" s="1"/>
  <c r="AP1910" i="12" a="1"/>
  <c r="AP1910" i="12" s="1"/>
  <c r="AP1911" i="12" a="1"/>
  <c r="AP1911" i="12"/>
  <c r="AP1912" i="12" a="1"/>
  <c r="AP1912" i="12" s="1"/>
  <c r="AP1913" i="12" a="1"/>
  <c r="AP1913" i="12" s="1"/>
  <c r="AP1914" i="12" a="1"/>
  <c r="AP1914" i="12" s="1"/>
  <c r="AP1915" i="12" a="1"/>
  <c r="AP1915" i="12" s="1"/>
  <c r="AP1916" i="12" a="1"/>
  <c r="AP1916" i="12"/>
  <c r="AP1917" i="12" a="1"/>
  <c r="AP1917" i="12" s="1"/>
  <c r="AP1918" i="12" a="1"/>
  <c r="AP1918" i="12" s="1"/>
  <c r="AP1919" i="12" a="1"/>
  <c r="AP1919" i="12" s="1"/>
  <c r="AP1920" i="12" a="1"/>
  <c r="AP1920" i="12" s="1"/>
  <c r="AP1921" i="12" a="1"/>
  <c r="AP1921" i="12" s="1"/>
  <c r="AP1922" i="12" a="1"/>
  <c r="AP1922" i="12" s="1"/>
  <c r="AP1923" i="12" a="1"/>
  <c r="AP1923" i="12"/>
  <c r="AP1924" i="12" a="1"/>
  <c r="AP1924" i="12" s="1"/>
  <c r="AP1925" i="12" a="1"/>
  <c r="AP1925" i="12" s="1"/>
  <c r="AP1926" i="12" a="1"/>
  <c r="AP1926" i="12" s="1"/>
  <c r="AP1927" i="12" a="1"/>
  <c r="AP1927" i="12" s="1"/>
  <c r="AP1928" i="12" a="1"/>
  <c r="AP1928" i="12" s="1"/>
  <c r="AP1929" i="12" a="1"/>
  <c r="AP1929" i="12" s="1"/>
  <c r="AP1930" i="12" a="1"/>
  <c r="AP1930" i="12" s="1"/>
  <c r="AP1931" i="12" a="1"/>
  <c r="AP1931" i="12"/>
  <c r="AP1932" i="12" a="1"/>
  <c r="AP1932" i="12" s="1"/>
  <c r="AP1933" i="12" a="1"/>
  <c r="AP1933" i="12"/>
  <c r="AP1934" i="12" a="1"/>
  <c r="AP1934" i="12" s="1"/>
  <c r="AP1935" i="12" a="1"/>
  <c r="AP1935" i="12" s="1"/>
  <c r="AP1936" i="12" a="1"/>
  <c r="AP1936" i="12" s="1"/>
  <c r="AP1937" i="12" a="1"/>
  <c r="AP1937" i="12" s="1"/>
  <c r="AP1938" i="12" a="1"/>
  <c r="AP1938" i="12" s="1"/>
  <c r="AP1939" i="12" a="1"/>
  <c r="AP1939" i="12" s="1"/>
  <c r="AP1940" i="12" a="1"/>
  <c r="AP1940" i="12"/>
  <c r="AP1941" i="12" a="1"/>
  <c r="AP1941" i="12" s="1"/>
  <c r="AP1942" i="12" a="1"/>
  <c r="AP1942" i="12" s="1"/>
  <c r="AP1943" i="12" a="1"/>
  <c r="AP1943" i="12" s="1"/>
  <c r="AP1944" i="12" a="1"/>
  <c r="AP1944" i="12"/>
  <c r="AP1945" i="12" a="1"/>
  <c r="AP1945" i="12" s="1"/>
  <c r="AP1946" i="12" a="1"/>
  <c r="AP1946" i="12" s="1"/>
  <c r="AP1947" i="12" a="1"/>
  <c r="AP1947" i="12" s="1"/>
  <c r="AP1948" i="12" a="1"/>
  <c r="AP1948" i="12" s="1"/>
  <c r="AP1949" i="12" a="1"/>
  <c r="AP1949" i="12" s="1"/>
  <c r="AP1950" i="12" a="1"/>
  <c r="AP1950" i="12" s="1"/>
  <c r="AP1951" i="12" a="1"/>
  <c r="AP1951" i="12" s="1"/>
  <c r="AP1952" i="12" a="1"/>
  <c r="AP1952" i="12" s="1"/>
  <c r="AP1953" i="12" a="1"/>
  <c r="AP1953" i="12" s="1"/>
  <c r="AP1954" i="12" a="1"/>
  <c r="AP1954" i="12" s="1"/>
  <c r="AP1955" i="12" a="1"/>
  <c r="AP1955" i="12" s="1"/>
  <c r="AP1956" i="12" a="1"/>
  <c r="AP1956" i="12" s="1"/>
  <c r="AP1957" i="12" a="1"/>
  <c r="AP1957" i="12"/>
  <c r="AP1958" i="12" a="1"/>
  <c r="AP1958" i="12" s="1"/>
  <c r="AP1959" i="12" a="1"/>
  <c r="AP1959" i="12" s="1"/>
  <c r="AP1960" i="12" a="1"/>
  <c r="AP1960" i="12" s="1"/>
  <c r="AP1961" i="12" a="1"/>
  <c r="AP1961" i="12" s="1"/>
  <c r="AP1962" i="12" a="1"/>
  <c r="AP1962" i="12" s="1"/>
  <c r="AP1963" i="12" a="1"/>
  <c r="AP1963" i="12" s="1"/>
  <c r="AP1964" i="12" a="1"/>
  <c r="AP1964" i="12"/>
  <c r="AP1965" i="12" a="1"/>
  <c r="AP1965" i="12" s="1"/>
  <c r="AP1966" i="12" a="1"/>
  <c r="AP1966" i="12" s="1"/>
  <c r="AP1967" i="12" a="1"/>
  <c r="AP1967" i="12" s="1"/>
  <c r="AP1968" i="12" a="1"/>
  <c r="AP1968" i="12" s="1"/>
  <c r="AP1969" i="12" a="1"/>
  <c r="AP1969" i="12" s="1"/>
  <c r="AP1970" i="12" a="1"/>
  <c r="AP1970" i="12"/>
  <c r="AP1971" i="12" a="1"/>
  <c r="AP1971" i="12" s="1"/>
  <c r="AP1972" i="12" a="1"/>
  <c r="AP1972" i="12" s="1"/>
  <c r="AP1973" i="12" a="1"/>
  <c r="AP1973" i="12" s="1"/>
  <c r="AP1974" i="12" a="1"/>
  <c r="AP1974" i="12"/>
  <c r="AP1975" i="12" a="1"/>
  <c r="AP1975" i="12" s="1"/>
  <c r="AP1976" i="12" a="1"/>
  <c r="AP1976" i="12" s="1"/>
  <c r="AP1977" i="12" a="1"/>
  <c r="AP1977" i="12" s="1"/>
  <c r="AP1978" i="12" a="1"/>
  <c r="AP1978" i="12" s="1"/>
  <c r="AP1979" i="12" a="1"/>
  <c r="AP1979" i="12" s="1"/>
  <c r="AP1980" i="12" a="1"/>
  <c r="AP1980" i="12" s="1"/>
  <c r="AP1981" i="12" a="1"/>
  <c r="AP1981" i="12"/>
  <c r="AP1982" i="12" a="1"/>
  <c r="AP1982" i="12" s="1"/>
  <c r="AP1983" i="12" a="1"/>
  <c r="AP1983" i="12"/>
  <c r="AP1984" i="12" a="1"/>
  <c r="AP1984" i="12" s="1"/>
  <c r="AP1985" i="12" a="1"/>
  <c r="AP1985" i="12" s="1"/>
  <c r="AP1986" i="12" a="1"/>
  <c r="AP1986" i="12" s="1"/>
  <c r="AP1987" i="12" a="1"/>
  <c r="AP1987" i="12" s="1"/>
  <c r="AP1988" i="12" a="1"/>
  <c r="AP1988" i="12" s="1"/>
  <c r="AP1989" i="12" a="1"/>
  <c r="AP1989" i="12" s="1"/>
  <c r="AP1990" i="12" a="1"/>
  <c r="AP1990" i="12" s="1"/>
  <c r="AP1991" i="12" a="1"/>
  <c r="AP1991" i="12" s="1"/>
  <c r="AP1992" i="12" a="1"/>
  <c r="AP1992" i="12" s="1"/>
  <c r="AP1993" i="12" a="1"/>
  <c r="AP1993" i="12" s="1"/>
  <c r="AP1994" i="12" a="1"/>
  <c r="AP1994" i="12" s="1"/>
  <c r="AP1995" i="12" a="1"/>
  <c r="AP1995" i="12" s="1"/>
  <c r="AP1996" i="12" a="1"/>
  <c r="AP1996" i="12" s="1"/>
  <c r="AP1997" i="12" a="1"/>
  <c r="AP1997" i="12" s="1"/>
  <c r="AP1998" i="12" a="1"/>
  <c r="AP1998" i="12"/>
  <c r="AP1999" i="12" a="1"/>
  <c r="AP1999" i="12" s="1"/>
  <c r="AP2000" i="12" a="1"/>
  <c r="AP2000" i="12" s="1"/>
  <c r="AP2001" i="12" a="1"/>
  <c r="AP2001" i="12"/>
  <c r="AP2002" i="12" a="1"/>
  <c r="AP2002" i="12" s="1"/>
  <c r="AP2003" i="12" a="1"/>
  <c r="AP2003" i="12"/>
  <c r="AP2004" i="12" a="1"/>
  <c r="AP2004" i="12" s="1"/>
  <c r="AP2005" i="12" a="1"/>
  <c r="AP2005" i="12" s="1"/>
  <c r="AP2006" i="12" a="1"/>
  <c r="AP2006" i="12" s="1"/>
  <c r="AP2007" i="12" a="1"/>
  <c r="AP2007" i="12" s="1"/>
  <c r="AP2008" i="12" a="1"/>
  <c r="AP2008" i="12" s="1"/>
  <c r="AP2009" i="12" a="1"/>
  <c r="AP2009" i="12" s="1"/>
  <c r="AP2010" i="12" a="1"/>
  <c r="AP2010" i="12" s="1"/>
  <c r="AP2011" i="12" a="1"/>
  <c r="AP2011" i="12" s="1"/>
  <c r="AP2012" i="12" a="1"/>
  <c r="AP2012" i="12" s="1"/>
  <c r="AP2013" i="12" a="1"/>
  <c r="AP2013" i="12" s="1"/>
  <c r="AP2014" i="12" a="1"/>
  <c r="AP2014" i="12" s="1"/>
  <c r="AP2015" i="12" a="1"/>
  <c r="AP2015" i="12"/>
  <c r="AP2016" i="12" a="1"/>
  <c r="AP2016" i="12"/>
  <c r="AP2017" i="12" a="1"/>
  <c r="AP2017" i="12" s="1"/>
  <c r="AP2018" i="12" a="1"/>
  <c r="AP2018" i="12"/>
  <c r="AP2019" i="12" a="1"/>
  <c r="AP2019" i="12" s="1"/>
  <c r="AP2020" i="12" a="1"/>
  <c r="AP2020" i="12" s="1"/>
  <c r="AP2021" i="12" a="1"/>
  <c r="AP2021" i="12" s="1"/>
  <c r="AP2022" i="12" a="1"/>
  <c r="AP2022" i="12" s="1"/>
  <c r="AP2023" i="12" a="1"/>
  <c r="AP2023" i="12" s="1"/>
  <c r="AP2024" i="12" a="1"/>
  <c r="AP2024" i="12" s="1"/>
  <c r="AP2025" i="12" a="1"/>
  <c r="AP2025" i="12"/>
  <c r="AP2026" i="12" a="1"/>
  <c r="AP2026" i="12" s="1"/>
  <c r="AP2027" i="12" a="1"/>
  <c r="AP2027" i="12" s="1"/>
  <c r="AP2028" i="12" a="1"/>
  <c r="AP2028" i="12" s="1"/>
  <c r="AP2029" i="12" a="1"/>
  <c r="AP2029" i="12"/>
  <c r="AP2030" i="12" a="1"/>
  <c r="AP2030" i="12" s="1"/>
  <c r="AP2031" i="12" a="1"/>
  <c r="AP2031" i="12" s="1"/>
  <c r="AP2032" i="12" a="1"/>
  <c r="AP2032" i="12" s="1"/>
  <c r="AP2033" i="12" a="1"/>
  <c r="AP2033" i="12" s="1"/>
  <c r="AP2034" i="12" a="1"/>
  <c r="AP2034" i="12" s="1"/>
  <c r="AP2035" i="12" a="1"/>
  <c r="AP2035" i="12" s="1"/>
  <c r="AP2036" i="12" a="1"/>
  <c r="AP2036" i="12" s="1"/>
  <c r="AP2037" i="12" a="1"/>
  <c r="AP2037" i="12" s="1"/>
  <c r="AP2038" i="12" a="1"/>
  <c r="AP2038" i="12" s="1"/>
  <c r="AP2039" i="12" a="1"/>
  <c r="AP2039" i="12"/>
  <c r="AP2040" i="12" a="1"/>
  <c r="AP2040" i="12" s="1"/>
  <c r="AP2041" i="12" a="1"/>
  <c r="AP2041" i="12" s="1"/>
  <c r="AP2042" i="12" a="1"/>
  <c r="AP2042" i="12"/>
  <c r="AP2043" i="12" a="1"/>
  <c r="AP2043" i="12" s="1"/>
  <c r="AP2044" i="12" a="1"/>
  <c r="AP2044" i="12" s="1"/>
  <c r="AP2045" i="12" a="1"/>
  <c r="AP2045" i="12" s="1"/>
  <c r="AP2046" i="12" a="1"/>
  <c r="AP2046" i="12" s="1"/>
  <c r="AP2047" i="12" a="1"/>
  <c r="AP2047" i="12" s="1"/>
  <c r="AP2048" i="12" a="1"/>
  <c r="AP2048" i="12" s="1"/>
  <c r="AP2049" i="12" a="1"/>
  <c r="AP2049" i="12"/>
  <c r="AP2050" i="12" a="1"/>
  <c r="AP2050" i="12" s="1"/>
  <c r="AP2051" i="12" a="1"/>
  <c r="AP2051" i="12" s="1"/>
  <c r="AP2052" i="12" a="1"/>
  <c r="AP2052" i="12" s="1"/>
  <c r="AP2053" i="12" a="1"/>
  <c r="AP2053" i="12" s="1"/>
  <c r="AP2054" i="12" a="1"/>
  <c r="AP2054" i="12" s="1"/>
  <c r="AP2055" i="12" a="1"/>
  <c r="AP2055" i="12"/>
  <c r="AP2056" i="12" a="1"/>
  <c r="AP2056" i="12" s="1"/>
  <c r="AP2057" i="12" a="1"/>
  <c r="AP2057" i="12" s="1"/>
  <c r="AP2058" i="12" a="1"/>
  <c r="AP2058" i="12" s="1"/>
  <c r="AP2059" i="12" a="1"/>
  <c r="AP2059" i="12"/>
  <c r="AP2060" i="12" a="1"/>
  <c r="AP2060" i="12" s="1"/>
  <c r="AP2061" i="12" a="1"/>
  <c r="AP2061" i="12" s="1"/>
  <c r="AP2062" i="12" a="1"/>
  <c r="AP2062" i="12" s="1"/>
  <c r="AP2063" i="12" a="1"/>
  <c r="AP2063" i="12"/>
  <c r="AP2064" i="12" a="1"/>
  <c r="AP2064" i="12" s="1"/>
  <c r="AP2065" i="12" a="1"/>
  <c r="AP2065" i="12" s="1"/>
  <c r="AP2066" i="12" a="1"/>
  <c r="AP2066" i="12"/>
  <c r="AP2067" i="12" a="1"/>
  <c r="AP2067" i="12" s="1"/>
  <c r="AP2068" i="12" a="1"/>
  <c r="AP2068" i="12" s="1"/>
  <c r="AP2069" i="12" a="1"/>
  <c r="AP2069" i="12" s="1"/>
  <c r="AP2070" i="12" a="1"/>
  <c r="AP2070" i="12" s="1"/>
  <c r="AP2071" i="12" a="1"/>
  <c r="AP2071" i="12" s="1"/>
  <c r="AP2072" i="12" a="1"/>
  <c r="AP2072" i="12" s="1"/>
  <c r="AP2073" i="12" a="1"/>
  <c r="AP2073" i="12" s="1"/>
  <c r="AP2074" i="12" a="1"/>
  <c r="AP2074" i="12" s="1"/>
  <c r="AP2075" i="12" a="1"/>
  <c r="AP2075" i="12"/>
  <c r="AP2076" i="12" a="1"/>
  <c r="AP2076" i="12"/>
  <c r="AP2077" i="12" a="1"/>
  <c r="AP2077" i="12" s="1"/>
  <c r="AP2078" i="12" a="1"/>
  <c r="AP2078" i="12" s="1"/>
  <c r="AP2079" i="12" a="1"/>
  <c r="AP2079" i="12"/>
  <c r="AP2080" i="12" a="1"/>
  <c r="AP2080" i="12" s="1"/>
  <c r="AP2081" i="12" a="1"/>
  <c r="AP2081" i="12" s="1"/>
  <c r="AP2082" i="12" a="1"/>
  <c r="AP2082" i="12" s="1"/>
  <c r="AP2083" i="12" a="1"/>
  <c r="AP2083" i="12"/>
  <c r="AP2084" i="12" a="1"/>
  <c r="AP2084" i="12" s="1"/>
  <c r="AP2085" i="12" a="1"/>
  <c r="AP2085" i="12" s="1"/>
  <c r="AP2086" i="12" a="1"/>
  <c r="AP2086" i="12" s="1"/>
  <c r="AP2087" i="12" a="1"/>
  <c r="AP2087" i="12" s="1"/>
  <c r="AP2088" i="12" a="1"/>
  <c r="AP2088" i="12"/>
  <c r="AP2089" i="12" a="1"/>
  <c r="AP2089" i="12" s="1"/>
  <c r="AP2090" i="12" a="1"/>
  <c r="AP2090" i="12" s="1"/>
  <c r="AP2091" i="12" a="1"/>
  <c r="AP2091" i="12" s="1"/>
  <c r="AP2092" i="12" a="1"/>
  <c r="AP2092" i="12" s="1"/>
  <c r="AP2093" i="12" a="1"/>
  <c r="AP2093" i="12"/>
  <c r="AP2094" i="12" a="1"/>
  <c r="AP2094" i="12" s="1"/>
  <c r="AP2095" i="12" a="1"/>
  <c r="AP2095" i="12" s="1"/>
  <c r="AP2096" i="12" a="1"/>
  <c r="AP2096" i="12" s="1"/>
  <c r="AP2097" i="12" a="1"/>
  <c r="AP2097" i="12" s="1"/>
  <c r="AP2098" i="12" a="1"/>
  <c r="AP2098" i="12" s="1"/>
  <c r="AP2099" i="12" a="1"/>
  <c r="AP2099" i="12" s="1"/>
  <c r="AP2100" i="12" a="1"/>
  <c r="AP2100" i="12"/>
  <c r="AP2101" i="12" a="1"/>
  <c r="AP2101" i="12"/>
  <c r="AP2102" i="12" a="1"/>
  <c r="AP2102" i="12" s="1"/>
  <c r="AP2103" i="12" a="1"/>
  <c r="AP2103" i="12"/>
  <c r="AP2104" i="12" a="1"/>
  <c r="AP2104" i="12" s="1"/>
  <c r="AP2105" i="12" a="1"/>
  <c r="AP2105" i="12" s="1"/>
  <c r="AP2106" i="12" a="1"/>
  <c r="AP2106" i="12" s="1"/>
  <c r="AP2107" i="12" a="1"/>
  <c r="AP2107" i="12" s="1"/>
  <c r="AP2108" i="12" a="1"/>
  <c r="AP2108" i="12" s="1"/>
  <c r="AP2109" i="12" a="1"/>
  <c r="AP2109" i="12" s="1"/>
  <c r="AP2110" i="12" a="1"/>
  <c r="AP2110" i="12" s="1"/>
  <c r="AP2111" i="12" a="1"/>
  <c r="AP2111" i="12" s="1"/>
  <c r="AP2112" i="12" a="1"/>
  <c r="AP2112" i="12" s="1"/>
  <c r="AP2113" i="12" a="1"/>
  <c r="AP2113" i="12" s="1"/>
  <c r="AP2114" i="12" a="1"/>
  <c r="AP2114" i="12"/>
  <c r="AP2115" i="12" a="1"/>
  <c r="AP2115" i="12" s="1"/>
  <c r="AP2116" i="12" a="1"/>
  <c r="AP2116" i="12" s="1"/>
  <c r="AP2117" i="12" a="1"/>
  <c r="AP2117" i="12"/>
  <c r="AP2118" i="12" a="1"/>
  <c r="AP2118" i="12" s="1"/>
  <c r="AP2119" i="12" a="1"/>
  <c r="AP2119" i="12" s="1"/>
  <c r="AP2120" i="12" a="1"/>
  <c r="AP2120" i="12" s="1"/>
  <c r="AP2121" i="12" a="1"/>
  <c r="AP2121" i="12" s="1"/>
  <c r="AP2122" i="12" a="1"/>
  <c r="AP2122" i="12" s="1"/>
  <c r="AP2123" i="12" a="1"/>
  <c r="AP2123" i="12" s="1"/>
  <c r="AP2124" i="12" a="1"/>
  <c r="AP2124" i="12"/>
  <c r="AP2125" i="12" a="1"/>
  <c r="AP2125" i="12" s="1"/>
  <c r="AP2126" i="12" a="1"/>
  <c r="AP2126" i="12" s="1"/>
  <c r="AP2127" i="12" a="1"/>
  <c r="AP2127" i="12"/>
  <c r="AP2128" i="12" a="1"/>
  <c r="AP2128" i="12" s="1"/>
  <c r="AP2129" i="12" a="1"/>
  <c r="AP2129" i="12"/>
  <c r="AP2130" i="12" a="1"/>
  <c r="AP2130" i="12" s="1"/>
  <c r="AP2131" i="12" a="1"/>
  <c r="AP2131" i="12" s="1"/>
  <c r="AP2132" i="12" a="1"/>
  <c r="AP2132" i="12" s="1"/>
  <c r="AP2133" i="12" a="1"/>
  <c r="AP2133" i="12" s="1"/>
  <c r="AP2134" i="12" a="1"/>
  <c r="AP2134" i="12" s="1"/>
  <c r="AP2135" i="12" a="1"/>
  <c r="AP2135" i="12" s="1"/>
  <c r="AP2136" i="12" a="1"/>
  <c r="AP2136" i="12" s="1"/>
  <c r="AP2137" i="12" a="1"/>
  <c r="AP2137" i="12" s="1"/>
  <c r="AP2138" i="12" a="1"/>
  <c r="AP2138" i="12" s="1"/>
  <c r="AP2139" i="12" a="1"/>
  <c r="AP2139" i="12" s="1"/>
  <c r="AP2140" i="12" a="1"/>
  <c r="AP2140" i="12" s="1"/>
  <c r="AP2141" i="12" a="1"/>
  <c r="AP2141" i="12"/>
  <c r="AP2142" i="12" a="1"/>
  <c r="AP2142" i="12" s="1"/>
  <c r="AP2143" i="12" a="1"/>
  <c r="AP2143" i="12" s="1"/>
  <c r="AP2144" i="12" a="1"/>
  <c r="AP2144" i="12"/>
  <c r="AP2145" i="12" a="1"/>
  <c r="AP2145" i="12" s="1"/>
  <c r="AP2146" i="12" a="1"/>
  <c r="AP2146" i="12" s="1"/>
  <c r="AP2147" i="12" a="1"/>
  <c r="AP2147" i="12"/>
  <c r="AP2148" i="12" a="1"/>
  <c r="AP2148" i="12" s="1"/>
  <c r="AP2149" i="12" a="1"/>
  <c r="AP2149" i="12" s="1"/>
  <c r="AP2150" i="12" a="1"/>
  <c r="AP2150" i="12" s="1"/>
  <c r="AP2151" i="12" a="1"/>
  <c r="AP2151" i="12" s="1"/>
  <c r="AP2152" i="12" a="1"/>
  <c r="AP2152" i="12" s="1"/>
  <c r="AP2153" i="12" a="1"/>
  <c r="AP2153" i="12" s="1"/>
  <c r="AP2154" i="12" a="1"/>
  <c r="AP2154" i="12" s="1"/>
  <c r="AP2155" i="12" a="1"/>
  <c r="AP2155" i="12" s="1"/>
  <c r="AP2156" i="12" a="1"/>
  <c r="AP2156" i="12" s="1"/>
  <c r="AP2157" i="12" a="1"/>
  <c r="AP2157" i="12" s="1"/>
  <c r="AP2158" i="12" a="1"/>
  <c r="AP2158" i="12" s="1"/>
  <c r="AP2159" i="12" a="1"/>
  <c r="AP2159" i="12" s="1"/>
  <c r="AP2160" i="12" a="1"/>
  <c r="AP2160" i="12"/>
  <c r="AP2161" i="12" a="1"/>
  <c r="AP2161" i="12"/>
  <c r="AP2162" i="12" a="1"/>
  <c r="AP2162" i="12" s="1"/>
  <c r="AP2163" i="12" a="1"/>
  <c r="AP2163" i="12" s="1"/>
  <c r="AP2164" i="12" a="1"/>
  <c r="AP2164" i="12" s="1"/>
  <c r="AP2165" i="12" a="1"/>
  <c r="AP2165" i="12" s="1"/>
  <c r="AP2166" i="12" a="1"/>
  <c r="AP2166" i="12" s="1"/>
  <c r="AP2167" i="12" a="1"/>
  <c r="AP2167" i="12" s="1"/>
  <c r="AP2168" i="12" a="1"/>
  <c r="AP2168" i="12"/>
  <c r="AP2169" i="12" a="1"/>
  <c r="AP2169" i="12" s="1"/>
  <c r="AP2170" i="12" a="1"/>
  <c r="AP2170" i="12" s="1"/>
  <c r="AP2171" i="12" a="1"/>
  <c r="AP2171" i="12" s="1"/>
  <c r="AP2172" i="12" a="1"/>
  <c r="AP2172" i="12" s="1"/>
  <c r="AP2173" i="12" a="1"/>
  <c r="AP2173" i="12"/>
  <c r="AP2174" i="12" a="1"/>
  <c r="AP2174" i="12" s="1"/>
  <c r="AP2175" i="12" a="1"/>
  <c r="AP2175" i="12" s="1"/>
  <c r="AP2176" i="12" a="1"/>
  <c r="AP2176" i="12" s="1"/>
  <c r="AP2177" i="12" a="1"/>
  <c r="AP2177" i="12" s="1"/>
  <c r="AP2178" i="12" a="1"/>
  <c r="AP2178" i="12"/>
  <c r="AP2179" i="12" a="1"/>
  <c r="AP2179" i="12" s="1"/>
  <c r="AP2180" i="12" a="1"/>
  <c r="AP2180" i="12" s="1"/>
  <c r="AP2181" i="12" a="1"/>
  <c r="AP2181" i="12" s="1"/>
  <c r="AP2182" i="12" a="1"/>
  <c r="AP2182" i="12" s="1"/>
  <c r="AP2183" i="12" a="1"/>
  <c r="AP2183" i="12" s="1"/>
  <c r="AP2184" i="12" a="1"/>
  <c r="AP2184" i="12" s="1"/>
  <c r="AP2185" i="12" a="1"/>
  <c r="AP2185" i="12" s="1"/>
  <c r="AP2186" i="12" a="1"/>
  <c r="AP2186" i="12"/>
  <c r="AP2187" i="12" a="1"/>
  <c r="AP2187" i="12" s="1"/>
  <c r="AP2188" i="12" a="1"/>
  <c r="AP2188" i="12" s="1"/>
  <c r="AP2189" i="12" a="1"/>
  <c r="AP2189" i="12" s="1"/>
  <c r="AP2190" i="12" a="1"/>
  <c r="AP2190" i="12" s="1"/>
  <c r="AP2191" i="12" a="1"/>
  <c r="AP2191" i="12"/>
  <c r="AP2192" i="12" a="1"/>
  <c r="AP2192" i="12" s="1"/>
  <c r="AP2193" i="12" a="1"/>
  <c r="AP2193" i="12" s="1"/>
  <c r="AP2194" i="12" a="1"/>
  <c r="AP2194" i="12" s="1"/>
  <c r="AP2195" i="12" a="1"/>
  <c r="AP2195" i="12" s="1"/>
  <c r="AP2196" i="12" a="1"/>
  <c r="AP2196" i="12" s="1"/>
  <c r="AP2197" i="12" a="1"/>
  <c r="AP2197" i="12" s="1"/>
  <c r="AP2198" i="12" a="1"/>
  <c r="AP2198" i="12"/>
  <c r="AP2199" i="12" a="1"/>
  <c r="AP2199" i="12"/>
  <c r="AP2200" i="12" a="1"/>
  <c r="AP2200" i="12" s="1"/>
  <c r="AP2201" i="12" a="1"/>
  <c r="AP2201" i="12" s="1"/>
  <c r="AP2202" i="12" a="1"/>
  <c r="AP2202" i="12"/>
  <c r="AP2203" i="12" a="1"/>
  <c r="AP2203" i="12" s="1"/>
  <c r="AP2204" i="12" a="1"/>
  <c r="AP2204" i="12" s="1"/>
  <c r="AP2205" i="12" a="1"/>
  <c r="AP2205" i="12" s="1"/>
  <c r="AP2206" i="12" a="1"/>
  <c r="AP2206" i="12" s="1"/>
  <c r="AP2207" i="12" a="1"/>
  <c r="AP2207" i="12" s="1"/>
  <c r="AP2208" i="12" a="1"/>
  <c r="AP2208" i="12"/>
  <c r="AP2209" i="12" a="1"/>
  <c r="AP2209" i="12"/>
  <c r="AP2210" i="12" a="1"/>
  <c r="AP2210" i="12" s="1"/>
  <c r="AP2211" i="12" a="1"/>
  <c r="AP2211" i="12" s="1"/>
  <c r="AP2212" i="12" a="1"/>
  <c r="AP2212" i="12" s="1"/>
  <c r="AP2213" i="12" a="1"/>
  <c r="AP2213" i="12" s="1"/>
  <c r="AP2214" i="12" a="1"/>
  <c r="AP2214" i="12" s="1"/>
  <c r="AP2215" i="12" a="1"/>
  <c r="AP2215" i="12" s="1"/>
  <c r="AP2216" i="12" a="1"/>
  <c r="AP2216" i="12" s="1"/>
  <c r="AP2217" i="12" a="1"/>
  <c r="AP2217" i="12" s="1"/>
  <c r="AP2218" i="12" a="1"/>
  <c r="AP2218" i="12" s="1"/>
  <c r="AP2219" i="12" a="1"/>
  <c r="AP2219" i="12"/>
  <c r="AP2220" i="12" a="1"/>
  <c r="AP2220" i="12" s="1"/>
  <c r="AP2221" i="12" a="1"/>
  <c r="AP2221" i="12" s="1"/>
  <c r="AP2222" i="12" a="1"/>
  <c r="AP2222" i="12"/>
  <c r="AP2223" i="12" a="1"/>
  <c r="AP2223" i="12" s="1"/>
  <c r="AP2224" i="12" a="1"/>
  <c r="AP2224" i="12" s="1"/>
  <c r="AP2225" i="12" a="1"/>
  <c r="AP2225" i="12" s="1"/>
  <c r="AP2226" i="12" a="1"/>
  <c r="AP2226" i="12" s="1"/>
  <c r="AP2227" i="12" a="1"/>
  <c r="AP2227" i="12" s="1"/>
  <c r="AP2228" i="12" a="1"/>
  <c r="AP2228" i="12" s="1"/>
  <c r="AP2229" i="12" a="1"/>
  <c r="AP2229" i="12"/>
  <c r="AP2230" i="12" a="1"/>
  <c r="AP2230" i="12" s="1"/>
  <c r="AP2231" i="12" a="1"/>
  <c r="AP2231" i="12" s="1"/>
  <c r="AP2232" i="12" a="1"/>
  <c r="AP2232" i="12"/>
  <c r="AP2233" i="12" a="1"/>
  <c r="AP2233" i="12" s="1"/>
  <c r="AP2234" i="12" a="1"/>
  <c r="AP2234" i="12" s="1"/>
  <c r="AP2235" i="12" a="1"/>
  <c r="AP2235" i="12" s="1"/>
  <c r="AP2236" i="12" a="1"/>
  <c r="AP2236" i="12" s="1"/>
  <c r="AP2237" i="12" a="1"/>
  <c r="AP2237" i="12" s="1"/>
  <c r="AP2238" i="12" a="1"/>
  <c r="AP2238" i="12" s="1"/>
  <c r="AP2239" i="12" a="1"/>
  <c r="AP2239" i="12"/>
  <c r="AP2240" i="12" a="1"/>
  <c r="AP2240" i="12" s="1"/>
  <c r="AP2241" i="12" a="1"/>
  <c r="AP2241" i="12" s="1"/>
  <c r="AP2242" i="12" a="1"/>
  <c r="AP2242" i="12" s="1"/>
  <c r="AP2243" i="12" a="1"/>
  <c r="AP2243" i="12"/>
  <c r="AP2244" i="12" a="1"/>
  <c r="AP2244" i="12" s="1"/>
  <c r="AP2245" i="12" a="1"/>
  <c r="AP2245" i="12"/>
  <c r="AP2246" i="12" a="1"/>
  <c r="AP2246" i="12" s="1"/>
  <c r="AP2247" i="12" a="1"/>
  <c r="AP2247" i="12" s="1"/>
  <c r="AP2248" i="12" a="1"/>
  <c r="AP2248" i="12" s="1"/>
  <c r="AP2249" i="12" a="1"/>
  <c r="AP2249" i="12" s="1"/>
  <c r="AP2250" i="12" a="1"/>
  <c r="AP2250" i="12" s="1"/>
  <c r="AP2251" i="12" a="1"/>
  <c r="AP2251" i="12" s="1"/>
  <c r="AP2252" i="12" a="1"/>
  <c r="AP2252" i="12" s="1"/>
  <c r="AP2253" i="12" a="1"/>
  <c r="AP2253" i="12" s="1"/>
  <c r="AP2254" i="12" a="1"/>
  <c r="AP2254" i="12" s="1"/>
  <c r="AP2255" i="12" a="1"/>
  <c r="AP2255" i="12" s="1"/>
  <c r="AP2256" i="12" a="1"/>
  <c r="AP2256" i="12" s="1"/>
  <c r="AP2257" i="12" a="1"/>
  <c r="AP2257" i="12" s="1"/>
  <c r="AP2258" i="12" a="1"/>
  <c r="AP2258" i="12"/>
  <c r="AP2259" i="12" a="1"/>
  <c r="AP2259" i="12"/>
  <c r="AP2260" i="12" a="1"/>
  <c r="AP2260" i="12" s="1"/>
  <c r="AP2261" i="12" a="1"/>
  <c r="AP2261" i="12" s="1"/>
  <c r="AP2262" i="12" a="1"/>
  <c r="AP2262" i="12" s="1"/>
  <c r="AP2263" i="12" a="1"/>
  <c r="AP2263" i="12"/>
  <c r="AP2264" i="12" a="1"/>
  <c r="AP2264" i="12" s="1"/>
  <c r="AP2265" i="12" a="1"/>
  <c r="AP2265" i="12" s="1"/>
  <c r="AP2266" i="12" a="1"/>
  <c r="AP2266" i="12" s="1"/>
  <c r="AP2267" i="12" a="1"/>
  <c r="AP2267" i="12"/>
  <c r="AP2268" i="12" a="1"/>
  <c r="AP2268" i="12" s="1"/>
  <c r="AP2269" i="12" a="1"/>
  <c r="AP2269" i="12"/>
  <c r="AP2270" i="12" a="1"/>
  <c r="AP2270" i="12"/>
  <c r="AP2271" i="12" a="1"/>
  <c r="AP2271" i="12"/>
  <c r="AP2272" i="12" a="1"/>
  <c r="AP2272" i="12" s="1"/>
  <c r="AP2273" i="12" a="1"/>
  <c r="AP2273" i="12"/>
  <c r="AP2274" i="12" a="1"/>
  <c r="AP2274" i="12" s="1"/>
  <c r="AP2275" i="12" a="1"/>
  <c r="AP2275" i="12" s="1"/>
  <c r="AP2276" i="12" a="1"/>
  <c r="AP2276" i="12"/>
  <c r="AP2277" i="12" a="1"/>
  <c r="AP2277" i="12" s="1"/>
  <c r="AP2278" i="12" a="1"/>
  <c r="AP2278" i="12" s="1"/>
  <c r="AP2279" i="12" a="1"/>
  <c r="AP2279" i="12" s="1"/>
  <c r="AP2280" i="12" a="1"/>
  <c r="AP2280" i="12"/>
  <c r="AP2281" i="12" a="1"/>
  <c r="AP2281" i="12" s="1"/>
  <c r="AP2282" i="12" a="1"/>
  <c r="AP2282" i="12" s="1"/>
  <c r="AP2283" i="12" a="1"/>
  <c r="AP2283" i="12"/>
  <c r="AP2284" i="12" a="1"/>
  <c r="AP2284" i="12" s="1"/>
  <c r="AP2285" i="12" a="1"/>
  <c r="AP2285" i="12" s="1"/>
  <c r="AP2286" i="12" a="1"/>
  <c r="AP2286" i="12" s="1"/>
  <c r="AP2287" i="12" a="1"/>
  <c r="AP2287" i="12" s="1"/>
  <c r="AP2288" i="12" a="1"/>
  <c r="AP2288" i="12" s="1"/>
  <c r="AP2289" i="12" a="1"/>
  <c r="AP2289" i="12" s="1"/>
  <c r="AP2290" i="12" a="1"/>
  <c r="AP2290" i="12" s="1"/>
  <c r="AP2291" i="12" a="1"/>
  <c r="AP2291" i="12"/>
  <c r="AP2292" i="12" a="1"/>
  <c r="AP2292" i="12" s="1"/>
  <c r="AP2293" i="12" a="1"/>
  <c r="AP2293" i="12"/>
  <c r="AP2294" i="12" a="1"/>
  <c r="AP2294" i="12" s="1"/>
  <c r="AP2295" i="12" a="1"/>
  <c r="AP2295" i="12" s="1"/>
  <c r="AP2296" i="12" a="1"/>
  <c r="AP2296" i="12" s="1"/>
  <c r="AP2297" i="12" a="1"/>
  <c r="AP2297" i="12" s="1"/>
  <c r="AP2298" i="12" a="1"/>
  <c r="AP2298" i="12" s="1"/>
  <c r="AP2299" i="12" a="1"/>
  <c r="AP2299" i="12" s="1"/>
  <c r="AP2300" i="12" a="1"/>
  <c r="AP2300" i="12"/>
  <c r="AP2301" i="12" a="1"/>
  <c r="AP2301" i="12" s="1"/>
  <c r="AP2302" i="12" a="1"/>
  <c r="AP2302" i="12" s="1"/>
  <c r="AP2303" i="12" a="1"/>
  <c r="AP2303" i="12"/>
  <c r="AP2304" i="12" a="1"/>
  <c r="AP2304" i="12"/>
  <c r="AP2305" i="12" a="1"/>
  <c r="AP2305" i="12" s="1"/>
  <c r="AP2306" i="12" a="1"/>
  <c r="AP2306" i="12" s="1"/>
  <c r="AP2307" i="12" a="1"/>
  <c r="AP2307" i="12" s="1"/>
  <c r="AP2308" i="12" a="1"/>
  <c r="AP2308" i="12" s="1"/>
  <c r="AP2309" i="12" a="1"/>
  <c r="AP2309" i="12" s="1"/>
  <c r="AP2310" i="12" a="1"/>
  <c r="AP2310" i="12" s="1"/>
  <c r="AP2311" i="12" a="1"/>
  <c r="AP2311" i="12" s="1"/>
  <c r="AP2312" i="12" a="1"/>
  <c r="AP2312" i="12" s="1"/>
  <c r="AP2313" i="12" a="1"/>
  <c r="AP2313" i="12" s="1"/>
  <c r="AP2314" i="12" a="1"/>
  <c r="AP2314" i="12" s="1"/>
  <c r="AP2315" i="12" a="1"/>
  <c r="AP2315" i="12" s="1"/>
  <c r="AP2316" i="12" a="1"/>
  <c r="AP2316" i="12" s="1"/>
  <c r="AP2317" i="12" a="1"/>
  <c r="AP2317" i="12"/>
  <c r="AP2318" i="12" a="1"/>
  <c r="AP2318" i="12"/>
  <c r="AP2319" i="12" a="1"/>
  <c r="AP2319" i="12"/>
  <c r="AP2320" i="12" a="1"/>
  <c r="AP2320" i="12" s="1"/>
  <c r="AP2321" i="12" a="1"/>
  <c r="AP2321" i="12" s="1"/>
  <c r="AP2322" i="12" a="1"/>
  <c r="AP2322" i="12" s="1"/>
  <c r="AP2323" i="12" a="1"/>
  <c r="AP2323" i="12" s="1"/>
  <c r="AP2324" i="12" a="1"/>
  <c r="AP2324" i="12"/>
  <c r="AP2325" i="12" a="1"/>
  <c r="AP2325" i="12" s="1"/>
  <c r="AP2326" i="12" a="1"/>
  <c r="AP2326" i="12" s="1"/>
  <c r="AP2327" i="12" a="1"/>
  <c r="AP2327" i="12" s="1"/>
  <c r="AP2328" i="12" a="1"/>
  <c r="AP2328" i="12" s="1"/>
  <c r="AP2329" i="12" a="1"/>
  <c r="AP2329" i="12" s="1"/>
  <c r="AP2330" i="12" a="1"/>
  <c r="AP2330" i="12"/>
  <c r="AP2331" i="12" a="1"/>
  <c r="AP2331" i="12" s="1"/>
  <c r="AP2332" i="12" a="1"/>
  <c r="AP2332" i="12" s="1"/>
  <c r="AP2333" i="12" a="1"/>
  <c r="AP2333" i="12" s="1"/>
  <c r="AP2334" i="12" a="1"/>
  <c r="AP2334" i="12"/>
  <c r="AP2335" i="12" a="1"/>
  <c r="AP2335" i="12" s="1"/>
  <c r="AP2336" i="12" a="1"/>
  <c r="AP2336" i="12" s="1"/>
  <c r="AP2337" i="12" a="1"/>
  <c r="AP2337" i="12" s="1"/>
  <c r="AP2338" i="12" a="1"/>
  <c r="AP2338" i="12" s="1"/>
  <c r="AP2339" i="12" a="1"/>
  <c r="AP2339" i="12" s="1"/>
  <c r="AP2340" i="12" a="1"/>
  <c r="AP2340" i="12" s="1"/>
  <c r="AP2341" i="12" a="1"/>
  <c r="AP2341" i="12"/>
  <c r="AP2342" i="12" a="1"/>
  <c r="AP2342" i="12" s="1"/>
  <c r="AP2343" i="12" a="1"/>
  <c r="AP2343" i="12"/>
  <c r="AP2344" i="12" a="1"/>
  <c r="AP2344" i="12" s="1"/>
  <c r="AP2345" i="12" a="1"/>
  <c r="AP2345" i="12" s="1"/>
  <c r="AP2346" i="12" a="1"/>
  <c r="AP2346" i="12" s="1"/>
  <c r="AP2347" i="12" a="1"/>
  <c r="AP2347" i="12" s="1"/>
  <c r="AP2348" i="12" a="1"/>
  <c r="AP2348" i="12" s="1"/>
  <c r="AP2349" i="12" a="1"/>
  <c r="AP2349" i="12" s="1"/>
  <c r="AP2350" i="12" a="1"/>
  <c r="AP2350" i="12" s="1"/>
  <c r="AP2351" i="12" a="1"/>
  <c r="AP2351" i="12" s="1"/>
  <c r="AP2352" i="12" a="1"/>
  <c r="AP2352" i="12" s="1"/>
  <c r="AP2353" i="12" a="1"/>
  <c r="AP2353" i="12" s="1"/>
  <c r="AP2354" i="12" a="1"/>
  <c r="AP2354" i="12" s="1"/>
  <c r="AP2355" i="12" a="1"/>
  <c r="AP2355" i="12" s="1"/>
  <c r="AP2356" i="12" a="1"/>
  <c r="AP2356" i="12" s="1"/>
  <c r="AP2357" i="12" a="1"/>
  <c r="AP2357" i="12" s="1"/>
  <c r="AP2358" i="12" a="1"/>
  <c r="AP2358" i="12"/>
  <c r="AP2359" i="12" a="1"/>
  <c r="AP2359" i="12" s="1"/>
  <c r="AP2360" i="12" a="1"/>
  <c r="AP2360" i="12" s="1"/>
  <c r="AP2361" i="12" a="1"/>
  <c r="AP2361" i="12"/>
  <c r="AP2362" i="12" a="1"/>
  <c r="AP2362" i="12" s="1"/>
  <c r="AP2363" i="12" a="1"/>
  <c r="AP2363" i="12" s="1"/>
  <c r="AP2364" i="12" a="1"/>
  <c r="AP2364" i="12" s="1"/>
  <c r="AP2365" i="12" a="1"/>
  <c r="AP2365" i="12" s="1"/>
  <c r="AP2366" i="12" a="1"/>
  <c r="AP2366" i="12" s="1"/>
  <c r="AP2367" i="12" a="1"/>
  <c r="AP2367" i="12" s="1"/>
  <c r="AP2368" i="12" a="1"/>
  <c r="AP2368" i="12" s="1"/>
  <c r="AP2369" i="12" a="1"/>
  <c r="AP2369" i="12" s="1"/>
  <c r="AP2370" i="12" a="1"/>
  <c r="AP2370" i="12" s="1"/>
  <c r="AP2371" i="12" a="1"/>
  <c r="AP2371" i="12"/>
  <c r="AP2372" i="12" a="1"/>
  <c r="AP2372" i="12" s="1"/>
  <c r="AP2373" i="12" a="1"/>
  <c r="AP2373" i="12"/>
  <c r="AP2374" i="12" a="1"/>
  <c r="AP2374" i="12" s="1"/>
  <c r="AP2375" i="12" a="1"/>
  <c r="AP2375" i="12" s="1"/>
  <c r="AP2376" i="12" a="1"/>
  <c r="AP2376" i="12" s="1"/>
  <c r="AP2377" i="12" a="1"/>
  <c r="AP2377" i="12"/>
  <c r="AP2378" i="12" a="1"/>
  <c r="AP2378" i="12"/>
  <c r="AP2379" i="12" a="1"/>
  <c r="AP2379" i="12" s="1"/>
  <c r="AP2380" i="12" a="1"/>
  <c r="AP2380" i="12" s="1"/>
  <c r="AP2381" i="12" a="1"/>
  <c r="AP2381" i="12"/>
  <c r="AP2382" i="12" a="1"/>
  <c r="AP2382" i="12" s="1"/>
  <c r="AP2383" i="12" a="1"/>
  <c r="AP2383" i="12" s="1"/>
  <c r="AP2384" i="12" a="1"/>
  <c r="AP2384" i="12"/>
  <c r="AP2385" i="12" a="1"/>
  <c r="AP2385" i="12" s="1"/>
  <c r="AP2386" i="12" a="1"/>
  <c r="AP2386" i="12" s="1"/>
  <c r="AP2387" i="12" a="1"/>
  <c r="AP2387" i="12" s="1"/>
  <c r="AP2388" i="12" a="1"/>
  <c r="AP2388" i="12" s="1"/>
  <c r="AP2389" i="12" a="1"/>
  <c r="AP2389" i="12" s="1"/>
  <c r="AP2390" i="12" a="1"/>
  <c r="AP2390" i="12" s="1"/>
  <c r="AP2391" i="12" a="1"/>
  <c r="AP2391" i="12" s="1"/>
  <c r="AP2392" i="12" a="1"/>
  <c r="AP2392" i="12" s="1"/>
  <c r="AP2393" i="12" a="1"/>
  <c r="AP2393" i="12"/>
  <c r="AP2394" i="12" a="1"/>
  <c r="AP2394" i="12"/>
  <c r="AP2395" i="12" a="1"/>
  <c r="AP2395" i="12" s="1"/>
  <c r="AP2396" i="12" a="1"/>
  <c r="AP2396" i="12" s="1"/>
  <c r="AP2397" i="12" a="1"/>
  <c r="AP2397" i="12"/>
  <c r="AP2398" i="12" a="1"/>
  <c r="AP2398" i="12" s="1"/>
  <c r="AP2399" i="12" a="1"/>
  <c r="AP2399" i="12" s="1"/>
  <c r="AP2400" i="12" a="1"/>
  <c r="AP2400" i="12" s="1"/>
  <c r="AP2401" i="12" a="1"/>
  <c r="AP2401" i="12" s="1"/>
  <c r="AP2402" i="12" a="1"/>
  <c r="AP2402" i="12" s="1"/>
  <c r="AP2403" i="12" a="1"/>
  <c r="AP2403" i="12" s="1"/>
  <c r="AP2404" i="12" a="1"/>
  <c r="AP2404" i="12" s="1"/>
  <c r="AP2405" i="12" a="1"/>
  <c r="AP2405" i="12" s="1"/>
  <c r="AP2406" i="12" a="1"/>
  <c r="AP2406" i="12"/>
  <c r="AP2407" i="12" a="1"/>
  <c r="AP2407" i="12"/>
  <c r="AP2408" i="12" a="1"/>
  <c r="AP2408" i="12" s="1"/>
  <c r="AP2409" i="12" a="1"/>
  <c r="AP2409" i="12" s="1"/>
  <c r="AP2410" i="12" a="1"/>
  <c r="AP2410" i="12" s="1"/>
  <c r="AP2411" i="12" a="1"/>
  <c r="AP2411" i="12" s="1"/>
  <c r="AP2412" i="12" a="1"/>
  <c r="AP2412" i="12" s="1"/>
  <c r="AP2413" i="12" a="1"/>
  <c r="AP2413" i="12" s="1"/>
  <c r="AP2414" i="12" a="1"/>
  <c r="AP2414" i="12" s="1"/>
  <c r="AP2415" i="12" a="1"/>
  <c r="AP2415" i="12" s="1"/>
  <c r="AP2416" i="12" a="1"/>
  <c r="AP2416" i="12" s="1"/>
  <c r="AP2417" i="12" a="1"/>
  <c r="AP2417" i="12"/>
  <c r="AP2418" i="12" a="1"/>
  <c r="AP2418" i="12" s="1"/>
  <c r="AP2419" i="12" a="1"/>
  <c r="AP2419" i="12"/>
  <c r="AP2420" i="12" a="1"/>
  <c r="AP2420" i="12"/>
  <c r="AP2421" i="12" a="1"/>
  <c r="AP2421" i="12" s="1"/>
  <c r="AP2422" i="12" a="1"/>
  <c r="AP2422" i="12" s="1"/>
  <c r="AP2423" i="12" a="1"/>
  <c r="AP2423" i="12" s="1"/>
  <c r="AP2424" i="12" a="1"/>
  <c r="AP2424" i="12" s="1"/>
  <c r="AP2425" i="12" a="1"/>
  <c r="AP2425" i="12" s="1"/>
  <c r="AP2426" i="12" a="1"/>
  <c r="AP2426" i="12" s="1"/>
  <c r="AP2427" i="12" a="1"/>
  <c r="AP2427" i="12" s="1"/>
  <c r="AP2428" i="12" a="1"/>
  <c r="AP2428" i="12" s="1"/>
  <c r="AP2429" i="12" a="1"/>
  <c r="AP2429" i="12" s="1"/>
  <c r="AP2430" i="12" a="1"/>
  <c r="AP2430" i="12"/>
  <c r="AP2431" i="12" a="1"/>
  <c r="AP2431" i="12" s="1"/>
  <c r="AP2432" i="12" a="1"/>
  <c r="AP2432" i="12"/>
  <c r="AP2433" i="12" a="1"/>
  <c r="AP2433" i="12"/>
  <c r="AP2434" i="12" a="1"/>
  <c r="AP2434" i="12" s="1"/>
  <c r="AP2435" i="12" a="1"/>
  <c r="AP2435" i="12" s="1"/>
  <c r="AP2436" i="12" a="1"/>
  <c r="AP2436" i="12" s="1"/>
  <c r="AP2437" i="12" a="1"/>
  <c r="AP2437" i="12" s="1"/>
  <c r="AP2438" i="12" a="1"/>
  <c r="AP2438" i="12" s="1"/>
  <c r="AP2439" i="12" a="1"/>
  <c r="AP2439" i="12" s="1"/>
  <c r="AP2440" i="12" a="1"/>
  <c r="AP2440" i="12" s="1"/>
  <c r="AP2441" i="12" a="1"/>
  <c r="AP2441" i="12" s="1"/>
  <c r="AP2442" i="12" a="1"/>
  <c r="AP2442" i="12" s="1"/>
  <c r="AP2443" i="12" a="1"/>
  <c r="AP2443" i="12"/>
  <c r="AP2444" i="12" a="1"/>
  <c r="AP2444" i="12" s="1"/>
  <c r="AP2445" i="12" a="1"/>
  <c r="AP2445" i="12"/>
  <c r="AP2446" i="12" a="1"/>
  <c r="AP2446" i="12" s="1"/>
  <c r="AP2447" i="12" a="1"/>
  <c r="AP2447" i="12" s="1"/>
  <c r="AP2448" i="12" a="1"/>
  <c r="AP2448" i="12" s="1"/>
  <c r="AP2449" i="12" a="1"/>
  <c r="AP2449" i="12" s="1"/>
  <c r="AP2450" i="12" a="1"/>
  <c r="AP2450" i="12" s="1"/>
  <c r="AP2451" i="12" a="1"/>
  <c r="AP2451" i="12" s="1"/>
  <c r="AP2452" i="12" a="1"/>
  <c r="AP2452" i="12" s="1"/>
  <c r="AP2453" i="12" a="1"/>
  <c r="AP2453" i="12"/>
  <c r="AP2454" i="12" a="1"/>
  <c r="AP2454" i="12" s="1"/>
  <c r="AP2455" i="12" a="1"/>
  <c r="AP2455" i="12" s="1"/>
  <c r="AP2456" i="12" a="1"/>
  <c r="AP2456" i="12"/>
  <c r="AP2457" i="12" a="1"/>
  <c r="AP2457" i="12" s="1"/>
  <c r="AP2458" i="12" a="1"/>
  <c r="AP2458" i="12" s="1"/>
  <c r="AP2459" i="12" a="1"/>
  <c r="AP2459" i="12" s="1"/>
  <c r="AP2460" i="12" a="1"/>
  <c r="AP2460" i="12" s="1"/>
  <c r="AP2461" i="12" a="1"/>
  <c r="AP2461" i="12" s="1"/>
  <c r="AP2462" i="12" a="1"/>
  <c r="AP2462" i="12" s="1"/>
  <c r="AP2463" i="12" a="1"/>
  <c r="AP2463" i="12" s="1"/>
  <c r="AP2464" i="12" a="1"/>
  <c r="AP2464" i="12" s="1"/>
  <c r="AP2465" i="12" a="1"/>
  <c r="AP2465" i="12"/>
  <c r="AP2466" i="12" a="1"/>
  <c r="AP2466" i="12"/>
  <c r="AP2467" i="12" a="1"/>
  <c r="AP2467" i="12" s="1"/>
  <c r="AP2468" i="12" a="1"/>
  <c r="AP2468" i="12" s="1"/>
  <c r="AP2469" i="12" a="1"/>
  <c r="AP2469" i="12"/>
  <c r="AP2470" i="12" a="1"/>
  <c r="AP2470" i="12" s="1"/>
  <c r="AP2471" i="12" a="1"/>
  <c r="AP2471" i="12" s="1"/>
  <c r="AP2472" i="12" a="1"/>
  <c r="AP2472" i="12" s="1"/>
  <c r="AP2473" i="12" a="1"/>
  <c r="AP2473" i="12" s="1"/>
  <c r="AP2474" i="12" a="1"/>
  <c r="AP2474" i="12" s="1"/>
  <c r="AP2475" i="12" a="1"/>
  <c r="AP2475" i="12" s="1"/>
  <c r="AP2476" i="12" a="1"/>
  <c r="AP2476" i="12" s="1"/>
  <c r="AP2477" i="12" a="1"/>
  <c r="AP2477" i="12" s="1"/>
  <c r="AP2478" i="12" a="1"/>
  <c r="AP2478" i="12" s="1"/>
  <c r="AP2479" i="12" a="1"/>
  <c r="AP2479" i="12" s="1"/>
  <c r="AP2480" i="12" a="1"/>
  <c r="AP2480" i="12" s="1"/>
  <c r="AP2481" i="12" a="1"/>
  <c r="AP2481" i="12" s="1"/>
  <c r="AP2482" i="12" a="1"/>
  <c r="AP2482" i="12" s="1"/>
  <c r="AP2483" i="12" a="1"/>
  <c r="AP2483" i="12" s="1"/>
  <c r="AP2484" i="12" a="1"/>
  <c r="AP2484" i="12" s="1"/>
  <c r="AP2485" i="12" a="1"/>
  <c r="AP2485" i="12" s="1"/>
  <c r="AP2486" i="12" a="1"/>
  <c r="AP2486" i="12" s="1"/>
  <c r="AP2487" i="12" a="1"/>
  <c r="AP2487" i="12" s="1"/>
  <c r="AP2488" i="12" a="1"/>
  <c r="AP2488" i="12" s="1"/>
  <c r="AP2489" i="12" a="1"/>
  <c r="AP2489" i="12" s="1"/>
  <c r="AP2490" i="12" a="1"/>
  <c r="AP2490" i="12" s="1"/>
  <c r="AP2491" i="12" a="1"/>
  <c r="AP2491" i="12" s="1"/>
  <c r="AP2492" i="12" a="1"/>
  <c r="AP2492" i="12" s="1"/>
  <c r="AP9" i="12" a="1"/>
  <c r="AP9" i="12" s="1"/>
  <c r="AP8" i="12" a="1"/>
  <c r="AP8" i="12" s="1"/>
  <c r="Z3" i="12" l="1"/>
  <c r="C3" i="15" l="1"/>
  <c r="C4" i="15"/>
  <c r="C16" i="15"/>
  <c r="C17" i="15"/>
  <c r="C5" i="15"/>
  <c r="C6" i="15"/>
  <c r="C18" i="15"/>
  <c r="C7" i="15"/>
  <c r="C19" i="15"/>
  <c r="C8" i="15"/>
  <c r="C9" i="15"/>
  <c r="C10" i="15"/>
  <c r="C11" i="15"/>
  <c r="C12" i="15"/>
  <c r="C13" i="15"/>
  <c r="C14" i="15"/>
  <c r="C15" i="15"/>
  <c r="D18" i="10"/>
  <c r="AC9" i="12" a="1"/>
  <c r="AC9" i="12" s="1"/>
  <c r="AC10" i="12" a="1"/>
  <c r="AC10" i="12" s="1"/>
  <c r="AC11" i="12" a="1"/>
  <c r="AC11" i="12" s="1"/>
  <c r="AC12" i="12" a="1"/>
  <c r="AC12" i="12" s="1"/>
  <c r="AC13" i="12" a="1"/>
  <c r="AC13" i="12" s="1"/>
  <c r="AC14" i="12" a="1"/>
  <c r="AC14" i="12" s="1"/>
  <c r="AC15" i="12" a="1"/>
  <c r="AC15" i="12" s="1"/>
  <c r="AC16" i="12" a="1"/>
  <c r="AC16" i="12" s="1"/>
  <c r="AC17" i="12" a="1"/>
  <c r="AC17" i="12" s="1"/>
  <c r="AC18" i="12" a="1"/>
  <c r="AC18" i="12" s="1"/>
  <c r="AC19" i="12" a="1"/>
  <c r="AC19" i="12" s="1"/>
  <c r="AC20" i="12" a="1"/>
  <c r="AC20" i="12" s="1"/>
  <c r="AC21" i="12" a="1"/>
  <c r="AC21" i="12" s="1"/>
  <c r="AC22" i="12" a="1"/>
  <c r="AC22" i="12" s="1"/>
  <c r="AC23" i="12" a="1"/>
  <c r="AC23" i="12" s="1"/>
  <c r="AC24" i="12" a="1"/>
  <c r="AC24" i="12" s="1"/>
  <c r="AC25" i="12" a="1"/>
  <c r="AC25" i="12" s="1"/>
  <c r="AC26" i="12" a="1"/>
  <c r="AC26" i="12" s="1"/>
  <c r="AC27" i="12" a="1"/>
  <c r="AC27" i="12" s="1"/>
  <c r="AC28" i="12" a="1"/>
  <c r="AC28" i="12" s="1"/>
  <c r="AC29" i="12" a="1"/>
  <c r="AC29" i="12" s="1"/>
  <c r="AC30" i="12" a="1"/>
  <c r="AC30" i="12" s="1"/>
  <c r="AC31" i="12" a="1"/>
  <c r="AC31" i="12" s="1"/>
  <c r="AC32" i="12" a="1"/>
  <c r="AC32" i="12" s="1"/>
  <c r="AC33" i="12" a="1"/>
  <c r="AC33" i="12" s="1"/>
  <c r="AC34" i="12" a="1"/>
  <c r="AC34" i="12" s="1"/>
  <c r="AC35" i="12" a="1"/>
  <c r="AC35" i="12" s="1"/>
  <c r="AC36" i="12" a="1"/>
  <c r="AC36" i="12" s="1"/>
  <c r="AC37" i="12" a="1"/>
  <c r="AC37" i="12" s="1"/>
  <c r="AC38" i="12" a="1"/>
  <c r="AC38" i="12" s="1"/>
  <c r="AC39" i="12" a="1"/>
  <c r="AC39" i="12" s="1"/>
  <c r="AC40" i="12" a="1"/>
  <c r="AC40" i="12" s="1"/>
  <c r="AC41" i="12" a="1"/>
  <c r="AC41" i="12" s="1"/>
  <c r="AC42" i="12" a="1"/>
  <c r="AC42" i="12" s="1"/>
  <c r="AC43" i="12" a="1"/>
  <c r="AC43" i="12" s="1"/>
  <c r="AC44" i="12" a="1"/>
  <c r="AC44" i="12" s="1"/>
  <c r="AC45" i="12" a="1"/>
  <c r="AC45" i="12" s="1"/>
  <c r="AC46" i="12" a="1"/>
  <c r="AC46" i="12" s="1"/>
  <c r="AC47" i="12" a="1"/>
  <c r="AC47" i="12" s="1"/>
  <c r="AC48" i="12" a="1"/>
  <c r="AC48" i="12" s="1"/>
  <c r="AC49" i="12" a="1"/>
  <c r="AC49" i="12" s="1"/>
  <c r="AC50" i="12" a="1"/>
  <c r="AC50" i="12" s="1"/>
  <c r="AC51" i="12" a="1"/>
  <c r="AC51" i="12" s="1"/>
  <c r="AC52" i="12" a="1"/>
  <c r="AC52" i="12" s="1"/>
  <c r="AC53" i="12" a="1"/>
  <c r="AC53" i="12" s="1"/>
  <c r="AC54" i="12" a="1"/>
  <c r="AC54" i="12" s="1"/>
  <c r="AC55" i="12" a="1"/>
  <c r="AC55" i="12" s="1"/>
  <c r="AC56" i="12" a="1"/>
  <c r="AC56" i="12" s="1"/>
  <c r="AC57" i="12" a="1"/>
  <c r="AC57" i="12" s="1"/>
  <c r="AC58" i="12" a="1"/>
  <c r="AC58" i="12" s="1"/>
  <c r="AC59" i="12" a="1"/>
  <c r="AC59" i="12" s="1"/>
  <c r="AC60" i="12" a="1"/>
  <c r="AC60" i="12" s="1"/>
  <c r="AC61" i="12" a="1"/>
  <c r="AC61" i="12" s="1"/>
  <c r="AC62" i="12" a="1"/>
  <c r="AC62" i="12" s="1"/>
  <c r="AC63" i="12" a="1"/>
  <c r="AC63" i="12" s="1"/>
  <c r="AC64" i="12" a="1"/>
  <c r="AC64" i="12" s="1"/>
  <c r="AC65" i="12" a="1"/>
  <c r="AC65" i="12" s="1"/>
  <c r="AC66" i="12" a="1"/>
  <c r="AC66" i="12" s="1"/>
  <c r="AC67" i="12" a="1"/>
  <c r="AC67" i="12" s="1"/>
  <c r="AC68" i="12" a="1"/>
  <c r="AC68" i="12" s="1"/>
  <c r="AC69" i="12" a="1"/>
  <c r="AC69" i="12" s="1"/>
  <c r="AC70" i="12" a="1"/>
  <c r="AC70" i="12" s="1"/>
  <c r="AC71" i="12" a="1"/>
  <c r="AC71" i="12" s="1"/>
  <c r="AC72" i="12" a="1"/>
  <c r="AC72" i="12" s="1"/>
  <c r="AC73" i="12" a="1"/>
  <c r="AC73" i="12" s="1"/>
  <c r="AC74" i="12" a="1"/>
  <c r="AC74" i="12" s="1"/>
  <c r="AC75" i="12" a="1"/>
  <c r="AC75" i="12" s="1"/>
  <c r="AC76" i="12" a="1"/>
  <c r="AC76" i="12" s="1"/>
  <c r="AC77" i="12" a="1"/>
  <c r="AC77" i="12" s="1"/>
  <c r="AC78" i="12" a="1"/>
  <c r="AC78" i="12" s="1"/>
  <c r="AC79" i="12" a="1"/>
  <c r="AC79" i="12" s="1"/>
  <c r="AC80" i="12" a="1"/>
  <c r="AC80" i="12" s="1"/>
  <c r="AC81" i="12" a="1"/>
  <c r="AC81" i="12" s="1"/>
  <c r="AC82" i="12" a="1"/>
  <c r="AC82" i="12" s="1"/>
  <c r="AC83" i="12" a="1"/>
  <c r="AC83" i="12" s="1"/>
  <c r="AC84" i="12" a="1"/>
  <c r="AC84" i="12" s="1"/>
  <c r="AC85" i="12" a="1"/>
  <c r="AC85" i="12" s="1"/>
  <c r="AC86" i="12" a="1"/>
  <c r="AC86" i="12" s="1"/>
  <c r="AC87" i="12" a="1"/>
  <c r="AC87" i="12" s="1"/>
  <c r="AC88" i="12" a="1"/>
  <c r="AC88" i="12" s="1"/>
  <c r="AC89" i="12" a="1"/>
  <c r="AC89" i="12" s="1"/>
  <c r="AC90" i="12" a="1"/>
  <c r="AC90" i="12" s="1"/>
  <c r="AC91" i="12" a="1"/>
  <c r="AC91" i="12" s="1"/>
  <c r="AC92" i="12" a="1"/>
  <c r="AC92" i="12" s="1"/>
  <c r="AC93" i="12" a="1"/>
  <c r="AC93" i="12" s="1"/>
  <c r="AC94" i="12" a="1"/>
  <c r="AC94" i="12" s="1"/>
  <c r="AC95" i="12" a="1"/>
  <c r="AC95" i="12" s="1"/>
  <c r="AC96" i="12" a="1"/>
  <c r="AC96" i="12" s="1"/>
  <c r="AC97" i="12" a="1"/>
  <c r="AC97" i="12" s="1"/>
  <c r="AC98" i="12" a="1"/>
  <c r="AC98" i="12" s="1"/>
  <c r="AC99" i="12" a="1"/>
  <c r="AC99" i="12" s="1"/>
  <c r="AC100" i="12" a="1"/>
  <c r="AC100" i="12" s="1"/>
  <c r="AC101" i="12" a="1"/>
  <c r="AC101" i="12" s="1"/>
  <c r="AC102" i="12" a="1"/>
  <c r="AC102" i="12" s="1"/>
  <c r="AC103" i="12" a="1"/>
  <c r="AC103" i="12" s="1"/>
  <c r="AC104" i="12" a="1"/>
  <c r="AC104" i="12" s="1"/>
  <c r="AC105" i="12" a="1"/>
  <c r="AC105" i="12" s="1"/>
  <c r="AC106" i="12" a="1"/>
  <c r="AC106" i="12" s="1"/>
  <c r="AC107" i="12" a="1"/>
  <c r="AC107" i="12" s="1"/>
  <c r="AC108" i="12" a="1"/>
  <c r="AC108" i="12" s="1"/>
  <c r="AC109" i="12" a="1"/>
  <c r="AC109" i="12" s="1"/>
  <c r="AC110" i="12" a="1"/>
  <c r="AC110" i="12" s="1"/>
  <c r="AC111" i="12" a="1"/>
  <c r="AC111" i="12" s="1"/>
  <c r="AC112" i="12" a="1"/>
  <c r="AC112" i="12" s="1"/>
  <c r="AC113" i="12" a="1"/>
  <c r="AC113" i="12" s="1"/>
  <c r="AC114" i="12" a="1"/>
  <c r="AC114" i="12" s="1"/>
  <c r="AC115" i="12" a="1"/>
  <c r="AC115" i="12" s="1"/>
  <c r="AC116" i="12" a="1"/>
  <c r="AC116" i="12" s="1"/>
  <c r="AC117" i="12" a="1"/>
  <c r="AC117" i="12" s="1"/>
  <c r="AC118" i="12" a="1"/>
  <c r="AC118" i="12" s="1"/>
  <c r="AC119" i="12" a="1"/>
  <c r="AC119" i="12" s="1"/>
  <c r="AC120" i="12" a="1"/>
  <c r="AC120" i="12" s="1"/>
  <c r="AC121" i="12" a="1"/>
  <c r="AC121" i="12" s="1"/>
  <c r="AC122" i="12" a="1"/>
  <c r="AC122" i="12" s="1"/>
  <c r="AC123" i="12" a="1"/>
  <c r="AC123" i="12" s="1"/>
  <c r="AC124" i="12" a="1"/>
  <c r="AC124" i="12" s="1"/>
  <c r="AC125" i="12" a="1"/>
  <c r="AC125" i="12" s="1"/>
  <c r="AC126" i="12" a="1"/>
  <c r="AC126" i="12" s="1"/>
  <c r="AC127" i="12" a="1"/>
  <c r="AC127" i="12" s="1"/>
  <c r="AC128" i="12" a="1"/>
  <c r="AC128" i="12" s="1"/>
  <c r="AC129" i="12" a="1"/>
  <c r="AC129" i="12" s="1"/>
  <c r="AC130" i="12" a="1"/>
  <c r="AC130" i="12" s="1"/>
  <c r="AC131" i="12" a="1"/>
  <c r="AC131" i="12" s="1"/>
  <c r="AC132" i="12" a="1"/>
  <c r="AC132" i="12" s="1"/>
  <c r="AC133" i="12" a="1"/>
  <c r="AC133" i="12" s="1"/>
  <c r="AC134" i="12" a="1"/>
  <c r="AC134" i="12" s="1"/>
  <c r="AC135" i="12" a="1"/>
  <c r="AC135" i="12" s="1"/>
  <c r="AC136" i="12" a="1"/>
  <c r="AC136" i="12" s="1"/>
  <c r="AC137" i="12" a="1"/>
  <c r="AC137" i="12" s="1"/>
  <c r="AC138" i="12" a="1"/>
  <c r="AC138" i="12" s="1"/>
  <c r="AC139" i="12" a="1"/>
  <c r="AC139" i="12" s="1"/>
  <c r="AC140" i="12" a="1"/>
  <c r="AC140" i="12" s="1"/>
  <c r="AC141" i="12" a="1"/>
  <c r="AC141" i="12" s="1"/>
  <c r="AC142" i="12" a="1"/>
  <c r="AC142" i="12" s="1"/>
  <c r="AC143" i="12" a="1"/>
  <c r="AC143" i="12" s="1"/>
  <c r="AC144" i="12" a="1"/>
  <c r="AC144" i="12" s="1"/>
  <c r="AC145" i="12" a="1"/>
  <c r="AC145" i="12" s="1"/>
  <c r="AC146" i="12" a="1"/>
  <c r="AC146" i="12" s="1"/>
  <c r="AC147" i="12" a="1"/>
  <c r="AC147" i="12" s="1"/>
  <c r="AC148" i="12" a="1"/>
  <c r="AC148" i="12" s="1"/>
  <c r="AC149" i="12" a="1"/>
  <c r="AC149" i="12" s="1"/>
  <c r="AC150" i="12" a="1"/>
  <c r="AC150" i="12" s="1"/>
  <c r="AC151" i="12" a="1"/>
  <c r="AC151" i="12" s="1"/>
  <c r="AC152" i="12" a="1"/>
  <c r="AC152" i="12" s="1"/>
  <c r="AC153" i="12" a="1"/>
  <c r="AC153" i="12" s="1"/>
  <c r="AC154" i="12" a="1"/>
  <c r="AC154" i="12" s="1"/>
  <c r="AC155" i="12" a="1"/>
  <c r="AC155" i="12" s="1"/>
  <c r="AC156" i="12" a="1"/>
  <c r="AC156" i="12" s="1"/>
  <c r="AC157" i="12" a="1"/>
  <c r="AC157" i="12" s="1"/>
  <c r="AC158" i="12" a="1"/>
  <c r="AC158" i="12" s="1"/>
  <c r="AC159" i="12" a="1"/>
  <c r="AC159" i="12" s="1"/>
  <c r="AC160" i="12" a="1"/>
  <c r="AC160" i="12" s="1"/>
  <c r="AC161" i="12" a="1"/>
  <c r="AC161" i="12" s="1"/>
  <c r="AC162" i="12" a="1"/>
  <c r="AC162" i="12" s="1"/>
  <c r="AC163" i="12" a="1"/>
  <c r="AC163" i="12" s="1"/>
  <c r="AC164" i="12" a="1"/>
  <c r="AC164" i="12" s="1"/>
  <c r="AC165" i="12" a="1"/>
  <c r="AC165" i="12" s="1"/>
  <c r="AC166" i="12" a="1"/>
  <c r="AC166" i="12" s="1"/>
  <c r="AC167" i="12" a="1"/>
  <c r="AC167" i="12" s="1"/>
  <c r="AC168" i="12" a="1"/>
  <c r="AC168" i="12" s="1"/>
  <c r="AC169" i="12" a="1"/>
  <c r="AC169" i="12" s="1"/>
  <c r="AC170" i="12" a="1"/>
  <c r="AC170" i="12" s="1"/>
  <c r="AC171" i="12" a="1"/>
  <c r="AC171" i="12" s="1"/>
  <c r="AC172" i="12" a="1"/>
  <c r="AC172" i="12" s="1"/>
  <c r="AC173" i="12" a="1"/>
  <c r="AC173" i="12" s="1"/>
  <c r="AC174" i="12" a="1"/>
  <c r="AC174" i="12" s="1"/>
  <c r="AC175" i="12" a="1"/>
  <c r="AC175" i="12" s="1"/>
  <c r="AC176" i="12" a="1"/>
  <c r="AC176" i="12" s="1"/>
  <c r="AC177" i="12" a="1"/>
  <c r="AC177" i="12" s="1"/>
  <c r="AC178" i="12" a="1"/>
  <c r="AC178" i="12" s="1"/>
  <c r="AC179" i="12" a="1"/>
  <c r="AC179" i="12" s="1"/>
  <c r="AC180" i="12" a="1"/>
  <c r="AC180" i="12" s="1"/>
  <c r="AC181" i="12" a="1"/>
  <c r="AC181" i="12" s="1"/>
  <c r="AC182" i="12" a="1"/>
  <c r="AC182" i="12" s="1"/>
  <c r="AC183" i="12" a="1"/>
  <c r="AC183" i="12" s="1"/>
  <c r="AC184" i="12" a="1"/>
  <c r="AC184" i="12" s="1"/>
  <c r="AC185" i="12" a="1"/>
  <c r="AC185" i="12" s="1"/>
  <c r="AC186" i="12" a="1"/>
  <c r="AC186" i="12" s="1"/>
  <c r="AC187" i="12" a="1"/>
  <c r="AC187" i="12" s="1"/>
  <c r="AC188" i="12" a="1"/>
  <c r="AC188" i="12" s="1"/>
  <c r="AC189" i="12" a="1"/>
  <c r="AC189" i="12" s="1"/>
  <c r="AC190" i="12" a="1"/>
  <c r="AC190" i="12" s="1"/>
  <c r="AC191" i="12" a="1"/>
  <c r="AC191" i="12" s="1"/>
  <c r="AC192" i="12" a="1"/>
  <c r="AC192" i="12" s="1"/>
  <c r="AC193" i="12" a="1"/>
  <c r="AC193" i="12" s="1"/>
  <c r="AC194" i="12" a="1"/>
  <c r="AC194" i="12" s="1"/>
  <c r="AC195" i="12" a="1"/>
  <c r="AC195" i="12" s="1"/>
  <c r="AC196" i="12" a="1"/>
  <c r="AC196" i="12" s="1"/>
  <c r="AC197" i="12" a="1"/>
  <c r="AC197" i="12" s="1"/>
  <c r="AC198" i="12" a="1"/>
  <c r="AC198" i="12" s="1"/>
  <c r="AC199" i="12" a="1"/>
  <c r="AC199" i="12" s="1"/>
  <c r="AC200" i="12" a="1"/>
  <c r="AC200" i="12" s="1"/>
  <c r="AC201" i="12" a="1"/>
  <c r="AC201" i="12" s="1"/>
  <c r="AC202" i="12" a="1"/>
  <c r="AC202" i="12" s="1"/>
  <c r="AC203" i="12" a="1"/>
  <c r="AC203" i="12" s="1"/>
  <c r="AC204" i="12" a="1"/>
  <c r="AC204" i="12" s="1"/>
  <c r="AC205" i="12" a="1"/>
  <c r="AC205" i="12" s="1"/>
  <c r="AC206" i="12" a="1"/>
  <c r="AC206" i="12" s="1"/>
  <c r="AC207" i="12" a="1"/>
  <c r="AC207" i="12" s="1"/>
  <c r="AC208" i="12" a="1"/>
  <c r="AC208" i="12" s="1"/>
  <c r="AC209" i="12" a="1"/>
  <c r="AC209" i="12"/>
  <c r="AC210" i="12" a="1"/>
  <c r="AC210" i="12" s="1"/>
  <c r="AC211" i="12" a="1"/>
  <c r="AC211" i="12" s="1"/>
  <c r="AC212" i="12" a="1"/>
  <c r="AC212" i="12" s="1"/>
  <c r="AC213" i="12" a="1"/>
  <c r="AC213" i="12" s="1"/>
  <c r="AC214" i="12" a="1"/>
  <c r="AC214" i="12" s="1"/>
  <c r="AC215" i="12" a="1"/>
  <c r="AC215" i="12" s="1"/>
  <c r="AC216" i="12" a="1"/>
  <c r="AC216" i="12" s="1"/>
  <c r="AC217" i="12" a="1"/>
  <c r="AC217" i="12" s="1"/>
  <c r="AC218" i="12" a="1"/>
  <c r="AC218" i="12" s="1"/>
  <c r="AC219" i="12" a="1"/>
  <c r="AC219" i="12" s="1"/>
  <c r="AC220" i="12" a="1"/>
  <c r="AC220" i="12" s="1"/>
  <c r="AC221" i="12" a="1"/>
  <c r="AC221" i="12" s="1"/>
  <c r="AC222" i="12" a="1"/>
  <c r="AC222" i="12" s="1"/>
  <c r="AC223" i="12" a="1"/>
  <c r="AC223" i="12" s="1"/>
  <c r="AC224" i="12" a="1"/>
  <c r="AC224" i="12" s="1"/>
  <c r="AC225" i="12" a="1"/>
  <c r="AC225" i="12" s="1"/>
  <c r="AC226" i="12" a="1"/>
  <c r="AC226" i="12" s="1"/>
  <c r="AC227" i="12" a="1"/>
  <c r="AC227" i="12" s="1"/>
  <c r="AC228" i="12" a="1"/>
  <c r="AC228" i="12" s="1"/>
  <c r="AC229" i="12" a="1"/>
  <c r="AC229" i="12"/>
  <c r="AC230" i="12" a="1"/>
  <c r="AC230" i="12" s="1"/>
  <c r="AC231" i="12" a="1"/>
  <c r="AC231" i="12" s="1"/>
  <c r="AC232" i="12" a="1"/>
  <c r="AC232" i="12" s="1"/>
  <c r="AC233" i="12" a="1"/>
  <c r="AC233" i="12" s="1"/>
  <c r="AC234" i="12" a="1"/>
  <c r="AC234" i="12" s="1"/>
  <c r="AC235" i="12" a="1"/>
  <c r="AC235" i="12" s="1"/>
  <c r="AC236" i="12" a="1"/>
  <c r="AC236" i="12" s="1"/>
  <c r="AC237" i="12" a="1"/>
  <c r="AC237" i="12" s="1"/>
  <c r="AC238" i="12" a="1"/>
  <c r="AC238" i="12" s="1"/>
  <c r="AC239" i="12" a="1"/>
  <c r="AC239" i="12" s="1"/>
  <c r="AC240" i="12" a="1"/>
  <c r="AC240" i="12" s="1"/>
  <c r="AC241" i="12" a="1"/>
  <c r="AC241" i="12" s="1"/>
  <c r="AC242" i="12" a="1"/>
  <c r="AC242" i="12" s="1"/>
  <c r="AC243" i="12" a="1"/>
  <c r="AC243" i="12" s="1"/>
  <c r="AC244" i="12" a="1"/>
  <c r="AC244" i="12" s="1"/>
  <c r="AC245" i="12" a="1"/>
  <c r="AC245" i="12" s="1"/>
  <c r="AC246" i="12" a="1"/>
  <c r="AC246" i="12" s="1"/>
  <c r="AC247" i="12" a="1"/>
  <c r="AC247" i="12" s="1"/>
  <c r="AC248" i="12" a="1"/>
  <c r="AC248" i="12" s="1"/>
  <c r="AC249" i="12" a="1"/>
  <c r="AC249" i="12" s="1"/>
  <c r="AC250" i="12" a="1"/>
  <c r="AC250" i="12" s="1"/>
  <c r="AC251" i="12" a="1"/>
  <c r="AC251" i="12" s="1"/>
  <c r="AC252" i="12" a="1"/>
  <c r="AC252" i="12" s="1"/>
  <c r="AC253" i="12" a="1"/>
  <c r="AC253" i="12" s="1"/>
  <c r="AC254" i="12" a="1"/>
  <c r="AC254" i="12" s="1"/>
  <c r="AC255" i="12" a="1"/>
  <c r="AC255" i="12" s="1"/>
  <c r="AC256" i="12" a="1"/>
  <c r="AC256" i="12" s="1"/>
  <c r="AC257" i="12" a="1"/>
  <c r="AC257" i="12" s="1"/>
  <c r="AC258" i="12" a="1"/>
  <c r="AC258" i="12" s="1"/>
  <c r="AC259" i="12" a="1"/>
  <c r="AC259" i="12" s="1"/>
  <c r="AC260" i="12" a="1"/>
  <c r="AC260" i="12" s="1"/>
  <c r="AC261" i="12" a="1"/>
  <c r="AC261" i="12" s="1"/>
  <c r="AC262" i="12" a="1"/>
  <c r="AC262" i="12" s="1"/>
  <c r="AC263" i="12" a="1"/>
  <c r="AC263" i="12" s="1"/>
  <c r="AC264" i="12" a="1"/>
  <c r="AC264" i="12" s="1"/>
  <c r="AC265" i="12" a="1"/>
  <c r="AC265" i="12" s="1"/>
  <c r="AC266" i="12" a="1"/>
  <c r="AC266" i="12" s="1"/>
  <c r="AC267" i="12" a="1"/>
  <c r="AC267" i="12" s="1"/>
  <c r="AC268" i="12" a="1"/>
  <c r="AC268" i="12" s="1"/>
  <c r="AC269" i="12" a="1"/>
  <c r="AC269" i="12" s="1"/>
  <c r="AC270" i="12" a="1"/>
  <c r="AC270" i="12" s="1"/>
  <c r="AC271" i="12" a="1"/>
  <c r="AC271" i="12" s="1"/>
  <c r="AC272" i="12" a="1"/>
  <c r="AC272" i="12" s="1"/>
  <c r="AC273" i="12" a="1"/>
  <c r="AC273" i="12" s="1"/>
  <c r="AC274" i="12" a="1"/>
  <c r="AC274" i="12" s="1"/>
  <c r="AC275" i="12" a="1"/>
  <c r="AC275" i="12" s="1"/>
  <c r="AC276" i="12" a="1"/>
  <c r="AC276" i="12" s="1"/>
  <c r="AC277" i="12" a="1"/>
  <c r="AC277" i="12" s="1"/>
  <c r="AC278" i="12" a="1"/>
  <c r="AC278" i="12" s="1"/>
  <c r="AC279" i="12" a="1"/>
  <c r="AC279" i="12" s="1"/>
  <c r="AC280" i="12" a="1"/>
  <c r="AC280" i="12" s="1"/>
  <c r="AC281" i="12" a="1"/>
  <c r="AC281" i="12" s="1"/>
  <c r="AC282" i="12" a="1"/>
  <c r="AC282" i="12" s="1"/>
  <c r="AC283" i="12" a="1"/>
  <c r="AC283" i="12" s="1"/>
  <c r="AC284" i="12" a="1"/>
  <c r="AC284" i="12" s="1"/>
  <c r="AC285" i="12" a="1"/>
  <c r="AC285" i="12" s="1"/>
  <c r="AC286" i="12" a="1"/>
  <c r="AC286" i="12" s="1"/>
  <c r="AC287" i="12" a="1"/>
  <c r="AC287" i="12" s="1"/>
  <c r="AC288" i="12" a="1"/>
  <c r="AC288" i="12" s="1"/>
  <c r="AC289" i="12" a="1"/>
  <c r="AC289" i="12" s="1"/>
  <c r="AC290" i="12" a="1"/>
  <c r="AC290" i="12" s="1"/>
  <c r="AC291" i="12" a="1"/>
  <c r="AC291" i="12" s="1"/>
  <c r="AC292" i="12" a="1"/>
  <c r="AC292" i="12" s="1"/>
  <c r="AC293" i="12" a="1"/>
  <c r="AC293" i="12" s="1"/>
  <c r="AC294" i="12" a="1"/>
  <c r="AC294" i="12" s="1"/>
  <c r="AC295" i="12" a="1"/>
  <c r="AC295" i="12" s="1"/>
  <c r="AC296" i="12" a="1"/>
  <c r="AC296" i="12" s="1"/>
  <c r="AC297" i="12" a="1"/>
  <c r="AC297" i="12" s="1"/>
  <c r="AC298" i="12" a="1"/>
  <c r="AC298" i="12" s="1"/>
  <c r="AC299" i="12" a="1"/>
  <c r="AC299" i="12" s="1"/>
  <c r="AC300" i="12" a="1"/>
  <c r="AC300" i="12" s="1"/>
  <c r="AC301" i="12" a="1"/>
  <c r="AC301" i="12" s="1"/>
  <c r="AC302" i="12" a="1"/>
  <c r="AC302" i="12" s="1"/>
  <c r="AC303" i="12" a="1"/>
  <c r="AC303" i="12" s="1"/>
  <c r="AC304" i="12" a="1"/>
  <c r="AC304" i="12" s="1"/>
  <c r="AC305" i="12" a="1"/>
  <c r="AC305" i="12" s="1"/>
  <c r="AC306" i="12" a="1"/>
  <c r="AC306" i="12" s="1"/>
  <c r="AC307" i="12" a="1"/>
  <c r="AC307" i="12" s="1"/>
  <c r="AC308" i="12" a="1"/>
  <c r="AC308" i="12" s="1"/>
  <c r="AC309" i="12" a="1"/>
  <c r="AC309" i="12" s="1"/>
  <c r="AC310" i="12" a="1"/>
  <c r="AC310" i="12" s="1"/>
  <c r="AC311" i="12" a="1"/>
  <c r="AC311" i="12" s="1"/>
  <c r="AC312" i="12" a="1"/>
  <c r="AC312" i="12" s="1"/>
  <c r="AC313" i="12" a="1"/>
  <c r="AC313" i="12" s="1"/>
  <c r="AC314" i="12" a="1"/>
  <c r="AC314" i="12" s="1"/>
  <c r="AC315" i="12" a="1"/>
  <c r="AC315" i="12" s="1"/>
  <c r="AC316" i="12" a="1"/>
  <c r="AC316" i="12" s="1"/>
  <c r="AC317" i="12" a="1"/>
  <c r="AC317" i="12" s="1"/>
  <c r="AC318" i="12" a="1"/>
  <c r="AC318" i="12" s="1"/>
  <c r="AC319" i="12" a="1"/>
  <c r="AC319" i="12" s="1"/>
  <c r="AC320" i="12" a="1"/>
  <c r="AC320" i="12" s="1"/>
  <c r="AC321" i="12" a="1"/>
  <c r="AC321" i="12" s="1"/>
  <c r="AC322" i="12" a="1"/>
  <c r="AC322" i="12" s="1"/>
  <c r="AC323" i="12" a="1"/>
  <c r="AC323" i="12" s="1"/>
  <c r="AC324" i="12" a="1"/>
  <c r="AC324" i="12" s="1"/>
  <c r="AC325" i="12" a="1"/>
  <c r="AC325" i="12" s="1"/>
  <c r="AC326" i="12" a="1"/>
  <c r="AC326" i="12" s="1"/>
  <c r="AC327" i="12" a="1"/>
  <c r="AC327" i="12" s="1"/>
  <c r="AC328" i="12" a="1"/>
  <c r="AC328" i="12" s="1"/>
  <c r="AC329" i="12" a="1"/>
  <c r="AC329" i="12" s="1"/>
  <c r="AC330" i="12" a="1"/>
  <c r="AC330" i="12" s="1"/>
  <c r="AC331" i="12" a="1"/>
  <c r="AC331" i="12" s="1"/>
  <c r="AC332" i="12" a="1"/>
  <c r="AC332" i="12" s="1"/>
  <c r="AC333" i="12" a="1"/>
  <c r="AC333" i="12" s="1"/>
  <c r="AC334" i="12" a="1"/>
  <c r="AC334" i="12" s="1"/>
  <c r="AC335" i="12" a="1"/>
  <c r="AC335" i="12" s="1"/>
  <c r="AC336" i="12" a="1"/>
  <c r="AC336" i="12" s="1"/>
  <c r="AC337" i="12" a="1"/>
  <c r="AC337" i="12" s="1"/>
  <c r="AC338" i="12" a="1"/>
  <c r="AC338" i="12" s="1"/>
  <c r="AC339" i="12" a="1"/>
  <c r="AC339" i="12" s="1"/>
  <c r="AC340" i="12" a="1"/>
  <c r="AC340" i="12" s="1"/>
  <c r="AC341" i="12" a="1"/>
  <c r="AC341" i="12" s="1"/>
  <c r="AC342" i="12" a="1"/>
  <c r="AC342" i="12" s="1"/>
  <c r="AC343" i="12" a="1"/>
  <c r="AC343" i="12" s="1"/>
  <c r="AC344" i="12" a="1"/>
  <c r="AC344" i="12" s="1"/>
  <c r="AC345" i="12" a="1"/>
  <c r="AC345" i="12" s="1"/>
  <c r="AC346" i="12" a="1"/>
  <c r="AC346" i="12" s="1"/>
  <c r="AC347" i="12" a="1"/>
  <c r="AC347" i="12" s="1"/>
  <c r="AC348" i="12" a="1"/>
  <c r="AC348" i="12" s="1"/>
  <c r="AC349" i="12" a="1"/>
  <c r="AC349" i="12" s="1"/>
  <c r="AC350" i="12" a="1"/>
  <c r="AC350" i="12" s="1"/>
  <c r="AC351" i="12" a="1"/>
  <c r="AC351" i="12" s="1"/>
  <c r="AC352" i="12" a="1"/>
  <c r="AC352" i="12" s="1"/>
  <c r="AC353" i="12" a="1"/>
  <c r="AC353" i="12" s="1"/>
  <c r="AC354" i="12" a="1"/>
  <c r="AC354" i="12" s="1"/>
  <c r="AC355" i="12" a="1"/>
  <c r="AC355" i="12" s="1"/>
  <c r="AC356" i="12" a="1"/>
  <c r="AC356" i="12" s="1"/>
  <c r="AC357" i="12" a="1"/>
  <c r="AC357" i="12" s="1"/>
  <c r="AC358" i="12" a="1"/>
  <c r="AC358" i="12" s="1"/>
  <c r="AC359" i="12" a="1"/>
  <c r="AC359" i="12" s="1"/>
  <c r="AC360" i="12" a="1"/>
  <c r="AC360" i="12" s="1"/>
  <c r="AC361" i="12" a="1"/>
  <c r="AC361" i="12" s="1"/>
  <c r="AC362" i="12" a="1"/>
  <c r="AC362" i="12" s="1"/>
  <c r="AC363" i="12" a="1"/>
  <c r="AC363" i="12" s="1"/>
  <c r="AC364" i="12" a="1"/>
  <c r="AC364" i="12" s="1"/>
  <c r="AC365" i="12" a="1"/>
  <c r="AC365" i="12" s="1"/>
  <c r="AC366" i="12" a="1"/>
  <c r="AC366" i="12" s="1"/>
  <c r="AC367" i="12" a="1"/>
  <c r="AC367" i="12" s="1"/>
  <c r="AC368" i="12" a="1"/>
  <c r="AC368" i="12" s="1"/>
  <c r="AC369" i="12" a="1"/>
  <c r="AC369" i="12" s="1"/>
  <c r="AC370" i="12" a="1"/>
  <c r="AC370" i="12" s="1"/>
  <c r="AC371" i="12" a="1"/>
  <c r="AC371" i="12" s="1"/>
  <c r="AC372" i="12" a="1"/>
  <c r="AC372" i="12" s="1"/>
  <c r="AC373" i="12" a="1"/>
  <c r="AC373" i="12" s="1"/>
  <c r="AC374" i="12" a="1"/>
  <c r="AC374" i="12" s="1"/>
  <c r="AC375" i="12" a="1"/>
  <c r="AC375" i="12" s="1"/>
  <c r="AC376" i="12" a="1"/>
  <c r="AC376" i="12" s="1"/>
  <c r="AC377" i="12" a="1"/>
  <c r="AC377" i="12" s="1"/>
  <c r="AC378" i="12" a="1"/>
  <c r="AC378" i="12" s="1"/>
  <c r="AC379" i="12" a="1"/>
  <c r="AC379" i="12" s="1"/>
  <c r="AC380" i="12" a="1"/>
  <c r="AC380" i="12" s="1"/>
  <c r="AC381" i="12" a="1"/>
  <c r="AC381" i="12" s="1"/>
  <c r="AC382" i="12" a="1"/>
  <c r="AC382" i="12" s="1"/>
  <c r="AC383" i="12" a="1"/>
  <c r="AC383" i="12" s="1"/>
  <c r="AC384" i="12" a="1"/>
  <c r="AC384" i="12" s="1"/>
  <c r="AC385" i="12" a="1"/>
  <c r="AC385" i="12" s="1"/>
  <c r="AC386" i="12" a="1"/>
  <c r="AC386" i="12" s="1"/>
  <c r="AC387" i="12" a="1"/>
  <c r="AC387" i="12" s="1"/>
  <c r="AC388" i="12" a="1"/>
  <c r="AC388" i="12" s="1"/>
  <c r="AC389" i="12" a="1"/>
  <c r="AC389" i="12" s="1"/>
  <c r="AC390" i="12" a="1"/>
  <c r="AC390" i="12" s="1"/>
  <c r="AC391" i="12" a="1"/>
  <c r="AC391" i="12" s="1"/>
  <c r="AC392" i="12" a="1"/>
  <c r="AC392" i="12" s="1"/>
  <c r="AC393" i="12" a="1"/>
  <c r="AC393" i="12" s="1"/>
  <c r="AC394" i="12" a="1"/>
  <c r="AC394" i="12" s="1"/>
  <c r="AC395" i="12" a="1"/>
  <c r="AC395" i="12" s="1"/>
  <c r="AC396" i="12" a="1"/>
  <c r="AC396" i="12" s="1"/>
  <c r="AC397" i="12" a="1"/>
  <c r="AC397" i="12" s="1"/>
  <c r="AC398" i="12" a="1"/>
  <c r="AC398" i="12" s="1"/>
  <c r="AC399" i="12" a="1"/>
  <c r="AC399" i="12" s="1"/>
  <c r="AC400" i="12" a="1"/>
  <c r="AC400" i="12" s="1"/>
  <c r="AC401" i="12" a="1"/>
  <c r="AC401" i="12" s="1"/>
  <c r="AC402" i="12" a="1"/>
  <c r="AC402" i="12" s="1"/>
  <c r="AC403" i="12" a="1"/>
  <c r="AC403" i="12" s="1"/>
  <c r="AC404" i="12" a="1"/>
  <c r="AC404" i="12" s="1"/>
  <c r="AC405" i="12" a="1"/>
  <c r="AC405" i="12" s="1"/>
  <c r="AC406" i="12" a="1"/>
  <c r="AC406" i="12" s="1"/>
  <c r="AC407" i="12" a="1"/>
  <c r="AC407" i="12" s="1"/>
  <c r="AC408" i="12" a="1"/>
  <c r="AC408" i="12" s="1"/>
  <c r="AC409" i="12" a="1"/>
  <c r="AC409" i="12" s="1"/>
  <c r="AC410" i="12" a="1"/>
  <c r="AC410" i="12" s="1"/>
  <c r="AC411" i="12" a="1"/>
  <c r="AC411" i="12" s="1"/>
  <c r="AC412" i="12" a="1"/>
  <c r="AC412" i="12" s="1"/>
  <c r="AC413" i="12" a="1"/>
  <c r="AC413" i="12" s="1"/>
  <c r="AC414" i="12" a="1"/>
  <c r="AC414" i="12" s="1"/>
  <c r="AC415" i="12" a="1"/>
  <c r="AC415" i="12" s="1"/>
  <c r="AC416" i="12" a="1"/>
  <c r="AC416" i="12" s="1"/>
  <c r="AC417" i="12" a="1"/>
  <c r="AC417" i="12" s="1"/>
  <c r="AC418" i="12" a="1"/>
  <c r="AC418" i="12" s="1"/>
  <c r="AC419" i="12" a="1"/>
  <c r="AC419" i="12" s="1"/>
  <c r="AC420" i="12" a="1"/>
  <c r="AC420" i="12" s="1"/>
  <c r="AC421" i="12" a="1"/>
  <c r="AC421" i="12" s="1"/>
  <c r="AC422" i="12" a="1"/>
  <c r="AC422" i="12" s="1"/>
  <c r="AC423" i="12" a="1"/>
  <c r="AC423" i="12" s="1"/>
  <c r="AC424" i="12" a="1"/>
  <c r="AC424" i="12" s="1"/>
  <c r="AC425" i="12" a="1"/>
  <c r="AC425" i="12" s="1"/>
  <c r="AC426" i="12" a="1"/>
  <c r="AC426" i="12" s="1"/>
  <c r="AC427" i="12" a="1"/>
  <c r="AC427" i="12" s="1"/>
  <c r="AC428" i="12" a="1"/>
  <c r="AC428" i="12" s="1"/>
  <c r="AC429" i="12" a="1"/>
  <c r="AC429" i="12" s="1"/>
  <c r="AC430" i="12" a="1"/>
  <c r="AC430" i="12" s="1"/>
  <c r="AC431" i="12" a="1"/>
  <c r="AC431" i="12" s="1"/>
  <c r="AC432" i="12" a="1"/>
  <c r="AC432" i="12" s="1"/>
  <c r="AC433" i="12" a="1"/>
  <c r="AC433" i="12" s="1"/>
  <c r="AC434" i="12" a="1"/>
  <c r="AC434" i="12" s="1"/>
  <c r="AC435" i="12" a="1"/>
  <c r="AC435" i="12" s="1"/>
  <c r="AC436" i="12" a="1"/>
  <c r="AC436" i="12" s="1"/>
  <c r="AC437" i="12" a="1"/>
  <c r="AC437" i="12" s="1"/>
  <c r="AC438" i="12" a="1"/>
  <c r="AC438" i="12" s="1"/>
  <c r="AC439" i="12" a="1"/>
  <c r="AC439" i="12" s="1"/>
  <c r="AC440" i="12" a="1"/>
  <c r="AC440" i="12" s="1"/>
  <c r="AC441" i="12" a="1"/>
  <c r="AC441" i="12" s="1"/>
  <c r="AC442" i="12" a="1"/>
  <c r="AC442" i="12" s="1"/>
  <c r="AC443" i="12" a="1"/>
  <c r="AC443" i="12" s="1"/>
  <c r="AC444" i="12" a="1"/>
  <c r="AC444" i="12" s="1"/>
  <c r="AC445" i="12" a="1"/>
  <c r="AC445" i="12" s="1"/>
  <c r="AC446" i="12" a="1"/>
  <c r="AC446" i="12" s="1"/>
  <c r="AC447" i="12" a="1"/>
  <c r="AC447" i="12" s="1"/>
  <c r="AC448" i="12" a="1"/>
  <c r="AC448" i="12" s="1"/>
  <c r="AC449" i="12" a="1"/>
  <c r="AC449" i="12" s="1"/>
  <c r="AC450" i="12" a="1"/>
  <c r="AC450" i="12" s="1"/>
  <c r="AC451" i="12" a="1"/>
  <c r="AC451" i="12" s="1"/>
  <c r="AC452" i="12" a="1"/>
  <c r="AC452" i="12" s="1"/>
  <c r="AC453" i="12" a="1"/>
  <c r="AC453" i="12" s="1"/>
  <c r="AC454" i="12" a="1"/>
  <c r="AC454" i="12" s="1"/>
  <c r="AC455" i="12" a="1"/>
  <c r="AC455" i="12" s="1"/>
  <c r="AC456" i="12" a="1"/>
  <c r="AC456" i="12" s="1"/>
  <c r="AC457" i="12" a="1"/>
  <c r="AC457" i="12" s="1"/>
  <c r="AC458" i="12" a="1"/>
  <c r="AC458" i="12" s="1"/>
  <c r="AC459" i="12" a="1"/>
  <c r="AC459" i="12" s="1"/>
  <c r="AC460" i="12" a="1"/>
  <c r="AC460" i="12" s="1"/>
  <c r="AC461" i="12" a="1"/>
  <c r="AC461" i="12" s="1"/>
  <c r="AC462" i="12" a="1"/>
  <c r="AC462" i="12" s="1"/>
  <c r="AC463" i="12" a="1"/>
  <c r="AC463" i="12" s="1"/>
  <c r="AC464" i="12" a="1"/>
  <c r="AC464" i="12" s="1"/>
  <c r="AC465" i="12" a="1"/>
  <c r="AC465" i="12" s="1"/>
  <c r="AC466" i="12" a="1"/>
  <c r="AC466" i="12" s="1"/>
  <c r="AC467" i="12" a="1"/>
  <c r="AC467" i="12" s="1"/>
  <c r="AC468" i="12" a="1"/>
  <c r="AC468" i="12" s="1"/>
  <c r="AC469" i="12" a="1"/>
  <c r="AC469" i="12" s="1"/>
  <c r="AC470" i="12" a="1"/>
  <c r="AC470" i="12" s="1"/>
  <c r="AC471" i="12" a="1"/>
  <c r="AC471" i="12" s="1"/>
  <c r="AC472" i="12" a="1"/>
  <c r="AC472" i="12" s="1"/>
  <c r="AC473" i="12" a="1"/>
  <c r="AC473" i="12" s="1"/>
  <c r="AC474" i="12" a="1"/>
  <c r="AC474" i="12" s="1"/>
  <c r="AC475" i="12" a="1"/>
  <c r="AC475" i="12" s="1"/>
  <c r="AC476" i="12" a="1"/>
  <c r="AC476" i="12" s="1"/>
  <c r="AC477" i="12" a="1"/>
  <c r="AC477" i="12" s="1"/>
  <c r="AC478" i="12" a="1"/>
  <c r="AC478" i="12" s="1"/>
  <c r="AC479" i="12" a="1"/>
  <c r="AC479" i="12" s="1"/>
  <c r="AC480" i="12" a="1"/>
  <c r="AC480" i="12" s="1"/>
  <c r="AC481" i="12" a="1"/>
  <c r="AC481" i="12" s="1"/>
  <c r="AC482" i="12" a="1"/>
  <c r="AC482" i="12" s="1"/>
  <c r="AC483" i="12" a="1"/>
  <c r="AC483" i="12" s="1"/>
  <c r="AC484" i="12" a="1"/>
  <c r="AC484" i="12" s="1"/>
  <c r="AC485" i="12" a="1"/>
  <c r="AC485" i="12" s="1"/>
  <c r="AC486" i="12" a="1"/>
  <c r="AC486" i="12" s="1"/>
  <c r="AC487" i="12" a="1"/>
  <c r="AC487" i="12" s="1"/>
  <c r="AC488" i="12" a="1"/>
  <c r="AC488" i="12" s="1"/>
  <c r="AC489" i="12" a="1"/>
  <c r="AC489" i="12" s="1"/>
  <c r="AC490" i="12" a="1"/>
  <c r="AC490" i="12" s="1"/>
  <c r="AC491" i="12" a="1"/>
  <c r="AC491" i="12" s="1"/>
  <c r="AC492" i="12" a="1"/>
  <c r="AC492" i="12" s="1"/>
  <c r="AC493" i="12" a="1"/>
  <c r="AC493" i="12" s="1"/>
  <c r="AC494" i="12" a="1"/>
  <c r="AC494" i="12" s="1"/>
  <c r="AC495" i="12" a="1"/>
  <c r="AC495" i="12" s="1"/>
  <c r="AC496" i="12" a="1"/>
  <c r="AC496" i="12" s="1"/>
  <c r="AC497" i="12" a="1"/>
  <c r="AC497" i="12" s="1"/>
  <c r="AC498" i="12" a="1"/>
  <c r="AC498" i="12" s="1"/>
  <c r="AC499" i="12" a="1"/>
  <c r="AC499" i="12" s="1"/>
  <c r="AC500" i="12" a="1"/>
  <c r="AC500" i="12" s="1"/>
  <c r="AC501" i="12" a="1"/>
  <c r="AC501" i="12" s="1"/>
  <c r="AC502" i="12" a="1"/>
  <c r="AC502" i="12" s="1"/>
  <c r="AC503" i="12" a="1"/>
  <c r="AC503" i="12" s="1"/>
  <c r="AC504" i="12" a="1"/>
  <c r="AC504" i="12" s="1"/>
  <c r="AC505" i="12" a="1"/>
  <c r="AC505" i="12" s="1"/>
  <c r="AC506" i="12" a="1"/>
  <c r="AC506" i="12" s="1"/>
  <c r="AC507" i="12" a="1"/>
  <c r="AC507" i="12" s="1"/>
  <c r="AC508" i="12" a="1"/>
  <c r="AC508" i="12" s="1"/>
  <c r="AC509" i="12" a="1"/>
  <c r="AC509" i="12" s="1"/>
  <c r="AC510" i="12" a="1"/>
  <c r="AC510" i="12" s="1"/>
  <c r="AC511" i="12" a="1"/>
  <c r="AC511" i="12" s="1"/>
  <c r="AC512" i="12" a="1"/>
  <c r="AC512" i="12" s="1"/>
  <c r="AC513" i="12" a="1"/>
  <c r="AC513" i="12" s="1"/>
  <c r="AC514" i="12" a="1"/>
  <c r="AC514" i="12" s="1"/>
  <c r="AC515" i="12" a="1"/>
  <c r="AC515" i="12" s="1"/>
  <c r="AC516" i="12" a="1"/>
  <c r="AC516" i="12" s="1"/>
  <c r="AC517" i="12" a="1"/>
  <c r="AC517" i="12" s="1"/>
  <c r="AC518" i="12" a="1"/>
  <c r="AC518" i="12" s="1"/>
  <c r="AC519" i="12" a="1"/>
  <c r="AC519" i="12" s="1"/>
  <c r="AC520" i="12" a="1"/>
  <c r="AC520" i="12" s="1"/>
  <c r="AC521" i="12" a="1"/>
  <c r="AC521" i="12" s="1"/>
  <c r="AC522" i="12" a="1"/>
  <c r="AC522" i="12" s="1"/>
  <c r="AC523" i="12" a="1"/>
  <c r="AC523" i="12" s="1"/>
  <c r="AC524" i="12" a="1"/>
  <c r="AC524" i="12" s="1"/>
  <c r="AC525" i="12" a="1"/>
  <c r="AC525" i="12" s="1"/>
  <c r="AC526" i="12" a="1"/>
  <c r="AC526" i="12" s="1"/>
  <c r="AC527" i="12" a="1"/>
  <c r="AC527" i="12" s="1"/>
  <c r="AC528" i="12" a="1"/>
  <c r="AC528" i="12" s="1"/>
  <c r="AC529" i="12" a="1"/>
  <c r="AC529" i="12" s="1"/>
  <c r="AC530" i="12" a="1"/>
  <c r="AC530" i="12" s="1"/>
  <c r="AC531" i="12" a="1"/>
  <c r="AC531" i="12" s="1"/>
  <c r="AC532" i="12" a="1"/>
  <c r="AC532" i="12" s="1"/>
  <c r="AC533" i="12" a="1"/>
  <c r="AC533" i="12" s="1"/>
  <c r="AC534" i="12" a="1"/>
  <c r="AC534" i="12" s="1"/>
  <c r="AC535" i="12" a="1"/>
  <c r="AC535" i="12" s="1"/>
  <c r="AC536" i="12" a="1"/>
  <c r="AC536" i="12" s="1"/>
  <c r="AC537" i="12" a="1"/>
  <c r="AC537" i="12" s="1"/>
  <c r="AC538" i="12" a="1"/>
  <c r="AC538" i="12" s="1"/>
  <c r="AC539" i="12" a="1"/>
  <c r="AC539" i="12" s="1"/>
  <c r="AC540" i="12" a="1"/>
  <c r="AC540" i="12" s="1"/>
  <c r="AC541" i="12" a="1"/>
  <c r="AC541" i="12" s="1"/>
  <c r="AC542" i="12" a="1"/>
  <c r="AC542" i="12" s="1"/>
  <c r="AC543" i="12" a="1"/>
  <c r="AC543" i="12" s="1"/>
  <c r="AC544" i="12" a="1"/>
  <c r="AC544" i="12" s="1"/>
  <c r="AC545" i="12" a="1"/>
  <c r="AC545" i="12" s="1"/>
  <c r="AC546" i="12" a="1"/>
  <c r="AC546" i="12" s="1"/>
  <c r="AC547" i="12" a="1"/>
  <c r="AC547" i="12" s="1"/>
  <c r="AC548" i="12" a="1"/>
  <c r="AC548" i="12" s="1"/>
  <c r="AC549" i="12" a="1"/>
  <c r="AC549" i="12" s="1"/>
  <c r="AC550" i="12" a="1"/>
  <c r="AC550" i="12" s="1"/>
  <c r="AC551" i="12" a="1"/>
  <c r="AC551" i="12" s="1"/>
  <c r="AC552" i="12" a="1"/>
  <c r="AC552" i="12" s="1"/>
  <c r="AC553" i="12" a="1"/>
  <c r="AC553" i="12" s="1"/>
  <c r="AC554" i="12" a="1"/>
  <c r="AC554" i="12" s="1"/>
  <c r="AC555" i="12" a="1"/>
  <c r="AC555" i="12" s="1"/>
  <c r="AC556" i="12" a="1"/>
  <c r="AC556" i="12" s="1"/>
  <c r="AC557" i="12" a="1"/>
  <c r="AC557" i="12" s="1"/>
  <c r="AC558" i="12" a="1"/>
  <c r="AC558" i="12" s="1"/>
  <c r="AC559" i="12" a="1"/>
  <c r="AC559" i="12" s="1"/>
  <c r="AC560" i="12" a="1"/>
  <c r="AC560" i="12" s="1"/>
  <c r="AC561" i="12" a="1"/>
  <c r="AC561" i="12" s="1"/>
  <c r="AC562" i="12" a="1"/>
  <c r="AC562" i="12" s="1"/>
  <c r="AC563" i="12" a="1"/>
  <c r="AC563" i="12" s="1"/>
  <c r="AC564" i="12" a="1"/>
  <c r="AC564" i="12" s="1"/>
  <c r="AC565" i="12" a="1"/>
  <c r="AC565" i="12" s="1"/>
  <c r="AC566" i="12" a="1"/>
  <c r="AC566" i="12" s="1"/>
  <c r="AC567" i="12" a="1"/>
  <c r="AC567" i="12" s="1"/>
  <c r="AC568" i="12" a="1"/>
  <c r="AC568" i="12" s="1"/>
  <c r="AC569" i="12" a="1"/>
  <c r="AC569" i="12" s="1"/>
  <c r="AC570" i="12" a="1"/>
  <c r="AC570" i="12" s="1"/>
  <c r="AC571" i="12" a="1"/>
  <c r="AC571" i="12" s="1"/>
  <c r="AC572" i="12" a="1"/>
  <c r="AC572" i="12" s="1"/>
  <c r="AC573" i="12" a="1"/>
  <c r="AC573" i="12" s="1"/>
  <c r="AC574" i="12" a="1"/>
  <c r="AC574" i="12" s="1"/>
  <c r="AC575" i="12" a="1"/>
  <c r="AC575" i="12" s="1"/>
  <c r="AC576" i="12" a="1"/>
  <c r="AC576" i="12" s="1"/>
  <c r="AC577" i="12" a="1"/>
  <c r="AC577" i="12" s="1"/>
  <c r="AC578" i="12" a="1"/>
  <c r="AC578" i="12" s="1"/>
  <c r="AC579" i="12" a="1"/>
  <c r="AC579" i="12" s="1"/>
  <c r="AC580" i="12" a="1"/>
  <c r="AC580" i="12" s="1"/>
  <c r="AC581" i="12" a="1"/>
  <c r="AC581" i="12" s="1"/>
  <c r="AC582" i="12" a="1"/>
  <c r="AC582" i="12" s="1"/>
  <c r="AC583" i="12" a="1"/>
  <c r="AC583" i="12" s="1"/>
  <c r="AC584" i="12" a="1"/>
  <c r="AC584" i="12" s="1"/>
  <c r="AC585" i="12" a="1"/>
  <c r="AC585" i="12" s="1"/>
  <c r="AC586" i="12" a="1"/>
  <c r="AC586" i="12" s="1"/>
  <c r="AC587" i="12" a="1"/>
  <c r="AC587" i="12" s="1"/>
  <c r="AC588" i="12" a="1"/>
  <c r="AC588" i="12" s="1"/>
  <c r="AC589" i="12" a="1"/>
  <c r="AC589" i="12" s="1"/>
  <c r="AC590" i="12" a="1"/>
  <c r="AC590" i="12" s="1"/>
  <c r="AC591" i="12" a="1"/>
  <c r="AC591" i="12" s="1"/>
  <c r="AC592" i="12" a="1"/>
  <c r="AC592" i="12" s="1"/>
  <c r="AC593" i="12" a="1"/>
  <c r="AC593" i="12" s="1"/>
  <c r="AC594" i="12" a="1"/>
  <c r="AC594" i="12" s="1"/>
  <c r="AC595" i="12" a="1"/>
  <c r="AC595" i="12" s="1"/>
  <c r="AC596" i="12" a="1"/>
  <c r="AC596" i="12" s="1"/>
  <c r="AC597" i="12" a="1"/>
  <c r="AC597" i="12" s="1"/>
  <c r="AC598" i="12" a="1"/>
  <c r="AC598" i="12" s="1"/>
  <c r="AC599" i="12" a="1"/>
  <c r="AC599" i="12" s="1"/>
  <c r="AC600" i="12" a="1"/>
  <c r="AC600" i="12" s="1"/>
  <c r="AC601" i="12" a="1"/>
  <c r="AC601" i="12" s="1"/>
  <c r="AC602" i="12" a="1"/>
  <c r="AC602" i="12" s="1"/>
  <c r="AC603" i="12" a="1"/>
  <c r="AC603" i="12" s="1"/>
  <c r="AC604" i="12" a="1"/>
  <c r="AC604" i="12" s="1"/>
  <c r="AC605" i="12" a="1"/>
  <c r="AC605" i="12" s="1"/>
  <c r="AC606" i="12" a="1"/>
  <c r="AC606" i="12" s="1"/>
  <c r="AC607" i="12" a="1"/>
  <c r="AC607" i="12" s="1"/>
  <c r="AC608" i="12" a="1"/>
  <c r="AC608" i="12" s="1"/>
  <c r="AC609" i="12" a="1"/>
  <c r="AC609" i="12" s="1"/>
  <c r="AC610" i="12" a="1"/>
  <c r="AC610" i="12" s="1"/>
  <c r="AC611" i="12" a="1"/>
  <c r="AC611" i="12" s="1"/>
  <c r="AC612" i="12" a="1"/>
  <c r="AC612" i="12" s="1"/>
  <c r="AC613" i="12" a="1"/>
  <c r="AC613" i="12" s="1"/>
  <c r="AC614" i="12" a="1"/>
  <c r="AC614" i="12" s="1"/>
  <c r="AC615" i="12" a="1"/>
  <c r="AC615" i="12" s="1"/>
  <c r="AC616" i="12" a="1"/>
  <c r="AC616" i="12" s="1"/>
  <c r="AC617" i="12" a="1"/>
  <c r="AC617" i="12" s="1"/>
  <c r="AC618" i="12" a="1"/>
  <c r="AC618" i="12" s="1"/>
  <c r="AC619" i="12" a="1"/>
  <c r="AC619" i="12" s="1"/>
  <c r="AC620" i="12" a="1"/>
  <c r="AC620" i="12" s="1"/>
  <c r="AC621" i="12" a="1"/>
  <c r="AC621" i="12" s="1"/>
  <c r="AC622" i="12" a="1"/>
  <c r="AC622" i="12" s="1"/>
  <c r="AC623" i="12" a="1"/>
  <c r="AC623" i="12" s="1"/>
  <c r="AC624" i="12" a="1"/>
  <c r="AC624" i="12" s="1"/>
  <c r="AC625" i="12" a="1"/>
  <c r="AC625" i="12" s="1"/>
  <c r="AC626" i="12" a="1"/>
  <c r="AC626" i="12" s="1"/>
  <c r="AC627" i="12" a="1"/>
  <c r="AC627" i="12" s="1"/>
  <c r="AC628" i="12" a="1"/>
  <c r="AC628" i="12" s="1"/>
  <c r="AC629" i="12" a="1"/>
  <c r="AC629" i="12" s="1"/>
  <c r="AC630" i="12" a="1"/>
  <c r="AC630" i="12" s="1"/>
  <c r="AC631" i="12" a="1"/>
  <c r="AC631" i="12" s="1"/>
  <c r="AC632" i="12" a="1"/>
  <c r="AC632" i="12" s="1"/>
  <c r="AC633" i="12" a="1"/>
  <c r="AC633" i="12" s="1"/>
  <c r="AC634" i="12" a="1"/>
  <c r="AC634" i="12" s="1"/>
  <c r="AC635" i="12" a="1"/>
  <c r="AC635" i="12" s="1"/>
  <c r="AC636" i="12" a="1"/>
  <c r="AC636" i="12" s="1"/>
  <c r="AC637" i="12" a="1"/>
  <c r="AC637" i="12" s="1"/>
  <c r="AC638" i="12" a="1"/>
  <c r="AC638" i="12" s="1"/>
  <c r="AC639" i="12" a="1"/>
  <c r="AC639" i="12" s="1"/>
  <c r="AC640" i="12" a="1"/>
  <c r="AC640" i="12" s="1"/>
  <c r="AC641" i="12" a="1"/>
  <c r="AC641" i="12" s="1"/>
  <c r="AC642" i="12" a="1"/>
  <c r="AC642" i="12" s="1"/>
  <c r="AC643" i="12" a="1"/>
  <c r="AC643" i="12" s="1"/>
  <c r="AC644" i="12" a="1"/>
  <c r="AC644" i="12" s="1"/>
  <c r="AC645" i="12" a="1"/>
  <c r="AC645" i="12" s="1"/>
  <c r="AC646" i="12" a="1"/>
  <c r="AC646" i="12" s="1"/>
  <c r="AC647" i="12" a="1"/>
  <c r="AC647" i="12" s="1"/>
  <c r="AC648" i="12" a="1"/>
  <c r="AC648" i="12" s="1"/>
  <c r="AC649" i="12" a="1"/>
  <c r="AC649" i="12" s="1"/>
  <c r="AC650" i="12" a="1"/>
  <c r="AC650" i="12" s="1"/>
  <c r="AC651" i="12" a="1"/>
  <c r="AC651" i="12" s="1"/>
  <c r="AC652" i="12" a="1"/>
  <c r="AC652" i="12" s="1"/>
  <c r="AC653" i="12" a="1"/>
  <c r="AC653" i="12" s="1"/>
  <c r="AC654" i="12" a="1"/>
  <c r="AC654" i="12" s="1"/>
  <c r="AC655" i="12" a="1"/>
  <c r="AC655" i="12" s="1"/>
  <c r="AC656" i="12" a="1"/>
  <c r="AC656" i="12" s="1"/>
  <c r="AC657" i="12" a="1"/>
  <c r="AC657" i="12" s="1"/>
  <c r="AC658" i="12" a="1"/>
  <c r="AC658" i="12" s="1"/>
  <c r="AC659" i="12" a="1"/>
  <c r="AC659" i="12" s="1"/>
  <c r="AC660" i="12" a="1"/>
  <c r="AC660" i="12" s="1"/>
  <c r="AC661" i="12" a="1"/>
  <c r="AC661" i="12" s="1"/>
  <c r="AC662" i="12" a="1"/>
  <c r="AC662" i="12" s="1"/>
  <c r="AC663" i="12" a="1"/>
  <c r="AC663" i="12" s="1"/>
  <c r="AC664" i="12" a="1"/>
  <c r="AC664" i="12" s="1"/>
  <c r="AC665" i="12" a="1"/>
  <c r="AC665" i="12" s="1"/>
  <c r="AC666" i="12" a="1"/>
  <c r="AC666" i="12" s="1"/>
  <c r="AC667" i="12" a="1"/>
  <c r="AC667" i="12" s="1"/>
  <c r="AC668" i="12" a="1"/>
  <c r="AC668" i="12" s="1"/>
  <c r="AC669" i="12" a="1"/>
  <c r="AC669" i="12" s="1"/>
  <c r="AC670" i="12" a="1"/>
  <c r="AC670" i="12" s="1"/>
  <c r="AC671" i="12" a="1"/>
  <c r="AC671" i="12" s="1"/>
  <c r="AC672" i="12" a="1"/>
  <c r="AC672" i="12" s="1"/>
  <c r="AC673" i="12" a="1"/>
  <c r="AC673" i="12" s="1"/>
  <c r="AC674" i="12" a="1"/>
  <c r="AC674" i="12" s="1"/>
  <c r="AC675" i="12" a="1"/>
  <c r="AC675" i="12" s="1"/>
  <c r="AC676" i="12" a="1"/>
  <c r="AC676" i="12" s="1"/>
  <c r="AC677" i="12" a="1"/>
  <c r="AC677" i="12" s="1"/>
  <c r="AC678" i="12" a="1"/>
  <c r="AC678" i="12" s="1"/>
  <c r="AC679" i="12" a="1"/>
  <c r="AC679" i="12" s="1"/>
  <c r="AC680" i="12" a="1"/>
  <c r="AC680" i="12" s="1"/>
  <c r="AC681" i="12" a="1"/>
  <c r="AC681" i="12" s="1"/>
  <c r="AC682" i="12" a="1"/>
  <c r="AC682" i="12" s="1"/>
  <c r="AC683" i="12" a="1"/>
  <c r="AC683" i="12" s="1"/>
  <c r="AC684" i="12" a="1"/>
  <c r="AC684" i="12" s="1"/>
  <c r="AC685" i="12" a="1"/>
  <c r="AC685" i="12" s="1"/>
  <c r="AC686" i="12" a="1"/>
  <c r="AC686" i="12" s="1"/>
  <c r="AC687" i="12" a="1"/>
  <c r="AC687" i="12" s="1"/>
  <c r="AC688" i="12" a="1"/>
  <c r="AC688" i="12" s="1"/>
  <c r="AC689" i="12" a="1"/>
  <c r="AC689" i="12" s="1"/>
  <c r="AC690" i="12" a="1"/>
  <c r="AC690" i="12" s="1"/>
  <c r="AC691" i="12" a="1"/>
  <c r="AC691" i="12" s="1"/>
  <c r="AC692" i="12" a="1"/>
  <c r="AC692" i="12" s="1"/>
  <c r="AC693" i="12" a="1"/>
  <c r="AC693" i="12" s="1"/>
  <c r="AC694" i="12" a="1"/>
  <c r="AC694" i="12" s="1"/>
  <c r="AC695" i="12" a="1"/>
  <c r="AC695" i="12" s="1"/>
  <c r="AC696" i="12" a="1"/>
  <c r="AC696" i="12" s="1"/>
  <c r="AC697" i="12" a="1"/>
  <c r="AC697" i="12" s="1"/>
  <c r="AC698" i="12" a="1"/>
  <c r="AC698" i="12" s="1"/>
  <c r="AC699" i="12" a="1"/>
  <c r="AC699" i="12" s="1"/>
  <c r="AC700" i="12" a="1"/>
  <c r="AC700" i="12" s="1"/>
  <c r="AC701" i="12" a="1"/>
  <c r="AC701" i="12" s="1"/>
  <c r="AC702" i="12" a="1"/>
  <c r="AC702" i="12" s="1"/>
  <c r="AC703" i="12" a="1"/>
  <c r="AC703" i="12" s="1"/>
  <c r="AC704" i="12" a="1"/>
  <c r="AC704" i="12" s="1"/>
  <c r="AC705" i="12" a="1"/>
  <c r="AC705" i="12" s="1"/>
  <c r="AC706" i="12" a="1"/>
  <c r="AC706" i="12" s="1"/>
  <c r="AC707" i="12" a="1"/>
  <c r="AC707" i="12" s="1"/>
  <c r="AC708" i="12" a="1"/>
  <c r="AC708" i="12" s="1"/>
  <c r="AC709" i="12" a="1"/>
  <c r="AC709" i="12" s="1"/>
  <c r="AC710" i="12" a="1"/>
  <c r="AC710" i="12" s="1"/>
  <c r="AC711" i="12" a="1"/>
  <c r="AC711" i="12" s="1"/>
  <c r="AC712" i="12" a="1"/>
  <c r="AC712" i="12" s="1"/>
  <c r="AC713" i="12" a="1"/>
  <c r="AC713" i="12" s="1"/>
  <c r="AC714" i="12" a="1"/>
  <c r="AC714" i="12" s="1"/>
  <c r="AC715" i="12" a="1"/>
  <c r="AC715" i="12" s="1"/>
  <c r="AC716" i="12" a="1"/>
  <c r="AC716" i="12" s="1"/>
  <c r="AC717" i="12" a="1"/>
  <c r="AC717" i="12" s="1"/>
  <c r="AC718" i="12" a="1"/>
  <c r="AC718" i="12" s="1"/>
  <c r="AC719" i="12" a="1"/>
  <c r="AC719" i="12" s="1"/>
  <c r="AC720" i="12" a="1"/>
  <c r="AC720" i="12" s="1"/>
  <c r="AC721" i="12" a="1"/>
  <c r="AC721" i="12" s="1"/>
  <c r="AC722" i="12" a="1"/>
  <c r="AC722" i="12" s="1"/>
  <c r="AC723" i="12" a="1"/>
  <c r="AC723" i="12" s="1"/>
  <c r="AC724" i="12" a="1"/>
  <c r="AC724" i="12" s="1"/>
  <c r="AC725" i="12" a="1"/>
  <c r="AC725" i="12" s="1"/>
  <c r="AC726" i="12" a="1"/>
  <c r="AC726" i="12" s="1"/>
  <c r="AC727" i="12" a="1"/>
  <c r="AC727" i="12" s="1"/>
  <c r="AC728" i="12" a="1"/>
  <c r="AC728" i="12" s="1"/>
  <c r="AC729" i="12" a="1"/>
  <c r="AC729" i="12" s="1"/>
  <c r="AC730" i="12" a="1"/>
  <c r="AC730" i="12" s="1"/>
  <c r="AC731" i="12" a="1"/>
  <c r="AC731" i="12" s="1"/>
  <c r="AC732" i="12" a="1"/>
  <c r="AC732" i="12" s="1"/>
  <c r="AC733" i="12" a="1"/>
  <c r="AC733" i="12" s="1"/>
  <c r="AC734" i="12" a="1"/>
  <c r="AC734" i="12" s="1"/>
  <c r="AC735" i="12" a="1"/>
  <c r="AC735" i="12" s="1"/>
  <c r="AC736" i="12" a="1"/>
  <c r="AC736" i="12" s="1"/>
  <c r="AC737" i="12" a="1"/>
  <c r="AC737" i="12" s="1"/>
  <c r="AC738" i="12" a="1"/>
  <c r="AC738" i="12" s="1"/>
  <c r="AC739" i="12" a="1"/>
  <c r="AC739" i="12" s="1"/>
  <c r="AC740" i="12" a="1"/>
  <c r="AC740" i="12" s="1"/>
  <c r="AC741" i="12" a="1"/>
  <c r="AC741" i="12" s="1"/>
  <c r="AC742" i="12" a="1"/>
  <c r="AC742" i="12" s="1"/>
  <c r="AC743" i="12" a="1"/>
  <c r="AC743" i="12" s="1"/>
  <c r="AC744" i="12" a="1"/>
  <c r="AC744" i="12" s="1"/>
  <c r="AC745" i="12" a="1"/>
  <c r="AC745" i="12" s="1"/>
  <c r="AC746" i="12" a="1"/>
  <c r="AC746" i="12" s="1"/>
  <c r="AC747" i="12" a="1"/>
  <c r="AC747" i="12" s="1"/>
  <c r="AC748" i="12" a="1"/>
  <c r="AC748" i="12" s="1"/>
  <c r="AC749" i="12" a="1"/>
  <c r="AC749" i="12" s="1"/>
  <c r="AC750" i="12" a="1"/>
  <c r="AC750" i="12" s="1"/>
  <c r="AC751" i="12" a="1"/>
  <c r="AC751" i="12" s="1"/>
  <c r="AC752" i="12" a="1"/>
  <c r="AC752" i="12" s="1"/>
  <c r="AC753" i="12" a="1"/>
  <c r="AC753" i="12" s="1"/>
  <c r="AC754" i="12" a="1"/>
  <c r="AC754" i="12" s="1"/>
  <c r="AC755" i="12" a="1"/>
  <c r="AC755" i="12" s="1"/>
  <c r="AC756" i="12" a="1"/>
  <c r="AC756" i="12" s="1"/>
  <c r="AC757" i="12" a="1"/>
  <c r="AC757" i="12" s="1"/>
  <c r="AC758" i="12" a="1"/>
  <c r="AC758" i="12" s="1"/>
  <c r="AC759" i="12" a="1"/>
  <c r="AC759" i="12" s="1"/>
  <c r="AC760" i="12" a="1"/>
  <c r="AC760" i="12" s="1"/>
  <c r="AC761" i="12" a="1"/>
  <c r="AC761" i="12" s="1"/>
  <c r="AC762" i="12" a="1"/>
  <c r="AC762" i="12" s="1"/>
  <c r="AC763" i="12" a="1"/>
  <c r="AC763" i="12" s="1"/>
  <c r="AC764" i="12" a="1"/>
  <c r="AC764" i="12" s="1"/>
  <c r="AC765" i="12" a="1"/>
  <c r="AC765" i="12" s="1"/>
  <c r="AC766" i="12" a="1"/>
  <c r="AC766" i="12" s="1"/>
  <c r="AC767" i="12" a="1"/>
  <c r="AC767" i="12" s="1"/>
  <c r="AC768" i="12" a="1"/>
  <c r="AC768" i="12" s="1"/>
  <c r="AC769" i="12" a="1"/>
  <c r="AC769" i="12" s="1"/>
  <c r="AC770" i="12" a="1"/>
  <c r="AC770" i="12" s="1"/>
  <c r="AC771" i="12" a="1"/>
  <c r="AC771" i="12" s="1"/>
  <c r="AC772" i="12" a="1"/>
  <c r="AC772" i="12" s="1"/>
  <c r="AC773" i="12" a="1"/>
  <c r="AC773" i="12" s="1"/>
  <c r="AC774" i="12" a="1"/>
  <c r="AC774" i="12" s="1"/>
  <c r="AC775" i="12" a="1"/>
  <c r="AC775" i="12" s="1"/>
  <c r="AC776" i="12" a="1"/>
  <c r="AC776" i="12" s="1"/>
  <c r="AC777" i="12" a="1"/>
  <c r="AC777" i="12" s="1"/>
  <c r="AC778" i="12" a="1"/>
  <c r="AC778" i="12" s="1"/>
  <c r="AC779" i="12" a="1"/>
  <c r="AC779" i="12" s="1"/>
  <c r="AC780" i="12" a="1"/>
  <c r="AC780" i="12" s="1"/>
  <c r="AC781" i="12" a="1"/>
  <c r="AC781" i="12" s="1"/>
  <c r="AC782" i="12" a="1"/>
  <c r="AC782" i="12" s="1"/>
  <c r="AC783" i="12" a="1"/>
  <c r="AC783" i="12" s="1"/>
  <c r="AC784" i="12" a="1"/>
  <c r="AC784" i="12" s="1"/>
  <c r="AC785" i="12" a="1"/>
  <c r="AC785" i="12" s="1"/>
  <c r="AC786" i="12" a="1"/>
  <c r="AC786" i="12" s="1"/>
  <c r="AC787" i="12" a="1"/>
  <c r="AC787" i="12" s="1"/>
  <c r="AC788" i="12" a="1"/>
  <c r="AC788" i="12" s="1"/>
  <c r="AC789" i="12" a="1"/>
  <c r="AC789" i="12" s="1"/>
  <c r="AC790" i="12" a="1"/>
  <c r="AC790" i="12" s="1"/>
  <c r="AC791" i="12" a="1"/>
  <c r="AC791" i="12" s="1"/>
  <c r="AC792" i="12" a="1"/>
  <c r="AC792" i="12" s="1"/>
  <c r="AC793" i="12" a="1"/>
  <c r="AC793" i="12" s="1"/>
  <c r="AC794" i="12" a="1"/>
  <c r="AC794" i="12" s="1"/>
  <c r="AC795" i="12" a="1"/>
  <c r="AC795" i="12" s="1"/>
  <c r="AC796" i="12" a="1"/>
  <c r="AC796" i="12" s="1"/>
  <c r="AC797" i="12" a="1"/>
  <c r="AC797" i="12" s="1"/>
  <c r="AC798" i="12" a="1"/>
  <c r="AC798" i="12" s="1"/>
  <c r="AC799" i="12" a="1"/>
  <c r="AC799" i="12" s="1"/>
  <c r="AC800" i="12" a="1"/>
  <c r="AC800" i="12" s="1"/>
  <c r="AC801" i="12" a="1"/>
  <c r="AC801" i="12" s="1"/>
  <c r="AC802" i="12" a="1"/>
  <c r="AC802" i="12" s="1"/>
  <c r="AC803" i="12" a="1"/>
  <c r="AC803" i="12" s="1"/>
  <c r="AC804" i="12" a="1"/>
  <c r="AC804" i="12" s="1"/>
  <c r="AC805" i="12" a="1"/>
  <c r="AC805" i="12" s="1"/>
  <c r="AC806" i="12" a="1"/>
  <c r="AC806" i="12" s="1"/>
  <c r="AC807" i="12" a="1"/>
  <c r="AC807" i="12" s="1"/>
  <c r="AC808" i="12" a="1"/>
  <c r="AC808" i="12" s="1"/>
  <c r="AC809" i="12" a="1"/>
  <c r="AC809" i="12" s="1"/>
  <c r="AC810" i="12" a="1"/>
  <c r="AC810" i="12" s="1"/>
  <c r="AC811" i="12" a="1"/>
  <c r="AC811" i="12" s="1"/>
  <c r="AC812" i="12" a="1"/>
  <c r="AC812" i="12" s="1"/>
  <c r="AC813" i="12" a="1"/>
  <c r="AC813" i="12" s="1"/>
  <c r="AC814" i="12" a="1"/>
  <c r="AC814" i="12" s="1"/>
  <c r="AC815" i="12" a="1"/>
  <c r="AC815" i="12" s="1"/>
  <c r="AC816" i="12" a="1"/>
  <c r="AC816" i="12" s="1"/>
  <c r="AC817" i="12" a="1"/>
  <c r="AC817" i="12" s="1"/>
  <c r="AC818" i="12" a="1"/>
  <c r="AC818" i="12" s="1"/>
  <c r="AC819" i="12" a="1"/>
  <c r="AC819" i="12" s="1"/>
  <c r="AC820" i="12" a="1"/>
  <c r="AC820" i="12" s="1"/>
  <c r="AC821" i="12" a="1"/>
  <c r="AC821" i="12" s="1"/>
  <c r="AC822" i="12" a="1"/>
  <c r="AC822" i="12" s="1"/>
  <c r="AC823" i="12" a="1"/>
  <c r="AC823" i="12" s="1"/>
  <c r="AC824" i="12" a="1"/>
  <c r="AC824" i="12" s="1"/>
  <c r="AC825" i="12" a="1"/>
  <c r="AC825" i="12" s="1"/>
  <c r="AC826" i="12" a="1"/>
  <c r="AC826" i="12" s="1"/>
  <c r="AC827" i="12" a="1"/>
  <c r="AC827" i="12" s="1"/>
  <c r="AC828" i="12" a="1"/>
  <c r="AC828" i="12" s="1"/>
  <c r="AC829" i="12" a="1"/>
  <c r="AC829" i="12" s="1"/>
  <c r="AC830" i="12" a="1"/>
  <c r="AC830" i="12" s="1"/>
  <c r="AC831" i="12" a="1"/>
  <c r="AC831" i="12" s="1"/>
  <c r="AC832" i="12" a="1"/>
  <c r="AC832" i="12" s="1"/>
  <c r="AC833" i="12" a="1"/>
  <c r="AC833" i="12" s="1"/>
  <c r="AC834" i="12" a="1"/>
  <c r="AC834" i="12" s="1"/>
  <c r="AC835" i="12" a="1"/>
  <c r="AC835" i="12" s="1"/>
  <c r="AC836" i="12" a="1"/>
  <c r="AC836" i="12" s="1"/>
  <c r="AC837" i="12" a="1"/>
  <c r="AC837" i="12" s="1"/>
  <c r="AC838" i="12" a="1"/>
  <c r="AC838" i="12" s="1"/>
  <c r="AC839" i="12" a="1"/>
  <c r="AC839" i="12" s="1"/>
  <c r="AC840" i="12" a="1"/>
  <c r="AC840" i="12" s="1"/>
  <c r="AC841" i="12" a="1"/>
  <c r="AC841" i="12" s="1"/>
  <c r="AC842" i="12" a="1"/>
  <c r="AC842" i="12" s="1"/>
  <c r="AC843" i="12" a="1"/>
  <c r="AC843" i="12" s="1"/>
  <c r="AC844" i="12" a="1"/>
  <c r="AC844" i="12" s="1"/>
  <c r="AC845" i="12" a="1"/>
  <c r="AC845" i="12" s="1"/>
  <c r="AC846" i="12" a="1"/>
  <c r="AC846" i="12" s="1"/>
  <c r="AC847" i="12" a="1"/>
  <c r="AC847" i="12" s="1"/>
  <c r="AC848" i="12" a="1"/>
  <c r="AC848" i="12" s="1"/>
  <c r="AC849" i="12" a="1"/>
  <c r="AC849" i="12" s="1"/>
  <c r="AC850" i="12" a="1"/>
  <c r="AC850" i="12" s="1"/>
  <c r="AC851" i="12" a="1"/>
  <c r="AC851" i="12" s="1"/>
  <c r="AC852" i="12" a="1"/>
  <c r="AC852" i="12" s="1"/>
  <c r="AC853" i="12" a="1"/>
  <c r="AC853" i="12" s="1"/>
  <c r="AC854" i="12" a="1"/>
  <c r="AC854" i="12" s="1"/>
  <c r="AC855" i="12" a="1"/>
  <c r="AC855" i="12" s="1"/>
  <c r="AC856" i="12" a="1"/>
  <c r="AC856" i="12" s="1"/>
  <c r="AC857" i="12" a="1"/>
  <c r="AC857" i="12" s="1"/>
  <c r="AC858" i="12" a="1"/>
  <c r="AC858" i="12" s="1"/>
  <c r="AC859" i="12" a="1"/>
  <c r="AC859" i="12" s="1"/>
  <c r="AC860" i="12" a="1"/>
  <c r="AC860" i="12" s="1"/>
  <c r="AC861" i="12" a="1"/>
  <c r="AC861" i="12" s="1"/>
  <c r="AC862" i="12" a="1"/>
  <c r="AC862" i="12" s="1"/>
  <c r="AC863" i="12" a="1"/>
  <c r="AC863" i="12" s="1"/>
  <c r="AC864" i="12" a="1"/>
  <c r="AC864" i="12" s="1"/>
  <c r="AC865" i="12" a="1"/>
  <c r="AC865" i="12" s="1"/>
  <c r="AC866" i="12" a="1"/>
  <c r="AC866" i="12" s="1"/>
  <c r="AC867" i="12" a="1"/>
  <c r="AC867" i="12" s="1"/>
  <c r="AC868" i="12" a="1"/>
  <c r="AC868" i="12" s="1"/>
  <c r="AC869" i="12" a="1"/>
  <c r="AC869" i="12" s="1"/>
  <c r="AC870" i="12" a="1"/>
  <c r="AC870" i="12" s="1"/>
  <c r="AC871" i="12" a="1"/>
  <c r="AC871" i="12" s="1"/>
  <c r="AC872" i="12" a="1"/>
  <c r="AC872" i="12" s="1"/>
  <c r="AC873" i="12" a="1"/>
  <c r="AC873" i="12" s="1"/>
  <c r="AC874" i="12" a="1"/>
  <c r="AC874" i="12" s="1"/>
  <c r="AC875" i="12" a="1"/>
  <c r="AC875" i="12" s="1"/>
  <c r="AC876" i="12" a="1"/>
  <c r="AC876" i="12" s="1"/>
  <c r="AC877" i="12" a="1"/>
  <c r="AC877" i="12" s="1"/>
  <c r="AC878" i="12" a="1"/>
  <c r="AC878" i="12" s="1"/>
  <c r="AC879" i="12" a="1"/>
  <c r="AC879" i="12" s="1"/>
  <c r="AC880" i="12" a="1"/>
  <c r="AC880" i="12" s="1"/>
  <c r="AC881" i="12" a="1"/>
  <c r="AC881" i="12" s="1"/>
  <c r="AC882" i="12" a="1"/>
  <c r="AC882" i="12" s="1"/>
  <c r="AC883" i="12" a="1"/>
  <c r="AC883" i="12" s="1"/>
  <c r="AC884" i="12" a="1"/>
  <c r="AC884" i="12" s="1"/>
  <c r="AC885" i="12" a="1"/>
  <c r="AC885" i="12" s="1"/>
  <c r="AC886" i="12" a="1"/>
  <c r="AC886" i="12" s="1"/>
  <c r="AC887" i="12" a="1"/>
  <c r="AC887" i="12" s="1"/>
  <c r="AC888" i="12" a="1"/>
  <c r="AC888" i="12" s="1"/>
  <c r="AC889" i="12" a="1"/>
  <c r="AC889" i="12" s="1"/>
  <c r="AC890" i="12" a="1"/>
  <c r="AC890" i="12" s="1"/>
  <c r="AC891" i="12" a="1"/>
  <c r="AC891" i="12" s="1"/>
  <c r="AC892" i="12" a="1"/>
  <c r="AC892" i="12" s="1"/>
  <c r="AC893" i="12" a="1"/>
  <c r="AC893" i="12" s="1"/>
  <c r="AC894" i="12" a="1"/>
  <c r="AC894" i="12" s="1"/>
  <c r="AC895" i="12" a="1"/>
  <c r="AC895" i="12" s="1"/>
  <c r="AC896" i="12" a="1"/>
  <c r="AC896" i="12" s="1"/>
  <c r="AC897" i="12" a="1"/>
  <c r="AC897" i="12" s="1"/>
  <c r="AC898" i="12" a="1"/>
  <c r="AC898" i="12" s="1"/>
  <c r="AC899" i="12" a="1"/>
  <c r="AC899" i="12" s="1"/>
  <c r="AC900" i="12" a="1"/>
  <c r="AC900" i="12" s="1"/>
  <c r="AC901" i="12" a="1"/>
  <c r="AC901" i="12" s="1"/>
  <c r="AC902" i="12" a="1"/>
  <c r="AC902" i="12" s="1"/>
  <c r="AC903" i="12" a="1"/>
  <c r="AC903" i="12" s="1"/>
  <c r="AC904" i="12" a="1"/>
  <c r="AC904" i="12" s="1"/>
  <c r="AC905" i="12" a="1"/>
  <c r="AC905" i="12" s="1"/>
  <c r="AC906" i="12" a="1"/>
  <c r="AC906" i="12" s="1"/>
  <c r="AC907" i="12" a="1"/>
  <c r="AC907" i="12" s="1"/>
  <c r="AC908" i="12" a="1"/>
  <c r="AC908" i="12" s="1"/>
  <c r="AC909" i="12" a="1"/>
  <c r="AC909" i="12" s="1"/>
  <c r="AC910" i="12" a="1"/>
  <c r="AC910" i="12" s="1"/>
  <c r="AC911" i="12" a="1"/>
  <c r="AC911" i="12" s="1"/>
  <c r="AC912" i="12" a="1"/>
  <c r="AC912" i="12" s="1"/>
  <c r="AC913" i="12" a="1"/>
  <c r="AC913" i="12" s="1"/>
  <c r="AC914" i="12" a="1"/>
  <c r="AC914" i="12" s="1"/>
  <c r="AC915" i="12" a="1"/>
  <c r="AC915" i="12" s="1"/>
  <c r="AC916" i="12" a="1"/>
  <c r="AC916" i="12" s="1"/>
  <c r="AC917" i="12" a="1"/>
  <c r="AC917" i="12" s="1"/>
  <c r="AC918" i="12" a="1"/>
  <c r="AC918" i="12" s="1"/>
  <c r="AC919" i="12" a="1"/>
  <c r="AC919" i="12" s="1"/>
  <c r="AC920" i="12" a="1"/>
  <c r="AC920" i="12" s="1"/>
  <c r="AC921" i="12" a="1"/>
  <c r="AC921" i="12" s="1"/>
  <c r="AC922" i="12" a="1"/>
  <c r="AC922" i="12" s="1"/>
  <c r="AC923" i="12" a="1"/>
  <c r="AC923" i="12" s="1"/>
  <c r="AC924" i="12" a="1"/>
  <c r="AC924" i="12" s="1"/>
  <c r="AC925" i="12" a="1"/>
  <c r="AC925" i="12" s="1"/>
  <c r="AC926" i="12" a="1"/>
  <c r="AC926" i="12" s="1"/>
  <c r="AC927" i="12" a="1"/>
  <c r="AC927" i="12" s="1"/>
  <c r="AC928" i="12" a="1"/>
  <c r="AC928" i="12" s="1"/>
  <c r="AC929" i="12" a="1"/>
  <c r="AC929" i="12" s="1"/>
  <c r="AC930" i="12" a="1"/>
  <c r="AC930" i="12" s="1"/>
  <c r="AC931" i="12" a="1"/>
  <c r="AC931" i="12" s="1"/>
  <c r="AC932" i="12" a="1"/>
  <c r="AC932" i="12" s="1"/>
  <c r="AC933" i="12" a="1"/>
  <c r="AC933" i="12" s="1"/>
  <c r="AC934" i="12" a="1"/>
  <c r="AC934" i="12" s="1"/>
  <c r="AC935" i="12" a="1"/>
  <c r="AC935" i="12" s="1"/>
  <c r="AC936" i="12" a="1"/>
  <c r="AC936" i="12" s="1"/>
  <c r="AC937" i="12" a="1"/>
  <c r="AC937" i="12" s="1"/>
  <c r="AC938" i="12" a="1"/>
  <c r="AC938" i="12" s="1"/>
  <c r="AC939" i="12" a="1"/>
  <c r="AC939" i="12" s="1"/>
  <c r="AC940" i="12" a="1"/>
  <c r="AC940" i="12" s="1"/>
  <c r="AC941" i="12" a="1"/>
  <c r="AC941" i="12" s="1"/>
  <c r="AC942" i="12" a="1"/>
  <c r="AC942" i="12" s="1"/>
  <c r="AC943" i="12" a="1"/>
  <c r="AC943" i="12" s="1"/>
  <c r="AC944" i="12" a="1"/>
  <c r="AC944" i="12" s="1"/>
  <c r="AC945" i="12" a="1"/>
  <c r="AC945" i="12" s="1"/>
  <c r="AC946" i="12" a="1"/>
  <c r="AC946" i="12" s="1"/>
  <c r="AC947" i="12" a="1"/>
  <c r="AC947" i="12" s="1"/>
  <c r="AC948" i="12" a="1"/>
  <c r="AC948" i="12" s="1"/>
  <c r="AC949" i="12" a="1"/>
  <c r="AC949" i="12" s="1"/>
  <c r="AC950" i="12" a="1"/>
  <c r="AC950" i="12" s="1"/>
  <c r="AC951" i="12" a="1"/>
  <c r="AC951" i="12" s="1"/>
  <c r="AC952" i="12" a="1"/>
  <c r="AC952" i="12" s="1"/>
  <c r="AC953" i="12" a="1"/>
  <c r="AC953" i="12" s="1"/>
  <c r="AC954" i="12" a="1"/>
  <c r="AC954" i="12" s="1"/>
  <c r="AC955" i="12" a="1"/>
  <c r="AC955" i="12" s="1"/>
  <c r="AC956" i="12" a="1"/>
  <c r="AC956" i="12" s="1"/>
  <c r="AC957" i="12" a="1"/>
  <c r="AC957" i="12" s="1"/>
  <c r="AC958" i="12" a="1"/>
  <c r="AC958" i="12" s="1"/>
  <c r="AC959" i="12" a="1"/>
  <c r="AC959" i="12" s="1"/>
  <c r="AC960" i="12" a="1"/>
  <c r="AC960" i="12" s="1"/>
  <c r="AC961" i="12" a="1"/>
  <c r="AC961" i="12" s="1"/>
  <c r="AC962" i="12" a="1"/>
  <c r="AC962" i="12" s="1"/>
  <c r="AC963" i="12" a="1"/>
  <c r="AC963" i="12" s="1"/>
  <c r="AC964" i="12" a="1"/>
  <c r="AC964" i="12" s="1"/>
  <c r="AC965" i="12" a="1"/>
  <c r="AC965" i="12" s="1"/>
  <c r="AC966" i="12" a="1"/>
  <c r="AC966" i="12" s="1"/>
  <c r="AC967" i="12" a="1"/>
  <c r="AC967" i="12" s="1"/>
  <c r="AC968" i="12" a="1"/>
  <c r="AC968" i="12" s="1"/>
  <c r="AC969" i="12" a="1"/>
  <c r="AC969" i="12" s="1"/>
  <c r="AC970" i="12" a="1"/>
  <c r="AC970" i="12" s="1"/>
  <c r="AC971" i="12" a="1"/>
  <c r="AC971" i="12" s="1"/>
  <c r="AC972" i="12" a="1"/>
  <c r="AC972" i="12" s="1"/>
  <c r="AC973" i="12" a="1"/>
  <c r="AC973" i="12" s="1"/>
  <c r="AC974" i="12" a="1"/>
  <c r="AC974" i="12" s="1"/>
  <c r="AC975" i="12" a="1"/>
  <c r="AC975" i="12" s="1"/>
  <c r="AC976" i="12" a="1"/>
  <c r="AC976" i="12" s="1"/>
  <c r="AC977" i="12" a="1"/>
  <c r="AC977" i="12" s="1"/>
  <c r="AC978" i="12" a="1"/>
  <c r="AC978" i="12" s="1"/>
  <c r="AC979" i="12" a="1"/>
  <c r="AC979" i="12" s="1"/>
  <c r="AC980" i="12" a="1"/>
  <c r="AC980" i="12" s="1"/>
  <c r="AC981" i="12" a="1"/>
  <c r="AC981" i="12" s="1"/>
  <c r="AC982" i="12" a="1"/>
  <c r="AC982" i="12" s="1"/>
  <c r="AC983" i="12" a="1"/>
  <c r="AC983" i="12" s="1"/>
  <c r="AC984" i="12" a="1"/>
  <c r="AC984" i="12" s="1"/>
  <c r="AC985" i="12" a="1"/>
  <c r="AC985" i="12" s="1"/>
  <c r="AC986" i="12" a="1"/>
  <c r="AC986" i="12" s="1"/>
  <c r="AC987" i="12" a="1"/>
  <c r="AC987" i="12" s="1"/>
  <c r="AC988" i="12" a="1"/>
  <c r="AC988" i="12" s="1"/>
  <c r="AC989" i="12" a="1"/>
  <c r="AC989" i="12" s="1"/>
  <c r="AC990" i="12" a="1"/>
  <c r="AC990" i="12" s="1"/>
  <c r="AC991" i="12" a="1"/>
  <c r="AC991" i="12" s="1"/>
  <c r="AC992" i="12" a="1"/>
  <c r="AC992" i="12" s="1"/>
  <c r="AC993" i="12" a="1"/>
  <c r="AC993" i="12" s="1"/>
  <c r="AC994" i="12" a="1"/>
  <c r="AC994" i="12" s="1"/>
  <c r="AC995" i="12" a="1"/>
  <c r="AC995" i="12" s="1"/>
  <c r="AC996" i="12" a="1"/>
  <c r="AC996" i="12" s="1"/>
  <c r="AC997" i="12" a="1"/>
  <c r="AC997" i="12" s="1"/>
  <c r="AC998" i="12" a="1"/>
  <c r="AC998" i="12" s="1"/>
  <c r="AC999" i="12" a="1"/>
  <c r="AC999" i="12" s="1"/>
  <c r="AC1000" i="12" a="1"/>
  <c r="AC1000" i="12" s="1"/>
  <c r="AC1001" i="12" a="1"/>
  <c r="AC1001" i="12" s="1"/>
  <c r="AC1002" i="12" a="1"/>
  <c r="AC1002" i="12" s="1"/>
  <c r="AC1003" i="12" a="1"/>
  <c r="AC1003" i="12" s="1"/>
  <c r="AC1004" i="12" a="1"/>
  <c r="AC1004" i="12" s="1"/>
  <c r="AC1005" i="12" a="1"/>
  <c r="AC1005" i="12" s="1"/>
  <c r="AC1006" i="12" a="1"/>
  <c r="AC1006" i="12" s="1"/>
  <c r="AC1007" i="12" a="1"/>
  <c r="AC1007" i="12" s="1"/>
  <c r="AC1008" i="12" a="1"/>
  <c r="AC1008" i="12" s="1"/>
  <c r="AC1009" i="12" a="1"/>
  <c r="AC1009" i="12" s="1"/>
  <c r="AC1010" i="12" a="1"/>
  <c r="AC1010" i="12" s="1"/>
  <c r="AC1011" i="12" a="1"/>
  <c r="AC1011" i="12" s="1"/>
  <c r="AC1012" i="12" a="1"/>
  <c r="AC1012" i="12" s="1"/>
  <c r="AC1013" i="12" a="1"/>
  <c r="AC1013" i="12" s="1"/>
  <c r="AC1014" i="12" a="1"/>
  <c r="AC1014" i="12" s="1"/>
  <c r="AC1015" i="12" a="1"/>
  <c r="AC1015" i="12" s="1"/>
  <c r="AC1016" i="12" a="1"/>
  <c r="AC1016" i="12" s="1"/>
  <c r="AC1017" i="12" a="1"/>
  <c r="AC1017" i="12" s="1"/>
  <c r="AC1018" i="12" a="1"/>
  <c r="AC1018" i="12" s="1"/>
  <c r="AC1019" i="12" a="1"/>
  <c r="AC1019" i="12" s="1"/>
  <c r="AC1020" i="12" a="1"/>
  <c r="AC1020" i="12" s="1"/>
  <c r="AC1021" i="12" a="1"/>
  <c r="AC1021" i="12" s="1"/>
  <c r="AC1022" i="12" a="1"/>
  <c r="AC1022" i="12" s="1"/>
  <c r="AC1023" i="12" a="1"/>
  <c r="AC1023" i="12" s="1"/>
  <c r="AC1024" i="12" a="1"/>
  <c r="AC1024" i="12" s="1"/>
  <c r="AC1025" i="12" a="1"/>
  <c r="AC1025" i="12" s="1"/>
  <c r="AC1026" i="12" a="1"/>
  <c r="AC1026" i="12" s="1"/>
  <c r="AC1027" i="12" a="1"/>
  <c r="AC1027" i="12" s="1"/>
  <c r="AC1028" i="12" a="1"/>
  <c r="AC1028" i="12" s="1"/>
  <c r="AC1029" i="12" a="1"/>
  <c r="AC1029" i="12" s="1"/>
  <c r="AC1030" i="12" a="1"/>
  <c r="AC1030" i="12" s="1"/>
  <c r="AC1031" i="12" a="1"/>
  <c r="AC1031" i="12" s="1"/>
  <c r="AC1032" i="12" a="1"/>
  <c r="AC1032" i="12" s="1"/>
  <c r="AC1033" i="12" a="1"/>
  <c r="AC1033" i="12" s="1"/>
  <c r="AC1034" i="12" a="1"/>
  <c r="AC1034" i="12" s="1"/>
  <c r="AC1035" i="12" a="1"/>
  <c r="AC1035" i="12" s="1"/>
  <c r="AC1036" i="12" a="1"/>
  <c r="AC1036" i="12" s="1"/>
  <c r="AC1037" i="12" a="1"/>
  <c r="AC1037" i="12" s="1"/>
  <c r="AC1038" i="12" a="1"/>
  <c r="AC1038" i="12" s="1"/>
  <c r="AC1039" i="12" a="1"/>
  <c r="AC1039" i="12" s="1"/>
  <c r="AC1040" i="12" a="1"/>
  <c r="AC1040" i="12" s="1"/>
  <c r="AC1041" i="12" a="1"/>
  <c r="AC1041" i="12" s="1"/>
  <c r="AC1042" i="12" a="1"/>
  <c r="AC1042" i="12" s="1"/>
  <c r="AC1043" i="12" a="1"/>
  <c r="AC1043" i="12" s="1"/>
  <c r="AC1044" i="12" a="1"/>
  <c r="AC1044" i="12" s="1"/>
  <c r="AC1045" i="12" a="1"/>
  <c r="AC1045" i="12" s="1"/>
  <c r="AC1046" i="12" a="1"/>
  <c r="AC1046" i="12" s="1"/>
  <c r="AC1047" i="12" a="1"/>
  <c r="AC1047" i="12" s="1"/>
  <c r="AC1048" i="12" a="1"/>
  <c r="AC1048" i="12" s="1"/>
  <c r="AC1049" i="12" a="1"/>
  <c r="AC1049" i="12" s="1"/>
  <c r="AC1050" i="12" a="1"/>
  <c r="AC1050" i="12" s="1"/>
  <c r="AC1051" i="12" a="1"/>
  <c r="AC1051" i="12" s="1"/>
  <c r="AC1052" i="12" a="1"/>
  <c r="AC1052" i="12" s="1"/>
  <c r="AC1053" i="12" a="1"/>
  <c r="AC1053" i="12" s="1"/>
  <c r="AC1054" i="12" a="1"/>
  <c r="AC1054" i="12" s="1"/>
  <c r="AC1055" i="12" a="1"/>
  <c r="AC1055" i="12" s="1"/>
  <c r="AC1056" i="12" a="1"/>
  <c r="AC1056" i="12" s="1"/>
  <c r="AC1057" i="12" a="1"/>
  <c r="AC1057" i="12" s="1"/>
  <c r="AC1058" i="12" a="1"/>
  <c r="AC1058" i="12" s="1"/>
  <c r="AC1059" i="12" a="1"/>
  <c r="AC1059" i="12" s="1"/>
  <c r="AC1060" i="12" a="1"/>
  <c r="AC1060" i="12" s="1"/>
  <c r="AC1061" i="12" a="1"/>
  <c r="AC1061" i="12" s="1"/>
  <c r="AC1062" i="12" a="1"/>
  <c r="AC1062" i="12" s="1"/>
  <c r="AC1063" i="12" a="1"/>
  <c r="AC1063" i="12" s="1"/>
  <c r="AC1064" i="12" a="1"/>
  <c r="AC1064" i="12" s="1"/>
  <c r="AC1065" i="12" a="1"/>
  <c r="AC1065" i="12" s="1"/>
  <c r="AC1066" i="12" a="1"/>
  <c r="AC1066" i="12" s="1"/>
  <c r="AC1067" i="12" a="1"/>
  <c r="AC1067" i="12" s="1"/>
  <c r="AC1068" i="12" a="1"/>
  <c r="AC1068" i="12" s="1"/>
  <c r="AC1069" i="12" a="1"/>
  <c r="AC1069" i="12" s="1"/>
  <c r="AC1070" i="12" a="1"/>
  <c r="AC1070" i="12" s="1"/>
  <c r="AC1071" i="12" a="1"/>
  <c r="AC1071" i="12" s="1"/>
  <c r="AC1072" i="12" a="1"/>
  <c r="AC1072" i="12" s="1"/>
  <c r="AC1073" i="12" a="1"/>
  <c r="AC1073" i="12" s="1"/>
  <c r="AC1074" i="12" a="1"/>
  <c r="AC1074" i="12" s="1"/>
  <c r="AC1075" i="12" a="1"/>
  <c r="AC1075" i="12" s="1"/>
  <c r="AC1076" i="12" a="1"/>
  <c r="AC1076" i="12" s="1"/>
  <c r="AC1077" i="12" a="1"/>
  <c r="AC1077" i="12" s="1"/>
  <c r="AC1078" i="12" a="1"/>
  <c r="AC1078" i="12" s="1"/>
  <c r="AC1079" i="12" a="1"/>
  <c r="AC1079" i="12" s="1"/>
  <c r="AC1080" i="12" a="1"/>
  <c r="AC1080" i="12" s="1"/>
  <c r="AC1081" i="12" a="1"/>
  <c r="AC1081" i="12" s="1"/>
  <c r="AC1082" i="12" a="1"/>
  <c r="AC1082" i="12" s="1"/>
  <c r="AC1083" i="12" a="1"/>
  <c r="AC1083" i="12" s="1"/>
  <c r="AC1084" i="12" a="1"/>
  <c r="AC1084" i="12" s="1"/>
  <c r="AC1085" i="12" a="1"/>
  <c r="AC1085" i="12" s="1"/>
  <c r="AC1086" i="12" a="1"/>
  <c r="AC1086" i="12" s="1"/>
  <c r="AC1087" i="12" a="1"/>
  <c r="AC1087" i="12" s="1"/>
  <c r="AC1088" i="12" a="1"/>
  <c r="AC1088" i="12" s="1"/>
  <c r="AC1089" i="12" a="1"/>
  <c r="AC1089" i="12" s="1"/>
  <c r="AC1090" i="12" a="1"/>
  <c r="AC1090" i="12" s="1"/>
  <c r="AC1091" i="12" a="1"/>
  <c r="AC1091" i="12" s="1"/>
  <c r="AC1092" i="12" a="1"/>
  <c r="AC1092" i="12" s="1"/>
  <c r="AC1093" i="12" a="1"/>
  <c r="AC1093" i="12" s="1"/>
  <c r="AC1094" i="12" a="1"/>
  <c r="AC1094" i="12" s="1"/>
  <c r="AC1095" i="12" a="1"/>
  <c r="AC1095" i="12" s="1"/>
  <c r="AC1096" i="12" a="1"/>
  <c r="AC1096" i="12" s="1"/>
  <c r="AC1097" i="12" a="1"/>
  <c r="AC1097" i="12" s="1"/>
  <c r="AC1098" i="12" a="1"/>
  <c r="AC1098" i="12" s="1"/>
  <c r="AC1099" i="12" a="1"/>
  <c r="AC1099" i="12" s="1"/>
  <c r="AC1100" i="12" a="1"/>
  <c r="AC1100" i="12" s="1"/>
  <c r="AC1101" i="12" a="1"/>
  <c r="AC1101" i="12" s="1"/>
  <c r="AC1102" i="12" a="1"/>
  <c r="AC1102" i="12" s="1"/>
  <c r="AC1103" i="12" a="1"/>
  <c r="AC1103" i="12" s="1"/>
  <c r="AC1104" i="12" a="1"/>
  <c r="AC1104" i="12" s="1"/>
  <c r="AC1105" i="12" a="1"/>
  <c r="AC1105" i="12" s="1"/>
  <c r="AC1106" i="12" a="1"/>
  <c r="AC1106" i="12" s="1"/>
  <c r="AC1107" i="12" a="1"/>
  <c r="AC1107" i="12" s="1"/>
  <c r="AC1108" i="12" a="1"/>
  <c r="AC1108" i="12" s="1"/>
  <c r="AC1109" i="12" a="1"/>
  <c r="AC1109" i="12" s="1"/>
  <c r="AC1110" i="12" a="1"/>
  <c r="AC1110" i="12" s="1"/>
  <c r="AC1111" i="12" a="1"/>
  <c r="AC1111" i="12" s="1"/>
  <c r="AC1112" i="12" a="1"/>
  <c r="AC1112" i="12" s="1"/>
  <c r="AC1113" i="12" a="1"/>
  <c r="AC1113" i="12" s="1"/>
  <c r="AC1114" i="12" a="1"/>
  <c r="AC1114" i="12" s="1"/>
  <c r="AC1115" i="12" a="1"/>
  <c r="AC1115" i="12" s="1"/>
  <c r="AC1116" i="12" a="1"/>
  <c r="AC1116" i="12" s="1"/>
  <c r="AC1117" i="12" a="1"/>
  <c r="AC1117" i="12" s="1"/>
  <c r="AC1118" i="12" a="1"/>
  <c r="AC1118" i="12" s="1"/>
  <c r="AC1119" i="12" a="1"/>
  <c r="AC1119" i="12" s="1"/>
  <c r="AC1120" i="12" a="1"/>
  <c r="AC1120" i="12" s="1"/>
  <c r="AC1121" i="12" a="1"/>
  <c r="AC1121" i="12" s="1"/>
  <c r="AC1122" i="12" a="1"/>
  <c r="AC1122" i="12" s="1"/>
  <c r="AC1123" i="12" a="1"/>
  <c r="AC1123" i="12" s="1"/>
  <c r="AC1124" i="12" a="1"/>
  <c r="AC1124" i="12" s="1"/>
  <c r="AC1125" i="12" a="1"/>
  <c r="AC1125" i="12" s="1"/>
  <c r="AC1126" i="12" a="1"/>
  <c r="AC1126" i="12" s="1"/>
  <c r="AC1127" i="12" a="1"/>
  <c r="AC1127" i="12" s="1"/>
  <c r="AC1128" i="12" a="1"/>
  <c r="AC1128" i="12" s="1"/>
  <c r="AC1129" i="12" a="1"/>
  <c r="AC1129" i="12" s="1"/>
  <c r="AC1130" i="12" a="1"/>
  <c r="AC1130" i="12" s="1"/>
  <c r="AC1131" i="12" a="1"/>
  <c r="AC1131" i="12" s="1"/>
  <c r="AC1132" i="12" a="1"/>
  <c r="AC1132" i="12" s="1"/>
  <c r="AC1133" i="12" a="1"/>
  <c r="AC1133" i="12" s="1"/>
  <c r="AC1134" i="12" a="1"/>
  <c r="AC1134" i="12" s="1"/>
  <c r="AC1135" i="12" a="1"/>
  <c r="AC1135" i="12" s="1"/>
  <c r="AC1136" i="12" a="1"/>
  <c r="AC1136" i="12" s="1"/>
  <c r="AC1137" i="12" a="1"/>
  <c r="AC1137" i="12" s="1"/>
  <c r="AC1138" i="12" a="1"/>
  <c r="AC1138" i="12" s="1"/>
  <c r="AC1139" i="12" a="1"/>
  <c r="AC1139" i="12" s="1"/>
  <c r="AC1140" i="12" a="1"/>
  <c r="AC1140" i="12" s="1"/>
  <c r="AC1141" i="12" a="1"/>
  <c r="AC1141" i="12" s="1"/>
  <c r="AC1142" i="12" a="1"/>
  <c r="AC1142" i="12" s="1"/>
  <c r="AC1143" i="12" a="1"/>
  <c r="AC1143" i="12" s="1"/>
  <c r="AC1144" i="12" a="1"/>
  <c r="AC1144" i="12" s="1"/>
  <c r="AC1145" i="12" a="1"/>
  <c r="AC1145" i="12" s="1"/>
  <c r="AC1146" i="12" a="1"/>
  <c r="AC1146" i="12" s="1"/>
  <c r="AC1147" i="12" a="1"/>
  <c r="AC1147" i="12" s="1"/>
  <c r="AC1148" i="12" a="1"/>
  <c r="AC1148" i="12" s="1"/>
  <c r="AC1149" i="12" a="1"/>
  <c r="AC1149" i="12" s="1"/>
  <c r="AC1150" i="12" a="1"/>
  <c r="AC1150" i="12" s="1"/>
  <c r="AC1151" i="12" a="1"/>
  <c r="AC1151" i="12" s="1"/>
  <c r="AC1152" i="12" a="1"/>
  <c r="AC1152" i="12" s="1"/>
  <c r="AC1153" i="12" a="1"/>
  <c r="AC1153" i="12" s="1"/>
  <c r="AC1154" i="12" a="1"/>
  <c r="AC1154" i="12" s="1"/>
  <c r="AC1155" i="12" a="1"/>
  <c r="AC1155" i="12" s="1"/>
  <c r="AC1156" i="12" a="1"/>
  <c r="AC1156" i="12" s="1"/>
  <c r="AC1157" i="12" a="1"/>
  <c r="AC1157" i="12" s="1"/>
  <c r="AC1158" i="12" a="1"/>
  <c r="AC1158" i="12" s="1"/>
  <c r="AC1159" i="12" a="1"/>
  <c r="AC1159" i="12" s="1"/>
  <c r="AC1160" i="12" a="1"/>
  <c r="AC1160" i="12" s="1"/>
  <c r="AC1161" i="12" a="1"/>
  <c r="AC1161" i="12" s="1"/>
  <c r="AC1162" i="12" a="1"/>
  <c r="AC1162" i="12" s="1"/>
  <c r="AC1163" i="12" a="1"/>
  <c r="AC1163" i="12" s="1"/>
  <c r="AC1164" i="12" a="1"/>
  <c r="AC1164" i="12" s="1"/>
  <c r="AC1165" i="12" a="1"/>
  <c r="AC1165" i="12" s="1"/>
  <c r="AC1166" i="12" a="1"/>
  <c r="AC1166" i="12" s="1"/>
  <c r="AC1167" i="12" a="1"/>
  <c r="AC1167" i="12" s="1"/>
  <c r="AC1168" i="12" a="1"/>
  <c r="AC1168" i="12" s="1"/>
  <c r="AC1169" i="12" a="1"/>
  <c r="AC1169" i="12" s="1"/>
  <c r="AC1170" i="12" a="1"/>
  <c r="AC1170" i="12" s="1"/>
  <c r="AC1171" i="12" a="1"/>
  <c r="AC1171" i="12" s="1"/>
  <c r="AC1172" i="12" a="1"/>
  <c r="AC1172" i="12" s="1"/>
  <c r="AC1173" i="12" a="1"/>
  <c r="AC1173" i="12" s="1"/>
  <c r="AC1174" i="12" a="1"/>
  <c r="AC1174" i="12" s="1"/>
  <c r="AC1175" i="12" a="1"/>
  <c r="AC1175" i="12" s="1"/>
  <c r="AC1176" i="12" a="1"/>
  <c r="AC1176" i="12" s="1"/>
  <c r="AC1177" i="12" a="1"/>
  <c r="AC1177" i="12" s="1"/>
  <c r="AC1178" i="12" a="1"/>
  <c r="AC1178" i="12" s="1"/>
  <c r="AC1179" i="12" a="1"/>
  <c r="AC1179" i="12" s="1"/>
  <c r="AC1180" i="12" a="1"/>
  <c r="AC1180" i="12" s="1"/>
  <c r="AC1181" i="12" a="1"/>
  <c r="AC1181" i="12" s="1"/>
  <c r="AC1182" i="12" a="1"/>
  <c r="AC1182" i="12" s="1"/>
  <c r="AC1183" i="12" a="1"/>
  <c r="AC1183" i="12" s="1"/>
  <c r="AC1184" i="12" a="1"/>
  <c r="AC1184" i="12" s="1"/>
  <c r="AC1185" i="12" a="1"/>
  <c r="AC1185" i="12" s="1"/>
  <c r="AC1186" i="12" a="1"/>
  <c r="AC1186" i="12" s="1"/>
  <c r="AC1187" i="12" a="1"/>
  <c r="AC1187" i="12" s="1"/>
  <c r="AC1188" i="12" a="1"/>
  <c r="AC1188" i="12" s="1"/>
  <c r="AC1189" i="12" a="1"/>
  <c r="AC1189" i="12" s="1"/>
  <c r="AC1190" i="12" a="1"/>
  <c r="AC1190" i="12" s="1"/>
  <c r="AC1191" i="12" a="1"/>
  <c r="AC1191" i="12" s="1"/>
  <c r="AC1192" i="12" a="1"/>
  <c r="AC1192" i="12" s="1"/>
  <c r="AC1193" i="12" a="1"/>
  <c r="AC1193" i="12" s="1"/>
  <c r="AC1194" i="12" a="1"/>
  <c r="AC1194" i="12" s="1"/>
  <c r="AC1195" i="12" a="1"/>
  <c r="AC1195" i="12" s="1"/>
  <c r="AC1196" i="12" a="1"/>
  <c r="AC1196" i="12" s="1"/>
  <c r="AC1197" i="12" a="1"/>
  <c r="AC1197" i="12" s="1"/>
  <c r="AC1198" i="12" a="1"/>
  <c r="AC1198" i="12" s="1"/>
  <c r="AC1199" i="12" a="1"/>
  <c r="AC1199" i="12" s="1"/>
  <c r="AC1200" i="12" a="1"/>
  <c r="AC1200" i="12" s="1"/>
  <c r="AC1201" i="12" a="1"/>
  <c r="AC1201" i="12" s="1"/>
  <c r="AC1202" i="12" a="1"/>
  <c r="AC1202" i="12" s="1"/>
  <c r="AC1203" i="12" a="1"/>
  <c r="AC1203" i="12" s="1"/>
  <c r="AC1204" i="12" a="1"/>
  <c r="AC1204" i="12" s="1"/>
  <c r="AC1205" i="12" a="1"/>
  <c r="AC1205" i="12" s="1"/>
  <c r="AC1206" i="12" a="1"/>
  <c r="AC1206" i="12" s="1"/>
  <c r="AC1207" i="12" a="1"/>
  <c r="AC1207" i="12" s="1"/>
  <c r="AC1208" i="12" a="1"/>
  <c r="AC1208" i="12" s="1"/>
  <c r="AC1209" i="12" a="1"/>
  <c r="AC1209" i="12" s="1"/>
  <c r="AC1210" i="12" a="1"/>
  <c r="AC1210" i="12" s="1"/>
  <c r="AC1211" i="12" a="1"/>
  <c r="AC1211" i="12" s="1"/>
  <c r="AC1212" i="12" a="1"/>
  <c r="AC1212" i="12" s="1"/>
  <c r="AC1213" i="12" a="1"/>
  <c r="AC1213" i="12" s="1"/>
  <c r="AC1214" i="12" a="1"/>
  <c r="AC1214" i="12" s="1"/>
  <c r="AC1215" i="12" a="1"/>
  <c r="AC1215" i="12" s="1"/>
  <c r="AC1216" i="12" a="1"/>
  <c r="AC1216" i="12" s="1"/>
  <c r="AC1217" i="12" a="1"/>
  <c r="AC1217" i="12" s="1"/>
  <c r="AC1218" i="12" a="1"/>
  <c r="AC1218" i="12" s="1"/>
  <c r="AC1219" i="12" a="1"/>
  <c r="AC1219" i="12" s="1"/>
  <c r="AC1220" i="12" a="1"/>
  <c r="AC1220" i="12" s="1"/>
  <c r="AC1221" i="12" a="1"/>
  <c r="AC1221" i="12" s="1"/>
  <c r="AC1222" i="12" a="1"/>
  <c r="AC1222" i="12" s="1"/>
  <c r="AC1223" i="12" a="1"/>
  <c r="AC1223" i="12" s="1"/>
  <c r="AC1224" i="12" a="1"/>
  <c r="AC1224" i="12" s="1"/>
  <c r="AC1225" i="12" a="1"/>
  <c r="AC1225" i="12" s="1"/>
  <c r="AC1226" i="12" a="1"/>
  <c r="AC1226" i="12" s="1"/>
  <c r="AC1227" i="12" a="1"/>
  <c r="AC1227" i="12" s="1"/>
  <c r="AC1228" i="12" a="1"/>
  <c r="AC1228" i="12" s="1"/>
  <c r="AC1229" i="12" a="1"/>
  <c r="AC1229" i="12" s="1"/>
  <c r="AC1230" i="12" a="1"/>
  <c r="AC1230" i="12" s="1"/>
  <c r="AC1231" i="12" a="1"/>
  <c r="AC1231" i="12" s="1"/>
  <c r="AC1232" i="12" a="1"/>
  <c r="AC1232" i="12" s="1"/>
  <c r="AC1233" i="12" a="1"/>
  <c r="AC1233" i="12" s="1"/>
  <c r="AC1234" i="12" a="1"/>
  <c r="AC1234" i="12" s="1"/>
  <c r="AC1235" i="12" a="1"/>
  <c r="AC1235" i="12" s="1"/>
  <c r="AC1236" i="12" a="1"/>
  <c r="AC1236" i="12" s="1"/>
  <c r="AC1237" i="12" a="1"/>
  <c r="AC1237" i="12" s="1"/>
  <c r="AC1238" i="12" a="1"/>
  <c r="AC1238" i="12" s="1"/>
  <c r="AC1239" i="12" a="1"/>
  <c r="AC1239" i="12" s="1"/>
  <c r="AC1240" i="12" a="1"/>
  <c r="AC1240" i="12" s="1"/>
  <c r="AC1241" i="12" a="1"/>
  <c r="AC1241" i="12" s="1"/>
  <c r="AC1242" i="12" a="1"/>
  <c r="AC1242" i="12" s="1"/>
  <c r="AC1243" i="12" a="1"/>
  <c r="AC1243" i="12" s="1"/>
  <c r="AC1244" i="12" a="1"/>
  <c r="AC1244" i="12" s="1"/>
  <c r="AC1245" i="12" a="1"/>
  <c r="AC1245" i="12" s="1"/>
  <c r="AC1246" i="12" a="1"/>
  <c r="AC1246" i="12" s="1"/>
  <c r="AC1247" i="12" a="1"/>
  <c r="AC1247" i="12" s="1"/>
  <c r="AC1248" i="12" a="1"/>
  <c r="AC1248" i="12" s="1"/>
  <c r="AC1249" i="12" a="1"/>
  <c r="AC1249" i="12" s="1"/>
  <c r="AC1250" i="12" a="1"/>
  <c r="AC1250" i="12" s="1"/>
  <c r="AC1251" i="12" a="1"/>
  <c r="AC1251" i="12" s="1"/>
  <c r="AC1252" i="12" a="1"/>
  <c r="AC1252" i="12" s="1"/>
  <c r="AC1253" i="12" a="1"/>
  <c r="AC1253" i="12" s="1"/>
  <c r="AC1254" i="12" a="1"/>
  <c r="AC1254" i="12" s="1"/>
  <c r="AC1255" i="12" a="1"/>
  <c r="AC1255" i="12" s="1"/>
  <c r="AC1256" i="12" a="1"/>
  <c r="AC1256" i="12" s="1"/>
  <c r="AC1257" i="12" a="1"/>
  <c r="AC1257" i="12" s="1"/>
  <c r="AC1258" i="12" a="1"/>
  <c r="AC1258" i="12" s="1"/>
  <c r="AC1259" i="12" a="1"/>
  <c r="AC1259" i="12" s="1"/>
  <c r="AC1260" i="12" a="1"/>
  <c r="AC1260" i="12" s="1"/>
  <c r="AC1261" i="12" a="1"/>
  <c r="AC1261" i="12" s="1"/>
  <c r="AC1262" i="12" a="1"/>
  <c r="AC1262" i="12" s="1"/>
  <c r="AC1263" i="12" a="1"/>
  <c r="AC1263" i="12" s="1"/>
  <c r="AC1264" i="12" a="1"/>
  <c r="AC1264" i="12" s="1"/>
  <c r="AC1265" i="12" a="1"/>
  <c r="AC1265" i="12" s="1"/>
  <c r="AC1266" i="12" a="1"/>
  <c r="AC1266" i="12" s="1"/>
  <c r="AC1267" i="12" a="1"/>
  <c r="AC1267" i="12" s="1"/>
  <c r="AC1268" i="12" a="1"/>
  <c r="AC1268" i="12" s="1"/>
  <c r="AC1269" i="12" a="1"/>
  <c r="AC1269" i="12" s="1"/>
  <c r="AC1270" i="12" a="1"/>
  <c r="AC1270" i="12" s="1"/>
  <c r="AC1271" i="12" a="1"/>
  <c r="AC1271" i="12" s="1"/>
  <c r="AC1272" i="12" a="1"/>
  <c r="AC1272" i="12" s="1"/>
  <c r="AC1273" i="12" a="1"/>
  <c r="AC1273" i="12" s="1"/>
  <c r="AC1274" i="12" a="1"/>
  <c r="AC1274" i="12" s="1"/>
  <c r="AC1275" i="12" a="1"/>
  <c r="AC1275" i="12" s="1"/>
  <c r="AC1276" i="12" a="1"/>
  <c r="AC1276" i="12" s="1"/>
  <c r="AC1277" i="12" a="1"/>
  <c r="AC1277" i="12" s="1"/>
  <c r="AC1278" i="12" a="1"/>
  <c r="AC1278" i="12" s="1"/>
  <c r="AC1279" i="12" a="1"/>
  <c r="AC1279" i="12" s="1"/>
  <c r="AC1280" i="12" a="1"/>
  <c r="AC1280" i="12" s="1"/>
  <c r="AC1281" i="12" a="1"/>
  <c r="AC1281" i="12" s="1"/>
  <c r="AC1282" i="12" a="1"/>
  <c r="AC1282" i="12" s="1"/>
  <c r="AC1283" i="12" a="1"/>
  <c r="AC1283" i="12" s="1"/>
  <c r="AC1284" i="12" a="1"/>
  <c r="AC1284" i="12" s="1"/>
  <c r="AC1285" i="12" a="1"/>
  <c r="AC1285" i="12" s="1"/>
  <c r="AC1286" i="12" a="1"/>
  <c r="AC1286" i="12" s="1"/>
  <c r="AC1287" i="12" a="1"/>
  <c r="AC1287" i="12" s="1"/>
  <c r="AC1288" i="12" a="1"/>
  <c r="AC1288" i="12" s="1"/>
  <c r="AC1289" i="12" a="1"/>
  <c r="AC1289" i="12" s="1"/>
  <c r="AC1290" i="12" a="1"/>
  <c r="AC1290" i="12" s="1"/>
  <c r="AC1291" i="12" a="1"/>
  <c r="AC1291" i="12" s="1"/>
  <c r="AC1292" i="12" a="1"/>
  <c r="AC1292" i="12" s="1"/>
  <c r="AC1293" i="12" a="1"/>
  <c r="AC1293" i="12" s="1"/>
  <c r="AC1294" i="12" a="1"/>
  <c r="AC1294" i="12" s="1"/>
  <c r="AC1295" i="12" a="1"/>
  <c r="AC1295" i="12" s="1"/>
  <c r="AC1296" i="12" a="1"/>
  <c r="AC1296" i="12" s="1"/>
  <c r="AC1297" i="12" a="1"/>
  <c r="AC1297" i="12" s="1"/>
  <c r="AC1298" i="12" a="1"/>
  <c r="AC1298" i="12" s="1"/>
  <c r="AC1299" i="12" a="1"/>
  <c r="AC1299" i="12" s="1"/>
  <c r="AC1300" i="12" a="1"/>
  <c r="AC1300" i="12" s="1"/>
  <c r="AC1301" i="12" a="1"/>
  <c r="AC1301" i="12" s="1"/>
  <c r="AC1302" i="12" a="1"/>
  <c r="AC1302" i="12" s="1"/>
  <c r="AC1303" i="12" a="1"/>
  <c r="AC1303" i="12" s="1"/>
  <c r="AC1304" i="12" a="1"/>
  <c r="AC1304" i="12" s="1"/>
  <c r="AC1305" i="12" a="1"/>
  <c r="AC1305" i="12" s="1"/>
  <c r="AC1306" i="12" a="1"/>
  <c r="AC1306" i="12" s="1"/>
  <c r="AC1307" i="12" a="1"/>
  <c r="AC1307" i="12" s="1"/>
  <c r="AC1308" i="12" a="1"/>
  <c r="AC1308" i="12" s="1"/>
  <c r="AC1309" i="12" a="1"/>
  <c r="AC1309" i="12" s="1"/>
  <c r="AC1310" i="12" a="1"/>
  <c r="AC1310" i="12" s="1"/>
  <c r="AC1311" i="12" a="1"/>
  <c r="AC1311" i="12" s="1"/>
  <c r="AC1312" i="12" a="1"/>
  <c r="AC1312" i="12" s="1"/>
  <c r="AC1313" i="12" a="1"/>
  <c r="AC1313" i="12" s="1"/>
  <c r="AC1314" i="12" a="1"/>
  <c r="AC1314" i="12" s="1"/>
  <c r="AC1315" i="12" a="1"/>
  <c r="AC1315" i="12" s="1"/>
  <c r="AC1316" i="12" a="1"/>
  <c r="AC1316" i="12" s="1"/>
  <c r="AC1317" i="12" a="1"/>
  <c r="AC1317" i="12" s="1"/>
  <c r="AC1318" i="12" a="1"/>
  <c r="AC1318" i="12" s="1"/>
  <c r="AC1319" i="12" a="1"/>
  <c r="AC1319" i="12" s="1"/>
  <c r="AC1320" i="12" a="1"/>
  <c r="AC1320" i="12" s="1"/>
  <c r="AC1321" i="12" a="1"/>
  <c r="AC1321" i="12" s="1"/>
  <c r="AC1322" i="12" a="1"/>
  <c r="AC1322" i="12" s="1"/>
  <c r="AC1323" i="12" a="1"/>
  <c r="AC1323" i="12" s="1"/>
  <c r="AC1324" i="12" a="1"/>
  <c r="AC1324" i="12" s="1"/>
  <c r="AC1325" i="12" a="1"/>
  <c r="AC1325" i="12" s="1"/>
  <c r="AC1326" i="12" a="1"/>
  <c r="AC1326" i="12" s="1"/>
  <c r="AC1327" i="12" a="1"/>
  <c r="AC1327" i="12" s="1"/>
  <c r="AC1328" i="12" a="1"/>
  <c r="AC1328" i="12" s="1"/>
  <c r="AC1329" i="12" a="1"/>
  <c r="AC1329" i="12" s="1"/>
  <c r="AC1330" i="12" a="1"/>
  <c r="AC1330" i="12" s="1"/>
  <c r="AC1331" i="12" a="1"/>
  <c r="AC1331" i="12" s="1"/>
  <c r="AC1332" i="12" a="1"/>
  <c r="AC1332" i="12" s="1"/>
  <c r="AC1333" i="12" a="1"/>
  <c r="AC1333" i="12" s="1"/>
  <c r="AC1334" i="12" a="1"/>
  <c r="AC1334" i="12" s="1"/>
  <c r="AC1335" i="12" a="1"/>
  <c r="AC1335" i="12" s="1"/>
  <c r="AC1336" i="12" a="1"/>
  <c r="AC1336" i="12" s="1"/>
  <c r="AC1337" i="12" a="1"/>
  <c r="AC1337" i="12" s="1"/>
  <c r="AC1338" i="12" a="1"/>
  <c r="AC1338" i="12" s="1"/>
  <c r="AC1339" i="12" a="1"/>
  <c r="AC1339" i="12" s="1"/>
  <c r="AC1340" i="12" a="1"/>
  <c r="AC1340" i="12" s="1"/>
  <c r="AC1341" i="12" a="1"/>
  <c r="AC1341" i="12" s="1"/>
  <c r="AC1342" i="12" a="1"/>
  <c r="AC1342" i="12" s="1"/>
  <c r="AC1343" i="12" a="1"/>
  <c r="AC1343" i="12" s="1"/>
  <c r="AC1344" i="12" a="1"/>
  <c r="AC1344" i="12" s="1"/>
  <c r="AC1345" i="12" a="1"/>
  <c r="AC1345" i="12" s="1"/>
  <c r="AC1346" i="12" a="1"/>
  <c r="AC1346" i="12" s="1"/>
  <c r="AC1347" i="12" a="1"/>
  <c r="AC1347" i="12" s="1"/>
  <c r="AC1348" i="12" a="1"/>
  <c r="AC1348" i="12" s="1"/>
  <c r="AC1349" i="12" a="1"/>
  <c r="AC1349" i="12" s="1"/>
  <c r="AC1350" i="12" a="1"/>
  <c r="AC1350" i="12" s="1"/>
  <c r="AC1351" i="12" a="1"/>
  <c r="AC1351" i="12" s="1"/>
  <c r="AC1352" i="12" a="1"/>
  <c r="AC1352" i="12" s="1"/>
  <c r="AC1353" i="12" a="1"/>
  <c r="AC1353" i="12" s="1"/>
  <c r="AC1354" i="12" a="1"/>
  <c r="AC1354" i="12" s="1"/>
  <c r="AC1355" i="12" a="1"/>
  <c r="AC1355" i="12" s="1"/>
  <c r="AC1356" i="12" a="1"/>
  <c r="AC1356" i="12" s="1"/>
  <c r="AC1357" i="12" a="1"/>
  <c r="AC1357" i="12" s="1"/>
  <c r="AC1358" i="12" a="1"/>
  <c r="AC1358" i="12" s="1"/>
  <c r="AC1359" i="12" a="1"/>
  <c r="AC1359" i="12" s="1"/>
  <c r="AC1360" i="12" a="1"/>
  <c r="AC1360" i="12" s="1"/>
  <c r="AC1361" i="12" a="1"/>
  <c r="AC1361" i="12" s="1"/>
  <c r="AC1362" i="12" a="1"/>
  <c r="AC1362" i="12" s="1"/>
  <c r="AC1363" i="12" a="1"/>
  <c r="AC1363" i="12" s="1"/>
  <c r="AC1364" i="12" a="1"/>
  <c r="AC1364" i="12" s="1"/>
  <c r="AC1365" i="12" a="1"/>
  <c r="AC1365" i="12" s="1"/>
  <c r="AC1366" i="12" a="1"/>
  <c r="AC1366" i="12" s="1"/>
  <c r="AC1367" i="12" a="1"/>
  <c r="AC1367" i="12" s="1"/>
  <c r="AC1368" i="12" a="1"/>
  <c r="AC1368" i="12" s="1"/>
  <c r="AC1369" i="12" a="1"/>
  <c r="AC1369" i="12" s="1"/>
  <c r="AC1370" i="12" a="1"/>
  <c r="AC1370" i="12" s="1"/>
  <c r="AC1371" i="12" a="1"/>
  <c r="AC1371" i="12" s="1"/>
  <c r="AC1372" i="12" a="1"/>
  <c r="AC1372" i="12" s="1"/>
  <c r="AC1373" i="12" a="1"/>
  <c r="AC1373" i="12" s="1"/>
  <c r="AC1374" i="12" a="1"/>
  <c r="AC1374" i="12" s="1"/>
  <c r="AC1375" i="12" a="1"/>
  <c r="AC1375" i="12" s="1"/>
  <c r="AC1376" i="12" a="1"/>
  <c r="AC1376" i="12" s="1"/>
  <c r="AC1377" i="12" a="1"/>
  <c r="AC1377" i="12" s="1"/>
  <c r="AC1378" i="12" a="1"/>
  <c r="AC1378" i="12" s="1"/>
  <c r="AC1379" i="12" a="1"/>
  <c r="AC1379" i="12" s="1"/>
  <c r="AC1380" i="12" a="1"/>
  <c r="AC1380" i="12" s="1"/>
  <c r="AC1381" i="12" a="1"/>
  <c r="AC1381" i="12" s="1"/>
  <c r="AC1382" i="12" a="1"/>
  <c r="AC1382" i="12" s="1"/>
  <c r="AC1383" i="12" a="1"/>
  <c r="AC1383" i="12" s="1"/>
  <c r="AC1384" i="12" a="1"/>
  <c r="AC1384" i="12" s="1"/>
  <c r="AC1385" i="12" a="1"/>
  <c r="AC1385" i="12" s="1"/>
  <c r="AC1386" i="12" a="1"/>
  <c r="AC1386" i="12" s="1"/>
  <c r="AC1387" i="12" a="1"/>
  <c r="AC1387" i="12" s="1"/>
  <c r="AC1388" i="12" a="1"/>
  <c r="AC1388" i="12" s="1"/>
  <c r="AC1389" i="12" a="1"/>
  <c r="AC1389" i="12" s="1"/>
  <c r="AC1390" i="12" a="1"/>
  <c r="AC1390" i="12" s="1"/>
  <c r="AC1391" i="12" a="1"/>
  <c r="AC1391" i="12" s="1"/>
  <c r="AC1392" i="12" a="1"/>
  <c r="AC1392" i="12" s="1"/>
  <c r="AC1393" i="12" a="1"/>
  <c r="AC1393" i="12" s="1"/>
  <c r="AC1394" i="12" a="1"/>
  <c r="AC1394" i="12" s="1"/>
  <c r="AC1395" i="12" a="1"/>
  <c r="AC1395" i="12" s="1"/>
  <c r="AC1396" i="12" a="1"/>
  <c r="AC1396" i="12" s="1"/>
  <c r="AC1397" i="12" a="1"/>
  <c r="AC1397" i="12" s="1"/>
  <c r="AC1398" i="12" a="1"/>
  <c r="AC1398" i="12" s="1"/>
  <c r="AC1399" i="12" a="1"/>
  <c r="AC1399" i="12" s="1"/>
  <c r="AC1400" i="12" a="1"/>
  <c r="AC1400" i="12" s="1"/>
  <c r="AC1401" i="12" a="1"/>
  <c r="AC1401" i="12" s="1"/>
  <c r="AC1402" i="12" a="1"/>
  <c r="AC1402" i="12" s="1"/>
  <c r="AC1403" i="12" a="1"/>
  <c r="AC1403" i="12" s="1"/>
  <c r="AC1404" i="12" a="1"/>
  <c r="AC1404" i="12" s="1"/>
  <c r="AC1405" i="12" a="1"/>
  <c r="AC1405" i="12" s="1"/>
  <c r="AC1406" i="12" a="1"/>
  <c r="AC1406" i="12" s="1"/>
  <c r="AC1407" i="12" a="1"/>
  <c r="AC1407" i="12" s="1"/>
  <c r="AC1408" i="12" a="1"/>
  <c r="AC1408" i="12" s="1"/>
  <c r="AC1409" i="12" a="1"/>
  <c r="AC1409" i="12" s="1"/>
  <c r="AC1410" i="12" a="1"/>
  <c r="AC1410" i="12" s="1"/>
  <c r="AC1411" i="12" a="1"/>
  <c r="AC1411" i="12" s="1"/>
  <c r="AC1412" i="12" a="1"/>
  <c r="AC1412" i="12" s="1"/>
  <c r="AC1413" i="12" a="1"/>
  <c r="AC1413" i="12" s="1"/>
  <c r="AC1414" i="12" a="1"/>
  <c r="AC1414" i="12" s="1"/>
  <c r="AC1415" i="12" a="1"/>
  <c r="AC1415" i="12" s="1"/>
  <c r="AC1416" i="12" a="1"/>
  <c r="AC1416" i="12" s="1"/>
  <c r="AC1417" i="12" a="1"/>
  <c r="AC1417" i="12" s="1"/>
  <c r="AC1418" i="12" a="1"/>
  <c r="AC1418" i="12" s="1"/>
  <c r="AC1419" i="12" a="1"/>
  <c r="AC1419" i="12" s="1"/>
  <c r="AC1420" i="12" a="1"/>
  <c r="AC1420" i="12" s="1"/>
  <c r="AC1421" i="12" a="1"/>
  <c r="AC1421" i="12" s="1"/>
  <c r="AC1422" i="12" a="1"/>
  <c r="AC1422" i="12" s="1"/>
  <c r="AC1423" i="12" a="1"/>
  <c r="AC1423" i="12" s="1"/>
  <c r="AC1424" i="12" a="1"/>
  <c r="AC1424" i="12" s="1"/>
  <c r="AC1425" i="12" a="1"/>
  <c r="AC1425" i="12" s="1"/>
  <c r="AC1426" i="12" a="1"/>
  <c r="AC1426" i="12" s="1"/>
  <c r="AC1427" i="12" a="1"/>
  <c r="AC1427" i="12" s="1"/>
  <c r="AC1428" i="12" a="1"/>
  <c r="AC1428" i="12" s="1"/>
  <c r="AC1429" i="12" a="1"/>
  <c r="AC1429" i="12" s="1"/>
  <c r="AC1430" i="12" a="1"/>
  <c r="AC1430" i="12" s="1"/>
  <c r="AC1431" i="12" a="1"/>
  <c r="AC1431" i="12" s="1"/>
  <c r="AC1432" i="12" a="1"/>
  <c r="AC1432" i="12" s="1"/>
  <c r="AC1433" i="12" a="1"/>
  <c r="AC1433" i="12" s="1"/>
  <c r="AC1434" i="12" a="1"/>
  <c r="AC1434" i="12" s="1"/>
  <c r="AC1435" i="12" a="1"/>
  <c r="AC1435" i="12" s="1"/>
  <c r="AC1436" i="12" a="1"/>
  <c r="AC1436" i="12" s="1"/>
  <c r="AC1437" i="12" a="1"/>
  <c r="AC1437" i="12" s="1"/>
  <c r="AC1438" i="12" a="1"/>
  <c r="AC1438" i="12" s="1"/>
  <c r="AC1439" i="12" a="1"/>
  <c r="AC1439" i="12" s="1"/>
  <c r="AC1440" i="12" a="1"/>
  <c r="AC1440" i="12" s="1"/>
  <c r="AC1441" i="12" a="1"/>
  <c r="AC1441" i="12" s="1"/>
  <c r="AC1442" i="12" a="1"/>
  <c r="AC1442" i="12" s="1"/>
  <c r="AC1443" i="12" a="1"/>
  <c r="AC1443" i="12" s="1"/>
  <c r="AC1444" i="12" a="1"/>
  <c r="AC1444" i="12" s="1"/>
  <c r="AC1445" i="12" a="1"/>
  <c r="AC1445" i="12" s="1"/>
  <c r="AC1446" i="12" a="1"/>
  <c r="AC1446" i="12" s="1"/>
  <c r="AC1447" i="12" a="1"/>
  <c r="AC1447" i="12" s="1"/>
  <c r="AC1448" i="12" a="1"/>
  <c r="AC1448" i="12" s="1"/>
  <c r="AC1449" i="12" a="1"/>
  <c r="AC1449" i="12" s="1"/>
  <c r="AC1450" i="12" a="1"/>
  <c r="AC1450" i="12" s="1"/>
  <c r="AC1451" i="12" a="1"/>
  <c r="AC1451" i="12" s="1"/>
  <c r="AC1452" i="12" a="1"/>
  <c r="AC1452" i="12" s="1"/>
  <c r="AC1453" i="12" a="1"/>
  <c r="AC1453" i="12" s="1"/>
  <c r="AC1454" i="12" a="1"/>
  <c r="AC1454" i="12" s="1"/>
  <c r="AC1455" i="12" a="1"/>
  <c r="AC1455" i="12" s="1"/>
  <c r="AC1456" i="12" a="1"/>
  <c r="AC1456" i="12" s="1"/>
  <c r="AC1457" i="12" a="1"/>
  <c r="AC1457" i="12" s="1"/>
  <c r="AC1458" i="12" a="1"/>
  <c r="AC1458" i="12" s="1"/>
  <c r="AC1459" i="12" a="1"/>
  <c r="AC1459" i="12" s="1"/>
  <c r="AC1460" i="12" a="1"/>
  <c r="AC1460" i="12" s="1"/>
  <c r="AC1461" i="12" a="1"/>
  <c r="AC1461" i="12" s="1"/>
  <c r="AC1462" i="12" a="1"/>
  <c r="AC1462" i="12" s="1"/>
  <c r="AC1463" i="12" a="1"/>
  <c r="AC1463" i="12" s="1"/>
  <c r="AC1464" i="12" a="1"/>
  <c r="AC1464" i="12" s="1"/>
  <c r="AC1465" i="12" a="1"/>
  <c r="AC1465" i="12" s="1"/>
  <c r="AC1466" i="12" a="1"/>
  <c r="AC1466" i="12" s="1"/>
  <c r="AC1467" i="12" a="1"/>
  <c r="AC1467" i="12" s="1"/>
  <c r="AC1468" i="12" a="1"/>
  <c r="AC1468" i="12" s="1"/>
  <c r="AC1469" i="12" a="1"/>
  <c r="AC1469" i="12" s="1"/>
  <c r="AC1470" i="12" a="1"/>
  <c r="AC1470" i="12" s="1"/>
  <c r="AC1471" i="12" a="1"/>
  <c r="AC1471" i="12" s="1"/>
  <c r="AC1472" i="12" a="1"/>
  <c r="AC1472" i="12" s="1"/>
  <c r="AC1473" i="12" a="1"/>
  <c r="AC1473" i="12" s="1"/>
  <c r="AC1474" i="12" a="1"/>
  <c r="AC1474" i="12" s="1"/>
  <c r="AC1475" i="12" a="1"/>
  <c r="AC1475" i="12" s="1"/>
  <c r="AC1476" i="12" a="1"/>
  <c r="AC1476" i="12" s="1"/>
  <c r="AC1477" i="12" a="1"/>
  <c r="AC1477" i="12" s="1"/>
  <c r="AC1478" i="12" a="1"/>
  <c r="AC1478" i="12" s="1"/>
  <c r="AC1479" i="12" a="1"/>
  <c r="AC1479" i="12" s="1"/>
  <c r="AC1480" i="12" a="1"/>
  <c r="AC1480" i="12" s="1"/>
  <c r="AC1481" i="12" a="1"/>
  <c r="AC1481" i="12" s="1"/>
  <c r="AC1482" i="12" a="1"/>
  <c r="AC1482" i="12" s="1"/>
  <c r="AC1483" i="12" a="1"/>
  <c r="AC1483" i="12" s="1"/>
  <c r="AC1484" i="12" a="1"/>
  <c r="AC1484" i="12" s="1"/>
  <c r="AC1485" i="12" a="1"/>
  <c r="AC1485" i="12" s="1"/>
  <c r="AC1486" i="12" a="1"/>
  <c r="AC1486" i="12" s="1"/>
  <c r="AC1487" i="12" a="1"/>
  <c r="AC1487" i="12" s="1"/>
  <c r="AC1488" i="12" a="1"/>
  <c r="AC1488" i="12" s="1"/>
  <c r="AC1489" i="12" a="1"/>
  <c r="AC1489" i="12" s="1"/>
  <c r="AC1490" i="12" a="1"/>
  <c r="AC1490" i="12" s="1"/>
  <c r="AC1491" i="12" a="1"/>
  <c r="AC1491" i="12" s="1"/>
  <c r="AC1492" i="12" a="1"/>
  <c r="AC1492" i="12" s="1"/>
  <c r="AC1493" i="12" a="1"/>
  <c r="AC1493" i="12" s="1"/>
  <c r="AC1494" i="12" a="1"/>
  <c r="AC1494" i="12" s="1"/>
  <c r="AC1495" i="12" a="1"/>
  <c r="AC1495" i="12" s="1"/>
  <c r="AC1496" i="12" a="1"/>
  <c r="AC1496" i="12" s="1"/>
  <c r="AC1497" i="12" a="1"/>
  <c r="AC1497" i="12" s="1"/>
  <c r="AC1498" i="12" a="1"/>
  <c r="AC1498" i="12" s="1"/>
  <c r="AC1499" i="12" a="1"/>
  <c r="AC1499" i="12" s="1"/>
  <c r="AC1500" i="12" a="1"/>
  <c r="AC1500" i="12" s="1"/>
  <c r="AC1501" i="12" a="1"/>
  <c r="AC1501" i="12" s="1"/>
  <c r="AC1502" i="12" a="1"/>
  <c r="AC1502" i="12" s="1"/>
  <c r="AC1503" i="12" a="1"/>
  <c r="AC1503" i="12" s="1"/>
  <c r="AC1504" i="12" a="1"/>
  <c r="AC1504" i="12" s="1"/>
  <c r="AC1505" i="12" a="1"/>
  <c r="AC1505" i="12" s="1"/>
  <c r="AC1506" i="12" a="1"/>
  <c r="AC1506" i="12" s="1"/>
  <c r="AC1507" i="12" a="1"/>
  <c r="AC1507" i="12" s="1"/>
  <c r="AC1508" i="12" a="1"/>
  <c r="AC1508" i="12" s="1"/>
  <c r="AC1509" i="12" a="1"/>
  <c r="AC1509" i="12" s="1"/>
  <c r="AC1510" i="12" a="1"/>
  <c r="AC1510" i="12" s="1"/>
  <c r="AC1511" i="12" a="1"/>
  <c r="AC1511" i="12" s="1"/>
  <c r="AC1512" i="12" a="1"/>
  <c r="AC1512" i="12" s="1"/>
  <c r="AC1513" i="12" a="1"/>
  <c r="AC1513" i="12" s="1"/>
  <c r="AC1514" i="12" a="1"/>
  <c r="AC1514" i="12" s="1"/>
  <c r="AC1515" i="12" a="1"/>
  <c r="AC1515" i="12" s="1"/>
  <c r="AC1516" i="12" a="1"/>
  <c r="AC1516" i="12" s="1"/>
  <c r="AC1517" i="12" a="1"/>
  <c r="AC1517" i="12" s="1"/>
  <c r="AC1518" i="12" a="1"/>
  <c r="AC1518" i="12" s="1"/>
  <c r="AC1519" i="12" a="1"/>
  <c r="AC1519" i="12" s="1"/>
  <c r="AC1520" i="12" a="1"/>
  <c r="AC1520" i="12" s="1"/>
  <c r="AC1521" i="12" a="1"/>
  <c r="AC1521" i="12" s="1"/>
  <c r="AC1522" i="12" a="1"/>
  <c r="AC1522" i="12" s="1"/>
  <c r="AC1523" i="12" a="1"/>
  <c r="AC1523" i="12" s="1"/>
  <c r="AC1524" i="12" a="1"/>
  <c r="AC1524" i="12" s="1"/>
  <c r="AC1525" i="12" a="1"/>
  <c r="AC1525" i="12" s="1"/>
  <c r="AC1526" i="12" a="1"/>
  <c r="AC1526" i="12" s="1"/>
  <c r="AC1527" i="12" a="1"/>
  <c r="AC1527" i="12" s="1"/>
  <c r="AC1528" i="12" a="1"/>
  <c r="AC1528" i="12" s="1"/>
  <c r="AC1529" i="12" a="1"/>
  <c r="AC1529" i="12" s="1"/>
  <c r="AC1530" i="12" a="1"/>
  <c r="AC1530" i="12" s="1"/>
  <c r="AC1531" i="12" a="1"/>
  <c r="AC1531" i="12" s="1"/>
  <c r="AC1532" i="12" a="1"/>
  <c r="AC1532" i="12" s="1"/>
  <c r="AC1533" i="12" a="1"/>
  <c r="AC1533" i="12" s="1"/>
  <c r="AC1534" i="12" a="1"/>
  <c r="AC1534" i="12" s="1"/>
  <c r="AC1535" i="12" a="1"/>
  <c r="AC1535" i="12" s="1"/>
  <c r="AC1536" i="12" a="1"/>
  <c r="AC1536" i="12" s="1"/>
  <c r="AC1537" i="12" a="1"/>
  <c r="AC1537" i="12" s="1"/>
  <c r="AC1538" i="12" a="1"/>
  <c r="AC1538" i="12" s="1"/>
  <c r="AC1539" i="12" a="1"/>
  <c r="AC1539" i="12" s="1"/>
  <c r="AC1540" i="12" a="1"/>
  <c r="AC1540" i="12" s="1"/>
  <c r="AC1541" i="12" a="1"/>
  <c r="AC1541" i="12" s="1"/>
  <c r="AC1542" i="12" a="1"/>
  <c r="AC1542" i="12" s="1"/>
  <c r="AC1543" i="12" a="1"/>
  <c r="AC1543" i="12" s="1"/>
  <c r="AC1544" i="12" a="1"/>
  <c r="AC1544" i="12" s="1"/>
  <c r="AC1545" i="12" a="1"/>
  <c r="AC1545" i="12" s="1"/>
  <c r="AC1546" i="12" a="1"/>
  <c r="AC1546" i="12" s="1"/>
  <c r="AC1547" i="12" a="1"/>
  <c r="AC1547" i="12" s="1"/>
  <c r="AC1548" i="12" a="1"/>
  <c r="AC1548" i="12" s="1"/>
  <c r="AC1549" i="12" a="1"/>
  <c r="AC1549" i="12" s="1"/>
  <c r="AC1550" i="12" a="1"/>
  <c r="AC1550" i="12" s="1"/>
  <c r="AC1551" i="12" a="1"/>
  <c r="AC1551" i="12" s="1"/>
  <c r="AC1552" i="12" a="1"/>
  <c r="AC1552" i="12" s="1"/>
  <c r="AC1553" i="12" a="1"/>
  <c r="AC1553" i="12" s="1"/>
  <c r="AC1554" i="12" a="1"/>
  <c r="AC1554" i="12" s="1"/>
  <c r="AC1555" i="12" a="1"/>
  <c r="AC1555" i="12" s="1"/>
  <c r="AC1556" i="12" a="1"/>
  <c r="AC1556" i="12" s="1"/>
  <c r="AC1557" i="12" a="1"/>
  <c r="AC1557" i="12" s="1"/>
  <c r="AC1558" i="12" a="1"/>
  <c r="AC1558" i="12" s="1"/>
  <c r="AC1559" i="12" a="1"/>
  <c r="AC1559" i="12" s="1"/>
  <c r="AC1560" i="12" a="1"/>
  <c r="AC1560" i="12" s="1"/>
  <c r="AC1561" i="12" a="1"/>
  <c r="AC1561" i="12" s="1"/>
  <c r="AC1562" i="12" a="1"/>
  <c r="AC1562" i="12" s="1"/>
  <c r="AC1563" i="12" a="1"/>
  <c r="AC1563" i="12" s="1"/>
  <c r="AC1564" i="12" a="1"/>
  <c r="AC1564" i="12" s="1"/>
  <c r="AC1565" i="12" a="1"/>
  <c r="AC1565" i="12" s="1"/>
  <c r="AC1566" i="12" a="1"/>
  <c r="AC1566" i="12" s="1"/>
  <c r="AC1567" i="12" a="1"/>
  <c r="AC1567" i="12" s="1"/>
  <c r="AC1568" i="12" a="1"/>
  <c r="AC1568" i="12" s="1"/>
  <c r="AC1569" i="12" a="1"/>
  <c r="AC1569" i="12" s="1"/>
  <c r="AC1570" i="12" a="1"/>
  <c r="AC1570" i="12" s="1"/>
  <c r="AC1571" i="12" a="1"/>
  <c r="AC1571" i="12" s="1"/>
  <c r="AC1572" i="12" a="1"/>
  <c r="AC1572" i="12" s="1"/>
  <c r="AC1573" i="12" a="1"/>
  <c r="AC1573" i="12" s="1"/>
  <c r="AC1574" i="12" a="1"/>
  <c r="AC1574" i="12" s="1"/>
  <c r="AC1575" i="12" a="1"/>
  <c r="AC1575" i="12" s="1"/>
  <c r="AC1576" i="12" a="1"/>
  <c r="AC1576" i="12" s="1"/>
  <c r="AC1577" i="12" a="1"/>
  <c r="AC1577" i="12" s="1"/>
  <c r="AC1578" i="12" a="1"/>
  <c r="AC1578" i="12" s="1"/>
  <c r="AC1579" i="12" a="1"/>
  <c r="AC1579" i="12" s="1"/>
  <c r="AC1580" i="12" a="1"/>
  <c r="AC1580" i="12" s="1"/>
  <c r="AC1581" i="12" a="1"/>
  <c r="AC1581" i="12" s="1"/>
  <c r="AC1582" i="12" a="1"/>
  <c r="AC1582" i="12" s="1"/>
  <c r="AC1583" i="12" a="1"/>
  <c r="AC1583" i="12" s="1"/>
  <c r="AC1584" i="12" a="1"/>
  <c r="AC1584" i="12" s="1"/>
  <c r="AC1585" i="12" a="1"/>
  <c r="AC1585" i="12" s="1"/>
  <c r="AC1586" i="12" a="1"/>
  <c r="AC1586" i="12" s="1"/>
  <c r="AC1587" i="12" a="1"/>
  <c r="AC1587" i="12" s="1"/>
  <c r="AC1588" i="12" a="1"/>
  <c r="AC1588" i="12" s="1"/>
  <c r="AC1589" i="12" a="1"/>
  <c r="AC1589" i="12" s="1"/>
  <c r="AC1590" i="12" a="1"/>
  <c r="AC1590" i="12" s="1"/>
  <c r="AC1591" i="12" a="1"/>
  <c r="AC1591" i="12" s="1"/>
  <c r="AC1592" i="12" a="1"/>
  <c r="AC1592" i="12" s="1"/>
  <c r="AC1593" i="12" a="1"/>
  <c r="AC1593" i="12" s="1"/>
  <c r="AC1594" i="12" a="1"/>
  <c r="AC1594" i="12" s="1"/>
  <c r="AC1595" i="12" a="1"/>
  <c r="AC1595" i="12" s="1"/>
  <c r="AC1596" i="12" a="1"/>
  <c r="AC1596" i="12" s="1"/>
  <c r="AC1597" i="12" a="1"/>
  <c r="AC1597" i="12" s="1"/>
  <c r="AC1598" i="12" a="1"/>
  <c r="AC1598" i="12" s="1"/>
  <c r="AC1599" i="12" a="1"/>
  <c r="AC1599" i="12" s="1"/>
  <c r="AC1600" i="12" a="1"/>
  <c r="AC1600" i="12" s="1"/>
  <c r="AC1601" i="12" a="1"/>
  <c r="AC1601" i="12" s="1"/>
  <c r="AC1602" i="12" a="1"/>
  <c r="AC1602" i="12" s="1"/>
  <c r="AC1603" i="12" a="1"/>
  <c r="AC1603" i="12" s="1"/>
  <c r="AC1604" i="12" a="1"/>
  <c r="AC1604" i="12" s="1"/>
  <c r="AC1605" i="12" a="1"/>
  <c r="AC1605" i="12" s="1"/>
  <c r="AC1606" i="12" a="1"/>
  <c r="AC1606" i="12" s="1"/>
  <c r="AC1607" i="12" a="1"/>
  <c r="AC1607" i="12" s="1"/>
  <c r="AC1608" i="12" a="1"/>
  <c r="AC1608" i="12" s="1"/>
  <c r="AC1609" i="12" a="1"/>
  <c r="AC1609" i="12" s="1"/>
  <c r="AC1610" i="12" a="1"/>
  <c r="AC1610" i="12" s="1"/>
  <c r="AC1611" i="12" a="1"/>
  <c r="AC1611" i="12" s="1"/>
  <c r="AC1612" i="12" a="1"/>
  <c r="AC1612" i="12" s="1"/>
  <c r="AC1613" i="12" a="1"/>
  <c r="AC1613" i="12" s="1"/>
  <c r="AC1614" i="12" a="1"/>
  <c r="AC1614" i="12" s="1"/>
  <c r="AC1615" i="12" a="1"/>
  <c r="AC1615" i="12" s="1"/>
  <c r="AC1616" i="12" a="1"/>
  <c r="AC1616" i="12" s="1"/>
  <c r="AC1617" i="12" a="1"/>
  <c r="AC1617" i="12" s="1"/>
  <c r="AC1618" i="12" a="1"/>
  <c r="AC1618" i="12" s="1"/>
  <c r="AC1619" i="12" a="1"/>
  <c r="AC1619" i="12" s="1"/>
  <c r="AC1620" i="12" a="1"/>
  <c r="AC1620" i="12" s="1"/>
  <c r="AC1621" i="12" a="1"/>
  <c r="AC1621" i="12" s="1"/>
  <c r="AC1622" i="12" a="1"/>
  <c r="AC1622" i="12" s="1"/>
  <c r="AC1623" i="12" a="1"/>
  <c r="AC1623" i="12" s="1"/>
  <c r="AC1624" i="12" a="1"/>
  <c r="AC1624" i="12" s="1"/>
  <c r="AC1625" i="12" a="1"/>
  <c r="AC1625" i="12" s="1"/>
  <c r="AC1626" i="12" a="1"/>
  <c r="AC1626" i="12" s="1"/>
  <c r="AC1627" i="12" a="1"/>
  <c r="AC1627" i="12" s="1"/>
  <c r="AC1628" i="12" a="1"/>
  <c r="AC1628" i="12" s="1"/>
  <c r="AC1629" i="12" a="1"/>
  <c r="AC1629" i="12" s="1"/>
  <c r="AC1630" i="12" a="1"/>
  <c r="AC1630" i="12" s="1"/>
  <c r="AC1631" i="12" a="1"/>
  <c r="AC1631" i="12" s="1"/>
  <c r="AC1632" i="12" a="1"/>
  <c r="AC1632" i="12" s="1"/>
  <c r="AC1633" i="12" a="1"/>
  <c r="AC1633" i="12" s="1"/>
  <c r="AC1634" i="12" a="1"/>
  <c r="AC1634" i="12" s="1"/>
  <c r="AC1635" i="12" a="1"/>
  <c r="AC1635" i="12" s="1"/>
  <c r="AC1636" i="12" a="1"/>
  <c r="AC1636" i="12" s="1"/>
  <c r="AC1637" i="12" a="1"/>
  <c r="AC1637" i="12" s="1"/>
  <c r="AC1638" i="12" a="1"/>
  <c r="AC1638" i="12" s="1"/>
  <c r="AC1639" i="12" a="1"/>
  <c r="AC1639" i="12" s="1"/>
  <c r="AC1640" i="12" a="1"/>
  <c r="AC1640" i="12" s="1"/>
  <c r="AC1641" i="12" a="1"/>
  <c r="AC1641" i="12" s="1"/>
  <c r="AC1642" i="12" a="1"/>
  <c r="AC1642" i="12" s="1"/>
  <c r="AC1643" i="12" a="1"/>
  <c r="AC1643" i="12" s="1"/>
  <c r="AC1644" i="12" a="1"/>
  <c r="AC1644" i="12" s="1"/>
  <c r="AC1645" i="12" a="1"/>
  <c r="AC1645" i="12" s="1"/>
  <c r="AC1646" i="12" a="1"/>
  <c r="AC1646" i="12" s="1"/>
  <c r="AC1647" i="12" a="1"/>
  <c r="AC1647" i="12" s="1"/>
  <c r="AC1648" i="12" a="1"/>
  <c r="AC1648" i="12" s="1"/>
  <c r="AC1649" i="12" a="1"/>
  <c r="AC1649" i="12" s="1"/>
  <c r="AC1650" i="12" a="1"/>
  <c r="AC1650" i="12" s="1"/>
  <c r="AC1651" i="12" a="1"/>
  <c r="AC1651" i="12" s="1"/>
  <c r="AC1652" i="12" a="1"/>
  <c r="AC1652" i="12" s="1"/>
  <c r="AC1653" i="12" a="1"/>
  <c r="AC1653" i="12" s="1"/>
  <c r="AC1654" i="12" a="1"/>
  <c r="AC1654" i="12" s="1"/>
  <c r="AC1655" i="12" a="1"/>
  <c r="AC1655" i="12" s="1"/>
  <c r="AC1656" i="12" a="1"/>
  <c r="AC1656" i="12" s="1"/>
  <c r="AC1657" i="12" a="1"/>
  <c r="AC1657" i="12" s="1"/>
  <c r="AC1658" i="12" a="1"/>
  <c r="AC1658" i="12" s="1"/>
  <c r="AC1659" i="12" a="1"/>
  <c r="AC1659" i="12" s="1"/>
  <c r="AC1660" i="12" a="1"/>
  <c r="AC1660" i="12" s="1"/>
  <c r="AC1661" i="12" a="1"/>
  <c r="AC1661" i="12" s="1"/>
  <c r="AC1662" i="12" a="1"/>
  <c r="AC1662" i="12" s="1"/>
  <c r="AC1663" i="12" a="1"/>
  <c r="AC1663" i="12" s="1"/>
  <c r="AC1664" i="12" a="1"/>
  <c r="AC1664" i="12" s="1"/>
  <c r="AC1665" i="12" a="1"/>
  <c r="AC1665" i="12" s="1"/>
  <c r="AC1666" i="12" a="1"/>
  <c r="AC1666" i="12" s="1"/>
  <c r="AC1667" i="12" a="1"/>
  <c r="AC1667" i="12" s="1"/>
  <c r="AC1668" i="12" a="1"/>
  <c r="AC1668" i="12" s="1"/>
  <c r="AC1669" i="12" a="1"/>
  <c r="AC1669" i="12" s="1"/>
  <c r="AC1670" i="12" a="1"/>
  <c r="AC1670" i="12" s="1"/>
  <c r="AC1671" i="12" a="1"/>
  <c r="AC1671" i="12" s="1"/>
  <c r="AC1672" i="12" a="1"/>
  <c r="AC1672" i="12" s="1"/>
  <c r="AC1673" i="12" a="1"/>
  <c r="AC1673" i="12" s="1"/>
  <c r="AC1674" i="12" a="1"/>
  <c r="AC1674" i="12" s="1"/>
  <c r="AC1675" i="12" a="1"/>
  <c r="AC1675" i="12" s="1"/>
  <c r="AC1676" i="12" a="1"/>
  <c r="AC1676" i="12" s="1"/>
  <c r="AC1677" i="12" a="1"/>
  <c r="AC1677" i="12" s="1"/>
  <c r="AC1678" i="12" a="1"/>
  <c r="AC1678" i="12" s="1"/>
  <c r="AC1679" i="12" a="1"/>
  <c r="AC1679" i="12" s="1"/>
  <c r="AC1680" i="12" a="1"/>
  <c r="AC1680" i="12" s="1"/>
  <c r="AC1681" i="12" a="1"/>
  <c r="AC1681" i="12" s="1"/>
  <c r="AC1682" i="12" a="1"/>
  <c r="AC1682" i="12" s="1"/>
  <c r="AC1683" i="12" a="1"/>
  <c r="AC1683" i="12" s="1"/>
  <c r="AC1684" i="12" a="1"/>
  <c r="AC1684" i="12" s="1"/>
  <c r="AC1685" i="12" a="1"/>
  <c r="AC1685" i="12" s="1"/>
  <c r="AC1686" i="12" a="1"/>
  <c r="AC1686" i="12" s="1"/>
  <c r="AC1687" i="12" a="1"/>
  <c r="AC1687" i="12" s="1"/>
  <c r="AC1688" i="12" a="1"/>
  <c r="AC1688" i="12" s="1"/>
  <c r="AC1689" i="12" a="1"/>
  <c r="AC1689" i="12" s="1"/>
  <c r="AC1690" i="12" a="1"/>
  <c r="AC1690" i="12" s="1"/>
  <c r="AC1691" i="12" a="1"/>
  <c r="AC1691" i="12" s="1"/>
  <c r="AC1692" i="12" a="1"/>
  <c r="AC1692" i="12" s="1"/>
  <c r="AC1693" i="12" a="1"/>
  <c r="AC1693" i="12" s="1"/>
  <c r="AC1694" i="12" a="1"/>
  <c r="AC1694" i="12" s="1"/>
  <c r="AC1695" i="12" a="1"/>
  <c r="AC1695" i="12" s="1"/>
  <c r="AC1696" i="12" a="1"/>
  <c r="AC1696" i="12" s="1"/>
  <c r="AC1697" i="12" a="1"/>
  <c r="AC1697" i="12" s="1"/>
  <c r="AC1698" i="12" a="1"/>
  <c r="AC1698" i="12" s="1"/>
  <c r="AC1699" i="12" a="1"/>
  <c r="AC1699" i="12" s="1"/>
  <c r="AC1700" i="12" a="1"/>
  <c r="AC1700" i="12" s="1"/>
  <c r="AC1701" i="12" a="1"/>
  <c r="AC1701" i="12" s="1"/>
  <c r="AC1702" i="12" a="1"/>
  <c r="AC1702" i="12" s="1"/>
  <c r="AC1703" i="12" a="1"/>
  <c r="AC1703" i="12" s="1"/>
  <c r="AC1704" i="12" a="1"/>
  <c r="AC1704" i="12" s="1"/>
  <c r="AC1705" i="12" a="1"/>
  <c r="AC1705" i="12" s="1"/>
  <c r="AC1706" i="12" a="1"/>
  <c r="AC1706" i="12" s="1"/>
  <c r="AC1707" i="12" a="1"/>
  <c r="AC1707" i="12" s="1"/>
  <c r="AC1708" i="12" a="1"/>
  <c r="AC1708" i="12" s="1"/>
  <c r="AC1709" i="12" a="1"/>
  <c r="AC1709" i="12" s="1"/>
  <c r="AC1710" i="12" a="1"/>
  <c r="AC1710" i="12" s="1"/>
  <c r="AC1711" i="12" a="1"/>
  <c r="AC1711" i="12" s="1"/>
  <c r="AC1712" i="12" a="1"/>
  <c r="AC1712" i="12" s="1"/>
  <c r="AC1713" i="12" a="1"/>
  <c r="AC1713" i="12" s="1"/>
  <c r="AC1714" i="12" a="1"/>
  <c r="AC1714" i="12" s="1"/>
  <c r="AC1715" i="12" a="1"/>
  <c r="AC1715" i="12" s="1"/>
  <c r="AC1716" i="12" a="1"/>
  <c r="AC1716" i="12" s="1"/>
  <c r="AC1717" i="12" a="1"/>
  <c r="AC1717" i="12" s="1"/>
  <c r="AC1718" i="12" a="1"/>
  <c r="AC1718" i="12" s="1"/>
  <c r="AC1719" i="12" a="1"/>
  <c r="AC1719" i="12" s="1"/>
  <c r="AC1720" i="12" a="1"/>
  <c r="AC1720" i="12" s="1"/>
  <c r="AC1721" i="12" a="1"/>
  <c r="AC1721" i="12" s="1"/>
  <c r="AC1722" i="12" a="1"/>
  <c r="AC1722" i="12" s="1"/>
  <c r="AC1723" i="12" a="1"/>
  <c r="AC1723" i="12" s="1"/>
  <c r="AC1724" i="12" a="1"/>
  <c r="AC1724" i="12" s="1"/>
  <c r="AC1725" i="12" a="1"/>
  <c r="AC1725" i="12" s="1"/>
  <c r="AC1726" i="12" a="1"/>
  <c r="AC1726" i="12" s="1"/>
  <c r="AC1727" i="12" a="1"/>
  <c r="AC1727" i="12" s="1"/>
  <c r="AC1728" i="12" a="1"/>
  <c r="AC1728" i="12" s="1"/>
  <c r="AC1729" i="12" a="1"/>
  <c r="AC1729" i="12" s="1"/>
  <c r="AC1730" i="12" a="1"/>
  <c r="AC1730" i="12" s="1"/>
  <c r="AC1731" i="12" a="1"/>
  <c r="AC1731" i="12" s="1"/>
  <c r="AC1732" i="12" a="1"/>
  <c r="AC1732" i="12" s="1"/>
  <c r="AC1733" i="12" a="1"/>
  <c r="AC1733" i="12" s="1"/>
  <c r="AC1734" i="12" a="1"/>
  <c r="AC1734" i="12" s="1"/>
  <c r="AC1735" i="12" a="1"/>
  <c r="AC1735" i="12" s="1"/>
  <c r="AC1736" i="12" a="1"/>
  <c r="AC1736" i="12" s="1"/>
  <c r="AC1737" i="12" a="1"/>
  <c r="AC1737" i="12" s="1"/>
  <c r="AC1738" i="12" a="1"/>
  <c r="AC1738" i="12" s="1"/>
  <c r="AC1739" i="12" a="1"/>
  <c r="AC1739" i="12" s="1"/>
  <c r="AC1740" i="12" a="1"/>
  <c r="AC1740" i="12" s="1"/>
  <c r="AC1741" i="12" a="1"/>
  <c r="AC1741" i="12" s="1"/>
  <c r="AC1742" i="12" a="1"/>
  <c r="AC1742" i="12" s="1"/>
  <c r="AC1743" i="12" a="1"/>
  <c r="AC1743" i="12" s="1"/>
  <c r="AC1744" i="12" a="1"/>
  <c r="AC1744" i="12" s="1"/>
  <c r="AC1745" i="12" a="1"/>
  <c r="AC1745" i="12" s="1"/>
  <c r="AC1746" i="12" a="1"/>
  <c r="AC1746" i="12" s="1"/>
  <c r="AC1747" i="12" a="1"/>
  <c r="AC1747" i="12" s="1"/>
  <c r="AC1748" i="12" a="1"/>
  <c r="AC1748" i="12" s="1"/>
  <c r="AC1749" i="12" a="1"/>
  <c r="AC1749" i="12" s="1"/>
  <c r="AC1750" i="12" a="1"/>
  <c r="AC1750" i="12" s="1"/>
  <c r="AC1751" i="12" a="1"/>
  <c r="AC1751" i="12" s="1"/>
  <c r="AC1752" i="12" a="1"/>
  <c r="AC1752" i="12" s="1"/>
  <c r="AC1753" i="12" a="1"/>
  <c r="AC1753" i="12" s="1"/>
  <c r="AC1754" i="12" a="1"/>
  <c r="AC1754" i="12" s="1"/>
  <c r="AC1755" i="12" a="1"/>
  <c r="AC1755" i="12" s="1"/>
  <c r="AC1756" i="12" a="1"/>
  <c r="AC1756" i="12" s="1"/>
  <c r="AC1757" i="12" a="1"/>
  <c r="AC1757" i="12" s="1"/>
  <c r="AC1758" i="12" a="1"/>
  <c r="AC1758" i="12" s="1"/>
  <c r="AC1759" i="12" a="1"/>
  <c r="AC1759" i="12" s="1"/>
  <c r="AC1760" i="12" a="1"/>
  <c r="AC1760" i="12" s="1"/>
  <c r="AC1761" i="12" a="1"/>
  <c r="AC1761" i="12" s="1"/>
  <c r="AC1762" i="12" a="1"/>
  <c r="AC1762" i="12" s="1"/>
  <c r="AC1763" i="12" a="1"/>
  <c r="AC1763" i="12" s="1"/>
  <c r="AC1764" i="12" a="1"/>
  <c r="AC1764" i="12" s="1"/>
  <c r="AC1765" i="12" a="1"/>
  <c r="AC1765" i="12" s="1"/>
  <c r="AC1766" i="12" a="1"/>
  <c r="AC1766" i="12" s="1"/>
  <c r="AC1767" i="12" a="1"/>
  <c r="AC1767" i="12" s="1"/>
  <c r="AC1768" i="12" a="1"/>
  <c r="AC1768" i="12" s="1"/>
  <c r="AC1769" i="12" a="1"/>
  <c r="AC1769" i="12" s="1"/>
  <c r="AC1770" i="12" a="1"/>
  <c r="AC1770" i="12" s="1"/>
  <c r="AC1771" i="12" a="1"/>
  <c r="AC1771" i="12" s="1"/>
  <c r="AC1772" i="12" a="1"/>
  <c r="AC1772" i="12" s="1"/>
  <c r="AC1773" i="12" a="1"/>
  <c r="AC1773" i="12" s="1"/>
  <c r="AC1774" i="12" a="1"/>
  <c r="AC1774" i="12" s="1"/>
  <c r="AC1775" i="12" a="1"/>
  <c r="AC1775" i="12" s="1"/>
  <c r="AC1776" i="12" a="1"/>
  <c r="AC1776" i="12" s="1"/>
  <c r="AC1777" i="12" a="1"/>
  <c r="AC1777" i="12" s="1"/>
  <c r="AC1778" i="12" a="1"/>
  <c r="AC1778" i="12" s="1"/>
  <c r="AC1779" i="12" a="1"/>
  <c r="AC1779" i="12" s="1"/>
  <c r="AC1780" i="12" a="1"/>
  <c r="AC1780" i="12" s="1"/>
  <c r="AC1781" i="12" a="1"/>
  <c r="AC1781" i="12" s="1"/>
  <c r="AC1782" i="12" a="1"/>
  <c r="AC1782" i="12" s="1"/>
  <c r="AC1783" i="12" a="1"/>
  <c r="AC1783" i="12" s="1"/>
  <c r="AC1784" i="12" a="1"/>
  <c r="AC1784" i="12" s="1"/>
  <c r="AC1785" i="12" a="1"/>
  <c r="AC1785" i="12" s="1"/>
  <c r="AC1786" i="12" a="1"/>
  <c r="AC1786" i="12" s="1"/>
  <c r="AC1787" i="12" a="1"/>
  <c r="AC1787" i="12" s="1"/>
  <c r="AC1788" i="12" a="1"/>
  <c r="AC1788" i="12" s="1"/>
  <c r="AC1789" i="12" a="1"/>
  <c r="AC1789" i="12" s="1"/>
  <c r="AC1790" i="12" a="1"/>
  <c r="AC1790" i="12" s="1"/>
  <c r="AC1791" i="12" a="1"/>
  <c r="AC1791" i="12" s="1"/>
  <c r="AC1792" i="12" a="1"/>
  <c r="AC1792" i="12" s="1"/>
  <c r="AC1793" i="12" a="1"/>
  <c r="AC1793" i="12" s="1"/>
  <c r="AC1794" i="12" a="1"/>
  <c r="AC1794" i="12" s="1"/>
  <c r="AC1795" i="12" a="1"/>
  <c r="AC1795" i="12" s="1"/>
  <c r="AC1796" i="12" a="1"/>
  <c r="AC1796" i="12" s="1"/>
  <c r="AC1797" i="12" a="1"/>
  <c r="AC1797" i="12" s="1"/>
  <c r="AC1798" i="12" a="1"/>
  <c r="AC1798" i="12" s="1"/>
  <c r="AC1799" i="12" a="1"/>
  <c r="AC1799" i="12" s="1"/>
  <c r="AC1800" i="12" a="1"/>
  <c r="AC1800" i="12" s="1"/>
  <c r="AC1801" i="12" a="1"/>
  <c r="AC1801" i="12" s="1"/>
  <c r="AC1802" i="12" a="1"/>
  <c r="AC1802" i="12" s="1"/>
  <c r="AC1803" i="12" a="1"/>
  <c r="AC1803" i="12" s="1"/>
  <c r="AC1804" i="12" a="1"/>
  <c r="AC1804" i="12" s="1"/>
  <c r="AC1805" i="12" a="1"/>
  <c r="AC1805" i="12" s="1"/>
  <c r="AC1806" i="12" a="1"/>
  <c r="AC1806" i="12" s="1"/>
  <c r="AC1807" i="12" a="1"/>
  <c r="AC1807" i="12" s="1"/>
  <c r="AC1808" i="12" a="1"/>
  <c r="AC1808" i="12" s="1"/>
  <c r="AC1809" i="12" a="1"/>
  <c r="AC1809" i="12" s="1"/>
  <c r="AC1810" i="12" a="1"/>
  <c r="AC1810" i="12" s="1"/>
  <c r="AC1811" i="12" a="1"/>
  <c r="AC1811" i="12" s="1"/>
  <c r="AC1812" i="12" a="1"/>
  <c r="AC1812" i="12" s="1"/>
  <c r="AC1813" i="12" a="1"/>
  <c r="AC1813" i="12" s="1"/>
  <c r="AC1814" i="12" a="1"/>
  <c r="AC1814" i="12" s="1"/>
  <c r="AC1815" i="12" a="1"/>
  <c r="AC1815" i="12" s="1"/>
  <c r="AC1816" i="12" a="1"/>
  <c r="AC1816" i="12" s="1"/>
  <c r="AC1817" i="12" a="1"/>
  <c r="AC1817" i="12" s="1"/>
  <c r="AC1818" i="12" a="1"/>
  <c r="AC1818" i="12" s="1"/>
  <c r="AC1819" i="12" a="1"/>
  <c r="AC1819" i="12" s="1"/>
  <c r="AC1820" i="12" a="1"/>
  <c r="AC1820" i="12" s="1"/>
  <c r="AC1821" i="12" a="1"/>
  <c r="AC1821" i="12" s="1"/>
  <c r="AC1822" i="12" a="1"/>
  <c r="AC1822" i="12" s="1"/>
  <c r="AC1823" i="12" a="1"/>
  <c r="AC1823" i="12" s="1"/>
  <c r="AC1824" i="12" a="1"/>
  <c r="AC1824" i="12" s="1"/>
  <c r="AC1825" i="12" a="1"/>
  <c r="AC1825" i="12" s="1"/>
  <c r="AC1826" i="12" a="1"/>
  <c r="AC1826" i="12" s="1"/>
  <c r="AC1827" i="12" a="1"/>
  <c r="AC1827" i="12" s="1"/>
  <c r="AC1828" i="12" a="1"/>
  <c r="AC1828" i="12" s="1"/>
  <c r="AC1829" i="12" a="1"/>
  <c r="AC1829" i="12" s="1"/>
  <c r="AC1830" i="12" a="1"/>
  <c r="AC1830" i="12" s="1"/>
  <c r="AC1831" i="12" a="1"/>
  <c r="AC1831" i="12" s="1"/>
  <c r="AC1832" i="12" a="1"/>
  <c r="AC1832" i="12" s="1"/>
  <c r="AC1833" i="12" a="1"/>
  <c r="AC1833" i="12" s="1"/>
  <c r="AC1834" i="12" a="1"/>
  <c r="AC1834" i="12" s="1"/>
  <c r="AC1835" i="12" a="1"/>
  <c r="AC1835" i="12" s="1"/>
  <c r="AC1836" i="12" a="1"/>
  <c r="AC1836" i="12" s="1"/>
  <c r="AC1837" i="12" a="1"/>
  <c r="AC1837" i="12" s="1"/>
  <c r="AC1838" i="12" a="1"/>
  <c r="AC1838" i="12" s="1"/>
  <c r="AC1839" i="12" a="1"/>
  <c r="AC1839" i="12" s="1"/>
  <c r="AC1840" i="12" a="1"/>
  <c r="AC1840" i="12" s="1"/>
  <c r="AC1841" i="12" a="1"/>
  <c r="AC1841" i="12" s="1"/>
  <c r="AC1842" i="12" a="1"/>
  <c r="AC1842" i="12" s="1"/>
  <c r="AC1843" i="12" a="1"/>
  <c r="AC1843" i="12" s="1"/>
  <c r="AC1844" i="12" a="1"/>
  <c r="AC1844" i="12" s="1"/>
  <c r="AC1845" i="12" a="1"/>
  <c r="AC1845" i="12" s="1"/>
  <c r="AC1846" i="12" a="1"/>
  <c r="AC1846" i="12" s="1"/>
  <c r="AC1847" i="12" a="1"/>
  <c r="AC1847" i="12" s="1"/>
  <c r="AC1848" i="12" a="1"/>
  <c r="AC1848" i="12" s="1"/>
  <c r="AC1849" i="12" a="1"/>
  <c r="AC1849" i="12" s="1"/>
  <c r="AC1850" i="12" a="1"/>
  <c r="AC1850" i="12" s="1"/>
  <c r="AC1851" i="12" a="1"/>
  <c r="AC1851" i="12" s="1"/>
  <c r="AC1852" i="12" a="1"/>
  <c r="AC1852" i="12" s="1"/>
  <c r="AC1853" i="12" a="1"/>
  <c r="AC1853" i="12" s="1"/>
  <c r="AC1854" i="12" a="1"/>
  <c r="AC1854" i="12" s="1"/>
  <c r="AC1855" i="12" a="1"/>
  <c r="AC1855" i="12" s="1"/>
  <c r="AC1856" i="12" a="1"/>
  <c r="AC1856" i="12" s="1"/>
  <c r="AC1857" i="12" a="1"/>
  <c r="AC1857" i="12" s="1"/>
  <c r="AC1858" i="12" a="1"/>
  <c r="AC1858" i="12" s="1"/>
  <c r="AC1859" i="12" a="1"/>
  <c r="AC1859" i="12" s="1"/>
  <c r="AC1860" i="12" a="1"/>
  <c r="AC1860" i="12" s="1"/>
  <c r="AC1861" i="12" a="1"/>
  <c r="AC1861" i="12" s="1"/>
  <c r="AC1862" i="12" a="1"/>
  <c r="AC1862" i="12" s="1"/>
  <c r="AC1863" i="12" a="1"/>
  <c r="AC1863" i="12" s="1"/>
  <c r="AC1864" i="12" a="1"/>
  <c r="AC1864" i="12" s="1"/>
  <c r="AC1865" i="12" a="1"/>
  <c r="AC1865" i="12" s="1"/>
  <c r="AC1866" i="12" a="1"/>
  <c r="AC1866" i="12" s="1"/>
  <c r="AC1867" i="12" a="1"/>
  <c r="AC1867" i="12" s="1"/>
  <c r="AC1868" i="12" a="1"/>
  <c r="AC1868" i="12" s="1"/>
  <c r="AC1869" i="12" a="1"/>
  <c r="AC1869" i="12" s="1"/>
  <c r="AC1870" i="12" a="1"/>
  <c r="AC1870" i="12" s="1"/>
  <c r="AC1871" i="12" a="1"/>
  <c r="AC1871" i="12" s="1"/>
  <c r="AC1872" i="12" a="1"/>
  <c r="AC1872" i="12" s="1"/>
  <c r="AC1873" i="12" a="1"/>
  <c r="AC1873" i="12" s="1"/>
  <c r="AC1874" i="12" a="1"/>
  <c r="AC1874" i="12" s="1"/>
  <c r="AC1875" i="12" a="1"/>
  <c r="AC1875" i="12" s="1"/>
  <c r="AC1876" i="12" a="1"/>
  <c r="AC1876" i="12" s="1"/>
  <c r="AC1877" i="12" a="1"/>
  <c r="AC1877" i="12" s="1"/>
  <c r="AC1878" i="12" a="1"/>
  <c r="AC1878" i="12" s="1"/>
  <c r="AC1879" i="12" a="1"/>
  <c r="AC1879" i="12" s="1"/>
  <c r="AC1880" i="12" a="1"/>
  <c r="AC1880" i="12" s="1"/>
  <c r="AC1881" i="12" a="1"/>
  <c r="AC1881" i="12" s="1"/>
  <c r="AC1882" i="12" a="1"/>
  <c r="AC1882" i="12" s="1"/>
  <c r="AC1883" i="12" a="1"/>
  <c r="AC1883" i="12" s="1"/>
  <c r="AC1884" i="12" a="1"/>
  <c r="AC1884" i="12" s="1"/>
  <c r="AC1885" i="12" a="1"/>
  <c r="AC1885" i="12" s="1"/>
  <c r="AC1886" i="12" a="1"/>
  <c r="AC1886" i="12" s="1"/>
  <c r="AC1887" i="12" a="1"/>
  <c r="AC1887" i="12" s="1"/>
  <c r="AC1888" i="12" a="1"/>
  <c r="AC1888" i="12" s="1"/>
  <c r="AC1889" i="12" a="1"/>
  <c r="AC1889" i="12" s="1"/>
  <c r="AC1890" i="12" a="1"/>
  <c r="AC1890" i="12" s="1"/>
  <c r="AC1891" i="12" a="1"/>
  <c r="AC1891" i="12" s="1"/>
  <c r="AC1892" i="12" a="1"/>
  <c r="AC1892" i="12" s="1"/>
  <c r="AC1893" i="12" a="1"/>
  <c r="AC1893" i="12" s="1"/>
  <c r="AC1894" i="12" a="1"/>
  <c r="AC1894" i="12" s="1"/>
  <c r="AC1895" i="12" a="1"/>
  <c r="AC1895" i="12" s="1"/>
  <c r="AC1896" i="12" a="1"/>
  <c r="AC1896" i="12" s="1"/>
  <c r="AC1897" i="12" a="1"/>
  <c r="AC1897" i="12" s="1"/>
  <c r="AC1898" i="12" a="1"/>
  <c r="AC1898" i="12" s="1"/>
  <c r="AC1899" i="12" a="1"/>
  <c r="AC1899" i="12" s="1"/>
  <c r="AC1900" i="12" a="1"/>
  <c r="AC1900" i="12" s="1"/>
  <c r="AC1901" i="12" a="1"/>
  <c r="AC1901" i="12" s="1"/>
  <c r="AC1902" i="12" a="1"/>
  <c r="AC1902" i="12" s="1"/>
  <c r="AC1903" i="12" a="1"/>
  <c r="AC1903" i="12" s="1"/>
  <c r="AC1904" i="12" a="1"/>
  <c r="AC1904" i="12" s="1"/>
  <c r="AC1905" i="12" a="1"/>
  <c r="AC1905" i="12" s="1"/>
  <c r="AC1906" i="12" a="1"/>
  <c r="AC1906" i="12" s="1"/>
  <c r="AC1907" i="12" a="1"/>
  <c r="AC1907" i="12" s="1"/>
  <c r="AC1908" i="12" a="1"/>
  <c r="AC1908" i="12" s="1"/>
  <c r="AC1909" i="12" a="1"/>
  <c r="AC1909" i="12" s="1"/>
  <c r="AC1910" i="12" a="1"/>
  <c r="AC1910" i="12" s="1"/>
  <c r="AC1911" i="12" a="1"/>
  <c r="AC1911" i="12" s="1"/>
  <c r="AC1912" i="12" a="1"/>
  <c r="AC1912" i="12" s="1"/>
  <c r="AC1913" i="12" a="1"/>
  <c r="AC1913" i="12" s="1"/>
  <c r="AC1914" i="12" a="1"/>
  <c r="AC1914" i="12" s="1"/>
  <c r="AC1915" i="12" a="1"/>
  <c r="AC1915" i="12" s="1"/>
  <c r="AC1916" i="12" a="1"/>
  <c r="AC1916" i="12" s="1"/>
  <c r="AC1917" i="12" a="1"/>
  <c r="AC1917" i="12" s="1"/>
  <c r="AC1918" i="12" a="1"/>
  <c r="AC1918" i="12" s="1"/>
  <c r="AC1919" i="12" a="1"/>
  <c r="AC1919" i="12" s="1"/>
  <c r="AC1920" i="12" a="1"/>
  <c r="AC1920" i="12" s="1"/>
  <c r="AC1921" i="12" a="1"/>
  <c r="AC1921" i="12" s="1"/>
  <c r="AC1922" i="12" a="1"/>
  <c r="AC1922" i="12" s="1"/>
  <c r="AC1923" i="12" a="1"/>
  <c r="AC1923" i="12" s="1"/>
  <c r="AC1924" i="12" a="1"/>
  <c r="AC1924" i="12" s="1"/>
  <c r="AC1925" i="12" a="1"/>
  <c r="AC1925" i="12" s="1"/>
  <c r="AC1926" i="12" a="1"/>
  <c r="AC1926" i="12" s="1"/>
  <c r="AC1927" i="12" a="1"/>
  <c r="AC1927" i="12" s="1"/>
  <c r="AC1928" i="12" a="1"/>
  <c r="AC1928" i="12" s="1"/>
  <c r="AC1929" i="12" a="1"/>
  <c r="AC1929" i="12" s="1"/>
  <c r="AC1930" i="12" a="1"/>
  <c r="AC1930" i="12" s="1"/>
  <c r="AC1931" i="12" a="1"/>
  <c r="AC1931" i="12" s="1"/>
  <c r="AC1932" i="12" a="1"/>
  <c r="AC1932" i="12" s="1"/>
  <c r="AC1933" i="12" a="1"/>
  <c r="AC1933" i="12" s="1"/>
  <c r="AC1934" i="12" a="1"/>
  <c r="AC1934" i="12" s="1"/>
  <c r="AC1935" i="12" a="1"/>
  <c r="AC1935" i="12" s="1"/>
  <c r="AC1936" i="12" a="1"/>
  <c r="AC1936" i="12" s="1"/>
  <c r="AC1937" i="12" a="1"/>
  <c r="AC1937" i="12" s="1"/>
  <c r="AC1938" i="12" a="1"/>
  <c r="AC1938" i="12" s="1"/>
  <c r="AC1939" i="12" a="1"/>
  <c r="AC1939" i="12" s="1"/>
  <c r="AC1940" i="12" a="1"/>
  <c r="AC1940" i="12" s="1"/>
  <c r="AC1941" i="12" a="1"/>
  <c r="AC1941" i="12" s="1"/>
  <c r="AC1942" i="12" a="1"/>
  <c r="AC1942" i="12" s="1"/>
  <c r="AC1943" i="12" a="1"/>
  <c r="AC1943" i="12" s="1"/>
  <c r="AC1944" i="12" a="1"/>
  <c r="AC1944" i="12" s="1"/>
  <c r="AC1945" i="12" a="1"/>
  <c r="AC1945" i="12" s="1"/>
  <c r="AC1946" i="12" a="1"/>
  <c r="AC1946" i="12" s="1"/>
  <c r="AC1947" i="12" a="1"/>
  <c r="AC1947" i="12" s="1"/>
  <c r="AC1948" i="12" a="1"/>
  <c r="AC1948" i="12" s="1"/>
  <c r="AC1949" i="12" a="1"/>
  <c r="AC1949" i="12" s="1"/>
  <c r="AC1950" i="12" a="1"/>
  <c r="AC1950" i="12" s="1"/>
  <c r="AC1951" i="12" a="1"/>
  <c r="AC1951" i="12" s="1"/>
  <c r="AC1952" i="12" a="1"/>
  <c r="AC1952" i="12" s="1"/>
  <c r="AC1953" i="12" a="1"/>
  <c r="AC1953" i="12" s="1"/>
  <c r="AC1954" i="12" a="1"/>
  <c r="AC1954" i="12" s="1"/>
  <c r="AC1955" i="12" a="1"/>
  <c r="AC1955" i="12" s="1"/>
  <c r="AC1956" i="12" a="1"/>
  <c r="AC1956" i="12" s="1"/>
  <c r="AC1957" i="12" a="1"/>
  <c r="AC1957" i="12" s="1"/>
  <c r="AC1958" i="12" a="1"/>
  <c r="AC1958" i="12" s="1"/>
  <c r="AC1959" i="12" a="1"/>
  <c r="AC1959" i="12" s="1"/>
  <c r="AC1960" i="12" a="1"/>
  <c r="AC1960" i="12" s="1"/>
  <c r="AC1961" i="12" a="1"/>
  <c r="AC1961" i="12" s="1"/>
  <c r="AC1962" i="12" a="1"/>
  <c r="AC1962" i="12" s="1"/>
  <c r="AC1963" i="12" a="1"/>
  <c r="AC1963" i="12" s="1"/>
  <c r="AC1964" i="12" a="1"/>
  <c r="AC1964" i="12" s="1"/>
  <c r="AC1965" i="12" a="1"/>
  <c r="AC1965" i="12" s="1"/>
  <c r="AC1966" i="12" a="1"/>
  <c r="AC1966" i="12" s="1"/>
  <c r="AC1967" i="12" a="1"/>
  <c r="AC1967" i="12" s="1"/>
  <c r="AC1968" i="12" a="1"/>
  <c r="AC1968" i="12" s="1"/>
  <c r="AC1969" i="12" a="1"/>
  <c r="AC1969" i="12" s="1"/>
  <c r="AC1970" i="12" a="1"/>
  <c r="AC1970" i="12" s="1"/>
  <c r="AC1971" i="12" a="1"/>
  <c r="AC1971" i="12" s="1"/>
  <c r="AC1972" i="12" a="1"/>
  <c r="AC1972" i="12" s="1"/>
  <c r="AC1973" i="12" a="1"/>
  <c r="AC1973" i="12" s="1"/>
  <c r="AC1974" i="12" a="1"/>
  <c r="AC1974" i="12" s="1"/>
  <c r="AC1975" i="12" a="1"/>
  <c r="AC1975" i="12" s="1"/>
  <c r="AC1976" i="12" a="1"/>
  <c r="AC1976" i="12" s="1"/>
  <c r="AC1977" i="12" a="1"/>
  <c r="AC1977" i="12" s="1"/>
  <c r="AC1978" i="12" a="1"/>
  <c r="AC1978" i="12" s="1"/>
  <c r="AC1979" i="12" a="1"/>
  <c r="AC1979" i="12" s="1"/>
  <c r="AC1980" i="12" a="1"/>
  <c r="AC1980" i="12" s="1"/>
  <c r="AC1981" i="12" a="1"/>
  <c r="AC1981" i="12" s="1"/>
  <c r="AC1982" i="12" a="1"/>
  <c r="AC1982" i="12" s="1"/>
  <c r="AC1983" i="12" a="1"/>
  <c r="AC1983" i="12" s="1"/>
  <c r="AC1984" i="12" a="1"/>
  <c r="AC1984" i="12" s="1"/>
  <c r="AC1985" i="12" a="1"/>
  <c r="AC1985" i="12" s="1"/>
  <c r="AC1986" i="12" a="1"/>
  <c r="AC1986" i="12" s="1"/>
  <c r="AC1987" i="12" a="1"/>
  <c r="AC1987" i="12" s="1"/>
  <c r="AC1988" i="12" a="1"/>
  <c r="AC1988" i="12" s="1"/>
  <c r="AC1989" i="12" a="1"/>
  <c r="AC1989" i="12" s="1"/>
  <c r="AC1990" i="12" a="1"/>
  <c r="AC1990" i="12" s="1"/>
  <c r="AC1991" i="12" a="1"/>
  <c r="AC1991" i="12" s="1"/>
  <c r="AC1992" i="12" a="1"/>
  <c r="AC1992" i="12" s="1"/>
  <c r="AC1993" i="12" a="1"/>
  <c r="AC1993" i="12" s="1"/>
  <c r="AC1994" i="12" a="1"/>
  <c r="AC1994" i="12" s="1"/>
  <c r="AC1995" i="12" a="1"/>
  <c r="AC1995" i="12" s="1"/>
  <c r="AC1996" i="12" a="1"/>
  <c r="AC1996" i="12" s="1"/>
  <c r="AC1997" i="12" a="1"/>
  <c r="AC1997" i="12" s="1"/>
  <c r="AC1998" i="12" a="1"/>
  <c r="AC1998" i="12" s="1"/>
  <c r="AC1999" i="12" a="1"/>
  <c r="AC1999" i="12" s="1"/>
  <c r="AC2000" i="12" a="1"/>
  <c r="AC2000" i="12" s="1"/>
  <c r="AC2001" i="12" a="1"/>
  <c r="AC2001" i="12" s="1"/>
  <c r="AC2002" i="12" a="1"/>
  <c r="AC2002" i="12" s="1"/>
  <c r="AC2003" i="12" a="1"/>
  <c r="AC2003" i="12" s="1"/>
  <c r="AC2004" i="12" a="1"/>
  <c r="AC2004" i="12" s="1"/>
  <c r="AC2005" i="12" a="1"/>
  <c r="AC2005" i="12" s="1"/>
  <c r="AC2006" i="12" a="1"/>
  <c r="AC2006" i="12" s="1"/>
  <c r="AC2007" i="12" a="1"/>
  <c r="AC2007" i="12" s="1"/>
  <c r="AC2008" i="12" a="1"/>
  <c r="AC2008" i="12" s="1"/>
  <c r="AC2009" i="12" a="1"/>
  <c r="AC2009" i="12" s="1"/>
  <c r="AC2010" i="12" a="1"/>
  <c r="AC2010" i="12" s="1"/>
  <c r="AC2011" i="12" a="1"/>
  <c r="AC2011" i="12" s="1"/>
  <c r="AC2012" i="12" a="1"/>
  <c r="AC2012" i="12" s="1"/>
  <c r="AC2013" i="12" a="1"/>
  <c r="AC2013" i="12" s="1"/>
  <c r="AC2014" i="12" a="1"/>
  <c r="AC2014" i="12" s="1"/>
  <c r="AC2015" i="12" a="1"/>
  <c r="AC2015" i="12" s="1"/>
  <c r="AC2016" i="12" a="1"/>
  <c r="AC2016" i="12" s="1"/>
  <c r="AC2017" i="12" a="1"/>
  <c r="AC2017" i="12" s="1"/>
  <c r="AC2018" i="12" a="1"/>
  <c r="AC2018" i="12" s="1"/>
  <c r="AC2019" i="12" a="1"/>
  <c r="AC2019" i="12" s="1"/>
  <c r="AC2020" i="12" a="1"/>
  <c r="AC2020" i="12" s="1"/>
  <c r="AC2021" i="12" a="1"/>
  <c r="AC2021" i="12" s="1"/>
  <c r="AC2022" i="12" a="1"/>
  <c r="AC2022" i="12" s="1"/>
  <c r="AC2023" i="12" a="1"/>
  <c r="AC2023" i="12" s="1"/>
  <c r="AC2024" i="12" a="1"/>
  <c r="AC2024" i="12" s="1"/>
  <c r="AC2025" i="12" a="1"/>
  <c r="AC2025" i="12" s="1"/>
  <c r="AC2026" i="12" a="1"/>
  <c r="AC2026" i="12" s="1"/>
  <c r="AC2027" i="12" a="1"/>
  <c r="AC2027" i="12" s="1"/>
  <c r="AC2028" i="12" a="1"/>
  <c r="AC2028" i="12" s="1"/>
  <c r="AC2029" i="12" a="1"/>
  <c r="AC2029" i="12" s="1"/>
  <c r="AC2030" i="12" a="1"/>
  <c r="AC2030" i="12" s="1"/>
  <c r="AC2031" i="12" a="1"/>
  <c r="AC2031" i="12" s="1"/>
  <c r="AC2032" i="12" a="1"/>
  <c r="AC2032" i="12" s="1"/>
  <c r="AC2033" i="12" a="1"/>
  <c r="AC2033" i="12" s="1"/>
  <c r="AC2034" i="12" a="1"/>
  <c r="AC2034" i="12" s="1"/>
  <c r="AC2035" i="12" a="1"/>
  <c r="AC2035" i="12" s="1"/>
  <c r="AC2036" i="12" a="1"/>
  <c r="AC2036" i="12" s="1"/>
  <c r="AC2037" i="12" a="1"/>
  <c r="AC2037" i="12" s="1"/>
  <c r="AC2038" i="12" a="1"/>
  <c r="AC2038" i="12" s="1"/>
  <c r="AC2039" i="12" a="1"/>
  <c r="AC2039" i="12" s="1"/>
  <c r="AC2040" i="12" a="1"/>
  <c r="AC2040" i="12" s="1"/>
  <c r="AC2041" i="12" a="1"/>
  <c r="AC2041" i="12" s="1"/>
  <c r="AC2042" i="12" a="1"/>
  <c r="AC2042" i="12" s="1"/>
  <c r="AC2043" i="12" a="1"/>
  <c r="AC2043" i="12" s="1"/>
  <c r="AC2044" i="12" a="1"/>
  <c r="AC2044" i="12" s="1"/>
  <c r="AC2045" i="12" a="1"/>
  <c r="AC2045" i="12" s="1"/>
  <c r="AC2046" i="12" a="1"/>
  <c r="AC2046" i="12" s="1"/>
  <c r="AC2047" i="12" a="1"/>
  <c r="AC2047" i="12" s="1"/>
  <c r="AC2048" i="12" a="1"/>
  <c r="AC2048" i="12" s="1"/>
  <c r="AC2049" i="12" a="1"/>
  <c r="AC2049" i="12" s="1"/>
  <c r="AC2050" i="12" a="1"/>
  <c r="AC2050" i="12" s="1"/>
  <c r="AC2051" i="12" a="1"/>
  <c r="AC2051" i="12" s="1"/>
  <c r="AC2052" i="12" a="1"/>
  <c r="AC2052" i="12" s="1"/>
  <c r="AC2053" i="12" a="1"/>
  <c r="AC2053" i="12" s="1"/>
  <c r="AC2054" i="12" a="1"/>
  <c r="AC2054" i="12" s="1"/>
  <c r="AC2055" i="12" a="1"/>
  <c r="AC2055" i="12" s="1"/>
  <c r="AC2056" i="12" a="1"/>
  <c r="AC2056" i="12" s="1"/>
  <c r="AC2057" i="12" a="1"/>
  <c r="AC2057" i="12" s="1"/>
  <c r="AC2058" i="12" a="1"/>
  <c r="AC2058" i="12" s="1"/>
  <c r="AC2059" i="12" a="1"/>
  <c r="AC2059" i="12" s="1"/>
  <c r="AC2060" i="12" a="1"/>
  <c r="AC2060" i="12" s="1"/>
  <c r="AC2061" i="12" a="1"/>
  <c r="AC2061" i="12" s="1"/>
  <c r="AC2062" i="12" a="1"/>
  <c r="AC2062" i="12" s="1"/>
  <c r="AC2063" i="12" a="1"/>
  <c r="AC2063" i="12" s="1"/>
  <c r="AC2064" i="12" a="1"/>
  <c r="AC2064" i="12" s="1"/>
  <c r="AC2065" i="12" a="1"/>
  <c r="AC2065" i="12" s="1"/>
  <c r="AC2066" i="12" a="1"/>
  <c r="AC2066" i="12" s="1"/>
  <c r="AC2067" i="12" a="1"/>
  <c r="AC2067" i="12" s="1"/>
  <c r="AC2068" i="12" a="1"/>
  <c r="AC2068" i="12" s="1"/>
  <c r="AC2069" i="12" a="1"/>
  <c r="AC2069" i="12" s="1"/>
  <c r="AC2070" i="12" a="1"/>
  <c r="AC2070" i="12" s="1"/>
  <c r="AC2071" i="12" a="1"/>
  <c r="AC2071" i="12" s="1"/>
  <c r="AC2072" i="12" a="1"/>
  <c r="AC2072" i="12" s="1"/>
  <c r="AC2073" i="12" a="1"/>
  <c r="AC2073" i="12" s="1"/>
  <c r="AC2074" i="12" a="1"/>
  <c r="AC2074" i="12" s="1"/>
  <c r="AC2075" i="12" a="1"/>
  <c r="AC2075" i="12" s="1"/>
  <c r="AC2076" i="12" a="1"/>
  <c r="AC2076" i="12" s="1"/>
  <c r="AC2077" i="12" a="1"/>
  <c r="AC2077" i="12" s="1"/>
  <c r="AC2078" i="12" a="1"/>
  <c r="AC2078" i="12" s="1"/>
  <c r="AC2079" i="12" a="1"/>
  <c r="AC2079" i="12" s="1"/>
  <c r="AC2080" i="12" a="1"/>
  <c r="AC2080" i="12" s="1"/>
  <c r="AC2081" i="12" a="1"/>
  <c r="AC2081" i="12" s="1"/>
  <c r="AC2082" i="12" a="1"/>
  <c r="AC2082" i="12" s="1"/>
  <c r="AC2083" i="12" a="1"/>
  <c r="AC2083" i="12" s="1"/>
  <c r="AC2084" i="12" a="1"/>
  <c r="AC2084" i="12" s="1"/>
  <c r="AC2085" i="12" a="1"/>
  <c r="AC2085" i="12" s="1"/>
  <c r="AC2086" i="12" a="1"/>
  <c r="AC2086" i="12" s="1"/>
  <c r="AC2087" i="12" a="1"/>
  <c r="AC2087" i="12" s="1"/>
  <c r="AC2088" i="12" a="1"/>
  <c r="AC2088" i="12" s="1"/>
  <c r="AC2089" i="12" a="1"/>
  <c r="AC2089" i="12" s="1"/>
  <c r="AC2090" i="12" a="1"/>
  <c r="AC2090" i="12" s="1"/>
  <c r="AC2091" i="12" a="1"/>
  <c r="AC2091" i="12" s="1"/>
  <c r="AC2092" i="12" a="1"/>
  <c r="AC2092" i="12" s="1"/>
  <c r="AC2093" i="12" a="1"/>
  <c r="AC2093" i="12" s="1"/>
  <c r="AC2094" i="12" a="1"/>
  <c r="AC2094" i="12" s="1"/>
  <c r="AC2095" i="12" a="1"/>
  <c r="AC2095" i="12" s="1"/>
  <c r="AC2096" i="12" a="1"/>
  <c r="AC2096" i="12" s="1"/>
  <c r="AC2097" i="12" a="1"/>
  <c r="AC2097" i="12" s="1"/>
  <c r="AC2098" i="12" a="1"/>
  <c r="AC2098" i="12" s="1"/>
  <c r="AC2099" i="12" a="1"/>
  <c r="AC2099" i="12" s="1"/>
  <c r="AC2100" i="12" a="1"/>
  <c r="AC2100" i="12" s="1"/>
  <c r="AC2101" i="12" a="1"/>
  <c r="AC2101" i="12" s="1"/>
  <c r="AC2102" i="12" a="1"/>
  <c r="AC2102" i="12" s="1"/>
  <c r="AC2103" i="12" a="1"/>
  <c r="AC2103" i="12" s="1"/>
  <c r="AC2104" i="12" a="1"/>
  <c r="AC2104" i="12" s="1"/>
  <c r="AC2105" i="12" a="1"/>
  <c r="AC2105" i="12" s="1"/>
  <c r="AC2106" i="12" a="1"/>
  <c r="AC2106" i="12" s="1"/>
  <c r="AC2107" i="12" a="1"/>
  <c r="AC2107" i="12" s="1"/>
  <c r="AC2108" i="12" a="1"/>
  <c r="AC2108" i="12" s="1"/>
  <c r="AC2109" i="12" a="1"/>
  <c r="AC2109" i="12" s="1"/>
  <c r="AC2110" i="12" a="1"/>
  <c r="AC2110" i="12" s="1"/>
  <c r="AC2111" i="12" a="1"/>
  <c r="AC2111" i="12" s="1"/>
  <c r="AC2112" i="12" a="1"/>
  <c r="AC2112" i="12" s="1"/>
  <c r="AC2113" i="12" a="1"/>
  <c r="AC2113" i="12" s="1"/>
  <c r="AC2114" i="12" a="1"/>
  <c r="AC2114" i="12" s="1"/>
  <c r="AC2115" i="12" a="1"/>
  <c r="AC2115" i="12" s="1"/>
  <c r="AC2116" i="12" a="1"/>
  <c r="AC2116" i="12" s="1"/>
  <c r="AC2117" i="12" a="1"/>
  <c r="AC2117" i="12" s="1"/>
  <c r="AC2118" i="12" a="1"/>
  <c r="AC2118" i="12" s="1"/>
  <c r="AC2119" i="12" a="1"/>
  <c r="AC2119" i="12" s="1"/>
  <c r="AC2120" i="12" a="1"/>
  <c r="AC2120" i="12" s="1"/>
  <c r="AC2121" i="12" a="1"/>
  <c r="AC2121" i="12" s="1"/>
  <c r="AC2122" i="12" a="1"/>
  <c r="AC2122" i="12" s="1"/>
  <c r="AC2123" i="12" a="1"/>
  <c r="AC2123" i="12" s="1"/>
  <c r="AC2124" i="12" a="1"/>
  <c r="AC2124" i="12" s="1"/>
  <c r="AC2125" i="12" a="1"/>
  <c r="AC2125" i="12" s="1"/>
  <c r="AC2126" i="12" a="1"/>
  <c r="AC2126" i="12" s="1"/>
  <c r="AC2127" i="12" a="1"/>
  <c r="AC2127" i="12" s="1"/>
  <c r="AC2128" i="12" a="1"/>
  <c r="AC2128" i="12" s="1"/>
  <c r="AC2129" i="12" a="1"/>
  <c r="AC2129" i="12" s="1"/>
  <c r="AC2130" i="12" a="1"/>
  <c r="AC2130" i="12" s="1"/>
  <c r="AC2131" i="12" a="1"/>
  <c r="AC2131" i="12" s="1"/>
  <c r="AC2132" i="12" a="1"/>
  <c r="AC2132" i="12" s="1"/>
  <c r="AC2133" i="12" a="1"/>
  <c r="AC2133" i="12" s="1"/>
  <c r="AC2134" i="12" a="1"/>
  <c r="AC2134" i="12" s="1"/>
  <c r="AC2135" i="12" a="1"/>
  <c r="AC2135" i="12" s="1"/>
  <c r="AC2136" i="12" a="1"/>
  <c r="AC2136" i="12" s="1"/>
  <c r="AC2137" i="12" a="1"/>
  <c r="AC2137" i="12" s="1"/>
  <c r="AC2138" i="12" a="1"/>
  <c r="AC2138" i="12" s="1"/>
  <c r="AC2139" i="12" a="1"/>
  <c r="AC2139" i="12" s="1"/>
  <c r="AC2140" i="12" a="1"/>
  <c r="AC2140" i="12" s="1"/>
  <c r="AC2141" i="12" a="1"/>
  <c r="AC2141" i="12" s="1"/>
  <c r="AC2142" i="12" a="1"/>
  <c r="AC2142" i="12" s="1"/>
  <c r="AC2143" i="12" a="1"/>
  <c r="AC2143" i="12" s="1"/>
  <c r="AC2144" i="12" a="1"/>
  <c r="AC2144" i="12" s="1"/>
  <c r="AC2145" i="12" a="1"/>
  <c r="AC2145" i="12" s="1"/>
  <c r="AC2146" i="12" a="1"/>
  <c r="AC2146" i="12" s="1"/>
  <c r="AC2147" i="12" a="1"/>
  <c r="AC2147" i="12" s="1"/>
  <c r="AC2148" i="12" a="1"/>
  <c r="AC2148" i="12" s="1"/>
  <c r="AC2149" i="12" a="1"/>
  <c r="AC2149" i="12" s="1"/>
  <c r="AC2150" i="12" a="1"/>
  <c r="AC2150" i="12" s="1"/>
  <c r="AC2151" i="12" a="1"/>
  <c r="AC2151" i="12" s="1"/>
  <c r="AC2152" i="12" a="1"/>
  <c r="AC2152" i="12" s="1"/>
  <c r="AC2153" i="12" a="1"/>
  <c r="AC2153" i="12" s="1"/>
  <c r="AC2154" i="12" a="1"/>
  <c r="AC2154" i="12" s="1"/>
  <c r="AC2155" i="12" a="1"/>
  <c r="AC2155" i="12" s="1"/>
  <c r="AC2156" i="12" a="1"/>
  <c r="AC2156" i="12" s="1"/>
  <c r="AC2157" i="12" a="1"/>
  <c r="AC2157" i="12" s="1"/>
  <c r="AC2158" i="12" a="1"/>
  <c r="AC2158" i="12" s="1"/>
  <c r="AC2159" i="12" a="1"/>
  <c r="AC2159" i="12" s="1"/>
  <c r="AC2160" i="12" a="1"/>
  <c r="AC2160" i="12" s="1"/>
  <c r="AC2161" i="12" a="1"/>
  <c r="AC2161" i="12" s="1"/>
  <c r="AC2162" i="12" a="1"/>
  <c r="AC2162" i="12" s="1"/>
  <c r="AC2163" i="12" a="1"/>
  <c r="AC2163" i="12" s="1"/>
  <c r="AC2164" i="12" a="1"/>
  <c r="AC2164" i="12" s="1"/>
  <c r="AC2165" i="12" a="1"/>
  <c r="AC2165" i="12" s="1"/>
  <c r="AC2166" i="12" a="1"/>
  <c r="AC2166" i="12" s="1"/>
  <c r="AC2167" i="12" a="1"/>
  <c r="AC2167" i="12" s="1"/>
  <c r="AC2168" i="12" a="1"/>
  <c r="AC2168" i="12" s="1"/>
  <c r="AC2169" i="12" a="1"/>
  <c r="AC2169" i="12" s="1"/>
  <c r="AC2170" i="12" a="1"/>
  <c r="AC2170" i="12" s="1"/>
  <c r="AC2171" i="12" a="1"/>
  <c r="AC2171" i="12" s="1"/>
  <c r="AC2172" i="12" a="1"/>
  <c r="AC2172" i="12" s="1"/>
  <c r="AC2173" i="12" a="1"/>
  <c r="AC2173" i="12" s="1"/>
  <c r="AC2174" i="12" a="1"/>
  <c r="AC2174" i="12" s="1"/>
  <c r="AC2175" i="12" a="1"/>
  <c r="AC2175" i="12" s="1"/>
  <c r="AC2176" i="12" a="1"/>
  <c r="AC2176" i="12" s="1"/>
  <c r="AC2177" i="12" a="1"/>
  <c r="AC2177" i="12" s="1"/>
  <c r="AC2178" i="12" a="1"/>
  <c r="AC2178" i="12" s="1"/>
  <c r="AC2179" i="12" a="1"/>
  <c r="AC2179" i="12" s="1"/>
  <c r="AC2180" i="12" a="1"/>
  <c r="AC2180" i="12" s="1"/>
  <c r="AC2181" i="12" a="1"/>
  <c r="AC2181" i="12" s="1"/>
  <c r="AC2182" i="12" a="1"/>
  <c r="AC2182" i="12" s="1"/>
  <c r="AC2183" i="12" a="1"/>
  <c r="AC2183" i="12" s="1"/>
  <c r="AC2184" i="12" a="1"/>
  <c r="AC2184" i="12" s="1"/>
  <c r="AC2185" i="12" a="1"/>
  <c r="AC2185" i="12" s="1"/>
  <c r="AC2186" i="12" a="1"/>
  <c r="AC2186" i="12" s="1"/>
  <c r="AC2187" i="12" a="1"/>
  <c r="AC2187" i="12" s="1"/>
  <c r="AC2188" i="12" a="1"/>
  <c r="AC2188" i="12" s="1"/>
  <c r="AC2189" i="12" a="1"/>
  <c r="AC2189" i="12" s="1"/>
  <c r="AC2190" i="12" a="1"/>
  <c r="AC2190" i="12" s="1"/>
  <c r="AC2191" i="12" a="1"/>
  <c r="AC2191" i="12" s="1"/>
  <c r="AC2192" i="12" a="1"/>
  <c r="AC2192" i="12" s="1"/>
  <c r="AC2193" i="12" a="1"/>
  <c r="AC2193" i="12" s="1"/>
  <c r="AC2194" i="12" a="1"/>
  <c r="AC2194" i="12" s="1"/>
  <c r="AC2195" i="12" a="1"/>
  <c r="AC2195" i="12" s="1"/>
  <c r="AC2196" i="12" a="1"/>
  <c r="AC2196" i="12" s="1"/>
  <c r="AC2197" i="12" a="1"/>
  <c r="AC2197" i="12" s="1"/>
  <c r="AC2198" i="12" a="1"/>
  <c r="AC2198" i="12" s="1"/>
  <c r="AC2199" i="12" a="1"/>
  <c r="AC2199" i="12" s="1"/>
  <c r="AC2200" i="12" a="1"/>
  <c r="AC2200" i="12" s="1"/>
  <c r="AC2201" i="12" a="1"/>
  <c r="AC2201" i="12" s="1"/>
  <c r="AC2202" i="12" a="1"/>
  <c r="AC2202" i="12" s="1"/>
  <c r="AC2203" i="12" a="1"/>
  <c r="AC2203" i="12" s="1"/>
  <c r="AC2204" i="12" a="1"/>
  <c r="AC2204" i="12" s="1"/>
  <c r="AC2205" i="12" a="1"/>
  <c r="AC2205" i="12" s="1"/>
  <c r="AC2206" i="12" a="1"/>
  <c r="AC2206" i="12" s="1"/>
  <c r="AC2207" i="12" a="1"/>
  <c r="AC2207" i="12" s="1"/>
  <c r="AC2208" i="12" a="1"/>
  <c r="AC2208" i="12" s="1"/>
  <c r="AC2209" i="12" a="1"/>
  <c r="AC2209" i="12" s="1"/>
  <c r="AC2210" i="12" a="1"/>
  <c r="AC2210" i="12" s="1"/>
  <c r="AC2211" i="12" a="1"/>
  <c r="AC2211" i="12" s="1"/>
  <c r="AC2212" i="12" a="1"/>
  <c r="AC2212" i="12" s="1"/>
  <c r="AC2213" i="12" a="1"/>
  <c r="AC2213" i="12" s="1"/>
  <c r="AC2214" i="12" a="1"/>
  <c r="AC2214" i="12" s="1"/>
  <c r="AC2215" i="12" a="1"/>
  <c r="AC2215" i="12" s="1"/>
  <c r="AC2216" i="12" a="1"/>
  <c r="AC2216" i="12" s="1"/>
  <c r="AC2217" i="12" a="1"/>
  <c r="AC2217" i="12" s="1"/>
  <c r="AC2218" i="12" a="1"/>
  <c r="AC2218" i="12" s="1"/>
  <c r="AC2219" i="12" a="1"/>
  <c r="AC2219" i="12" s="1"/>
  <c r="AC2220" i="12" a="1"/>
  <c r="AC2220" i="12" s="1"/>
  <c r="AC2221" i="12" a="1"/>
  <c r="AC2221" i="12" s="1"/>
  <c r="AC2222" i="12" a="1"/>
  <c r="AC2222" i="12" s="1"/>
  <c r="AC2223" i="12" a="1"/>
  <c r="AC2223" i="12" s="1"/>
  <c r="AC2224" i="12" a="1"/>
  <c r="AC2224" i="12" s="1"/>
  <c r="AC2225" i="12" a="1"/>
  <c r="AC2225" i="12" s="1"/>
  <c r="AC2226" i="12" a="1"/>
  <c r="AC2226" i="12" s="1"/>
  <c r="AC2227" i="12" a="1"/>
  <c r="AC2227" i="12" s="1"/>
  <c r="AC2228" i="12" a="1"/>
  <c r="AC2228" i="12" s="1"/>
  <c r="AC2229" i="12" a="1"/>
  <c r="AC2229" i="12" s="1"/>
  <c r="AC2230" i="12" a="1"/>
  <c r="AC2230" i="12" s="1"/>
  <c r="AC2231" i="12" a="1"/>
  <c r="AC2231" i="12" s="1"/>
  <c r="AC2232" i="12" a="1"/>
  <c r="AC2232" i="12" s="1"/>
  <c r="AC2233" i="12" a="1"/>
  <c r="AC2233" i="12" s="1"/>
  <c r="AC2234" i="12" a="1"/>
  <c r="AC2234" i="12" s="1"/>
  <c r="AC2235" i="12" a="1"/>
  <c r="AC2235" i="12" s="1"/>
  <c r="AC2236" i="12" a="1"/>
  <c r="AC2236" i="12" s="1"/>
  <c r="AC2237" i="12" a="1"/>
  <c r="AC2237" i="12" s="1"/>
  <c r="AC2238" i="12" a="1"/>
  <c r="AC2238" i="12" s="1"/>
  <c r="AC2239" i="12" a="1"/>
  <c r="AC2239" i="12" s="1"/>
  <c r="AC2240" i="12" a="1"/>
  <c r="AC2240" i="12" s="1"/>
  <c r="AC2241" i="12" a="1"/>
  <c r="AC2241" i="12" s="1"/>
  <c r="AC2242" i="12" a="1"/>
  <c r="AC2242" i="12" s="1"/>
  <c r="AC2243" i="12" a="1"/>
  <c r="AC2243" i="12" s="1"/>
  <c r="AC2244" i="12" a="1"/>
  <c r="AC2244" i="12" s="1"/>
  <c r="AC2245" i="12" a="1"/>
  <c r="AC2245" i="12" s="1"/>
  <c r="AC2246" i="12" a="1"/>
  <c r="AC2246" i="12" s="1"/>
  <c r="AC2247" i="12" a="1"/>
  <c r="AC2247" i="12" s="1"/>
  <c r="AC2248" i="12" a="1"/>
  <c r="AC2248" i="12" s="1"/>
  <c r="AC2249" i="12" a="1"/>
  <c r="AC2249" i="12" s="1"/>
  <c r="AC2250" i="12" a="1"/>
  <c r="AC2250" i="12" s="1"/>
  <c r="AC2251" i="12" a="1"/>
  <c r="AC2251" i="12" s="1"/>
  <c r="AC2252" i="12" a="1"/>
  <c r="AC2252" i="12" s="1"/>
  <c r="AC2253" i="12" a="1"/>
  <c r="AC2253" i="12" s="1"/>
  <c r="AC2254" i="12" a="1"/>
  <c r="AC2254" i="12" s="1"/>
  <c r="AC2255" i="12" a="1"/>
  <c r="AC2255" i="12" s="1"/>
  <c r="AC2256" i="12" a="1"/>
  <c r="AC2256" i="12" s="1"/>
  <c r="AC2257" i="12" a="1"/>
  <c r="AC2257" i="12" s="1"/>
  <c r="AC2258" i="12" a="1"/>
  <c r="AC2258" i="12" s="1"/>
  <c r="AC2259" i="12" a="1"/>
  <c r="AC2259" i="12" s="1"/>
  <c r="AC2260" i="12" a="1"/>
  <c r="AC2260" i="12" s="1"/>
  <c r="AC2261" i="12" a="1"/>
  <c r="AC2261" i="12" s="1"/>
  <c r="AC2262" i="12" a="1"/>
  <c r="AC2262" i="12" s="1"/>
  <c r="AC2263" i="12" a="1"/>
  <c r="AC2263" i="12" s="1"/>
  <c r="AC2264" i="12" a="1"/>
  <c r="AC2264" i="12" s="1"/>
  <c r="AC2265" i="12" a="1"/>
  <c r="AC2265" i="12" s="1"/>
  <c r="AC2266" i="12" a="1"/>
  <c r="AC2266" i="12" s="1"/>
  <c r="AC2267" i="12" a="1"/>
  <c r="AC2267" i="12" s="1"/>
  <c r="AC2268" i="12" a="1"/>
  <c r="AC2268" i="12" s="1"/>
  <c r="AC2269" i="12" a="1"/>
  <c r="AC2269" i="12" s="1"/>
  <c r="AC2270" i="12" a="1"/>
  <c r="AC2270" i="12" s="1"/>
  <c r="AC2271" i="12" a="1"/>
  <c r="AC2271" i="12" s="1"/>
  <c r="AC2272" i="12" a="1"/>
  <c r="AC2272" i="12" s="1"/>
  <c r="AC2273" i="12" a="1"/>
  <c r="AC2273" i="12" s="1"/>
  <c r="AC2274" i="12" a="1"/>
  <c r="AC2274" i="12" s="1"/>
  <c r="AC2275" i="12" a="1"/>
  <c r="AC2275" i="12" s="1"/>
  <c r="AC2276" i="12" a="1"/>
  <c r="AC2276" i="12" s="1"/>
  <c r="AC2277" i="12" a="1"/>
  <c r="AC2277" i="12" s="1"/>
  <c r="AC2278" i="12" a="1"/>
  <c r="AC2278" i="12" s="1"/>
  <c r="AC2279" i="12" a="1"/>
  <c r="AC2279" i="12" s="1"/>
  <c r="AC2280" i="12" a="1"/>
  <c r="AC2280" i="12" s="1"/>
  <c r="AC2281" i="12" a="1"/>
  <c r="AC2281" i="12" s="1"/>
  <c r="AC2282" i="12" a="1"/>
  <c r="AC2282" i="12" s="1"/>
  <c r="AC2283" i="12" a="1"/>
  <c r="AC2283" i="12" s="1"/>
  <c r="AC2284" i="12" a="1"/>
  <c r="AC2284" i="12" s="1"/>
  <c r="AC2285" i="12" a="1"/>
  <c r="AC2285" i="12" s="1"/>
  <c r="AC2286" i="12" a="1"/>
  <c r="AC2286" i="12" s="1"/>
  <c r="AC2287" i="12" a="1"/>
  <c r="AC2287" i="12" s="1"/>
  <c r="AC2288" i="12" a="1"/>
  <c r="AC2288" i="12" s="1"/>
  <c r="AC2289" i="12" a="1"/>
  <c r="AC2289" i="12" s="1"/>
  <c r="AC2290" i="12" a="1"/>
  <c r="AC2290" i="12" s="1"/>
  <c r="AC2291" i="12" a="1"/>
  <c r="AC2291" i="12" s="1"/>
  <c r="AC2292" i="12" a="1"/>
  <c r="AC2292" i="12" s="1"/>
  <c r="AC2293" i="12" a="1"/>
  <c r="AC2293" i="12" s="1"/>
  <c r="AC2294" i="12" a="1"/>
  <c r="AC2294" i="12" s="1"/>
  <c r="AC2295" i="12" a="1"/>
  <c r="AC2295" i="12" s="1"/>
  <c r="AC2296" i="12" a="1"/>
  <c r="AC2296" i="12" s="1"/>
  <c r="AC2297" i="12" a="1"/>
  <c r="AC2297" i="12" s="1"/>
  <c r="AC2298" i="12" a="1"/>
  <c r="AC2298" i="12" s="1"/>
  <c r="AC2299" i="12" a="1"/>
  <c r="AC2299" i="12" s="1"/>
  <c r="AC2300" i="12" a="1"/>
  <c r="AC2300" i="12" s="1"/>
  <c r="AC2301" i="12" a="1"/>
  <c r="AC2301" i="12" s="1"/>
  <c r="AC2302" i="12" a="1"/>
  <c r="AC2302" i="12" s="1"/>
  <c r="AC2303" i="12" a="1"/>
  <c r="AC2303" i="12" s="1"/>
  <c r="AC2304" i="12" a="1"/>
  <c r="AC2304" i="12" s="1"/>
  <c r="AC2305" i="12" a="1"/>
  <c r="AC2305" i="12" s="1"/>
  <c r="AC2306" i="12" a="1"/>
  <c r="AC2306" i="12" s="1"/>
  <c r="AC2307" i="12" a="1"/>
  <c r="AC2307" i="12" s="1"/>
  <c r="AC2308" i="12" a="1"/>
  <c r="AC2308" i="12" s="1"/>
  <c r="AC2309" i="12" a="1"/>
  <c r="AC2309" i="12" s="1"/>
  <c r="AC2310" i="12" a="1"/>
  <c r="AC2310" i="12" s="1"/>
  <c r="AC2311" i="12" a="1"/>
  <c r="AC2311" i="12" s="1"/>
  <c r="AC2312" i="12" a="1"/>
  <c r="AC2312" i="12" s="1"/>
  <c r="AC2313" i="12" a="1"/>
  <c r="AC2313" i="12" s="1"/>
  <c r="AC2314" i="12" a="1"/>
  <c r="AC2314" i="12" s="1"/>
  <c r="AC2315" i="12" a="1"/>
  <c r="AC2315" i="12" s="1"/>
  <c r="AC2316" i="12" a="1"/>
  <c r="AC2316" i="12" s="1"/>
  <c r="AC2317" i="12" a="1"/>
  <c r="AC2317" i="12" s="1"/>
  <c r="AC2318" i="12" a="1"/>
  <c r="AC2318" i="12" s="1"/>
  <c r="AC2319" i="12" a="1"/>
  <c r="AC2319" i="12" s="1"/>
  <c r="AC2320" i="12" a="1"/>
  <c r="AC2320" i="12" s="1"/>
  <c r="AC2321" i="12" a="1"/>
  <c r="AC2321" i="12" s="1"/>
  <c r="AC2322" i="12" a="1"/>
  <c r="AC2322" i="12" s="1"/>
  <c r="AC2323" i="12" a="1"/>
  <c r="AC2323" i="12" s="1"/>
  <c r="AC2324" i="12" a="1"/>
  <c r="AC2324" i="12" s="1"/>
  <c r="AC2325" i="12" a="1"/>
  <c r="AC2325" i="12" s="1"/>
  <c r="AC2326" i="12" a="1"/>
  <c r="AC2326" i="12" s="1"/>
  <c r="AC2327" i="12" a="1"/>
  <c r="AC2327" i="12" s="1"/>
  <c r="AC2328" i="12" a="1"/>
  <c r="AC2328" i="12" s="1"/>
  <c r="AC2329" i="12" a="1"/>
  <c r="AC2329" i="12" s="1"/>
  <c r="AC2330" i="12" a="1"/>
  <c r="AC2330" i="12" s="1"/>
  <c r="AC2331" i="12" a="1"/>
  <c r="AC2331" i="12" s="1"/>
  <c r="AC2332" i="12" a="1"/>
  <c r="AC2332" i="12" s="1"/>
  <c r="AC2333" i="12" a="1"/>
  <c r="AC2333" i="12" s="1"/>
  <c r="AC2334" i="12" a="1"/>
  <c r="AC2334" i="12" s="1"/>
  <c r="AC2335" i="12" a="1"/>
  <c r="AC2335" i="12" s="1"/>
  <c r="AC2336" i="12" a="1"/>
  <c r="AC2336" i="12" s="1"/>
  <c r="AC2337" i="12" a="1"/>
  <c r="AC2337" i="12" s="1"/>
  <c r="AC2338" i="12" a="1"/>
  <c r="AC2338" i="12" s="1"/>
  <c r="AC2339" i="12" a="1"/>
  <c r="AC2339" i="12" s="1"/>
  <c r="AC2340" i="12" a="1"/>
  <c r="AC2340" i="12" s="1"/>
  <c r="AC2341" i="12" a="1"/>
  <c r="AC2341" i="12" s="1"/>
  <c r="AC2342" i="12" a="1"/>
  <c r="AC2342" i="12" s="1"/>
  <c r="AC2343" i="12" a="1"/>
  <c r="AC2343" i="12" s="1"/>
  <c r="AC2344" i="12" a="1"/>
  <c r="AC2344" i="12" s="1"/>
  <c r="AC2345" i="12" a="1"/>
  <c r="AC2345" i="12" s="1"/>
  <c r="AC2346" i="12" a="1"/>
  <c r="AC2346" i="12" s="1"/>
  <c r="AC2347" i="12" a="1"/>
  <c r="AC2347" i="12" s="1"/>
  <c r="AC2348" i="12" a="1"/>
  <c r="AC2348" i="12" s="1"/>
  <c r="AC2349" i="12" a="1"/>
  <c r="AC2349" i="12" s="1"/>
  <c r="AC2350" i="12" a="1"/>
  <c r="AC2350" i="12" s="1"/>
  <c r="AC2351" i="12" a="1"/>
  <c r="AC2351" i="12" s="1"/>
  <c r="AC2352" i="12" a="1"/>
  <c r="AC2352" i="12" s="1"/>
  <c r="AC2353" i="12" a="1"/>
  <c r="AC2353" i="12" s="1"/>
  <c r="AC2354" i="12" a="1"/>
  <c r="AC2354" i="12" s="1"/>
  <c r="AC2355" i="12" a="1"/>
  <c r="AC2355" i="12" s="1"/>
  <c r="AC2356" i="12" a="1"/>
  <c r="AC2356" i="12" s="1"/>
  <c r="AC2357" i="12" a="1"/>
  <c r="AC2357" i="12" s="1"/>
  <c r="AC2358" i="12" a="1"/>
  <c r="AC2358" i="12" s="1"/>
  <c r="AC2359" i="12" a="1"/>
  <c r="AC2359" i="12" s="1"/>
  <c r="AC2360" i="12" a="1"/>
  <c r="AC2360" i="12" s="1"/>
  <c r="AC2361" i="12" a="1"/>
  <c r="AC2361" i="12" s="1"/>
  <c r="AC2362" i="12" a="1"/>
  <c r="AC2362" i="12" s="1"/>
  <c r="AC2363" i="12" a="1"/>
  <c r="AC2363" i="12" s="1"/>
  <c r="AC2364" i="12" a="1"/>
  <c r="AC2364" i="12" s="1"/>
  <c r="AC2365" i="12" a="1"/>
  <c r="AC2365" i="12" s="1"/>
  <c r="AC2366" i="12" a="1"/>
  <c r="AC2366" i="12" s="1"/>
  <c r="AC2367" i="12" a="1"/>
  <c r="AC2367" i="12" s="1"/>
  <c r="AC2368" i="12" a="1"/>
  <c r="AC2368" i="12" s="1"/>
  <c r="AC2369" i="12" a="1"/>
  <c r="AC2369" i="12" s="1"/>
  <c r="AC2370" i="12" a="1"/>
  <c r="AC2370" i="12" s="1"/>
  <c r="AC2371" i="12" a="1"/>
  <c r="AC2371" i="12" s="1"/>
  <c r="AC2372" i="12" a="1"/>
  <c r="AC2372" i="12" s="1"/>
  <c r="AC2373" i="12" a="1"/>
  <c r="AC2373" i="12" s="1"/>
  <c r="AC2374" i="12" a="1"/>
  <c r="AC2374" i="12" s="1"/>
  <c r="AC2375" i="12" a="1"/>
  <c r="AC2375" i="12" s="1"/>
  <c r="AC2376" i="12" a="1"/>
  <c r="AC2376" i="12" s="1"/>
  <c r="AC2377" i="12" a="1"/>
  <c r="AC2377" i="12" s="1"/>
  <c r="AC2378" i="12" a="1"/>
  <c r="AC2378" i="12" s="1"/>
  <c r="AC2379" i="12" a="1"/>
  <c r="AC2379" i="12" s="1"/>
  <c r="AC2380" i="12" a="1"/>
  <c r="AC2380" i="12" s="1"/>
  <c r="AC2381" i="12" a="1"/>
  <c r="AC2381" i="12" s="1"/>
  <c r="AC2382" i="12" a="1"/>
  <c r="AC2382" i="12" s="1"/>
  <c r="AC2383" i="12" a="1"/>
  <c r="AC2383" i="12" s="1"/>
  <c r="AC2384" i="12" a="1"/>
  <c r="AC2384" i="12" s="1"/>
  <c r="AC2385" i="12" a="1"/>
  <c r="AC2385" i="12" s="1"/>
  <c r="AC2386" i="12" a="1"/>
  <c r="AC2386" i="12" s="1"/>
  <c r="AC2387" i="12" a="1"/>
  <c r="AC2387" i="12" s="1"/>
  <c r="AC2388" i="12" a="1"/>
  <c r="AC2388" i="12" s="1"/>
  <c r="AC2389" i="12" a="1"/>
  <c r="AC2389" i="12" s="1"/>
  <c r="AC2390" i="12" a="1"/>
  <c r="AC2390" i="12" s="1"/>
  <c r="AC2391" i="12" a="1"/>
  <c r="AC2391" i="12" s="1"/>
  <c r="AC2392" i="12" a="1"/>
  <c r="AC2392" i="12" s="1"/>
  <c r="AC2393" i="12" a="1"/>
  <c r="AC2393" i="12" s="1"/>
  <c r="AC2394" i="12" a="1"/>
  <c r="AC2394" i="12" s="1"/>
  <c r="AC2395" i="12" a="1"/>
  <c r="AC2395" i="12" s="1"/>
  <c r="AC2396" i="12" a="1"/>
  <c r="AC2396" i="12" s="1"/>
  <c r="AC2397" i="12" a="1"/>
  <c r="AC2397" i="12" s="1"/>
  <c r="AC2398" i="12" a="1"/>
  <c r="AC2398" i="12" s="1"/>
  <c r="AC2399" i="12" a="1"/>
  <c r="AC2399" i="12" s="1"/>
  <c r="AC2400" i="12" a="1"/>
  <c r="AC2400" i="12" s="1"/>
  <c r="AC2401" i="12" a="1"/>
  <c r="AC2401" i="12" s="1"/>
  <c r="AC2402" i="12" a="1"/>
  <c r="AC2402" i="12" s="1"/>
  <c r="AC2403" i="12" a="1"/>
  <c r="AC2403" i="12" s="1"/>
  <c r="AC2404" i="12" a="1"/>
  <c r="AC2404" i="12" s="1"/>
  <c r="AC2405" i="12" a="1"/>
  <c r="AC2405" i="12" s="1"/>
  <c r="AC2406" i="12" a="1"/>
  <c r="AC2406" i="12" s="1"/>
  <c r="AC2407" i="12" a="1"/>
  <c r="AC2407" i="12" s="1"/>
  <c r="AC2408" i="12" a="1"/>
  <c r="AC2408" i="12" s="1"/>
  <c r="AC2409" i="12" a="1"/>
  <c r="AC2409" i="12" s="1"/>
  <c r="AC2410" i="12" a="1"/>
  <c r="AC2410" i="12" s="1"/>
  <c r="AC2411" i="12" a="1"/>
  <c r="AC2411" i="12" s="1"/>
  <c r="AC2412" i="12" a="1"/>
  <c r="AC2412" i="12" s="1"/>
  <c r="AC2413" i="12" a="1"/>
  <c r="AC2413" i="12" s="1"/>
  <c r="AC2414" i="12" a="1"/>
  <c r="AC2414" i="12" s="1"/>
  <c r="AC2415" i="12" a="1"/>
  <c r="AC2415" i="12" s="1"/>
  <c r="AC2416" i="12" a="1"/>
  <c r="AC2416" i="12" s="1"/>
  <c r="AC2417" i="12" a="1"/>
  <c r="AC2417" i="12" s="1"/>
  <c r="AC2418" i="12" a="1"/>
  <c r="AC2418" i="12" s="1"/>
  <c r="AC2419" i="12" a="1"/>
  <c r="AC2419" i="12" s="1"/>
  <c r="AC2420" i="12" a="1"/>
  <c r="AC2420" i="12" s="1"/>
  <c r="AC2421" i="12" a="1"/>
  <c r="AC2421" i="12" s="1"/>
  <c r="AC2422" i="12" a="1"/>
  <c r="AC2422" i="12" s="1"/>
  <c r="AC2423" i="12" a="1"/>
  <c r="AC2423" i="12" s="1"/>
  <c r="AC2424" i="12" a="1"/>
  <c r="AC2424" i="12" s="1"/>
  <c r="AC2425" i="12" a="1"/>
  <c r="AC2425" i="12" s="1"/>
  <c r="AC2426" i="12" a="1"/>
  <c r="AC2426" i="12" s="1"/>
  <c r="AC2427" i="12" a="1"/>
  <c r="AC2427" i="12" s="1"/>
  <c r="AC2428" i="12" a="1"/>
  <c r="AC2428" i="12" s="1"/>
  <c r="AC2429" i="12" a="1"/>
  <c r="AC2429" i="12" s="1"/>
  <c r="AC2430" i="12" a="1"/>
  <c r="AC2430" i="12" s="1"/>
  <c r="AC2431" i="12" a="1"/>
  <c r="AC2431" i="12" s="1"/>
  <c r="AC2432" i="12" a="1"/>
  <c r="AC2432" i="12" s="1"/>
  <c r="AC2433" i="12" a="1"/>
  <c r="AC2433" i="12" s="1"/>
  <c r="AC2434" i="12" a="1"/>
  <c r="AC2434" i="12" s="1"/>
  <c r="AC2435" i="12" a="1"/>
  <c r="AC2435" i="12" s="1"/>
  <c r="AC2436" i="12" a="1"/>
  <c r="AC2436" i="12" s="1"/>
  <c r="AC2437" i="12" a="1"/>
  <c r="AC2437" i="12" s="1"/>
  <c r="AC2438" i="12" a="1"/>
  <c r="AC2438" i="12" s="1"/>
  <c r="AC2439" i="12" a="1"/>
  <c r="AC2439" i="12" s="1"/>
  <c r="AC2440" i="12" a="1"/>
  <c r="AC2440" i="12" s="1"/>
  <c r="AC2441" i="12" a="1"/>
  <c r="AC2441" i="12" s="1"/>
  <c r="AC2442" i="12" a="1"/>
  <c r="AC2442" i="12" s="1"/>
  <c r="AC2443" i="12" a="1"/>
  <c r="AC2443" i="12" s="1"/>
  <c r="AC2444" i="12" a="1"/>
  <c r="AC2444" i="12" s="1"/>
  <c r="AC2445" i="12" a="1"/>
  <c r="AC2445" i="12" s="1"/>
  <c r="AC2446" i="12" a="1"/>
  <c r="AC2446" i="12" s="1"/>
  <c r="AC2447" i="12" a="1"/>
  <c r="AC2447" i="12" s="1"/>
  <c r="AC2448" i="12" a="1"/>
  <c r="AC2448" i="12" s="1"/>
  <c r="AC2449" i="12" a="1"/>
  <c r="AC2449" i="12" s="1"/>
  <c r="AC2450" i="12" a="1"/>
  <c r="AC2450" i="12" s="1"/>
  <c r="AC2451" i="12" a="1"/>
  <c r="AC2451" i="12" s="1"/>
  <c r="AC2452" i="12" a="1"/>
  <c r="AC2452" i="12" s="1"/>
  <c r="AC2453" i="12" a="1"/>
  <c r="AC2453" i="12" s="1"/>
  <c r="AC2454" i="12" a="1"/>
  <c r="AC2454" i="12" s="1"/>
  <c r="AC2455" i="12" a="1"/>
  <c r="AC2455" i="12" s="1"/>
  <c r="AC2456" i="12" a="1"/>
  <c r="AC2456" i="12" s="1"/>
  <c r="AC2457" i="12" a="1"/>
  <c r="AC2457" i="12" s="1"/>
  <c r="AC2458" i="12" a="1"/>
  <c r="AC2458" i="12" s="1"/>
  <c r="AC2459" i="12" a="1"/>
  <c r="AC2459" i="12" s="1"/>
  <c r="AC2460" i="12" a="1"/>
  <c r="AC2460" i="12" s="1"/>
  <c r="AC2461" i="12" a="1"/>
  <c r="AC2461" i="12" s="1"/>
  <c r="AC2462" i="12" a="1"/>
  <c r="AC2462" i="12" s="1"/>
  <c r="AC2463" i="12" a="1"/>
  <c r="AC2463" i="12" s="1"/>
  <c r="AC2464" i="12" a="1"/>
  <c r="AC2464" i="12" s="1"/>
  <c r="AC2465" i="12" a="1"/>
  <c r="AC2465" i="12" s="1"/>
  <c r="AC2466" i="12" a="1"/>
  <c r="AC2466" i="12" s="1"/>
  <c r="AC2467" i="12" a="1"/>
  <c r="AC2467" i="12" s="1"/>
  <c r="AC2468" i="12" a="1"/>
  <c r="AC2468" i="12" s="1"/>
  <c r="AC2469" i="12" a="1"/>
  <c r="AC2469" i="12" s="1"/>
  <c r="AC2470" i="12" a="1"/>
  <c r="AC2470" i="12" s="1"/>
  <c r="AC2471" i="12" a="1"/>
  <c r="AC2471" i="12" s="1"/>
  <c r="AC2472" i="12" a="1"/>
  <c r="AC2472" i="12" s="1"/>
  <c r="AC2473" i="12" a="1"/>
  <c r="AC2473" i="12" s="1"/>
  <c r="AC2474" i="12" a="1"/>
  <c r="AC2474" i="12" s="1"/>
  <c r="AC2475" i="12" a="1"/>
  <c r="AC2475" i="12" s="1"/>
  <c r="AC2476" i="12" a="1"/>
  <c r="AC2476" i="12" s="1"/>
  <c r="AC2477" i="12" a="1"/>
  <c r="AC2477" i="12" s="1"/>
  <c r="AC2478" i="12" a="1"/>
  <c r="AC2478" i="12" s="1"/>
  <c r="AC2479" i="12" a="1"/>
  <c r="AC2479" i="12" s="1"/>
  <c r="AC2480" i="12" a="1"/>
  <c r="AC2480" i="12" s="1"/>
  <c r="AC2481" i="12" a="1"/>
  <c r="AC2481" i="12" s="1"/>
  <c r="AC2482" i="12" a="1"/>
  <c r="AC2482" i="12" s="1"/>
  <c r="AC2483" i="12" a="1"/>
  <c r="AC2483" i="12" s="1"/>
  <c r="AC2484" i="12" a="1"/>
  <c r="AC2484" i="12" s="1"/>
  <c r="AC2485" i="12" a="1"/>
  <c r="AC2485" i="12" s="1"/>
  <c r="AC2486" i="12" a="1"/>
  <c r="AC2486" i="12" s="1"/>
  <c r="AC2487" i="12" a="1"/>
  <c r="AC2487" i="12" s="1"/>
  <c r="AC2488" i="12" a="1"/>
  <c r="AC2488" i="12" s="1"/>
  <c r="AC2489" i="12" a="1"/>
  <c r="AC2489" i="12" s="1"/>
  <c r="AC2490" i="12" a="1"/>
  <c r="AC2490" i="12" s="1"/>
  <c r="AC2491" i="12" a="1"/>
  <c r="AC2491" i="12" s="1"/>
  <c r="AC2492" i="12" a="1"/>
  <c r="AC2492" i="12" s="1"/>
  <c r="AC8" i="12" a="1"/>
  <c r="AC8" i="12" s="1"/>
  <c r="AI9" i="12"/>
  <c r="AI10" i="12"/>
  <c r="AI11" i="12"/>
  <c r="AI12" i="12"/>
  <c r="AI13" i="12"/>
  <c r="AI14" i="12"/>
  <c r="AI15" i="12"/>
  <c r="AI16" i="12"/>
  <c r="AI17" i="12"/>
  <c r="AI18" i="12"/>
  <c r="AI19" i="12"/>
  <c r="AI20" i="12"/>
  <c r="AI21" i="12"/>
  <c r="AI22" i="12"/>
  <c r="AI23" i="12"/>
  <c r="AI24" i="12"/>
  <c r="AI25" i="12"/>
  <c r="AI26" i="12"/>
  <c r="AI27" i="12"/>
  <c r="AI28" i="12"/>
  <c r="AI29" i="12"/>
  <c r="AI30" i="12"/>
  <c r="AI31" i="12"/>
  <c r="AI32" i="12"/>
  <c r="AI33" i="12"/>
  <c r="AI34" i="12"/>
  <c r="AI35" i="12"/>
  <c r="AI36" i="12"/>
  <c r="AI37" i="12"/>
  <c r="AI38" i="12"/>
  <c r="AI39" i="12"/>
  <c r="AI40" i="12"/>
  <c r="AI41" i="12"/>
  <c r="AI42" i="12"/>
  <c r="AI43" i="12"/>
  <c r="AI44" i="12"/>
  <c r="AI45" i="12"/>
  <c r="AI46" i="12"/>
  <c r="AI47" i="12"/>
  <c r="AI48" i="12"/>
  <c r="AI49" i="12"/>
  <c r="AI50" i="12"/>
  <c r="AI51" i="12"/>
  <c r="AI52" i="12"/>
  <c r="AI53" i="12"/>
  <c r="AI54" i="12"/>
  <c r="AI55" i="12"/>
  <c r="AI56" i="12"/>
  <c r="AI57" i="12"/>
  <c r="AI58" i="12"/>
  <c r="AI59" i="12"/>
  <c r="AI60" i="12"/>
  <c r="AI61" i="12"/>
  <c r="AI62" i="12"/>
  <c r="AI63" i="12"/>
  <c r="AI64" i="12"/>
  <c r="AI65" i="12"/>
  <c r="AI66" i="12"/>
  <c r="AI67" i="12"/>
  <c r="AI68" i="12"/>
  <c r="AI69" i="12"/>
  <c r="AI70" i="12"/>
  <c r="AI71" i="12"/>
  <c r="AI72" i="12"/>
  <c r="AI73" i="12"/>
  <c r="AI74" i="12"/>
  <c r="AI75" i="12"/>
  <c r="AI76" i="12"/>
  <c r="AI77" i="12"/>
  <c r="AI78" i="12"/>
  <c r="AI79" i="12"/>
  <c r="AI80" i="12"/>
  <c r="AI81" i="12"/>
  <c r="AI82" i="12"/>
  <c r="AI83" i="12"/>
  <c r="AI84" i="12"/>
  <c r="AI85" i="12"/>
  <c r="AI86" i="12"/>
  <c r="AI87" i="12"/>
  <c r="AI88" i="12"/>
  <c r="AI89" i="12"/>
  <c r="AI90" i="12"/>
  <c r="AI91" i="12"/>
  <c r="AI92" i="12"/>
  <c r="AI93" i="12"/>
  <c r="AI94" i="12"/>
  <c r="AI95" i="12"/>
  <c r="AI96" i="12"/>
  <c r="AI97" i="12"/>
  <c r="AI98" i="12"/>
  <c r="AI99" i="12"/>
  <c r="AI100" i="12"/>
  <c r="AI101" i="12"/>
  <c r="AI102" i="12"/>
  <c r="AI103" i="12"/>
  <c r="AI104" i="12"/>
  <c r="AI105" i="12"/>
  <c r="AI106" i="12"/>
  <c r="AI107" i="12"/>
  <c r="AI108" i="12"/>
  <c r="AI109" i="12"/>
  <c r="AI110" i="12"/>
  <c r="AI111" i="12"/>
  <c r="AI112" i="12"/>
  <c r="AI113" i="12"/>
  <c r="AI114" i="12"/>
  <c r="AI115" i="12"/>
  <c r="AI116" i="12"/>
  <c r="AI117" i="12"/>
  <c r="AI118" i="12"/>
  <c r="AI119" i="12"/>
  <c r="AI120" i="12"/>
  <c r="AI121" i="12"/>
  <c r="AI122" i="12"/>
  <c r="AI123" i="12"/>
  <c r="AI124" i="12"/>
  <c r="AI125" i="12"/>
  <c r="AI126" i="12"/>
  <c r="AI127" i="12"/>
  <c r="AI128" i="12"/>
  <c r="AI129" i="12"/>
  <c r="AI130" i="12"/>
  <c r="AI131" i="12"/>
  <c r="AI132" i="12"/>
  <c r="AI133" i="12"/>
  <c r="AI134" i="12"/>
  <c r="AI135" i="12"/>
  <c r="AI136" i="12"/>
  <c r="AI137" i="12"/>
  <c r="AI138" i="12"/>
  <c r="AI139" i="12"/>
  <c r="AI140" i="12"/>
  <c r="AI141" i="12"/>
  <c r="AI142" i="12"/>
  <c r="AI143" i="12"/>
  <c r="AI144" i="12"/>
  <c r="AI145" i="12"/>
  <c r="AI146" i="12"/>
  <c r="AI147" i="12"/>
  <c r="AI148" i="12"/>
  <c r="AI149" i="12"/>
  <c r="AI150" i="12"/>
  <c r="AI151" i="12"/>
  <c r="AI152" i="12"/>
  <c r="AI153" i="12"/>
  <c r="AI154" i="12"/>
  <c r="AI155" i="12"/>
  <c r="AI156" i="12"/>
  <c r="AI157" i="12"/>
  <c r="AI158" i="12"/>
  <c r="AI159" i="12"/>
  <c r="AI160" i="12"/>
  <c r="AI161" i="12"/>
  <c r="AI162" i="12"/>
  <c r="AI163" i="12"/>
  <c r="AI164" i="12"/>
  <c r="AI165" i="12"/>
  <c r="AI166" i="12"/>
  <c r="AI167" i="12"/>
  <c r="AI168" i="12"/>
  <c r="AI169" i="12"/>
  <c r="AI170" i="12"/>
  <c r="AI171" i="12"/>
  <c r="AI172" i="12"/>
  <c r="AI173" i="12"/>
  <c r="AI174" i="12"/>
  <c r="AI175" i="12"/>
  <c r="AI176" i="12"/>
  <c r="AI177" i="12"/>
  <c r="AI178" i="12"/>
  <c r="AI179" i="12"/>
  <c r="AI180" i="12"/>
  <c r="AI181" i="12"/>
  <c r="AI182" i="12"/>
  <c r="AI183" i="12"/>
  <c r="AI184" i="12"/>
  <c r="AI185" i="12"/>
  <c r="AI186" i="12"/>
  <c r="AI187" i="12"/>
  <c r="AI188" i="12"/>
  <c r="AI189" i="12"/>
  <c r="AI190" i="12"/>
  <c r="AI191" i="12"/>
  <c r="AI192" i="12"/>
  <c r="AI193" i="12"/>
  <c r="AI194" i="12"/>
  <c r="AI195" i="12"/>
  <c r="AI196" i="12"/>
  <c r="AI197" i="12"/>
  <c r="AI198" i="12"/>
  <c r="AI199" i="12"/>
  <c r="AI200" i="12"/>
  <c r="AI201" i="12"/>
  <c r="AI202" i="12"/>
  <c r="AI203" i="12"/>
  <c r="AI204" i="12"/>
  <c r="AI205" i="12"/>
  <c r="AI206" i="12"/>
  <c r="AI207" i="12"/>
  <c r="AI208" i="12"/>
  <c r="AI209" i="12"/>
  <c r="AI210" i="12"/>
  <c r="AI211" i="12"/>
  <c r="AI212" i="12"/>
  <c r="AI213" i="12"/>
  <c r="AI214" i="12"/>
  <c r="AI215" i="12"/>
  <c r="AI216" i="12"/>
  <c r="AI217" i="12"/>
  <c r="AI218" i="12"/>
  <c r="AI219" i="12"/>
  <c r="AI220" i="12"/>
  <c r="AI221" i="12"/>
  <c r="AI222" i="12"/>
  <c r="AI223" i="12"/>
  <c r="AI224" i="12"/>
  <c r="AI225" i="12"/>
  <c r="AI226" i="12"/>
  <c r="AI227" i="12"/>
  <c r="AI228" i="12"/>
  <c r="AI229" i="12"/>
  <c r="AI230" i="12"/>
  <c r="AI231" i="12"/>
  <c r="AI232" i="12"/>
  <c r="AI233" i="12"/>
  <c r="AI234" i="12"/>
  <c r="AI235" i="12"/>
  <c r="AI236" i="12"/>
  <c r="AI237" i="12"/>
  <c r="AI238" i="12"/>
  <c r="AI239" i="12"/>
  <c r="AI240" i="12"/>
  <c r="AI241" i="12"/>
  <c r="AI242" i="12"/>
  <c r="AI243" i="12"/>
  <c r="AI244" i="12"/>
  <c r="AI245" i="12"/>
  <c r="AI246" i="12"/>
  <c r="AI247" i="12"/>
  <c r="AI248" i="12"/>
  <c r="AI249" i="12"/>
  <c r="AI250" i="12"/>
  <c r="AI251" i="12"/>
  <c r="AI252" i="12"/>
  <c r="AI253" i="12"/>
  <c r="AI254" i="12"/>
  <c r="AI255" i="12"/>
  <c r="AI256" i="12"/>
  <c r="AI257" i="12"/>
  <c r="AI258" i="12"/>
  <c r="AI259" i="12"/>
  <c r="AI260" i="12"/>
  <c r="AI261" i="12"/>
  <c r="AI262" i="12"/>
  <c r="AI263" i="12"/>
  <c r="AI264" i="12"/>
  <c r="AI265" i="12"/>
  <c r="AI266" i="12"/>
  <c r="AI267" i="12"/>
  <c r="AI268" i="12"/>
  <c r="AI269" i="12"/>
  <c r="AI270" i="12"/>
  <c r="AI271" i="12"/>
  <c r="AI272" i="12"/>
  <c r="AI273" i="12"/>
  <c r="AI274" i="12"/>
  <c r="AI275" i="12"/>
  <c r="AI276" i="12"/>
  <c r="AI277" i="12"/>
  <c r="AI278" i="12"/>
  <c r="AI279" i="12"/>
  <c r="AI280" i="12"/>
  <c r="AI281" i="12"/>
  <c r="AI282" i="12"/>
  <c r="AI283" i="12"/>
  <c r="AI284" i="12"/>
  <c r="AI285" i="12"/>
  <c r="AI286" i="12"/>
  <c r="AI287" i="12"/>
  <c r="AI288" i="12"/>
  <c r="AI289" i="12"/>
  <c r="AI290" i="12"/>
  <c r="AI291" i="12"/>
  <c r="AI292" i="12"/>
  <c r="AI293" i="12"/>
  <c r="AI294" i="12"/>
  <c r="AI295" i="12"/>
  <c r="AI296" i="12"/>
  <c r="AI297" i="12"/>
  <c r="AI298" i="12"/>
  <c r="AI299" i="12"/>
  <c r="AI300" i="12"/>
  <c r="AI301" i="12"/>
  <c r="AI302" i="12"/>
  <c r="AI303" i="12"/>
  <c r="AI304" i="12"/>
  <c r="AI305" i="12"/>
  <c r="AI306" i="12"/>
  <c r="AI307" i="12"/>
  <c r="AI308" i="12"/>
  <c r="AI309" i="12"/>
  <c r="AI310" i="12"/>
  <c r="AI311" i="12"/>
  <c r="AI312" i="12"/>
  <c r="AI313" i="12"/>
  <c r="AI314" i="12"/>
  <c r="AI315" i="12"/>
  <c r="AI316" i="12"/>
  <c r="AI317" i="12"/>
  <c r="AI318" i="12"/>
  <c r="AI319" i="12"/>
  <c r="AI320" i="12"/>
  <c r="AI321" i="12"/>
  <c r="AI322" i="12"/>
  <c r="AI323" i="12"/>
  <c r="AI324" i="12"/>
  <c r="AI325" i="12"/>
  <c r="AI326" i="12"/>
  <c r="AI327" i="12"/>
  <c r="AI328" i="12"/>
  <c r="AI329" i="12"/>
  <c r="AI330" i="12"/>
  <c r="AI331" i="12"/>
  <c r="AI332" i="12"/>
  <c r="AI333" i="12"/>
  <c r="AI334" i="12"/>
  <c r="AI335" i="12"/>
  <c r="AI336" i="12"/>
  <c r="AI337" i="12"/>
  <c r="AI338" i="12"/>
  <c r="AI339" i="12"/>
  <c r="AI340" i="12"/>
  <c r="AI341" i="12"/>
  <c r="AI342" i="12"/>
  <c r="AI343" i="12"/>
  <c r="AI344" i="12"/>
  <c r="AI345" i="12"/>
  <c r="AI346" i="12"/>
  <c r="AI347" i="12"/>
  <c r="AI348" i="12"/>
  <c r="AI349" i="12"/>
  <c r="AI350" i="12"/>
  <c r="AI351" i="12"/>
  <c r="AI352" i="12"/>
  <c r="AI353" i="12"/>
  <c r="AI354" i="12"/>
  <c r="AI355" i="12"/>
  <c r="AI356" i="12"/>
  <c r="AI357" i="12"/>
  <c r="AI358" i="12"/>
  <c r="AI359" i="12"/>
  <c r="AI360" i="12"/>
  <c r="AI361" i="12"/>
  <c r="AI362" i="12"/>
  <c r="AI363" i="12"/>
  <c r="AI364" i="12"/>
  <c r="AI365" i="12"/>
  <c r="AI366" i="12"/>
  <c r="AI367" i="12"/>
  <c r="AI368" i="12"/>
  <c r="AI369" i="12"/>
  <c r="AI370" i="12"/>
  <c r="AI371" i="12"/>
  <c r="AI372" i="12"/>
  <c r="AI373" i="12"/>
  <c r="AI374" i="12"/>
  <c r="AI375" i="12"/>
  <c r="AI376" i="12"/>
  <c r="AI377" i="12"/>
  <c r="AI378" i="12"/>
  <c r="AI379" i="12"/>
  <c r="AI380" i="12"/>
  <c r="AI381" i="12"/>
  <c r="AI382" i="12"/>
  <c r="AI383" i="12"/>
  <c r="AI384" i="12"/>
  <c r="AI385" i="12"/>
  <c r="AI386" i="12"/>
  <c r="AI387" i="12"/>
  <c r="AI388" i="12"/>
  <c r="AI389" i="12"/>
  <c r="AI390" i="12"/>
  <c r="AI391" i="12"/>
  <c r="AI392" i="12"/>
  <c r="AI393" i="12"/>
  <c r="AI394" i="12"/>
  <c r="AI395" i="12"/>
  <c r="AI396" i="12"/>
  <c r="AI397" i="12"/>
  <c r="AI398" i="12"/>
  <c r="AI399" i="12"/>
  <c r="AI400" i="12"/>
  <c r="AI401" i="12"/>
  <c r="AI402" i="12"/>
  <c r="AI403" i="12"/>
  <c r="AI404" i="12"/>
  <c r="AI405" i="12"/>
  <c r="AI406" i="12"/>
  <c r="AI407" i="12"/>
  <c r="AI408" i="12"/>
  <c r="AI409" i="12"/>
  <c r="AI410" i="12"/>
  <c r="AI411" i="12"/>
  <c r="AI412" i="12"/>
  <c r="AI413" i="12"/>
  <c r="AI414" i="12"/>
  <c r="AI415" i="12"/>
  <c r="AI416" i="12"/>
  <c r="AI417" i="12"/>
  <c r="AI418" i="12"/>
  <c r="AI419" i="12"/>
  <c r="AI420" i="12"/>
  <c r="AI421" i="12"/>
  <c r="AI422" i="12"/>
  <c r="AI423" i="12"/>
  <c r="AI424" i="12"/>
  <c r="AI425" i="12"/>
  <c r="AI426" i="12"/>
  <c r="AI427" i="12"/>
  <c r="AI428" i="12"/>
  <c r="AI429" i="12"/>
  <c r="AI430" i="12"/>
  <c r="AI431" i="12"/>
  <c r="AI432" i="12"/>
  <c r="AI433" i="12"/>
  <c r="AI434" i="12"/>
  <c r="AI435" i="12"/>
  <c r="AI436" i="12"/>
  <c r="AI437" i="12"/>
  <c r="AI438" i="12"/>
  <c r="AI439" i="12"/>
  <c r="AI440" i="12"/>
  <c r="AI441" i="12"/>
  <c r="AI442" i="12"/>
  <c r="AI443" i="12"/>
  <c r="AI444" i="12"/>
  <c r="AI445" i="12"/>
  <c r="AI446" i="12"/>
  <c r="AI447" i="12"/>
  <c r="AI448" i="12"/>
  <c r="AI449" i="12"/>
  <c r="AI450" i="12"/>
  <c r="AI451" i="12"/>
  <c r="AI452" i="12"/>
  <c r="AI453" i="12"/>
  <c r="AI454" i="12"/>
  <c r="AI455" i="12"/>
  <c r="AI456" i="12"/>
  <c r="AI457" i="12"/>
  <c r="AI458" i="12"/>
  <c r="AI459" i="12"/>
  <c r="AI460" i="12"/>
  <c r="AI461" i="12"/>
  <c r="AI462" i="12"/>
  <c r="AI463" i="12"/>
  <c r="AI464" i="12"/>
  <c r="AI465" i="12"/>
  <c r="AI466" i="12"/>
  <c r="AI467" i="12"/>
  <c r="AI468" i="12"/>
  <c r="AI469" i="12"/>
  <c r="AI470" i="12"/>
  <c r="AI471" i="12"/>
  <c r="AI472" i="12"/>
  <c r="AI473" i="12"/>
  <c r="AI474" i="12"/>
  <c r="AI475" i="12"/>
  <c r="AI476" i="12"/>
  <c r="AI477" i="12"/>
  <c r="AI478" i="12"/>
  <c r="AI479" i="12"/>
  <c r="AI480" i="12"/>
  <c r="AI481" i="12"/>
  <c r="AI482" i="12"/>
  <c r="AI483" i="12"/>
  <c r="AI484" i="12"/>
  <c r="AI485" i="12"/>
  <c r="AI486" i="12"/>
  <c r="AI487" i="12"/>
  <c r="AI488" i="12"/>
  <c r="AI489" i="12"/>
  <c r="AI490" i="12"/>
  <c r="AI491" i="12"/>
  <c r="AI492" i="12"/>
  <c r="AI493" i="12"/>
  <c r="AI494" i="12"/>
  <c r="AI495" i="12"/>
  <c r="AI496" i="12"/>
  <c r="AI497" i="12"/>
  <c r="AI498" i="12"/>
  <c r="AI499" i="12"/>
  <c r="AI500" i="12"/>
  <c r="AI501" i="12"/>
  <c r="AI502" i="12"/>
  <c r="AI503" i="12"/>
  <c r="AI504" i="12"/>
  <c r="AI505" i="12"/>
  <c r="AI506" i="12"/>
  <c r="AI507" i="12"/>
  <c r="AI508" i="12"/>
  <c r="AI509" i="12"/>
  <c r="AI510" i="12"/>
  <c r="AI511" i="12"/>
  <c r="AI512" i="12"/>
  <c r="AI513" i="12"/>
  <c r="AI514" i="12"/>
  <c r="AI515" i="12"/>
  <c r="AI516" i="12"/>
  <c r="AI517" i="12"/>
  <c r="AI518" i="12"/>
  <c r="AI519" i="12"/>
  <c r="AI520" i="12"/>
  <c r="AI521" i="12"/>
  <c r="AI522" i="12"/>
  <c r="AI523" i="12"/>
  <c r="AI524" i="12"/>
  <c r="AI525" i="12"/>
  <c r="AI526" i="12"/>
  <c r="AI527" i="12"/>
  <c r="AI528" i="12"/>
  <c r="AI529" i="12"/>
  <c r="AI530" i="12"/>
  <c r="AI531" i="12"/>
  <c r="AI532" i="12"/>
  <c r="AI533" i="12"/>
  <c r="AI534" i="12"/>
  <c r="AI535" i="12"/>
  <c r="AI536" i="12"/>
  <c r="AI537" i="12"/>
  <c r="AI538" i="12"/>
  <c r="AI539" i="12"/>
  <c r="AI540" i="12"/>
  <c r="AI541" i="12"/>
  <c r="AI542" i="12"/>
  <c r="AI543" i="12"/>
  <c r="AI544" i="12"/>
  <c r="AI545" i="12"/>
  <c r="AI546" i="12"/>
  <c r="AI547" i="12"/>
  <c r="AI548" i="12"/>
  <c r="AI549" i="12"/>
  <c r="AI550" i="12"/>
  <c r="AI551" i="12"/>
  <c r="AI552" i="12"/>
  <c r="AI553" i="12"/>
  <c r="AI554" i="12"/>
  <c r="AI555" i="12"/>
  <c r="AI556" i="12"/>
  <c r="AI557" i="12"/>
  <c r="AI558" i="12"/>
  <c r="AI559" i="12"/>
  <c r="AI560" i="12"/>
  <c r="AI561" i="12"/>
  <c r="AI562" i="12"/>
  <c r="AI563" i="12"/>
  <c r="AI564" i="12"/>
  <c r="AI565" i="12"/>
  <c r="AI566" i="12"/>
  <c r="AI567" i="12"/>
  <c r="AI568" i="12"/>
  <c r="AI569" i="12"/>
  <c r="AI570" i="12"/>
  <c r="AI571" i="12"/>
  <c r="AI572" i="12"/>
  <c r="AI573" i="12"/>
  <c r="AI574" i="12"/>
  <c r="AI575" i="12"/>
  <c r="AI576" i="12"/>
  <c r="AI577" i="12"/>
  <c r="AI578" i="12"/>
  <c r="AI579" i="12"/>
  <c r="AI580" i="12"/>
  <c r="AI581" i="12"/>
  <c r="AI582" i="12"/>
  <c r="AI583" i="12"/>
  <c r="AI584" i="12"/>
  <c r="AI585" i="12"/>
  <c r="AI586" i="12"/>
  <c r="AI587" i="12"/>
  <c r="AI588" i="12"/>
  <c r="AI589" i="12"/>
  <c r="AI590" i="12"/>
  <c r="AI591" i="12"/>
  <c r="AI592" i="12"/>
  <c r="AI593" i="12"/>
  <c r="AI594" i="12"/>
  <c r="AI595" i="12"/>
  <c r="AI596" i="12"/>
  <c r="AI597" i="12"/>
  <c r="AI598" i="12"/>
  <c r="AI599" i="12"/>
  <c r="AI600" i="12"/>
  <c r="AI601" i="12"/>
  <c r="AI602" i="12"/>
  <c r="AI603" i="12"/>
  <c r="AI604" i="12"/>
  <c r="AI605" i="12"/>
  <c r="AI606" i="12"/>
  <c r="AI607" i="12"/>
  <c r="AI608" i="12"/>
  <c r="AI609" i="12"/>
  <c r="AI610" i="12"/>
  <c r="AI611" i="12"/>
  <c r="AI612" i="12"/>
  <c r="AI613" i="12"/>
  <c r="AI614" i="12"/>
  <c r="AI615" i="12"/>
  <c r="AI616" i="12"/>
  <c r="AI617" i="12"/>
  <c r="AI618" i="12"/>
  <c r="AI619" i="12"/>
  <c r="AI620" i="12"/>
  <c r="AI621" i="12"/>
  <c r="AI622" i="12"/>
  <c r="AI623" i="12"/>
  <c r="AI624" i="12"/>
  <c r="AI625" i="12"/>
  <c r="AI626" i="12"/>
  <c r="AI627" i="12"/>
  <c r="AI628" i="12"/>
  <c r="AI629" i="12"/>
  <c r="AI630" i="12"/>
  <c r="AI631" i="12"/>
  <c r="AI632" i="12"/>
  <c r="AI633" i="12"/>
  <c r="AI634" i="12"/>
  <c r="AI635" i="12"/>
  <c r="AI636" i="12"/>
  <c r="AI637" i="12"/>
  <c r="AI638" i="12"/>
  <c r="AI639" i="12"/>
  <c r="AI640" i="12"/>
  <c r="AI641" i="12"/>
  <c r="AI642" i="12"/>
  <c r="AI643" i="12"/>
  <c r="AI644" i="12"/>
  <c r="AI645" i="12"/>
  <c r="AI646" i="12"/>
  <c r="AI647" i="12"/>
  <c r="AI648" i="12"/>
  <c r="AI649" i="12"/>
  <c r="AI650" i="12"/>
  <c r="AI651" i="12"/>
  <c r="AI652" i="12"/>
  <c r="AI653" i="12"/>
  <c r="AI654" i="12"/>
  <c r="AI655" i="12"/>
  <c r="AI656" i="12"/>
  <c r="AI657" i="12"/>
  <c r="AI658" i="12"/>
  <c r="AI659" i="12"/>
  <c r="AI660" i="12"/>
  <c r="AI661" i="12"/>
  <c r="AI662" i="12"/>
  <c r="AI663" i="12"/>
  <c r="AI664" i="12"/>
  <c r="AI665" i="12"/>
  <c r="AI666" i="12"/>
  <c r="AI667" i="12"/>
  <c r="AI668" i="12"/>
  <c r="AI669" i="12"/>
  <c r="AI670" i="12"/>
  <c r="AI671" i="12"/>
  <c r="AI672" i="12"/>
  <c r="AI673" i="12"/>
  <c r="AI674" i="12"/>
  <c r="AI675" i="12"/>
  <c r="AI676" i="12"/>
  <c r="AI677" i="12"/>
  <c r="AI678" i="12"/>
  <c r="AI679" i="12"/>
  <c r="AI680" i="12"/>
  <c r="AI681" i="12"/>
  <c r="AI682" i="12"/>
  <c r="AI683" i="12"/>
  <c r="AI684" i="12"/>
  <c r="AI685" i="12"/>
  <c r="AI686" i="12"/>
  <c r="AI687" i="12"/>
  <c r="AI688" i="12"/>
  <c r="AI689" i="12"/>
  <c r="AI690" i="12"/>
  <c r="AI691" i="12"/>
  <c r="AI692" i="12"/>
  <c r="AI693" i="12"/>
  <c r="AI694" i="12"/>
  <c r="AI695" i="12"/>
  <c r="AI696" i="12"/>
  <c r="AI697" i="12"/>
  <c r="AI698" i="12"/>
  <c r="AI699" i="12"/>
  <c r="AI700" i="12"/>
  <c r="AI701" i="12"/>
  <c r="AI702" i="12"/>
  <c r="AI703" i="12"/>
  <c r="AI704" i="12"/>
  <c r="AI705" i="12"/>
  <c r="AI706" i="12"/>
  <c r="AI707" i="12"/>
  <c r="AI708" i="12"/>
  <c r="AI709" i="12"/>
  <c r="AI710" i="12"/>
  <c r="AI711" i="12"/>
  <c r="AI712" i="12"/>
  <c r="AI713" i="12"/>
  <c r="AI714" i="12"/>
  <c r="AI715" i="12"/>
  <c r="AI716" i="12"/>
  <c r="AI717" i="12"/>
  <c r="AI718" i="12"/>
  <c r="AI719" i="12"/>
  <c r="AI720" i="12"/>
  <c r="AI721" i="12"/>
  <c r="AI722" i="12"/>
  <c r="AI723" i="12"/>
  <c r="AI724" i="12"/>
  <c r="AI725" i="12"/>
  <c r="AI726" i="12"/>
  <c r="AI727" i="12"/>
  <c r="AI728" i="12"/>
  <c r="AI729" i="12"/>
  <c r="AI730" i="12"/>
  <c r="AI731" i="12"/>
  <c r="AI732" i="12"/>
  <c r="AI733" i="12"/>
  <c r="AI734" i="12"/>
  <c r="AI735" i="12"/>
  <c r="AI736" i="12"/>
  <c r="AI737" i="12"/>
  <c r="AI738" i="12"/>
  <c r="AI739" i="12"/>
  <c r="AI740" i="12"/>
  <c r="AI741" i="12"/>
  <c r="AI742" i="12"/>
  <c r="AI743" i="12"/>
  <c r="AI744" i="12"/>
  <c r="AI745" i="12"/>
  <c r="AI746" i="12"/>
  <c r="AI747" i="12"/>
  <c r="AI748" i="12"/>
  <c r="AI749" i="12"/>
  <c r="AI750" i="12"/>
  <c r="AI751" i="12"/>
  <c r="AI752" i="12"/>
  <c r="AI753" i="12"/>
  <c r="AI754" i="12"/>
  <c r="AI755" i="12"/>
  <c r="AI756" i="12"/>
  <c r="AI757" i="12"/>
  <c r="AI758" i="12"/>
  <c r="AI759" i="12"/>
  <c r="AI760" i="12"/>
  <c r="AI761" i="12"/>
  <c r="AI762" i="12"/>
  <c r="AI763" i="12"/>
  <c r="AI764" i="12"/>
  <c r="AI765" i="12"/>
  <c r="AI766" i="12"/>
  <c r="AI767" i="12"/>
  <c r="AI768" i="12"/>
  <c r="AI769" i="12"/>
  <c r="AI770" i="12"/>
  <c r="AI771" i="12"/>
  <c r="AI772" i="12"/>
  <c r="AI773" i="12"/>
  <c r="AI774" i="12"/>
  <c r="AI775" i="12"/>
  <c r="AI776" i="12"/>
  <c r="AI777" i="12"/>
  <c r="AI778" i="12"/>
  <c r="AI779" i="12"/>
  <c r="AI780" i="12"/>
  <c r="AI781" i="12"/>
  <c r="AI782" i="12"/>
  <c r="AI783" i="12"/>
  <c r="AI784" i="12"/>
  <c r="AI785" i="12"/>
  <c r="AI786" i="12"/>
  <c r="AI787" i="12"/>
  <c r="AI788" i="12"/>
  <c r="AI789" i="12"/>
  <c r="AI790" i="12"/>
  <c r="AI791" i="12"/>
  <c r="AI792" i="12"/>
  <c r="AI793" i="12"/>
  <c r="AI794" i="12"/>
  <c r="AI795" i="12"/>
  <c r="AI796" i="12"/>
  <c r="AI797" i="12"/>
  <c r="AI798" i="12"/>
  <c r="AI799" i="12"/>
  <c r="AI800" i="12"/>
  <c r="AI801" i="12"/>
  <c r="AI802" i="12"/>
  <c r="AI803" i="12"/>
  <c r="AI804" i="12"/>
  <c r="AI805" i="12"/>
  <c r="AI806" i="12"/>
  <c r="AI807" i="12"/>
  <c r="AI808" i="12"/>
  <c r="AI809" i="12"/>
  <c r="AI810" i="12"/>
  <c r="AI811" i="12"/>
  <c r="AI812" i="12"/>
  <c r="AI813" i="12"/>
  <c r="AI814" i="12"/>
  <c r="AI815" i="12"/>
  <c r="AI816" i="12"/>
  <c r="AI817" i="12"/>
  <c r="AI818" i="12"/>
  <c r="AI819" i="12"/>
  <c r="AI820" i="12"/>
  <c r="AI821" i="12"/>
  <c r="AI822" i="12"/>
  <c r="AI823" i="12"/>
  <c r="AI824" i="12"/>
  <c r="AI825" i="12"/>
  <c r="AI826" i="12"/>
  <c r="AI827" i="12"/>
  <c r="AI828" i="12"/>
  <c r="AI829" i="12"/>
  <c r="AI830" i="12"/>
  <c r="AI831" i="12"/>
  <c r="AI832" i="12"/>
  <c r="AI833" i="12"/>
  <c r="AI834" i="12"/>
  <c r="AI835" i="12"/>
  <c r="AI836" i="12"/>
  <c r="AI837" i="12"/>
  <c r="AI838" i="12"/>
  <c r="AI839" i="12"/>
  <c r="AI840" i="12"/>
  <c r="AI841" i="12"/>
  <c r="AI842" i="12"/>
  <c r="AI843" i="12"/>
  <c r="AI844" i="12"/>
  <c r="AI845" i="12"/>
  <c r="AI846" i="12"/>
  <c r="AI847" i="12"/>
  <c r="AI848" i="12"/>
  <c r="AI849" i="12"/>
  <c r="AI850" i="12"/>
  <c r="AI851" i="12"/>
  <c r="AI852" i="12"/>
  <c r="AI853" i="12"/>
  <c r="AI854" i="12"/>
  <c r="AI855" i="12"/>
  <c r="AI856" i="12"/>
  <c r="AI857" i="12"/>
  <c r="AI858" i="12"/>
  <c r="AI859" i="12"/>
  <c r="AI860" i="12"/>
  <c r="AI861" i="12"/>
  <c r="AI862" i="12"/>
  <c r="AI863" i="12"/>
  <c r="AI864" i="12"/>
  <c r="AI865" i="12"/>
  <c r="AI866" i="12"/>
  <c r="AI867" i="12"/>
  <c r="AI868" i="12"/>
  <c r="AI869" i="12"/>
  <c r="AI870" i="12"/>
  <c r="AI871" i="12"/>
  <c r="AI872" i="12"/>
  <c r="AI873" i="12"/>
  <c r="AI874" i="12"/>
  <c r="AI875" i="12"/>
  <c r="AI876" i="12"/>
  <c r="AI877" i="12"/>
  <c r="AI878" i="12"/>
  <c r="AI879" i="12"/>
  <c r="AI880" i="12"/>
  <c r="AI881" i="12"/>
  <c r="AI882" i="12"/>
  <c r="AI883" i="12"/>
  <c r="AI884" i="12"/>
  <c r="AI885" i="12"/>
  <c r="AI886" i="12"/>
  <c r="AI887" i="12"/>
  <c r="AI888" i="12"/>
  <c r="AI889" i="12"/>
  <c r="AI890" i="12"/>
  <c r="AI891" i="12"/>
  <c r="AI892" i="12"/>
  <c r="AI893" i="12"/>
  <c r="AI894" i="12"/>
  <c r="AI895" i="12"/>
  <c r="AI896" i="12"/>
  <c r="AI897" i="12"/>
  <c r="AI898" i="12"/>
  <c r="AI899" i="12"/>
  <c r="AI900" i="12"/>
  <c r="AI901" i="12"/>
  <c r="AI902" i="12"/>
  <c r="AI903" i="12"/>
  <c r="AI904" i="12"/>
  <c r="AI905" i="12"/>
  <c r="AI906" i="12"/>
  <c r="AI907" i="12"/>
  <c r="AI908" i="12"/>
  <c r="AI909" i="12"/>
  <c r="AI910" i="12"/>
  <c r="AI911" i="12"/>
  <c r="AI912" i="12"/>
  <c r="AI913" i="12"/>
  <c r="AI914" i="12"/>
  <c r="AI915" i="12"/>
  <c r="AI916" i="12"/>
  <c r="AI917" i="12"/>
  <c r="AI918" i="12"/>
  <c r="AI919" i="12"/>
  <c r="AI920" i="12"/>
  <c r="AI921" i="12"/>
  <c r="AI922" i="12"/>
  <c r="AI923" i="12"/>
  <c r="AI924" i="12"/>
  <c r="AI925" i="12"/>
  <c r="AI926" i="12"/>
  <c r="AI927" i="12"/>
  <c r="AI928" i="12"/>
  <c r="AI929" i="12"/>
  <c r="AI930" i="12"/>
  <c r="AI931" i="12"/>
  <c r="AI932" i="12"/>
  <c r="AI933" i="12"/>
  <c r="AI934" i="12"/>
  <c r="AI935" i="12"/>
  <c r="AI936" i="12"/>
  <c r="AI937" i="12"/>
  <c r="AI938" i="12"/>
  <c r="AI939" i="12"/>
  <c r="AI940" i="12"/>
  <c r="AI941" i="12"/>
  <c r="AI942" i="12"/>
  <c r="AI943" i="12"/>
  <c r="AI944" i="12"/>
  <c r="AI945" i="12"/>
  <c r="AI946" i="12"/>
  <c r="AI947" i="12"/>
  <c r="AI948" i="12"/>
  <c r="AI949" i="12"/>
  <c r="AI950" i="12"/>
  <c r="AI951" i="12"/>
  <c r="AI952" i="12"/>
  <c r="AI953" i="12"/>
  <c r="AI954" i="12"/>
  <c r="AI955" i="12"/>
  <c r="AI956" i="12"/>
  <c r="AI957" i="12"/>
  <c r="AI958" i="12"/>
  <c r="AI959" i="12"/>
  <c r="AI960" i="12"/>
  <c r="AI961" i="12"/>
  <c r="AI962" i="12"/>
  <c r="AI963" i="12"/>
  <c r="AI964" i="12"/>
  <c r="AI965" i="12"/>
  <c r="AI966" i="12"/>
  <c r="AI967" i="12"/>
  <c r="AI968" i="12"/>
  <c r="AI969" i="12"/>
  <c r="AI970" i="12"/>
  <c r="AI971" i="12"/>
  <c r="AI972" i="12"/>
  <c r="AI973" i="12"/>
  <c r="AI974" i="12"/>
  <c r="AI975" i="12"/>
  <c r="AI976" i="12"/>
  <c r="AI977" i="12"/>
  <c r="AI978" i="12"/>
  <c r="AI979" i="12"/>
  <c r="AI980" i="12"/>
  <c r="AI981" i="12"/>
  <c r="AI982" i="12"/>
  <c r="AI983" i="12"/>
  <c r="AI984" i="12"/>
  <c r="AI985" i="12"/>
  <c r="AI986" i="12"/>
  <c r="AI987" i="12"/>
  <c r="AI988" i="12"/>
  <c r="AI989" i="12"/>
  <c r="AI990" i="12"/>
  <c r="AI991" i="12"/>
  <c r="AI992" i="12"/>
  <c r="AI993" i="12"/>
  <c r="AI994" i="12"/>
  <c r="AI995" i="12"/>
  <c r="AI996" i="12"/>
  <c r="AI997" i="12"/>
  <c r="AI998" i="12"/>
  <c r="AI999" i="12"/>
  <c r="AI1000" i="12"/>
  <c r="AI1001" i="12"/>
  <c r="AI1002" i="12"/>
  <c r="AI1003" i="12"/>
  <c r="AI1004" i="12"/>
  <c r="AI1005" i="12"/>
  <c r="AI1006" i="12"/>
  <c r="AI1007" i="12"/>
  <c r="AI1008" i="12"/>
  <c r="AI1009" i="12"/>
  <c r="AI1010" i="12"/>
  <c r="AI1011" i="12"/>
  <c r="AI1012" i="12"/>
  <c r="AI1013" i="12"/>
  <c r="AI1014" i="12"/>
  <c r="AI1015" i="12"/>
  <c r="AI1016" i="12"/>
  <c r="AI1017" i="12"/>
  <c r="AI1018" i="12"/>
  <c r="AI1019" i="12"/>
  <c r="AI1020" i="12"/>
  <c r="AI1021" i="12"/>
  <c r="AI1022" i="12"/>
  <c r="AI1023" i="12"/>
  <c r="AI1024" i="12"/>
  <c r="AI1025" i="12"/>
  <c r="AI1026" i="12"/>
  <c r="AI1027" i="12"/>
  <c r="AI1028" i="12"/>
  <c r="AI1029" i="12"/>
  <c r="AI1030" i="12"/>
  <c r="AI1031" i="12"/>
  <c r="AI1032" i="12"/>
  <c r="AI1033" i="12"/>
  <c r="AI1034" i="12"/>
  <c r="AI1035" i="12"/>
  <c r="AI1036" i="12"/>
  <c r="AI1037" i="12"/>
  <c r="AI1038" i="12"/>
  <c r="AI1039" i="12"/>
  <c r="AI1040" i="12"/>
  <c r="AI1041" i="12"/>
  <c r="AI1042" i="12"/>
  <c r="AI1043" i="12"/>
  <c r="AI1044" i="12"/>
  <c r="AI1045" i="12"/>
  <c r="AI1046" i="12"/>
  <c r="AI1047" i="12"/>
  <c r="AI1048" i="12"/>
  <c r="AI1049" i="12"/>
  <c r="AI1050" i="12"/>
  <c r="AI1051" i="12"/>
  <c r="AI1052" i="12"/>
  <c r="AI1053" i="12"/>
  <c r="AI1054" i="12"/>
  <c r="AI1055" i="12"/>
  <c r="AI1056" i="12"/>
  <c r="AI1057" i="12"/>
  <c r="AI1058" i="12"/>
  <c r="AI1059" i="12"/>
  <c r="AI1060" i="12"/>
  <c r="AI1061" i="12"/>
  <c r="AI1062" i="12"/>
  <c r="AI1063" i="12"/>
  <c r="AI1064" i="12"/>
  <c r="AI1065" i="12"/>
  <c r="AI1066" i="12"/>
  <c r="AI1067" i="12"/>
  <c r="AI1068" i="12"/>
  <c r="AI1069" i="12"/>
  <c r="AI1070" i="12"/>
  <c r="AI1071" i="12"/>
  <c r="AI1072" i="12"/>
  <c r="AI1073" i="12"/>
  <c r="AI1074" i="12"/>
  <c r="AI1075" i="12"/>
  <c r="AI1076" i="12"/>
  <c r="AI1077" i="12"/>
  <c r="AI1078" i="12"/>
  <c r="AI1079" i="12"/>
  <c r="AI1080" i="12"/>
  <c r="AI1081" i="12"/>
  <c r="AI1082" i="12"/>
  <c r="AI1083" i="12"/>
  <c r="AI1084" i="12"/>
  <c r="AI1085" i="12"/>
  <c r="AI1086" i="12"/>
  <c r="AI1087" i="12"/>
  <c r="AI1088" i="12"/>
  <c r="AI1089" i="12"/>
  <c r="AI1090" i="12"/>
  <c r="AI1091" i="12"/>
  <c r="AI1092" i="12"/>
  <c r="AI1093" i="12"/>
  <c r="AI1094" i="12"/>
  <c r="AI1095" i="12"/>
  <c r="AI1096" i="12"/>
  <c r="AI1097" i="12"/>
  <c r="AI1098" i="12"/>
  <c r="AI1099" i="12"/>
  <c r="AI1100" i="12"/>
  <c r="AI1101" i="12"/>
  <c r="AI1102" i="12"/>
  <c r="AI1103" i="12"/>
  <c r="AI1104" i="12"/>
  <c r="AI1105" i="12"/>
  <c r="AI1106" i="12"/>
  <c r="AI1107" i="12"/>
  <c r="AI1108" i="12"/>
  <c r="AI1109" i="12"/>
  <c r="AI1110" i="12"/>
  <c r="AI1111" i="12"/>
  <c r="AI1112" i="12"/>
  <c r="AI1113" i="12"/>
  <c r="AI1114" i="12"/>
  <c r="AI1115" i="12"/>
  <c r="AI1116" i="12"/>
  <c r="AI1117" i="12"/>
  <c r="AI1118" i="12"/>
  <c r="AI1119" i="12"/>
  <c r="AI1120" i="12"/>
  <c r="AI1121" i="12"/>
  <c r="AI1122" i="12"/>
  <c r="AI1123" i="12"/>
  <c r="AI1124" i="12"/>
  <c r="AI1125" i="12"/>
  <c r="AI1126" i="12"/>
  <c r="AI1127" i="12"/>
  <c r="AI1128" i="12"/>
  <c r="AI1129" i="12"/>
  <c r="AI1130" i="12"/>
  <c r="AI1131" i="12"/>
  <c r="AI1132" i="12"/>
  <c r="AI1133" i="12"/>
  <c r="AI1134" i="12"/>
  <c r="AI1135" i="12"/>
  <c r="AI1136" i="12"/>
  <c r="AI1137" i="12"/>
  <c r="AI1138" i="12"/>
  <c r="AI1139" i="12"/>
  <c r="AI1140" i="12"/>
  <c r="AI1141" i="12"/>
  <c r="AI1142" i="12"/>
  <c r="AI1143" i="12"/>
  <c r="AI1144" i="12"/>
  <c r="AI1145" i="12"/>
  <c r="AI1146" i="12"/>
  <c r="AI1147" i="12"/>
  <c r="AI1148" i="12"/>
  <c r="AI1149" i="12"/>
  <c r="AI1150" i="12"/>
  <c r="AI1151" i="12"/>
  <c r="AI1152" i="12"/>
  <c r="AI1153" i="12"/>
  <c r="AI1154" i="12"/>
  <c r="AI1155" i="12"/>
  <c r="AI1156" i="12"/>
  <c r="AI1157" i="12"/>
  <c r="AI1158" i="12"/>
  <c r="AI1159" i="12"/>
  <c r="AI1160" i="12"/>
  <c r="AI1161" i="12"/>
  <c r="AI1162" i="12"/>
  <c r="AI1163" i="12"/>
  <c r="AI1164" i="12"/>
  <c r="AI1165" i="12"/>
  <c r="AI1166" i="12"/>
  <c r="AI1167" i="12"/>
  <c r="AI1168" i="12"/>
  <c r="AI1169" i="12"/>
  <c r="AI1170" i="12"/>
  <c r="AI1171" i="12"/>
  <c r="AI1172" i="12"/>
  <c r="AI1173" i="12"/>
  <c r="AI1174" i="12"/>
  <c r="AI1175" i="12"/>
  <c r="AI1176" i="12"/>
  <c r="AI1177" i="12"/>
  <c r="AI1178" i="12"/>
  <c r="AI1179" i="12"/>
  <c r="AI1180" i="12"/>
  <c r="AI1181" i="12"/>
  <c r="AI1182" i="12"/>
  <c r="AI1183" i="12"/>
  <c r="AI1184" i="12"/>
  <c r="AI1185" i="12"/>
  <c r="AI1186" i="12"/>
  <c r="AI1187" i="12"/>
  <c r="AI1188" i="12"/>
  <c r="AI1189" i="12"/>
  <c r="AI1190" i="12"/>
  <c r="AI1191" i="12"/>
  <c r="AI1192" i="12"/>
  <c r="AI1193" i="12"/>
  <c r="AI1194" i="12"/>
  <c r="AI1195" i="12"/>
  <c r="AI1196" i="12"/>
  <c r="AI1197" i="12"/>
  <c r="AI1198" i="12"/>
  <c r="AI1199" i="12"/>
  <c r="AI1200" i="12"/>
  <c r="AI1201" i="12"/>
  <c r="AI1202" i="12"/>
  <c r="AI1203" i="12"/>
  <c r="AI1204" i="12"/>
  <c r="AI1205" i="12"/>
  <c r="AI1206" i="12"/>
  <c r="AI1207" i="12"/>
  <c r="AI1208" i="12"/>
  <c r="AI1209" i="12"/>
  <c r="AI1210" i="12"/>
  <c r="AI1211" i="12"/>
  <c r="AI1212" i="12"/>
  <c r="AI1213" i="12"/>
  <c r="AI1214" i="12"/>
  <c r="AI1215" i="12"/>
  <c r="AI1216" i="12"/>
  <c r="AI1217" i="12"/>
  <c r="AI1218" i="12"/>
  <c r="AI1219" i="12"/>
  <c r="AI1220" i="12"/>
  <c r="AI1221" i="12"/>
  <c r="AI1222" i="12"/>
  <c r="AI1223" i="12"/>
  <c r="AI1224" i="12"/>
  <c r="AI1225" i="12"/>
  <c r="AI1226" i="12"/>
  <c r="AI1227" i="12"/>
  <c r="AI1228" i="12"/>
  <c r="AI1229" i="12"/>
  <c r="AI1230" i="12"/>
  <c r="AI1231" i="12"/>
  <c r="AI1232" i="12"/>
  <c r="AI1233" i="12"/>
  <c r="AI1234" i="12"/>
  <c r="AI1235" i="12"/>
  <c r="AI1236" i="12"/>
  <c r="AI1237" i="12"/>
  <c r="AI1238" i="12"/>
  <c r="AI1239" i="12"/>
  <c r="AI1240" i="12"/>
  <c r="AI1241" i="12"/>
  <c r="AI1242" i="12"/>
  <c r="AI1243" i="12"/>
  <c r="AI1244" i="12"/>
  <c r="AI1245" i="12"/>
  <c r="AI1246" i="12"/>
  <c r="AI1247" i="12"/>
  <c r="AI1248" i="12"/>
  <c r="AI1249" i="12"/>
  <c r="AI1250" i="12"/>
  <c r="AI1251" i="12"/>
  <c r="AI1252" i="12"/>
  <c r="AI1253" i="12"/>
  <c r="AI1254" i="12"/>
  <c r="AI1255" i="12"/>
  <c r="AI1256" i="12"/>
  <c r="AI1257" i="12"/>
  <c r="AI1258" i="12"/>
  <c r="AI1259" i="12"/>
  <c r="AI1260" i="12"/>
  <c r="AI1261" i="12"/>
  <c r="AI1262" i="12"/>
  <c r="AI1263" i="12"/>
  <c r="AI1264" i="12"/>
  <c r="AI1265" i="12"/>
  <c r="AI1266" i="12"/>
  <c r="AI1267" i="12"/>
  <c r="AI1268" i="12"/>
  <c r="AI1269" i="12"/>
  <c r="AI1270" i="12"/>
  <c r="AI1271" i="12"/>
  <c r="AI1272" i="12"/>
  <c r="AI1273" i="12"/>
  <c r="AI1274" i="12"/>
  <c r="AI1275" i="12"/>
  <c r="AI1276" i="12"/>
  <c r="AI1277" i="12"/>
  <c r="AI1278" i="12"/>
  <c r="AI1279" i="12"/>
  <c r="AI1280" i="12"/>
  <c r="AI1281" i="12"/>
  <c r="AI1282" i="12"/>
  <c r="AI1283" i="12"/>
  <c r="AI1284" i="12"/>
  <c r="AI1285" i="12"/>
  <c r="AI1286" i="12"/>
  <c r="AI1287" i="12"/>
  <c r="AI1288" i="12"/>
  <c r="AI1289" i="12"/>
  <c r="AI1290" i="12"/>
  <c r="AI1291" i="12"/>
  <c r="AI1292" i="12"/>
  <c r="AI1293" i="12"/>
  <c r="AI1294" i="12"/>
  <c r="AI1295" i="12"/>
  <c r="AI1296" i="12"/>
  <c r="AI1297" i="12"/>
  <c r="AI1298" i="12"/>
  <c r="AI1299" i="12"/>
  <c r="AI1300" i="12"/>
  <c r="AI1301" i="12"/>
  <c r="AI1302" i="12"/>
  <c r="AI1303" i="12"/>
  <c r="AI1304" i="12"/>
  <c r="AI1305" i="12"/>
  <c r="AI1306" i="12"/>
  <c r="AI1307" i="12"/>
  <c r="AI1308" i="12"/>
  <c r="AI1309" i="12"/>
  <c r="AI1310" i="12"/>
  <c r="AI1311" i="12"/>
  <c r="AI1312" i="12"/>
  <c r="AI1313" i="12"/>
  <c r="AI1314" i="12"/>
  <c r="AI1315" i="12"/>
  <c r="AI1316" i="12"/>
  <c r="AI1317" i="12"/>
  <c r="AI1318" i="12"/>
  <c r="AI1319" i="12"/>
  <c r="AI1320" i="12"/>
  <c r="AI1321" i="12"/>
  <c r="AI1322" i="12"/>
  <c r="AI1323" i="12"/>
  <c r="AI1324" i="12"/>
  <c r="AI1325" i="12"/>
  <c r="AI1326" i="12"/>
  <c r="AI1327" i="12"/>
  <c r="AI1328" i="12"/>
  <c r="AI1329" i="12"/>
  <c r="AI1330" i="12"/>
  <c r="AI1331" i="12"/>
  <c r="AI1332" i="12"/>
  <c r="AI1333" i="12"/>
  <c r="AI1334" i="12"/>
  <c r="AI1335" i="12"/>
  <c r="AI1336" i="12"/>
  <c r="AI1337" i="12"/>
  <c r="AI1338" i="12"/>
  <c r="AI1339" i="12"/>
  <c r="AI1340" i="12"/>
  <c r="AI1341" i="12"/>
  <c r="AI1342" i="12"/>
  <c r="AI1343" i="12"/>
  <c r="AI1344" i="12"/>
  <c r="AI1345" i="12"/>
  <c r="AI1346" i="12"/>
  <c r="AI1347" i="12"/>
  <c r="AI1348" i="12"/>
  <c r="AI1349" i="12"/>
  <c r="AI1350" i="12"/>
  <c r="AI1351" i="12"/>
  <c r="AI1352" i="12"/>
  <c r="AI1353" i="12"/>
  <c r="AI1354" i="12"/>
  <c r="AI1355" i="12"/>
  <c r="AI1356" i="12"/>
  <c r="AI1357" i="12"/>
  <c r="AI1358" i="12"/>
  <c r="AI1359" i="12"/>
  <c r="AI1360" i="12"/>
  <c r="AI1361" i="12"/>
  <c r="AI1362" i="12"/>
  <c r="AI1363" i="12"/>
  <c r="AI1364" i="12"/>
  <c r="AI1365" i="12"/>
  <c r="AI1366" i="12"/>
  <c r="AI1367" i="12"/>
  <c r="AI1368" i="12"/>
  <c r="AI1369" i="12"/>
  <c r="AI1370" i="12"/>
  <c r="AI1371" i="12"/>
  <c r="AI1372" i="12"/>
  <c r="AI1373" i="12"/>
  <c r="AI1374" i="12"/>
  <c r="AI1375" i="12"/>
  <c r="AI1376" i="12"/>
  <c r="AI1377" i="12"/>
  <c r="AI1378" i="12"/>
  <c r="AI1379" i="12"/>
  <c r="AI1380" i="12"/>
  <c r="AI1381" i="12"/>
  <c r="AI1382" i="12"/>
  <c r="AI1383" i="12"/>
  <c r="AI1384" i="12"/>
  <c r="AI1385" i="12"/>
  <c r="AI1386" i="12"/>
  <c r="AI1387" i="12"/>
  <c r="AI1388" i="12"/>
  <c r="AI1389" i="12"/>
  <c r="AI1390" i="12"/>
  <c r="AI1391" i="12"/>
  <c r="AI1392" i="12"/>
  <c r="AI1393" i="12"/>
  <c r="AI1394" i="12"/>
  <c r="AI1395" i="12"/>
  <c r="AI1396" i="12"/>
  <c r="AI1397" i="12"/>
  <c r="AI1398" i="12"/>
  <c r="AI1399" i="12"/>
  <c r="AI1400" i="12"/>
  <c r="AI1401" i="12"/>
  <c r="AI1402" i="12"/>
  <c r="AI1403" i="12"/>
  <c r="AI1404" i="12"/>
  <c r="AI1405" i="12"/>
  <c r="AI1406" i="12"/>
  <c r="AI1407" i="12"/>
  <c r="AI1408" i="12"/>
  <c r="AI1409" i="12"/>
  <c r="AI1410" i="12"/>
  <c r="AI1411" i="12"/>
  <c r="AI1412" i="12"/>
  <c r="AI1413" i="12"/>
  <c r="AI1414" i="12"/>
  <c r="AI1415" i="12"/>
  <c r="AI1416" i="12"/>
  <c r="AI1417" i="12"/>
  <c r="AI1418" i="12"/>
  <c r="AI1419" i="12"/>
  <c r="AI1420" i="12"/>
  <c r="AI1421" i="12"/>
  <c r="AI1422" i="12"/>
  <c r="AI1423" i="12"/>
  <c r="AI1424" i="12"/>
  <c r="AI1425" i="12"/>
  <c r="AI1426" i="12"/>
  <c r="AI1427" i="12"/>
  <c r="AI1428" i="12"/>
  <c r="AI1429" i="12"/>
  <c r="AI1430" i="12"/>
  <c r="AI1431" i="12"/>
  <c r="AI1432" i="12"/>
  <c r="AI1433" i="12"/>
  <c r="AI1434" i="12"/>
  <c r="AI1435" i="12"/>
  <c r="AI1436" i="12"/>
  <c r="AI1437" i="12"/>
  <c r="AI1438" i="12"/>
  <c r="AI1439" i="12"/>
  <c r="AI1440" i="12"/>
  <c r="AI1441" i="12"/>
  <c r="AI1442" i="12"/>
  <c r="AI1443" i="12"/>
  <c r="AI1444" i="12"/>
  <c r="AI1445" i="12"/>
  <c r="AI1446" i="12"/>
  <c r="AI1447" i="12"/>
  <c r="AI1448" i="12"/>
  <c r="AI1449" i="12"/>
  <c r="AI1450" i="12"/>
  <c r="AI1451" i="12"/>
  <c r="AI1452" i="12"/>
  <c r="AI1453" i="12"/>
  <c r="AI1454" i="12"/>
  <c r="AI1455" i="12"/>
  <c r="AI1456" i="12"/>
  <c r="AI1457" i="12"/>
  <c r="AI1458" i="12"/>
  <c r="AI1459" i="12"/>
  <c r="AI1460" i="12"/>
  <c r="AI1461" i="12"/>
  <c r="AI1462" i="12"/>
  <c r="AI1463" i="12"/>
  <c r="AI1464" i="12"/>
  <c r="AI1465" i="12"/>
  <c r="AI1466" i="12"/>
  <c r="AI1467" i="12"/>
  <c r="AI1468" i="12"/>
  <c r="AI1469" i="12"/>
  <c r="AI1470" i="12"/>
  <c r="AI1471" i="12"/>
  <c r="AI1472" i="12"/>
  <c r="AI1473" i="12"/>
  <c r="AI1474" i="12"/>
  <c r="AI1475" i="12"/>
  <c r="AI1476" i="12"/>
  <c r="AI1477" i="12"/>
  <c r="AI1478" i="12"/>
  <c r="AI1479" i="12"/>
  <c r="AI1480" i="12"/>
  <c r="AI1481" i="12"/>
  <c r="AI1482" i="12"/>
  <c r="AI1483" i="12"/>
  <c r="AI1484" i="12"/>
  <c r="AI1485" i="12"/>
  <c r="AI1486" i="12"/>
  <c r="AI1487" i="12"/>
  <c r="AI1488" i="12"/>
  <c r="AI1489" i="12"/>
  <c r="AI1490" i="12"/>
  <c r="AI1491" i="12"/>
  <c r="AI1492" i="12"/>
  <c r="AI1493" i="12"/>
  <c r="AI1494" i="12"/>
  <c r="AI1495" i="12"/>
  <c r="AI1496" i="12"/>
  <c r="AI1497" i="12"/>
  <c r="AI1498" i="12"/>
  <c r="AI1499" i="12"/>
  <c r="AI1500" i="12"/>
  <c r="AI1501" i="12"/>
  <c r="AI1502" i="12"/>
  <c r="AI1503" i="12"/>
  <c r="AI1504" i="12"/>
  <c r="AI1505" i="12"/>
  <c r="AI1506" i="12"/>
  <c r="AI1507" i="12"/>
  <c r="AI1508" i="12"/>
  <c r="AI1509" i="12"/>
  <c r="AI1510" i="12"/>
  <c r="AI1511" i="12"/>
  <c r="AI1512" i="12"/>
  <c r="AI1513" i="12"/>
  <c r="AI1514" i="12"/>
  <c r="AI1515" i="12"/>
  <c r="AI1516" i="12"/>
  <c r="AI1517" i="12"/>
  <c r="AI1518" i="12"/>
  <c r="AI1519" i="12"/>
  <c r="AI1520" i="12"/>
  <c r="AI1521" i="12"/>
  <c r="AI1522" i="12"/>
  <c r="AI1523" i="12"/>
  <c r="AI1524" i="12"/>
  <c r="AI1525" i="12"/>
  <c r="AI1526" i="12"/>
  <c r="AI1527" i="12"/>
  <c r="AI1528" i="12"/>
  <c r="AI1529" i="12"/>
  <c r="AI1530" i="12"/>
  <c r="AI1531" i="12"/>
  <c r="AI1532" i="12"/>
  <c r="AI1533" i="12"/>
  <c r="AI1534" i="12"/>
  <c r="AI1535" i="12"/>
  <c r="AI1536" i="12"/>
  <c r="AI1537" i="12"/>
  <c r="AI1538" i="12"/>
  <c r="AI1539" i="12"/>
  <c r="AI1540" i="12"/>
  <c r="AI1541" i="12"/>
  <c r="AI1542" i="12"/>
  <c r="AI1543" i="12"/>
  <c r="AI1544" i="12"/>
  <c r="AI1545" i="12"/>
  <c r="AI1546" i="12"/>
  <c r="AI1547" i="12"/>
  <c r="AI1548" i="12"/>
  <c r="AI1549" i="12"/>
  <c r="AI1550" i="12"/>
  <c r="AI1551" i="12"/>
  <c r="AI1552" i="12"/>
  <c r="AI1553" i="12"/>
  <c r="AI1554" i="12"/>
  <c r="AI1555" i="12"/>
  <c r="AI1556" i="12"/>
  <c r="AI1557" i="12"/>
  <c r="AI1558" i="12"/>
  <c r="AI1559" i="12"/>
  <c r="AI1560" i="12"/>
  <c r="AI1561" i="12"/>
  <c r="AI1562" i="12"/>
  <c r="AI1563" i="12"/>
  <c r="AI1564" i="12"/>
  <c r="AI1565" i="12"/>
  <c r="AI1566" i="12"/>
  <c r="AI1567" i="12"/>
  <c r="AI1568" i="12"/>
  <c r="AI1569" i="12"/>
  <c r="AI1570" i="12"/>
  <c r="AI1571" i="12"/>
  <c r="AI1572" i="12"/>
  <c r="AI1573" i="12"/>
  <c r="AI1574" i="12"/>
  <c r="AI1575" i="12"/>
  <c r="AI1576" i="12"/>
  <c r="AI1577" i="12"/>
  <c r="AI1578" i="12"/>
  <c r="AI1579" i="12"/>
  <c r="AI1580" i="12"/>
  <c r="AI1581" i="12"/>
  <c r="AI1582" i="12"/>
  <c r="AI1583" i="12"/>
  <c r="AI1584" i="12"/>
  <c r="AI1585" i="12"/>
  <c r="AI1586" i="12"/>
  <c r="AI1587" i="12"/>
  <c r="AI1588" i="12"/>
  <c r="AI1589" i="12"/>
  <c r="AI1590" i="12"/>
  <c r="AI1591" i="12"/>
  <c r="AI1592" i="12"/>
  <c r="AI1593" i="12"/>
  <c r="AI1594" i="12"/>
  <c r="AI1595" i="12"/>
  <c r="AI1596" i="12"/>
  <c r="AI1597" i="12"/>
  <c r="AI1598" i="12"/>
  <c r="AI1599" i="12"/>
  <c r="AI1600" i="12"/>
  <c r="AI1601" i="12"/>
  <c r="AI1602" i="12"/>
  <c r="AI1603" i="12"/>
  <c r="AI1604" i="12"/>
  <c r="AI1605" i="12"/>
  <c r="AI1606" i="12"/>
  <c r="AI1607" i="12"/>
  <c r="AI1608" i="12"/>
  <c r="AI1609" i="12"/>
  <c r="AI1610" i="12"/>
  <c r="AI1611" i="12"/>
  <c r="AI1612" i="12"/>
  <c r="AI1613" i="12"/>
  <c r="AI1614" i="12"/>
  <c r="AI1615" i="12"/>
  <c r="AI1616" i="12"/>
  <c r="AI1617" i="12"/>
  <c r="AI1618" i="12"/>
  <c r="AI1619" i="12"/>
  <c r="AI1620" i="12"/>
  <c r="AI1621" i="12"/>
  <c r="AI1622" i="12"/>
  <c r="AI1623" i="12"/>
  <c r="AI1624" i="12"/>
  <c r="AI1625" i="12"/>
  <c r="AI1626" i="12"/>
  <c r="AI1627" i="12"/>
  <c r="AI1628" i="12"/>
  <c r="AI1629" i="12"/>
  <c r="AI1630" i="12"/>
  <c r="AI1631" i="12"/>
  <c r="AI1632" i="12"/>
  <c r="AI1633" i="12"/>
  <c r="AI1634" i="12"/>
  <c r="AI1635" i="12"/>
  <c r="AI1636" i="12"/>
  <c r="AI1637" i="12"/>
  <c r="AI1638" i="12"/>
  <c r="AI1639" i="12"/>
  <c r="AI1640" i="12"/>
  <c r="AI1641" i="12"/>
  <c r="AI1642" i="12"/>
  <c r="AI1643" i="12"/>
  <c r="AI1644" i="12"/>
  <c r="AI1645" i="12"/>
  <c r="AI1646" i="12"/>
  <c r="AI1647" i="12"/>
  <c r="AI1648" i="12"/>
  <c r="AI1649" i="12"/>
  <c r="AI1650" i="12"/>
  <c r="AI1651" i="12"/>
  <c r="AI1652" i="12"/>
  <c r="AI1653" i="12"/>
  <c r="AI1654" i="12"/>
  <c r="AI1655" i="12"/>
  <c r="AI1656" i="12"/>
  <c r="AI1657" i="12"/>
  <c r="AI1658" i="12"/>
  <c r="AI1659" i="12"/>
  <c r="AI1660" i="12"/>
  <c r="AI1661" i="12"/>
  <c r="AI1662" i="12"/>
  <c r="AI1663" i="12"/>
  <c r="AI1664" i="12"/>
  <c r="AI1665" i="12"/>
  <c r="AI1666" i="12"/>
  <c r="AI1667" i="12"/>
  <c r="AI1668" i="12"/>
  <c r="AI1669" i="12"/>
  <c r="AI1670" i="12"/>
  <c r="AI1671" i="12"/>
  <c r="AI1672" i="12"/>
  <c r="AI1673" i="12"/>
  <c r="AI1674" i="12"/>
  <c r="AI1675" i="12"/>
  <c r="AI1676" i="12"/>
  <c r="AI1677" i="12"/>
  <c r="AI1678" i="12"/>
  <c r="AI1679" i="12"/>
  <c r="AI1680" i="12"/>
  <c r="AI1681" i="12"/>
  <c r="AI1682" i="12"/>
  <c r="AI1683" i="12"/>
  <c r="AI1684" i="12"/>
  <c r="AI1685" i="12"/>
  <c r="AI1686" i="12"/>
  <c r="AI1687" i="12"/>
  <c r="AI1688" i="12"/>
  <c r="AI1689" i="12"/>
  <c r="AI1690" i="12"/>
  <c r="AI1691" i="12"/>
  <c r="AI1692" i="12"/>
  <c r="AI1693" i="12"/>
  <c r="AI1694" i="12"/>
  <c r="AI1695" i="12"/>
  <c r="AI1696" i="12"/>
  <c r="AI1697" i="12"/>
  <c r="AI1698" i="12"/>
  <c r="AI1699" i="12"/>
  <c r="AI1700" i="12"/>
  <c r="AI1701" i="12"/>
  <c r="AI1702" i="12"/>
  <c r="AI1703" i="12"/>
  <c r="AI1704" i="12"/>
  <c r="AI1705" i="12"/>
  <c r="AI1706" i="12"/>
  <c r="AI1707" i="12"/>
  <c r="AI1708" i="12"/>
  <c r="AI1709" i="12"/>
  <c r="AI1710" i="12"/>
  <c r="AI1711" i="12"/>
  <c r="AI1712" i="12"/>
  <c r="AI1713" i="12"/>
  <c r="AI1714" i="12"/>
  <c r="AI1715" i="12"/>
  <c r="AI1716" i="12"/>
  <c r="AI1717" i="12"/>
  <c r="AI1718" i="12"/>
  <c r="AI1719" i="12"/>
  <c r="AI1720" i="12"/>
  <c r="AI1721" i="12"/>
  <c r="AI1722" i="12"/>
  <c r="AI1723" i="12"/>
  <c r="AI1724" i="12"/>
  <c r="AI1725" i="12"/>
  <c r="AI1726" i="12"/>
  <c r="AI1727" i="12"/>
  <c r="AI1728" i="12"/>
  <c r="AI1729" i="12"/>
  <c r="AI1730" i="12"/>
  <c r="AI1731" i="12"/>
  <c r="AI1732" i="12"/>
  <c r="AI1733" i="12"/>
  <c r="AI1734" i="12"/>
  <c r="AI1735" i="12"/>
  <c r="AI1736" i="12"/>
  <c r="AI1737" i="12"/>
  <c r="AI1738" i="12"/>
  <c r="AI1739" i="12"/>
  <c r="AI1740" i="12"/>
  <c r="AI1741" i="12"/>
  <c r="AI1742" i="12"/>
  <c r="AI1743" i="12"/>
  <c r="AI1744" i="12"/>
  <c r="AI1745" i="12"/>
  <c r="AI1746" i="12"/>
  <c r="AI1747" i="12"/>
  <c r="AI1748" i="12"/>
  <c r="AI1749" i="12"/>
  <c r="AI1750" i="12"/>
  <c r="AI1751" i="12"/>
  <c r="AI1752" i="12"/>
  <c r="AI1753" i="12"/>
  <c r="AI1754" i="12"/>
  <c r="AI1755" i="12"/>
  <c r="AI1756" i="12"/>
  <c r="AI1757" i="12"/>
  <c r="AI1758" i="12"/>
  <c r="AI1759" i="12"/>
  <c r="AI1760" i="12"/>
  <c r="AI1761" i="12"/>
  <c r="AI1762" i="12"/>
  <c r="AI1763" i="12"/>
  <c r="AI1764" i="12"/>
  <c r="AI1765" i="12"/>
  <c r="AI1766" i="12"/>
  <c r="AI1767" i="12"/>
  <c r="AI1768" i="12"/>
  <c r="AI1769" i="12"/>
  <c r="AI1770" i="12"/>
  <c r="AI1771" i="12"/>
  <c r="AI1772" i="12"/>
  <c r="AI1773" i="12"/>
  <c r="AI1774" i="12"/>
  <c r="AI1775" i="12"/>
  <c r="AI1776" i="12"/>
  <c r="AI1777" i="12"/>
  <c r="AI1778" i="12"/>
  <c r="AI1779" i="12"/>
  <c r="AI1780" i="12"/>
  <c r="AI1781" i="12"/>
  <c r="AI1782" i="12"/>
  <c r="AI1783" i="12"/>
  <c r="AI1784" i="12"/>
  <c r="AI1785" i="12"/>
  <c r="AI1786" i="12"/>
  <c r="AI1787" i="12"/>
  <c r="AI1788" i="12"/>
  <c r="AI1789" i="12"/>
  <c r="AI1790" i="12"/>
  <c r="AI1791" i="12"/>
  <c r="AI1792" i="12"/>
  <c r="AI1793" i="12"/>
  <c r="AI1794" i="12"/>
  <c r="AI1795" i="12"/>
  <c r="AI1796" i="12"/>
  <c r="AI1797" i="12"/>
  <c r="AI1798" i="12"/>
  <c r="AI1799" i="12"/>
  <c r="AI1800" i="12"/>
  <c r="AI1801" i="12"/>
  <c r="AI1802" i="12"/>
  <c r="AI1803" i="12"/>
  <c r="AI1804" i="12"/>
  <c r="AI1805" i="12"/>
  <c r="AI1806" i="12"/>
  <c r="AI1807" i="12"/>
  <c r="AI1808" i="12"/>
  <c r="AI1809" i="12"/>
  <c r="AI1810" i="12"/>
  <c r="AI1811" i="12"/>
  <c r="AI1812" i="12"/>
  <c r="AI1813" i="12"/>
  <c r="AI1814" i="12"/>
  <c r="AI1815" i="12"/>
  <c r="AI1816" i="12"/>
  <c r="AI1817" i="12"/>
  <c r="AI1818" i="12"/>
  <c r="AI1819" i="12"/>
  <c r="AI1820" i="12"/>
  <c r="AI1821" i="12"/>
  <c r="AI1822" i="12"/>
  <c r="AI1823" i="12"/>
  <c r="AI1824" i="12"/>
  <c r="AI1825" i="12"/>
  <c r="AI1826" i="12"/>
  <c r="AI1827" i="12"/>
  <c r="AI1828" i="12"/>
  <c r="AI1829" i="12"/>
  <c r="AI1830" i="12"/>
  <c r="AI1831" i="12"/>
  <c r="AI1832" i="12"/>
  <c r="AI1833" i="12"/>
  <c r="AI1834" i="12"/>
  <c r="AI1835" i="12"/>
  <c r="AI1836" i="12"/>
  <c r="AI1837" i="12"/>
  <c r="AI1838" i="12"/>
  <c r="AI1839" i="12"/>
  <c r="AI1840" i="12"/>
  <c r="AI1841" i="12"/>
  <c r="AI1842" i="12"/>
  <c r="AI1843" i="12"/>
  <c r="AI1844" i="12"/>
  <c r="AI1845" i="12"/>
  <c r="AI1846" i="12"/>
  <c r="AI1847" i="12"/>
  <c r="AI1848" i="12"/>
  <c r="AI1849" i="12"/>
  <c r="AI1850" i="12"/>
  <c r="AI1851" i="12"/>
  <c r="AI1852" i="12"/>
  <c r="AI1853" i="12"/>
  <c r="AI1854" i="12"/>
  <c r="AI1855" i="12"/>
  <c r="AI1856" i="12"/>
  <c r="AI1857" i="12"/>
  <c r="AI1858" i="12"/>
  <c r="AI1859" i="12"/>
  <c r="AI1860" i="12"/>
  <c r="AI1861" i="12"/>
  <c r="AI1862" i="12"/>
  <c r="AI1863" i="12"/>
  <c r="AI1864" i="12"/>
  <c r="AI1865" i="12"/>
  <c r="AI1866" i="12"/>
  <c r="AI1867" i="12"/>
  <c r="AI1868" i="12"/>
  <c r="AI1869" i="12"/>
  <c r="AI1870" i="12"/>
  <c r="AI1871" i="12"/>
  <c r="AI1872" i="12"/>
  <c r="AI1873" i="12"/>
  <c r="AI1874" i="12"/>
  <c r="AI1875" i="12"/>
  <c r="AI1876" i="12"/>
  <c r="AI1877" i="12"/>
  <c r="AI1878" i="12"/>
  <c r="AI1879" i="12"/>
  <c r="AI1880" i="12"/>
  <c r="AI1881" i="12"/>
  <c r="AI1882" i="12"/>
  <c r="AI1883" i="12"/>
  <c r="AI1884" i="12"/>
  <c r="AI1885" i="12"/>
  <c r="AI1886" i="12"/>
  <c r="AI1887" i="12"/>
  <c r="AI1888" i="12"/>
  <c r="AI1889" i="12"/>
  <c r="AI1890" i="12"/>
  <c r="AI1891" i="12"/>
  <c r="AI1892" i="12"/>
  <c r="AI1893" i="12"/>
  <c r="AI1894" i="12"/>
  <c r="AI1895" i="12"/>
  <c r="AI1896" i="12"/>
  <c r="AI1897" i="12"/>
  <c r="AI1898" i="12"/>
  <c r="AI1899" i="12"/>
  <c r="AI1900" i="12"/>
  <c r="AI1901" i="12"/>
  <c r="AI1902" i="12"/>
  <c r="AI1903" i="12"/>
  <c r="AI1904" i="12"/>
  <c r="AI1905" i="12"/>
  <c r="AI1906" i="12"/>
  <c r="AI1907" i="12"/>
  <c r="AI1908" i="12"/>
  <c r="AI1909" i="12"/>
  <c r="AI1910" i="12"/>
  <c r="AI1911" i="12"/>
  <c r="AI1912" i="12"/>
  <c r="AI1913" i="12"/>
  <c r="AI1914" i="12"/>
  <c r="AI1915" i="12"/>
  <c r="AI1916" i="12"/>
  <c r="AI1917" i="12"/>
  <c r="AI1918" i="12"/>
  <c r="AI1919" i="12"/>
  <c r="AI1920" i="12"/>
  <c r="AI1921" i="12"/>
  <c r="AI1922" i="12"/>
  <c r="AI1923" i="12"/>
  <c r="AI1924" i="12"/>
  <c r="AI1925" i="12"/>
  <c r="AI1926" i="12"/>
  <c r="AI1927" i="12"/>
  <c r="AI1928" i="12"/>
  <c r="AI1929" i="12"/>
  <c r="AI1930" i="12"/>
  <c r="AI1931" i="12"/>
  <c r="AI1932" i="12"/>
  <c r="AI1933" i="12"/>
  <c r="AI1934" i="12"/>
  <c r="AI1935" i="12"/>
  <c r="AI1936" i="12"/>
  <c r="AI1937" i="12"/>
  <c r="AI1938" i="12"/>
  <c r="AI1939" i="12"/>
  <c r="AI1940" i="12"/>
  <c r="AI1941" i="12"/>
  <c r="AI1942" i="12"/>
  <c r="AI1943" i="12"/>
  <c r="AI1944" i="12"/>
  <c r="AI1945" i="12"/>
  <c r="AI1946" i="12"/>
  <c r="AI1947" i="12"/>
  <c r="AI1948" i="12"/>
  <c r="AI1949" i="12"/>
  <c r="AI1950" i="12"/>
  <c r="AI1951" i="12"/>
  <c r="AI1952" i="12"/>
  <c r="AI1953" i="12"/>
  <c r="AI1954" i="12"/>
  <c r="AI1955" i="12"/>
  <c r="AI1956" i="12"/>
  <c r="AI1957" i="12"/>
  <c r="AI1958" i="12"/>
  <c r="AI1959" i="12"/>
  <c r="AI1960" i="12"/>
  <c r="AI1961" i="12"/>
  <c r="AI1962" i="12"/>
  <c r="AI1963" i="12"/>
  <c r="AI1964" i="12"/>
  <c r="AI1965" i="12"/>
  <c r="AI1966" i="12"/>
  <c r="AI1967" i="12"/>
  <c r="AI1968" i="12"/>
  <c r="AI1969" i="12"/>
  <c r="AI1970" i="12"/>
  <c r="AI1971" i="12"/>
  <c r="AI1972" i="12"/>
  <c r="AI1973" i="12"/>
  <c r="AI1974" i="12"/>
  <c r="AI1975" i="12"/>
  <c r="AI1976" i="12"/>
  <c r="AI1977" i="12"/>
  <c r="AI1978" i="12"/>
  <c r="AI1979" i="12"/>
  <c r="AI1980" i="12"/>
  <c r="AI1981" i="12"/>
  <c r="AI1982" i="12"/>
  <c r="AI1983" i="12"/>
  <c r="AI1984" i="12"/>
  <c r="AI1985" i="12"/>
  <c r="AI1986" i="12"/>
  <c r="AI1987" i="12"/>
  <c r="AI1988" i="12"/>
  <c r="AI1989" i="12"/>
  <c r="AI1990" i="12"/>
  <c r="AI1991" i="12"/>
  <c r="AI1992" i="12"/>
  <c r="AI1993" i="12"/>
  <c r="AI1994" i="12"/>
  <c r="AI1995" i="12"/>
  <c r="AI1996" i="12"/>
  <c r="AI1997" i="12"/>
  <c r="AI1998" i="12"/>
  <c r="AI1999" i="12"/>
  <c r="AI2000" i="12"/>
  <c r="AI2001" i="12"/>
  <c r="AI2002" i="12"/>
  <c r="AI2003" i="12"/>
  <c r="AI2004" i="12"/>
  <c r="AI2005" i="12"/>
  <c r="AI2006" i="12"/>
  <c r="AI2007" i="12"/>
  <c r="AI2008" i="12"/>
  <c r="AI2009" i="12"/>
  <c r="AI2010" i="12"/>
  <c r="AI2011" i="12"/>
  <c r="AI2012" i="12"/>
  <c r="AI2013" i="12"/>
  <c r="AI2014" i="12"/>
  <c r="AI2015" i="12"/>
  <c r="AI2016" i="12"/>
  <c r="AI2017" i="12"/>
  <c r="AI2018" i="12"/>
  <c r="AI2019" i="12"/>
  <c r="AI2020" i="12"/>
  <c r="AI2021" i="12"/>
  <c r="AI2022" i="12"/>
  <c r="AI2023" i="12"/>
  <c r="AI2024" i="12"/>
  <c r="AI2025" i="12"/>
  <c r="AI2026" i="12"/>
  <c r="AI2027" i="12"/>
  <c r="AI2028" i="12"/>
  <c r="AI2029" i="12"/>
  <c r="AI2030" i="12"/>
  <c r="AI2031" i="12"/>
  <c r="AI2032" i="12"/>
  <c r="AI2033" i="12"/>
  <c r="AI2034" i="12"/>
  <c r="AI2035" i="12"/>
  <c r="AI2036" i="12"/>
  <c r="AI2037" i="12"/>
  <c r="AI2038" i="12"/>
  <c r="AI2039" i="12"/>
  <c r="AI2040" i="12"/>
  <c r="AI2041" i="12"/>
  <c r="AI2042" i="12"/>
  <c r="AI2043" i="12"/>
  <c r="AI2044" i="12"/>
  <c r="AI2045" i="12"/>
  <c r="AI2046" i="12"/>
  <c r="AI2047" i="12"/>
  <c r="AI2048" i="12"/>
  <c r="AI2049" i="12"/>
  <c r="AI2050" i="12"/>
  <c r="AI2051" i="12"/>
  <c r="AI2052" i="12"/>
  <c r="AI2053" i="12"/>
  <c r="AI2054" i="12"/>
  <c r="AI2055" i="12"/>
  <c r="AI2056" i="12"/>
  <c r="AI2057" i="12"/>
  <c r="AI2058" i="12"/>
  <c r="AI2059" i="12"/>
  <c r="AI2060" i="12"/>
  <c r="AI2061" i="12"/>
  <c r="AI2062" i="12"/>
  <c r="AI2063" i="12"/>
  <c r="AI2064" i="12"/>
  <c r="AI2065" i="12"/>
  <c r="AI2066" i="12"/>
  <c r="AI2067" i="12"/>
  <c r="AI2068" i="12"/>
  <c r="AI2069" i="12"/>
  <c r="AI2070" i="12"/>
  <c r="AI2071" i="12"/>
  <c r="AI2072" i="12"/>
  <c r="AI2073" i="12"/>
  <c r="AI2074" i="12"/>
  <c r="AI2075" i="12"/>
  <c r="AI2076" i="12"/>
  <c r="AI2077" i="12"/>
  <c r="AI2078" i="12"/>
  <c r="AI2079" i="12"/>
  <c r="AI2080" i="12"/>
  <c r="AI2081" i="12"/>
  <c r="AI2082" i="12"/>
  <c r="AI2083" i="12"/>
  <c r="AI2084" i="12"/>
  <c r="AI2085" i="12"/>
  <c r="AI2086" i="12"/>
  <c r="AI2087" i="12"/>
  <c r="AI2088" i="12"/>
  <c r="AI2089" i="12"/>
  <c r="AI2090" i="12"/>
  <c r="AI2091" i="12"/>
  <c r="AI2092" i="12"/>
  <c r="AI2093" i="12"/>
  <c r="AI2094" i="12"/>
  <c r="AI2095" i="12"/>
  <c r="AI2096" i="12"/>
  <c r="AI2097" i="12"/>
  <c r="AI2098" i="12"/>
  <c r="AI2099" i="12"/>
  <c r="AI2100" i="12"/>
  <c r="AI2101" i="12"/>
  <c r="AI2102" i="12"/>
  <c r="AI2103" i="12"/>
  <c r="AI2104" i="12"/>
  <c r="AI2105" i="12"/>
  <c r="AI2106" i="12"/>
  <c r="AI2107" i="12"/>
  <c r="AI2108" i="12"/>
  <c r="AI2109" i="12"/>
  <c r="AI2110" i="12"/>
  <c r="AI2111" i="12"/>
  <c r="AI2112" i="12"/>
  <c r="AI2113" i="12"/>
  <c r="AI2114" i="12"/>
  <c r="AI2115" i="12"/>
  <c r="AI2116" i="12"/>
  <c r="AI2117" i="12"/>
  <c r="AI2118" i="12"/>
  <c r="AI2119" i="12"/>
  <c r="AI2120" i="12"/>
  <c r="AI2121" i="12"/>
  <c r="AI2122" i="12"/>
  <c r="AI2123" i="12"/>
  <c r="AI2124" i="12"/>
  <c r="AI2125" i="12"/>
  <c r="AI2126" i="12"/>
  <c r="AI2127" i="12"/>
  <c r="AI2128" i="12"/>
  <c r="AI2129" i="12"/>
  <c r="AI2130" i="12"/>
  <c r="AI2131" i="12"/>
  <c r="AI2132" i="12"/>
  <c r="AI2133" i="12"/>
  <c r="AI2134" i="12"/>
  <c r="AI2135" i="12"/>
  <c r="AI2136" i="12"/>
  <c r="AI2137" i="12"/>
  <c r="AI2138" i="12"/>
  <c r="AI2139" i="12"/>
  <c r="AI2140" i="12"/>
  <c r="AI2141" i="12"/>
  <c r="AI2142" i="12"/>
  <c r="AI2143" i="12"/>
  <c r="AI2144" i="12"/>
  <c r="AI2145" i="12"/>
  <c r="AI2146" i="12"/>
  <c r="AI2147" i="12"/>
  <c r="AI2148" i="12"/>
  <c r="AI2149" i="12"/>
  <c r="AI2150" i="12"/>
  <c r="AI2151" i="12"/>
  <c r="AI2152" i="12"/>
  <c r="AI2153" i="12"/>
  <c r="AI2154" i="12"/>
  <c r="AI2155" i="12"/>
  <c r="AI2156" i="12"/>
  <c r="AI2157" i="12"/>
  <c r="AI2158" i="12"/>
  <c r="AI2159" i="12"/>
  <c r="AI2160" i="12"/>
  <c r="AI2161" i="12"/>
  <c r="AI2162" i="12"/>
  <c r="AI2163" i="12"/>
  <c r="AI2164" i="12"/>
  <c r="AI2165" i="12"/>
  <c r="AI2166" i="12"/>
  <c r="AI2167" i="12"/>
  <c r="AI2168" i="12"/>
  <c r="AI2169" i="12"/>
  <c r="AI2170" i="12"/>
  <c r="AI2171" i="12"/>
  <c r="AI2172" i="12"/>
  <c r="AI2173" i="12"/>
  <c r="AI2174" i="12"/>
  <c r="AI2175" i="12"/>
  <c r="AI2176" i="12"/>
  <c r="AI2177" i="12"/>
  <c r="AI2178" i="12"/>
  <c r="AI2179" i="12"/>
  <c r="AI2180" i="12"/>
  <c r="AI2181" i="12"/>
  <c r="AI2182" i="12"/>
  <c r="AI2183" i="12"/>
  <c r="AI2184" i="12"/>
  <c r="AI2185" i="12"/>
  <c r="AI2186" i="12"/>
  <c r="AI2187" i="12"/>
  <c r="AI2188" i="12"/>
  <c r="AI2189" i="12"/>
  <c r="AI2190" i="12"/>
  <c r="AI2191" i="12"/>
  <c r="AI2192" i="12"/>
  <c r="AI2193" i="12"/>
  <c r="AI2194" i="12"/>
  <c r="AI2195" i="12"/>
  <c r="AI2196" i="12"/>
  <c r="AI2197" i="12"/>
  <c r="AI2198" i="12"/>
  <c r="AI2199" i="12"/>
  <c r="AI2200" i="12"/>
  <c r="AI2201" i="12"/>
  <c r="AI2202" i="12"/>
  <c r="AI2203" i="12"/>
  <c r="AI2204" i="12"/>
  <c r="AI2205" i="12"/>
  <c r="AI2206" i="12"/>
  <c r="AI2207" i="12"/>
  <c r="AI2208" i="12"/>
  <c r="AI2209" i="12"/>
  <c r="AI2210" i="12"/>
  <c r="AI2211" i="12"/>
  <c r="AI2212" i="12"/>
  <c r="AI2213" i="12"/>
  <c r="AI2214" i="12"/>
  <c r="AI2215" i="12"/>
  <c r="AI2216" i="12"/>
  <c r="AI2217" i="12"/>
  <c r="AI2218" i="12"/>
  <c r="AI2219" i="12"/>
  <c r="AI2220" i="12"/>
  <c r="AI2221" i="12"/>
  <c r="AI2222" i="12"/>
  <c r="AI2223" i="12"/>
  <c r="AI2224" i="12"/>
  <c r="AI2225" i="12"/>
  <c r="AI2226" i="12"/>
  <c r="AI2227" i="12"/>
  <c r="AI2228" i="12"/>
  <c r="AI2229" i="12"/>
  <c r="AI2230" i="12"/>
  <c r="AI2231" i="12"/>
  <c r="AI2232" i="12"/>
  <c r="AI2233" i="12"/>
  <c r="AI2234" i="12"/>
  <c r="AI2235" i="12"/>
  <c r="AI2236" i="12"/>
  <c r="AI2237" i="12"/>
  <c r="AI2238" i="12"/>
  <c r="AI2239" i="12"/>
  <c r="AI2240" i="12"/>
  <c r="AI2241" i="12"/>
  <c r="AI2242" i="12"/>
  <c r="AI2243" i="12"/>
  <c r="AI2244" i="12"/>
  <c r="AI2245" i="12"/>
  <c r="AI2246" i="12"/>
  <c r="AI2247" i="12"/>
  <c r="AI2248" i="12"/>
  <c r="AI2249" i="12"/>
  <c r="AI2250" i="12"/>
  <c r="AI2251" i="12"/>
  <c r="AI2252" i="12"/>
  <c r="AI2253" i="12"/>
  <c r="AI2254" i="12"/>
  <c r="AI2255" i="12"/>
  <c r="AI2256" i="12"/>
  <c r="AI2257" i="12"/>
  <c r="AI2258" i="12"/>
  <c r="AI2259" i="12"/>
  <c r="AI2260" i="12"/>
  <c r="AI2261" i="12"/>
  <c r="AI2262" i="12"/>
  <c r="AI2263" i="12"/>
  <c r="AI2264" i="12"/>
  <c r="AI2265" i="12"/>
  <c r="AI2266" i="12"/>
  <c r="AI2267" i="12"/>
  <c r="AI2268" i="12"/>
  <c r="AI2269" i="12"/>
  <c r="AI2270" i="12"/>
  <c r="AI2271" i="12"/>
  <c r="AI2272" i="12"/>
  <c r="AI2273" i="12"/>
  <c r="AI2274" i="12"/>
  <c r="AI2275" i="12"/>
  <c r="AI2276" i="12"/>
  <c r="AI2277" i="12"/>
  <c r="AI2278" i="12"/>
  <c r="AI2279" i="12"/>
  <c r="AI2280" i="12"/>
  <c r="AI2281" i="12"/>
  <c r="AI2282" i="12"/>
  <c r="AI2283" i="12"/>
  <c r="AI2284" i="12"/>
  <c r="AI2285" i="12"/>
  <c r="AI2286" i="12"/>
  <c r="AI2287" i="12"/>
  <c r="AI2288" i="12"/>
  <c r="AI2289" i="12"/>
  <c r="AI2290" i="12"/>
  <c r="AI2291" i="12"/>
  <c r="AI2292" i="12"/>
  <c r="AI2293" i="12"/>
  <c r="AI2294" i="12"/>
  <c r="AI2295" i="12"/>
  <c r="AI2296" i="12"/>
  <c r="AI2297" i="12"/>
  <c r="AI2298" i="12"/>
  <c r="AI2299" i="12"/>
  <c r="AI2300" i="12"/>
  <c r="AI2301" i="12"/>
  <c r="AI2302" i="12"/>
  <c r="AI2303" i="12"/>
  <c r="AI2304" i="12"/>
  <c r="AI2305" i="12"/>
  <c r="AI2306" i="12"/>
  <c r="AI2307" i="12"/>
  <c r="AI2308" i="12"/>
  <c r="AI2309" i="12"/>
  <c r="AI2310" i="12"/>
  <c r="AI2311" i="12"/>
  <c r="AI2312" i="12"/>
  <c r="AI2313" i="12"/>
  <c r="AI2314" i="12"/>
  <c r="AI2315" i="12"/>
  <c r="AI2316" i="12"/>
  <c r="AI2317" i="12"/>
  <c r="AI2318" i="12"/>
  <c r="AI2319" i="12"/>
  <c r="AI2320" i="12"/>
  <c r="AI2321" i="12"/>
  <c r="AI2322" i="12"/>
  <c r="AI2323" i="12"/>
  <c r="AI2324" i="12"/>
  <c r="AI2325" i="12"/>
  <c r="AI2326" i="12"/>
  <c r="AI2327" i="12"/>
  <c r="AI2328" i="12"/>
  <c r="AI2329" i="12"/>
  <c r="AI2330" i="12"/>
  <c r="AI2331" i="12"/>
  <c r="AI2332" i="12"/>
  <c r="AI2333" i="12"/>
  <c r="AI2334" i="12"/>
  <c r="AI2335" i="12"/>
  <c r="AI2336" i="12"/>
  <c r="AI2337" i="12"/>
  <c r="AI2338" i="12"/>
  <c r="AI2339" i="12"/>
  <c r="AI2340" i="12"/>
  <c r="AI2341" i="12"/>
  <c r="AI2342" i="12"/>
  <c r="AI2343" i="12"/>
  <c r="AI2344" i="12"/>
  <c r="AI2345" i="12"/>
  <c r="AI2346" i="12"/>
  <c r="AI2347" i="12"/>
  <c r="AI2348" i="12"/>
  <c r="AI2349" i="12"/>
  <c r="AI2350" i="12"/>
  <c r="AI2351" i="12"/>
  <c r="AI2352" i="12"/>
  <c r="AI2353" i="12"/>
  <c r="AI2354" i="12"/>
  <c r="AI2355" i="12"/>
  <c r="AI2356" i="12"/>
  <c r="AI2357" i="12"/>
  <c r="AI2358" i="12"/>
  <c r="AI2359" i="12"/>
  <c r="AI2360" i="12"/>
  <c r="AI2361" i="12"/>
  <c r="AI2362" i="12"/>
  <c r="AI2363" i="12"/>
  <c r="AI2364" i="12"/>
  <c r="AI2365" i="12"/>
  <c r="AI2366" i="12"/>
  <c r="AI2367" i="12"/>
  <c r="AI2368" i="12"/>
  <c r="AI2369" i="12"/>
  <c r="AI2370" i="12"/>
  <c r="AI2371" i="12"/>
  <c r="AI2372" i="12"/>
  <c r="AI2373" i="12"/>
  <c r="AI2374" i="12"/>
  <c r="AI2375" i="12"/>
  <c r="AI2376" i="12"/>
  <c r="AI2377" i="12"/>
  <c r="AI2378" i="12"/>
  <c r="AI2379" i="12"/>
  <c r="AI2380" i="12"/>
  <c r="AI2381" i="12"/>
  <c r="AI2382" i="12"/>
  <c r="AI2383" i="12"/>
  <c r="AI2384" i="12"/>
  <c r="AI2385" i="12"/>
  <c r="AI2386" i="12"/>
  <c r="AI2387" i="12"/>
  <c r="AI2388" i="12"/>
  <c r="AI2389" i="12"/>
  <c r="AI2390" i="12"/>
  <c r="AI2391" i="12"/>
  <c r="AI2392" i="12"/>
  <c r="AI2393" i="12"/>
  <c r="AI2394" i="12"/>
  <c r="AI2395" i="12"/>
  <c r="AI2396" i="12"/>
  <c r="AI2397" i="12"/>
  <c r="AI2398" i="12"/>
  <c r="AI2399" i="12"/>
  <c r="AI2400" i="12"/>
  <c r="AI2401" i="12"/>
  <c r="AI2402" i="12"/>
  <c r="AI2403" i="12"/>
  <c r="AI2404" i="12"/>
  <c r="AI2405" i="12"/>
  <c r="AI2406" i="12"/>
  <c r="AI2407" i="12"/>
  <c r="AI2408" i="12"/>
  <c r="AI2409" i="12"/>
  <c r="AI2410" i="12"/>
  <c r="AI2411" i="12"/>
  <c r="AI2412" i="12"/>
  <c r="AI2413" i="12"/>
  <c r="AI2414" i="12"/>
  <c r="AI2415" i="12"/>
  <c r="AI2416" i="12"/>
  <c r="AI2417" i="12"/>
  <c r="AI2418" i="12"/>
  <c r="AI2419" i="12"/>
  <c r="AI2420" i="12"/>
  <c r="AI2421" i="12"/>
  <c r="AI2422" i="12"/>
  <c r="AI2423" i="12"/>
  <c r="AI2424" i="12"/>
  <c r="AI2425" i="12"/>
  <c r="AI2426" i="12"/>
  <c r="AI2427" i="12"/>
  <c r="AI2428" i="12"/>
  <c r="AI2429" i="12"/>
  <c r="AI2430" i="12"/>
  <c r="AI2431" i="12"/>
  <c r="AI2432" i="12"/>
  <c r="AI2433" i="12"/>
  <c r="AI2434" i="12"/>
  <c r="AI2435" i="12"/>
  <c r="AI2436" i="12"/>
  <c r="AI2437" i="12"/>
  <c r="AI2438" i="12"/>
  <c r="AI2439" i="12"/>
  <c r="AI2440" i="12"/>
  <c r="AI2441" i="12"/>
  <c r="AI2442" i="12"/>
  <c r="AI2443" i="12"/>
  <c r="AI2444" i="12"/>
  <c r="AI2445" i="12"/>
  <c r="AI2446" i="12"/>
  <c r="AI2447" i="12"/>
  <c r="AI2448" i="12"/>
  <c r="AI2449" i="12"/>
  <c r="AI2450" i="12"/>
  <c r="AI2451" i="12"/>
  <c r="AI2452" i="12"/>
  <c r="AI2453" i="12"/>
  <c r="AI2454" i="12"/>
  <c r="AI2455" i="12"/>
  <c r="AI2456" i="12"/>
  <c r="AI2457" i="12"/>
  <c r="AI2458" i="12"/>
  <c r="AI2459" i="12"/>
  <c r="AI2460" i="12"/>
  <c r="AI2461" i="12"/>
  <c r="AI2462" i="12"/>
  <c r="AI2463" i="12"/>
  <c r="AI2464" i="12"/>
  <c r="AI2465" i="12"/>
  <c r="AI2466" i="12"/>
  <c r="AI2467" i="12"/>
  <c r="AI2468" i="12"/>
  <c r="AI2469" i="12"/>
  <c r="AI2470" i="12"/>
  <c r="AI2471" i="12"/>
  <c r="AI2472" i="12"/>
  <c r="AI2473" i="12"/>
  <c r="AI2474" i="12"/>
  <c r="AI2475" i="12"/>
  <c r="AI2476" i="12"/>
  <c r="AI2477" i="12"/>
  <c r="AI2478" i="12"/>
  <c r="AI2479" i="12"/>
  <c r="AI2480" i="12"/>
  <c r="AI2481" i="12"/>
  <c r="AI2482" i="12"/>
  <c r="AI2483" i="12"/>
  <c r="AI2484" i="12"/>
  <c r="AI2485" i="12"/>
  <c r="AI2486" i="12"/>
  <c r="AI2487" i="12"/>
  <c r="AI2488" i="12"/>
  <c r="AI2489" i="12"/>
  <c r="AI2490" i="12"/>
  <c r="AI2491" i="12"/>
  <c r="AI8" i="12"/>
  <c r="D19" i="10" s="1"/>
  <c r="AJ9" i="12"/>
  <c r="AJ10" i="12"/>
  <c r="AJ11" i="12"/>
  <c r="AJ12" i="12"/>
  <c r="AJ13" i="12"/>
  <c r="AJ14" i="12"/>
  <c r="AJ15" i="12"/>
  <c r="AJ16" i="12"/>
  <c r="AJ17" i="12"/>
  <c r="AJ18" i="12"/>
  <c r="AJ19" i="12"/>
  <c r="AJ20" i="12"/>
  <c r="AJ21" i="12"/>
  <c r="AJ22" i="12"/>
  <c r="AJ23" i="12"/>
  <c r="AJ24" i="12"/>
  <c r="AJ25" i="12"/>
  <c r="AJ26" i="12"/>
  <c r="AJ27" i="12"/>
  <c r="AJ28" i="12"/>
  <c r="AJ29" i="12"/>
  <c r="AJ30" i="12"/>
  <c r="AJ31" i="12"/>
  <c r="AJ32" i="12"/>
  <c r="AJ33" i="12"/>
  <c r="AJ34" i="12"/>
  <c r="AJ35" i="12"/>
  <c r="AJ36" i="12"/>
  <c r="AJ37" i="12"/>
  <c r="AJ38" i="12"/>
  <c r="AJ39" i="12"/>
  <c r="AJ40" i="12"/>
  <c r="AJ41" i="12"/>
  <c r="AJ42" i="12"/>
  <c r="AJ43" i="12"/>
  <c r="AJ44" i="12"/>
  <c r="AJ45" i="12"/>
  <c r="AJ46" i="12"/>
  <c r="AJ47" i="12"/>
  <c r="AJ48" i="12"/>
  <c r="AJ49" i="12"/>
  <c r="AJ50" i="12"/>
  <c r="AJ51" i="12"/>
  <c r="AJ52" i="12"/>
  <c r="AJ53" i="12"/>
  <c r="AJ54" i="12"/>
  <c r="AJ55" i="12"/>
  <c r="AJ56" i="12"/>
  <c r="AJ57" i="12"/>
  <c r="AJ58" i="12"/>
  <c r="AJ59" i="12"/>
  <c r="AJ60" i="12"/>
  <c r="AJ61" i="12"/>
  <c r="AJ62" i="12"/>
  <c r="AJ63" i="12"/>
  <c r="AJ64" i="12"/>
  <c r="AJ65" i="12"/>
  <c r="AJ66" i="12"/>
  <c r="AJ67" i="12"/>
  <c r="AJ68" i="12"/>
  <c r="AJ69" i="12"/>
  <c r="AJ70" i="12"/>
  <c r="AJ71" i="12"/>
  <c r="AJ72" i="12"/>
  <c r="AJ73" i="12"/>
  <c r="AJ74" i="12"/>
  <c r="AJ75" i="12"/>
  <c r="AJ76" i="12"/>
  <c r="AJ77" i="12"/>
  <c r="AJ78" i="12"/>
  <c r="AJ79" i="12"/>
  <c r="AJ80" i="12"/>
  <c r="AJ81" i="12"/>
  <c r="AJ82" i="12"/>
  <c r="AJ83" i="12"/>
  <c r="AJ84" i="12"/>
  <c r="AJ85" i="12"/>
  <c r="AJ86" i="12"/>
  <c r="AJ87" i="12"/>
  <c r="AJ88" i="12"/>
  <c r="AJ89" i="12"/>
  <c r="AJ90" i="12"/>
  <c r="AJ91" i="12"/>
  <c r="AJ92" i="12"/>
  <c r="AJ93" i="12"/>
  <c r="AJ94" i="12"/>
  <c r="AJ95" i="12"/>
  <c r="AJ96" i="12"/>
  <c r="AJ97" i="12"/>
  <c r="AJ98" i="12"/>
  <c r="AJ99" i="12"/>
  <c r="AJ100" i="12"/>
  <c r="AJ101" i="12"/>
  <c r="AJ102" i="12"/>
  <c r="AJ103" i="12"/>
  <c r="AJ104" i="12"/>
  <c r="AJ105" i="12"/>
  <c r="AJ106" i="12"/>
  <c r="AJ107" i="12"/>
  <c r="AJ108" i="12"/>
  <c r="AJ109" i="12"/>
  <c r="AJ110" i="12"/>
  <c r="AJ111" i="12"/>
  <c r="AJ112" i="12"/>
  <c r="AJ113" i="12"/>
  <c r="AJ114" i="12"/>
  <c r="AJ115" i="12"/>
  <c r="AJ116" i="12"/>
  <c r="AJ117" i="12"/>
  <c r="AJ118" i="12"/>
  <c r="AJ119" i="12"/>
  <c r="AJ120" i="12"/>
  <c r="AJ121" i="12"/>
  <c r="AJ122" i="12"/>
  <c r="AJ123" i="12"/>
  <c r="AJ124" i="12"/>
  <c r="AJ125" i="12"/>
  <c r="AJ126" i="12"/>
  <c r="AJ127" i="12"/>
  <c r="AJ128" i="12"/>
  <c r="AJ129" i="12"/>
  <c r="AJ130" i="12"/>
  <c r="AJ131" i="12"/>
  <c r="AJ132" i="12"/>
  <c r="AJ133" i="12"/>
  <c r="AJ134" i="12"/>
  <c r="AJ135" i="12"/>
  <c r="AJ136" i="12"/>
  <c r="AJ137" i="12"/>
  <c r="AJ138" i="12"/>
  <c r="AJ139" i="12"/>
  <c r="AJ140" i="12"/>
  <c r="AJ141" i="12"/>
  <c r="AJ142" i="12"/>
  <c r="AJ143" i="12"/>
  <c r="AJ144" i="12"/>
  <c r="AJ145" i="12"/>
  <c r="AJ146" i="12"/>
  <c r="AJ147" i="12"/>
  <c r="AJ148" i="12"/>
  <c r="AJ149" i="12"/>
  <c r="AJ150" i="12"/>
  <c r="AJ151" i="12"/>
  <c r="AJ152" i="12"/>
  <c r="AJ153" i="12"/>
  <c r="AJ154" i="12"/>
  <c r="AJ155" i="12"/>
  <c r="AJ156" i="12"/>
  <c r="AJ157" i="12"/>
  <c r="AJ158" i="12"/>
  <c r="AJ159" i="12"/>
  <c r="AJ160" i="12"/>
  <c r="AJ161" i="12"/>
  <c r="AJ162" i="12"/>
  <c r="AJ163" i="12"/>
  <c r="AJ164" i="12"/>
  <c r="AJ165" i="12"/>
  <c r="AJ166" i="12"/>
  <c r="AJ167" i="12"/>
  <c r="AJ168" i="12"/>
  <c r="AJ169" i="12"/>
  <c r="AJ170" i="12"/>
  <c r="AJ171" i="12"/>
  <c r="AJ172" i="12"/>
  <c r="AJ173" i="12"/>
  <c r="AJ174" i="12"/>
  <c r="AJ175" i="12"/>
  <c r="AJ176" i="12"/>
  <c r="AJ177" i="12"/>
  <c r="AJ178" i="12"/>
  <c r="AJ179" i="12"/>
  <c r="AJ180" i="12"/>
  <c r="AJ181" i="12"/>
  <c r="AJ182" i="12"/>
  <c r="AJ183" i="12"/>
  <c r="AJ184" i="12"/>
  <c r="AJ185" i="12"/>
  <c r="AJ186" i="12"/>
  <c r="AJ187" i="12"/>
  <c r="AJ188" i="12"/>
  <c r="AJ189" i="12"/>
  <c r="AJ190" i="12"/>
  <c r="AJ191" i="12"/>
  <c r="AJ192" i="12"/>
  <c r="AJ193" i="12"/>
  <c r="AJ194" i="12"/>
  <c r="AJ195" i="12"/>
  <c r="AJ196" i="12"/>
  <c r="AJ197" i="12"/>
  <c r="AJ198" i="12"/>
  <c r="AJ199" i="12"/>
  <c r="AJ200" i="12"/>
  <c r="AJ201" i="12"/>
  <c r="AJ202" i="12"/>
  <c r="AJ203" i="12"/>
  <c r="AJ204" i="12"/>
  <c r="AJ205" i="12"/>
  <c r="AJ206" i="12"/>
  <c r="AJ207" i="12"/>
  <c r="AJ208" i="12"/>
  <c r="AJ209" i="12"/>
  <c r="AJ210" i="12"/>
  <c r="AJ211" i="12"/>
  <c r="AJ212" i="12"/>
  <c r="AJ213" i="12"/>
  <c r="AJ214" i="12"/>
  <c r="AJ215" i="12"/>
  <c r="AJ216" i="12"/>
  <c r="AJ217" i="12"/>
  <c r="AJ218" i="12"/>
  <c r="AJ219" i="12"/>
  <c r="AJ220" i="12"/>
  <c r="AJ221" i="12"/>
  <c r="AJ222" i="12"/>
  <c r="AJ223" i="12"/>
  <c r="AJ224" i="12"/>
  <c r="AJ225" i="12"/>
  <c r="AJ226" i="12"/>
  <c r="AJ227" i="12"/>
  <c r="AJ228" i="12"/>
  <c r="AJ229" i="12"/>
  <c r="AJ230" i="12"/>
  <c r="AJ231" i="12"/>
  <c r="AJ232" i="12"/>
  <c r="AJ233" i="12"/>
  <c r="AJ234" i="12"/>
  <c r="AJ235" i="12"/>
  <c r="AJ236" i="12"/>
  <c r="AJ237" i="12"/>
  <c r="AJ238" i="12"/>
  <c r="AJ239" i="12"/>
  <c r="AJ240" i="12"/>
  <c r="AJ241" i="12"/>
  <c r="AJ242" i="12"/>
  <c r="AJ243" i="12"/>
  <c r="AJ244" i="12"/>
  <c r="AJ245" i="12"/>
  <c r="AJ246" i="12"/>
  <c r="AJ247" i="12"/>
  <c r="AJ248" i="12"/>
  <c r="AJ249" i="12"/>
  <c r="AJ250" i="12"/>
  <c r="AJ251" i="12"/>
  <c r="AJ252" i="12"/>
  <c r="AJ253" i="12"/>
  <c r="AJ254" i="12"/>
  <c r="AJ255" i="12"/>
  <c r="AJ256" i="12"/>
  <c r="AJ257" i="12"/>
  <c r="AJ258" i="12"/>
  <c r="AJ259" i="12"/>
  <c r="AJ260" i="12"/>
  <c r="AJ261" i="12"/>
  <c r="AJ262" i="12"/>
  <c r="AJ263" i="12"/>
  <c r="AJ264" i="12"/>
  <c r="AJ265" i="12"/>
  <c r="AJ266" i="12"/>
  <c r="AJ267" i="12"/>
  <c r="AJ268" i="12"/>
  <c r="AJ269" i="12"/>
  <c r="AJ270" i="12"/>
  <c r="AJ271" i="12"/>
  <c r="AJ272" i="12"/>
  <c r="AJ273" i="12"/>
  <c r="AJ274" i="12"/>
  <c r="AJ275" i="12"/>
  <c r="AJ276" i="12"/>
  <c r="AJ277" i="12"/>
  <c r="AJ278" i="12"/>
  <c r="AJ279" i="12"/>
  <c r="AJ280" i="12"/>
  <c r="AJ281" i="12"/>
  <c r="AJ282" i="12"/>
  <c r="AJ283" i="12"/>
  <c r="AJ284" i="12"/>
  <c r="AJ285" i="12"/>
  <c r="AJ286" i="12"/>
  <c r="AJ287" i="12"/>
  <c r="AJ288" i="12"/>
  <c r="AJ289" i="12"/>
  <c r="AJ290" i="12"/>
  <c r="AJ291" i="12"/>
  <c r="AJ292" i="12"/>
  <c r="AJ293" i="12"/>
  <c r="AJ294" i="12"/>
  <c r="AJ295" i="12"/>
  <c r="AJ296" i="12"/>
  <c r="AJ297" i="12"/>
  <c r="AJ298" i="12"/>
  <c r="AJ299" i="12"/>
  <c r="AJ300" i="12"/>
  <c r="AJ301" i="12"/>
  <c r="AJ302" i="12"/>
  <c r="AJ303" i="12"/>
  <c r="AJ304" i="12"/>
  <c r="AJ305" i="12"/>
  <c r="AJ306" i="12"/>
  <c r="AJ307" i="12"/>
  <c r="AJ308" i="12"/>
  <c r="AJ309" i="12"/>
  <c r="AJ310" i="12"/>
  <c r="AJ311" i="12"/>
  <c r="AJ312" i="12"/>
  <c r="AJ313" i="12"/>
  <c r="AJ314" i="12"/>
  <c r="AJ315" i="12"/>
  <c r="AJ316" i="12"/>
  <c r="AJ317" i="12"/>
  <c r="AJ318" i="12"/>
  <c r="AJ319" i="12"/>
  <c r="AJ320" i="12"/>
  <c r="AJ321" i="12"/>
  <c r="AJ322" i="12"/>
  <c r="AJ323" i="12"/>
  <c r="AJ324" i="12"/>
  <c r="AJ325" i="12"/>
  <c r="AJ326" i="12"/>
  <c r="AJ327" i="12"/>
  <c r="AJ328" i="12"/>
  <c r="AJ329" i="12"/>
  <c r="AJ330" i="12"/>
  <c r="AJ331" i="12"/>
  <c r="AJ332" i="12"/>
  <c r="AJ333" i="12"/>
  <c r="AJ334" i="12"/>
  <c r="AJ335" i="12"/>
  <c r="AJ336" i="12"/>
  <c r="AJ337" i="12"/>
  <c r="AJ338" i="12"/>
  <c r="AJ339" i="12"/>
  <c r="AJ340" i="12"/>
  <c r="AJ341" i="12"/>
  <c r="AJ342" i="12"/>
  <c r="AJ343" i="12"/>
  <c r="AJ344" i="12"/>
  <c r="AJ345" i="12"/>
  <c r="AJ346" i="12"/>
  <c r="AJ347" i="12"/>
  <c r="AJ348" i="12"/>
  <c r="AJ349" i="12"/>
  <c r="AJ350" i="12"/>
  <c r="AJ351" i="12"/>
  <c r="AJ352" i="12"/>
  <c r="AJ353" i="12"/>
  <c r="AJ354" i="12"/>
  <c r="AJ355" i="12"/>
  <c r="AJ356" i="12"/>
  <c r="AJ357" i="12"/>
  <c r="AJ358" i="12"/>
  <c r="AJ359" i="12"/>
  <c r="AJ360" i="12"/>
  <c r="AJ361" i="12"/>
  <c r="AJ362" i="12"/>
  <c r="AJ363" i="12"/>
  <c r="AJ364" i="12"/>
  <c r="AJ365" i="12"/>
  <c r="AJ366" i="12"/>
  <c r="AJ367" i="12"/>
  <c r="AJ368" i="12"/>
  <c r="AJ369" i="12"/>
  <c r="AJ370" i="12"/>
  <c r="AJ371" i="12"/>
  <c r="AJ372" i="12"/>
  <c r="AJ373" i="12"/>
  <c r="AJ374" i="12"/>
  <c r="AJ375" i="12"/>
  <c r="AJ376" i="12"/>
  <c r="AJ377" i="12"/>
  <c r="AJ378" i="12"/>
  <c r="AJ379" i="12"/>
  <c r="AJ380" i="12"/>
  <c r="AJ381" i="12"/>
  <c r="AJ382" i="12"/>
  <c r="AJ383" i="12"/>
  <c r="AJ384" i="12"/>
  <c r="AJ385" i="12"/>
  <c r="AJ386" i="12"/>
  <c r="AJ387" i="12"/>
  <c r="AJ388" i="12"/>
  <c r="AJ389" i="12"/>
  <c r="AJ390" i="12"/>
  <c r="AJ391" i="12"/>
  <c r="AJ392" i="12"/>
  <c r="AJ393" i="12"/>
  <c r="AJ394" i="12"/>
  <c r="AJ395" i="12"/>
  <c r="AJ396" i="12"/>
  <c r="AJ397" i="12"/>
  <c r="AJ398" i="12"/>
  <c r="AJ399" i="12"/>
  <c r="AJ400" i="12"/>
  <c r="AJ401" i="12"/>
  <c r="AJ402" i="12"/>
  <c r="AJ403" i="12"/>
  <c r="AJ404" i="12"/>
  <c r="AJ405" i="12"/>
  <c r="AJ406" i="12"/>
  <c r="AJ407" i="12"/>
  <c r="AJ408" i="12"/>
  <c r="AJ409" i="12"/>
  <c r="AJ410" i="12"/>
  <c r="AJ411" i="12"/>
  <c r="AJ412" i="12"/>
  <c r="AJ413" i="12"/>
  <c r="AJ414" i="12"/>
  <c r="AJ415" i="12"/>
  <c r="AJ416" i="12"/>
  <c r="AJ417" i="12"/>
  <c r="AJ418" i="12"/>
  <c r="AJ419" i="12"/>
  <c r="AJ420" i="12"/>
  <c r="AJ421" i="12"/>
  <c r="AJ422" i="12"/>
  <c r="AJ423" i="12"/>
  <c r="AJ424" i="12"/>
  <c r="AJ425" i="12"/>
  <c r="AJ426" i="12"/>
  <c r="AJ427" i="12"/>
  <c r="AJ428" i="12"/>
  <c r="AJ429" i="12"/>
  <c r="AJ430" i="12"/>
  <c r="AJ431" i="12"/>
  <c r="AJ432" i="12"/>
  <c r="AJ433" i="12"/>
  <c r="AJ434" i="12"/>
  <c r="AJ435" i="12"/>
  <c r="AJ436" i="12"/>
  <c r="AJ437" i="12"/>
  <c r="AJ438" i="12"/>
  <c r="AJ439" i="12"/>
  <c r="AJ440" i="12"/>
  <c r="AJ441" i="12"/>
  <c r="AJ442" i="12"/>
  <c r="AJ443" i="12"/>
  <c r="AJ444" i="12"/>
  <c r="AJ445" i="12"/>
  <c r="AJ446" i="12"/>
  <c r="AJ447" i="12"/>
  <c r="AJ448" i="12"/>
  <c r="AJ449" i="12"/>
  <c r="AJ450" i="12"/>
  <c r="AJ451" i="12"/>
  <c r="AJ452" i="12"/>
  <c r="AJ453" i="12"/>
  <c r="AJ454" i="12"/>
  <c r="AJ455" i="12"/>
  <c r="AJ456" i="12"/>
  <c r="AJ457" i="12"/>
  <c r="AJ458" i="12"/>
  <c r="AJ459" i="12"/>
  <c r="AJ460" i="12"/>
  <c r="AJ461" i="12"/>
  <c r="AJ462" i="12"/>
  <c r="AJ463" i="12"/>
  <c r="AJ464" i="12"/>
  <c r="AJ465" i="12"/>
  <c r="AJ466" i="12"/>
  <c r="AJ467" i="12"/>
  <c r="AJ468" i="12"/>
  <c r="AJ469" i="12"/>
  <c r="AJ470" i="12"/>
  <c r="AJ471" i="12"/>
  <c r="AJ472" i="12"/>
  <c r="AJ473" i="12"/>
  <c r="AJ474" i="12"/>
  <c r="AJ475" i="12"/>
  <c r="AJ476" i="12"/>
  <c r="AJ477" i="12"/>
  <c r="AJ478" i="12"/>
  <c r="AJ479" i="12"/>
  <c r="AJ480" i="12"/>
  <c r="AJ481" i="12"/>
  <c r="AJ482" i="12"/>
  <c r="AJ483" i="12"/>
  <c r="AJ484" i="12"/>
  <c r="AJ485" i="12"/>
  <c r="AJ486" i="12"/>
  <c r="AJ487" i="12"/>
  <c r="AJ488" i="12"/>
  <c r="AJ489" i="12"/>
  <c r="AJ490" i="12"/>
  <c r="AJ491" i="12"/>
  <c r="AJ492" i="12"/>
  <c r="AJ493" i="12"/>
  <c r="AJ494" i="12"/>
  <c r="AJ495" i="12"/>
  <c r="AJ496" i="12"/>
  <c r="AJ497" i="12"/>
  <c r="AJ498" i="12"/>
  <c r="AJ499" i="12"/>
  <c r="AJ500" i="12"/>
  <c r="AJ501" i="12"/>
  <c r="AJ502" i="12"/>
  <c r="AJ503" i="12"/>
  <c r="AJ504" i="12"/>
  <c r="AJ505" i="12"/>
  <c r="AJ506" i="12"/>
  <c r="AJ507" i="12"/>
  <c r="AJ508" i="12"/>
  <c r="AJ509" i="12"/>
  <c r="AJ510" i="12"/>
  <c r="AJ511" i="12"/>
  <c r="AJ512" i="12"/>
  <c r="AJ513" i="12"/>
  <c r="AJ514" i="12"/>
  <c r="AJ515" i="12"/>
  <c r="AJ516" i="12"/>
  <c r="AJ517" i="12"/>
  <c r="AJ518" i="12"/>
  <c r="AJ519" i="12"/>
  <c r="AJ520" i="12"/>
  <c r="AJ521" i="12"/>
  <c r="AJ522" i="12"/>
  <c r="AJ523" i="12"/>
  <c r="AJ524" i="12"/>
  <c r="AJ525" i="12"/>
  <c r="AJ526" i="12"/>
  <c r="AJ527" i="12"/>
  <c r="AJ528" i="12"/>
  <c r="AJ529" i="12"/>
  <c r="AJ530" i="12"/>
  <c r="AJ531" i="12"/>
  <c r="AJ532" i="12"/>
  <c r="AJ533" i="12"/>
  <c r="AJ534" i="12"/>
  <c r="AJ535" i="12"/>
  <c r="AJ536" i="12"/>
  <c r="AJ537" i="12"/>
  <c r="AJ538" i="12"/>
  <c r="AJ539" i="12"/>
  <c r="AJ540" i="12"/>
  <c r="AJ541" i="12"/>
  <c r="AJ542" i="12"/>
  <c r="AJ543" i="12"/>
  <c r="AJ544" i="12"/>
  <c r="AJ545" i="12"/>
  <c r="AJ546" i="12"/>
  <c r="AJ547" i="12"/>
  <c r="AJ548" i="12"/>
  <c r="AJ549" i="12"/>
  <c r="AJ550" i="12"/>
  <c r="AJ551" i="12"/>
  <c r="AJ552" i="12"/>
  <c r="AJ553" i="12"/>
  <c r="AJ554" i="12"/>
  <c r="AJ555" i="12"/>
  <c r="AJ556" i="12"/>
  <c r="AJ557" i="12"/>
  <c r="AJ558" i="12"/>
  <c r="AJ559" i="12"/>
  <c r="AJ560" i="12"/>
  <c r="AJ561" i="12"/>
  <c r="AJ562" i="12"/>
  <c r="AJ563" i="12"/>
  <c r="AJ564" i="12"/>
  <c r="AJ565" i="12"/>
  <c r="AJ566" i="12"/>
  <c r="AJ567" i="12"/>
  <c r="AJ568" i="12"/>
  <c r="AJ569" i="12"/>
  <c r="AJ570" i="12"/>
  <c r="AJ571" i="12"/>
  <c r="AJ572" i="12"/>
  <c r="AJ573" i="12"/>
  <c r="AJ574" i="12"/>
  <c r="AJ575" i="12"/>
  <c r="AJ576" i="12"/>
  <c r="AJ577" i="12"/>
  <c r="AJ578" i="12"/>
  <c r="AJ579" i="12"/>
  <c r="AJ580" i="12"/>
  <c r="AJ581" i="12"/>
  <c r="AJ582" i="12"/>
  <c r="AJ583" i="12"/>
  <c r="AJ584" i="12"/>
  <c r="AJ585" i="12"/>
  <c r="AJ586" i="12"/>
  <c r="AJ587" i="12"/>
  <c r="AJ588" i="12"/>
  <c r="AJ589" i="12"/>
  <c r="AJ590" i="12"/>
  <c r="AJ591" i="12"/>
  <c r="AJ592" i="12"/>
  <c r="AJ593" i="12"/>
  <c r="AJ594" i="12"/>
  <c r="AJ595" i="12"/>
  <c r="AJ596" i="12"/>
  <c r="AJ597" i="12"/>
  <c r="AJ598" i="12"/>
  <c r="AJ599" i="12"/>
  <c r="AJ600" i="12"/>
  <c r="AJ601" i="12"/>
  <c r="AJ602" i="12"/>
  <c r="AJ603" i="12"/>
  <c r="AJ604" i="12"/>
  <c r="AJ605" i="12"/>
  <c r="AJ606" i="12"/>
  <c r="AJ607" i="12"/>
  <c r="AJ608" i="12"/>
  <c r="AJ609" i="12"/>
  <c r="AJ610" i="12"/>
  <c r="AJ611" i="12"/>
  <c r="AJ612" i="12"/>
  <c r="AJ613" i="12"/>
  <c r="AJ614" i="12"/>
  <c r="AJ615" i="12"/>
  <c r="AJ616" i="12"/>
  <c r="AJ617" i="12"/>
  <c r="AJ618" i="12"/>
  <c r="AJ619" i="12"/>
  <c r="AJ620" i="12"/>
  <c r="AJ621" i="12"/>
  <c r="AJ622" i="12"/>
  <c r="AJ623" i="12"/>
  <c r="AJ624" i="12"/>
  <c r="AJ625" i="12"/>
  <c r="AJ626" i="12"/>
  <c r="AJ627" i="12"/>
  <c r="AJ628" i="12"/>
  <c r="AJ629" i="12"/>
  <c r="AJ630" i="12"/>
  <c r="AJ631" i="12"/>
  <c r="AJ632" i="12"/>
  <c r="AJ633" i="12"/>
  <c r="AJ634" i="12"/>
  <c r="AJ635" i="12"/>
  <c r="AJ636" i="12"/>
  <c r="AJ637" i="12"/>
  <c r="AJ638" i="12"/>
  <c r="AJ639" i="12"/>
  <c r="AJ640" i="12"/>
  <c r="AJ641" i="12"/>
  <c r="AJ642" i="12"/>
  <c r="AJ643" i="12"/>
  <c r="AJ644" i="12"/>
  <c r="AJ645" i="12"/>
  <c r="AJ646" i="12"/>
  <c r="AJ647" i="12"/>
  <c r="AJ648" i="12"/>
  <c r="AJ649" i="12"/>
  <c r="AJ650" i="12"/>
  <c r="AJ651" i="12"/>
  <c r="AJ652" i="12"/>
  <c r="AJ653" i="12"/>
  <c r="AJ654" i="12"/>
  <c r="AJ655" i="12"/>
  <c r="AJ656" i="12"/>
  <c r="AJ657" i="12"/>
  <c r="AJ658" i="12"/>
  <c r="AJ659" i="12"/>
  <c r="AJ660" i="12"/>
  <c r="AJ661" i="12"/>
  <c r="AJ662" i="12"/>
  <c r="AJ663" i="12"/>
  <c r="AJ664" i="12"/>
  <c r="AJ665" i="12"/>
  <c r="AJ666" i="12"/>
  <c r="AJ667" i="12"/>
  <c r="AJ668" i="12"/>
  <c r="AJ669" i="12"/>
  <c r="AJ670" i="12"/>
  <c r="AJ671" i="12"/>
  <c r="AJ672" i="12"/>
  <c r="AJ673" i="12"/>
  <c r="AJ674" i="12"/>
  <c r="AJ675" i="12"/>
  <c r="AJ676" i="12"/>
  <c r="AJ677" i="12"/>
  <c r="AJ678" i="12"/>
  <c r="AJ679" i="12"/>
  <c r="AJ680" i="12"/>
  <c r="AJ681" i="12"/>
  <c r="AJ682" i="12"/>
  <c r="AJ683" i="12"/>
  <c r="AJ684" i="12"/>
  <c r="AJ685" i="12"/>
  <c r="AJ686" i="12"/>
  <c r="AJ687" i="12"/>
  <c r="AJ688" i="12"/>
  <c r="AJ689" i="12"/>
  <c r="AJ690" i="12"/>
  <c r="AJ691" i="12"/>
  <c r="AJ692" i="12"/>
  <c r="AJ693" i="12"/>
  <c r="AJ694" i="12"/>
  <c r="AJ695" i="12"/>
  <c r="AJ696" i="12"/>
  <c r="AJ697" i="12"/>
  <c r="AJ698" i="12"/>
  <c r="AJ699" i="12"/>
  <c r="AJ700" i="12"/>
  <c r="AJ701" i="12"/>
  <c r="AJ702" i="12"/>
  <c r="AJ703" i="12"/>
  <c r="AJ704" i="12"/>
  <c r="AJ705" i="12"/>
  <c r="AJ706" i="12"/>
  <c r="AJ707" i="12"/>
  <c r="AJ708" i="12"/>
  <c r="AJ709" i="12"/>
  <c r="AJ710" i="12"/>
  <c r="AJ711" i="12"/>
  <c r="AJ712" i="12"/>
  <c r="AJ713" i="12"/>
  <c r="AJ714" i="12"/>
  <c r="AJ715" i="12"/>
  <c r="AJ716" i="12"/>
  <c r="AJ717" i="12"/>
  <c r="AJ718" i="12"/>
  <c r="AJ719" i="12"/>
  <c r="AJ720" i="12"/>
  <c r="AJ721" i="12"/>
  <c r="AJ722" i="12"/>
  <c r="AJ723" i="12"/>
  <c r="AJ724" i="12"/>
  <c r="AJ725" i="12"/>
  <c r="AJ726" i="12"/>
  <c r="AJ727" i="12"/>
  <c r="AJ728" i="12"/>
  <c r="AJ729" i="12"/>
  <c r="AJ730" i="12"/>
  <c r="AJ731" i="12"/>
  <c r="AJ732" i="12"/>
  <c r="AJ733" i="12"/>
  <c r="AJ734" i="12"/>
  <c r="AJ735" i="12"/>
  <c r="AJ736" i="12"/>
  <c r="AJ737" i="12"/>
  <c r="AJ738" i="12"/>
  <c r="AJ739" i="12"/>
  <c r="AJ740" i="12"/>
  <c r="AJ741" i="12"/>
  <c r="AJ742" i="12"/>
  <c r="AJ743" i="12"/>
  <c r="AJ744" i="12"/>
  <c r="AJ745" i="12"/>
  <c r="AJ746" i="12"/>
  <c r="AJ747" i="12"/>
  <c r="AJ748" i="12"/>
  <c r="AJ749" i="12"/>
  <c r="AJ750" i="12"/>
  <c r="AJ751" i="12"/>
  <c r="AJ752" i="12"/>
  <c r="AJ753" i="12"/>
  <c r="AJ754" i="12"/>
  <c r="AJ755" i="12"/>
  <c r="AJ756" i="12"/>
  <c r="AJ757" i="12"/>
  <c r="AJ758" i="12"/>
  <c r="AJ759" i="12"/>
  <c r="AJ760" i="12"/>
  <c r="AJ761" i="12"/>
  <c r="AJ762" i="12"/>
  <c r="AJ763" i="12"/>
  <c r="AJ764" i="12"/>
  <c r="AJ765" i="12"/>
  <c r="AJ766" i="12"/>
  <c r="AJ767" i="12"/>
  <c r="AJ768" i="12"/>
  <c r="AJ769" i="12"/>
  <c r="AJ770" i="12"/>
  <c r="AJ771" i="12"/>
  <c r="AJ772" i="12"/>
  <c r="AJ773" i="12"/>
  <c r="AJ774" i="12"/>
  <c r="AJ775" i="12"/>
  <c r="AJ776" i="12"/>
  <c r="AJ777" i="12"/>
  <c r="AJ778" i="12"/>
  <c r="AJ779" i="12"/>
  <c r="AJ780" i="12"/>
  <c r="AJ781" i="12"/>
  <c r="AJ782" i="12"/>
  <c r="AJ783" i="12"/>
  <c r="AJ784" i="12"/>
  <c r="AJ785" i="12"/>
  <c r="AJ786" i="12"/>
  <c r="AJ787" i="12"/>
  <c r="AJ788" i="12"/>
  <c r="AJ789" i="12"/>
  <c r="AJ790" i="12"/>
  <c r="AJ791" i="12"/>
  <c r="AJ792" i="12"/>
  <c r="AJ793" i="12"/>
  <c r="AJ794" i="12"/>
  <c r="AJ795" i="12"/>
  <c r="AJ796" i="12"/>
  <c r="AJ797" i="12"/>
  <c r="AJ798" i="12"/>
  <c r="AJ799" i="12"/>
  <c r="AJ800" i="12"/>
  <c r="AJ801" i="12"/>
  <c r="AJ802" i="12"/>
  <c r="AJ803" i="12"/>
  <c r="AJ804" i="12"/>
  <c r="AJ805" i="12"/>
  <c r="AJ806" i="12"/>
  <c r="AJ807" i="12"/>
  <c r="AJ808" i="12"/>
  <c r="AJ809" i="12"/>
  <c r="AJ810" i="12"/>
  <c r="AJ811" i="12"/>
  <c r="AJ812" i="12"/>
  <c r="AJ813" i="12"/>
  <c r="AJ814" i="12"/>
  <c r="AJ815" i="12"/>
  <c r="AJ816" i="12"/>
  <c r="AJ817" i="12"/>
  <c r="AJ818" i="12"/>
  <c r="AJ819" i="12"/>
  <c r="AJ820" i="12"/>
  <c r="AJ821" i="12"/>
  <c r="AJ822" i="12"/>
  <c r="AJ823" i="12"/>
  <c r="AJ824" i="12"/>
  <c r="AJ825" i="12"/>
  <c r="AJ826" i="12"/>
  <c r="AJ827" i="12"/>
  <c r="AJ828" i="12"/>
  <c r="AJ829" i="12"/>
  <c r="AJ830" i="12"/>
  <c r="AJ831" i="12"/>
  <c r="AJ832" i="12"/>
  <c r="AJ833" i="12"/>
  <c r="AJ834" i="12"/>
  <c r="AJ835" i="12"/>
  <c r="AJ836" i="12"/>
  <c r="AJ837" i="12"/>
  <c r="AJ838" i="12"/>
  <c r="AJ839" i="12"/>
  <c r="AJ840" i="12"/>
  <c r="AJ841" i="12"/>
  <c r="AJ842" i="12"/>
  <c r="AJ843" i="12"/>
  <c r="AJ844" i="12"/>
  <c r="AJ845" i="12"/>
  <c r="AJ846" i="12"/>
  <c r="AJ847" i="12"/>
  <c r="AJ848" i="12"/>
  <c r="AJ849" i="12"/>
  <c r="AJ850" i="12"/>
  <c r="AJ851" i="12"/>
  <c r="AJ852" i="12"/>
  <c r="AJ853" i="12"/>
  <c r="AJ854" i="12"/>
  <c r="AJ855" i="12"/>
  <c r="AJ856" i="12"/>
  <c r="AJ857" i="12"/>
  <c r="AJ858" i="12"/>
  <c r="AJ859" i="12"/>
  <c r="AJ860" i="12"/>
  <c r="AJ861" i="12"/>
  <c r="AJ862" i="12"/>
  <c r="AJ863" i="12"/>
  <c r="AJ864" i="12"/>
  <c r="AJ865" i="12"/>
  <c r="AJ866" i="12"/>
  <c r="AJ867" i="12"/>
  <c r="AJ868" i="12"/>
  <c r="AJ869" i="12"/>
  <c r="AJ870" i="12"/>
  <c r="AJ871" i="12"/>
  <c r="AJ872" i="12"/>
  <c r="AJ873" i="12"/>
  <c r="AJ874" i="12"/>
  <c r="AJ875" i="12"/>
  <c r="AJ876" i="12"/>
  <c r="AJ877" i="12"/>
  <c r="AJ878" i="12"/>
  <c r="AJ879" i="12"/>
  <c r="AJ880" i="12"/>
  <c r="AJ881" i="12"/>
  <c r="AJ882" i="12"/>
  <c r="AJ883" i="12"/>
  <c r="AJ884" i="12"/>
  <c r="AJ885" i="12"/>
  <c r="AJ886" i="12"/>
  <c r="AJ887" i="12"/>
  <c r="AJ888" i="12"/>
  <c r="AJ889" i="12"/>
  <c r="AJ890" i="12"/>
  <c r="AJ891" i="12"/>
  <c r="AJ892" i="12"/>
  <c r="AJ893" i="12"/>
  <c r="AJ894" i="12"/>
  <c r="AJ895" i="12"/>
  <c r="AJ896" i="12"/>
  <c r="AJ897" i="12"/>
  <c r="AJ898" i="12"/>
  <c r="AJ899" i="12"/>
  <c r="AJ900" i="12"/>
  <c r="AJ901" i="12"/>
  <c r="AJ902" i="12"/>
  <c r="AJ903" i="12"/>
  <c r="AJ904" i="12"/>
  <c r="AJ905" i="12"/>
  <c r="AJ906" i="12"/>
  <c r="AJ907" i="12"/>
  <c r="AJ908" i="12"/>
  <c r="AJ909" i="12"/>
  <c r="AJ910" i="12"/>
  <c r="AJ911" i="12"/>
  <c r="AJ912" i="12"/>
  <c r="AJ913" i="12"/>
  <c r="AJ914" i="12"/>
  <c r="AJ915" i="12"/>
  <c r="AJ916" i="12"/>
  <c r="AJ917" i="12"/>
  <c r="AJ918" i="12"/>
  <c r="AJ919" i="12"/>
  <c r="AJ920" i="12"/>
  <c r="AJ921" i="12"/>
  <c r="AJ922" i="12"/>
  <c r="AJ923" i="12"/>
  <c r="AJ924" i="12"/>
  <c r="AJ925" i="12"/>
  <c r="AJ926" i="12"/>
  <c r="AJ927" i="12"/>
  <c r="AJ928" i="12"/>
  <c r="AJ929" i="12"/>
  <c r="AJ930" i="12"/>
  <c r="AJ931" i="12"/>
  <c r="AJ932" i="12"/>
  <c r="AJ933" i="12"/>
  <c r="AJ934" i="12"/>
  <c r="AJ935" i="12"/>
  <c r="AJ936" i="12"/>
  <c r="AJ937" i="12"/>
  <c r="AJ938" i="12"/>
  <c r="AJ939" i="12"/>
  <c r="AJ940" i="12"/>
  <c r="AJ941" i="12"/>
  <c r="AJ942" i="12"/>
  <c r="AJ943" i="12"/>
  <c r="AJ944" i="12"/>
  <c r="AJ945" i="12"/>
  <c r="AJ946" i="12"/>
  <c r="AJ947" i="12"/>
  <c r="AJ948" i="12"/>
  <c r="AJ949" i="12"/>
  <c r="AJ950" i="12"/>
  <c r="AJ951" i="12"/>
  <c r="AJ952" i="12"/>
  <c r="AJ953" i="12"/>
  <c r="AJ954" i="12"/>
  <c r="AJ955" i="12"/>
  <c r="AJ956" i="12"/>
  <c r="AJ957" i="12"/>
  <c r="AJ958" i="12"/>
  <c r="AJ959" i="12"/>
  <c r="AJ960" i="12"/>
  <c r="AJ961" i="12"/>
  <c r="AJ962" i="12"/>
  <c r="AJ963" i="12"/>
  <c r="AJ964" i="12"/>
  <c r="AJ965" i="12"/>
  <c r="AJ966" i="12"/>
  <c r="AJ967" i="12"/>
  <c r="AJ968" i="12"/>
  <c r="AJ969" i="12"/>
  <c r="AJ970" i="12"/>
  <c r="AJ971" i="12"/>
  <c r="AJ972" i="12"/>
  <c r="AJ973" i="12"/>
  <c r="AJ974" i="12"/>
  <c r="AJ975" i="12"/>
  <c r="AJ976" i="12"/>
  <c r="AJ977" i="12"/>
  <c r="AJ978" i="12"/>
  <c r="AJ979" i="12"/>
  <c r="AJ980" i="12"/>
  <c r="AJ981" i="12"/>
  <c r="AJ982" i="12"/>
  <c r="AJ983" i="12"/>
  <c r="AJ984" i="12"/>
  <c r="AJ985" i="12"/>
  <c r="AJ986" i="12"/>
  <c r="AJ987" i="12"/>
  <c r="AJ988" i="12"/>
  <c r="AJ989" i="12"/>
  <c r="AJ990" i="12"/>
  <c r="AJ991" i="12"/>
  <c r="AJ992" i="12"/>
  <c r="AJ993" i="12"/>
  <c r="AJ994" i="12"/>
  <c r="AJ995" i="12"/>
  <c r="AJ996" i="12"/>
  <c r="AJ997" i="12"/>
  <c r="AJ998" i="12"/>
  <c r="AJ999" i="12"/>
  <c r="AJ1000" i="12"/>
  <c r="AJ1001" i="12"/>
  <c r="AJ1002" i="12"/>
  <c r="AJ1003" i="12"/>
  <c r="AJ1004" i="12"/>
  <c r="AJ1005" i="12"/>
  <c r="AJ1006" i="12"/>
  <c r="AJ1007" i="12"/>
  <c r="AJ1008" i="12"/>
  <c r="AJ1009" i="12"/>
  <c r="AJ1010" i="12"/>
  <c r="AJ1011" i="12"/>
  <c r="AJ1012" i="12"/>
  <c r="AJ1013" i="12"/>
  <c r="AJ1014" i="12"/>
  <c r="AJ1015" i="12"/>
  <c r="AJ1016" i="12"/>
  <c r="AJ1017" i="12"/>
  <c r="AJ1018" i="12"/>
  <c r="AJ1019" i="12"/>
  <c r="AJ1020" i="12"/>
  <c r="AJ1021" i="12"/>
  <c r="AJ1022" i="12"/>
  <c r="AJ1023" i="12"/>
  <c r="AJ1024" i="12"/>
  <c r="AJ1025" i="12"/>
  <c r="AJ1026" i="12"/>
  <c r="AJ1027" i="12"/>
  <c r="AJ1028" i="12"/>
  <c r="AJ1029" i="12"/>
  <c r="AJ1030" i="12"/>
  <c r="AJ1031" i="12"/>
  <c r="AJ1032" i="12"/>
  <c r="AJ1033" i="12"/>
  <c r="AJ1034" i="12"/>
  <c r="AJ1035" i="12"/>
  <c r="AJ1036" i="12"/>
  <c r="AJ1037" i="12"/>
  <c r="AJ1038" i="12"/>
  <c r="AJ1039" i="12"/>
  <c r="AJ1040" i="12"/>
  <c r="AJ1041" i="12"/>
  <c r="AJ1042" i="12"/>
  <c r="AJ1043" i="12"/>
  <c r="AJ1044" i="12"/>
  <c r="AJ1045" i="12"/>
  <c r="AJ1046" i="12"/>
  <c r="AJ1047" i="12"/>
  <c r="AJ1048" i="12"/>
  <c r="AJ1049" i="12"/>
  <c r="AJ1050" i="12"/>
  <c r="AJ1051" i="12"/>
  <c r="AJ1052" i="12"/>
  <c r="AJ1053" i="12"/>
  <c r="AJ1054" i="12"/>
  <c r="AJ1055" i="12"/>
  <c r="AJ1056" i="12"/>
  <c r="AJ1057" i="12"/>
  <c r="AJ1058" i="12"/>
  <c r="AJ1059" i="12"/>
  <c r="AJ1060" i="12"/>
  <c r="AJ1061" i="12"/>
  <c r="AJ1062" i="12"/>
  <c r="AJ1063" i="12"/>
  <c r="AJ1064" i="12"/>
  <c r="AJ1065" i="12"/>
  <c r="AJ1066" i="12"/>
  <c r="AJ1067" i="12"/>
  <c r="AJ1068" i="12"/>
  <c r="AJ1069" i="12"/>
  <c r="AJ1070" i="12"/>
  <c r="AJ1071" i="12"/>
  <c r="AJ1072" i="12"/>
  <c r="AJ1073" i="12"/>
  <c r="AJ1074" i="12"/>
  <c r="AJ1075" i="12"/>
  <c r="AJ1076" i="12"/>
  <c r="AJ1077" i="12"/>
  <c r="AJ1078" i="12"/>
  <c r="AJ1079" i="12"/>
  <c r="AJ1080" i="12"/>
  <c r="AJ1081" i="12"/>
  <c r="AJ1082" i="12"/>
  <c r="AJ1083" i="12"/>
  <c r="AJ1084" i="12"/>
  <c r="AJ1085" i="12"/>
  <c r="AJ1086" i="12"/>
  <c r="AJ1087" i="12"/>
  <c r="AJ1088" i="12"/>
  <c r="AJ1089" i="12"/>
  <c r="AJ1090" i="12"/>
  <c r="AJ1091" i="12"/>
  <c r="AJ1092" i="12"/>
  <c r="AJ1093" i="12"/>
  <c r="AJ1094" i="12"/>
  <c r="AJ1095" i="12"/>
  <c r="AJ1096" i="12"/>
  <c r="AJ1097" i="12"/>
  <c r="AJ1098" i="12"/>
  <c r="AJ1099" i="12"/>
  <c r="AJ1100" i="12"/>
  <c r="AJ1101" i="12"/>
  <c r="AJ1102" i="12"/>
  <c r="AJ1103" i="12"/>
  <c r="AJ1104" i="12"/>
  <c r="AJ1105" i="12"/>
  <c r="AJ1106" i="12"/>
  <c r="AJ1107" i="12"/>
  <c r="AJ1108" i="12"/>
  <c r="AJ1109" i="12"/>
  <c r="AJ1110" i="12"/>
  <c r="AJ1111" i="12"/>
  <c r="AJ1112" i="12"/>
  <c r="AJ1113" i="12"/>
  <c r="AJ1114" i="12"/>
  <c r="AJ1115" i="12"/>
  <c r="AJ1116" i="12"/>
  <c r="AJ1117" i="12"/>
  <c r="AJ1118" i="12"/>
  <c r="AJ1119" i="12"/>
  <c r="AJ1120" i="12"/>
  <c r="AJ1121" i="12"/>
  <c r="AJ1122" i="12"/>
  <c r="AJ1123" i="12"/>
  <c r="AJ1124" i="12"/>
  <c r="AJ1125" i="12"/>
  <c r="AJ1126" i="12"/>
  <c r="AJ1127" i="12"/>
  <c r="AJ1128" i="12"/>
  <c r="AJ1129" i="12"/>
  <c r="AJ1130" i="12"/>
  <c r="AJ1131" i="12"/>
  <c r="AJ1132" i="12"/>
  <c r="AJ1133" i="12"/>
  <c r="AJ1134" i="12"/>
  <c r="AJ1135" i="12"/>
  <c r="AJ1136" i="12"/>
  <c r="AJ1137" i="12"/>
  <c r="AJ1138" i="12"/>
  <c r="AJ1139" i="12"/>
  <c r="AJ1140" i="12"/>
  <c r="AJ1141" i="12"/>
  <c r="AJ1142" i="12"/>
  <c r="AJ1143" i="12"/>
  <c r="AJ1144" i="12"/>
  <c r="AJ1145" i="12"/>
  <c r="AJ1146" i="12"/>
  <c r="AJ1147" i="12"/>
  <c r="AJ1148" i="12"/>
  <c r="AJ1149" i="12"/>
  <c r="AJ1150" i="12"/>
  <c r="AJ1151" i="12"/>
  <c r="AJ1152" i="12"/>
  <c r="AJ1153" i="12"/>
  <c r="AJ1154" i="12"/>
  <c r="AJ1155" i="12"/>
  <c r="AJ1156" i="12"/>
  <c r="AJ1157" i="12"/>
  <c r="AJ1158" i="12"/>
  <c r="AJ1159" i="12"/>
  <c r="AJ1160" i="12"/>
  <c r="AJ1161" i="12"/>
  <c r="AJ1162" i="12"/>
  <c r="AJ1163" i="12"/>
  <c r="AJ1164" i="12"/>
  <c r="AJ1165" i="12"/>
  <c r="AJ1166" i="12"/>
  <c r="AJ1167" i="12"/>
  <c r="AJ1168" i="12"/>
  <c r="AJ1169" i="12"/>
  <c r="AJ1170" i="12"/>
  <c r="AJ1171" i="12"/>
  <c r="AJ1172" i="12"/>
  <c r="AJ1173" i="12"/>
  <c r="AJ1174" i="12"/>
  <c r="AJ1175" i="12"/>
  <c r="AJ1176" i="12"/>
  <c r="AJ1177" i="12"/>
  <c r="AJ1178" i="12"/>
  <c r="AJ1179" i="12"/>
  <c r="AJ1180" i="12"/>
  <c r="AJ1181" i="12"/>
  <c r="AJ1182" i="12"/>
  <c r="AJ1183" i="12"/>
  <c r="AJ1184" i="12"/>
  <c r="AJ1185" i="12"/>
  <c r="AJ1186" i="12"/>
  <c r="AJ1187" i="12"/>
  <c r="AJ1188" i="12"/>
  <c r="AJ1189" i="12"/>
  <c r="AJ1190" i="12"/>
  <c r="AJ1191" i="12"/>
  <c r="AJ1192" i="12"/>
  <c r="AJ1193" i="12"/>
  <c r="AJ1194" i="12"/>
  <c r="AJ1195" i="12"/>
  <c r="AJ1196" i="12"/>
  <c r="AJ1197" i="12"/>
  <c r="AJ1198" i="12"/>
  <c r="AJ1199" i="12"/>
  <c r="AJ1200" i="12"/>
  <c r="AJ1201" i="12"/>
  <c r="AJ1202" i="12"/>
  <c r="AJ1203" i="12"/>
  <c r="AJ1204" i="12"/>
  <c r="AJ1205" i="12"/>
  <c r="AJ1206" i="12"/>
  <c r="AJ1207" i="12"/>
  <c r="AJ1208" i="12"/>
  <c r="AJ1209" i="12"/>
  <c r="AJ1210" i="12"/>
  <c r="AJ1211" i="12"/>
  <c r="AJ1212" i="12"/>
  <c r="AJ1213" i="12"/>
  <c r="AJ1214" i="12"/>
  <c r="AJ1215" i="12"/>
  <c r="AJ1216" i="12"/>
  <c r="AJ1217" i="12"/>
  <c r="AJ1218" i="12"/>
  <c r="AJ1219" i="12"/>
  <c r="AJ1220" i="12"/>
  <c r="AJ1221" i="12"/>
  <c r="AJ1222" i="12"/>
  <c r="AJ1223" i="12"/>
  <c r="AJ1224" i="12"/>
  <c r="AJ1225" i="12"/>
  <c r="AJ1226" i="12"/>
  <c r="AJ1227" i="12"/>
  <c r="AJ1228" i="12"/>
  <c r="AJ1229" i="12"/>
  <c r="AJ1230" i="12"/>
  <c r="AJ1231" i="12"/>
  <c r="AJ1232" i="12"/>
  <c r="AJ1233" i="12"/>
  <c r="AJ1234" i="12"/>
  <c r="AJ1235" i="12"/>
  <c r="AJ1236" i="12"/>
  <c r="AJ1237" i="12"/>
  <c r="AJ1238" i="12"/>
  <c r="AJ1239" i="12"/>
  <c r="AJ1240" i="12"/>
  <c r="AJ1241" i="12"/>
  <c r="AJ1242" i="12"/>
  <c r="AJ1243" i="12"/>
  <c r="AJ1244" i="12"/>
  <c r="AJ1245" i="12"/>
  <c r="AJ1246" i="12"/>
  <c r="AJ1247" i="12"/>
  <c r="AJ1248" i="12"/>
  <c r="AJ1249" i="12"/>
  <c r="AJ1250" i="12"/>
  <c r="AJ1251" i="12"/>
  <c r="AJ1252" i="12"/>
  <c r="AJ1253" i="12"/>
  <c r="AJ1254" i="12"/>
  <c r="AJ1255" i="12"/>
  <c r="AJ1256" i="12"/>
  <c r="AJ1257" i="12"/>
  <c r="AJ1258" i="12"/>
  <c r="AJ1259" i="12"/>
  <c r="AJ1260" i="12"/>
  <c r="AJ1261" i="12"/>
  <c r="AJ1262" i="12"/>
  <c r="AJ1263" i="12"/>
  <c r="AJ1264" i="12"/>
  <c r="AJ1265" i="12"/>
  <c r="AJ1266" i="12"/>
  <c r="AJ1267" i="12"/>
  <c r="AJ1268" i="12"/>
  <c r="AJ1269" i="12"/>
  <c r="AJ1270" i="12"/>
  <c r="AJ1271" i="12"/>
  <c r="AJ1272" i="12"/>
  <c r="AJ1273" i="12"/>
  <c r="AJ1274" i="12"/>
  <c r="AJ1275" i="12"/>
  <c r="AJ1276" i="12"/>
  <c r="AJ1277" i="12"/>
  <c r="AJ1278" i="12"/>
  <c r="AJ1279" i="12"/>
  <c r="AJ1280" i="12"/>
  <c r="AJ1281" i="12"/>
  <c r="AJ1282" i="12"/>
  <c r="AJ1283" i="12"/>
  <c r="AJ1284" i="12"/>
  <c r="AJ1285" i="12"/>
  <c r="AJ1286" i="12"/>
  <c r="AJ1287" i="12"/>
  <c r="AJ1288" i="12"/>
  <c r="AJ1289" i="12"/>
  <c r="AJ1290" i="12"/>
  <c r="AJ1291" i="12"/>
  <c r="AJ1292" i="12"/>
  <c r="AJ1293" i="12"/>
  <c r="AJ1294" i="12"/>
  <c r="AJ1295" i="12"/>
  <c r="AJ1296" i="12"/>
  <c r="AJ1297" i="12"/>
  <c r="AJ1298" i="12"/>
  <c r="AJ1299" i="12"/>
  <c r="AJ1300" i="12"/>
  <c r="AJ1301" i="12"/>
  <c r="AJ1302" i="12"/>
  <c r="AJ1303" i="12"/>
  <c r="AJ1304" i="12"/>
  <c r="AJ1305" i="12"/>
  <c r="AJ1306" i="12"/>
  <c r="AJ1307" i="12"/>
  <c r="AJ1308" i="12"/>
  <c r="AJ1309" i="12"/>
  <c r="AJ1310" i="12"/>
  <c r="AJ1311" i="12"/>
  <c r="AJ1312" i="12"/>
  <c r="AJ1313" i="12"/>
  <c r="AJ1314" i="12"/>
  <c r="AJ1315" i="12"/>
  <c r="AJ1316" i="12"/>
  <c r="AJ1317" i="12"/>
  <c r="AJ1318" i="12"/>
  <c r="AJ1319" i="12"/>
  <c r="AJ1320" i="12"/>
  <c r="AJ1321" i="12"/>
  <c r="AJ1322" i="12"/>
  <c r="AJ1323" i="12"/>
  <c r="AJ1324" i="12"/>
  <c r="AJ1325" i="12"/>
  <c r="AJ1326" i="12"/>
  <c r="AJ1327" i="12"/>
  <c r="AJ1328" i="12"/>
  <c r="AJ1329" i="12"/>
  <c r="AJ1330" i="12"/>
  <c r="AJ1331" i="12"/>
  <c r="AJ1332" i="12"/>
  <c r="AJ1333" i="12"/>
  <c r="AJ1334" i="12"/>
  <c r="AJ1335" i="12"/>
  <c r="AJ1336" i="12"/>
  <c r="AJ1337" i="12"/>
  <c r="AJ1338" i="12"/>
  <c r="AJ1339" i="12"/>
  <c r="AJ1340" i="12"/>
  <c r="AJ1341" i="12"/>
  <c r="AJ1342" i="12"/>
  <c r="AJ1343" i="12"/>
  <c r="AJ1344" i="12"/>
  <c r="AJ1345" i="12"/>
  <c r="AJ1346" i="12"/>
  <c r="AJ1347" i="12"/>
  <c r="AJ1348" i="12"/>
  <c r="AJ1349" i="12"/>
  <c r="AJ1350" i="12"/>
  <c r="AJ1351" i="12"/>
  <c r="AJ1352" i="12"/>
  <c r="AJ1353" i="12"/>
  <c r="AJ1354" i="12"/>
  <c r="AJ1355" i="12"/>
  <c r="AJ1356" i="12"/>
  <c r="AJ1357" i="12"/>
  <c r="AJ1358" i="12"/>
  <c r="AJ1359" i="12"/>
  <c r="AJ1360" i="12"/>
  <c r="AJ1361" i="12"/>
  <c r="AJ1362" i="12"/>
  <c r="AJ1363" i="12"/>
  <c r="AJ1364" i="12"/>
  <c r="AJ1365" i="12"/>
  <c r="AJ1366" i="12"/>
  <c r="AJ1367" i="12"/>
  <c r="AJ1368" i="12"/>
  <c r="AJ1369" i="12"/>
  <c r="AJ1370" i="12"/>
  <c r="AJ1371" i="12"/>
  <c r="AJ1372" i="12"/>
  <c r="AJ1373" i="12"/>
  <c r="AJ1374" i="12"/>
  <c r="AJ1375" i="12"/>
  <c r="AJ1376" i="12"/>
  <c r="AJ1377" i="12"/>
  <c r="AJ1378" i="12"/>
  <c r="AJ1379" i="12"/>
  <c r="AJ1380" i="12"/>
  <c r="AJ1381" i="12"/>
  <c r="AJ1382" i="12"/>
  <c r="AJ1383" i="12"/>
  <c r="AJ1384" i="12"/>
  <c r="AJ1385" i="12"/>
  <c r="AJ1386" i="12"/>
  <c r="AJ1387" i="12"/>
  <c r="AJ1388" i="12"/>
  <c r="AJ1389" i="12"/>
  <c r="AJ1390" i="12"/>
  <c r="AJ1391" i="12"/>
  <c r="AJ1392" i="12"/>
  <c r="AJ1393" i="12"/>
  <c r="AJ1394" i="12"/>
  <c r="AJ1395" i="12"/>
  <c r="AJ1396" i="12"/>
  <c r="AJ1397" i="12"/>
  <c r="AJ1398" i="12"/>
  <c r="AJ1399" i="12"/>
  <c r="AJ1400" i="12"/>
  <c r="AJ1401" i="12"/>
  <c r="AJ1402" i="12"/>
  <c r="AJ1403" i="12"/>
  <c r="AJ1404" i="12"/>
  <c r="AJ1405" i="12"/>
  <c r="AJ1406" i="12"/>
  <c r="AJ1407" i="12"/>
  <c r="AJ1408" i="12"/>
  <c r="AJ1409" i="12"/>
  <c r="AJ1410" i="12"/>
  <c r="AJ1411" i="12"/>
  <c r="AJ1412" i="12"/>
  <c r="AJ1413" i="12"/>
  <c r="AJ1414" i="12"/>
  <c r="AJ1415" i="12"/>
  <c r="AJ1416" i="12"/>
  <c r="AJ1417" i="12"/>
  <c r="AJ1418" i="12"/>
  <c r="AJ1419" i="12"/>
  <c r="AJ1420" i="12"/>
  <c r="AJ1421" i="12"/>
  <c r="AJ1422" i="12"/>
  <c r="AJ1423" i="12"/>
  <c r="AJ1424" i="12"/>
  <c r="AJ1425" i="12"/>
  <c r="AJ1426" i="12"/>
  <c r="AJ1427" i="12"/>
  <c r="AJ1428" i="12"/>
  <c r="AJ1429" i="12"/>
  <c r="AJ1430" i="12"/>
  <c r="AJ1431" i="12"/>
  <c r="AJ1432" i="12"/>
  <c r="AJ1433" i="12"/>
  <c r="AJ1434" i="12"/>
  <c r="AJ1435" i="12"/>
  <c r="AJ1436" i="12"/>
  <c r="AJ1437" i="12"/>
  <c r="AJ1438" i="12"/>
  <c r="AJ1439" i="12"/>
  <c r="AJ1440" i="12"/>
  <c r="AJ1441" i="12"/>
  <c r="AJ1442" i="12"/>
  <c r="AJ1443" i="12"/>
  <c r="AJ1444" i="12"/>
  <c r="AJ1445" i="12"/>
  <c r="AJ1446" i="12"/>
  <c r="AJ1447" i="12"/>
  <c r="AJ1448" i="12"/>
  <c r="AJ1449" i="12"/>
  <c r="AJ1450" i="12"/>
  <c r="AJ1451" i="12"/>
  <c r="AJ1452" i="12"/>
  <c r="AJ1453" i="12"/>
  <c r="AJ1454" i="12"/>
  <c r="AJ1455" i="12"/>
  <c r="AJ1456" i="12"/>
  <c r="AJ1457" i="12"/>
  <c r="AJ1458" i="12"/>
  <c r="AJ1459" i="12"/>
  <c r="AJ1460" i="12"/>
  <c r="AJ1461" i="12"/>
  <c r="AJ1462" i="12"/>
  <c r="AJ1463" i="12"/>
  <c r="AJ1464" i="12"/>
  <c r="AJ1465" i="12"/>
  <c r="AJ1466" i="12"/>
  <c r="AJ1467" i="12"/>
  <c r="AJ1468" i="12"/>
  <c r="AJ1469" i="12"/>
  <c r="AJ1470" i="12"/>
  <c r="AJ1471" i="12"/>
  <c r="AJ1472" i="12"/>
  <c r="AJ1473" i="12"/>
  <c r="AJ1474" i="12"/>
  <c r="AJ1475" i="12"/>
  <c r="AJ1476" i="12"/>
  <c r="AJ1477" i="12"/>
  <c r="AJ1478" i="12"/>
  <c r="AJ1479" i="12"/>
  <c r="AJ1480" i="12"/>
  <c r="AJ1481" i="12"/>
  <c r="AJ1482" i="12"/>
  <c r="AJ1483" i="12"/>
  <c r="AJ1484" i="12"/>
  <c r="AJ1485" i="12"/>
  <c r="AJ1486" i="12"/>
  <c r="AJ1487" i="12"/>
  <c r="AJ1488" i="12"/>
  <c r="AJ1489" i="12"/>
  <c r="AJ1490" i="12"/>
  <c r="AJ1491" i="12"/>
  <c r="AJ1492" i="12"/>
  <c r="AJ1493" i="12"/>
  <c r="AJ1494" i="12"/>
  <c r="AJ1495" i="12"/>
  <c r="AJ1496" i="12"/>
  <c r="AJ1497" i="12"/>
  <c r="AJ1498" i="12"/>
  <c r="AJ1499" i="12"/>
  <c r="AJ1500" i="12"/>
  <c r="AJ1501" i="12"/>
  <c r="AJ1502" i="12"/>
  <c r="AJ1503" i="12"/>
  <c r="AJ1504" i="12"/>
  <c r="AJ1505" i="12"/>
  <c r="AJ1506" i="12"/>
  <c r="AJ1507" i="12"/>
  <c r="AJ1508" i="12"/>
  <c r="AJ1509" i="12"/>
  <c r="AJ1510" i="12"/>
  <c r="AJ1511" i="12"/>
  <c r="AJ1512" i="12"/>
  <c r="AJ1513" i="12"/>
  <c r="AJ1514" i="12"/>
  <c r="AJ1515" i="12"/>
  <c r="AJ1516" i="12"/>
  <c r="AJ1517" i="12"/>
  <c r="AJ1518" i="12"/>
  <c r="AJ1519" i="12"/>
  <c r="AJ1520" i="12"/>
  <c r="AJ1521" i="12"/>
  <c r="AJ1522" i="12"/>
  <c r="AJ1523" i="12"/>
  <c r="AJ1524" i="12"/>
  <c r="AJ1525" i="12"/>
  <c r="AJ1526" i="12"/>
  <c r="AJ1527" i="12"/>
  <c r="AJ1528" i="12"/>
  <c r="AJ1529" i="12"/>
  <c r="AJ1530" i="12"/>
  <c r="AJ1531" i="12"/>
  <c r="AJ1532" i="12"/>
  <c r="AJ1533" i="12"/>
  <c r="AJ1534" i="12"/>
  <c r="AJ1535" i="12"/>
  <c r="AJ1536" i="12"/>
  <c r="AJ1537" i="12"/>
  <c r="AJ1538" i="12"/>
  <c r="AJ1539" i="12"/>
  <c r="AJ1540" i="12"/>
  <c r="AJ1541" i="12"/>
  <c r="AJ1542" i="12"/>
  <c r="AJ1543" i="12"/>
  <c r="AJ1544" i="12"/>
  <c r="AJ1545" i="12"/>
  <c r="AJ1546" i="12"/>
  <c r="AJ1547" i="12"/>
  <c r="AJ1548" i="12"/>
  <c r="AJ1549" i="12"/>
  <c r="AJ1550" i="12"/>
  <c r="AJ1551" i="12"/>
  <c r="AJ1552" i="12"/>
  <c r="AJ1553" i="12"/>
  <c r="AJ1554" i="12"/>
  <c r="AJ1555" i="12"/>
  <c r="AJ1556" i="12"/>
  <c r="AJ1557" i="12"/>
  <c r="AJ1558" i="12"/>
  <c r="AJ1559" i="12"/>
  <c r="AJ1560" i="12"/>
  <c r="AJ1561" i="12"/>
  <c r="AJ1562" i="12"/>
  <c r="AJ1563" i="12"/>
  <c r="AJ1564" i="12"/>
  <c r="AJ1565" i="12"/>
  <c r="AJ1566" i="12"/>
  <c r="AJ1567" i="12"/>
  <c r="AJ1568" i="12"/>
  <c r="AJ1569" i="12"/>
  <c r="AJ1570" i="12"/>
  <c r="AJ1571" i="12"/>
  <c r="AJ1572" i="12"/>
  <c r="AJ1573" i="12"/>
  <c r="AJ1574" i="12"/>
  <c r="AJ1575" i="12"/>
  <c r="AJ1576" i="12"/>
  <c r="AJ1577" i="12"/>
  <c r="AJ1578" i="12"/>
  <c r="AJ1579" i="12"/>
  <c r="AJ1580" i="12"/>
  <c r="AJ1581" i="12"/>
  <c r="AJ1582" i="12"/>
  <c r="AJ1583" i="12"/>
  <c r="AJ1584" i="12"/>
  <c r="AJ1585" i="12"/>
  <c r="AJ1586" i="12"/>
  <c r="AJ1587" i="12"/>
  <c r="AJ1588" i="12"/>
  <c r="AJ1589" i="12"/>
  <c r="AJ1590" i="12"/>
  <c r="AJ1591" i="12"/>
  <c r="AJ1592" i="12"/>
  <c r="AJ1593" i="12"/>
  <c r="AJ1594" i="12"/>
  <c r="AJ1595" i="12"/>
  <c r="AJ1596" i="12"/>
  <c r="AJ1597" i="12"/>
  <c r="AJ1598" i="12"/>
  <c r="AJ1599" i="12"/>
  <c r="AJ1600" i="12"/>
  <c r="AJ1601" i="12"/>
  <c r="AJ1602" i="12"/>
  <c r="AJ1603" i="12"/>
  <c r="AJ1604" i="12"/>
  <c r="AJ1605" i="12"/>
  <c r="AJ1606" i="12"/>
  <c r="AJ1607" i="12"/>
  <c r="AJ1608" i="12"/>
  <c r="AJ1609" i="12"/>
  <c r="AJ1610" i="12"/>
  <c r="AJ1611" i="12"/>
  <c r="AJ1612" i="12"/>
  <c r="AJ1613" i="12"/>
  <c r="AJ1614" i="12"/>
  <c r="AJ1615" i="12"/>
  <c r="AJ1616" i="12"/>
  <c r="AJ1617" i="12"/>
  <c r="AJ1618" i="12"/>
  <c r="AJ1619" i="12"/>
  <c r="AJ1620" i="12"/>
  <c r="AJ1621" i="12"/>
  <c r="AJ1622" i="12"/>
  <c r="AJ1623" i="12"/>
  <c r="AJ1624" i="12"/>
  <c r="AJ1625" i="12"/>
  <c r="AJ1626" i="12"/>
  <c r="AJ1627" i="12"/>
  <c r="AJ1628" i="12"/>
  <c r="AJ1629" i="12"/>
  <c r="AJ1630" i="12"/>
  <c r="AJ1631" i="12"/>
  <c r="AJ1632" i="12"/>
  <c r="AJ1633" i="12"/>
  <c r="AJ1634" i="12"/>
  <c r="AJ1635" i="12"/>
  <c r="AJ1636" i="12"/>
  <c r="AJ1637" i="12"/>
  <c r="AJ1638" i="12"/>
  <c r="AJ1639" i="12"/>
  <c r="AJ1640" i="12"/>
  <c r="AJ1641" i="12"/>
  <c r="AJ1642" i="12"/>
  <c r="AJ1643" i="12"/>
  <c r="AJ1644" i="12"/>
  <c r="AJ1645" i="12"/>
  <c r="AJ1646" i="12"/>
  <c r="AJ1647" i="12"/>
  <c r="AJ1648" i="12"/>
  <c r="AJ1649" i="12"/>
  <c r="AJ1650" i="12"/>
  <c r="AJ1651" i="12"/>
  <c r="AJ1652" i="12"/>
  <c r="AJ1653" i="12"/>
  <c r="AJ1654" i="12"/>
  <c r="AJ1655" i="12"/>
  <c r="AJ1656" i="12"/>
  <c r="AJ1657" i="12"/>
  <c r="AJ1658" i="12"/>
  <c r="AJ1659" i="12"/>
  <c r="AJ1660" i="12"/>
  <c r="AJ1661" i="12"/>
  <c r="AJ1662" i="12"/>
  <c r="AJ1663" i="12"/>
  <c r="AJ1664" i="12"/>
  <c r="AJ1665" i="12"/>
  <c r="AJ1666" i="12"/>
  <c r="AJ1667" i="12"/>
  <c r="AJ1668" i="12"/>
  <c r="AJ1669" i="12"/>
  <c r="AJ1670" i="12"/>
  <c r="AJ1671" i="12"/>
  <c r="AJ1672" i="12"/>
  <c r="AJ1673" i="12"/>
  <c r="AJ1674" i="12"/>
  <c r="AJ1675" i="12"/>
  <c r="AJ1676" i="12"/>
  <c r="AJ1677" i="12"/>
  <c r="AJ1678" i="12"/>
  <c r="AJ1679" i="12"/>
  <c r="AJ1680" i="12"/>
  <c r="AJ1681" i="12"/>
  <c r="AJ1682" i="12"/>
  <c r="AJ1683" i="12"/>
  <c r="AJ1684" i="12"/>
  <c r="AJ1685" i="12"/>
  <c r="AJ1686" i="12"/>
  <c r="AJ1687" i="12"/>
  <c r="AJ1688" i="12"/>
  <c r="AJ1689" i="12"/>
  <c r="AJ1690" i="12"/>
  <c r="AJ1691" i="12"/>
  <c r="AJ1692" i="12"/>
  <c r="AJ1693" i="12"/>
  <c r="AJ1694" i="12"/>
  <c r="AJ1695" i="12"/>
  <c r="AJ1696" i="12"/>
  <c r="AJ1697" i="12"/>
  <c r="AJ1698" i="12"/>
  <c r="AJ1699" i="12"/>
  <c r="AJ1700" i="12"/>
  <c r="AJ1701" i="12"/>
  <c r="AJ1702" i="12"/>
  <c r="AJ1703" i="12"/>
  <c r="AJ1704" i="12"/>
  <c r="AJ1705" i="12"/>
  <c r="AJ1706" i="12"/>
  <c r="AJ1707" i="12"/>
  <c r="AJ1708" i="12"/>
  <c r="AJ1709" i="12"/>
  <c r="AJ1710" i="12"/>
  <c r="AJ1711" i="12"/>
  <c r="AJ1712" i="12"/>
  <c r="AJ1713" i="12"/>
  <c r="AJ1714" i="12"/>
  <c r="AJ1715" i="12"/>
  <c r="AJ1716" i="12"/>
  <c r="AJ1717" i="12"/>
  <c r="AJ1718" i="12"/>
  <c r="AJ1719" i="12"/>
  <c r="AJ1720" i="12"/>
  <c r="AJ1721" i="12"/>
  <c r="AJ1722" i="12"/>
  <c r="AJ1723" i="12"/>
  <c r="AJ1724" i="12"/>
  <c r="AJ1725" i="12"/>
  <c r="AJ1726" i="12"/>
  <c r="AJ1727" i="12"/>
  <c r="AJ1728" i="12"/>
  <c r="AJ1729" i="12"/>
  <c r="AJ1730" i="12"/>
  <c r="AJ1731" i="12"/>
  <c r="AJ1732" i="12"/>
  <c r="AJ1733" i="12"/>
  <c r="AJ1734" i="12"/>
  <c r="AJ1735" i="12"/>
  <c r="AJ1736" i="12"/>
  <c r="AJ1737" i="12"/>
  <c r="AJ1738" i="12"/>
  <c r="AJ1739" i="12"/>
  <c r="AJ1740" i="12"/>
  <c r="AJ1741" i="12"/>
  <c r="AJ1742" i="12"/>
  <c r="AJ1743" i="12"/>
  <c r="AJ1744" i="12"/>
  <c r="AJ1745" i="12"/>
  <c r="AJ1746" i="12"/>
  <c r="AJ1747" i="12"/>
  <c r="AJ1748" i="12"/>
  <c r="AJ1749" i="12"/>
  <c r="AJ1750" i="12"/>
  <c r="AJ1751" i="12"/>
  <c r="AJ1752" i="12"/>
  <c r="AJ1753" i="12"/>
  <c r="AJ1754" i="12"/>
  <c r="AJ1755" i="12"/>
  <c r="AJ1756" i="12"/>
  <c r="AJ1757" i="12"/>
  <c r="AJ1758" i="12"/>
  <c r="AJ1759" i="12"/>
  <c r="AJ1760" i="12"/>
  <c r="AJ1761" i="12"/>
  <c r="AJ1762" i="12"/>
  <c r="AJ1763" i="12"/>
  <c r="AJ1764" i="12"/>
  <c r="AJ1765" i="12"/>
  <c r="AJ1766" i="12"/>
  <c r="AJ1767" i="12"/>
  <c r="AJ1768" i="12"/>
  <c r="AJ1769" i="12"/>
  <c r="AJ1770" i="12"/>
  <c r="AJ1771" i="12"/>
  <c r="AJ1772" i="12"/>
  <c r="AJ1773" i="12"/>
  <c r="AJ1774" i="12"/>
  <c r="AJ1775" i="12"/>
  <c r="AJ1776" i="12"/>
  <c r="AJ1777" i="12"/>
  <c r="AJ1778" i="12"/>
  <c r="AJ1779" i="12"/>
  <c r="AJ1780" i="12"/>
  <c r="AJ1781" i="12"/>
  <c r="AJ1782" i="12"/>
  <c r="AJ1783" i="12"/>
  <c r="AJ1784" i="12"/>
  <c r="AJ1785" i="12"/>
  <c r="AJ1786" i="12"/>
  <c r="AJ1787" i="12"/>
  <c r="AJ1788" i="12"/>
  <c r="AJ1789" i="12"/>
  <c r="AJ1790" i="12"/>
  <c r="AJ1791" i="12"/>
  <c r="AJ1792" i="12"/>
  <c r="AJ1793" i="12"/>
  <c r="AJ1794" i="12"/>
  <c r="AJ1795" i="12"/>
  <c r="AJ1796" i="12"/>
  <c r="AJ1797" i="12"/>
  <c r="AJ1798" i="12"/>
  <c r="AJ1799" i="12"/>
  <c r="AJ1800" i="12"/>
  <c r="AJ1801" i="12"/>
  <c r="AJ1802" i="12"/>
  <c r="AJ1803" i="12"/>
  <c r="AJ1804" i="12"/>
  <c r="AJ1805" i="12"/>
  <c r="AJ1806" i="12"/>
  <c r="AJ1807" i="12"/>
  <c r="AJ1808" i="12"/>
  <c r="AJ1809" i="12"/>
  <c r="AJ1810" i="12"/>
  <c r="AJ1811" i="12"/>
  <c r="AJ1812" i="12"/>
  <c r="AJ1813" i="12"/>
  <c r="AJ1814" i="12"/>
  <c r="AJ1815" i="12"/>
  <c r="AJ1816" i="12"/>
  <c r="AJ1817" i="12"/>
  <c r="AJ1818" i="12"/>
  <c r="AJ1819" i="12"/>
  <c r="AJ1820" i="12"/>
  <c r="AJ1821" i="12"/>
  <c r="AJ1822" i="12"/>
  <c r="AJ1823" i="12"/>
  <c r="AJ1824" i="12"/>
  <c r="AJ1825" i="12"/>
  <c r="AJ1826" i="12"/>
  <c r="AJ1827" i="12"/>
  <c r="AJ1828" i="12"/>
  <c r="AJ1829" i="12"/>
  <c r="AJ1830" i="12"/>
  <c r="AJ1831" i="12"/>
  <c r="AJ1832" i="12"/>
  <c r="AJ1833" i="12"/>
  <c r="AJ1834" i="12"/>
  <c r="AJ1835" i="12"/>
  <c r="AJ1836" i="12"/>
  <c r="AJ1837" i="12"/>
  <c r="AJ1838" i="12"/>
  <c r="AJ1839" i="12"/>
  <c r="AJ1840" i="12"/>
  <c r="AJ1841" i="12"/>
  <c r="AJ1842" i="12"/>
  <c r="AJ1843" i="12"/>
  <c r="AJ1844" i="12"/>
  <c r="AJ1845" i="12"/>
  <c r="AJ1846" i="12"/>
  <c r="AJ1847" i="12"/>
  <c r="AJ1848" i="12"/>
  <c r="AJ1849" i="12"/>
  <c r="AJ1850" i="12"/>
  <c r="AJ1851" i="12"/>
  <c r="AJ1852" i="12"/>
  <c r="AJ1853" i="12"/>
  <c r="AJ1854" i="12"/>
  <c r="AJ1855" i="12"/>
  <c r="AJ1856" i="12"/>
  <c r="AJ1857" i="12"/>
  <c r="AJ1858" i="12"/>
  <c r="AJ1859" i="12"/>
  <c r="AJ1860" i="12"/>
  <c r="AJ1861" i="12"/>
  <c r="AJ1862" i="12"/>
  <c r="AJ1863" i="12"/>
  <c r="AJ1864" i="12"/>
  <c r="AJ1865" i="12"/>
  <c r="AJ1866" i="12"/>
  <c r="AJ1867" i="12"/>
  <c r="AJ1868" i="12"/>
  <c r="AJ1869" i="12"/>
  <c r="AJ1870" i="12"/>
  <c r="AJ1871" i="12"/>
  <c r="AJ1872" i="12"/>
  <c r="AJ1873" i="12"/>
  <c r="AJ1874" i="12"/>
  <c r="AJ1875" i="12"/>
  <c r="AJ1876" i="12"/>
  <c r="AJ1877" i="12"/>
  <c r="AJ1878" i="12"/>
  <c r="AJ1879" i="12"/>
  <c r="AJ1880" i="12"/>
  <c r="AJ1881" i="12"/>
  <c r="AJ1882" i="12"/>
  <c r="AJ1883" i="12"/>
  <c r="AJ1884" i="12"/>
  <c r="AJ1885" i="12"/>
  <c r="AJ1886" i="12"/>
  <c r="AJ1887" i="12"/>
  <c r="AJ1888" i="12"/>
  <c r="AJ1889" i="12"/>
  <c r="AJ1890" i="12"/>
  <c r="AJ1891" i="12"/>
  <c r="AJ1892" i="12"/>
  <c r="AJ1893" i="12"/>
  <c r="AJ1894" i="12"/>
  <c r="AJ1895" i="12"/>
  <c r="AJ1896" i="12"/>
  <c r="AJ1897" i="12"/>
  <c r="AJ1898" i="12"/>
  <c r="AJ1899" i="12"/>
  <c r="AJ1900" i="12"/>
  <c r="AJ1901" i="12"/>
  <c r="AJ1902" i="12"/>
  <c r="AJ1903" i="12"/>
  <c r="AJ1904" i="12"/>
  <c r="AJ1905" i="12"/>
  <c r="AJ1906" i="12"/>
  <c r="AJ1907" i="12"/>
  <c r="AJ1908" i="12"/>
  <c r="AJ1909" i="12"/>
  <c r="AJ1910" i="12"/>
  <c r="AJ1911" i="12"/>
  <c r="AJ1912" i="12"/>
  <c r="AJ1913" i="12"/>
  <c r="AJ1914" i="12"/>
  <c r="AJ1915" i="12"/>
  <c r="AJ1916" i="12"/>
  <c r="AJ1917" i="12"/>
  <c r="AJ1918" i="12"/>
  <c r="AJ1919" i="12"/>
  <c r="AJ1920" i="12"/>
  <c r="AJ1921" i="12"/>
  <c r="AJ1922" i="12"/>
  <c r="AJ1923" i="12"/>
  <c r="AJ1924" i="12"/>
  <c r="AJ1925" i="12"/>
  <c r="AJ1926" i="12"/>
  <c r="AJ1927" i="12"/>
  <c r="AJ1928" i="12"/>
  <c r="AJ1929" i="12"/>
  <c r="AJ1930" i="12"/>
  <c r="AJ1931" i="12"/>
  <c r="AJ1932" i="12"/>
  <c r="AJ1933" i="12"/>
  <c r="AJ1934" i="12"/>
  <c r="AJ1935" i="12"/>
  <c r="AJ1936" i="12"/>
  <c r="AJ1937" i="12"/>
  <c r="AJ1938" i="12"/>
  <c r="AJ1939" i="12"/>
  <c r="AJ1940" i="12"/>
  <c r="AJ1941" i="12"/>
  <c r="AJ1942" i="12"/>
  <c r="AJ1943" i="12"/>
  <c r="AJ1944" i="12"/>
  <c r="AJ1945" i="12"/>
  <c r="AJ1946" i="12"/>
  <c r="AJ1947" i="12"/>
  <c r="AJ1948" i="12"/>
  <c r="AJ1949" i="12"/>
  <c r="AJ1950" i="12"/>
  <c r="AJ1951" i="12"/>
  <c r="AJ1952" i="12"/>
  <c r="AJ1953" i="12"/>
  <c r="AJ1954" i="12"/>
  <c r="AJ1955" i="12"/>
  <c r="AJ1956" i="12"/>
  <c r="AJ1957" i="12"/>
  <c r="AJ1958" i="12"/>
  <c r="AJ1959" i="12"/>
  <c r="AJ1960" i="12"/>
  <c r="AJ1961" i="12"/>
  <c r="AJ1962" i="12"/>
  <c r="AJ1963" i="12"/>
  <c r="AJ1964" i="12"/>
  <c r="AJ1965" i="12"/>
  <c r="AJ1966" i="12"/>
  <c r="AJ1967" i="12"/>
  <c r="AJ1968" i="12"/>
  <c r="AJ1969" i="12"/>
  <c r="AJ1970" i="12"/>
  <c r="AJ1971" i="12"/>
  <c r="AJ1972" i="12"/>
  <c r="AJ1973" i="12"/>
  <c r="AJ1974" i="12"/>
  <c r="AJ1975" i="12"/>
  <c r="AJ1976" i="12"/>
  <c r="AJ1977" i="12"/>
  <c r="AJ1978" i="12"/>
  <c r="AJ1979" i="12"/>
  <c r="AJ1980" i="12"/>
  <c r="AJ1981" i="12"/>
  <c r="AJ1982" i="12"/>
  <c r="AJ1983" i="12"/>
  <c r="AJ1984" i="12"/>
  <c r="AJ1985" i="12"/>
  <c r="AJ1986" i="12"/>
  <c r="AJ1987" i="12"/>
  <c r="AJ1988" i="12"/>
  <c r="AJ1989" i="12"/>
  <c r="AJ1990" i="12"/>
  <c r="AJ1991" i="12"/>
  <c r="AJ1992" i="12"/>
  <c r="AJ1993" i="12"/>
  <c r="AJ1994" i="12"/>
  <c r="AJ1995" i="12"/>
  <c r="AJ1996" i="12"/>
  <c r="AJ1997" i="12"/>
  <c r="AJ1998" i="12"/>
  <c r="AJ1999" i="12"/>
  <c r="AJ2000" i="12"/>
  <c r="AJ2001" i="12"/>
  <c r="AJ2002" i="12"/>
  <c r="AJ2003" i="12"/>
  <c r="AJ2004" i="12"/>
  <c r="AJ2005" i="12"/>
  <c r="AJ2006" i="12"/>
  <c r="AJ2007" i="12"/>
  <c r="AJ2008" i="12"/>
  <c r="AJ2009" i="12"/>
  <c r="AJ2010" i="12"/>
  <c r="AJ2011" i="12"/>
  <c r="AJ2012" i="12"/>
  <c r="AJ2013" i="12"/>
  <c r="AJ2014" i="12"/>
  <c r="AJ2015" i="12"/>
  <c r="AJ2016" i="12"/>
  <c r="AJ2017" i="12"/>
  <c r="AJ2018" i="12"/>
  <c r="AJ2019" i="12"/>
  <c r="AJ2020" i="12"/>
  <c r="AJ2021" i="12"/>
  <c r="AJ2022" i="12"/>
  <c r="AJ2023" i="12"/>
  <c r="AJ2024" i="12"/>
  <c r="AJ2025" i="12"/>
  <c r="AJ2026" i="12"/>
  <c r="AJ2027" i="12"/>
  <c r="AJ2028" i="12"/>
  <c r="AJ2029" i="12"/>
  <c r="AJ2030" i="12"/>
  <c r="AJ2031" i="12"/>
  <c r="AJ2032" i="12"/>
  <c r="AJ2033" i="12"/>
  <c r="AJ2034" i="12"/>
  <c r="AJ2035" i="12"/>
  <c r="AJ2036" i="12"/>
  <c r="AJ2037" i="12"/>
  <c r="AJ2038" i="12"/>
  <c r="AJ2039" i="12"/>
  <c r="AJ2040" i="12"/>
  <c r="AJ2041" i="12"/>
  <c r="AJ2042" i="12"/>
  <c r="AJ2043" i="12"/>
  <c r="AJ2044" i="12"/>
  <c r="AJ2045" i="12"/>
  <c r="AJ2046" i="12"/>
  <c r="AJ2047" i="12"/>
  <c r="AJ2048" i="12"/>
  <c r="AJ2049" i="12"/>
  <c r="AJ2050" i="12"/>
  <c r="AJ2051" i="12"/>
  <c r="AJ2052" i="12"/>
  <c r="AJ2053" i="12"/>
  <c r="AJ2054" i="12"/>
  <c r="AJ2055" i="12"/>
  <c r="AJ2056" i="12"/>
  <c r="AJ2057" i="12"/>
  <c r="AJ2058" i="12"/>
  <c r="AJ2059" i="12"/>
  <c r="AJ2060" i="12"/>
  <c r="AJ2061" i="12"/>
  <c r="AJ2062" i="12"/>
  <c r="AJ2063" i="12"/>
  <c r="AJ2064" i="12"/>
  <c r="AJ2065" i="12"/>
  <c r="AJ2066" i="12"/>
  <c r="AJ2067" i="12"/>
  <c r="AJ2068" i="12"/>
  <c r="AJ2069" i="12"/>
  <c r="AJ2070" i="12"/>
  <c r="AJ2071" i="12"/>
  <c r="AJ2072" i="12"/>
  <c r="AJ2073" i="12"/>
  <c r="AJ2074" i="12"/>
  <c r="AJ2075" i="12"/>
  <c r="AJ2076" i="12"/>
  <c r="AJ2077" i="12"/>
  <c r="AJ2078" i="12"/>
  <c r="AJ2079" i="12"/>
  <c r="AJ2080" i="12"/>
  <c r="AJ2081" i="12"/>
  <c r="AJ2082" i="12"/>
  <c r="AJ2083" i="12"/>
  <c r="AJ2084" i="12"/>
  <c r="AJ2085" i="12"/>
  <c r="AJ2086" i="12"/>
  <c r="AJ2087" i="12"/>
  <c r="AJ2088" i="12"/>
  <c r="AJ2089" i="12"/>
  <c r="AJ2090" i="12"/>
  <c r="AJ2091" i="12"/>
  <c r="AJ2092" i="12"/>
  <c r="AJ2093" i="12"/>
  <c r="AJ2094" i="12"/>
  <c r="AJ2095" i="12"/>
  <c r="AJ2096" i="12"/>
  <c r="AJ2097" i="12"/>
  <c r="AJ2098" i="12"/>
  <c r="AJ2099" i="12"/>
  <c r="AJ2100" i="12"/>
  <c r="AJ2101" i="12"/>
  <c r="AJ2102" i="12"/>
  <c r="AJ2103" i="12"/>
  <c r="AJ2104" i="12"/>
  <c r="AJ2105" i="12"/>
  <c r="AJ2106" i="12"/>
  <c r="AJ2107" i="12"/>
  <c r="AJ2108" i="12"/>
  <c r="AJ2109" i="12"/>
  <c r="AJ2110" i="12"/>
  <c r="AJ2111" i="12"/>
  <c r="AJ2112" i="12"/>
  <c r="AJ2113" i="12"/>
  <c r="AJ2114" i="12"/>
  <c r="AJ2115" i="12"/>
  <c r="AJ2116" i="12"/>
  <c r="AJ2117" i="12"/>
  <c r="AJ2118" i="12"/>
  <c r="AJ2119" i="12"/>
  <c r="AJ2120" i="12"/>
  <c r="AJ2121" i="12"/>
  <c r="AJ2122" i="12"/>
  <c r="AJ2123" i="12"/>
  <c r="AJ2124" i="12"/>
  <c r="AJ2125" i="12"/>
  <c r="AJ2126" i="12"/>
  <c r="AJ2127" i="12"/>
  <c r="AJ2128" i="12"/>
  <c r="AJ2129" i="12"/>
  <c r="AJ2130" i="12"/>
  <c r="AJ2131" i="12"/>
  <c r="AJ2132" i="12"/>
  <c r="AJ2133" i="12"/>
  <c r="AJ2134" i="12"/>
  <c r="AJ2135" i="12"/>
  <c r="AJ2136" i="12"/>
  <c r="AJ2137" i="12"/>
  <c r="AJ2138" i="12"/>
  <c r="AJ2139" i="12"/>
  <c r="AJ2140" i="12"/>
  <c r="AJ2141" i="12"/>
  <c r="AJ2142" i="12"/>
  <c r="AJ2143" i="12"/>
  <c r="AJ2144" i="12"/>
  <c r="AJ2145" i="12"/>
  <c r="AJ2146" i="12"/>
  <c r="AJ2147" i="12"/>
  <c r="AJ2148" i="12"/>
  <c r="AJ2149" i="12"/>
  <c r="AJ2150" i="12"/>
  <c r="AJ2151" i="12"/>
  <c r="AJ2152" i="12"/>
  <c r="AJ2153" i="12"/>
  <c r="AJ2154" i="12"/>
  <c r="AJ2155" i="12"/>
  <c r="AJ2156" i="12"/>
  <c r="AJ2157" i="12"/>
  <c r="AJ2158" i="12"/>
  <c r="AJ2159" i="12"/>
  <c r="AJ2160" i="12"/>
  <c r="AJ2161" i="12"/>
  <c r="AJ2162" i="12"/>
  <c r="AJ2163" i="12"/>
  <c r="AJ2164" i="12"/>
  <c r="AJ2165" i="12"/>
  <c r="AJ2166" i="12"/>
  <c r="AJ2167" i="12"/>
  <c r="AJ2168" i="12"/>
  <c r="AJ2169" i="12"/>
  <c r="AJ2170" i="12"/>
  <c r="AJ2171" i="12"/>
  <c r="AJ2172" i="12"/>
  <c r="AJ2173" i="12"/>
  <c r="AJ2174" i="12"/>
  <c r="AJ2175" i="12"/>
  <c r="AJ2176" i="12"/>
  <c r="AJ2177" i="12"/>
  <c r="AJ2178" i="12"/>
  <c r="AJ2179" i="12"/>
  <c r="AJ2180" i="12"/>
  <c r="AJ2181" i="12"/>
  <c r="AJ2182" i="12"/>
  <c r="AJ2183" i="12"/>
  <c r="AJ2184" i="12"/>
  <c r="AJ2185" i="12"/>
  <c r="AJ2186" i="12"/>
  <c r="AJ2187" i="12"/>
  <c r="AJ2188" i="12"/>
  <c r="AJ2189" i="12"/>
  <c r="AJ2190" i="12"/>
  <c r="AJ2191" i="12"/>
  <c r="AJ2192" i="12"/>
  <c r="AJ2193" i="12"/>
  <c r="AJ2194" i="12"/>
  <c r="AJ2195" i="12"/>
  <c r="AJ2196" i="12"/>
  <c r="AJ2197" i="12"/>
  <c r="AJ2198" i="12"/>
  <c r="AJ2199" i="12"/>
  <c r="AJ2200" i="12"/>
  <c r="AJ2201" i="12"/>
  <c r="AJ2202" i="12"/>
  <c r="AJ2203" i="12"/>
  <c r="AJ2204" i="12"/>
  <c r="AJ2205" i="12"/>
  <c r="AJ2206" i="12"/>
  <c r="AJ2207" i="12"/>
  <c r="AJ2208" i="12"/>
  <c r="AJ2209" i="12"/>
  <c r="AJ2210" i="12"/>
  <c r="AJ2211" i="12"/>
  <c r="AJ2212" i="12"/>
  <c r="AJ2213" i="12"/>
  <c r="AJ2214" i="12"/>
  <c r="AJ2215" i="12"/>
  <c r="AJ2216" i="12"/>
  <c r="AJ2217" i="12"/>
  <c r="AJ2218" i="12"/>
  <c r="AJ2219" i="12"/>
  <c r="AJ2220" i="12"/>
  <c r="AJ2221" i="12"/>
  <c r="AJ2222" i="12"/>
  <c r="AJ2223" i="12"/>
  <c r="AJ2224" i="12"/>
  <c r="AJ2225" i="12"/>
  <c r="AJ2226" i="12"/>
  <c r="AJ2227" i="12"/>
  <c r="AJ2228" i="12"/>
  <c r="AJ2229" i="12"/>
  <c r="AJ2230" i="12"/>
  <c r="AJ2231" i="12"/>
  <c r="AJ2232" i="12"/>
  <c r="AJ2233" i="12"/>
  <c r="AJ2234" i="12"/>
  <c r="AJ2235" i="12"/>
  <c r="AJ2236" i="12"/>
  <c r="AJ2237" i="12"/>
  <c r="AJ2238" i="12"/>
  <c r="AJ2239" i="12"/>
  <c r="AJ2240" i="12"/>
  <c r="AJ2241" i="12"/>
  <c r="AJ2242" i="12"/>
  <c r="AJ2243" i="12"/>
  <c r="AJ2244" i="12"/>
  <c r="AJ2245" i="12"/>
  <c r="AJ2246" i="12"/>
  <c r="AJ2247" i="12"/>
  <c r="AJ2248" i="12"/>
  <c r="AJ2249" i="12"/>
  <c r="AJ2250" i="12"/>
  <c r="AJ2251" i="12"/>
  <c r="AJ2252" i="12"/>
  <c r="AJ2253" i="12"/>
  <c r="AJ2254" i="12"/>
  <c r="AJ2255" i="12"/>
  <c r="AJ2256" i="12"/>
  <c r="AJ2257" i="12"/>
  <c r="AJ2258" i="12"/>
  <c r="AJ2259" i="12"/>
  <c r="AJ2260" i="12"/>
  <c r="AJ2261" i="12"/>
  <c r="AJ2262" i="12"/>
  <c r="AJ2263" i="12"/>
  <c r="AJ2264" i="12"/>
  <c r="AJ2265" i="12"/>
  <c r="AJ2266" i="12"/>
  <c r="AJ2267" i="12"/>
  <c r="AJ2268" i="12"/>
  <c r="AJ2269" i="12"/>
  <c r="AJ2270" i="12"/>
  <c r="AJ2271" i="12"/>
  <c r="AJ2272" i="12"/>
  <c r="AJ2273" i="12"/>
  <c r="AJ2274" i="12"/>
  <c r="AJ2275" i="12"/>
  <c r="AJ2276" i="12"/>
  <c r="AJ2277" i="12"/>
  <c r="AJ2278" i="12"/>
  <c r="AJ2279" i="12"/>
  <c r="AJ2280" i="12"/>
  <c r="AJ2281" i="12"/>
  <c r="AJ2282" i="12"/>
  <c r="AJ2283" i="12"/>
  <c r="AJ2284" i="12"/>
  <c r="AJ2285" i="12"/>
  <c r="AJ2286" i="12"/>
  <c r="AJ2287" i="12"/>
  <c r="AJ2288" i="12"/>
  <c r="AJ2289" i="12"/>
  <c r="AJ2290" i="12"/>
  <c r="AJ2291" i="12"/>
  <c r="AJ2292" i="12"/>
  <c r="AJ2293" i="12"/>
  <c r="AJ2294" i="12"/>
  <c r="AJ2295" i="12"/>
  <c r="AJ2296" i="12"/>
  <c r="AJ2297" i="12"/>
  <c r="AJ2298" i="12"/>
  <c r="AJ2299" i="12"/>
  <c r="AJ2300" i="12"/>
  <c r="AJ2301" i="12"/>
  <c r="AJ2302" i="12"/>
  <c r="AJ2303" i="12"/>
  <c r="AJ2304" i="12"/>
  <c r="AJ2305" i="12"/>
  <c r="AJ2306" i="12"/>
  <c r="AJ2307" i="12"/>
  <c r="AJ2308" i="12"/>
  <c r="AJ2309" i="12"/>
  <c r="AJ2310" i="12"/>
  <c r="AJ2311" i="12"/>
  <c r="AJ2312" i="12"/>
  <c r="AJ2313" i="12"/>
  <c r="AJ2314" i="12"/>
  <c r="AJ2315" i="12"/>
  <c r="AJ2316" i="12"/>
  <c r="AJ2317" i="12"/>
  <c r="AJ2318" i="12"/>
  <c r="AJ2319" i="12"/>
  <c r="AJ2320" i="12"/>
  <c r="AJ2321" i="12"/>
  <c r="AJ2322" i="12"/>
  <c r="AJ2323" i="12"/>
  <c r="AJ2324" i="12"/>
  <c r="AJ2325" i="12"/>
  <c r="AJ2326" i="12"/>
  <c r="AJ2327" i="12"/>
  <c r="AJ2328" i="12"/>
  <c r="AJ2329" i="12"/>
  <c r="AJ2330" i="12"/>
  <c r="AJ2331" i="12"/>
  <c r="AJ2332" i="12"/>
  <c r="AJ2333" i="12"/>
  <c r="AJ2334" i="12"/>
  <c r="AJ2335" i="12"/>
  <c r="AJ2336" i="12"/>
  <c r="AJ2337" i="12"/>
  <c r="AJ2338" i="12"/>
  <c r="AJ2339" i="12"/>
  <c r="AJ2340" i="12"/>
  <c r="AJ2341" i="12"/>
  <c r="AJ2342" i="12"/>
  <c r="AJ2343" i="12"/>
  <c r="AJ2344" i="12"/>
  <c r="AJ2345" i="12"/>
  <c r="AJ2346" i="12"/>
  <c r="AJ2347" i="12"/>
  <c r="AJ2348" i="12"/>
  <c r="AJ2349" i="12"/>
  <c r="AJ2350" i="12"/>
  <c r="AJ2351" i="12"/>
  <c r="AJ2352" i="12"/>
  <c r="AJ2353" i="12"/>
  <c r="AJ2354" i="12"/>
  <c r="AJ2355" i="12"/>
  <c r="AJ2356" i="12"/>
  <c r="AJ2357" i="12"/>
  <c r="AJ2358" i="12"/>
  <c r="AJ2359" i="12"/>
  <c r="AJ2360" i="12"/>
  <c r="AJ2361" i="12"/>
  <c r="AJ2362" i="12"/>
  <c r="AJ2363" i="12"/>
  <c r="AJ2364" i="12"/>
  <c r="AJ2365" i="12"/>
  <c r="AJ2366" i="12"/>
  <c r="AJ2367" i="12"/>
  <c r="AJ2368" i="12"/>
  <c r="AJ2369" i="12"/>
  <c r="AJ2370" i="12"/>
  <c r="AJ2371" i="12"/>
  <c r="AJ2372" i="12"/>
  <c r="AJ2373" i="12"/>
  <c r="AJ2374" i="12"/>
  <c r="AJ2375" i="12"/>
  <c r="AJ2376" i="12"/>
  <c r="AJ2377" i="12"/>
  <c r="AJ2378" i="12"/>
  <c r="AJ2379" i="12"/>
  <c r="AJ2380" i="12"/>
  <c r="AJ2381" i="12"/>
  <c r="AJ2382" i="12"/>
  <c r="AJ2383" i="12"/>
  <c r="AJ2384" i="12"/>
  <c r="AJ2385" i="12"/>
  <c r="AJ2386" i="12"/>
  <c r="AJ2387" i="12"/>
  <c r="AJ2388" i="12"/>
  <c r="AJ2389" i="12"/>
  <c r="AJ2390" i="12"/>
  <c r="AJ2391" i="12"/>
  <c r="AJ2392" i="12"/>
  <c r="AJ2393" i="12"/>
  <c r="AJ2394" i="12"/>
  <c r="AJ2395" i="12"/>
  <c r="AJ2396" i="12"/>
  <c r="AJ2397" i="12"/>
  <c r="AJ2398" i="12"/>
  <c r="AJ2399" i="12"/>
  <c r="AJ2400" i="12"/>
  <c r="AJ2401" i="12"/>
  <c r="AJ2402" i="12"/>
  <c r="AJ2403" i="12"/>
  <c r="AJ2404" i="12"/>
  <c r="AJ2405" i="12"/>
  <c r="AJ2406" i="12"/>
  <c r="AJ2407" i="12"/>
  <c r="AJ2408" i="12"/>
  <c r="AJ2409" i="12"/>
  <c r="AJ2410" i="12"/>
  <c r="AJ2411" i="12"/>
  <c r="AJ2412" i="12"/>
  <c r="AJ2413" i="12"/>
  <c r="AJ2414" i="12"/>
  <c r="AJ2415" i="12"/>
  <c r="AJ2416" i="12"/>
  <c r="AJ2417" i="12"/>
  <c r="AJ2418" i="12"/>
  <c r="AJ2419" i="12"/>
  <c r="AJ2420" i="12"/>
  <c r="AJ2421" i="12"/>
  <c r="AJ2422" i="12"/>
  <c r="AJ2423" i="12"/>
  <c r="AJ2424" i="12"/>
  <c r="AJ2425" i="12"/>
  <c r="AJ2426" i="12"/>
  <c r="AJ2427" i="12"/>
  <c r="AJ2428" i="12"/>
  <c r="AJ2429" i="12"/>
  <c r="AJ2430" i="12"/>
  <c r="AJ2431" i="12"/>
  <c r="AJ2432" i="12"/>
  <c r="AJ2433" i="12"/>
  <c r="AJ2434" i="12"/>
  <c r="AJ2435" i="12"/>
  <c r="AJ2436" i="12"/>
  <c r="AJ2437" i="12"/>
  <c r="AJ2438" i="12"/>
  <c r="AJ2439" i="12"/>
  <c r="AJ2440" i="12"/>
  <c r="AJ2441" i="12"/>
  <c r="AJ2442" i="12"/>
  <c r="AJ2443" i="12"/>
  <c r="AJ2444" i="12"/>
  <c r="AJ2445" i="12"/>
  <c r="AJ2446" i="12"/>
  <c r="AJ2447" i="12"/>
  <c r="AJ2448" i="12"/>
  <c r="AJ2449" i="12"/>
  <c r="AJ2450" i="12"/>
  <c r="AJ2451" i="12"/>
  <c r="AJ2452" i="12"/>
  <c r="AJ2453" i="12"/>
  <c r="AJ2454" i="12"/>
  <c r="AJ2455" i="12"/>
  <c r="AJ2456" i="12"/>
  <c r="AJ2457" i="12"/>
  <c r="AJ2458" i="12"/>
  <c r="AJ2459" i="12"/>
  <c r="AJ2460" i="12"/>
  <c r="AJ2461" i="12"/>
  <c r="AJ2462" i="12"/>
  <c r="AJ2463" i="12"/>
  <c r="AJ2464" i="12"/>
  <c r="AJ2465" i="12"/>
  <c r="AJ2466" i="12"/>
  <c r="AJ2467" i="12"/>
  <c r="AJ2468" i="12"/>
  <c r="AJ2469" i="12"/>
  <c r="AJ2470" i="12"/>
  <c r="AJ2471" i="12"/>
  <c r="AJ2472" i="12"/>
  <c r="AJ2473" i="12"/>
  <c r="AJ2474" i="12"/>
  <c r="AJ2475" i="12"/>
  <c r="AJ2476" i="12"/>
  <c r="AJ2477" i="12"/>
  <c r="AJ2478" i="12"/>
  <c r="AJ2479" i="12"/>
  <c r="AJ2480" i="12"/>
  <c r="AJ2481" i="12"/>
  <c r="AJ2482" i="12"/>
  <c r="AJ2483" i="12"/>
  <c r="AJ2484" i="12"/>
  <c r="AJ2485" i="12"/>
  <c r="AJ2486" i="12"/>
  <c r="AJ2487" i="12"/>
  <c r="AJ2488" i="12"/>
  <c r="AJ2489" i="12"/>
  <c r="AJ2490" i="12"/>
  <c r="AJ2491" i="12"/>
  <c r="AJ8" i="12"/>
  <c r="AG8" i="12" a="1"/>
  <c r="AG8" i="12" s="1"/>
  <c r="AG9" i="12" a="1"/>
  <c r="AG9" i="12" s="1"/>
  <c r="AG10" i="12" a="1"/>
  <c r="AG10" i="12" s="1"/>
  <c r="AG11" i="12" a="1"/>
  <c r="AG11" i="12" s="1"/>
  <c r="AG12" i="12" a="1"/>
  <c r="AG12" i="12" s="1"/>
  <c r="AG13" i="12" a="1"/>
  <c r="AG13" i="12" s="1"/>
  <c r="AG14" i="12" a="1"/>
  <c r="AG14" i="12" s="1"/>
  <c r="AG15" i="12" a="1"/>
  <c r="AG15" i="12" s="1"/>
  <c r="AG16" i="12" a="1"/>
  <c r="AG16" i="12" s="1"/>
  <c r="AG17" i="12" a="1"/>
  <c r="AG17" i="12" s="1"/>
  <c r="AG18" i="12" a="1"/>
  <c r="AG18" i="12" s="1"/>
  <c r="AG19" i="12" a="1"/>
  <c r="AG19" i="12" s="1"/>
  <c r="AG20" i="12" a="1"/>
  <c r="AG20" i="12" s="1"/>
  <c r="AG21" i="12" a="1"/>
  <c r="AG21" i="12" s="1"/>
  <c r="AG22" i="12" a="1"/>
  <c r="AG22" i="12" s="1"/>
  <c r="AG23" i="12" a="1"/>
  <c r="AG23" i="12" s="1"/>
  <c r="AG24" i="12" a="1"/>
  <c r="AG24" i="12" s="1"/>
  <c r="AG25" i="12" a="1"/>
  <c r="AG25" i="12" s="1"/>
  <c r="AG26" i="12" a="1"/>
  <c r="AG26" i="12" s="1"/>
  <c r="AG27" i="12" a="1"/>
  <c r="AG27" i="12" s="1"/>
  <c r="AG28" i="12" a="1"/>
  <c r="AG28" i="12" s="1"/>
  <c r="AG29" i="12" a="1"/>
  <c r="AG29" i="12" s="1"/>
  <c r="AG30" i="12" a="1"/>
  <c r="AG30" i="12" s="1"/>
  <c r="AG31" i="12" a="1"/>
  <c r="AG31" i="12" s="1"/>
  <c r="AG32" i="12" a="1"/>
  <c r="AG32" i="12" s="1"/>
  <c r="AG33" i="12" a="1"/>
  <c r="AG33" i="12" s="1"/>
  <c r="AG34" i="12" a="1"/>
  <c r="AG34" i="12" s="1"/>
  <c r="AG35" i="12" a="1"/>
  <c r="AG35" i="12" s="1"/>
  <c r="AG36" i="12" a="1"/>
  <c r="AG36" i="12" s="1"/>
  <c r="AG37" i="12" a="1"/>
  <c r="AG37" i="12" s="1"/>
  <c r="AG38" i="12" a="1"/>
  <c r="AG38" i="12" s="1"/>
  <c r="AG39" i="12" a="1"/>
  <c r="AG39" i="12" s="1"/>
  <c r="AG40" i="12" a="1"/>
  <c r="AG40" i="12" s="1"/>
  <c r="AG41" i="12" a="1"/>
  <c r="AG41" i="12" s="1"/>
  <c r="AG42" i="12" a="1"/>
  <c r="AG42" i="12" s="1"/>
  <c r="AG43" i="12" a="1"/>
  <c r="AG43" i="12" s="1"/>
  <c r="AG44" i="12" a="1"/>
  <c r="AG44" i="12" s="1"/>
  <c r="AG45" i="12" a="1"/>
  <c r="AG45" i="12" s="1"/>
  <c r="AG46" i="12" a="1"/>
  <c r="AG46" i="12" s="1"/>
  <c r="AG47" i="12" a="1"/>
  <c r="AG47" i="12" s="1"/>
  <c r="AG48" i="12" a="1"/>
  <c r="AG48" i="12" s="1"/>
  <c r="AG49" i="12" a="1"/>
  <c r="AG49" i="12" s="1"/>
  <c r="AG50" i="12" a="1"/>
  <c r="AG50" i="12" s="1"/>
  <c r="AG51" i="12" a="1"/>
  <c r="AG51" i="12" s="1"/>
  <c r="AG52" i="12" a="1"/>
  <c r="AG52" i="12" s="1"/>
  <c r="AG53" i="12" a="1"/>
  <c r="AG53" i="12" s="1"/>
  <c r="AG54" i="12" a="1"/>
  <c r="AG54" i="12" s="1"/>
  <c r="AG55" i="12" a="1"/>
  <c r="AG55" i="12" s="1"/>
  <c r="AG56" i="12" a="1"/>
  <c r="AG56" i="12" s="1"/>
  <c r="AG57" i="12" a="1"/>
  <c r="AG57" i="12" s="1"/>
  <c r="AG58" i="12" a="1"/>
  <c r="AG58" i="12" s="1"/>
  <c r="AG59" i="12" a="1"/>
  <c r="AG59" i="12" s="1"/>
  <c r="AG60" i="12" a="1"/>
  <c r="AG60" i="12" s="1"/>
  <c r="AG61" i="12" a="1"/>
  <c r="AG61" i="12" s="1"/>
  <c r="AG62" i="12" a="1"/>
  <c r="AG62" i="12" s="1"/>
  <c r="AG63" i="12" a="1"/>
  <c r="AG63" i="12" s="1"/>
  <c r="AG64" i="12" a="1"/>
  <c r="AG64" i="12" s="1"/>
  <c r="AG65" i="12" a="1"/>
  <c r="AG65" i="12" s="1"/>
  <c r="AG66" i="12" a="1"/>
  <c r="AG66" i="12" s="1"/>
  <c r="AG67" i="12" a="1"/>
  <c r="AG67" i="12" s="1"/>
  <c r="AG68" i="12" a="1"/>
  <c r="AG68" i="12" s="1"/>
  <c r="AG69" i="12" a="1"/>
  <c r="AG69" i="12" s="1"/>
  <c r="AG70" i="12" a="1"/>
  <c r="AG70" i="12" s="1"/>
  <c r="AG71" i="12" a="1"/>
  <c r="AG71" i="12" s="1"/>
  <c r="AG72" i="12" a="1"/>
  <c r="AG72" i="12" s="1"/>
  <c r="AG73" i="12" a="1"/>
  <c r="AG73" i="12" s="1"/>
  <c r="AG74" i="12" a="1"/>
  <c r="AG74" i="12" s="1"/>
  <c r="AG75" i="12" a="1"/>
  <c r="AG75" i="12" s="1"/>
  <c r="AG76" i="12" a="1"/>
  <c r="AG76" i="12" s="1"/>
  <c r="AG77" i="12" a="1"/>
  <c r="AG77" i="12" s="1"/>
  <c r="AG78" i="12" a="1"/>
  <c r="AG78" i="12" s="1"/>
  <c r="AG79" i="12" a="1"/>
  <c r="AG79" i="12" s="1"/>
  <c r="AG80" i="12" a="1"/>
  <c r="AG80" i="12" s="1"/>
  <c r="AG81" i="12" a="1"/>
  <c r="AG81" i="12" s="1"/>
  <c r="AG82" i="12" a="1"/>
  <c r="AG82" i="12" s="1"/>
  <c r="AG83" i="12" a="1"/>
  <c r="AG83" i="12" s="1"/>
  <c r="AG84" i="12" a="1"/>
  <c r="AG84" i="12" s="1"/>
  <c r="AG85" i="12" a="1"/>
  <c r="AG85" i="12" s="1"/>
  <c r="AG86" i="12" a="1"/>
  <c r="AG86" i="12" s="1"/>
  <c r="AG87" i="12" a="1"/>
  <c r="AG87" i="12" s="1"/>
  <c r="AG88" i="12" a="1"/>
  <c r="AG88" i="12" s="1"/>
  <c r="AG89" i="12" a="1"/>
  <c r="AG89" i="12" s="1"/>
  <c r="AG90" i="12" a="1"/>
  <c r="AG90" i="12" s="1"/>
  <c r="AG91" i="12" a="1"/>
  <c r="AG91" i="12" s="1"/>
  <c r="AG92" i="12" a="1"/>
  <c r="AG92" i="12" s="1"/>
  <c r="AG93" i="12" a="1"/>
  <c r="AG93" i="12" s="1"/>
  <c r="AG94" i="12" a="1"/>
  <c r="AG94" i="12" s="1"/>
  <c r="AG95" i="12" a="1"/>
  <c r="AG95" i="12" s="1"/>
  <c r="AG96" i="12" a="1"/>
  <c r="AG96" i="12" s="1"/>
  <c r="AG97" i="12" a="1"/>
  <c r="AG97" i="12" s="1"/>
  <c r="AG98" i="12" a="1"/>
  <c r="AG98" i="12" s="1"/>
  <c r="AG99" i="12" a="1"/>
  <c r="AG99" i="12" s="1"/>
  <c r="AG100" i="12" a="1"/>
  <c r="AG100" i="12" s="1"/>
  <c r="AG101" i="12" a="1"/>
  <c r="AG101" i="12" s="1"/>
  <c r="AG102" i="12" a="1"/>
  <c r="AG102" i="12" s="1"/>
  <c r="AG103" i="12" a="1"/>
  <c r="AG103" i="12" s="1"/>
  <c r="AG104" i="12" a="1"/>
  <c r="AG104" i="12" s="1"/>
  <c r="AG105" i="12" a="1"/>
  <c r="AG105" i="12" s="1"/>
  <c r="AG106" i="12" a="1"/>
  <c r="AG106" i="12" s="1"/>
  <c r="AG107" i="12" a="1"/>
  <c r="AG107" i="12" s="1"/>
  <c r="AG108" i="12" a="1"/>
  <c r="AG108" i="12" s="1"/>
  <c r="AG109" i="12" a="1"/>
  <c r="AG109" i="12" s="1"/>
  <c r="AG110" i="12" a="1"/>
  <c r="AG110" i="12" s="1"/>
  <c r="AG111" i="12" a="1"/>
  <c r="AG111" i="12" s="1"/>
  <c r="AG112" i="12" a="1"/>
  <c r="AG112" i="12" s="1"/>
  <c r="AG113" i="12" a="1"/>
  <c r="AG113" i="12" s="1"/>
  <c r="AG114" i="12" a="1"/>
  <c r="AG114" i="12" s="1"/>
  <c r="AG115" i="12" a="1"/>
  <c r="AG115" i="12" s="1"/>
  <c r="AG116" i="12" a="1"/>
  <c r="AG116" i="12" s="1"/>
  <c r="AG117" i="12" a="1"/>
  <c r="AG117" i="12" s="1"/>
  <c r="AG118" i="12" a="1"/>
  <c r="AG118" i="12" s="1"/>
  <c r="AG119" i="12" a="1"/>
  <c r="AG119" i="12" s="1"/>
  <c r="AG120" i="12" a="1"/>
  <c r="AG120" i="12" s="1"/>
  <c r="AG121" i="12" a="1"/>
  <c r="AG121" i="12" s="1"/>
  <c r="AG122" i="12" a="1"/>
  <c r="AG122" i="12" s="1"/>
  <c r="AG123" i="12" a="1"/>
  <c r="AG123" i="12" s="1"/>
  <c r="AG124" i="12" a="1"/>
  <c r="AG124" i="12" s="1"/>
  <c r="AG125" i="12" a="1"/>
  <c r="AG125" i="12" s="1"/>
  <c r="AG126" i="12" a="1"/>
  <c r="AG126" i="12" s="1"/>
  <c r="AG127" i="12" a="1"/>
  <c r="AG127" i="12" s="1"/>
  <c r="AG128" i="12" a="1"/>
  <c r="AG128" i="12" s="1"/>
  <c r="AG129" i="12" a="1"/>
  <c r="AG129" i="12" s="1"/>
  <c r="AG130" i="12" a="1"/>
  <c r="AG130" i="12" s="1"/>
  <c r="AG131" i="12" a="1"/>
  <c r="AG131" i="12" s="1"/>
  <c r="AG132" i="12" a="1"/>
  <c r="AG132" i="12" s="1"/>
  <c r="AG133" i="12" a="1"/>
  <c r="AG133" i="12" s="1"/>
  <c r="AG134" i="12" a="1"/>
  <c r="AG134" i="12" s="1"/>
  <c r="AG135" i="12" a="1"/>
  <c r="AG135" i="12" s="1"/>
  <c r="AG136" i="12" a="1"/>
  <c r="AG136" i="12" s="1"/>
  <c r="AG137" i="12" a="1"/>
  <c r="AG137" i="12" s="1"/>
  <c r="AG138" i="12" a="1"/>
  <c r="AG138" i="12" s="1"/>
  <c r="AG139" i="12" a="1"/>
  <c r="AG139" i="12" s="1"/>
  <c r="AG140" i="12" a="1"/>
  <c r="AG140" i="12" s="1"/>
  <c r="AG141" i="12" a="1"/>
  <c r="AG141" i="12" s="1"/>
  <c r="AG142" i="12" a="1"/>
  <c r="AG142" i="12" s="1"/>
  <c r="AG143" i="12" a="1"/>
  <c r="AG143" i="12" s="1"/>
  <c r="AG144" i="12" a="1"/>
  <c r="AG144" i="12" s="1"/>
  <c r="AG145" i="12" a="1"/>
  <c r="AG145" i="12" s="1"/>
  <c r="AG146" i="12" a="1"/>
  <c r="AG146" i="12" s="1"/>
  <c r="AG147" i="12" a="1"/>
  <c r="AG147" i="12" s="1"/>
  <c r="AG148" i="12" a="1"/>
  <c r="AG148" i="12" s="1"/>
  <c r="AG149" i="12" a="1"/>
  <c r="AG149" i="12" s="1"/>
  <c r="AG150" i="12" a="1"/>
  <c r="AG150" i="12" s="1"/>
  <c r="AG151" i="12" a="1"/>
  <c r="AG151" i="12" s="1"/>
  <c r="AG152" i="12" a="1"/>
  <c r="AG152" i="12" s="1"/>
  <c r="AG153" i="12" a="1"/>
  <c r="AG153" i="12" s="1"/>
  <c r="AG154" i="12" a="1"/>
  <c r="AG154" i="12" s="1"/>
  <c r="AG155" i="12" a="1"/>
  <c r="AG155" i="12" s="1"/>
  <c r="AG156" i="12" a="1"/>
  <c r="AG156" i="12" s="1"/>
  <c r="AG157" i="12" a="1"/>
  <c r="AG157" i="12" s="1"/>
  <c r="AG158" i="12" a="1"/>
  <c r="AG158" i="12" s="1"/>
  <c r="AG159" i="12" a="1"/>
  <c r="AG159" i="12" s="1"/>
  <c r="AG160" i="12" a="1"/>
  <c r="AG160" i="12" s="1"/>
  <c r="AG161" i="12" a="1"/>
  <c r="AG161" i="12" s="1"/>
  <c r="AG162" i="12" a="1"/>
  <c r="AG162" i="12" s="1"/>
  <c r="AG163" i="12" a="1"/>
  <c r="AG163" i="12" s="1"/>
  <c r="AG164" i="12" a="1"/>
  <c r="AG164" i="12" s="1"/>
  <c r="AG165" i="12" a="1"/>
  <c r="AG165" i="12" s="1"/>
  <c r="AG166" i="12" a="1"/>
  <c r="AG166" i="12" s="1"/>
  <c r="AG167" i="12" a="1"/>
  <c r="AG167" i="12" s="1"/>
  <c r="AG168" i="12" a="1"/>
  <c r="AG168" i="12" s="1"/>
  <c r="AG169" i="12" a="1"/>
  <c r="AG169" i="12" s="1"/>
  <c r="AG170" i="12" a="1"/>
  <c r="AG170" i="12" s="1"/>
  <c r="AG171" i="12" a="1"/>
  <c r="AG171" i="12" s="1"/>
  <c r="AG172" i="12" a="1"/>
  <c r="AG172" i="12" s="1"/>
  <c r="AG173" i="12" a="1"/>
  <c r="AG173" i="12" s="1"/>
  <c r="AG174" i="12" a="1"/>
  <c r="AG174" i="12" s="1"/>
  <c r="AG175" i="12" a="1"/>
  <c r="AG175" i="12" s="1"/>
  <c r="AG176" i="12" a="1"/>
  <c r="AG176" i="12" s="1"/>
  <c r="AG177" i="12" a="1"/>
  <c r="AG177" i="12" s="1"/>
  <c r="AG178" i="12" a="1"/>
  <c r="AG178" i="12" s="1"/>
  <c r="AG179" i="12" a="1"/>
  <c r="AG179" i="12" s="1"/>
  <c r="AG180" i="12" a="1"/>
  <c r="AG180" i="12" s="1"/>
  <c r="AG181" i="12" a="1"/>
  <c r="AG181" i="12" s="1"/>
  <c r="AG182" i="12" a="1"/>
  <c r="AG182" i="12" s="1"/>
  <c r="AG183" i="12" a="1"/>
  <c r="AG183" i="12" s="1"/>
  <c r="AG184" i="12" a="1"/>
  <c r="AG184" i="12" s="1"/>
  <c r="AG185" i="12" a="1"/>
  <c r="AG185" i="12" s="1"/>
  <c r="AG186" i="12" a="1"/>
  <c r="AG186" i="12" s="1"/>
  <c r="AG187" i="12" a="1"/>
  <c r="AG187" i="12" s="1"/>
  <c r="AG188" i="12" a="1"/>
  <c r="AG188" i="12" s="1"/>
  <c r="AG189" i="12" a="1"/>
  <c r="AG189" i="12" s="1"/>
  <c r="AG190" i="12" a="1"/>
  <c r="AG190" i="12" s="1"/>
  <c r="AG191" i="12" a="1"/>
  <c r="AG191" i="12" s="1"/>
  <c r="AG192" i="12" a="1"/>
  <c r="AG192" i="12" s="1"/>
  <c r="AG193" i="12" a="1"/>
  <c r="AG193" i="12" s="1"/>
  <c r="AG194" i="12" a="1"/>
  <c r="AG194" i="12" s="1"/>
  <c r="AG195" i="12" a="1"/>
  <c r="AG195" i="12" s="1"/>
  <c r="AG196" i="12" a="1"/>
  <c r="AG196" i="12" s="1"/>
  <c r="AG197" i="12" a="1"/>
  <c r="AG197" i="12" s="1"/>
  <c r="AG198" i="12" a="1"/>
  <c r="AG198" i="12" s="1"/>
  <c r="AG199" i="12" a="1"/>
  <c r="AG199" i="12" s="1"/>
  <c r="AG200" i="12" a="1"/>
  <c r="AG200" i="12" s="1"/>
  <c r="AG201" i="12" a="1"/>
  <c r="AG201" i="12" s="1"/>
  <c r="AG202" i="12" a="1"/>
  <c r="AG202" i="12" s="1"/>
  <c r="AG203" i="12" a="1"/>
  <c r="AG203" i="12" s="1"/>
  <c r="AG204" i="12" a="1"/>
  <c r="AG204" i="12" s="1"/>
  <c r="AG205" i="12" a="1"/>
  <c r="AG205" i="12" s="1"/>
  <c r="AG206" i="12" a="1"/>
  <c r="AG206" i="12" s="1"/>
  <c r="AG207" i="12" a="1"/>
  <c r="AG207" i="12" s="1"/>
  <c r="AG208" i="12" a="1"/>
  <c r="AG208" i="12" s="1"/>
  <c r="AG209" i="12" a="1"/>
  <c r="AG209" i="12" s="1"/>
  <c r="AG210" i="12" a="1"/>
  <c r="AG210" i="12" s="1"/>
  <c r="AG211" i="12" a="1"/>
  <c r="AG211" i="12" s="1"/>
  <c r="AG212" i="12" a="1"/>
  <c r="AG212" i="12" s="1"/>
  <c r="AG213" i="12" a="1"/>
  <c r="AG213" i="12" s="1"/>
  <c r="AG214" i="12" a="1"/>
  <c r="AG214" i="12" s="1"/>
  <c r="AG215" i="12" a="1"/>
  <c r="AG215" i="12" s="1"/>
  <c r="AG216" i="12" a="1"/>
  <c r="AG216" i="12" s="1"/>
  <c r="AG217" i="12" a="1"/>
  <c r="AG217" i="12" s="1"/>
  <c r="AG218" i="12" a="1"/>
  <c r="AG218" i="12" s="1"/>
  <c r="AG219" i="12" a="1"/>
  <c r="AG219" i="12" s="1"/>
  <c r="AG220" i="12" a="1"/>
  <c r="AG220" i="12" s="1"/>
  <c r="AG221" i="12" a="1"/>
  <c r="AG221" i="12" s="1"/>
  <c r="AG222" i="12" a="1"/>
  <c r="AG222" i="12" s="1"/>
  <c r="AG223" i="12" a="1"/>
  <c r="AG223" i="12" s="1"/>
  <c r="AG224" i="12" a="1"/>
  <c r="AG224" i="12" s="1"/>
  <c r="AG225" i="12" a="1"/>
  <c r="AG225" i="12" s="1"/>
  <c r="AG226" i="12" a="1"/>
  <c r="AG226" i="12" s="1"/>
  <c r="AG227" i="12" a="1"/>
  <c r="AG227" i="12" s="1"/>
  <c r="AG228" i="12" a="1"/>
  <c r="AG228" i="12" s="1"/>
  <c r="AG229" i="12" a="1"/>
  <c r="AG229" i="12" s="1"/>
  <c r="AG230" i="12" a="1"/>
  <c r="AG230" i="12" s="1"/>
  <c r="AG231" i="12" a="1"/>
  <c r="AG231" i="12" s="1"/>
  <c r="AG232" i="12" a="1"/>
  <c r="AG232" i="12" s="1"/>
  <c r="AG233" i="12" a="1"/>
  <c r="AG233" i="12" s="1"/>
  <c r="AG234" i="12" a="1"/>
  <c r="AG234" i="12" s="1"/>
  <c r="AG235" i="12" a="1"/>
  <c r="AG235" i="12" s="1"/>
  <c r="AG236" i="12" a="1"/>
  <c r="AG236" i="12" s="1"/>
  <c r="AG237" i="12" a="1"/>
  <c r="AG237" i="12" s="1"/>
  <c r="AG238" i="12" a="1"/>
  <c r="AG238" i="12" s="1"/>
  <c r="AG239" i="12" a="1"/>
  <c r="AG239" i="12" s="1"/>
  <c r="AG240" i="12" a="1"/>
  <c r="AG240" i="12" s="1"/>
  <c r="AG241" i="12" a="1"/>
  <c r="AG241" i="12" s="1"/>
  <c r="AG242" i="12" a="1"/>
  <c r="AG242" i="12" s="1"/>
  <c r="AG243" i="12" a="1"/>
  <c r="AG243" i="12" s="1"/>
  <c r="AG244" i="12" a="1"/>
  <c r="AG244" i="12" s="1"/>
  <c r="AG245" i="12" a="1"/>
  <c r="AG245" i="12" s="1"/>
  <c r="AG246" i="12" a="1"/>
  <c r="AG246" i="12" s="1"/>
  <c r="AG247" i="12" a="1"/>
  <c r="AG247" i="12" s="1"/>
  <c r="AG248" i="12" a="1"/>
  <c r="AG248" i="12" s="1"/>
  <c r="AG249" i="12" a="1"/>
  <c r="AG249" i="12" s="1"/>
  <c r="AG250" i="12" a="1"/>
  <c r="AG250" i="12" s="1"/>
  <c r="AG251" i="12" a="1"/>
  <c r="AG251" i="12" s="1"/>
  <c r="AG252" i="12" a="1"/>
  <c r="AG252" i="12" s="1"/>
  <c r="AG253" i="12" a="1"/>
  <c r="AG253" i="12" s="1"/>
  <c r="AG254" i="12" a="1"/>
  <c r="AG254" i="12" s="1"/>
  <c r="AG255" i="12" a="1"/>
  <c r="AG255" i="12" s="1"/>
  <c r="AG256" i="12" a="1"/>
  <c r="AG256" i="12" s="1"/>
  <c r="AG257" i="12" a="1"/>
  <c r="AG257" i="12" s="1"/>
  <c r="AG258" i="12" a="1"/>
  <c r="AG258" i="12" s="1"/>
  <c r="AG259" i="12" a="1"/>
  <c r="AG259" i="12" s="1"/>
  <c r="AG260" i="12" a="1"/>
  <c r="AG260" i="12" s="1"/>
  <c r="AG261" i="12" a="1"/>
  <c r="AG261" i="12" s="1"/>
  <c r="AG262" i="12" a="1"/>
  <c r="AG262" i="12" s="1"/>
  <c r="AG263" i="12" a="1"/>
  <c r="AG263" i="12" s="1"/>
  <c r="AG264" i="12" a="1"/>
  <c r="AG264" i="12" s="1"/>
  <c r="AG265" i="12" a="1"/>
  <c r="AG265" i="12" s="1"/>
  <c r="AG266" i="12" a="1"/>
  <c r="AG266" i="12" s="1"/>
  <c r="AG267" i="12" a="1"/>
  <c r="AG267" i="12" s="1"/>
  <c r="AG268" i="12" a="1"/>
  <c r="AG268" i="12" s="1"/>
  <c r="AG269" i="12" a="1"/>
  <c r="AG269" i="12" s="1"/>
  <c r="AG270" i="12" a="1"/>
  <c r="AG270" i="12" s="1"/>
  <c r="AG271" i="12" a="1"/>
  <c r="AG271" i="12" s="1"/>
  <c r="AG272" i="12" a="1"/>
  <c r="AG272" i="12" s="1"/>
  <c r="AG273" i="12" a="1"/>
  <c r="AG273" i="12" s="1"/>
  <c r="AG274" i="12" a="1"/>
  <c r="AG274" i="12" s="1"/>
  <c r="AG275" i="12" a="1"/>
  <c r="AG275" i="12" s="1"/>
  <c r="AG276" i="12" a="1"/>
  <c r="AG276" i="12" s="1"/>
  <c r="AG277" i="12" a="1"/>
  <c r="AG277" i="12" s="1"/>
  <c r="AG278" i="12" a="1"/>
  <c r="AG278" i="12" s="1"/>
  <c r="AG279" i="12" a="1"/>
  <c r="AG279" i="12" s="1"/>
  <c r="AG280" i="12" a="1"/>
  <c r="AG280" i="12" s="1"/>
  <c r="AG281" i="12" a="1"/>
  <c r="AG281" i="12" s="1"/>
  <c r="AG282" i="12" a="1"/>
  <c r="AG282" i="12" s="1"/>
  <c r="AG283" i="12" a="1"/>
  <c r="AG283" i="12" s="1"/>
  <c r="AG284" i="12" a="1"/>
  <c r="AG284" i="12" s="1"/>
  <c r="AG285" i="12" a="1"/>
  <c r="AG285" i="12" s="1"/>
  <c r="AG286" i="12" a="1"/>
  <c r="AG286" i="12" s="1"/>
  <c r="AG287" i="12" a="1"/>
  <c r="AG287" i="12" s="1"/>
  <c r="AG288" i="12" a="1"/>
  <c r="AG288" i="12" s="1"/>
  <c r="AG289" i="12" a="1"/>
  <c r="AG289" i="12" s="1"/>
  <c r="AG290" i="12" a="1"/>
  <c r="AG290" i="12" s="1"/>
  <c r="AG291" i="12" a="1"/>
  <c r="AG291" i="12" s="1"/>
  <c r="AG292" i="12" a="1"/>
  <c r="AG292" i="12" s="1"/>
  <c r="AG293" i="12" a="1"/>
  <c r="AG293" i="12" s="1"/>
  <c r="AG294" i="12" a="1"/>
  <c r="AG294" i="12" s="1"/>
  <c r="AG295" i="12" a="1"/>
  <c r="AG295" i="12" s="1"/>
  <c r="AG296" i="12" a="1"/>
  <c r="AG296" i="12" s="1"/>
  <c r="AG297" i="12" a="1"/>
  <c r="AG297" i="12" s="1"/>
  <c r="AG298" i="12" a="1"/>
  <c r="AG298" i="12" s="1"/>
  <c r="AG299" i="12" a="1"/>
  <c r="AG299" i="12" s="1"/>
  <c r="AG300" i="12" a="1"/>
  <c r="AG300" i="12" s="1"/>
  <c r="AG301" i="12" a="1"/>
  <c r="AG301" i="12" s="1"/>
  <c r="AG302" i="12" a="1"/>
  <c r="AG302" i="12" s="1"/>
  <c r="AG303" i="12" a="1"/>
  <c r="AG303" i="12" s="1"/>
  <c r="AG304" i="12" a="1"/>
  <c r="AG304" i="12" s="1"/>
  <c r="AG305" i="12" a="1"/>
  <c r="AG305" i="12" s="1"/>
  <c r="AG306" i="12" a="1"/>
  <c r="AG306" i="12" s="1"/>
  <c r="AG307" i="12" a="1"/>
  <c r="AG307" i="12" s="1"/>
  <c r="AG308" i="12" a="1"/>
  <c r="AG308" i="12" s="1"/>
  <c r="AG309" i="12" a="1"/>
  <c r="AG309" i="12" s="1"/>
  <c r="AG310" i="12" a="1"/>
  <c r="AG310" i="12" s="1"/>
  <c r="AG311" i="12" a="1"/>
  <c r="AG311" i="12" s="1"/>
  <c r="AG312" i="12" a="1"/>
  <c r="AG312" i="12" s="1"/>
  <c r="AG313" i="12" a="1"/>
  <c r="AG313" i="12" s="1"/>
  <c r="AG314" i="12" a="1"/>
  <c r="AG314" i="12" s="1"/>
  <c r="AG315" i="12" a="1"/>
  <c r="AG315" i="12" s="1"/>
  <c r="AG316" i="12" a="1"/>
  <c r="AG316" i="12" s="1"/>
  <c r="AG317" i="12" a="1"/>
  <c r="AG317" i="12" s="1"/>
  <c r="AG318" i="12" a="1"/>
  <c r="AG318" i="12" s="1"/>
  <c r="AG319" i="12" a="1"/>
  <c r="AG319" i="12" s="1"/>
  <c r="AG320" i="12" a="1"/>
  <c r="AG320" i="12" s="1"/>
  <c r="AG321" i="12" a="1"/>
  <c r="AG321" i="12" s="1"/>
  <c r="AG322" i="12" a="1"/>
  <c r="AG322" i="12" s="1"/>
  <c r="AG323" i="12" a="1"/>
  <c r="AG323" i="12" s="1"/>
  <c r="AG324" i="12" a="1"/>
  <c r="AG324" i="12" s="1"/>
  <c r="AG325" i="12" a="1"/>
  <c r="AG325" i="12" s="1"/>
  <c r="AG326" i="12" a="1"/>
  <c r="AG326" i="12" s="1"/>
  <c r="AG327" i="12" a="1"/>
  <c r="AG327" i="12" s="1"/>
  <c r="AG328" i="12" a="1"/>
  <c r="AG328" i="12" s="1"/>
  <c r="AG329" i="12" a="1"/>
  <c r="AG329" i="12" s="1"/>
  <c r="AG330" i="12" a="1"/>
  <c r="AG330" i="12" s="1"/>
  <c r="AG331" i="12" a="1"/>
  <c r="AG331" i="12" s="1"/>
  <c r="AG332" i="12" a="1"/>
  <c r="AG332" i="12" s="1"/>
  <c r="AG333" i="12" a="1"/>
  <c r="AG333" i="12" s="1"/>
  <c r="AG334" i="12" a="1"/>
  <c r="AG334" i="12" s="1"/>
  <c r="AG335" i="12" a="1"/>
  <c r="AG335" i="12" s="1"/>
  <c r="AG336" i="12" a="1"/>
  <c r="AG336" i="12" s="1"/>
  <c r="AG337" i="12" a="1"/>
  <c r="AG337" i="12" s="1"/>
  <c r="AG338" i="12" a="1"/>
  <c r="AG338" i="12" s="1"/>
  <c r="AG339" i="12" a="1"/>
  <c r="AG339" i="12" s="1"/>
  <c r="AG340" i="12" a="1"/>
  <c r="AG340" i="12" s="1"/>
  <c r="AG341" i="12" a="1"/>
  <c r="AG341" i="12" s="1"/>
  <c r="AG342" i="12" a="1"/>
  <c r="AG342" i="12" s="1"/>
  <c r="AG343" i="12" a="1"/>
  <c r="AG343" i="12" s="1"/>
  <c r="AG344" i="12" a="1"/>
  <c r="AG344" i="12" s="1"/>
  <c r="AG345" i="12" a="1"/>
  <c r="AG345" i="12" s="1"/>
  <c r="AG346" i="12" a="1"/>
  <c r="AG346" i="12" s="1"/>
  <c r="AG347" i="12" a="1"/>
  <c r="AG347" i="12" s="1"/>
  <c r="AG348" i="12" a="1"/>
  <c r="AG348" i="12" s="1"/>
  <c r="AG349" i="12" a="1"/>
  <c r="AG349" i="12" s="1"/>
  <c r="AG350" i="12" a="1"/>
  <c r="AG350" i="12" s="1"/>
  <c r="AG351" i="12" a="1"/>
  <c r="AG351" i="12" s="1"/>
  <c r="AG352" i="12" a="1"/>
  <c r="AG352" i="12" s="1"/>
  <c r="AG353" i="12" a="1"/>
  <c r="AG353" i="12" s="1"/>
  <c r="AG354" i="12" a="1"/>
  <c r="AG354" i="12" s="1"/>
  <c r="AG355" i="12" a="1"/>
  <c r="AG355" i="12" s="1"/>
  <c r="AG356" i="12" a="1"/>
  <c r="AG356" i="12" s="1"/>
  <c r="AG357" i="12" a="1"/>
  <c r="AG357" i="12" s="1"/>
  <c r="AG358" i="12" a="1"/>
  <c r="AG358" i="12" s="1"/>
  <c r="AG359" i="12" a="1"/>
  <c r="AG359" i="12" s="1"/>
  <c r="AG360" i="12" a="1"/>
  <c r="AG360" i="12" s="1"/>
  <c r="AG361" i="12" a="1"/>
  <c r="AG361" i="12" s="1"/>
  <c r="AG362" i="12" a="1"/>
  <c r="AG362" i="12" s="1"/>
  <c r="AG363" i="12" a="1"/>
  <c r="AG363" i="12" s="1"/>
  <c r="AG364" i="12" a="1"/>
  <c r="AG364" i="12" s="1"/>
  <c r="AG365" i="12" a="1"/>
  <c r="AG365" i="12" s="1"/>
  <c r="AG366" i="12" a="1"/>
  <c r="AG366" i="12" s="1"/>
  <c r="AG367" i="12" a="1"/>
  <c r="AG367" i="12" s="1"/>
  <c r="AG368" i="12" a="1"/>
  <c r="AG368" i="12" s="1"/>
  <c r="AG369" i="12" a="1"/>
  <c r="AG369" i="12" s="1"/>
  <c r="AG370" i="12" a="1"/>
  <c r="AG370" i="12" s="1"/>
  <c r="AG371" i="12" a="1"/>
  <c r="AG371" i="12" s="1"/>
  <c r="AG372" i="12" a="1"/>
  <c r="AG372" i="12" s="1"/>
  <c r="AG373" i="12" a="1"/>
  <c r="AG373" i="12" s="1"/>
  <c r="AG374" i="12" a="1"/>
  <c r="AG374" i="12" s="1"/>
  <c r="AG375" i="12" a="1"/>
  <c r="AG375" i="12" s="1"/>
  <c r="AG376" i="12" a="1"/>
  <c r="AG376" i="12" s="1"/>
  <c r="AG377" i="12" a="1"/>
  <c r="AG377" i="12" s="1"/>
  <c r="AG378" i="12" a="1"/>
  <c r="AG378" i="12" s="1"/>
  <c r="AG379" i="12" a="1"/>
  <c r="AG379" i="12" s="1"/>
  <c r="AG380" i="12" a="1"/>
  <c r="AG380" i="12" s="1"/>
  <c r="AG381" i="12" a="1"/>
  <c r="AG381" i="12" s="1"/>
  <c r="AG382" i="12" a="1"/>
  <c r="AG382" i="12" s="1"/>
  <c r="AG383" i="12" a="1"/>
  <c r="AG383" i="12" s="1"/>
  <c r="AG384" i="12" a="1"/>
  <c r="AG384" i="12" s="1"/>
  <c r="AG385" i="12" a="1"/>
  <c r="AG385" i="12" s="1"/>
  <c r="AG386" i="12" a="1"/>
  <c r="AG386" i="12" s="1"/>
  <c r="AG387" i="12" a="1"/>
  <c r="AG387" i="12" s="1"/>
  <c r="AG388" i="12" a="1"/>
  <c r="AG388" i="12" s="1"/>
  <c r="AG389" i="12" a="1"/>
  <c r="AG389" i="12" s="1"/>
  <c r="AG390" i="12" a="1"/>
  <c r="AG390" i="12" s="1"/>
  <c r="AG391" i="12" a="1"/>
  <c r="AG391" i="12" s="1"/>
  <c r="AG392" i="12" a="1"/>
  <c r="AG392" i="12" s="1"/>
  <c r="AG393" i="12" a="1"/>
  <c r="AG393" i="12" s="1"/>
  <c r="AG394" i="12" a="1"/>
  <c r="AG394" i="12" s="1"/>
  <c r="AG395" i="12" a="1"/>
  <c r="AG395" i="12" s="1"/>
  <c r="AG396" i="12" a="1"/>
  <c r="AG396" i="12" s="1"/>
  <c r="AG397" i="12" a="1"/>
  <c r="AG397" i="12" s="1"/>
  <c r="AG398" i="12" a="1"/>
  <c r="AG398" i="12" s="1"/>
  <c r="AG399" i="12" a="1"/>
  <c r="AG399" i="12" s="1"/>
  <c r="AG400" i="12" a="1"/>
  <c r="AG400" i="12" s="1"/>
  <c r="AG401" i="12" a="1"/>
  <c r="AG401" i="12" s="1"/>
  <c r="AG402" i="12" a="1"/>
  <c r="AG402" i="12" s="1"/>
  <c r="AG403" i="12" a="1"/>
  <c r="AG403" i="12" s="1"/>
  <c r="AG404" i="12" a="1"/>
  <c r="AG404" i="12" s="1"/>
  <c r="AG405" i="12" a="1"/>
  <c r="AG405" i="12" s="1"/>
  <c r="AG406" i="12" a="1"/>
  <c r="AG406" i="12" s="1"/>
  <c r="AG407" i="12" a="1"/>
  <c r="AG407" i="12" s="1"/>
  <c r="AG408" i="12" a="1"/>
  <c r="AG408" i="12" s="1"/>
  <c r="AG409" i="12" a="1"/>
  <c r="AG409" i="12" s="1"/>
  <c r="AG410" i="12" a="1"/>
  <c r="AG410" i="12" s="1"/>
  <c r="AG411" i="12" a="1"/>
  <c r="AG411" i="12" s="1"/>
  <c r="AG412" i="12" a="1"/>
  <c r="AG412" i="12" s="1"/>
  <c r="AG413" i="12" a="1"/>
  <c r="AG413" i="12" s="1"/>
  <c r="AG414" i="12" a="1"/>
  <c r="AG414" i="12" s="1"/>
  <c r="AG415" i="12" a="1"/>
  <c r="AG415" i="12" s="1"/>
  <c r="AG416" i="12" a="1"/>
  <c r="AG416" i="12" s="1"/>
  <c r="AG417" i="12" a="1"/>
  <c r="AG417" i="12" s="1"/>
  <c r="AG418" i="12" a="1"/>
  <c r="AG418" i="12" s="1"/>
  <c r="AG419" i="12" a="1"/>
  <c r="AG419" i="12" s="1"/>
  <c r="AG420" i="12" a="1"/>
  <c r="AG420" i="12" s="1"/>
  <c r="AG421" i="12" a="1"/>
  <c r="AG421" i="12" s="1"/>
  <c r="AG422" i="12" a="1"/>
  <c r="AG422" i="12" s="1"/>
  <c r="AG423" i="12" a="1"/>
  <c r="AG423" i="12" s="1"/>
  <c r="AG424" i="12" a="1"/>
  <c r="AG424" i="12" s="1"/>
  <c r="AG425" i="12" a="1"/>
  <c r="AG425" i="12" s="1"/>
  <c r="AG426" i="12" a="1"/>
  <c r="AG426" i="12" s="1"/>
  <c r="AG427" i="12" a="1"/>
  <c r="AG427" i="12" s="1"/>
  <c r="AG428" i="12" a="1"/>
  <c r="AG428" i="12" s="1"/>
  <c r="AG429" i="12" a="1"/>
  <c r="AG429" i="12" s="1"/>
  <c r="AG430" i="12" a="1"/>
  <c r="AG430" i="12" s="1"/>
  <c r="AG431" i="12" a="1"/>
  <c r="AG431" i="12" s="1"/>
  <c r="AG432" i="12" a="1"/>
  <c r="AG432" i="12" s="1"/>
  <c r="AG433" i="12" a="1"/>
  <c r="AG433" i="12" s="1"/>
  <c r="AG434" i="12" a="1"/>
  <c r="AG434" i="12" s="1"/>
  <c r="AG435" i="12" a="1"/>
  <c r="AG435" i="12" s="1"/>
  <c r="AG436" i="12" a="1"/>
  <c r="AG436" i="12" s="1"/>
  <c r="AG437" i="12" a="1"/>
  <c r="AG437" i="12" s="1"/>
  <c r="AG438" i="12" a="1"/>
  <c r="AG438" i="12" s="1"/>
  <c r="AG439" i="12" a="1"/>
  <c r="AG439" i="12" s="1"/>
  <c r="AG440" i="12" a="1"/>
  <c r="AG440" i="12" s="1"/>
  <c r="AG441" i="12" a="1"/>
  <c r="AG441" i="12" s="1"/>
  <c r="AG442" i="12" a="1"/>
  <c r="AG442" i="12" s="1"/>
  <c r="AG443" i="12" a="1"/>
  <c r="AG443" i="12" s="1"/>
  <c r="AG444" i="12" a="1"/>
  <c r="AG444" i="12" s="1"/>
  <c r="AG445" i="12" a="1"/>
  <c r="AG445" i="12" s="1"/>
  <c r="AG446" i="12" a="1"/>
  <c r="AG446" i="12" s="1"/>
  <c r="AG447" i="12" a="1"/>
  <c r="AG447" i="12" s="1"/>
  <c r="AG448" i="12" a="1"/>
  <c r="AG448" i="12" s="1"/>
  <c r="AG449" i="12" a="1"/>
  <c r="AG449" i="12" s="1"/>
  <c r="AG450" i="12" a="1"/>
  <c r="AG450" i="12" s="1"/>
  <c r="AG451" i="12" a="1"/>
  <c r="AG451" i="12" s="1"/>
  <c r="AG452" i="12" a="1"/>
  <c r="AG452" i="12" s="1"/>
  <c r="AG453" i="12" a="1"/>
  <c r="AG453" i="12" s="1"/>
  <c r="AG454" i="12" a="1"/>
  <c r="AG454" i="12" s="1"/>
  <c r="AG455" i="12" a="1"/>
  <c r="AG455" i="12" s="1"/>
  <c r="AG456" i="12" a="1"/>
  <c r="AG456" i="12" s="1"/>
  <c r="AG457" i="12" a="1"/>
  <c r="AG457" i="12" s="1"/>
  <c r="AG458" i="12" a="1"/>
  <c r="AG458" i="12" s="1"/>
  <c r="AG459" i="12" a="1"/>
  <c r="AG459" i="12" s="1"/>
  <c r="AG460" i="12" a="1"/>
  <c r="AG460" i="12" s="1"/>
  <c r="AG461" i="12" a="1"/>
  <c r="AG461" i="12" s="1"/>
  <c r="AG462" i="12" a="1"/>
  <c r="AG462" i="12" s="1"/>
  <c r="AG463" i="12" a="1"/>
  <c r="AG463" i="12" s="1"/>
  <c r="AG464" i="12" a="1"/>
  <c r="AG464" i="12" s="1"/>
  <c r="AG465" i="12" a="1"/>
  <c r="AG465" i="12" s="1"/>
  <c r="AG466" i="12" a="1"/>
  <c r="AG466" i="12" s="1"/>
  <c r="AG467" i="12" a="1"/>
  <c r="AG467" i="12" s="1"/>
  <c r="AG468" i="12" a="1"/>
  <c r="AG468" i="12" s="1"/>
  <c r="AG469" i="12" a="1"/>
  <c r="AG469" i="12" s="1"/>
  <c r="AG470" i="12" a="1"/>
  <c r="AG470" i="12" s="1"/>
  <c r="AG471" i="12" a="1"/>
  <c r="AG471" i="12" s="1"/>
  <c r="AG472" i="12" a="1"/>
  <c r="AG472" i="12" s="1"/>
  <c r="AG473" i="12" a="1"/>
  <c r="AG473" i="12" s="1"/>
  <c r="AG474" i="12" a="1"/>
  <c r="AG474" i="12" s="1"/>
  <c r="AG475" i="12" a="1"/>
  <c r="AG475" i="12" s="1"/>
  <c r="AG476" i="12" a="1"/>
  <c r="AG476" i="12" s="1"/>
  <c r="AG477" i="12" a="1"/>
  <c r="AG477" i="12" s="1"/>
  <c r="AG478" i="12" a="1"/>
  <c r="AG478" i="12" s="1"/>
  <c r="AG479" i="12" a="1"/>
  <c r="AG479" i="12" s="1"/>
  <c r="AG480" i="12" a="1"/>
  <c r="AG480" i="12" s="1"/>
  <c r="AG481" i="12" a="1"/>
  <c r="AG481" i="12" s="1"/>
  <c r="AG482" i="12" a="1"/>
  <c r="AG482" i="12" s="1"/>
  <c r="AG483" i="12" a="1"/>
  <c r="AG483" i="12" s="1"/>
  <c r="AG484" i="12" a="1"/>
  <c r="AG484" i="12" s="1"/>
  <c r="AG485" i="12" a="1"/>
  <c r="AG485" i="12" s="1"/>
  <c r="AG486" i="12" a="1"/>
  <c r="AG486" i="12" s="1"/>
  <c r="AG487" i="12" a="1"/>
  <c r="AG487" i="12" s="1"/>
  <c r="AG488" i="12" a="1"/>
  <c r="AG488" i="12" s="1"/>
  <c r="AG489" i="12" a="1"/>
  <c r="AG489" i="12" s="1"/>
  <c r="AG490" i="12" a="1"/>
  <c r="AG490" i="12" s="1"/>
  <c r="AG491" i="12" a="1"/>
  <c r="AG491" i="12" s="1"/>
  <c r="AG492" i="12" a="1"/>
  <c r="AG492" i="12" s="1"/>
  <c r="AG493" i="12" a="1"/>
  <c r="AG493" i="12" s="1"/>
  <c r="AG494" i="12" a="1"/>
  <c r="AG494" i="12" s="1"/>
  <c r="AG495" i="12" a="1"/>
  <c r="AG495" i="12" s="1"/>
  <c r="AG496" i="12" a="1"/>
  <c r="AG496" i="12" s="1"/>
  <c r="AG497" i="12" a="1"/>
  <c r="AG497" i="12" s="1"/>
  <c r="AG498" i="12" a="1"/>
  <c r="AG498" i="12" s="1"/>
  <c r="AG499" i="12" a="1"/>
  <c r="AG499" i="12" s="1"/>
  <c r="AG500" i="12" a="1"/>
  <c r="AG500" i="12" s="1"/>
  <c r="AG501" i="12" a="1"/>
  <c r="AG501" i="12" s="1"/>
  <c r="AG502" i="12" a="1"/>
  <c r="AG502" i="12" s="1"/>
  <c r="AG503" i="12" a="1"/>
  <c r="AG503" i="12" s="1"/>
  <c r="AG504" i="12" a="1"/>
  <c r="AG504" i="12" s="1"/>
  <c r="AG505" i="12" a="1"/>
  <c r="AG505" i="12" s="1"/>
  <c r="AG506" i="12" a="1"/>
  <c r="AG506" i="12" s="1"/>
  <c r="AG507" i="12" a="1"/>
  <c r="AG507" i="12" s="1"/>
  <c r="AG508" i="12" a="1"/>
  <c r="AG508" i="12" s="1"/>
  <c r="AG509" i="12" a="1"/>
  <c r="AG509" i="12" s="1"/>
  <c r="AG510" i="12" a="1"/>
  <c r="AG510" i="12" s="1"/>
  <c r="AG511" i="12" a="1"/>
  <c r="AG511" i="12" s="1"/>
  <c r="AG512" i="12" a="1"/>
  <c r="AG512" i="12" s="1"/>
  <c r="AG513" i="12" a="1"/>
  <c r="AG513" i="12" s="1"/>
  <c r="AG514" i="12" a="1"/>
  <c r="AG514" i="12" s="1"/>
  <c r="AG515" i="12" a="1"/>
  <c r="AG515" i="12" s="1"/>
  <c r="AG516" i="12" a="1"/>
  <c r="AG516" i="12" s="1"/>
  <c r="AG517" i="12" a="1"/>
  <c r="AG517" i="12" s="1"/>
  <c r="AG518" i="12" a="1"/>
  <c r="AG518" i="12" s="1"/>
  <c r="AG519" i="12" a="1"/>
  <c r="AG519" i="12" s="1"/>
  <c r="AG520" i="12" a="1"/>
  <c r="AG520" i="12" s="1"/>
  <c r="AG521" i="12" a="1"/>
  <c r="AG521" i="12" s="1"/>
  <c r="AG522" i="12" a="1"/>
  <c r="AG522" i="12" s="1"/>
  <c r="AG523" i="12" a="1"/>
  <c r="AG523" i="12" s="1"/>
  <c r="AG524" i="12" a="1"/>
  <c r="AG524" i="12" s="1"/>
  <c r="AG525" i="12" a="1"/>
  <c r="AG525" i="12" s="1"/>
  <c r="AG526" i="12" a="1"/>
  <c r="AG526" i="12" s="1"/>
  <c r="AG527" i="12" a="1"/>
  <c r="AG527" i="12" s="1"/>
  <c r="AG528" i="12" a="1"/>
  <c r="AG528" i="12" s="1"/>
  <c r="AG529" i="12" a="1"/>
  <c r="AG529" i="12" s="1"/>
  <c r="AG530" i="12" a="1"/>
  <c r="AG530" i="12" s="1"/>
  <c r="AG531" i="12" a="1"/>
  <c r="AG531" i="12" s="1"/>
  <c r="AG532" i="12" a="1"/>
  <c r="AG532" i="12" s="1"/>
  <c r="AG533" i="12" a="1"/>
  <c r="AG533" i="12" s="1"/>
  <c r="AG534" i="12" a="1"/>
  <c r="AG534" i="12" s="1"/>
  <c r="AG535" i="12" a="1"/>
  <c r="AG535" i="12" s="1"/>
  <c r="AG536" i="12" a="1"/>
  <c r="AG536" i="12" s="1"/>
  <c r="AG537" i="12" a="1"/>
  <c r="AG537" i="12" s="1"/>
  <c r="AG538" i="12" a="1"/>
  <c r="AG538" i="12" s="1"/>
  <c r="AG539" i="12" a="1"/>
  <c r="AG539" i="12" s="1"/>
  <c r="AG540" i="12" a="1"/>
  <c r="AG540" i="12" s="1"/>
  <c r="AG541" i="12" a="1"/>
  <c r="AG541" i="12" s="1"/>
  <c r="AG542" i="12" a="1"/>
  <c r="AG542" i="12" s="1"/>
  <c r="AG543" i="12" a="1"/>
  <c r="AG543" i="12" s="1"/>
  <c r="AG544" i="12" a="1"/>
  <c r="AG544" i="12" s="1"/>
  <c r="AG545" i="12" a="1"/>
  <c r="AG545" i="12" s="1"/>
  <c r="AG546" i="12" a="1"/>
  <c r="AG546" i="12" s="1"/>
  <c r="AG547" i="12" a="1"/>
  <c r="AG547" i="12" s="1"/>
  <c r="AG548" i="12" a="1"/>
  <c r="AG548" i="12" s="1"/>
  <c r="AG549" i="12" a="1"/>
  <c r="AG549" i="12" s="1"/>
  <c r="AG550" i="12" a="1"/>
  <c r="AG550" i="12" s="1"/>
  <c r="AG551" i="12" a="1"/>
  <c r="AG551" i="12" s="1"/>
  <c r="AG552" i="12" a="1"/>
  <c r="AG552" i="12" s="1"/>
  <c r="AG553" i="12" a="1"/>
  <c r="AG553" i="12" s="1"/>
  <c r="AG554" i="12" a="1"/>
  <c r="AG554" i="12" s="1"/>
  <c r="AG555" i="12" a="1"/>
  <c r="AG555" i="12" s="1"/>
  <c r="AG556" i="12" a="1"/>
  <c r="AG556" i="12" s="1"/>
  <c r="AG557" i="12" a="1"/>
  <c r="AG557" i="12" s="1"/>
  <c r="AG558" i="12" a="1"/>
  <c r="AG558" i="12" s="1"/>
  <c r="AG559" i="12" a="1"/>
  <c r="AG559" i="12" s="1"/>
  <c r="AG560" i="12" a="1"/>
  <c r="AG560" i="12" s="1"/>
  <c r="AG561" i="12" a="1"/>
  <c r="AG561" i="12" s="1"/>
  <c r="AG562" i="12" a="1"/>
  <c r="AG562" i="12" s="1"/>
  <c r="AG563" i="12" a="1"/>
  <c r="AG563" i="12" s="1"/>
  <c r="AG564" i="12" a="1"/>
  <c r="AG564" i="12" s="1"/>
  <c r="AG565" i="12" a="1"/>
  <c r="AG565" i="12" s="1"/>
  <c r="AG566" i="12" a="1"/>
  <c r="AG566" i="12" s="1"/>
  <c r="AG567" i="12" a="1"/>
  <c r="AG567" i="12" s="1"/>
  <c r="AG568" i="12" a="1"/>
  <c r="AG568" i="12" s="1"/>
  <c r="AG569" i="12" a="1"/>
  <c r="AG569" i="12" s="1"/>
  <c r="AG570" i="12" a="1"/>
  <c r="AG570" i="12" s="1"/>
  <c r="AG571" i="12" a="1"/>
  <c r="AG571" i="12" s="1"/>
  <c r="AG572" i="12" a="1"/>
  <c r="AG572" i="12" s="1"/>
  <c r="AG573" i="12" a="1"/>
  <c r="AG573" i="12" s="1"/>
  <c r="AG574" i="12" a="1"/>
  <c r="AG574" i="12" s="1"/>
  <c r="AG575" i="12" a="1"/>
  <c r="AG575" i="12" s="1"/>
  <c r="AG576" i="12" a="1"/>
  <c r="AG576" i="12" s="1"/>
  <c r="AG577" i="12" a="1"/>
  <c r="AG577" i="12" s="1"/>
  <c r="AG578" i="12" a="1"/>
  <c r="AG578" i="12" s="1"/>
  <c r="AG579" i="12" a="1"/>
  <c r="AG579" i="12" s="1"/>
  <c r="AG580" i="12" a="1"/>
  <c r="AG580" i="12" s="1"/>
  <c r="AG581" i="12" a="1"/>
  <c r="AG581" i="12" s="1"/>
  <c r="AG582" i="12" a="1"/>
  <c r="AG582" i="12" s="1"/>
  <c r="AG583" i="12" a="1"/>
  <c r="AG583" i="12" s="1"/>
  <c r="AG584" i="12" a="1"/>
  <c r="AG584" i="12" s="1"/>
  <c r="AG585" i="12" a="1"/>
  <c r="AG585" i="12" s="1"/>
  <c r="AG586" i="12" a="1"/>
  <c r="AG586" i="12" s="1"/>
  <c r="AG587" i="12" a="1"/>
  <c r="AG587" i="12" s="1"/>
  <c r="AG588" i="12" a="1"/>
  <c r="AG588" i="12" s="1"/>
  <c r="AG589" i="12" a="1"/>
  <c r="AG589" i="12" s="1"/>
  <c r="AG590" i="12" a="1"/>
  <c r="AG590" i="12" s="1"/>
  <c r="AG591" i="12" a="1"/>
  <c r="AG591" i="12" s="1"/>
  <c r="AG592" i="12" a="1"/>
  <c r="AG592" i="12" s="1"/>
  <c r="AG593" i="12" a="1"/>
  <c r="AG593" i="12" s="1"/>
  <c r="AG594" i="12" a="1"/>
  <c r="AG594" i="12" s="1"/>
  <c r="AG595" i="12" a="1"/>
  <c r="AG595" i="12" s="1"/>
  <c r="AG596" i="12" a="1"/>
  <c r="AG596" i="12" s="1"/>
  <c r="AG597" i="12" a="1"/>
  <c r="AG597" i="12" s="1"/>
  <c r="AG598" i="12" a="1"/>
  <c r="AG598" i="12" s="1"/>
  <c r="AG599" i="12" a="1"/>
  <c r="AG599" i="12" s="1"/>
  <c r="AG600" i="12" a="1"/>
  <c r="AG600" i="12" s="1"/>
  <c r="AG601" i="12" a="1"/>
  <c r="AG601" i="12" s="1"/>
  <c r="AG602" i="12" a="1"/>
  <c r="AG602" i="12" s="1"/>
  <c r="AG603" i="12" a="1"/>
  <c r="AG603" i="12" s="1"/>
  <c r="AG604" i="12" a="1"/>
  <c r="AG604" i="12" s="1"/>
  <c r="AG605" i="12" a="1"/>
  <c r="AG605" i="12" s="1"/>
  <c r="AG606" i="12" a="1"/>
  <c r="AG606" i="12" s="1"/>
  <c r="AG607" i="12" a="1"/>
  <c r="AG607" i="12" s="1"/>
  <c r="AG608" i="12" a="1"/>
  <c r="AG608" i="12" s="1"/>
  <c r="AG609" i="12" a="1"/>
  <c r="AG609" i="12" s="1"/>
  <c r="AG610" i="12" a="1"/>
  <c r="AG610" i="12" s="1"/>
  <c r="AG611" i="12" a="1"/>
  <c r="AG611" i="12" s="1"/>
  <c r="AG612" i="12" a="1"/>
  <c r="AG612" i="12" s="1"/>
  <c r="AG613" i="12" a="1"/>
  <c r="AG613" i="12" s="1"/>
  <c r="AG614" i="12" a="1"/>
  <c r="AG614" i="12" s="1"/>
  <c r="AG615" i="12" a="1"/>
  <c r="AG615" i="12" s="1"/>
  <c r="AG616" i="12" a="1"/>
  <c r="AG616" i="12" s="1"/>
  <c r="AG617" i="12" a="1"/>
  <c r="AG617" i="12" s="1"/>
  <c r="AG618" i="12" a="1"/>
  <c r="AG618" i="12" s="1"/>
  <c r="AG619" i="12" a="1"/>
  <c r="AG619" i="12" s="1"/>
  <c r="AG620" i="12" a="1"/>
  <c r="AG620" i="12" s="1"/>
  <c r="AG621" i="12" a="1"/>
  <c r="AG621" i="12" s="1"/>
  <c r="AG622" i="12" a="1"/>
  <c r="AG622" i="12" s="1"/>
  <c r="AG623" i="12" a="1"/>
  <c r="AG623" i="12" s="1"/>
  <c r="AG624" i="12" a="1"/>
  <c r="AG624" i="12" s="1"/>
  <c r="AG625" i="12" a="1"/>
  <c r="AG625" i="12" s="1"/>
  <c r="AG626" i="12" a="1"/>
  <c r="AG626" i="12" s="1"/>
  <c r="AG627" i="12" a="1"/>
  <c r="AG627" i="12" s="1"/>
  <c r="AG628" i="12" a="1"/>
  <c r="AG628" i="12" s="1"/>
  <c r="AG629" i="12" a="1"/>
  <c r="AG629" i="12" s="1"/>
  <c r="AG630" i="12" a="1"/>
  <c r="AG630" i="12" s="1"/>
  <c r="AG631" i="12" a="1"/>
  <c r="AG631" i="12" s="1"/>
  <c r="AG632" i="12" a="1"/>
  <c r="AG632" i="12" s="1"/>
  <c r="AG633" i="12" a="1"/>
  <c r="AG633" i="12" s="1"/>
  <c r="AG634" i="12" a="1"/>
  <c r="AG634" i="12" s="1"/>
  <c r="AG635" i="12" a="1"/>
  <c r="AG635" i="12" s="1"/>
  <c r="AG636" i="12" a="1"/>
  <c r="AG636" i="12" s="1"/>
  <c r="AG637" i="12" a="1"/>
  <c r="AG637" i="12" s="1"/>
  <c r="AG638" i="12" a="1"/>
  <c r="AG638" i="12" s="1"/>
  <c r="AG639" i="12" a="1"/>
  <c r="AG639" i="12" s="1"/>
  <c r="AG640" i="12" a="1"/>
  <c r="AG640" i="12" s="1"/>
  <c r="AG641" i="12" a="1"/>
  <c r="AG641" i="12" s="1"/>
  <c r="AG642" i="12" a="1"/>
  <c r="AG642" i="12" s="1"/>
  <c r="AG643" i="12" a="1"/>
  <c r="AG643" i="12" s="1"/>
  <c r="AG644" i="12" a="1"/>
  <c r="AG644" i="12" s="1"/>
  <c r="AG645" i="12" a="1"/>
  <c r="AG645" i="12" s="1"/>
  <c r="AG646" i="12" a="1"/>
  <c r="AG646" i="12" s="1"/>
  <c r="AG647" i="12" a="1"/>
  <c r="AG647" i="12" s="1"/>
  <c r="AG648" i="12" a="1"/>
  <c r="AG648" i="12" s="1"/>
  <c r="AG649" i="12" a="1"/>
  <c r="AG649" i="12" s="1"/>
  <c r="AG650" i="12" a="1"/>
  <c r="AG650" i="12" s="1"/>
  <c r="AG651" i="12" a="1"/>
  <c r="AG651" i="12" s="1"/>
  <c r="AG652" i="12" a="1"/>
  <c r="AG652" i="12" s="1"/>
  <c r="AG653" i="12" a="1"/>
  <c r="AG653" i="12" s="1"/>
  <c r="AG654" i="12" a="1"/>
  <c r="AG654" i="12" s="1"/>
  <c r="AG655" i="12" a="1"/>
  <c r="AG655" i="12" s="1"/>
  <c r="AG656" i="12" a="1"/>
  <c r="AG656" i="12" s="1"/>
  <c r="AG657" i="12" a="1"/>
  <c r="AG657" i="12" s="1"/>
  <c r="AG658" i="12" a="1"/>
  <c r="AG658" i="12" s="1"/>
  <c r="AG659" i="12" a="1"/>
  <c r="AG659" i="12" s="1"/>
  <c r="AG660" i="12" a="1"/>
  <c r="AG660" i="12" s="1"/>
  <c r="AG661" i="12" a="1"/>
  <c r="AG661" i="12" s="1"/>
  <c r="AG662" i="12" a="1"/>
  <c r="AG662" i="12" s="1"/>
  <c r="AG663" i="12" a="1"/>
  <c r="AG663" i="12" s="1"/>
  <c r="AG664" i="12" a="1"/>
  <c r="AG664" i="12" s="1"/>
  <c r="AG665" i="12" a="1"/>
  <c r="AG665" i="12" s="1"/>
  <c r="AG666" i="12" a="1"/>
  <c r="AG666" i="12" s="1"/>
  <c r="AG667" i="12" a="1"/>
  <c r="AG667" i="12" s="1"/>
  <c r="AG668" i="12" a="1"/>
  <c r="AG668" i="12" s="1"/>
  <c r="AG669" i="12" a="1"/>
  <c r="AG669" i="12" s="1"/>
  <c r="AG670" i="12" a="1"/>
  <c r="AG670" i="12" s="1"/>
  <c r="AG671" i="12" a="1"/>
  <c r="AG671" i="12" s="1"/>
  <c r="AG672" i="12" a="1"/>
  <c r="AG672" i="12" s="1"/>
  <c r="AG673" i="12" a="1"/>
  <c r="AG673" i="12" s="1"/>
  <c r="AG674" i="12" a="1"/>
  <c r="AG674" i="12" s="1"/>
  <c r="AG675" i="12" a="1"/>
  <c r="AG675" i="12" s="1"/>
  <c r="AG676" i="12" a="1"/>
  <c r="AG676" i="12" s="1"/>
  <c r="AG677" i="12" a="1"/>
  <c r="AG677" i="12" s="1"/>
  <c r="AG678" i="12" a="1"/>
  <c r="AG678" i="12" s="1"/>
  <c r="AG679" i="12" a="1"/>
  <c r="AG679" i="12" s="1"/>
  <c r="AG680" i="12" a="1"/>
  <c r="AG680" i="12" s="1"/>
  <c r="AG681" i="12" a="1"/>
  <c r="AG681" i="12" s="1"/>
  <c r="AG682" i="12" a="1"/>
  <c r="AG682" i="12" s="1"/>
  <c r="AG683" i="12" a="1"/>
  <c r="AG683" i="12" s="1"/>
  <c r="AG684" i="12" a="1"/>
  <c r="AG684" i="12" s="1"/>
  <c r="AG685" i="12" a="1"/>
  <c r="AG685" i="12" s="1"/>
  <c r="AG686" i="12" a="1"/>
  <c r="AG686" i="12" s="1"/>
  <c r="AG687" i="12" a="1"/>
  <c r="AG687" i="12" s="1"/>
  <c r="AG688" i="12" a="1"/>
  <c r="AG688" i="12" s="1"/>
  <c r="AG689" i="12" a="1"/>
  <c r="AG689" i="12" s="1"/>
  <c r="AG690" i="12" a="1"/>
  <c r="AG690" i="12" s="1"/>
  <c r="AG691" i="12" a="1"/>
  <c r="AG691" i="12" s="1"/>
  <c r="AG692" i="12" a="1"/>
  <c r="AG692" i="12" s="1"/>
  <c r="AG693" i="12" a="1"/>
  <c r="AG693" i="12" s="1"/>
  <c r="AG694" i="12" a="1"/>
  <c r="AG694" i="12" s="1"/>
  <c r="AG695" i="12" a="1"/>
  <c r="AG695" i="12" s="1"/>
  <c r="AG696" i="12" a="1"/>
  <c r="AG696" i="12" s="1"/>
  <c r="AG697" i="12" a="1"/>
  <c r="AG697" i="12" s="1"/>
  <c r="AG698" i="12" a="1"/>
  <c r="AG698" i="12" s="1"/>
  <c r="AG699" i="12" a="1"/>
  <c r="AG699" i="12" s="1"/>
  <c r="AG700" i="12" a="1"/>
  <c r="AG700" i="12" s="1"/>
  <c r="AG701" i="12" a="1"/>
  <c r="AG701" i="12" s="1"/>
  <c r="AG702" i="12" a="1"/>
  <c r="AG702" i="12" s="1"/>
  <c r="AG703" i="12" a="1"/>
  <c r="AG703" i="12" s="1"/>
  <c r="AG704" i="12" a="1"/>
  <c r="AG704" i="12" s="1"/>
  <c r="AG705" i="12" a="1"/>
  <c r="AG705" i="12" s="1"/>
  <c r="AG706" i="12" a="1"/>
  <c r="AG706" i="12" s="1"/>
  <c r="AG707" i="12" a="1"/>
  <c r="AG707" i="12" s="1"/>
  <c r="AG708" i="12" a="1"/>
  <c r="AG708" i="12" s="1"/>
  <c r="AG709" i="12" a="1"/>
  <c r="AG709" i="12" s="1"/>
  <c r="AG710" i="12" a="1"/>
  <c r="AG710" i="12" s="1"/>
  <c r="AG711" i="12" a="1"/>
  <c r="AG711" i="12" s="1"/>
  <c r="AG712" i="12" a="1"/>
  <c r="AG712" i="12" s="1"/>
  <c r="AG713" i="12" a="1"/>
  <c r="AG713" i="12" s="1"/>
  <c r="AG714" i="12" a="1"/>
  <c r="AG714" i="12" s="1"/>
  <c r="AG715" i="12" a="1"/>
  <c r="AG715" i="12" s="1"/>
  <c r="AG716" i="12" a="1"/>
  <c r="AG716" i="12" s="1"/>
  <c r="AG717" i="12" a="1"/>
  <c r="AG717" i="12" s="1"/>
  <c r="AG718" i="12" a="1"/>
  <c r="AG718" i="12" s="1"/>
  <c r="AG719" i="12" a="1"/>
  <c r="AG719" i="12" s="1"/>
  <c r="AG720" i="12" a="1"/>
  <c r="AG720" i="12" s="1"/>
  <c r="AG721" i="12" a="1"/>
  <c r="AG721" i="12" s="1"/>
  <c r="AG722" i="12" a="1"/>
  <c r="AG722" i="12" s="1"/>
  <c r="AG723" i="12" a="1"/>
  <c r="AG723" i="12" s="1"/>
  <c r="AG724" i="12" a="1"/>
  <c r="AG724" i="12" s="1"/>
  <c r="AG725" i="12" a="1"/>
  <c r="AG725" i="12" s="1"/>
  <c r="AG726" i="12" a="1"/>
  <c r="AG726" i="12" s="1"/>
  <c r="AG727" i="12" a="1"/>
  <c r="AG727" i="12" s="1"/>
  <c r="AG728" i="12" a="1"/>
  <c r="AG728" i="12" s="1"/>
  <c r="AG729" i="12" a="1"/>
  <c r="AG729" i="12" s="1"/>
  <c r="AG730" i="12" a="1"/>
  <c r="AG730" i="12" s="1"/>
  <c r="AG731" i="12" a="1"/>
  <c r="AG731" i="12" s="1"/>
  <c r="AG732" i="12" a="1"/>
  <c r="AG732" i="12" s="1"/>
  <c r="AG733" i="12" a="1"/>
  <c r="AG733" i="12" s="1"/>
  <c r="AG734" i="12" a="1"/>
  <c r="AG734" i="12" s="1"/>
  <c r="AG735" i="12" a="1"/>
  <c r="AG735" i="12" s="1"/>
  <c r="AG736" i="12" a="1"/>
  <c r="AG736" i="12" s="1"/>
  <c r="AG737" i="12" a="1"/>
  <c r="AG737" i="12" s="1"/>
  <c r="AG738" i="12" a="1"/>
  <c r="AG738" i="12" s="1"/>
  <c r="AG739" i="12" a="1"/>
  <c r="AG739" i="12" s="1"/>
  <c r="AG740" i="12" a="1"/>
  <c r="AG740" i="12" s="1"/>
  <c r="AG741" i="12" a="1"/>
  <c r="AG741" i="12" s="1"/>
  <c r="AG742" i="12" a="1"/>
  <c r="AG742" i="12" s="1"/>
  <c r="AG743" i="12" a="1"/>
  <c r="AG743" i="12" s="1"/>
  <c r="AG744" i="12" a="1"/>
  <c r="AG744" i="12" s="1"/>
  <c r="AG745" i="12" a="1"/>
  <c r="AG745" i="12" s="1"/>
  <c r="AG746" i="12" a="1"/>
  <c r="AG746" i="12" s="1"/>
  <c r="AG747" i="12" a="1"/>
  <c r="AG747" i="12" s="1"/>
  <c r="AG748" i="12" a="1"/>
  <c r="AG748" i="12" s="1"/>
  <c r="AG749" i="12" a="1"/>
  <c r="AG749" i="12" s="1"/>
  <c r="AG750" i="12" a="1"/>
  <c r="AG750" i="12" s="1"/>
  <c r="AG751" i="12" a="1"/>
  <c r="AG751" i="12" s="1"/>
  <c r="AG752" i="12" a="1"/>
  <c r="AG752" i="12" s="1"/>
  <c r="AG753" i="12" a="1"/>
  <c r="AG753" i="12" s="1"/>
  <c r="AG754" i="12" a="1"/>
  <c r="AG754" i="12" s="1"/>
  <c r="AG755" i="12" a="1"/>
  <c r="AG755" i="12" s="1"/>
  <c r="AG756" i="12" a="1"/>
  <c r="AG756" i="12" s="1"/>
  <c r="AG757" i="12" a="1"/>
  <c r="AG757" i="12" s="1"/>
  <c r="AG758" i="12" a="1"/>
  <c r="AG758" i="12" s="1"/>
  <c r="AG759" i="12" a="1"/>
  <c r="AG759" i="12" s="1"/>
  <c r="AG760" i="12" a="1"/>
  <c r="AG760" i="12" s="1"/>
  <c r="AG761" i="12" a="1"/>
  <c r="AG761" i="12" s="1"/>
  <c r="AG762" i="12" a="1"/>
  <c r="AG762" i="12" s="1"/>
  <c r="AG763" i="12" a="1"/>
  <c r="AG763" i="12" s="1"/>
  <c r="AG764" i="12" a="1"/>
  <c r="AG764" i="12" s="1"/>
  <c r="AG765" i="12" a="1"/>
  <c r="AG765" i="12" s="1"/>
  <c r="AG766" i="12" a="1"/>
  <c r="AG766" i="12" s="1"/>
  <c r="AG767" i="12" a="1"/>
  <c r="AG767" i="12" s="1"/>
  <c r="AG768" i="12" a="1"/>
  <c r="AG768" i="12" s="1"/>
  <c r="AG769" i="12" a="1"/>
  <c r="AG769" i="12" s="1"/>
  <c r="AG770" i="12" a="1"/>
  <c r="AG770" i="12" s="1"/>
  <c r="AG771" i="12" a="1"/>
  <c r="AG771" i="12" s="1"/>
  <c r="AG772" i="12" a="1"/>
  <c r="AG772" i="12" s="1"/>
  <c r="AG773" i="12" a="1"/>
  <c r="AG773" i="12" s="1"/>
  <c r="AG774" i="12" a="1"/>
  <c r="AG774" i="12" s="1"/>
  <c r="AG775" i="12" a="1"/>
  <c r="AG775" i="12" s="1"/>
  <c r="AG776" i="12" a="1"/>
  <c r="AG776" i="12" s="1"/>
  <c r="AG777" i="12" a="1"/>
  <c r="AG777" i="12" s="1"/>
  <c r="AG778" i="12" a="1"/>
  <c r="AG778" i="12" s="1"/>
  <c r="AG779" i="12" a="1"/>
  <c r="AG779" i="12" s="1"/>
  <c r="AG780" i="12" a="1"/>
  <c r="AG780" i="12" s="1"/>
  <c r="AG781" i="12" a="1"/>
  <c r="AG781" i="12" s="1"/>
  <c r="AG782" i="12" a="1"/>
  <c r="AG782" i="12" s="1"/>
  <c r="AG783" i="12" a="1"/>
  <c r="AG783" i="12" s="1"/>
  <c r="AG784" i="12" a="1"/>
  <c r="AG784" i="12" s="1"/>
  <c r="AG785" i="12" a="1"/>
  <c r="AG785" i="12" s="1"/>
  <c r="AG786" i="12" a="1"/>
  <c r="AG786" i="12" s="1"/>
  <c r="AG787" i="12" a="1"/>
  <c r="AG787" i="12" s="1"/>
  <c r="AG788" i="12" a="1"/>
  <c r="AG788" i="12" s="1"/>
  <c r="AG789" i="12" a="1"/>
  <c r="AG789" i="12" s="1"/>
  <c r="AG790" i="12" a="1"/>
  <c r="AG790" i="12" s="1"/>
  <c r="AG791" i="12" a="1"/>
  <c r="AG791" i="12" s="1"/>
  <c r="AG792" i="12" a="1"/>
  <c r="AG792" i="12" s="1"/>
  <c r="AG793" i="12" a="1"/>
  <c r="AG793" i="12" s="1"/>
  <c r="AG794" i="12" a="1"/>
  <c r="AG794" i="12" s="1"/>
  <c r="AG795" i="12" a="1"/>
  <c r="AG795" i="12" s="1"/>
  <c r="AG796" i="12" a="1"/>
  <c r="AG796" i="12" s="1"/>
  <c r="AG797" i="12" a="1"/>
  <c r="AG797" i="12" s="1"/>
  <c r="AG798" i="12" a="1"/>
  <c r="AG798" i="12" s="1"/>
  <c r="AG799" i="12" a="1"/>
  <c r="AG799" i="12" s="1"/>
  <c r="AG800" i="12" a="1"/>
  <c r="AG800" i="12" s="1"/>
  <c r="AG801" i="12" a="1"/>
  <c r="AG801" i="12" s="1"/>
  <c r="AG802" i="12" a="1"/>
  <c r="AG802" i="12" s="1"/>
  <c r="AG803" i="12" a="1"/>
  <c r="AG803" i="12" s="1"/>
  <c r="AG804" i="12" a="1"/>
  <c r="AG804" i="12" s="1"/>
  <c r="AG805" i="12" a="1"/>
  <c r="AG805" i="12" s="1"/>
  <c r="AG806" i="12" a="1"/>
  <c r="AG806" i="12" s="1"/>
  <c r="AG807" i="12" a="1"/>
  <c r="AG807" i="12" s="1"/>
  <c r="AG808" i="12" a="1"/>
  <c r="AG808" i="12" s="1"/>
  <c r="AG809" i="12" a="1"/>
  <c r="AG809" i="12" s="1"/>
  <c r="AG810" i="12" a="1"/>
  <c r="AG810" i="12" s="1"/>
  <c r="AG811" i="12" a="1"/>
  <c r="AG811" i="12" s="1"/>
  <c r="AG812" i="12" a="1"/>
  <c r="AG812" i="12" s="1"/>
  <c r="AG813" i="12" a="1"/>
  <c r="AG813" i="12" s="1"/>
  <c r="AG814" i="12" a="1"/>
  <c r="AG814" i="12" s="1"/>
  <c r="AG815" i="12" a="1"/>
  <c r="AG815" i="12" s="1"/>
  <c r="AG816" i="12" a="1"/>
  <c r="AG816" i="12" s="1"/>
  <c r="AG817" i="12" a="1"/>
  <c r="AG817" i="12" s="1"/>
  <c r="AG818" i="12" a="1"/>
  <c r="AG818" i="12" s="1"/>
  <c r="AG819" i="12" a="1"/>
  <c r="AG819" i="12" s="1"/>
  <c r="AG820" i="12" a="1"/>
  <c r="AG820" i="12" s="1"/>
  <c r="AG821" i="12" a="1"/>
  <c r="AG821" i="12" s="1"/>
  <c r="AG822" i="12" a="1"/>
  <c r="AG822" i="12" s="1"/>
  <c r="AG823" i="12" a="1"/>
  <c r="AG823" i="12" s="1"/>
  <c r="AG824" i="12" a="1"/>
  <c r="AG824" i="12" s="1"/>
  <c r="AG825" i="12" a="1"/>
  <c r="AG825" i="12" s="1"/>
  <c r="AG826" i="12" a="1"/>
  <c r="AG826" i="12" s="1"/>
  <c r="AG827" i="12" a="1"/>
  <c r="AG827" i="12" s="1"/>
  <c r="AG828" i="12" a="1"/>
  <c r="AG828" i="12" s="1"/>
  <c r="AG829" i="12" a="1"/>
  <c r="AG829" i="12" s="1"/>
  <c r="AG830" i="12" a="1"/>
  <c r="AG830" i="12" s="1"/>
  <c r="AG831" i="12" a="1"/>
  <c r="AG831" i="12" s="1"/>
  <c r="AG832" i="12" a="1"/>
  <c r="AG832" i="12" s="1"/>
  <c r="AG833" i="12" a="1"/>
  <c r="AG833" i="12" s="1"/>
  <c r="AG834" i="12" a="1"/>
  <c r="AG834" i="12" s="1"/>
  <c r="AG835" i="12" a="1"/>
  <c r="AG835" i="12" s="1"/>
  <c r="AG836" i="12" a="1"/>
  <c r="AG836" i="12" s="1"/>
  <c r="AG837" i="12" a="1"/>
  <c r="AG837" i="12" s="1"/>
  <c r="AG838" i="12" a="1"/>
  <c r="AG838" i="12" s="1"/>
  <c r="AG839" i="12" a="1"/>
  <c r="AG839" i="12" s="1"/>
  <c r="AG840" i="12" a="1"/>
  <c r="AG840" i="12" s="1"/>
  <c r="AG841" i="12" a="1"/>
  <c r="AG841" i="12" s="1"/>
  <c r="AG842" i="12" a="1"/>
  <c r="AG842" i="12" s="1"/>
  <c r="AG843" i="12" a="1"/>
  <c r="AG843" i="12" s="1"/>
  <c r="AG844" i="12" a="1"/>
  <c r="AG844" i="12" s="1"/>
  <c r="AG845" i="12" a="1"/>
  <c r="AG845" i="12" s="1"/>
  <c r="AG846" i="12" a="1"/>
  <c r="AG846" i="12" s="1"/>
  <c r="AG847" i="12" a="1"/>
  <c r="AG847" i="12" s="1"/>
  <c r="AG848" i="12" a="1"/>
  <c r="AG848" i="12" s="1"/>
  <c r="AG849" i="12" a="1"/>
  <c r="AG849" i="12" s="1"/>
  <c r="AG850" i="12" a="1"/>
  <c r="AG850" i="12" s="1"/>
  <c r="AG851" i="12" a="1"/>
  <c r="AG851" i="12" s="1"/>
  <c r="AG852" i="12" a="1"/>
  <c r="AG852" i="12" s="1"/>
  <c r="AG853" i="12" a="1"/>
  <c r="AG853" i="12" s="1"/>
  <c r="AG854" i="12" a="1"/>
  <c r="AG854" i="12" s="1"/>
  <c r="AG855" i="12" a="1"/>
  <c r="AG855" i="12" s="1"/>
  <c r="AG856" i="12" a="1"/>
  <c r="AG856" i="12" s="1"/>
  <c r="AG857" i="12" a="1"/>
  <c r="AG857" i="12" s="1"/>
  <c r="AG858" i="12" a="1"/>
  <c r="AG858" i="12" s="1"/>
  <c r="AG859" i="12" a="1"/>
  <c r="AG859" i="12" s="1"/>
  <c r="AG860" i="12" a="1"/>
  <c r="AG860" i="12" s="1"/>
  <c r="AG861" i="12" a="1"/>
  <c r="AG861" i="12" s="1"/>
  <c r="AG862" i="12" a="1"/>
  <c r="AG862" i="12" s="1"/>
  <c r="AG863" i="12" a="1"/>
  <c r="AG863" i="12" s="1"/>
  <c r="AG864" i="12" a="1"/>
  <c r="AG864" i="12" s="1"/>
  <c r="AG865" i="12" a="1"/>
  <c r="AG865" i="12" s="1"/>
  <c r="AG866" i="12" a="1"/>
  <c r="AG866" i="12" s="1"/>
  <c r="AG867" i="12" a="1"/>
  <c r="AG867" i="12" s="1"/>
  <c r="AG868" i="12" a="1"/>
  <c r="AG868" i="12" s="1"/>
  <c r="AG869" i="12" a="1"/>
  <c r="AG869" i="12" s="1"/>
  <c r="AG870" i="12" a="1"/>
  <c r="AG870" i="12" s="1"/>
  <c r="AG871" i="12" a="1"/>
  <c r="AG871" i="12" s="1"/>
  <c r="AG872" i="12" a="1"/>
  <c r="AG872" i="12" s="1"/>
  <c r="AG873" i="12" a="1"/>
  <c r="AG873" i="12" s="1"/>
  <c r="AG874" i="12" a="1"/>
  <c r="AG874" i="12" s="1"/>
  <c r="AG875" i="12" a="1"/>
  <c r="AG875" i="12" s="1"/>
  <c r="AG876" i="12" a="1"/>
  <c r="AG876" i="12" s="1"/>
  <c r="AG877" i="12" a="1"/>
  <c r="AG877" i="12" s="1"/>
  <c r="AG878" i="12" a="1"/>
  <c r="AG878" i="12" s="1"/>
  <c r="AG879" i="12" a="1"/>
  <c r="AG879" i="12" s="1"/>
  <c r="AG880" i="12" a="1"/>
  <c r="AG880" i="12" s="1"/>
  <c r="AG881" i="12" a="1"/>
  <c r="AG881" i="12" s="1"/>
  <c r="AG882" i="12" a="1"/>
  <c r="AG882" i="12" s="1"/>
  <c r="AG883" i="12" a="1"/>
  <c r="AG883" i="12" s="1"/>
  <c r="AG884" i="12" a="1"/>
  <c r="AG884" i="12" s="1"/>
  <c r="AG885" i="12" a="1"/>
  <c r="AG885" i="12" s="1"/>
  <c r="AG886" i="12" a="1"/>
  <c r="AG886" i="12" s="1"/>
  <c r="AG887" i="12" a="1"/>
  <c r="AG887" i="12" s="1"/>
  <c r="AG888" i="12" a="1"/>
  <c r="AG888" i="12" s="1"/>
  <c r="AG889" i="12" a="1"/>
  <c r="AG889" i="12" s="1"/>
  <c r="AG890" i="12" a="1"/>
  <c r="AG890" i="12" s="1"/>
  <c r="AG891" i="12" a="1"/>
  <c r="AG891" i="12" s="1"/>
  <c r="AG892" i="12" a="1"/>
  <c r="AG892" i="12" s="1"/>
  <c r="AG893" i="12" a="1"/>
  <c r="AG893" i="12" s="1"/>
  <c r="AG894" i="12" a="1"/>
  <c r="AG894" i="12" s="1"/>
  <c r="AG895" i="12" a="1"/>
  <c r="AG895" i="12" s="1"/>
  <c r="AG896" i="12" a="1"/>
  <c r="AG896" i="12" s="1"/>
  <c r="AG897" i="12" a="1"/>
  <c r="AG897" i="12" s="1"/>
  <c r="AG898" i="12" a="1"/>
  <c r="AG898" i="12" s="1"/>
  <c r="AG899" i="12" a="1"/>
  <c r="AG899" i="12" s="1"/>
  <c r="AG900" i="12" a="1"/>
  <c r="AG900" i="12" s="1"/>
  <c r="AG901" i="12" a="1"/>
  <c r="AG901" i="12" s="1"/>
  <c r="AG902" i="12" a="1"/>
  <c r="AG902" i="12" s="1"/>
  <c r="AG903" i="12" a="1"/>
  <c r="AG903" i="12" s="1"/>
  <c r="AG904" i="12" a="1"/>
  <c r="AG904" i="12" s="1"/>
  <c r="AG905" i="12" a="1"/>
  <c r="AG905" i="12" s="1"/>
  <c r="AG906" i="12" a="1"/>
  <c r="AG906" i="12" s="1"/>
  <c r="AG907" i="12" a="1"/>
  <c r="AG907" i="12" s="1"/>
  <c r="AG908" i="12" a="1"/>
  <c r="AG908" i="12" s="1"/>
  <c r="AG909" i="12" a="1"/>
  <c r="AG909" i="12" s="1"/>
  <c r="AG910" i="12" a="1"/>
  <c r="AG910" i="12" s="1"/>
  <c r="AG911" i="12" a="1"/>
  <c r="AG911" i="12" s="1"/>
  <c r="AG912" i="12" a="1"/>
  <c r="AG912" i="12" s="1"/>
  <c r="AG913" i="12" a="1"/>
  <c r="AG913" i="12" s="1"/>
  <c r="AG914" i="12" a="1"/>
  <c r="AG914" i="12" s="1"/>
  <c r="AG915" i="12" a="1"/>
  <c r="AG915" i="12" s="1"/>
  <c r="AG916" i="12" a="1"/>
  <c r="AG916" i="12" s="1"/>
  <c r="AG917" i="12" a="1"/>
  <c r="AG917" i="12" s="1"/>
  <c r="AG918" i="12" a="1"/>
  <c r="AG918" i="12" s="1"/>
  <c r="AG919" i="12" a="1"/>
  <c r="AG919" i="12" s="1"/>
  <c r="AG920" i="12" a="1"/>
  <c r="AG920" i="12" s="1"/>
  <c r="AG921" i="12" a="1"/>
  <c r="AG921" i="12" s="1"/>
  <c r="AG922" i="12" a="1"/>
  <c r="AG922" i="12" s="1"/>
  <c r="AG923" i="12" a="1"/>
  <c r="AG923" i="12" s="1"/>
  <c r="AG924" i="12" a="1"/>
  <c r="AG924" i="12" s="1"/>
  <c r="AG925" i="12" a="1"/>
  <c r="AG925" i="12" s="1"/>
  <c r="AG926" i="12" a="1"/>
  <c r="AG926" i="12" s="1"/>
  <c r="AG927" i="12" a="1"/>
  <c r="AG927" i="12" s="1"/>
  <c r="AG928" i="12" a="1"/>
  <c r="AG928" i="12" s="1"/>
  <c r="AG929" i="12" a="1"/>
  <c r="AG929" i="12" s="1"/>
  <c r="AG930" i="12" a="1"/>
  <c r="AG930" i="12" s="1"/>
  <c r="AG931" i="12" a="1"/>
  <c r="AG931" i="12" s="1"/>
  <c r="AG932" i="12" a="1"/>
  <c r="AG932" i="12" s="1"/>
  <c r="AG933" i="12" a="1"/>
  <c r="AG933" i="12" s="1"/>
  <c r="AG934" i="12" a="1"/>
  <c r="AG934" i="12" s="1"/>
  <c r="AG935" i="12" a="1"/>
  <c r="AG935" i="12" s="1"/>
  <c r="AG936" i="12" a="1"/>
  <c r="AG936" i="12" s="1"/>
  <c r="AG937" i="12" a="1"/>
  <c r="AG937" i="12" s="1"/>
  <c r="AG938" i="12" a="1"/>
  <c r="AG938" i="12" s="1"/>
  <c r="AG939" i="12" a="1"/>
  <c r="AG939" i="12" s="1"/>
  <c r="AG940" i="12" a="1"/>
  <c r="AG940" i="12" s="1"/>
  <c r="AG941" i="12" a="1"/>
  <c r="AG941" i="12" s="1"/>
  <c r="AG942" i="12" a="1"/>
  <c r="AG942" i="12" s="1"/>
  <c r="AG943" i="12" a="1"/>
  <c r="AG943" i="12" s="1"/>
  <c r="AG944" i="12" a="1"/>
  <c r="AG944" i="12" s="1"/>
  <c r="AG945" i="12" a="1"/>
  <c r="AG945" i="12" s="1"/>
  <c r="AG946" i="12" a="1"/>
  <c r="AG946" i="12" s="1"/>
  <c r="AG947" i="12" a="1"/>
  <c r="AG947" i="12" s="1"/>
  <c r="AG948" i="12" a="1"/>
  <c r="AG948" i="12" s="1"/>
  <c r="AG949" i="12" a="1"/>
  <c r="AG949" i="12" s="1"/>
  <c r="AG950" i="12" a="1"/>
  <c r="AG950" i="12" s="1"/>
  <c r="AG951" i="12" a="1"/>
  <c r="AG951" i="12" s="1"/>
  <c r="AG952" i="12" a="1"/>
  <c r="AG952" i="12" s="1"/>
  <c r="AG953" i="12" a="1"/>
  <c r="AG953" i="12" s="1"/>
  <c r="AG954" i="12" a="1"/>
  <c r="AG954" i="12" s="1"/>
  <c r="AG955" i="12" a="1"/>
  <c r="AG955" i="12" s="1"/>
  <c r="AG956" i="12" a="1"/>
  <c r="AG956" i="12" s="1"/>
  <c r="AG957" i="12" a="1"/>
  <c r="AG957" i="12" s="1"/>
  <c r="AG958" i="12" a="1"/>
  <c r="AG958" i="12" s="1"/>
  <c r="AG959" i="12" a="1"/>
  <c r="AG959" i="12" s="1"/>
  <c r="AG960" i="12" a="1"/>
  <c r="AG960" i="12" s="1"/>
  <c r="AG961" i="12" a="1"/>
  <c r="AG961" i="12" s="1"/>
  <c r="AG962" i="12" a="1"/>
  <c r="AG962" i="12" s="1"/>
  <c r="AG963" i="12" a="1"/>
  <c r="AG963" i="12" s="1"/>
  <c r="AG964" i="12" a="1"/>
  <c r="AG964" i="12" s="1"/>
  <c r="AG965" i="12" a="1"/>
  <c r="AG965" i="12" s="1"/>
  <c r="AG966" i="12" a="1"/>
  <c r="AG966" i="12" s="1"/>
  <c r="AG967" i="12" a="1"/>
  <c r="AG967" i="12" s="1"/>
  <c r="AG968" i="12" a="1"/>
  <c r="AG968" i="12" s="1"/>
  <c r="AG969" i="12" a="1"/>
  <c r="AG969" i="12" s="1"/>
  <c r="AG970" i="12" a="1"/>
  <c r="AG970" i="12" s="1"/>
  <c r="AG971" i="12" a="1"/>
  <c r="AG971" i="12" s="1"/>
  <c r="AG972" i="12" a="1"/>
  <c r="AG972" i="12" s="1"/>
  <c r="AG973" i="12" a="1"/>
  <c r="AG973" i="12" s="1"/>
  <c r="AG974" i="12" a="1"/>
  <c r="AG974" i="12" s="1"/>
  <c r="AG975" i="12" a="1"/>
  <c r="AG975" i="12" s="1"/>
  <c r="AG976" i="12" a="1"/>
  <c r="AG976" i="12" s="1"/>
  <c r="AG977" i="12" a="1"/>
  <c r="AG977" i="12" s="1"/>
  <c r="AG978" i="12" a="1"/>
  <c r="AG978" i="12" s="1"/>
  <c r="AG979" i="12" a="1"/>
  <c r="AG979" i="12" s="1"/>
  <c r="AG980" i="12" a="1"/>
  <c r="AG980" i="12" s="1"/>
  <c r="AG981" i="12" a="1"/>
  <c r="AG981" i="12" s="1"/>
  <c r="AG982" i="12" a="1"/>
  <c r="AG982" i="12" s="1"/>
  <c r="AG983" i="12" a="1"/>
  <c r="AG983" i="12" s="1"/>
  <c r="AG984" i="12" a="1"/>
  <c r="AG984" i="12" s="1"/>
  <c r="AG985" i="12" a="1"/>
  <c r="AG985" i="12" s="1"/>
  <c r="AG986" i="12" a="1"/>
  <c r="AG986" i="12" s="1"/>
  <c r="AG987" i="12" a="1"/>
  <c r="AG987" i="12" s="1"/>
  <c r="AG988" i="12" a="1"/>
  <c r="AG988" i="12" s="1"/>
  <c r="AG989" i="12" a="1"/>
  <c r="AG989" i="12" s="1"/>
  <c r="AG990" i="12" a="1"/>
  <c r="AG990" i="12" s="1"/>
  <c r="AG991" i="12" a="1"/>
  <c r="AG991" i="12" s="1"/>
  <c r="AG992" i="12" a="1"/>
  <c r="AG992" i="12" s="1"/>
  <c r="AG993" i="12" a="1"/>
  <c r="AG993" i="12" s="1"/>
  <c r="AG994" i="12" a="1"/>
  <c r="AG994" i="12" s="1"/>
  <c r="AG995" i="12" a="1"/>
  <c r="AG995" i="12" s="1"/>
  <c r="AG996" i="12" a="1"/>
  <c r="AG996" i="12" s="1"/>
  <c r="AG997" i="12" a="1"/>
  <c r="AG997" i="12" s="1"/>
  <c r="AG998" i="12" a="1"/>
  <c r="AG998" i="12" s="1"/>
  <c r="AG999" i="12" a="1"/>
  <c r="AG999" i="12" s="1"/>
  <c r="AG1000" i="12" a="1"/>
  <c r="AG1000" i="12" s="1"/>
  <c r="AG1001" i="12" a="1"/>
  <c r="AG1001" i="12" s="1"/>
  <c r="AG1002" i="12" a="1"/>
  <c r="AG1002" i="12" s="1"/>
  <c r="AG1003" i="12" a="1"/>
  <c r="AG1003" i="12" s="1"/>
  <c r="AG1004" i="12" a="1"/>
  <c r="AG1004" i="12" s="1"/>
  <c r="AG1005" i="12" a="1"/>
  <c r="AG1005" i="12" s="1"/>
  <c r="AG1006" i="12" a="1"/>
  <c r="AG1006" i="12" s="1"/>
  <c r="AG1007" i="12" a="1"/>
  <c r="AG1007" i="12" s="1"/>
  <c r="AG1008" i="12" a="1"/>
  <c r="AG1008" i="12" s="1"/>
  <c r="AG1009" i="12" a="1"/>
  <c r="AG1009" i="12" s="1"/>
  <c r="AG1010" i="12" a="1"/>
  <c r="AG1010" i="12" s="1"/>
  <c r="AG1011" i="12" a="1"/>
  <c r="AG1011" i="12" s="1"/>
  <c r="AG1012" i="12" a="1"/>
  <c r="AG1012" i="12" s="1"/>
  <c r="AG1013" i="12" a="1"/>
  <c r="AG1013" i="12" s="1"/>
  <c r="AG1014" i="12" a="1"/>
  <c r="AG1014" i="12" s="1"/>
  <c r="AG1015" i="12" a="1"/>
  <c r="AG1015" i="12" s="1"/>
  <c r="AG1016" i="12" a="1"/>
  <c r="AG1016" i="12" s="1"/>
  <c r="AG1017" i="12" a="1"/>
  <c r="AG1017" i="12" s="1"/>
  <c r="AG1018" i="12" a="1"/>
  <c r="AG1018" i="12" s="1"/>
  <c r="AG1019" i="12" a="1"/>
  <c r="AG1019" i="12" s="1"/>
  <c r="AG1020" i="12" a="1"/>
  <c r="AG1020" i="12" s="1"/>
  <c r="AG1021" i="12" a="1"/>
  <c r="AG1021" i="12" s="1"/>
  <c r="AG1022" i="12" a="1"/>
  <c r="AG1022" i="12" s="1"/>
  <c r="AG1023" i="12" a="1"/>
  <c r="AG1023" i="12" s="1"/>
  <c r="AG1024" i="12" a="1"/>
  <c r="AG1024" i="12" s="1"/>
  <c r="AG1025" i="12" a="1"/>
  <c r="AG1025" i="12" s="1"/>
  <c r="AG1026" i="12" a="1"/>
  <c r="AG1026" i="12" s="1"/>
  <c r="AG1027" i="12" a="1"/>
  <c r="AG1027" i="12" s="1"/>
  <c r="AG1028" i="12" a="1"/>
  <c r="AG1028" i="12" s="1"/>
  <c r="AG1029" i="12" a="1"/>
  <c r="AG1029" i="12" s="1"/>
  <c r="AG1030" i="12" a="1"/>
  <c r="AG1030" i="12" s="1"/>
  <c r="AG1031" i="12" a="1"/>
  <c r="AG1031" i="12" s="1"/>
  <c r="AG1032" i="12" a="1"/>
  <c r="AG1032" i="12" s="1"/>
  <c r="AG1033" i="12" a="1"/>
  <c r="AG1033" i="12" s="1"/>
  <c r="AG1034" i="12" a="1"/>
  <c r="AG1034" i="12" s="1"/>
  <c r="AG1035" i="12" a="1"/>
  <c r="AG1035" i="12" s="1"/>
  <c r="AG1036" i="12" a="1"/>
  <c r="AG1036" i="12" s="1"/>
  <c r="AG1037" i="12" a="1"/>
  <c r="AG1037" i="12" s="1"/>
  <c r="AG1038" i="12" a="1"/>
  <c r="AG1038" i="12" s="1"/>
  <c r="AG1039" i="12" a="1"/>
  <c r="AG1039" i="12" s="1"/>
  <c r="AG1040" i="12" a="1"/>
  <c r="AG1040" i="12" s="1"/>
  <c r="AG1041" i="12" a="1"/>
  <c r="AG1041" i="12" s="1"/>
  <c r="AG1042" i="12" a="1"/>
  <c r="AG1042" i="12" s="1"/>
  <c r="AG1043" i="12" a="1"/>
  <c r="AG1043" i="12" s="1"/>
  <c r="AG1044" i="12" a="1"/>
  <c r="AG1044" i="12" s="1"/>
  <c r="AG1045" i="12" a="1"/>
  <c r="AG1045" i="12" s="1"/>
  <c r="AG1046" i="12" a="1"/>
  <c r="AG1046" i="12" s="1"/>
  <c r="AG1047" i="12" a="1"/>
  <c r="AG1047" i="12" s="1"/>
  <c r="AG1048" i="12" a="1"/>
  <c r="AG1048" i="12" s="1"/>
  <c r="AG1049" i="12" a="1"/>
  <c r="AG1049" i="12" s="1"/>
  <c r="AG1050" i="12" a="1"/>
  <c r="AG1050" i="12" s="1"/>
  <c r="AG1051" i="12" a="1"/>
  <c r="AG1051" i="12" s="1"/>
  <c r="AG1052" i="12" a="1"/>
  <c r="AG1052" i="12" s="1"/>
  <c r="AG1053" i="12" a="1"/>
  <c r="AG1053" i="12" s="1"/>
  <c r="AG1054" i="12" a="1"/>
  <c r="AG1054" i="12" s="1"/>
  <c r="AG1055" i="12" a="1"/>
  <c r="AG1055" i="12" s="1"/>
  <c r="AG1056" i="12" a="1"/>
  <c r="AG1056" i="12" s="1"/>
  <c r="AG1057" i="12" a="1"/>
  <c r="AG1057" i="12" s="1"/>
  <c r="AG1058" i="12" a="1"/>
  <c r="AG1058" i="12" s="1"/>
  <c r="AG1059" i="12" a="1"/>
  <c r="AG1059" i="12" s="1"/>
  <c r="AG1060" i="12" a="1"/>
  <c r="AG1060" i="12" s="1"/>
  <c r="AG1061" i="12" a="1"/>
  <c r="AG1061" i="12" s="1"/>
  <c r="AG1062" i="12" a="1"/>
  <c r="AG1062" i="12" s="1"/>
  <c r="AG1063" i="12" a="1"/>
  <c r="AG1063" i="12" s="1"/>
  <c r="AG1064" i="12" a="1"/>
  <c r="AG1064" i="12" s="1"/>
  <c r="AG1065" i="12" a="1"/>
  <c r="AG1065" i="12" s="1"/>
  <c r="AG1066" i="12" a="1"/>
  <c r="AG1066" i="12" s="1"/>
  <c r="AG1067" i="12" a="1"/>
  <c r="AG1067" i="12" s="1"/>
  <c r="AG1068" i="12" a="1"/>
  <c r="AG1068" i="12" s="1"/>
  <c r="AG1069" i="12" a="1"/>
  <c r="AG1069" i="12" s="1"/>
  <c r="AG1070" i="12" a="1"/>
  <c r="AG1070" i="12" s="1"/>
  <c r="AG1071" i="12" a="1"/>
  <c r="AG1071" i="12" s="1"/>
  <c r="AG1072" i="12" a="1"/>
  <c r="AG1072" i="12" s="1"/>
  <c r="AG1073" i="12" a="1"/>
  <c r="AG1073" i="12" s="1"/>
  <c r="AG1074" i="12" a="1"/>
  <c r="AG1074" i="12" s="1"/>
  <c r="AG1075" i="12" a="1"/>
  <c r="AG1075" i="12" s="1"/>
  <c r="AG1076" i="12" a="1"/>
  <c r="AG1076" i="12" s="1"/>
  <c r="AG1077" i="12" a="1"/>
  <c r="AG1077" i="12" s="1"/>
  <c r="AG1078" i="12" a="1"/>
  <c r="AG1078" i="12" s="1"/>
  <c r="AG1079" i="12" a="1"/>
  <c r="AG1079" i="12" s="1"/>
  <c r="AG1080" i="12" a="1"/>
  <c r="AG1080" i="12" s="1"/>
  <c r="AG1081" i="12" a="1"/>
  <c r="AG1081" i="12" s="1"/>
  <c r="AG1082" i="12" a="1"/>
  <c r="AG1082" i="12" s="1"/>
  <c r="AG1083" i="12" a="1"/>
  <c r="AG1083" i="12" s="1"/>
  <c r="AG1084" i="12" a="1"/>
  <c r="AG1084" i="12" s="1"/>
  <c r="AG1085" i="12" a="1"/>
  <c r="AG1085" i="12" s="1"/>
  <c r="AG1086" i="12" a="1"/>
  <c r="AG1086" i="12" s="1"/>
  <c r="AG1087" i="12" a="1"/>
  <c r="AG1087" i="12" s="1"/>
  <c r="AG1088" i="12" a="1"/>
  <c r="AG1088" i="12" s="1"/>
  <c r="AG1089" i="12" a="1"/>
  <c r="AG1089" i="12" s="1"/>
  <c r="AG1090" i="12" a="1"/>
  <c r="AG1090" i="12" s="1"/>
  <c r="AG1091" i="12" a="1"/>
  <c r="AG1091" i="12" s="1"/>
  <c r="AG1092" i="12" a="1"/>
  <c r="AG1092" i="12" s="1"/>
  <c r="AG1093" i="12" a="1"/>
  <c r="AG1093" i="12" s="1"/>
  <c r="AG1094" i="12" a="1"/>
  <c r="AG1094" i="12" s="1"/>
  <c r="AG1095" i="12" a="1"/>
  <c r="AG1095" i="12" s="1"/>
  <c r="AG1096" i="12" a="1"/>
  <c r="AG1096" i="12" s="1"/>
  <c r="AG1097" i="12" a="1"/>
  <c r="AG1097" i="12" s="1"/>
  <c r="AG1098" i="12" a="1"/>
  <c r="AG1098" i="12" s="1"/>
  <c r="AG1099" i="12" a="1"/>
  <c r="AG1099" i="12" s="1"/>
  <c r="AG1100" i="12" a="1"/>
  <c r="AG1100" i="12" s="1"/>
  <c r="AG1101" i="12" a="1"/>
  <c r="AG1101" i="12" s="1"/>
  <c r="AG1102" i="12" a="1"/>
  <c r="AG1102" i="12" s="1"/>
  <c r="AG1103" i="12" a="1"/>
  <c r="AG1103" i="12" s="1"/>
  <c r="AG1104" i="12" a="1"/>
  <c r="AG1104" i="12" s="1"/>
  <c r="AG1105" i="12" a="1"/>
  <c r="AG1105" i="12" s="1"/>
  <c r="AG1106" i="12" a="1"/>
  <c r="AG1106" i="12" s="1"/>
  <c r="AG1107" i="12" a="1"/>
  <c r="AG1107" i="12" s="1"/>
  <c r="AG1108" i="12" a="1"/>
  <c r="AG1108" i="12" s="1"/>
  <c r="AG1109" i="12" a="1"/>
  <c r="AG1109" i="12" s="1"/>
  <c r="AG1110" i="12" a="1"/>
  <c r="AG1110" i="12" s="1"/>
  <c r="AG1111" i="12" a="1"/>
  <c r="AG1111" i="12" s="1"/>
  <c r="AG1112" i="12" a="1"/>
  <c r="AG1112" i="12" s="1"/>
  <c r="AG1113" i="12" a="1"/>
  <c r="AG1113" i="12" s="1"/>
  <c r="AG1114" i="12" a="1"/>
  <c r="AG1114" i="12" s="1"/>
  <c r="AG1115" i="12" a="1"/>
  <c r="AG1115" i="12" s="1"/>
  <c r="AG1116" i="12" a="1"/>
  <c r="AG1116" i="12" s="1"/>
  <c r="AG1117" i="12" a="1"/>
  <c r="AG1117" i="12" s="1"/>
  <c r="AG1118" i="12" a="1"/>
  <c r="AG1118" i="12" s="1"/>
  <c r="AG1119" i="12" a="1"/>
  <c r="AG1119" i="12" s="1"/>
  <c r="AG1120" i="12" a="1"/>
  <c r="AG1120" i="12" s="1"/>
  <c r="AG1121" i="12" a="1"/>
  <c r="AG1121" i="12" s="1"/>
  <c r="AG1122" i="12" a="1"/>
  <c r="AG1122" i="12" s="1"/>
  <c r="AG1123" i="12" a="1"/>
  <c r="AG1123" i="12" s="1"/>
  <c r="AG1124" i="12" a="1"/>
  <c r="AG1124" i="12" s="1"/>
  <c r="AG1125" i="12" a="1"/>
  <c r="AG1125" i="12" s="1"/>
  <c r="AG1126" i="12" a="1"/>
  <c r="AG1126" i="12" s="1"/>
  <c r="AG1127" i="12" a="1"/>
  <c r="AG1127" i="12" s="1"/>
  <c r="AG1128" i="12" a="1"/>
  <c r="AG1128" i="12" s="1"/>
  <c r="AG1129" i="12" a="1"/>
  <c r="AG1129" i="12" s="1"/>
  <c r="AG1130" i="12" a="1"/>
  <c r="AG1130" i="12" s="1"/>
  <c r="AG1131" i="12" a="1"/>
  <c r="AG1131" i="12" s="1"/>
  <c r="AG1132" i="12" a="1"/>
  <c r="AG1132" i="12" s="1"/>
  <c r="AG1133" i="12" a="1"/>
  <c r="AG1133" i="12" s="1"/>
  <c r="AG1134" i="12" a="1"/>
  <c r="AG1134" i="12" s="1"/>
  <c r="AG1135" i="12" a="1"/>
  <c r="AG1135" i="12" s="1"/>
  <c r="AG1136" i="12" a="1"/>
  <c r="AG1136" i="12" s="1"/>
  <c r="AG1137" i="12" a="1"/>
  <c r="AG1137" i="12" s="1"/>
  <c r="AG1138" i="12" a="1"/>
  <c r="AG1138" i="12" s="1"/>
  <c r="AG1139" i="12" a="1"/>
  <c r="AG1139" i="12" s="1"/>
  <c r="AG1140" i="12" a="1"/>
  <c r="AG1140" i="12" s="1"/>
  <c r="AG1141" i="12" a="1"/>
  <c r="AG1141" i="12" s="1"/>
  <c r="AG1142" i="12" a="1"/>
  <c r="AG1142" i="12" s="1"/>
  <c r="AG1143" i="12" a="1"/>
  <c r="AG1143" i="12" s="1"/>
  <c r="AG1144" i="12" a="1"/>
  <c r="AG1144" i="12" s="1"/>
  <c r="AG1145" i="12" a="1"/>
  <c r="AG1145" i="12" s="1"/>
  <c r="AG1146" i="12" a="1"/>
  <c r="AG1146" i="12" s="1"/>
  <c r="AG1147" i="12" a="1"/>
  <c r="AG1147" i="12" s="1"/>
  <c r="AG1148" i="12" a="1"/>
  <c r="AG1148" i="12" s="1"/>
  <c r="AG1149" i="12" a="1"/>
  <c r="AG1149" i="12" s="1"/>
  <c r="AG1150" i="12" a="1"/>
  <c r="AG1150" i="12" s="1"/>
  <c r="AG1151" i="12" a="1"/>
  <c r="AG1151" i="12" s="1"/>
  <c r="AG1152" i="12" a="1"/>
  <c r="AG1152" i="12" s="1"/>
  <c r="AG1153" i="12" a="1"/>
  <c r="AG1153" i="12" s="1"/>
  <c r="AG1154" i="12" a="1"/>
  <c r="AG1154" i="12" s="1"/>
  <c r="AG1155" i="12" a="1"/>
  <c r="AG1155" i="12" s="1"/>
  <c r="AG1156" i="12" a="1"/>
  <c r="AG1156" i="12" s="1"/>
  <c r="AG1157" i="12" a="1"/>
  <c r="AG1157" i="12" s="1"/>
  <c r="AG1158" i="12" a="1"/>
  <c r="AG1158" i="12" s="1"/>
  <c r="AG1159" i="12" a="1"/>
  <c r="AG1159" i="12" s="1"/>
  <c r="AG1160" i="12" a="1"/>
  <c r="AG1160" i="12" s="1"/>
  <c r="AG1161" i="12" a="1"/>
  <c r="AG1161" i="12" s="1"/>
  <c r="AG1162" i="12" a="1"/>
  <c r="AG1162" i="12" s="1"/>
  <c r="AG1163" i="12" a="1"/>
  <c r="AG1163" i="12" s="1"/>
  <c r="AG1164" i="12" a="1"/>
  <c r="AG1164" i="12" s="1"/>
  <c r="AG1165" i="12" a="1"/>
  <c r="AG1165" i="12" s="1"/>
  <c r="AG1166" i="12" a="1"/>
  <c r="AG1166" i="12" s="1"/>
  <c r="AG1167" i="12" a="1"/>
  <c r="AG1167" i="12" s="1"/>
  <c r="AG1168" i="12" a="1"/>
  <c r="AG1168" i="12" s="1"/>
  <c r="AG1169" i="12" a="1"/>
  <c r="AG1169" i="12" s="1"/>
  <c r="AG1170" i="12" a="1"/>
  <c r="AG1170" i="12" s="1"/>
  <c r="AG1171" i="12" a="1"/>
  <c r="AG1171" i="12" s="1"/>
  <c r="AG1172" i="12" a="1"/>
  <c r="AG1172" i="12" s="1"/>
  <c r="AG1173" i="12" a="1"/>
  <c r="AG1173" i="12" s="1"/>
  <c r="AG1174" i="12" a="1"/>
  <c r="AG1174" i="12" s="1"/>
  <c r="AG1175" i="12" a="1"/>
  <c r="AG1175" i="12" s="1"/>
  <c r="AG1176" i="12" a="1"/>
  <c r="AG1176" i="12" s="1"/>
  <c r="AG1177" i="12" a="1"/>
  <c r="AG1177" i="12" s="1"/>
  <c r="AG1178" i="12" a="1"/>
  <c r="AG1178" i="12" s="1"/>
  <c r="AG1179" i="12" a="1"/>
  <c r="AG1179" i="12" s="1"/>
  <c r="AG1180" i="12" a="1"/>
  <c r="AG1180" i="12" s="1"/>
  <c r="AG1181" i="12" a="1"/>
  <c r="AG1181" i="12" s="1"/>
  <c r="AG1182" i="12" a="1"/>
  <c r="AG1182" i="12" s="1"/>
  <c r="AG1183" i="12" a="1"/>
  <c r="AG1183" i="12" s="1"/>
  <c r="AG1184" i="12" a="1"/>
  <c r="AG1184" i="12" s="1"/>
  <c r="AG1185" i="12" a="1"/>
  <c r="AG1185" i="12" s="1"/>
  <c r="AG1186" i="12" a="1"/>
  <c r="AG1186" i="12" s="1"/>
  <c r="AG1187" i="12" a="1"/>
  <c r="AG1187" i="12" s="1"/>
  <c r="AG1188" i="12" a="1"/>
  <c r="AG1188" i="12" s="1"/>
  <c r="AG1189" i="12" a="1"/>
  <c r="AG1189" i="12" s="1"/>
  <c r="AG1190" i="12" a="1"/>
  <c r="AG1190" i="12" s="1"/>
  <c r="AG1191" i="12" a="1"/>
  <c r="AG1191" i="12" s="1"/>
  <c r="AG1192" i="12" a="1"/>
  <c r="AG1192" i="12" s="1"/>
  <c r="AG1193" i="12" a="1"/>
  <c r="AG1193" i="12" s="1"/>
  <c r="AG1194" i="12" a="1"/>
  <c r="AG1194" i="12" s="1"/>
  <c r="AG1195" i="12" a="1"/>
  <c r="AG1195" i="12" s="1"/>
  <c r="AG1196" i="12" a="1"/>
  <c r="AG1196" i="12" s="1"/>
  <c r="AG1197" i="12" a="1"/>
  <c r="AG1197" i="12" s="1"/>
  <c r="AG1198" i="12" a="1"/>
  <c r="AG1198" i="12" s="1"/>
  <c r="AG1199" i="12" a="1"/>
  <c r="AG1199" i="12" s="1"/>
  <c r="AG1200" i="12" a="1"/>
  <c r="AG1200" i="12" s="1"/>
  <c r="AG1201" i="12" a="1"/>
  <c r="AG1201" i="12" s="1"/>
  <c r="AG1202" i="12" a="1"/>
  <c r="AG1202" i="12" s="1"/>
  <c r="AG1203" i="12" a="1"/>
  <c r="AG1203" i="12" s="1"/>
  <c r="AG1204" i="12" a="1"/>
  <c r="AG1204" i="12" s="1"/>
  <c r="AG1205" i="12" a="1"/>
  <c r="AG1205" i="12" s="1"/>
  <c r="AG1206" i="12" a="1"/>
  <c r="AG1206" i="12" s="1"/>
  <c r="AG1207" i="12" a="1"/>
  <c r="AG1207" i="12" s="1"/>
  <c r="AG1208" i="12" a="1"/>
  <c r="AG1208" i="12" s="1"/>
  <c r="AG1209" i="12" a="1"/>
  <c r="AG1209" i="12" s="1"/>
  <c r="AG1210" i="12" a="1"/>
  <c r="AG1210" i="12" s="1"/>
  <c r="AG1211" i="12" a="1"/>
  <c r="AG1211" i="12" s="1"/>
  <c r="AG1212" i="12" a="1"/>
  <c r="AG1212" i="12" s="1"/>
  <c r="AG1213" i="12" a="1"/>
  <c r="AG1213" i="12" s="1"/>
  <c r="AG1214" i="12" a="1"/>
  <c r="AG1214" i="12" s="1"/>
  <c r="AG1215" i="12" a="1"/>
  <c r="AG1215" i="12" s="1"/>
  <c r="AG1216" i="12" a="1"/>
  <c r="AG1216" i="12" s="1"/>
  <c r="AG1217" i="12" a="1"/>
  <c r="AG1217" i="12" s="1"/>
  <c r="AG1218" i="12" a="1"/>
  <c r="AG1218" i="12" s="1"/>
  <c r="AG1219" i="12" a="1"/>
  <c r="AG1219" i="12" s="1"/>
  <c r="AG1220" i="12" a="1"/>
  <c r="AG1220" i="12" s="1"/>
  <c r="AG1221" i="12" a="1"/>
  <c r="AG1221" i="12" s="1"/>
  <c r="AG1222" i="12" a="1"/>
  <c r="AG1222" i="12" s="1"/>
  <c r="AG1223" i="12" a="1"/>
  <c r="AG1223" i="12" s="1"/>
  <c r="AG1224" i="12" a="1"/>
  <c r="AG1224" i="12" s="1"/>
  <c r="AG1225" i="12" a="1"/>
  <c r="AG1225" i="12" s="1"/>
  <c r="AG1226" i="12" a="1"/>
  <c r="AG1226" i="12" s="1"/>
  <c r="AG1227" i="12" a="1"/>
  <c r="AG1227" i="12" s="1"/>
  <c r="AG1228" i="12" a="1"/>
  <c r="AG1228" i="12" s="1"/>
  <c r="AG1229" i="12" a="1"/>
  <c r="AG1229" i="12" s="1"/>
  <c r="AG1230" i="12" a="1"/>
  <c r="AG1230" i="12" s="1"/>
  <c r="AG1231" i="12" a="1"/>
  <c r="AG1231" i="12" s="1"/>
  <c r="AG1232" i="12" a="1"/>
  <c r="AG1232" i="12" s="1"/>
  <c r="AG1233" i="12" a="1"/>
  <c r="AG1233" i="12" s="1"/>
  <c r="AG1234" i="12" a="1"/>
  <c r="AG1234" i="12" s="1"/>
  <c r="AG1235" i="12" a="1"/>
  <c r="AG1235" i="12" s="1"/>
  <c r="AG1236" i="12" a="1"/>
  <c r="AG1236" i="12" s="1"/>
  <c r="AG1237" i="12" a="1"/>
  <c r="AG1237" i="12" s="1"/>
  <c r="AG1238" i="12" a="1"/>
  <c r="AG1238" i="12" s="1"/>
  <c r="AG1239" i="12" a="1"/>
  <c r="AG1239" i="12" s="1"/>
  <c r="AG1240" i="12" a="1"/>
  <c r="AG1240" i="12" s="1"/>
  <c r="AG1241" i="12" a="1"/>
  <c r="AG1241" i="12" s="1"/>
  <c r="AG1242" i="12" a="1"/>
  <c r="AG1242" i="12" s="1"/>
  <c r="AG1243" i="12" a="1"/>
  <c r="AG1243" i="12" s="1"/>
  <c r="AG1244" i="12" a="1"/>
  <c r="AG1244" i="12" s="1"/>
  <c r="AG1245" i="12" a="1"/>
  <c r="AG1245" i="12" s="1"/>
  <c r="AG1246" i="12" a="1"/>
  <c r="AG1246" i="12" s="1"/>
  <c r="AG1247" i="12" a="1"/>
  <c r="AG1247" i="12" s="1"/>
  <c r="AG1248" i="12" a="1"/>
  <c r="AG1248" i="12" s="1"/>
  <c r="AG1249" i="12" a="1"/>
  <c r="AG1249" i="12" s="1"/>
  <c r="AG1250" i="12" a="1"/>
  <c r="AG1250" i="12" s="1"/>
  <c r="AG1251" i="12" a="1"/>
  <c r="AG1251" i="12" s="1"/>
  <c r="AG1252" i="12" a="1"/>
  <c r="AG1252" i="12" s="1"/>
  <c r="AG1253" i="12" a="1"/>
  <c r="AG1253" i="12" s="1"/>
  <c r="AG1254" i="12" a="1"/>
  <c r="AG1254" i="12" s="1"/>
  <c r="AG1255" i="12" a="1"/>
  <c r="AG1255" i="12" s="1"/>
  <c r="AG1256" i="12" a="1"/>
  <c r="AG1256" i="12" s="1"/>
  <c r="AG1257" i="12" a="1"/>
  <c r="AG1257" i="12" s="1"/>
  <c r="AG1258" i="12" a="1"/>
  <c r="AG1258" i="12" s="1"/>
  <c r="AG1259" i="12" a="1"/>
  <c r="AG1259" i="12" s="1"/>
  <c r="AG1260" i="12" a="1"/>
  <c r="AG1260" i="12" s="1"/>
  <c r="AG1261" i="12" a="1"/>
  <c r="AG1261" i="12" s="1"/>
  <c r="AG1262" i="12" a="1"/>
  <c r="AG1262" i="12" s="1"/>
  <c r="AG1263" i="12" a="1"/>
  <c r="AG1263" i="12" s="1"/>
  <c r="AG1264" i="12" a="1"/>
  <c r="AG1264" i="12" s="1"/>
  <c r="AG1265" i="12" a="1"/>
  <c r="AG1265" i="12" s="1"/>
  <c r="AG1266" i="12" a="1"/>
  <c r="AG1266" i="12" s="1"/>
  <c r="AG1267" i="12" a="1"/>
  <c r="AG1267" i="12" s="1"/>
  <c r="AG1268" i="12" a="1"/>
  <c r="AG1268" i="12" s="1"/>
  <c r="AG1269" i="12" a="1"/>
  <c r="AG1269" i="12" s="1"/>
  <c r="AG1270" i="12" a="1"/>
  <c r="AG1270" i="12" s="1"/>
  <c r="AG1271" i="12" a="1"/>
  <c r="AG1271" i="12" s="1"/>
  <c r="AG1272" i="12" a="1"/>
  <c r="AG1272" i="12" s="1"/>
  <c r="AG1273" i="12" a="1"/>
  <c r="AG1273" i="12" s="1"/>
  <c r="AG1274" i="12" a="1"/>
  <c r="AG1274" i="12" s="1"/>
  <c r="AG1275" i="12" a="1"/>
  <c r="AG1275" i="12" s="1"/>
  <c r="AG1276" i="12" a="1"/>
  <c r="AG1276" i="12" s="1"/>
  <c r="AG1277" i="12" a="1"/>
  <c r="AG1277" i="12" s="1"/>
  <c r="AG1278" i="12" a="1"/>
  <c r="AG1278" i="12" s="1"/>
  <c r="AG1279" i="12" a="1"/>
  <c r="AG1279" i="12" s="1"/>
  <c r="AG1280" i="12" a="1"/>
  <c r="AG1280" i="12" s="1"/>
  <c r="AG1281" i="12" a="1"/>
  <c r="AG1281" i="12" s="1"/>
  <c r="AG1282" i="12" a="1"/>
  <c r="AG1282" i="12" s="1"/>
  <c r="AG1283" i="12" a="1"/>
  <c r="AG1283" i="12" s="1"/>
  <c r="AG1284" i="12" a="1"/>
  <c r="AG1284" i="12" s="1"/>
  <c r="AG1285" i="12" a="1"/>
  <c r="AG1285" i="12" s="1"/>
  <c r="AG1286" i="12" a="1"/>
  <c r="AG1286" i="12" s="1"/>
  <c r="AG1287" i="12" a="1"/>
  <c r="AG1287" i="12" s="1"/>
  <c r="AG1288" i="12" a="1"/>
  <c r="AG1288" i="12" s="1"/>
  <c r="AG1289" i="12" a="1"/>
  <c r="AG1289" i="12" s="1"/>
  <c r="AG1290" i="12" a="1"/>
  <c r="AG1290" i="12" s="1"/>
  <c r="AG1291" i="12" a="1"/>
  <c r="AG1291" i="12" s="1"/>
  <c r="AG1292" i="12" a="1"/>
  <c r="AG1292" i="12" s="1"/>
  <c r="AG1293" i="12" a="1"/>
  <c r="AG1293" i="12" s="1"/>
  <c r="AG1294" i="12" a="1"/>
  <c r="AG1294" i="12" s="1"/>
  <c r="AG1295" i="12" a="1"/>
  <c r="AG1295" i="12" s="1"/>
  <c r="AG1296" i="12" a="1"/>
  <c r="AG1296" i="12" s="1"/>
  <c r="AG1297" i="12" a="1"/>
  <c r="AG1297" i="12" s="1"/>
  <c r="AG1298" i="12" a="1"/>
  <c r="AG1298" i="12" s="1"/>
  <c r="AG1299" i="12" a="1"/>
  <c r="AG1299" i="12" s="1"/>
  <c r="AG1300" i="12" a="1"/>
  <c r="AG1300" i="12" s="1"/>
  <c r="AG1301" i="12" a="1"/>
  <c r="AG1301" i="12" s="1"/>
  <c r="AG1302" i="12" a="1"/>
  <c r="AG1302" i="12" s="1"/>
  <c r="AG1303" i="12" a="1"/>
  <c r="AG1303" i="12" s="1"/>
  <c r="AG1304" i="12" a="1"/>
  <c r="AG1304" i="12" s="1"/>
  <c r="AG1305" i="12" a="1"/>
  <c r="AG1305" i="12" s="1"/>
  <c r="AG1306" i="12" a="1"/>
  <c r="AG1306" i="12" s="1"/>
  <c r="AG1307" i="12" a="1"/>
  <c r="AG1307" i="12" s="1"/>
  <c r="AG1308" i="12" a="1"/>
  <c r="AG1308" i="12" s="1"/>
  <c r="AG1309" i="12" a="1"/>
  <c r="AG1309" i="12" s="1"/>
  <c r="AG1310" i="12" a="1"/>
  <c r="AG1310" i="12" s="1"/>
  <c r="AG1311" i="12" a="1"/>
  <c r="AG1311" i="12" s="1"/>
  <c r="AG1312" i="12" a="1"/>
  <c r="AG1312" i="12" s="1"/>
  <c r="AG1313" i="12" a="1"/>
  <c r="AG1313" i="12" s="1"/>
  <c r="AG1314" i="12" a="1"/>
  <c r="AG1314" i="12" s="1"/>
  <c r="AG1315" i="12" a="1"/>
  <c r="AG1315" i="12" s="1"/>
  <c r="AG1316" i="12" a="1"/>
  <c r="AG1316" i="12" s="1"/>
  <c r="AG1317" i="12" a="1"/>
  <c r="AG1317" i="12" s="1"/>
  <c r="AG1318" i="12" a="1"/>
  <c r="AG1318" i="12" s="1"/>
  <c r="AG1319" i="12" a="1"/>
  <c r="AG1319" i="12" s="1"/>
  <c r="AG1320" i="12" a="1"/>
  <c r="AG1320" i="12" s="1"/>
  <c r="AG1321" i="12" a="1"/>
  <c r="AG1321" i="12" s="1"/>
  <c r="AG1322" i="12" a="1"/>
  <c r="AG1322" i="12" s="1"/>
  <c r="AG1323" i="12" a="1"/>
  <c r="AG1323" i="12" s="1"/>
  <c r="AG1324" i="12" a="1"/>
  <c r="AG1324" i="12" s="1"/>
  <c r="AG1325" i="12" a="1"/>
  <c r="AG1325" i="12" s="1"/>
  <c r="AG1326" i="12" a="1"/>
  <c r="AG1326" i="12" s="1"/>
  <c r="AG1327" i="12" a="1"/>
  <c r="AG1327" i="12" s="1"/>
  <c r="AG1328" i="12" a="1"/>
  <c r="AG1328" i="12" s="1"/>
  <c r="AG1329" i="12" a="1"/>
  <c r="AG1329" i="12" s="1"/>
  <c r="AG1330" i="12" a="1"/>
  <c r="AG1330" i="12" s="1"/>
  <c r="AG1331" i="12" a="1"/>
  <c r="AG1331" i="12" s="1"/>
  <c r="AG1332" i="12" a="1"/>
  <c r="AG1332" i="12" s="1"/>
  <c r="AG1333" i="12" a="1"/>
  <c r="AG1333" i="12" s="1"/>
  <c r="AG1334" i="12" a="1"/>
  <c r="AG1334" i="12" s="1"/>
  <c r="AG1335" i="12" a="1"/>
  <c r="AG1335" i="12" s="1"/>
  <c r="AG1336" i="12" a="1"/>
  <c r="AG1336" i="12" s="1"/>
  <c r="AG1337" i="12" a="1"/>
  <c r="AG1337" i="12" s="1"/>
  <c r="AG1338" i="12" a="1"/>
  <c r="AG1338" i="12" s="1"/>
  <c r="AG1339" i="12" a="1"/>
  <c r="AG1339" i="12" s="1"/>
  <c r="AG1340" i="12" a="1"/>
  <c r="AG1340" i="12" s="1"/>
  <c r="AG1341" i="12" a="1"/>
  <c r="AG1341" i="12" s="1"/>
  <c r="AG1342" i="12" a="1"/>
  <c r="AG1342" i="12" s="1"/>
  <c r="AG1343" i="12" a="1"/>
  <c r="AG1343" i="12" s="1"/>
  <c r="AG1344" i="12" a="1"/>
  <c r="AG1344" i="12" s="1"/>
  <c r="AG1345" i="12" a="1"/>
  <c r="AG1345" i="12" s="1"/>
  <c r="AG1346" i="12" a="1"/>
  <c r="AG1346" i="12" s="1"/>
  <c r="AG1347" i="12" a="1"/>
  <c r="AG1347" i="12" s="1"/>
  <c r="AG1348" i="12" a="1"/>
  <c r="AG1348" i="12" s="1"/>
  <c r="AG1349" i="12" a="1"/>
  <c r="AG1349" i="12" s="1"/>
  <c r="AG1350" i="12" a="1"/>
  <c r="AG1350" i="12" s="1"/>
  <c r="AG1351" i="12" a="1"/>
  <c r="AG1351" i="12" s="1"/>
  <c r="AG1352" i="12" a="1"/>
  <c r="AG1352" i="12" s="1"/>
  <c r="AG1353" i="12" a="1"/>
  <c r="AG1353" i="12" s="1"/>
  <c r="AG1354" i="12" a="1"/>
  <c r="AG1354" i="12" s="1"/>
  <c r="AG1355" i="12" a="1"/>
  <c r="AG1355" i="12" s="1"/>
  <c r="AG1356" i="12" a="1"/>
  <c r="AG1356" i="12" s="1"/>
  <c r="AG1357" i="12" a="1"/>
  <c r="AG1357" i="12" s="1"/>
  <c r="AG1358" i="12" a="1"/>
  <c r="AG1358" i="12" s="1"/>
  <c r="AG1359" i="12" a="1"/>
  <c r="AG1359" i="12" s="1"/>
  <c r="AG1360" i="12" a="1"/>
  <c r="AG1360" i="12" s="1"/>
  <c r="AG1361" i="12" a="1"/>
  <c r="AG1361" i="12" s="1"/>
  <c r="AG1362" i="12" a="1"/>
  <c r="AG1362" i="12" s="1"/>
  <c r="AG1363" i="12" a="1"/>
  <c r="AG1363" i="12" s="1"/>
  <c r="AG1364" i="12" a="1"/>
  <c r="AG1364" i="12" s="1"/>
  <c r="AG1365" i="12" a="1"/>
  <c r="AG1365" i="12" s="1"/>
  <c r="AG1366" i="12" a="1"/>
  <c r="AG1366" i="12" s="1"/>
  <c r="AG1367" i="12" a="1"/>
  <c r="AG1367" i="12" s="1"/>
  <c r="AG1368" i="12" a="1"/>
  <c r="AG1368" i="12" s="1"/>
  <c r="AG1369" i="12" a="1"/>
  <c r="AG1369" i="12" s="1"/>
  <c r="AG1370" i="12" a="1"/>
  <c r="AG1370" i="12" s="1"/>
  <c r="AG1371" i="12" a="1"/>
  <c r="AG1371" i="12" s="1"/>
  <c r="AG1372" i="12" a="1"/>
  <c r="AG1372" i="12" s="1"/>
  <c r="AG1373" i="12" a="1"/>
  <c r="AG1373" i="12" s="1"/>
  <c r="AG1374" i="12" a="1"/>
  <c r="AG1374" i="12" s="1"/>
  <c r="AG1375" i="12" a="1"/>
  <c r="AG1375" i="12" s="1"/>
  <c r="AG1376" i="12" a="1"/>
  <c r="AG1376" i="12" s="1"/>
  <c r="AG1377" i="12" a="1"/>
  <c r="AG1377" i="12" s="1"/>
  <c r="AG1378" i="12" a="1"/>
  <c r="AG1378" i="12" s="1"/>
  <c r="AG1379" i="12" a="1"/>
  <c r="AG1379" i="12" s="1"/>
  <c r="AG1380" i="12" a="1"/>
  <c r="AG1380" i="12" s="1"/>
  <c r="AG1381" i="12" a="1"/>
  <c r="AG1381" i="12" s="1"/>
  <c r="AG1382" i="12" a="1"/>
  <c r="AG1382" i="12" s="1"/>
  <c r="AG1383" i="12" a="1"/>
  <c r="AG1383" i="12" s="1"/>
  <c r="AG1384" i="12" a="1"/>
  <c r="AG1384" i="12" s="1"/>
  <c r="AG1385" i="12" a="1"/>
  <c r="AG1385" i="12" s="1"/>
  <c r="AG1386" i="12" a="1"/>
  <c r="AG1386" i="12" s="1"/>
  <c r="AG1387" i="12" a="1"/>
  <c r="AG1387" i="12" s="1"/>
  <c r="AG1388" i="12" a="1"/>
  <c r="AG1388" i="12" s="1"/>
  <c r="AG1389" i="12" a="1"/>
  <c r="AG1389" i="12" s="1"/>
  <c r="AG1390" i="12" a="1"/>
  <c r="AG1390" i="12" s="1"/>
  <c r="AG1391" i="12" a="1"/>
  <c r="AG1391" i="12" s="1"/>
  <c r="AG1392" i="12" a="1"/>
  <c r="AG1392" i="12" s="1"/>
  <c r="AG1393" i="12" a="1"/>
  <c r="AG1393" i="12" s="1"/>
  <c r="AG1394" i="12" a="1"/>
  <c r="AG1394" i="12" s="1"/>
  <c r="AG1395" i="12" a="1"/>
  <c r="AG1395" i="12" s="1"/>
  <c r="AG1396" i="12" a="1"/>
  <c r="AG1396" i="12" s="1"/>
  <c r="AG1397" i="12" a="1"/>
  <c r="AG1397" i="12" s="1"/>
  <c r="AG1398" i="12" a="1"/>
  <c r="AG1398" i="12" s="1"/>
  <c r="AG1399" i="12" a="1"/>
  <c r="AG1399" i="12" s="1"/>
  <c r="AG1400" i="12" a="1"/>
  <c r="AG1400" i="12" s="1"/>
  <c r="AG1401" i="12" a="1"/>
  <c r="AG1401" i="12" s="1"/>
  <c r="AG1402" i="12" a="1"/>
  <c r="AG1402" i="12" s="1"/>
  <c r="AG1403" i="12" a="1"/>
  <c r="AG1403" i="12" s="1"/>
  <c r="AG1404" i="12" a="1"/>
  <c r="AG1404" i="12" s="1"/>
  <c r="AG1405" i="12" a="1"/>
  <c r="AG1405" i="12" s="1"/>
  <c r="AG1406" i="12" a="1"/>
  <c r="AG1406" i="12" s="1"/>
  <c r="AG1407" i="12" a="1"/>
  <c r="AG1407" i="12" s="1"/>
  <c r="AG1408" i="12" a="1"/>
  <c r="AG1408" i="12" s="1"/>
  <c r="AG1409" i="12" a="1"/>
  <c r="AG1409" i="12" s="1"/>
  <c r="AG1410" i="12" a="1"/>
  <c r="AG1410" i="12" s="1"/>
  <c r="AG1411" i="12" a="1"/>
  <c r="AG1411" i="12" s="1"/>
  <c r="AG1412" i="12" a="1"/>
  <c r="AG1412" i="12" s="1"/>
  <c r="AG1413" i="12" a="1"/>
  <c r="AG1413" i="12" s="1"/>
  <c r="AG1414" i="12" a="1"/>
  <c r="AG1414" i="12" s="1"/>
  <c r="AG1415" i="12" a="1"/>
  <c r="AG1415" i="12" s="1"/>
  <c r="AG1416" i="12" a="1"/>
  <c r="AG1416" i="12" s="1"/>
  <c r="AG1417" i="12" a="1"/>
  <c r="AG1417" i="12" s="1"/>
  <c r="AG1418" i="12" a="1"/>
  <c r="AG1418" i="12" s="1"/>
  <c r="AG1419" i="12" a="1"/>
  <c r="AG1419" i="12" s="1"/>
  <c r="AG1420" i="12" a="1"/>
  <c r="AG1420" i="12" s="1"/>
  <c r="AG1421" i="12" a="1"/>
  <c r="AG1421" i="12" s="1"/>
  <c r="AG1422" i="12" a="1"/>
  <c r="AG1422" i="12" s="1"/>
  <c r="AG1423" i="12" a="1"/>
  <c r="AG1423" i="12" s="1"/>
  <c r="AG1424" i="12" a="1"/>
  <c r="AG1424" i="12" s="1"/>
  <c r="AG1425" i="12" a="1"/>
  <c r="AG1425" i="12" s="1"/>
  <c r="AG1426" i="12" a="1"/>
  <c r="AG1426" i="12" s="1"/>
  <c r="AG1427" i="12" a="1"/>
  <c r="AG1427" i="12" s="1"/>
  <c r="AG1428" i="12" a="1"/>
  <c r="AG1428" i="12" s="1"/>
  <c r="AG1429" i="12" a="1"/>
  <c r="AG1429" i="12" s="1"/>
  <c r="AG1430" i="12" a="1"/>
  <c r="AG1430" i="12" s="1"/>
  <c r="AG1431" i="12" a="1"/>
  <c r="AG1431" i="12" s="1"/>
  <c r="AG1432" i="12" a="1"/>
  <c r="AG1432" i="12" s="1"/>
  <c r="AG1433" i="12" a="1"/>
  <c r="AG1433" i="12" s="1"/>
  <c r="AG1434" i="12" a="1"/>
  <c r="AG1434" i="12" s="1"/>
  <c r="AG1435" i="12" a="1"/>
  <c r="AG1435" i="12" s="1"/>
  <c r="AG1436" i="12" a="1"/>
  <c r="AG1436" i="12" s="1"/>
  <c r="AG1437" i="12" a="1"/>
  <c r="AG1437" i="12" s="1"/>
  <c r="AG1438" i="12" a="1"/>
  <c r="AG1438" i="12" s="1"/>
  <c r="AG1439" i="12" a="1"/>
  <c r="AG1439" i="12" s="1"/>
  <c r="AG1440" i="12" a="1"/>
  <c r="AG1440" i="12" s="1"/>
  <c r="AG1441" i="12" a="1"/>
  <c r="AG1441" i="12" s="1"/>
  <c r="AG1442" i="12" a="1"/>
  <c r="AG1442" i="12" s="1"/>
  <c r="AG1443" i="12" a="1"/>
  <c r="AG1443" i="12" s="1"/>
  <c r="AG1444" i="12" a="1"/>
  <c r="AG1444" i="12" s="1"/>
  <c r="AG1445" i="12" a="1"/>
  <c r="AG1445" i="12" s="1"/>
  <c r="AG1446" i="12" a="1"/>
  <c r="AG1446" i="12" s="1"/>
  <c r="AG1447" i="12" a="1"/>
  <c r="AG1447" i="12" s="1"/>
  <c r="AG1448" i="12" a="1"/>
  <c r="AG1448" i="12" s="1"/>
  <c r="AG1449" i="12" a="1"/>
  <c r="AG1449" i="12" s="1"/>
  <c r="AG1450" i="12" a="1"/>
  <c r="AG1450" i="12" s="1"/>
  <c r="AG1451" i="12" a="1"/>
  <c r="AG1451" i="12" s="1"/>
  <c r="AG1452" i="12" a="1"/>
  <c r="AG1452" i="12" s="1"/>
  <c r="AG1453" i="12" a="1"/>
  <c r="AG1453" i="12" s="1"/>
  <c r="AG1454" i="12" a="1"/>
  <c r="AG1454" i="12" s="1"/>
  <c r="AG1455" i="12" a="1"/>
  <c r="AG1455" i="12" s="1"/>
  <c r="AG1456" i="12" a="1"/>
  <c r="AG1456" i="12" s="1"/>
  <c r="AG1457" i="12" a="1"/>
  <c r="AG1457" i="12" s="1"/>
  <c r="AG1458" i="12" a="1"/>
  <c r="AG1458" i="12" s="1"/>
  <c r="AG1459" i="12" a="1"/>
  <c r="AG1459" i="12" s="1"/>
  <c r="AG1460" i="12" a="1"/>
  <c r="AG1460" i="12" s="1"/>
  <c r="AG1461" i="12" a="1"/>
  <c r="AG1461" i="12" s="1"/>
  <c r="AG1462" i="12" a="1"/>
  <c r="AG1462" i="12" s="1"/>
  <c r="AG1463" i="12" a="1"/>
  <c r="AG1463" i="12" s="1"/>
  <c r="AG1464" i="12" a="1"/>
  <c r="AG1464" i="12" s="1"/>
  <c r="AG1465" i="12" a="1"/>
  <c r="AG1465" i="12" s="1"/>
  <c r="AG1466" i="12" a="1"/>
  <c r="AG1466" i="12" s="1"/>
  <c r="AG1467" i="12" a="1"/>
  <c r="AG1467" i="12" s="1"/>
  <c r="AG1468" i="12" a="1"/>
  <c r="AG1468" i="12" s="1"/>
  <c r="AG1469" i="12" a="1"/>
  <c r="AG1469" i="12" s="1"/>
  <c r="AG1470" i="12" a="1"/>
  <c r="AG1470" i="12" s="1"/>
  <c r="AG1471" i="12" a="1"/>
  <c r="AG1471" i="12" s="1"/>
  <c r="AG1472" i="12" a="1"/>
  <c r="AG1472" i="12" s="1"/>
  <c r="AG1473" i="12" a="1"/>
  <c r="AG1473" i="12" s="1"/>
  <c r="AG1474" i="12" a="1"/>
  <c r="AG1474" i="12" s="1"/>
  <c r="AG1475" i="12" a="1"/>
  <c r="AG1475" i="12" s="1"/>
  <c r="AG1476" i="12" a="1"/>
  <c r="AG1476" i="12" s="1"/>
  <c r="AG1477" i="12" a="1"/>
  <c r="AG1477" i="12" s="1"/>
  <c r="AG1478" i="12" a="1"/>
  <c r="AG1478" i="12" s="1"/>
  <c r="AG1479" i="12" a="1"/>
  <c r="AG1479" i="12" s="1"/>
  <c r="AG1480" i="12" a="1"/>
  <c r="AG1480" i="12" s="1"/>
  <c r="AG1481" i="12" a="1"/>
  <c r="AG1481" i="12" s="1"/>
  <c r="AG1482" i="12" a="1"/>
  <c r="AG1482" i="12" s="1"/>
  <c r="AG1483" i="12" a="1"/>
  <c r="AG1483" i="12" s="1"/>
  <c r="AG1484" i="12" a="1"/>
  <c r="AG1484" i="12" s="1"/>
  <c r="AG1485" i="12" a="1"/>
  <c r="AG1485" i="12" s="1"/>
  <c r="AG1486" i="12" a="1"/>
  <c r="AG1486" i="12" s="1"/>
  <c r="AG1487" i="12" a="1"/>
  <c r="AG1487" i="12" s="1"/>
  <c r="AG1488" i="12" a="1"/>
  <c r="AG1488" i="12" s="1"/>
  <c r="AG1489" i="12" a="1"/>
  <c r="AG1489" i="12" s="1"/>
  <c r="AG1490" i="12" a="1"/>
  <c r="AG1490" i="12" s="1"/>
  <c r="AG1491" i="12" a="1"/>
  <c r="AG1491" i="12" s="1"/>
  <c r="AG1492" i="12" a="1"/>
  <c r="AG1492" i="12" s="1"/>
  <c r="AG1493" i="12" a="1"/>
  <c r="AG1493" i="12" s="1"/>
  <c r="AG1494" i="12" a="1"/>
  <c r="AG1494" i="12" s="1"/>
  <c r="AG1495" i="12" a="1"/>
  <c r="AG1495" i="12" s="1"/>
  <c r="AG1496" i="12" a="1"/>
  <c r="AG1496" i="12" s="1"/>
  <c r="AG1497" i="12" a="1"/>
  <c r="AG1497" i="12" s="1"/>
  <c r="AG1498" i="12" a="1"/>
  <c r="AG1498" i="12" s="1"/>
  <c r="AG1499" i="12" a="1"/>
  <c r="AG1499" i="12" s="1"/>
  <c r="AG1500" i="12" a="1"/>
  <c r="AG1500" i="12" s="1"/>
  <c r="AG1501" i="12" a="1"/>
  <c r="AG1501" i="12" s="1"/>
  <c r="AG1502" i="12" a="1"/>
  <c r="AG1502" i="12" s="1"/>
  <c r="AG1503" i="12" a="1"/>
  <c r="AG1503" i="12" s="1"/>
  <c r="AG1504" i="12" a="1"/>
  <c r="AG1504" i="12" s="1"/>
  <c r="AG1505" i="12" a="1"/>
  <c r="AG1505" i="12" s="1"/>
  <c r="AG1506" i="12" a="1"/>
  <c r="AG1506" i="12" s="1"/>
  <c r="AG1507" i="12" a="1"/>
  <c r="AG1507" i="12" s="1"/>
  <c r="AG1508" i="12" a="1"/>
  <c r="AG1508" i="12" s="1"/>
  <c r="AG1509" i="12" a="1"/>
  <c r="AG1509" i="12" s="1"/>
  <c r="AG1510" i="12" a="1"/>
  <c r="AG1510" i="12" s="1"/>
  <c r="AG1511" i="12" a="1"/>
  <c r="AG1511" i="12" s="1"/>
  <c r="AG1512" i="12" a="1"/>
  <c r="AG1512" i="12" s="1"/>
  <c r="AG1513" i="12" a="1"/>
  <c r="AG1513" i="12" s="1"/>
  <c r="AG1514" i="12" a="1"/>
  <c r="AG1514" i="12" s="1"/>
  <c r="AG1515" i="12" a="1"/>
  <c r="AG1515" i="12" s="1"/>
  <c r="AG1516" i="12" a="1"/>
  <c r="AG1516" i="12" s="1"/>
  <c r="AG1517" i="12" a="1"/>
  <c r="AG1517" i="12" s="1"/>
  <c r="AG1518" i="12" a="1"/>
  <c r="AG1518" i="12" s="1"/>
  <c r="AG1519" i="12" a="1"/>
  <c r="AG1519" i="12" s="1"/>
  <c r="AG1520" i="12" a="1"/>
  <c r="AG1520" i="12" s="1"/>
  <c r="AG1521" i="12" a="1"/>
  <c r="AG1521" i="12" s="1"/>
  <c r="AG1522" i="12" a="1"/>
  <c r="AG1522" i="12" s="1"/>
  <c r="AG1523" i="12" a="1"/>
  <c r="AG1523" i="12" s="1"/>
  <c r="AG1524" i="12" a="1"/>
  <c r="AG1524" i="12" s="1"/>
  <c r="AG1525" i="12" a="1"/>
  <c r="AG1525" i="12" s="1"/>
  <c r="AG1526" i="12" a="1"/>
  <c r="AG1526" i="12" s="1"/>
  <c r="AG1527" i="12" a="1"/>
  <c r="AG1527" i="12" s="1"/>
  <c r="AG1528" i="12" a="1"/>
  <c r="AG1528" i="12" s="1"/>
  <c r="AG1529" i="12" a="1"/>
  <c r="AG1529" i="12" s="1"/>
  <c r="AG1530" i="12" a="1"/>
  <c r="AG1530" i="12" s="1"/>
  <c r="AG1531" i="12" a="1"/>
  <c r="AG1531" i="12" s="1"/>
  <c r="AG1532" i="12" a="1"/>
  <c r="AG1532" i="12" s="1"/>
  <c r="AG1533" i="12" a="1"/>
  <c r="AG1533" i="12" s="1"/>
  <c r="AG1534" i="12" a="1"/>
  <c r="AG1534" i="12" s="1"/>
  <c r="AG1535" i="12" a="1"/>
  <c r="AG1535" i="12" s="1"/>
  <c r="AG1536" i="12" a="1"/>
  <c r="AG1536" i="12" s="1"/>
  <c r="AG1537" i="12" a="1"/>
  <c r="AG1537" i="12" s="1"/>
  <c r="AG1538" i="12" a="1"/>
  <c r="AG1538" i="12" s="1"/>
  <c r="AG1539" i="12" a="1"/>
  <c r="AG1539" i="12" s="1"/>
  <c r="AG1540" i="12" a="1"/>
  <c r="AG1540" i="12" s="1"/>
  <c r="AG1541" i="12" a="1"/>
  <c r="AG1541" i="12" s="1"/>
  <c r="AG1542" i="12" a="1"/>
  <c r="AG1542" i="12" s="1"/>
  <c r="AG1543" i="12" a="1"/>
  <c r="AG1543" i="12" s="1"/>
  <c r="AG1544" i="12" a="1"/>
  <c r="AG1544" i="12" s="1"/>
  <c r="AG1545" i="12" a="1"/>
  <c r="AG1545" i="12" s="1"/>
  <c r="AG1546" i="12" a="1"/>
  <c r="AG1546" i="12" s="1"/>
  <c r="AG1547" i="12" a="1"/>
  <c r="AG1547" i="12" s="1"/>
  <c r="AG1548" i="12" a="1"/>
  <c r="AG1548" i="12" s="1"/>
  <c r="AG1549" i="12" a="1"/>
  <c r="AG1549" i="12" s="1"/>
  <c r="AG1550" i="12" a="1"/>
  <c r="AG1550" i="12" s="1"/>
  <c r="AG1551" i="12" a="1"/>
  <c r="AG1551" i="12" s="1"/>
  <c r="AG1552" i="12" a="1"/>
  <c r="AG1552" i="12" s="1"/>
  <c r="AG1553" i="12" a="1"/>
  <c r="AG1553" i="12" s="1"/>
  <c r="AG1554" i="12" a="1"/>
  <c r="AG1554" i="12" s="1"/>
  <c r="AG1555" i="12" a="1"/>
  <c r="AG1555" i="12" s="1"/>
  <c r="AG1556" i="12" a="1"/>
  <c r="AG1556" i="12" s="1"/>
  <c r="AG1557" i="12" a="1"/>
  <c r="AG1557" i="12" s="1"/>
  <c r="AG1558" i="12" a="1"/>
  <c r="AG1558" i="12" s="1"/>
  <c r="AG1559" i="12" a="1"/>
  <c r="AG1559" i="12" s="1"/>
  <c r="AG1560" i="12" a="1"/>
  <c r="AG1560" i="12" s="1"/>
  <c r="AG1561" i="12" a="1"/>
  <c r="AG1561" i="12" s="1"/>
  <c r="AG1562" i="12" a="1"/>
  <c r="AG1562" i="12" s="1"/>
  <c r="AG1563" i="12" a="1"/>
  <c r="AG1563" i="12" s="1"/>
  <c r="AG1564" i="12" a="1"/>
  <c r="AG1564" i="12" s="1"/>
  <c r="AG1565" i="12" a="1"/>
  <c r="AG1565" i="12" s="1"/>
  <c r="AG1566" i="12" a="1"/>
  <c r="AG1566" i="12" s="1"/>
  <c r="AG1567" i="12" a="1"/>
  <c r="AG1567" i="12" s="1"/>
  <c r="AG1568" i="12" a="1"/>
  <c r="AG1568" i="12" s="1"/>
  <c r="AG1569" i="12" a="1"/>
  <c r="AG1569" i="12" s="1"/>
  <c r="AG1570" i="12" a="1"/>
  <c r="AG1570" i="12" s="1"/>
  <c r="AG1571" i="12" a="1"/>
  <c r="AG1571" i="12" s="1"/>
  <c r="AG1572" i="12" a="1"/>
  <c r="AG1572" i="12" s="1"/>
  <c r="AG1573" i="12" a="1"/>
  <c r="AG1573" i="12" s="1"/>
  <c r="AG1574" i="12" a="1"/>
  <c r="AG1574" i="12" s="1"/>
  <c r="AG1575" i="12" a="1"/>
  <c r="AG1575" i="12" s="1"/>
  <c r="AG1576" i="12" a="1"/>
  <c r="AG1576" i="12" s="1"/>
  <c r="AG1577" i="12" a="1"/>
  <c r="AG1577" i="12" s="1"/>
  <c r="AG1578" i="12" a="1"/>
  <c r="AG1578" i="12" s="1"/>
  <c r="AG1579" i="12" a="1"/>
  <c r="AG1579" i="12" s="1"/>
  <c r="AG1580" i="12" a="1"/>
  <c r="AG1580" i="12" s="1"/>
  <c r="AG1581" i="12" a="1"/>
  <c r="AG1581" i="12" s="1"/>
  <c r="AG1582" i="12" a="1"/>
  <c r="AG1582" i="12" s="1"/>
  <c r="AG1583" i="12" a="1"/>
  <c r="AG1583" i="12" s="1"/>
  <c r="AG1584" i="12" a="1"/>
  <c r="AG1584" i="12" s="1"/>
  <c r="AG1585" i="12" a="1"/>
  <c r="AG1585" i="12" s="1"/>
  <c r="AG1586" i="12" a="1"/>
  <c r="AG1586" i="12" s="1"/>
  <c r="AG1587" i="12" a="1"/>
  <c r="AG1587" i="12" s="1"/>
  <c r="AG1588" i="12" a="1"/>
  <c r="AG1588" i="12" s="1"/>
  <c r="AG1589" i="12" a="1"/>
  <c r="AG1589" i="12" s="1"/>
  <c r="AG1590" i="12" a="1"/>
  <c r="AG1590" i="12" s="1"/>
  <c r="AG1591" i="12" a="1"/>
  <c r="AG1591" i="12" s="1"/>
  <c r="AG1592" i="12" a="1"/>
  <c r="AG1592" i="12" s="1"/>
  <c r="AG1593" i="12" a="1"/>
  <c r="AG1593" i="12" s="1"/>
  <c r="AG1594" i="12" a="1"/>
  <c r="AG1594" i="12" s="1"/>
  <c r="AG1595" i="12" a="1"/>
  <c r="AG1595" i="12" s="1"/>
  <c r="AG1596" i="12" a="1"/>
  <c r="AG1596" i="12" s="1"/>
  <c r="AG1597" i="12" a="1"/>
  <c r="AG1597" i="12" s="1"/>
  <c r="AG1598" i="12" a="1"/>
  <c r="AG1598" i="12" s="1"/>
  <c r="AG1599" i="12" a="1"/>
  <c r="AG1599" i="12" s="1"/>
  <c r="AG1600" i="12" a="1"/>
  <c r="AG1600" i="12" s="1"/>
  <c r="AG1601" i="12" a="1"/>
  <c r="AG1601" i="12" s="1"/>
  <c r="AG1602" i="12" a="1"/>
  <c r="AG1602" i="12" s="1"/>
  <c r="AG1603" i="12" a="1"/>
  <c r="AG1603" i="12" s="1"/>
  <c r="AG1604" i="12" a="1"/>
  <c r="AG1604" i="12" s="1"/>
  <c r="AG1605" i="12" a="1"/>
  <c r="AG1605" i="12" s="1"/>
  <c r="AG1606" i="12" a="1"/>
  <c r="AG1606" i="12" s="1"/>
  <c r="AG1607" i="12" a="1"/>
  <c r="AG1607" i="12" s="1"/>
  <c r="AG1608" i="12" a="1"/>
  <c r="AG1608" i="12" s="1"/>
  <c r="AG1609" i="12" a="1"/>
  <c r="AG1609" i="12" s="1"/>
  <c r="AG1610" i="12" a="1"/>
  <c r="AG1610" i="12" s="1"/>
  <c r="AG1611" i="12" a="1"/>
  <c r="AG1611" i="12" s="1"/>
  <c r="AG1612" i="12" a="1"/>
  <c r="AG1612" i="12" s="1"/>
  <c r="AG1613" i="12" a="1"/>
  <c r="AG1613" i="12" s="1"/>
  <c r="AG1614" i="12" a="1"/>
  <c r="AG1614" i="12" s="1"/>
  <c r="AG1615" i="12" a="1"/>
  <c r="AG1615" i="12" s="1"/>
  <c r="AG1616" i="12" a="1"/>
  <c r="AG1616" i="12" s="1"/>
  <c r="AG1617" i="12" a="1"/>
  <c r="AG1617" i="12" s="1"/>
  <c r="AG1618" i="12" a="1"/>
  <c r="AG1618" i="12" s="1"/>
  <c r="AG1619" i="12" a="1"/>
  <c r="AG1619" i="12" s="1"/>
  <c r="AG1620" i="12" a="1"/>
  <c r="AG1620" i="12" s="1"/>
  <c r="AG1621" i="12" a="1"/>
  <c r="AG1621" i="12" s="1"/>
  <c r="AG1622" i="12" a="1"/>
  <c r="AG1622" i="12" s="1"/>
  <c r="AG1623" i="12" a="1"/>
  <c r="AG1623" i="12" s="1"/>
  <c r="AG1624" i="12" a="1"/>
  <c r="AG1624" i="12" s="1"/>
  <c r="AG1625" i="12" a="1"/>
  <c r="AG1625" i="12" s="1"/>
  <c r="AG1626" i="12" a="1"/>
  <c r="AG1626" i="12" s="1"/>
  <c r="AG1627" i="12" a="1"/>
  <c r="AG1627" i="12" s="1"/>
  <c r="AG1628" i="12" a="1"/>
  <c r="AG1628" i="12" s="1"/>
  <c r="AG1629" i="12" a="1"/>
  <c r="AG1629" i="12" s="1"/>
  <c r="AG1630" i="12" a="1"/>
  <c r="AG1630" i="12" s="1"/>
  <c r="AG1631" i="12" a="1"/>
  <c r="AG1631" i="12" s="1"/>
  <c r="AG1632" i="12" a="1"/>
  <c r="AG1632" i="12" s="1"/>
  <c r="AG1633" i="12" a="1"/>
  <c r="AG1633" i="12" s="1"/>
  <c r="AG1634" i="12" a="1"/>
  <c r="AG1634" i="12" s="1"/>
  <c r="AG1635" i="12" a="1"/>
  <c r="AG1635" i="12" s="1"/>
  <c r="AG1636" i="12" a="1"/>
  <c r="AG1636" i="12" s="1"/>
  <c r="AG1637" i="12" a="1"/>
  <c r="AG1637" i="12" s="1"/>
  <c r="AG1638" i="12" a="1"/>
  <c r="AG1638" i="12" s="1"/>
  <c r="AG1639" i="12" a="1"/>
  <c r="AG1639" i="12" s="1"/>
  <c r="AG1640" i="12" a="1"/>
  <c r="AG1640" i="12" s="1"/>
  <c r="AG1641" i="12" a="1"/>
  <c r="AG1641" i="12" s="1"/>
  <c r="AG1642" i="12" a="1"/>
  <c r="AG1642" i="12" s="1"/>
  <c r="AG1643" i="12" a="1"/>
  <c r="AG1643" i="12" s="1"/>
  <c r="AG1644" i="12" a="1"/>
  <c r="AG1644" i="12" s="1"/>
  <c r="AG1645" i="12" a="1"/>
  <c r="AG1645" i="12" s="1"/>
  <c r="AG1646" i="12" a="1"/>
  <c r="AG1646" i="12" s="1"/>
  <c r="AG1647" i="12" a="1"/>
  <c r="AG1647" i="12" s="1"/>
  <c r="AG1648" i="12" a="1"/>
  <c r="AG1648" i="12" s="1"/>
  <c r="AG1649" i="12" a="1"/>
  <c r="AG1649" i="12" s="1"/>
  <c r="AG1650" i="12" a="1"/>
  <c r="AG1650" i="12" s="1"/>
  <c r="AG1651" i="12" a="1"/>
  <c r="AG1651" i="12" s="1"/>
  <c r="AG1652" i="12" a="1"/>
  <c r="AG1652" i="12" s="1"/>
  <c r="AG1653" i="12" a="1"/>
  <c r="AG1653" i="12" s="1"/>
  <c r="AG1654" i="12" a="1"/>
  <c r="AG1654" i="12" s="1"/>
  <c r="AG1655" i="12" a="1"/>
  <c r="AG1655" i="12" s="1"/>
  <c r="AG1656" i="12" a="1"/>
  <c r="AG1656" i="12" s="1"/>
  <c r="AG1657" i="12" a="1"/>
  <c r="AG1657" i="12" s="1"/>
  <c r="AG1658" i="12" a="1"/>
  <c r="AG1658" i="12" s="1"/>
  <c r="AG1659" i="12" a="1"/>
  <c r="AG1659" i="12" s="1"/>
  <c r="AG1660" i="12" a="1"/>
  <c r="AG1660" i="12" s="1"/>
  <c r="AG1661" i="12" a="1"/>
  <c r="AG1661" i="12" s="1"/>
  <c r="AG1662" i="12" a="1"/>
  <c r="AG1662" i="12" s="1"/>
  <c r="AG1663" i="12" a="1"/>
  <c r="AG1663" i="12" s="1"/>
  <c r="AG1664" i="12" a="1"/>
  <c r="AG1664" i="12" s="1"/>
  <c r="AG1665" i="12" a="1"/>
  <c r="AG1665" i="12" s="1"/>
  <c r="AG1666" i="12" a="1"/>
  <c r="AG1666" i="12" s="1"/>
  <c r="AG1667" i="12" a="1"/>
  <c r="AG1667" i="12" s="1"/>
  <c r="AG1668" i="12" a="1"/>
  <c r="AG1668" i="12" s="1"/>
  <c r="AG1669" i="12" a="1"/>
  <c r="AG1669" i="12" s="1"/>
  <c r="AG1670" i="12" a="1"/>
  <c r="AG1670" i="12" s="1"/>
  <c r="AG1671" i="12" a="1"/>
  <c r="AG1671" i="12" s="1"/>
  <c r="AG1672" i="12" a="1"/>
  <c r="AG1672" i="12" s="1"/>
  <c r="AG1673" i="12" a="1"/>
  <c r="AG1673" i="12" s="1"/>
  <c r="AG1674" i="12" a="1"/>
  <c r="AG1674" i="12" s="1"/>
  <c r="AG1675" i="12" a="1"/>
  <c r="AG1675" i="12" s="1"/>
  <c r="AG1676" i="12" a="1"/>
  <c r="AG1676" i="12" s="1"/>
  <c r="AG1677" i="12" a="1"/>
  <c r="AG1677" i="12" s="1"/>
  <c r="AG1678" i="12" a="1"/>
  <c r="AG1678" i="12" s="1"/>
  <c r="AG1679" i="12" a="1"/>
  <c r="AG1679" i="12" s="1"/>
  <c r="AG1680" i="12" a="1"/>
  <c r="AG1680" i="12" s="1"/>
  <c r="AG1681" i="12" a="1"/>
  <c r="AG1681" i="12" s="1"/>
  <c r="AG1682" i="12" a="1"/>
  <c r="AG1682" i="12" s="1"/>
  <c r="AG1683" i="12" a="1"/>
  <c r="AG1683" i="12" s="1"/>
  <c r="AG1684" i="12" a="1"/>
  <c r="AG1684" i="12" s="1"/>
  <c r="AG1685" i="12" a="1"/>
  <c r="AG1685" i="12" s="1"/>
  <c r="AG1686" i="12" a="1"/>
  <c r="AG1686" i="12" s="1"/>
  <c r="AG1687" i="12" a="1"/>
  <c r="AG1687" i="12" s="1"/>
  <c r="AG1688" i="12" a="1"/>
  <c r="AG1688" i="12" s="1"/>
  <c r="AG1689" i="12" a="1"/>
  <c r="AG1689" i="12" s="1"/>
  <c r="AG1690" i="12" a="1"/>
  <c r="AG1690" i="12" s="1"/>
  <c r="AG1691" i="12" a="1"/>
  <c r="AG1691" i="12" s="1"/>
  <c r="AG1692" i="12" a="1"/>
  <c r="AG1692" i="12" s="1"/>
  <c r="AG1693" i="12" a="1"/>
  <c r="AG1693" i="12" s="1"/>
  <c r="AG1694" i="12" a="1"/>
  <c r="AG1694" i="12" s="1"/>
  <c r="AG1695" i="12" a="1"/>
  <c r="AG1695" i="12" s="1"/>
  <c r="AG1696" i="12" a="1"/>
  <c r="AG1696" i="12" s="1"/>
  <c r="AG1697" i="12" a="1"/>
  <c r="AG1697" i="12" s="1"/>
  <c r="AG1698" i="12" a="1"/>
  <c r="AG1698" i="12" s="1"/>
  <c r="AG1699" i="12" a="1"/>
  <c r="AG1699" i="12" s="1"/>
  <c r="AG1700" i="12" a="1"/>
  <c r="AG1700" i="12" s="1"/>
  <c r="AG1701" i="12" a="1"/>
  <c r="AG1701" i="12" s="1"/>
  <c r="AG1702" i="12" a="1"/>
  <c r="AG1702" i="12" s="1"/>
  <c r="AG1703" i="12" a="1"/>
  <c r="AG1703" i="12" s="1"/>
  <c r="AG1704" i="12" a="1"/>
  <c r="AG1704" i="12" s="1"/>
  <c r="AG1705" i="12" a="1"/>
  <c r="AG1705" i="12" s="1"/>
  <c r="AG1706" i="12" a="1"/>
  <c r="AG1706" i="12" s="1"/>
  <c r="AG1707" i="12" a="1"/>
  <c r="AG1707" i="12" s="1"/>
  <c r="AG1708" i="12" a="1"/>
  <c r="AG1708" i="12" s="1"/>
  <c r="AG1709" i="12" a="1"/>
  <c r="AG1709" i="12" s="1"/>
  <c r="AG1710" i="12" a="1"/>
  <c r="AG1710" i="12" s="1"/>
  <c r="AG1711" i="12" a="1"/>
  <c r="AG1711" i="12" s="1"/>
  <c r="AG1712" i="12" a="1"/>
  <c r="AG1712" i="12" s="1"/>
  <c r="AG1713" i="12" a="1"/>
  <c r="AG1713" i="12" s="1"/>
  <c r="AG1714" i="12" a="1"/>
  <c r="AG1714" i="12" s="1"/>
  <c r="AG1715" i="12" a="1"/>
  <c r="AG1715" i="12" s="1"/>
  <c r="AG1716" i="12" a="1"/>
  <c r="AG1716" i="12" s="1"/>
  <c r="AG1717" i="12" a="1"/>
  <c r="AG1717" i="12" s="1"/>
  <c r="AG1718" i="12" a="1"/>
  <c r="AG1718" i="12" s="1"/>
  <c r="AG1719" i="12" a="1"/>
  <c r="AG1719" i="12" s="1"/>
  <c r="AG1720" i="12" a="1"/>
  <c r="AG1720" i="12" s="1"/>
  <c r="AG1721" i="12" a="1"/>
  <c r="AG1721" i="12" s="1"/>
  <c r="AG1722" i="12" a="1"/>
  <c r="AG1722" i="12" s="1"/>
  <c r="AG1723" i="12" a="1"/>
  <c r="AG1723" i="12" s="1"/>
  <c r="AG1724" i="12" a="1"/>
  <c r="AG1724" i="12" s="1"/>
  <c r="AG1725" i="12" a="1"/>
  <c r="AG1725" i="12" s="1"/>
  <c r="AG1726" i="12" a="1"/>
  <c r="AG1726" i="12" s="1"/>
  <c r="AG1727" i="12" a="1"/>
  <c r="AG1727" i="12" s="1"/>
  <c r="AG1728" i="12" a="1"/>
  <c r="AG1728" i="12" s="1"/>
  <c r="AG1729" i="12" a="1"/>
  <c r="AG1729" i="12" s="1"/>
  <c r="AG1730" i="12" a="1"/>
  <c r="AG1730" i="12" s="1"/>
  <c r="AG1731" i="12" a="1"/>
  <c r="AG1731" i="12" s="1"/>
  <c r="AG1732" i="12" a="1"/>
  <c r="AG1732" i="12" s="1"/>
  <c r="AG1733" i="12" a="1"/>
  <c r="AG1733" i="12" s="1"/>
  <c r="AG1734" i="12" a="1"/>
  <c r="AG1734" i="12" s="1"/>
  <c r="AG1735" i="12" a="1"/>
  <c r="AG1735" i="12" s="1"/>
  <c r="AG1736" i="12" a="1"/>
  <c r="AG1736" i="12" s="1"/>
  <c r="AG1737" i="12" a="1"/>
  <c r="AG1737" i="12" s="1"/>
  <c r="AG1738" i="12" a="1"/>
  <c r="AG1738" i="12" s="1"/>
  <c r="AG1739" i="12" a="1"/>
  <c r="AG1739" i="12" s="1"/>
  <c r="AG1740" i="12" a="1"/>
  <c r="AG1740" i="12" s="1"/>
  <c r="AG1741" i="12" a="1"/>
  <c r="AG1741" i="12" s="1"/>
  <c r="AG1742" i="12" a="1"/>
  <c r="AG1742" i="12" s="1"/>
  <c r="AG1743" i="12" a="1"/>
  <c r="AG1743" i="12" s="1"/>
  <c r="AG1744" i="12" a="1"/>
  <c r="AG1744" i="12" s="1"/>
  <c r="AG1745" i="12" a="1"/>
  <c r="AG1745" i="12" s="1"/>
  <c r="AG1746" i="12" a="1"/>
  <c r="AG1746" i="12" s="1"/>
  <c r="AG1747" i="12" a="1"/>
  <c r="AG1747" i="12" s="1"/>
  <c r="AG1748" i="12" a="1"/>
  <c r="AG1748" i="12" s="1"/>
  <c r="AG1749" i="12" a="1"/>
  <c r="AG1749" i="12" s="1"/>
  <c r="AG1750" i="12" a="1"/>
  <c r="AG1750" i="12" s="1"/>
  <c r="AG1751" i="12" a="1"/>
  <c r="AG1751" i="12" s="1"/>
  <c r="AG1752" i="12" a="1"/>
  <c r="AG1752" i="12" s="1"/>
  <c r="AG1753" i="12" a="1"/>
  <c r="AG1753" i="12" s="1"/>
  <c r="AG1754" i="12" a="1"/>
  <c r="AG1754" i="12" s="1"/>
  <c r="AG1755" i="12" a="1"/>
  <c r="AG1755" i="12" s="1"/>
  <c r="AG1756" i="12" a="1"/>
  <c r="AG1756" i="12" s="1"/>
  <c r="AG1757" i="12" a="1"/>
  <c r="AG1757" i="12" s="1"/>
  <c r="AG1758" i="12" a="1"/>
  <c r="AG1758" i="12" s="1"/>
  <c r="AG1759" i="12" a="1"/>
  <c r="AG1759" i="12" s="1"/>
  <c r="AG1760" i="12" a="1"/>
  <c r="AG1760" i="12" s="1"/>
  <c r="AG1761" i="12" a="1"/>
  <c r="AG1761" i="12" s="1"/>
  <c r="AG1762" i="12" a="1"/>
  <c r="AG1762" i="12" s="1"/>
  <c r="AG1763" i="12" a="1"/>
  <c r="AG1763" i="12" s="1"/>
  <c r="AG1764" i="12" a="1"/>
  <c r="AG1764" i="12" s="1"/>
  <c r="AG1765" i="12" a="1"/>
  <c r="AG1765" i="12" s="1"/>
  <c r="AG1766" i="12" a="1"/>
  <c r="AG1766" i="12" s="1"/>
  <c r="AG1767" i="12" a="1"/>
  <c r="AG1767" i="12" s="1"/>
  <c r="AG1768" i="12" a="1"/>
  <c r="AG1768" i="12" s="1"/>
  <c r="AG1769" i="12" a="1"/>
  <c r="AG1769" i="12" s="1"/>
  <c r="AG1770" i="12" a="1"/>
  <c r="AG1770" i="12" s="1"/>
  <c r="AG1771" i="12" a="1"/>
  <c r="AG1771" i="12" s="1"/>
  <c r="AG1772" i="12" a="1"/>
  <c r="AG1772" i="12" s="1"/>
  <c r="AG1773" i="12" a="1"/>
  <c r="AG1773" i="12" s="1"/>
  <c r="AG1774" i="12" a="1"/>
  <c r="AG1774" i="12" s="1"/>
  <c r="AG1775" i="12" a="1"/>
  <c r="AG1775" i="12" s="1"/>
  <c r="AG1776" i="12" a="1"/>
  <c r="AG1776" i="12" s="1"/>
  <c r="AG1777" i="12" a="1"/>
  <c r="AG1777" i="12" s="1"/>
  <c r="AG1778" i="12" a="1"/>
  <c r="AG1778" i="12" s="1"/>
  <c r="AG1779" i="12" a="1"/>
  <c r="AG1779" i="12" s="1"/>
  <c r="AG1780" i="12" a="1"/>
  <c r="AG1780" i="12" s="1"/>
  <c r="AG1781" i="12" a="1"/>
  <c r="AG1781" i="12" s="1"/>
  <c r="AG1782" i="12" a="1"/>
  <c r="AG1782" i="12" s="1"/>
  <c r="AG1783" i="12" a="1"/>
  <c r="AG1783" i="12" s="1"/>
  <c r="AG1784" i="12" a="1"/>
  <c r="AG1784" i="12" s="1"/>
  <c r="AG1785" i="12" a="1"/>
  <c r="AG1785" i="12" s="1"/>
  <c r="AG1786" i="12" a="1"/>
  <c r="AG1786" i="12" s="1"/>
  <c r="AG1787" i="12" a="1"/>
  <c r="AG1787" i="12" s="1"/>
  <c r="AG1788" i="12" a="1"/>
  <c r="AG1788" i="12" s="1"/>
  <c r="AG1789" i="12" a="1"/>
  <c r="AG1789" i="12" s="1"/>
  <c r="AG1790" i="12" a="1"/>
  <c r="AG1790" i="12" s="1"/>
  <c r="AG1791" i="12" a="1"/>
  <c r="AG1791" i="12" s="1"/>
  <c r="AG1792" i="12" a="1"/>
  <c r="AG1792" i="12" s="1"/>
  <c r="AG1793" i="12" a="1"/>
  <c r="AG1793" i="12" s="1"/>
  <c r="AG1794" i="12" a="1"/>
  <c r="AG1794" i="12" s="1"/>
  <c r="AG1795" i="12" a="1"/>
  <c r="AG1795" i="12" s="1"/>
  <c r="AG1796" i="12" a="1"/>
  <c r="AG1796" i="12" s="1"/>
  <c r="AG1797" i="12" a="1"/>
  <c r="AG1797" i="12" s="1"/>
  <c r="AG1798" i="12" a="1"/>
  <c r="AG1798" i="12" s="1"/>
  <c r="AG1799" i="12" a="1"/>
  <c r="AG1799" i="12" s="1"/>
  <c r="AG1800" i="12" a="1"/>
  <c r="AG1800" i="12" s="1"/>
  <c r="AG1801" i="12" a="1"/>
  <c r="AG1801" i="12" s="1"/>
  <c r="AG1802" i="12" a="1"/>
  <c r="AG1802" i="12" s="1"/>
  <c r="AG1803" i="12" a="1"/>
  <c r="AG1803" i="12" s="1"/>
  <c r="AG1804" i="12" a="1"/>
  <c r="AG1804" i="12" s="1"/>
  <c r="AG1805" i="12" a="1"/>
  <c r="AG1805" i="12" s="1"/>
  <c r="AG1806" i="12" a="1"/>
  <c r="AG1806" i="12" s="1"/>
  <c r="AG1807" i="12" a="1"/>
  <c r="AG1807" i="12" s="1"/>
  <c r="AG1808" i="12" a="1"/>
  <c r="AG1808" i="12" s="1"/>
  <c r="AG1809" i="12" a="1"/>
  <c r="AG1809" i="12" s="1"/>
  <c r="AG1810" i="12" a="1"/>
  <c r="AG1810" i="12" s="1"/>
  <c r="AG1811" i="12" a="1"/>
  <c r="AG1811" i="12" s="1"/>
  <c r="AG1812" i="12" a="1"/>
  <c r="AG1812" i="12" s="1"/>
  <c r="AG1813" i="12" a="1"/>
  <c r="AG1813" i="12" s="1"/>
  <c r="AG1814" i="12" a="1"/>
  <c r="AG1814" i="12" s="1"/>
  <c r="AG1815" i="12" a="1"/>
  <c r="AG1815" i="12" s="1"/>
  <c r="AG1816" i="12" a="1"/>
  <c r="AG1816" i="12" s="1"/>
  <c r="AG1817" i="12" a="1"/>
  <c r="AG1817" i="12" s="1"/>
  <c r="AG1818" i="12" a="1"/>
  <c r="AG1818" i="12" s="1"/>
  <c r="AG1819" i="12" a="1"/>
  <c r="AG1819" i="12" s="1"/>
  <c r="AG1820" i="12" a="1"/>
  <c r="AG1820" i="12" s="1"/>
  <c r="AG1821" i="12" a="1"/>
  <c r="AG1821" i="12" s="1"/>
  <c r="AG1822" i="12" a="1"/>
  <c r="AG1822" i="12" s="1"/>
  <c r="AG1823" i="12" a="1"/>
  <c r="AG1823" i="12" s="1"/>
  <c r="AG1824" i="12" a="1"/>
  <c r="AG1824" i="12" s="1"/>
  <c r="AG1825" i="12" a="1"/>
  <c r="AG1825" i="12" s="1"/>
  <c r="AG1826" i="12" a="1"/>
  <c r="AG1826" i="12" s="1"/>
  <c r="AG1827" i="12" a="1"/>
  <c r="AG1827" i="12" s="1"/>
  <c r="AG1828" i="12" a="1"/>
  <c r="AG1828" i="12" s="1"/>
  <c r="AG1829" i="12" a="1"/>
  <c r="AG1829" i="12" s="1"/>
  <c r="AG1830" i="12" a="1"/>
  <c r="AG1830" i="12" s="1"/>
  <c r="AG1831" i="12" a="1"/>
  <c r="AG1831" i="12" s="1"/>
  <c r="AG1832" i="12" a="1"/>
  <c r="AG1832" i="12" s="1"/>
  <c r="AG1833" i="12" a="1"/>
  <c r="AG1833" i="12" s="1"/>
  <c r="AG1834" i="12" a="1"/>
  <c r="AG1834" i="12" s="1"/>
  <c r="AG1835" i="12" a="1"/>
  <c r="AG1835" i="12" s="1"/>
  <c r="AG1836" i="12" a="1"/>
  <c r="AG1836" i="12" s="1"/>
  <c r="AG1837" i="12" a="1"/>
  <c r="AG1837" i="12" s="1"/>
  <c r="AG1838" i="12" a="1"/>
  <c r="AG1838" i="12" s="1"/>
  <c r="AG1839" i="12" a="1"/>
  <c r="AG1839" i="12" s="1"/>
  <c r="AG1840" i="12" a="1"/>
  <c r="AG1840" i="12" s="1"/>
  <c r="AG1841" i="12" a="1"/>
  <c r="AG1841" i="12" s="1"/>
  <c r="AG1842" i="12" a="1"/>
  <c r="AG1842" i="12" s="1"/>
  <c r="AG1843" i="12" a="1"/>
  <c r="AG1843" i="12" s="1"/>
  <c r="AG1844" i="12" a="1"/>
  <c r="AG1844" i="12" s="1"/>
  <c r="AG1845" i="12" a="1"/>
  <c r="AG1845" i="12" s="1"/>
  <c r="AG1846" i="12" a="1"/>
  <c r="AG1846" i="12" s="1"/>
  <c r="AG1847" i="12" a="1"/>
  <c r="AG1847" i="12" s="1"/>
  <c r="AG1848" i="12" a="1"/>
  <c r="AG1848" i="12" s="1"/>
  <c r="AG1849" i="12" a="1"/>
  <c r="AG1849" i="12" s="1"/>
  <c r="AG1850" i="12" a="1"/>
  <c r="AG1850" i="12" s="1"/>
  <c r="AG1851" i="12" a="1"/>
  <c r="AG1851" i="12" s="1"/>
  <c r="AG1852" i="12" a="1"/>
  <c r="AG1852" i="12" s="1"/>
  <c r="AG1853" i="12" a="1"/>
  <c r="AG1853" i="12" s="1"/>
  <c r="AG1854" i="12" a="1"/>
  <c r="AG1854" i="12" s="1"/>
  <c r="AG1855" i="12" a="1"/>
  <c r="AG1855" i="12" s="1"/>
  <c r="AG1856" i="12" a="1"/>
  <c r="AG1856" i="12" s="1"/>
  <c r="AG1857" i="12" a="1"/>
  <c r="AG1857" i="12" s="1"/>
  <c r="AG1858" i="12" a="1"/>
  <c r="AG1858" i="12" s="1"/>
  <c r="AG1859" i="12" a="1"/>
  <c r="AG1859" i="12" s="1"/>
  <c r="AG1860" i="12" a="1"/>
  <c r="AG1860" i="12" s="1"/>
  <c r="AG1861" i="12" a="1"/>
  <c r="AG1861" i="12" s="1"/>
  <c r="AG1862" i="12" a="1"/>
  <c r="AG1862" i="12" s="1"/>
  <c r="AG1863" i="12" a="1"/>
  <c r="AG1863" i="12" s="1"/>
  <c r="AG1864" i="12" a="1"/>
  <c r="AG1864" i="12" s="1"/>
  <c r="AG1865" i="12" a="1"/>
  <c r="AG1865" i="12" s="1"/>
  <c r="AG1866" i="12" a="1"/>
  <c r="AG1866" i="12" s="1"/>
  <c r="AG1867" i="12" a="1"/>
  <c r="AG1867" i="12" s="1"/>
  <c r="AG1868" i="12" a="1"/>
  <c r="AG1868" i="12" s="1"/>
  <c r="AG1869" i="12" a="1"/>
  <c r="AG1869" i="12" s="1"/>
  <c r="AG1870" i="12" a="1"/>
  <c r="AG1870" i="12" s="1"/>
  <c r="AG1871" i="12" a="1"/>
  <c r="AG1871" i="12" s="1"/>
  <c r="AG1872" i="12" a="1"/>
  <c r="AG1872" i="12" s="1"/>
  <c r="AG1873" i="12" a="1"/>
  <c r="AG1873" i="12" s="1"/>
  <c r="AG1874" i="12" a="1"/>
  <c r="AG1874" i="12" s="1"/>
  <c r="AG1875" i="12" a="1"/>
  <c r="AG1875" i="12" s="1"/>
  <c r="AG1876" i="12" a="1"/>
  <c r="AG1876" i="12" s="1"/>
  <c r="AG1877" i="12" a="1"/>
  <c r="AG1877" i="12" s="1"/>
  <c r="AG1878" i="12" a="1"/>
  <c r="AG1878" i="12" s="1"/>
  <c r="AG1879" i="12" a="1"/>
  <c r="AG1879" i="12" s="1"/>
  <c r="AG1880" i="12" a="1"/>
  <c r="AG1880" i="12" s="1"/>
  <c r="AG1881" i="12" a="1"/>
  <c r="AG1881" i="12" s="1"/>
  <c r="AG1882" i="12" a="1"/>
  <c r="AG1882" i="12" s="1"/>
  <c r="AG1883" i="12" a="1"/>
  <c r="AG1883" i="12" s="1"/>
  <c r="AG1884" i="12" a="1"/>
  <c r="AG1884" i="12" s="1"/>
  <c r="AG1885" i="12" a="1"/>
  <c r="AG1885" i="12" s="1"/>
  <c r="AG1886" i="12" a="1"/>
  <c r="AG1886" i="12" s="1"/>
  <c r="AG1887" i="12" a="1"/>
  <c r="AG1887" i="12" s="1"/>
  <c r="AG1888" i="12" a="1"/>
  <c r="AG1888" i="12" s="1"/>
  <c r="AG1889" i="12" a="1"/>
  <c r="AG1889" i="12" s="1"/>
  <c r="AG1890" i="12" a="1"/>
  <c r="AG1890" i="12" s="1"/>
  <c r="AG1891" i="12" a="1"/>
  <c r="AG1891" i="12" s="1"/>
  <c r="AG1892" i="12" a="1"/>
  <c r="AG1892" i="12" s="1"/>
  <c r="AG1893" i="12" a="1"/>
  <c r="AG1893" i="12" s="1"/>
  <c r="AG1894" i="12" a="1"/>
  <c r="AG1894" i="12" s="1"/>
  <c r="AG1895" i="12" a="1"/>
  <c r="AG1895" i="12" s="1"/>
  <c r="AG1896" i="12" a="1"/>
  <c r="AG1896" i="12" s="1"/>
  <c r="AG1897" i="12" a="1"/>
  <c r="AG1897" i="12" s="1"/>
  <c r="AG1898" i="12" a="1"/>
  <c r="AG1898" i="12" s="1"/>
  <c r="AG1899" i="12" a="1"/>
  <c r="AG1899" i="12" s="1"/>
  <c r="AG1900" i="12" a="1"/>
  <c r="AG1900" i="12" s="1"/>
  <c r="AG1901" i="12" a="1"/>
  <c r="AG1901" i="12" s="1"/>
  <c r="AG1902" i="12" a="1"/>
  <c r="AG1902" i="12" s="1"/>
  <c r="AG1903" i="12" a="1"/>
  <c r="AG1903" i="12" s="1"/>
  <c r="AG1904" i="12" a="1"/>
  <c r="AG1904" i="12" s="1"/>
  <c r="AG1905" i="12" a="1"/>
  <c r="AG1905" i="12" s="1"/>
  <c r="AG1906" i="12" a="1"/>
  <c r="AG1906" i="12" s="1"/>
  <c r="AG1907" i="12" a="1"/>
  <c r="AG1907" i="12" s="1"/>
  <c r="AG1908" i="12" a="1"/>
  <c r="AG1908" i="12" s="1"/>
  <c r="AG1909" i="12" a="1"/>
  <c r="AG1909" i="12" s="1"/>
  <c r="AG1910" i="12" a="1"/>
  <c r="AG1910" i="12" s="1"/>
  <c r="AG1911" i="12" a="1"/>
  <c r="AG1911" i="12" s="1"/>
  <c r="AG1912" i="12" a="1"/>
  <c r="AG1912" i="12" s="1"/>
  <c r="AG1913" i="12" a="1"/>
  <c r="AG1913" i="12" s="1"/>
  <c r="AG1914" i="12" a="1"/>
  <c r="AG1914" i="12" s="1"/>
  <c r="AG1915" i="12" a="1"/>
  <c r="AG1915" i="12" s="1"/>
  <c r="AG1916" i="12" a="1"/>
  <c r="AG1916" i="12" s="1"/>
  <c r="AG1917" i="12" a="1"/>
  <c r="AG1917" i="12" s="1"/>
  <c r="AG1918" i="12" a="1"/>
  <c r="AG1918" i="12" s="1"/>
  <c r="AG1919" i="12" a="1"/>
  <c r="AG1919" i="12" s="1"/>
  <c r="AG1920" i="12" a="1"/>
  <c r="AG1920" i="12" s="1"/>
  <c r="AG1921" i="12" a="1"/>
  <c r="AG1921" i="12" s="1"/>
  <c r="AG1922" i="12" a="1"/>
  <c r="AG1922" i="12" s="1"/>
  <c r="AG1923" i="12" a="1"/>
  <c r="AG1923" i="12" s="1"/>
  <c r="AG1924" i="12" a="1"/>
  <c r="AG1924" i="12" s="1"/>
  <c r="AG1925" i="12" a="1"/>
  <c r="AG1925" i="12" s="1"/>
  <c r="AG1926" i="12" a="1"/>
  <c r="AG1926" i="12" s="1"/>
  <c r="AG1927" i="12" a="1"/>
  <c r="AG1927" i="12" s="1"/>
  <c r="AG1928" i="12" a="1"/>
  <c r="AG1928" i="12" s="1"/>
  <c r="AG1929" i="12" a="1"/>
  <c r="AG1929" i="12" s="1"/>
  <c r="AG1930" i="12" a="1"/>
  <c r="AG1930" i="12" s="1"/>
  <c r="AG1931" i="12" a="1"/>
  <c r="AG1931" i="12" s="1"/>
  <c r="AG1932" i="12" a="1"/>
  <c r="AG1932" i="12" s="1"/>
  <c r="AG1933" i="12" a="1"/>
  <c r="AG1933" i="12" s="1"/>
  <c r="AG1934" i="12" a="1"/>
  <c r="AG1934" i="12" s="1"/>
  <c r="AG1935" i="12" a="1"/>
  <c r="AG1935" i="12" s="1"/>
  <c r="AG1936" i="12" a="1"/>
  <c r="AG1936" i="12" s="1"/>
  <c r="AG1937" i="12" a="1"/>
  <c r="AG1937" i="12" s="1"/>
  <c r="AG1938" i="12" a="1"/>
  <c r="AG1938" i="12" s="1"/>
  <c r="AG1939" i="12" a="1"/>
  <c r="AG1939" i="12" s="1"/>
  <c r="AG1940" i="12" a="1"/>
  <c r="AG1940" i="12" s="1"/>
  <c r="AG1941" i="12" a="1"/>
  <c r="AG1941" i="12" s="1"/>
  <c r="AG1942" i="12" a="1"/>
  <c r="AG1942" i="12" s="1"/>
  <c r="AG1943" i="12" a="1"/>
  <c r="AG1943" i="12" s="1"/>
  <c r="AG1944" i="12" a="1"/>
  <c r="AG1944" i="12" s="1"/>
  <c r="AG1945" i="12" a="1"/>
  <c r="AG1945" i="12" s="1"/>
  <c r="AG1946" i="12" a="1"/>
  <c r="AG1946" i="12" s="1"/>
  <c r="AG1947" i="12" a="1"/>
  <c r="AG1947" i="12" s="1"/>
  <c r="AG1948" i="12" a="1"/>
  <c r="AG1948" i="12" s="1"/>
  <c r="AG1949" i="12" a="1"/>
  <c r="AG1949" i="12" s="1"/>
  <c r="AG1950" i="12" a="1"/>
  <c r="AG1950" i="12" s="1"/>
  <c r="AG1951" i="12" a="1"/>
  <c r="AG1951" i="12" s="1"/>
  <c r="AG1952" i="12" a="1"/>
  <c r="AG1952" i="12" s="1"/>
  <c r="AG1953" i="12" a="1"/>
  <c r="AG1953" i="12" s="1"/>
  <c r="AG1954" i="12" a="1"/>
  <c r="AG1954" i="12" s="1"/>
  <c r="AG1955" i="12" a="1"/>
  <c r="AG1955" i="12" s="1"/>
  <c r="AG1956" i="12" a="1"/>
  <c r="AG1956" i="12" s="1"/>
  <c r="AG1957" i="12" a="1"/>
  <c r="AG1957" i="12" s="1"/>
  <c r="AG1958" i="12" a="1"/>
  <c r="AG1958" i="12" s="1"/>
  <c r="AG1959" i="12" a="1"/>
  <c r="AG1959" i="12" s="1"/>
  <c r="AG1960" i="12" a="1"/>
  <c r="AG1960" i="12" s="1"/>
  <c r="AG1961" i="12" a="1"/>
  <c r="AG1961" i="12" s="1"/>
  <c r="AG1962" i="12" a="1"/>
  <c r="AG1962" i="12" s="1"/>
  <c r="AG1963" i="12" a="1"/>
  <c r="AG1963" i="12" s="1"/>
  <c r="AG1964" i="12" a="1"/>
  <c r="AG1964" i="12" s="1"/>
  <c r="AG1965" i="12" a="1"/>
  <c r="AG1965" i="12" s="1"/>
  <c r="AG1966" i="12" a="1"/>
  <c r="AG1966" i="12" s="1"/>
  <c r="AG1967" i="12" a="1"/>
  <c r="AG1967" i="12" s="1"/>
  <c r="AG1968" i="12" a="1"/>
  <c r="AG1968" i="12" s="1"/>
  <c r="AG1969" i="12" a="1"/>
  <c r="AG1969" i="12" s="1"/>
  <c r="AG1970" i="12" a="1"/>
  <c r="AG1970" i="12" s="1"/>
  <c r="AG1971" i="12" a="1"/>
  <c r="AG1971" i="12" s="1"/>
  <c r="AG1972" i="12" a="1"/>
  <c r="AG1972" i="12" s="1"/>
  <c r="AG1973" i="12" a="1"/>
  <c r="AG1973" i="12" s="1"/>
  <c r="AG1974" i="12" a="1"/>
  <c r="AG1974" i="12" s="1"/>
  <c r="AG1975" i="12" a="1"/>
  <c r="AG1975" i="12" s="1"/>
  <c r="AG1976" i="12" a="1"/>
  <c r="AG1976" i="12" s="1"/>
  <c r="AG1977" i="12" a="1"/>
  <c r="AG1977" i="12" s="1"/>
  <c r="AG1978" i="12" a="1"/>
  <c r="AG1978" i="12" s="1"/>
  <c r="AG1979" i="12" a="1"/>
  <c r="AG1979" i="12" s="1"/>
  <c r="AG1980" i="12" a="1"/>
  <c r="AG1980" i="12" s="1"/>
  <c r="AG1981" i="12" a="1"/>
  <c r="AG1981" i="12" s="1"/>
  <c r="AG1982" i="12" a="1"/>
  <c r="AG1982" i="12" s="1"/>
  <c r="AG1983" i="12" a="1"/>
  <c r="AG1983" i="12" s="1"/>
  <c r="AG1984" i="12" a="1"/>
  <c r="AG1984" i="12" s="1"/>
  <c r="AG1985" i="12" a="1"/>
  <c r="AG1985" i="12" s="1"/>
  <c r="AG1986" i="12" a="1"/>
  <c r="AG1986" i="12" s="1"/>
  <c r="AG1987" i="12" a="1"/>
  <c r="AG1987" i="12" s="1"/>
  <c r="AG1988" i="12" a="1"/>
  <c r="AG1988" i="12" s="1"/>
  <c r="AG1989" i="12" a="1"/>
  <c r="AG1989" i="12" s="1"/>
  <c r="AG1990" i="12" a="1"/>
  <c r="AG1990" i="12" s="1"/>
  <c r="AG1991" i="12" a="1"/>
  <c r="AG1991" i="12" s="1"/>
  <c r="AG1992" i="12" a="1"/>
  <c r="AG1992" i="12" s="1"/>
  <c r="AG1993" i="12" a="1"/>
  <c r="AG1993" i="12" s="1"/>
  <c r="AG1994" i="12" a="1"/>
  <c r="AG1994" i="12" s="1"/>
  <c r="AG1995" i="12" a="1"/>
  <c r="AG1995" i="12" s="1"/>
  <c r="AG1996" i="12" a="1"/>
  <c r="AG1996" i="12" s="1"/>
  <c r="AG1997" i="12" a="1"/>
  <c r="AG1997" i="12" s="1"/>
  <c r="AG1998" i="12" a="1"/>
  <c r="AG1998" i="12" s="1"/>
  <c r="AG1999" i="12" a="1"/>
  <c r="AG1999" i="12" s="1"/>
  <c r="AG2000" i="12" a="1"/>
  <c r="AG2000" i="12" s="1"/>
  <c r="AG2001" i="12" a="1"/>
  <c r="AG2001" i="12" s="1"/>
  <c r="AG2002" i="12" a="1"/>
  <c r="AG2002" i="12" s="1"/>
  <c r="AG2003" i="12" a="1"/>
  <c r="AG2003" i="12" s="1"/>
  <c r="AG2004" i="12" a="1"/>
  <c r="AG2004" i="12" s="1"/>
  <c r="AG2005" i="12" a="1"/>
  <c r="AG2005" i="12" s="1"/>
  <c r="AG2006" i="12" a="1"/>
  <c r="AG2006" i="12" s="1"/>
  <c r="AG2007" i="12" a="1"/>
  <c r="AG2007" i="12" s="1"/>
  <c r="AG2008" i="12" a="1"/>
  <c r="AG2008" i="12" s="1"/>
  <c r="AG2009" i="12" a="1"/>
  <c r="AG2009" i="12" s="1"/>
  <c r="AG2010" i="12" a="1"/>
  <c r="AG2010" i="12" s="1"/>
  <c r="AG2011" i="12" a="1"/>
  <c r="AG2011" i="12" s="1"/>
  <c r="AG2012" i="12" a="1"/>
  <c r="AG2012" i="12" s="1"/>
  <c r="AG2013" i="12" a="1"/>
  <c r="AG2013" i="12" s="1"/>
  <c r="AG2014" i="12" a="1"/>
  <c r="AG2014" i="12" s="1"/>
  <c r="AG2015" i="12" a="1"/>
  <c r="AG2015" i="12" s="1"/>
  <c r="AG2016" i="12" a="1"/>
  <c r="AG2016" i="12" s="1"/>
  <c r="AG2017" i="12" a="1"/>
  <c r="AG2017" i="12" s="1"/>
  <c r="AG2018" i="12" a="1"/>
  <c r="AG2018" i="12" s="1"/>
  <c r="AG2019" i="12" a="1"/>
  <c r="AG2019" i="12" s="1"/>
  <c r="AG2020" i="12" a="1"/>
  <c r="AG2020" i="12" s="1"/>
  <c r="AG2021" i="12" a="1"/>
  <c r="AG2021" i="12" s="1"/>
  <c r="AG2022" i="12" a="1"/>
  <c r="AG2022" i="12" s="1"/>
  <c r="AG2023" i="12" a="1"/>
  <c r="AG2023" i="12" s="1"/>
  <c r="AG2024" i="12" a="1"/>
  <c r="AG2024" i="12" s="1"/>
  <c r="AG2025" i="12" a="1"/>
  <c r="AG2025" i="12" s="1"/>
  <c r="AG2026" i="12" a="1"/>
  <c r="AG2026" i="12" s="1"/>
  <c r="AG2027" i="12" a="1"/>
  <c r="AG2027" i="12" s="1"/>
  <c r="AG2028" i="12" a="1"/>
  <c r="AG2028" i="12" s="1"/>
  <c r="AG2029" i="12" a="1"/>
  <c r="AG2029" i="12" s="1"/>
  <c r="AG2030" i="12" a="1"/>
  <c r="AG2030" i="12" s="1"/>
  <c r="AG2031" i="12" a="1"/>
  <c r="AG2031" i="12" s="1"/>
  <c r="AG2032" i="12" a="1"/>
  <c r="AG2032" i="12" s="1"/>
  <c r="AG2033" i="12" a="1"/>
  <c r="AG2033" i="12" s="1"/>
  <c r="AG2034" i="12" a="1"/>
  <c r="AG2034" i="12" s="1"/>
  <c r="AG2035" i="12" a="1"/>
  <c r="AG2035" i="12" s="1"/>
  <c r="AG2036" i="12" a="1"/>
  <c r="AG2036" i="12" s="1"/>
  <c r="AG2037" i="12" a="1"/>
  <c r="AG2037" i="12" s="1"/>
  <c r="AG2038" i="12" a="1"/>
  <c r="AG2038" i="12" s="1"/>
  <c r="AG2039" i="12" a="1"/>
  <c r="AG2039" i="12" s="1"/>
  <c r="AG2040" i="12" a="1"/>
  <c r="AG2040" i="12" s="1"/>
  <c r="AG2041" i="12" a="1"/>
  <c r="AG2041" i="12" s="1"/>
  <c r="AG2042" i="12" a="1"/>
  <c r="AG2042" i="12" s="1"/>
  <c r="AG2043" i="12" a="1"/>
  <c r="AG2043" i="12" s="1"/>
  <c r="AG2044" i="12" a="1"/>
  <c r="AG2044" i="12" s="1"/>
  <c r="AG2045" i="12" a="1"/>
  <c r="AG2045" i="12" s="1"/>
  <c r="AG2046" i="12" a="1"/>
  <c r="AG2046" i="12" s="1"/>
  <c r="AG2047" i="12" a="1"/>
  <c r="AG2047" i="12" s="1"/>
  <c r="AG2048" i="12" a="1"/>
  <c r="AG2048" i="12" s="1"/>
  <c r="AG2049" i="12" a="1"/>
  <c r="AG2049" i="12" s="1"/>
  <c r="AG2050" i="12" a="1"/>
  <c r="AG2050" i="12" s="1"/>
  <c r="AG2051" i="12" a="1"/>
  <c r="AG2051" i="12" s="1"/>
  <c r="AG2052" i="12" a="1"/>
  <c r="AG2052" i="12" s="1"/>
  <c r="AG2053" i="12" a="1"/>
  <c r="AG2053" i="12" s="1"/>
  <c r="AG2054" i="12" a="1"/>
  <c r="AG2054" i="12" s="1"/>
  <c r="AG2055" i="12" a="1"/>
  <c r="AG2055" i="12" s="1"/>
  <c r="AG2056" i="12" a="1"/>
  <c r="AG2056" i="12" s="1"/>
  <c r="AG2057" i="12" a="1"/>
  <c r="AG2057" i="12" s="1"/>
  <c r="AG2058" i="12" a="1"/>
  <c r="AG2058" i="12" s="1"/>
  <c r="AG2059" i="12" a="1"/>
  <c r="AG2059" i="12" s="1"/>
  <c r="AG2060" i="12" a="1"/>
  <c r="AG2060" i="12" s="1"/>
  <c r="AG2061" i="12" a="1"/>
  <c r="AG2061" i="12" s="1"/>
  <c r="AG2062" i="12" a="1"/>
  <c r="AG2062" i="12" s="1"/>
  <c r="AG2063" i="12" a="1"/>
  <c r="AG2063" i="12" s="1"/>
  <c r="AG2064" i="12" a="1"/>
  <c r="AG2064" i="12" s="1"/>
  <c r="AG2065" i="12" a="1"/>
  <c r="AG2065" i="12" s="1"/>
  <c r="AG2066" i="12" a="1"/>
  <c r="AG2066" i="12" s="1"/>
  <c r="AG2067" i="12" a="1"/>
  <c r="AG2067" i="12" s="1"/>
  <c r="AG2068" i="12" a="1"/>
  <c r="AG2068" i="12" s="1"/>
  <c r="AG2069" i="12" a="1"/>
  <c r="AG2069" i="12" s="1"/>
  <c r="AG2070" i="12" a="1"/>
  <c r="AG2070" i="12" s="1"/>
  <c r="AG2071" i="12" a="1"/>
  <c r="AG2071" i="12" s="1"/>
  <c r="AG2072" i="12" a="1"/>
  <c r="AG2072" i="12" s="1"/>
  <c r="AG2073" i="12" a="1"/>
  <c r="AG2073" i="12" s="1"/>
  <c r="AG2074" i="12" a="1"/>
  <c r="AG2074" i="12" s="1"/>
  <c r="AG2075" i="12" a="1"/>
  <c r="AG2075" i="12" s="1"/>
  <c r="AG2076" i="12" a="1"/>
  <c r="AG2076" i="12" s="1"/>
  <c r="AG2077" i="12" a="1"/>
  <c r="AG2077" i="12" s="1"/>
  <c r="AG2078" i="12" a="1"/>
  <c r="AG2078" i="12" s="1"/>
  <c r="AG2079" i="12" a="1"/>
  <c r="AG2079" i="12" s="1"/>
  <c r="AG2080" i="12" a="1"/>
  <c r="AG2080" i="12" s="1"/>
  <c r="AG2081" i="12" a="1"/>
  <c r="AG2081" i="12" s="1"/>
  <c r="AG2082" i="12" a="1"/>
  <c r="AG2082" i="12" s="1"/>
  <c r="AG2083" i="12" a="1"/>
  <c r="AG2083" i="12" s="1"/>
  <c r="AG2084" i="12" a="1"/>
  <c r="AG2084" i="12" s="1"/>
  <c r="AG2085" i="12" a="1"/>
  <c r="AG2085" i="12" s="1"/>
  <c r="AG2086" i="12" a="1"/>
  <c r="AG2086" i="12" s="1"/>
  <c r="AG2087" i="12" a="1"/>
  <c r="AG2087" i="12" s="1"/>
  <c r="AG2088" i="12" a="1"/>
  <c r="AG2088" i="12" s="1"/>
  <c r="AG2089" i="12" a="1"/>
  <c r="AG2089" i="12" s="1"/>
  <c r="AG2090" i="12" a="1"/>
  <c r="AG2090" i="12" s="1"/>
  <c r="AG2091" i="12" a="1"/>
  <c r="AG2091" i="12" s="1"/>
  <c r="AG2092" i="12" a="1"/>
  <c r="AG2092" i="12" s="1"/>
  <c r="AG2093" i="12" a="1"/>
  <c r="AG2093" i="12" s="1"/>
  <c r="AG2094" i="12" a="1"/>
  <c r="AG2094" i="12" s="1"/>
  <c r="AG2095" i="12" a="1"/>
  <c r="AG2095" i="12" s="1"/>
  <c r="AG2096" i="12" a="1"/>
  <c r="AG2096" i="12" s="1"/>
  <c r="AG2097" i="12" a="1"/>
  <c r="AG2097" i="12" s="1"/>
  <c r="AG2098" i="12" a="1"/>
  <c r="AG2098" i="12" s="1"/>
  <c r="AG2099" i="12" a="1"/>
  <c r="AG2099" i="12" s="1"/>
  <c r="AG2100" i="12" a="1"/>
  <c r="AG2100" i="12" s="1"/>
  <c r="AG2101" i="12" a="1"/>
  <c r="AG2101" i="12" s="1"/>
  <c r="AG2102" i="12" a="1"/>
  <c r="AG2102" i="12" s="1"/>
  <c r="AG2103" i="12" a="1"/>
  <c r="AG2103" i="12" s="1"/>
  <c r="AG2104" i="12" a="1"/>
  <c r="AG2104" i="12" s="1"/>
  <c r="AG2105" i="12" a="1"/>
  <c r="AG2105" i="12" s="1"/>
  <c r="AG2106" i="12" a="1"/>
  <c r="AG2106" i="12" s="1"/>
  <c r="AG2107" i="12" a="1"/>
  <c r="AG2107" i="12" s="1"/>
  <c r="AG2108" i="12" a="1"/>
  <c r="AG2108" i="12" s="1"/>
  <c r="AG2109" i="12" a="1"/>
  <c r="AG2109" i="12" s="1"/>
  <c r="AG2110" i="12" a="1"/>
  <c r="AG2110" i="12" s="1"/>
  <c r="AG2111" i="12" a="1"/>
  <c r="AG2111" i="12" s="1"/>
  <c r="AG2112" i="12" a="1"/>
  <c r="AG2112" i="12" s="1"/>
  <c r="AG2113" i="12" a="1"/>
  <c r="AG2113" i="12" s="1"/>
  <c r="AG2114" i="12" a="1"/>
  <c r="AG2114" i="12" s="1"/>
  <c r="AG2115" i="12" a="1"/>
  <c r="AG2115" i="12" s="1"/>
  <c r="AG2116" i="12" a="1"/>
  <c r="AG2116" i="12" s="1"/>
  <c r="AG2117" i="12" a="1"/>
  <c r="AG2117" i="12" s="1"/>
  <c r="AG2118" i="12" a="1"/>
  <c r="AG2118" i="12" s="1"/>
  <c r="AG2119" i="12" a="1"/>
  <c r="AG2119" i="12" s="1"/>
  <c r="AG2120" i="12" a="1"/>
  <c r="AG2120" i="12" s="1"/>
  <c r="AG2121" i="12" a="1"/>
  <c r="AG2121" i="12" s="1"/>
  <c r="AG2122" i="12" a="1"/>
  <c r="AG2122" i="12" s="1"/>
  <c r="AG2123" i="12" a="1"/>
  <c r="AG2123" i="12" s="1"/>
  <c r="AG2124" i="12" a="1"/>
  <c r="AG2124" i="12" s="1"/>
  <c r="AG2125" i="12" a="1"/>
  <c r="AG2125" i="12" s="1"/>
  <c r="AG2126" i="12" a="1"/>
  <c r="AG2126" i="12" s="1"/>
  <c r="AG2127" i="12" a="1"/>
  <c r="AG2127" i="12" s="1"/>
  <c r="AG2128" i="12" a="1"/>
  <c r="AG2128" i="12" s="1"/>
  <c r="AG2129" i="12" a="1"/>
  <c r="AG2129" i="12" s="1"/>
  <c r="AG2130" i="12" a="1"/>
  <c r="AG2130" i="12" s="1"/>
  <c r="AG2131" i="12" a="1"/>
  <c r="AG2131" i="12" s="1"/>
  <c r="AG2132" i="12" a="1"/>
  <c r="AG2132" i="12" s="1"/>
  <c r="AG2133" i="12" a="1"/>
  <c r="AG2133" i="12" s="1"/>
  <c r="AG2134" i="12" a="1"/>
  <c r="AG2134" i="12" s="1"/>
  <c r="AG2135" i="12" a="1"/>
  <c r="AG2135" i="12" s="1"/>
  <c r="AG2136" i="12" a="1"/>
  <c r="AG2136" i="12" s="1"/>
  <c r="AG2137" i="12" a="1"/>
  <c r="AG2137" i="12" s="1"/>
  <c r="AG2138" i="12" a="1"/>
  <c r="AG2138" i="12" s="1"/>
  <c r="AG2139" i="12" a="1"/>
  <c r="AG2139" i="12" s="1"/>
  <c r="AG2140" i="12" a="1"/>
  <c r="AG2140" i="12" s="1"/>
  <c r="AG2141" i="12" a="1"/>
  <c r="AG2141" i="12" s="1"/>
  <c r="AG2142" i="12" a="1"/>
  <c r="AG2142" i="12" s="1"/>
  <c r="AG2143" i="12" a="1"/>
  <c r="AG2143" i="12" s="1"/>
  <c r="AG2144" i="12" a="1"/>
  <c r="AG2144" i="12" s="1"/>
  <c r="AG2145" i="12" a="1"/>
  <c r="AG2145" i="12" s="1"/>
  <c r="AG2146" i="12" a="1"/>
  <c r="AG2146" i="12" s="1"/>
  <c r="AG2147" i="12" a="1"/>
  <c r="AG2147" i="12" s="1"/>
  <c r="AG2148" i="12" a="1"/>
  <c r="AG2148" i="12" s="1"/>
  <c r="AG2149" i="12" a="1"/>
  <c r="AG2149" i="12" s="1"/>
  <c r="AG2150" i="12" a="1"/>
  <c r="AG2150" i="12" s="1"/>
  <c r="AG2151" i="12" a="1"/>
  <c r="AG2151" i="12" s="1"/>
  <c r="AG2152" i="12" a="1"/>
  <c r="AG2152" i="12" s="1"/>
  <c r="AG2153" i="12" a="1"/>
  <c r="AG2153" i="12" s="1"/>
  <c r="AG2154" i="12" a="1"/>
  <c r="AG2154" i="12" s="1"/>
  <c r="AG2155" i="12" a="1"/>
  <c r="AG2155" i="12" s="1"/>
  <c r="AG2156" i="12" a="1"/>
  <c r="AG2156" i="12" s="1"/>
  <c r="AG2157" i="12" a="1"/>
  <c r="AG2157" i="12" s="1"/>
  <c r="AG2158" i="12" a="1"/>
  <c r="AG2158" i="12" s="1"/>
  <c r="AG2159" i="12" a="1"/>
  <c r="AG2159" i="12" s="1"/>
  <c r="AG2160" i="12" a="1"/>
  <c r="AG2160" i="12" s="1"/>
  <c r="AG2161" i="12" a="1"/>
  <c r="AG2161" i="12" s="1"/>
  <c r="AG2162" i="12" a="1"/>
  <c r="AG2162" i="12" s="1"/>
  <c r="AG2163" i="12" a="1"/>
  <c r="AG2163" i="12" s="1"/>
  <c r="AG2164" i="12" a="1"/>
  <c r="AG2164" i="12" s="1"/>
  <c r="AG2165" i="12" a="1"/>
  <c r="AG2165" i="12" s="1"/>
  <c r="AG2166" i="12" a="1"/>
  <c r="AG2166" i="12" s="1"/>
  <c r="AG2167" i="12" a="1"/>
  <c r="AG2167" i="12" s="1"/>
  <c r="AG2168" i="12" a="1"/>
  <c r="AG2168" i="12" s="1"/>
  <c r="AG2169" i="12" a="1"/>
  <c r="AG2169" i="12" s="1"/>
  <c r="AG2170" i="12" a="1"/>
  <c r="AG2170" i="12" s="1"/>
  <c r="AG2171" i="12" a="1"/>
  <c r="AG2171" i="12" s="1"/>
  <c r="AG2172" i="12" a="1"/>
  <c r="AG2172" i="12" s="1"/>
  <c r="AG2173" i="12" a="1"/>
  <c r="AG2173" i="12" s="1"/>
  <c r="AG2174" i="12" a="1"/>
  <c r="AG2174" i="12" s="1"/>
  <c r="AG2175" i="12" a="1"/>
  <c r="AG2175" i="12" s="1"/>
  <c r="AG2176" i="12" a="1"/>
  <c r="AG2176" i="12" s="1"/>
  <c r="AG2177" i="12" a="1"/>
  <c r="AG2177" i="12" s="1"/>
  <c r="AG2178" i="12" a="1"/>
  <c r="AG2178" i="12" s="1"/>
  <c r="AG2179" i="12" a="1"/>
  <c r="AG2179" i="12" s="1"/>
  <c r="AG2180" i="12" a="1"/>
  <c r="AG2180" i="12" s="1"/>
  <c r="AG2181" i="12" a="1"/>
  <c r="AG2181" i="12" s="1"/>
  <c r="AG2182" i="12" a="1"/>
  <c r="AG2182" i="12" s="1"/>
  <c r="AG2183" i="12" a="1"/>
  <c r="AG2183" i="12" s="1"/>
  <c r="AG2184" i="12" a="1"/>
  <c r="AG2184" i="12" s="1"/>
  <c r="AG2185" i="12" a="1"/>
  <c r="AG2185" i="12" s="1"/>
  <c r="AG2186" i="12" a="1"/>
  <c r="AG2186" i="12" s="1"/>
  <c r="AG2187" i="12" a="1"/>
  <c r="AG2187" i="12" s="1"/>
  <c r="AG2188" i="12" a="1"/>
  <c r="AG2188" i="12" s="1"/>
  <c r="AG2189" i="12" a="1"/>
  <c r="AG2189" i="12" s="1"/>
  <c r="AG2190" i="12" a="1"/>
  <c r="AG2190" i="12" s="1"/>
  <c r="AG2191" i="12" a="1"/>
  <c r="AG2191" i="12" s="1"/>
  <c r="AG2192" i="12" a="1"/>
  <c r="AG2192" i="12" s="1"/>
  <c r="AG2193" i="12" a="1"/>
  <c r="AG2193" i="12" s="1"/>
  <c r="AG2194" i="12" a="1"/>
  <c r="AG2194" i="12" s="1"/>
  <c r="AG2195" i="12" a="1"/>
  <c r="AG2195" i="12" s="1"/>
  <c r="AG2196" i="12" a="1"/>
  <c r="AG2196" i="12" s="1"/>
  <c r="AG2197" i="12" a="1"/>
  <c r="AG2197" i="12" s="1"/>
  <c r="AG2198" i="12" a="1"/>
  <c r="AG2198" i="12" s="1"/>
  <c r="AG2199" i="12" a="1"/>
  <c r="AG2199" i="12" s="1"/>
  <c r="AG2200" i="12" a="1"/>
  <c r="AG2200" i="12" s="1"/>
  <c r="AG2201" i="12" a="1"/>
  <c r="AG2201" i="12" s="1"/>
  <c r="AG2202" i="12" a="1"/>
  <c r="AG2202" i="12" s="1"/>
  <c r="AG2203" i="12" a="1"/>
  <c r="AG2203" i="12" s="1"/>
  <c r="AG2204" i="12" a="1"/>
  <c r="AG2204" i="12" s="1"/>
  <c r="AG2205" i="12" a="1"/>
  <c r="AG2205" i="12" s="1"/>
  <c r="AG2206" i="12" a="1"/>
  <c r="AG2206" i="12" s="1"/>
  <c r="AG2207" i="12" a="1"/>
  <c r="AG2207" i="12" s="1"/>
  <c r="AG2208" i="12" a="1"/>
  <c r="AG2208" i="12" s="1"/>
  <c r="AG2209" i="12" a="1"/>
  <c r="AG2209" i="12" s="1"/>
  <c r="AG2210" i="12" a="1"/>
  <c r="AG2210" i="12" s="1"/>
  <c r="AG2211" i="12" a="1"/>
  <c r="AG2211" i="12" s="1"/>
  <c r="AG2212" i="12" a="1"/>
  <c r="AG2212" i="12" s="1"/>
  <c r="AG2213" i="12" a="1"/>
  <c r="AG2213" i="12" s="1"/>
  <c r="AG2214" i="12" a="1"/>
  <c r="AG2214" i="12" s="1"/>
  <c r="AG2215" i="12" a="1"/>
  <c r="AG2215" i="12" s="1"/>
  <c r="AG2216" i="12" a="1"/>
  <c r="AG2216" i="12" s="1"/>
  <c r="AG2217" i="12" a="1"/>
  <c r="AG2217" i="12" s="1"/>
  <c r="AG2218" i="12" a="1"/>
  <c r="AG2218" i="12" s="1"/>
  <c r="AG2219" i="12" a="1"/>
  <c r="AG2219" i="12" s="1"/>
  <c r="AG2220" i="12" a="1"/>
  <c r="AG2220" i="12" s="1"/>
  <c r="AG2221" i="12" a="1"/>
  <c r="AG2221" i="12" s="1"/>
  <c r="AG2222" i="12" a="1"/>
  <c r="AG2222" i="12" s="1"/>
  <c r="AG2223" i="12" a="1"/>
  <c r="AG2223" i="12" s="1"/>
  <c r="AG2224" i="12" a="1"/>
  <c r="AG2224" i="12" s="1"/>
  <c r="AG2225" i="12" a="1"/>
  <c r="AG2225" i="12" s="1"/>
  <c r="AG2226" i="12" a="1"/>
  <c r="AG2226" i="12" s="1"/>
  <c r="AG2227" i="12" a="1"/>
  <c r="AG2227" i="12" s="1"/>
  <c r="AG2228" i="12" a="1"/>
  <c r="AG2228" i="12" s="1"/>
  <c r="AG2229" i="12" a="1"/>
  <c r="AG2229" i="12" s="1"/>
  <c r="AG2230" i="12" a="1"/>
  <c r="AG2230" i="12" s="1"/>
  <c r="AG2231" i="12" a="1"/>
  <c r="AG2231" i="12" s="1"/>
  <c r="AG2232" i="12" a="1"/>
  <c r="AG2232" i="12" s="1"/>
  <c r="AG2233" i="12" a="1"/>
  <c r="AG2233" i="12" s="1"/>
  <c r="AG2234" i="12" a="1"/>
  <c r="AG2234" i="12" s="1"/>
  <c r="AG2235" i="12" a="1"/>
  <c r="AG2235" i="12" s="1"/>
  <c r="AG2236" i="12" a="1"/>
  <c r="AG2236" i="12" s="1"/>
  <c r="AG2237" i="12" a="1"/>
  <c r="AG2237" i="12" s="1"/>
  <c r="AG2238" i="12" a="1"/>
  <c r="AG2238" i="12" s="1"/>
  <c r="AG2239" i="12" a="1"/>
  <c r="AG2239" i="12" s="1"/>
  <c r="AG2240" i="12" a="1"/>
  <c r="AG2240" i="12" s="1"/>
  <c r="AG2241" i="12" a="1"/>
  <c r="AG2241" i="12" s="1"/>
  <c r="AG2242" i="12" a="1"/>
  <c r="AG2242" i="12" s="1"/>
  <c r="AG2243" i="12" a="1"/>
  <c r="AG2243" i="12" s="1"/>
  <c r="AG2244" i="12" a="1"/>
  <c r="AG2244" i="12" s="1"/>
  <c r="AG2245" i="12" a="1"/>
  <c r="AG2245" i="12" s="1"/>
  <c r="AG2246" i="12" a="1"/>
  <c r="AG2246" i="12" s="1"/>
  <c r="AG2247" i="12" a="1"/>
  <c r="AG2247" i="12" s="1"/>
  <c r="AG2248" i="12" a="1"/>
  <c r="AG2248" i="12" s="1"/>
  <c r="AG2249" i="12" a="1"/>
  <c r="AG2249" i="12" s="1"/>
  <c r="AG2250" i="12" a="1"/>
  <c r="AG2250" i="12" s="1"/>
  <c r="AG2251" i="12" a="1"/>
  <c r="AG2251" i="12" s="1"/>
  <c r="AG2252" i="12" a="1"/>
  <c r="AG2252" i="12" s="1"/>
  <c r="AG2253" i="12" a="1"/>
  <c r="AG2253" i="12" s="1"/>
  <c r="AG2254" i="12" a="1"/>
  <c r="AG2254" i="12" s="1"/>
  <c r="AG2255" i="12" a="1"/>
  <c r="AG2255" i="12" s="1"/>
  <c r="AG2256" i="12" a="1"/>
  <c r="AG2256" i="12" s="1"/>
  <c r="AG2257" i="12" a="1"/>
  <c r="AG2257" i="12" s="1"/>
  <c r="AG2258" i="12" a="1"/>
  <c r="AG2258" i="12" s="1"/>
  <c r="AG2259" i="12" a="1"/>
  <c r="AG2259" i="12" s="1"/>
  <c r="AG2260" i="12" a="1"/>
  <c r="AG2260" i="12" s="1"/>
  <c r="AG2261" i="12" a="1"/>
  <c r="AG2261" i="12" s="1"/>
  <c r="AG2262" i="12" a="1"/>
  <c r="AG2262" i="12" s="1"/>
  <c r="AG2263" i="12" a="1"/>
  <c r="AG2263" i="12" s="1"/>
  <c r="AG2264" i="12" a="1"/>
  <c r="AG2264" i="12" s="1"/>
  <c r="AG2265" i="12" a="1"/>
  <c r="AG2265" i="12" s="1"/>
  <c r="AG2266" i="12" a="1"/>
  <c r="AG2266" i="12" s="1"/>
  <c r="AG2267" i="12" a="1"/>
  <c r="AG2267" i="12" s="1"/>
  <c r="AG2268" i="12" a="1"/>
  <c r="AG2268" i="12" s="1"/>
  <c r="AG2269" i="12" a="1"/>
  <c r="AG2269" i="12" s="1"/>
  <c r="AG2270" i="12" a="1"/>
  <c r="AG2270" i="12" s="1"/>
  <c r="AG2271" i="12" a="1"/>
  <c r="AG2271" i="12" s="1"/>
  <c r="AG2272" i="12" a="1"/>
  <c r="AG2272" i="12" s="1"/>
  <c r="AG2273" i="12" a="1"/>
  <c r="AG2273" i="12" s="1"/>
  <c r="AG2274" i="12" a="1"/>
  <c r="AG2274" i="12" s="1"/>
  <c r="AG2275" i="12" a="1"/>
  <c r="AG2275" i="12" s="1"/>
  <c r="AG2276" i="12" a="1"/>
  <c r="AG2276" i="12" s="1"/>
  <c r="AG2277" i="12" a="1"/>
  <c r="AG2277" i="12" s="1"/>
  <c r="AG2278" i="12" a="1"/>
  <c r="AG2278" i="12" s="1"/>
  <c r="AG2279" i="12" a="1"/>
  <c r="AG2279" i="12" s="1"/>
  <c r="AG2280" i="12" a="1"/>
  <c r="AG2280" i="12" s="1"/>
  <c r="AG2281" i="12" a="1"/>
  <c r="AG2281" i="12" s="1"/>
  <c r="AG2282" i="12" a="1"/>
  <c r="AG2282" i="12" s="1"/>
  <c r="AG2283" i="12" a="1"/>
  <c r="AG2283" i="12" s="1"/>
  <c r="AG2284" i="12" a="1"/>
  <c r="AG2284" i="12" s="1"/>
  <c r="AG2285" i="12" a="1"/>
  <c r="AG2285" i="12" s="1"/>
  <c r="AG2286" i="12" a="1"/>
  <c r="AG2286" i="12" s="1"/>
  <c r="AG2287" i="12" a="1"/>
  <c r="AG2287" i="12" s="1"/>
  <c r="AG2288" i="12" a="1"/>
  <c r="AG2288" i="12" s="1"/>
  <c r="AG2289" i="12" a="1"/>
  <c r="AG2289" i="12" s="1"/>
  <c r="AG2290" i="12" a="1"/>
  <c r="AG2290" i="12" s="1"/>
  <c r="AG2291" i="12" a="1"/>
  <c r="AG2291" i="12" s="1"/>
  <c r="AG2292" i="12" a="1"/>
  <c r="AG2292" i="12" s="1"/>
  <c r="AG2293" i="12" a="1"/>
  <c r="AG2293" i="12" s="1"/>
  <c r="AG2294" i="12" a="1"/>
  <c r="AG2294" i="12" s="1"/>
  <c r="AG2295" i="12" a="1"/>
  <c r="AG2295" i="12" s="1"/>
  <c r="AG2296" i="12" a="1"/>
  <c r="AG2296" i="12" s="1"/>
  <c r="AG2297" i="12" a="1"/>
  <c r="AG2297" i="12" s="1"/>
  <c r="AG2298" i="12" a="1"/>
  <c r="AG2298" i="12" s="1"/>
  <c r="AG2299" i="12" a="1"/>
  <c r="AG2299" i="12" s="1"/>
  <c r="AG2300" i="12" a="1"/>
  <c r="AG2300" i="12" s="1"/>
  <c r="AG2301" i="12" a="1"/>
  <c r="AG2301" i="12" s="1"/>
  <c r="AG2302" i="12" a="1"/>
  <c r="AG2302" i="12" s="1"/>
  <c r="AG2303" i="12" a="1"/>
  <c r="AG2303" i="12" s="1"/>
  <c r="AG2304" i="12" a="1"/>
  <c r="AG2304" i="12" s="1"/>
  <c r="AG2305" i="12" a="1"/>
  <c r="AG2305" i="12" s="1"/>
  <c r="AG2306" i="12" a="1"/>
  <c r="AG2306" i="12" s="1"/>
  <c r="AG2307" i="12" a="1"/>
  <c r="AG2307" i="12" s="1"/>
  <c r="AG2308" i="12" a="1"/>
  <c r="AG2308" i="12" s="1"/>
  <c r="AG2309" i="12" a="1"/>
  <c r="AG2309" i="12" s="1"/>
  <c r="AG2310" i="12" a="1"/>
  <c r="AG2310" i="12" s="1"/>
  <c r="AG2311" i="12" a="1"/>
  <c r="AG2311" i="12" s="1"/>
  <c r="AG2312" i="12" a="1"/>
  <c r="AG2312" i="12" s="1"/>
  <c r="AG2313" i="12" a="1"/>
  <c r="AG2313" i="12" s="1"/>
  <c r="AG2314" i="12" a="1"/>
  <c r="AG2314" i="12" s="1"/>
  <c r="AG2315" i="12" a="1"/>
  <c r="AG2315" i="12" s="1"/>
  <c r="AG2316" i="12" a="1"/>
  <c r="AG2316" i="12" s="1"/>
  <c r="AG2317" i="12" a="1"/>
  <c r="AG2317" i="12" s="1"/>
  <c r="AG2318" i="12" a="1"/>
  <c r="AG2318" i="12" s="1"/>
  <c r="AG2319" i="12" a="1"/>
  <c r="AG2319" i="12" s="1"/>
  <c r="AG2320" i="12" a="1"/>
  <c r="AG2320" i="12" s="1"/>
  <c r="AG2321" i="12" a="1"/>
  <c r="AG2321" i="12" s="1"/>
  <c r="AG2322" i="12" a="1"/>
  <c r="AG2322" i="12" s="1"/>
  <c r="AG2323" i="12" a="1"/>
  <c r="AG2323" i="12" s="1"/>
  <c r="AG2324" i="12" a="1"/>
  <c r="AG2324" i="12" s="1"/>
  <c r="AG2325" i="12" a="1"/>
  <c r="AG2325" i="12" s="1"/>
  <c r="AG2326" i="12" a="1"/>
  <c r="AG2326" i="12" s="1"/>
  <c r="AG2327" i="12" a="1"/>
  <c r="AG2327" i="12" s="1"/>
  <c r="AG2328" i="12" a="1"/>
  <c r="AG2328" i="12" s="1"/>
  <c r="AG2329" i="12" a="1"/>
  <c r="AG2329" i="12" s="1"/>
  <c r="AG2330" i="12" a="1"/>
  <c r="AG2330" i="12" s="1"/>
  <c r="AG2331" i="12" a="1"/>
  <c r="AG2331" i="12" s="1"/>
  <c r="AG2332" i="12" a="1"/>
  <c r="AG2332" i="12" s="1"/>
  <c r="AG2333" i="12" a="1"/>
  <c r="AG2333" i="12" s="1"/>
  <c r="AG2334" i="12" a="1"/>
  <c r="AG2334" i="12" s="1"/>
  <c r="AG2335" i="12" a="1"/>
  <c r="AG2335" i="12" s="1"/>
  <c r="AG2336" i="12" a="1"/>
  <c r="AG2336" i="12" s="1"/>
  <c r="AG2337" i="12" a="1"/>
  <c r="AG2337" i="12" s="1"/>
  <c r="AG2338" i="12" a="1"/>
  <c r="AG2338" i="12" s="1"/>
  <c r="AG2339" i="12" a="1"/>
  <c r="AG2339" i="12" s="1"/>
  <c r="AG2340" i="12" a="1"/>
  <c r="AG2340" i="12" s="1"/>
  <c r="AG2341" i="12" a="1"/>
  <c r="AG2341" i="12" s="1"/>
  <c r="AG2342" i="12" a="1"/>
  <c r="AG2342" i="12" s="1"/>
  <c r="AG2343" i="12" a="1"/>
  <c r="AG2343" i="12" s="1"/>
  <c r="AG2344" i="12" a="1"/>
  <c r="AG2344" i="12" s="1"/>
  <c r="AG2345" i="12" a="1"/>
  <c r="AG2345" i="12" s="1"/>
  <c r="AG2346" i="12" a="1"/>
  <c r="AG2346" i="12" s="1"/>
  <c r="AG2347" i="12" a="1"/>
  <c r="AG2347" i="12" s="1"/>
  <c r="AG2348" i="12" a="1"/>
  <c r="AG2348" i="12" s="1"/>
  <c r="AG2349" i="12" a="1"/>
  <c r="AG2349" i="12" s="1"/>
  <c r="AG2350" i="12" a="1"/>
  <c r="AG2350" i="12" s="1"/>
  <c r="AG2351" i="12" a="1"/>
  <c r="AG2351" i="12" s="1"/>
  <c r="AG2352" i="12" a="1"/>
  <c r="AG2352" i="12" s="1"/>
  <c r="AG2353" i="12" a="1"/>
  <c r="AG2353" i="12" s="1"/>
  <c r="AG2354" i="12" a="1"/>
  <c r="AG2354" i="12" s="1"/>
  <c r="AG2355" i="12" a="1"/>
  <c r="AG2355" i="12" s="1"/>
  <c r="AG2356" i="12" a="1"/>
  <c r="AG2356" i="12" s="1"/>
  <c r="AG2357" i="12" a="1"/>
  <c r="AG2357" i="12" s="1"/>
  <c r="AG2358" i="12" a="1"/>
  <c r="AG2358" i="12" s="1"/>
  <c r="AG2359" i="12" a="1"/>
  <c r="AG2359" i="12" s="1"/>
  <c r="AG2360" i="12" a="1"/>
  <c r="AG2360" i="12" s="1"/>
  <c r="AG2361" i="12" a="1"/>
  <c r="AG2361" i="12" s="1"/>
  <c r="AG2362" i="12" a="1"/>
  <c r="AG2362" i="12" s="1"/>
  <c r="AG2363" i="12" a="1"/>
  <c r="AG2363" i="12" s="1"/>
  <c r="AG2364" i="12" a="1"/>
  <c r="AG2364" i="12" s="1"/>
  <c r="AG2365" i="12" a="1"/>
  <c r="AG2365" i="12" s="1"/>
  <c r="AG2366" i="12" a="1"/>
  <c r="AG2366" i="12" s="1"/>
  <c r="AG2367" i="12" a="1"/>
  <c r="AG2367" i="12" s="1"/>
  <c r="AG2368" i="12" a="1"/>
  <c r="AG2368" i="12" s="1"/>
  <c r="AG2369" i="12" a="1"/>
  <c r="AG2369" i="12" s="1"/>
  <c r="AG2370" i="12" a="1"/>
  <c r="AG2370" i="12" s="1"/>
  <c r="AG2371" i="12" a="1"/>
  <c r="AG2371" i="12" s="1"/>
  <c r="AG2372" i="12" a="1"/>
  <c r="AG2372" i="12" s="1"/>
  <c r="AG2373" i="12" a="1"/>
  <c r="AG2373" i="12" s="1"/>
  <c r="AG2374" i="12" a="1"/>
  <c r="AG2374" i="12" s="1"/>
  <c r="AG2375" i="12" a="1"/>
  <c r="AG2375" i="12" s="1"/>
  <c r="AG2376" i="12" a="1"/>
  <c r="AG2376" i="12" s="1"/>
  <c r="AG2377" i="12" a="1"/>
  <c r="AG2377" i="12" s="1"/>
  <c r="AG2378" i="12" a="1"/>
  <c r="AG2378" i="12" s="1"/>
  <c r="AG2379" i="12" a="1"/>
  <c r="AG2379" i="12" s="1"/>
  <c r="AG2380" i="12" a="1"/>
  <c r="AG2380" i="12" s="1"/>
  <c r="AG2381" i="12" a="1"/>
  <c r="AG2381" i="12" s="1"/>
  <c r="AG2382" i="12" a="1"/>
  <c r="AG2382" i="12" s="1"/>
  <c r="AG2383" i="12" a="1"/>
  <c r="AG2383" i="12" s="1"/>
  <c r="AG2384" i="12" a="1"/>
  <c r="AG2384" i="12" s="1"/>
  <c r="AG2385" i="12" a="1"/>
  <c r="AG2385" i="12" s="1"/>
  <c r="AG2386" i="12" a="1"/>
  <c r="AG2386" i="12" s="1"/>
  <c r="AG2387" i="12" a="1"/>
  <c r="AG2387" i="12" s="1"/>
  <c r="AG2388" i="12" a="1"/>
  <c r="AG2388" i="12" s="1"/>
  <c r="AG2389" i="12" a="1"/>
  <c r="AG2389" i="12" s="1"/>
  <c r="AG2390" i="12" a="1"/>
  <c r="AG2390" i="12" s="1"/>
  <c r="AG2391" i="12" a="1"/>
  <c r="AG2391" i="12" s="1"/>
  <c r="AG2392" i="12" a="1"/>
  <c r="AG2392" i="12" s="1"/>
  <c r="AG2393" i="12" a="1"/>
  <c r="AG2393" i="12" s="1"/>
  <c r="AG2394" i="12" a="1"/>
  <c r="AG2394" i="12" s="1"/>
  <c r="AG2395" i="12" a="1"/>
  <c r="AG2395" i="12" s="1"/>
  <c r="AG2396" i="12" a="1"/>
  <c r="AG2396" i="12" s="1"/>
  <c r="AG2397" i="12" a="1"/>
  <c r="AG2397" i="12" s="1"/>
  <c r="AG2398" i="12" a="1"/>
  <c r="AG2398" i="12" s="1"/>
  <c r="AG2399" i="12" a="1"/>
  <c r="AG2399" i="12" s="1"/>
  <c r="AG2400" i="12" a="1"/>
  <c r="AG2400" i="12" s="1"/>
  <c r="AG2401" i="12" a="1"/>
  <c r="AG2401" i="12" s="1"/>
  <c r="AG2402" i="12" a="1"/>
  <c r="AG2402" i="12" s="1"/>
  <c r="AG2403" i="12" a="1"/>
  <c r="AG2403" i="12" s="1"/>
  <c r="AG2404" i="12" a="1"/>
  <c r="AG2404" i="12" s="1"/>
  <c r="AG2405" i="12" a="1"/>
  <c r="AG2405" i="12" s="1"/>
  <c r="AG2406" i="12" a="1"/>
  <c r="AG2406" i="12" s="1"/>
  <c r="AG2407" i="12" a="1"/>
  <c r="AG2407" i="12" s="1"/>
  <c r="AG2408" i="12" a="1"/>
  <c r="AG2408" i="12" s="1"/>
  <c r="AG2409" i="12" a="1"/>
  <c r="AG2409" i="12" s="1"/>
  <c r="AG2410" i="12" a="1"/>
  <c r="AG2410" i="12" s="1"/>
  <c r="AG2411" i="12" a="1"/>
  <c r="AG2411" i="12" s="1"/>
  <c r="AG2412" i="12" a="1"/>
  <c r="AG2412" i="12" s="1"/>
  <c r="AG2413" i="12" a="1"/>
  <c r="AG2413" i="12" s="1"/>
  <c r="AG2414" i="12" a="1"/>
  <c r="AG2414" i="12" s="1"/>
  <c r="AG2415" i="12" a="1"/>
  <c r="AG2415" i="12" s="1"/>
  <c r="AG2416" i="12" a="1"/>
  <c r="AG2416" i="12" s="1"/>
  <c r="AG2417" i="12" a="1"/>
  <c r="AG2417" i="12" s="1"/>
  <c r="AG2418" i="12" a="1"/>
  <c r="AG2418" i="12" s="1"/>
  <c r="AG2419" i="12" a="1"/>
  <c r="AG2419" i="12" s="1"/>
  <c r="AG2420" i="12" a="1"/>
  <c r="AG2420" i="12" s="1"/>
  <c r="AG2421" i="12" a="1"/>
  <c r="AG2421" i="12" s="1"/>
  <c r="AG2422" i="12" a="1"/>
  <c r="AG2422" i="12" s="1"/>
  <c r="AG2423" i="12" a="1"/>
  <c r="AG2423" i="12" s="1"/>
  <c r="AG2424" i="12" a="1"/>
  <c r="AG2424" i="12" s="1"/>
  <c r="AG2425" i="12" a="1"/>
  <c r="AG2425" i="12" s="1"/>
  <c r="AG2426" i="12" a="1"/>
  <c r="AG2426" i="12" s="1"/>
  <c r="AG2427" i="12" a="1"/>
  <c r="AG2427" i="12" s="1"/>
  <c r="AG2428" i="12" a="1"/>
  <c r="AG2428" i="12" s="1"/>
  <c r="AG2429" i="12" a="1"/>
  <c r="AG2429" i="12" s="1"/>
  <c r="AG2430" i="12" a="1"/>
  <c r="AG2430" i="12" s="1"/>
  <c r="AG2431" i="12" a="1"/>
  <c r="AG2431" i="12" s="1"/>
  <c r="AG2432" i="12" a="1"/>
  <c r="AG2432" i="12" s="1"/>
  <c r="AG2433" i="12" a="1"/>
  <c r="AG2433" i="12" s="1"/>
  <c r="AG2434" i="12" a="1"/>
  <c r="AG2434" i="12" s="1"/>
  <c r="AG2435" i="12" a="1"/>
  <c r="AG2435" i="12" s="1"/>
  <c r="AG2436" i="12" a="1"/>
  <c r="AG2436" i="12" s="1"/>
  <c r="AG2437" i="12" a="1"/>
  <c r="AG2437" i="12" s="1"/>
  <c r="AG2438" i="12" a="1"/>
  <c r="AG2438" i="12" s="1"/>
  <c r="AG2439" i="12" a="1"/>
  <c r="AG2439" i="12" s="1"/>
  <c r="AG2440" i="12" a="1"/>
  <c r="AG2440" i="12" s="1"/>
  <c r="AG2441" i="12" a="1"/>
  <c r="AG2441" i="12" s="1"/>
  <c r="AG2442" i="12" a="1"/>
  <c r="AG2442" i="12" s="1"/>
  <c r="AG2443" i="12" a="1"/>
  <c r="AG2443" i="12" s="1"/>
  <c r="AG2444" i="12" a="1"/>
  <c r="AG2444" i="12" s="1"/>
  <c r="AG2445" i="12" a="1"/>
  <c r="AG2445" i="12" s="1"/>
  <c r="AG2446" i="12" a="1"/>
  <c r="AG2446" i="12" s="1"/>
  <c r="AG2447" i="12" a="1"/>
  <c r="AG2447" i="12" s="1"/>
  <c r="AG2448" i="12" a="1"/>
  <c r="AG2448" i="12" s="1"/>
  <c r="AG2449" i="12" a="1"/>
  <c r="AG2449" i="12" s="1"/>
  <c r="AG2450" i="12" a="1"/>
  <c r="AG2450" i="12" s="1"/>
  <c r="AG2451" i="12" a="1"/>
  <c r="AG2451" i="12" s="1"/>
  <c r="AG2452" i="12" a="1"/>
  <c r="AG2452" i="12" s="1"/>
  <c r="AG2453" i="12" a="1"/>
  <c r="AG2453" i="12" s="1"/>
  <c r="AG2454" i="12" a="1"/>
  <c r="AG2454" i="12" s="1"/>
  <c r="AG2455" i="12" a="1"/>
  <c r="AG2455" i="12" s="1"/>
  <c r="AG2456" i="12" a="1"/>
  <c r="AG2456" i="12" s="1"/>
  <c r="AG2457" i="12" a="1"/>
  <c r="AG2457" i="12" s="1"/>
  <c r="AG2458" i="12" a="1"/>
  <c r="AG2458" i="12" s="1"/>
  <c r="AG2459" i="12" a="1"/>
  <c r="AG2459" i="12" s="1"/>
  <c r="AG2460" i="12" a="1"/>
  <c r="AG2460" i="12" s="1"/>
  <c r="AG2461" i="12" a="1"/>
  <c r="AG2461" i="12" s="1"/>
  <c r="AG2462" i="12" a="1"/>
  <c r="AG2462" i="12" s="1"/>
  <c r="AG2463" i="12" a="1"/>
  <c r="AG2463" i="12" s="1"/>
  <c r="AG2464" i="12" a="1"/>
  <c r="AG2464" i="12" s="1"/>
  <c r="AG2465" i="12" a="1"/>
  <c r="AG2465" i="12" s="1"/>
  <c r="AG2466" i="12" a="1"/>
  <c r="AG2466" i="12" s="1"/>
  <c r="AG2467" i="12" a="1"/>
  <c r="AG2467" i="12" s="1"/>
  <c r="AG2468" i="12" a="1"/>
  <c r="AG2468" i="12" s="1"/>
  <c r="AG2469" i="12" a="1"/>
  <c r="AG2469" i="12" s="1"/>
  <c r="AG2470" i="12" a="1"/>
  <c r="AG2470" i="12" s="1"/>
  <c r="AG2471" i="12" a="1"/>
  <c r="AG2471" i="12" s="1"/>
  <c r="AG2472" i="12" a="1"/>
  <c r="AG2472" i="12" s="1"/>
  <c r="AG2473" i="12" a="1"/>
  <c r="AG2473" i="12" s="1"/>
  <c r="AG2474" i="12" a="1"/>
  <c r="AG2474" i="12" s="1"/>
  <c r="AG2475" i="12" a="1"/>
  <c r="AG2475" i="12" s="1"/>
  <c r="AG2476" i="12" a="1"/>
  <c r="AG2476" i="12" s="1"/>
  <c r="AG2477" i="12" a="1"/>
  <c r="AG2477" i="12" s="1"/>
  <c r="AG2478" i="12" a="1"/>
  <c r="AG2478" i="12" s="1"/>
  <c r="AG2479" i="12" a="1"/>
  <c r="AG2479" i="12" s="1"/>
  <c r="AG2480" i="12" a="1"/>
  <c r="AG2480" i="12" s="1"/>
  <c r="AG2481" i="12" a="1"/>
  <c r="AG2481" i="12" s="1"/>
  <c r="AG2482" i="12" a="1"/>
  <c r="AG2482" i="12" s="1"/>
  <c r="AG2483" i="12" a="1"/>
  <c r="AG2483" i="12" s="1"/>
  <c r="AG2484" i="12" a="1"/>
  <c r="AG2484" i="12" s="1"/>
  <c r="AG2485" i="12" a="1"/>
  <c r="AG2485" i="12" s="1"/>
  <c r="AG2486" i="12" a="1"/>
  <c r="AG2486" i="12" s="1"/>
  <c r="AG2487" i="12" a="1"/>
  <c r="AG2487" i="12" s="1"/>
  <c r="AG2488" i="12" a="1"/>
  <c r="AG2488" i="12" s="1"/>
  <c r="AG2489" i="12" a="1"/>
  <c r="AG2489" i="12" s="1"/>
  <c r="AG2490" i="12" a="1"/>
  <c r="AG2490" i="12" s="1"/>
  <c r="AG2491" i="12" a="1"/>
  <c r="AG2491" i="12" s="1"/>
  <c r="Q172" i="10" l="1"/>
  <c r="Q162" i="10"/>
  <c r="Q141" i="10"/>
  <c r="L172" i="10"/>
  <c r="L162" i="10"/>
  <c r="W55" i="10"/>
  <c r="K194" i="10"/>
  <c r="E194" i="10"/>
  <c r="L177" i="10"/>
  <c r="Q177" i="10" s="1"/>
  <c r="S151" i="10"/>
  <c r="S147" i="10"/>
  <c r="Q138" i="10"/>
  <c r="Q137" i="10"/>
  <c r="Q136" i="10"/>
  <c r="R132" i="10"/>
  <c r="O123" i="10"/>
  <c r="K75" i="10"/>
  <c r="N65" i="10"/>
  <c r="S75" i="10" s="1"/>
  <c r="V64" i="10"/>
  <c r="X63" i="10"/>
  <c r="W57" i="10"/>
  <c r="P53" i="10" l="1"/>
  <c r="Q194" i="10"/>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<sst xmlns="http://schemas.openxmlformats.org/spreadsheetml/2006/main" count="24076" uniqueCount="15829">
  <si>
    <t>※本様式の書式は変えないこと。</t>
    <phoneticPr fontId="1"/>
  </si>
  <si>
    <t>都道府県番号</t>
    <phoneticPr fontId="1"/>
  </si>
  <si>
    <t>ステーションコード７桁</t>
    <rPh sb="10" eb="11">
      <t>ケタ</t>
    </rPh>
    <phoneticPr fontId="2"/>
  </si>
  <si>
    <t>受付番号</t>
  </si>
  <si>
    <t>※地方厚生（支）局記載</t>
  </si>
  <si>
    <t>訪問看護ステーションコード</t>
    <rPh sb="0" eb="2">
      <t>ホウモン</t>
    </rPh>
    <rPh sb="2" eb="4">
      <t>カンゴ</t>
    </rPh>
    <phoneticPr fontId="1"/>
  </si>
  <si>
    <t>市町村名</t>
    <rPh sb="3" eb="4">
      <t>メイ</t>
    </rPh>
    <phoneticPr fontId="1"/>
  </si>
  <si>
    <t>指定の状況</t>
    <rPh sb="0" eb="2">
      <t>シテイ</t>
    </rPh>
    <rPh sb="3" eb="5">
      <t>ジョウキョウ</t>
    </rPh>
    <phoneticPr fontId="1"/>
  </si>
  <si>
    <t>　　介護保険法・健康保険法による指定</t>
    <rPh sb="2" eb="4">
      <t>カイゴ</t>
    </rPh>
    <rPh sb="4" eb="7">
      <t>ホケンホウ</t>
    </rPh>
    <rPh sb="8" eb="10">
      <t>ケンコウ</t>
    </rPh>
    <rPh sb="10" eb="12">
      <t>ホケン</t>
    </rPh>
    <rPh sb="12" eb="13">
      <t>ホウ</t>
    </rPh>
    <rPh sb="16" eb="18">
      <t>シテイ</t>
    </rPh>
    <phoneticPr fontId="1"/>
  </si>
  <si>
    <t xml:space="preserve"> 健康保険法のみ</t>
    <rPh sb="1" eb="3">
      <t>ケンコウ</t>
    </rPh>
    <rPh sb="3" eb="6">
      <t>ホケンホウ</t>
    </rPh>
    <phoneticPr fontId="1"/>
  </si>
  <si>
    <t>※いずれかにチェックすること</t>
  </si>
  <si>
    <t>　　　　　　　　　　　　</t>
    <phoneticPr fontId="1"/>
  </si>
  <si>
    <t>開設主体（該当番号を右欄に記載）</t>
    <rPh sb="0" eb="2">
      <t>カイセツ</t>
    </rPh>
    <rPh sb="2" eb="4">
      <t>シュタイ</t>
    </rPh>
    <rPh sb="5" eb="7">
      <t>ガイトウ</t>
    </rPh>
    <rPh sb="7" eb="9">
      <t>バンゴウ</t>
    </rPh>
    <rPh sb="10" eb="11">
      <t>ミギ</t>
    </rPh>
    <rPh sb="11" eb="12">
      <t>ラン</t>
    </rPh>
    <rPh sb="13" eb="15">
      <t>キサイ</t>
    </rPh>
    <phoneticPr fontId="1"/>
  </si>
  <si>
    <t>１　都道府県</t>
    <rPh sb="2" eb="6">
      <t>トドウフケン</t>
    </rPh>
    <phoneticPr fontId="1"/>
  </si>
  <si>
    <t>２　市区町村</t>
    <rPh sb="2" eb="4">
      <t>シク</t>
    </rPh>
    <rPh sb="4" eb="6">
      <t>チョウソン</t>
    </rPh>
    <phoneticPr fontId="1"/>
  </si>
  <si>
    <t>３　広域連合・一部事務組合</t>
    <rPh sb="2" eb="4">
      <t>コウイキ</t>
    </rPh>
    <rPh sb="4" eb="6">
      <t>レンゴウ</t>
    </rPh>
    <rPh sb="7" eb="9">
      <t>イチブ</t>
    </rPh>
    <rPh sb="9" eb="11">
      <t>ジム</t>
    </rPh>
    <rPh sb="11" eb="13">
      <t>クミアイ</t>
    </rPh>
    <phoneticPr fontId="1"/>
  </si>
  <si>
    <t>４　独立行政法人</t>
    <rPh sb="2" eb="4">
      <t>ドクリツ</t>
    </rPh>
    <rPh sb="4" eb="6">
      <t>ギョウセイ</t>
    </rPh>
    <rPh sb="6" eb="8">
      <t>ホウジン</t>
    </rPh>
    <phoneticPr fontId="1"/>
  </si>
  <si>
    <t>５　日本赤十字社・社会保険関係団体</t>
    <rPh sb="2" eb="4">
      <t>ニホン</t>
    </rPh>
    <rPh sb="4" eb="7">
      <t>セキジュウジ</t>
    </rPh>
    <rPh sb="7" eb="8">
      <t>シャ</t>
    </rPh>
    <rPh sb="9" eb="11">
      <t>シャカイ</t>
    </rPh>
    <rPh sb="11" eb="13">
      <t>ホケン</t>
    </rPh>
    <rPh sb="13" eb="15">
      <t>カンケイ</t>
    </rPh>
    <rPh sb="15" eb="17">
      <t>ダンタイ</t>
    </rPh>
    <phoneticPr fontId="1"/>
  </si>
  <si>
    <t>６　医療法人</t>
    <rPh sb="2" eb="4">
      <t>イリョウ</t>
    </rPh>
    <rPh sb="4" eb="6">
      <t>ホウジン</t>
    </rPh>
    <phoneticPr fontId="1"/>
  </si>
  <si>
    <t>７　医師会</t>
    <rPh sb="2" eb="5">
      <t>イシカイ</t>
    </rPh>
    <phoneticPr fontId="1"/>
  </si>
  <si>
    <t>８　看護協会</t>
    <phoneticPr fontId="1"/>
  </si>
  <si>
    <t>９　公益社団・財団法人（７、８以外）</t>
  </si>
  <si>
    <t>10　一般社団・財団法人（７、８、９以外）</t>
    <rPh sb="3" eb="5">
      <t>イッパン</t>
    </rPh>
    <rPh sb="5" eb="7">
      <t>シャダン</t>
    </rPh>
    <rPh sb="8" eb="10">
      <t>ザイダン</t>
    </rPh>
    <rPh sb="10" eb="12">
      <t>ホウジン</t>
    </rPh>
    <rPh sb="18" eb="20">
      <t>イガイ</t>
    </rPh>
    <phoneticPr fontId="1"/>
  </si>
  <si>
    <t>11　社会福祉協議会</t>
    <phoneticPr fontId="1"/>
  </si>
  <si>
    <t>12　社会福祉法人（社会福祉協議会以外）</t>
  </si>
  <si>
    <t>13　農業協同組合及び連合会</t>
    <rPh sb="3" eb="5">
      <t>ノウギョウ</t>
    </rPh>
    <rPh sb="5" eb="7">
      <t>キョウドウ</t>
    </rPh>
    <rPh sb="7" eb="9">
      <t>クミアイ</t>
    </rPh>
    <rPh sb="9" eb="10">
      <t>オヨ</t>
    </rPh>
    <rPh sb="11" eb="14">
      <t>レンゴウカイ</t>
    </rPh>
    <phoneticPr fontId="1"/>
  </si>
  <si>
    <t>14　消費生活協同組合及び連合会</t>
  </si>
  <si>
    <t>15　営利法人（会社）</t>
    <phoneticPr fontId="1"/>
  </si>
  <si>
    <t>16　特定非営利活動法人（NPO）</t>
    <rPh sb="3" eb="5">
      <t>トクテイ</t>
    </rPh>
    <rPh sb="5" eb="8">
      <t>ヒエイリ</t>
    </rPh>
    <rPh sb="8" eb="10">
      <t>カツドウ</t>
    </rPh>
    <rPh sb="10" eb="12">
      <t>ホウジン</t>
    </rPh>
    <phoneticPr fontId="1"/>
  </si>
  <si>
    <t>17　１～16以外</t>
  </si>
  <si>
    <t>訪問看護ステーションの所在地及び名称</t>
    <rPh sb="11" eb="14">
      <t>ショザイチ</t>
    </rPh>
    <rPh sb="14" eb="15">
      <t>オヨ</t>
    </rPh>
    <rPh sb="16" eb="18">
      <t>メイショウ</t>
    </rPh>
    <phoneticPr fontId="1"/>
  </si>
  <si>
    <t>フリガナ</t>
    <phoneticPr fontId="1"/>
  </si>
  <si>
    <t>所在地</t>
    <rPh sb="0" eb="3">
      <t>ショザイチ</t>
    </rPh>
    <phoneticPr fontId="1"/>
  </si>
  <si>
    <t>名称</t>
    <rPh sb="0" eb="2">
      <t>メイショウ</t>
    </rPh>
    <phoneticPr fontId="1"/>
  </si>
  <si>
    <t>管理者</t>
    <rPh sb="0" eb="3">
      <t>カンリシャ</t>
    </rPh>
    <phoneticPr fontId="1"/>
  </si>
  <si>
    <t>氏名</t>
    <rPh sb="0" eb="2">
      <t>シメイ</t>
    </rPh>
    <phoneticPr fontId="1"/>
  </si>
  <si>
    <r>
      <rPr>
        <b/>
        <sz val="12"/>
        <rFont val="Meiryo UI"/>
        <family val="3"/>
        <charset val="128"/>
      </rPr>
      <t>管理者の職種</t>
    </r>
    <r>
      <rPr>
        <b/>
        <sz val="11"/>
        <rFont val="Meiryo UI"/>
        <family val="3"/>
        <charset val="128"/>
      </rPr>
      <t xml:space="preserve">
</t>
    </r>
    <r>
      <rPr>
        <sz val="9"/>
        <rFont val="Meiryo UI"/>
        <family val="3"/>
        <charset val="128"/>
      </rPr>
      <t>※主に従事している
職種を選択すること</t>
    </r>
    <phoneticPr fontId="1"/>
  </si>
  <si>
    <t>　　保健師</t>
    <rPh sb="2" eb="5">
      <t>ホケンシ</t>
    </rPh>
    <phoneticPr fontId="1"/>
  </si>
  <si>
    <t>　　助産師</t>
    <phoneticPr fontId="1"/>
  </si>
  <si>
    <t>　　看護師</t>
    <phoneticPr fontId="1"/>
  </si>
  <si>
    <t>　　その他（             ）</t>
    <phoneticPr fontId="1"/>
  </si>
  <si>
    <t>兼務の有無</t>
    <rPh sb="0" eb="2">
      <t>ケンム</t>
    </rPh>
    <rPh sb="3" eb="5">
      <t>ウム</t>
    </rPh>
    <phoneticPr fontId="1"/>
  </si>
  <si>
    <t xml:space="preserve">     有　　　 　無　</t>
    <rPh sb="5" eb="6">
      <t>ア</t>
    </rPh>
    <rPh sb="11" eb="12">
      <t>ナ</t>
    </rPh>
    <phoneticPr fontId="1"/>
  </si>
  <si>
    <r>
      <rPr>
        <b/>
        <sz val="12"/>
        <rFont val="Meiryo UI"/>
        <family val="3"/>
        <charset val="128"/>
      </rPr>
      <t>兼務先数</t>
    </r>
    <r>
      <rPr>
        <b/>
        <sz val="9"/>
        <rFont val="Meiryo UI"/>
        <family val="3"/>
        <charset val="128"/>
      </rPr>
      <t>（兼務有の場合）</t>
    </r>
    <rPh sb="0" eb="2">
      <t>ケンム</t>
    </rPh>
    <rPh sb="2" eb="3">
      <t>サキ</t>
    </rPh>
    <rPh sb="3" eb="4">
      <t>スウ</t>
    </rPh>
    <rPh sb="5" eb="7">
      <t>ケンム</t>
    </rPh>
    <rPh sb="7" eb="8">
      <t>アリ</t>
    </rPh>
    <rPh sb="9" eb="11">
      <t>バアイ</t>
    </rPh>
    <phoneticPr fontId="1"/>
  </si>
  <si>
    <t>ヵ所</t>
  </si>
  <si>
    <t>兼務先名称（兼務有の場合）</t>
    <rPh sb="0" eb="2">
      <t>ケンム</t>
    </rPh>
    <rPh sb="2" eb="3">
      <t>サキ</t>
    </rPh>
    <rPh sb="3" eb="5">
      <t>メイショウ</t>
    </rPh>
    <phoneticPr fontId="1"/>
  </si>
  <si>
    <t>従たる事業所（サテライト）を所有する場合、事業所数とその所在地</t>
    <rPh sb="21" eb="24">
      <t>ジギョウショ</t>
    </rPh>
    <rPh sb="24" eb="25">
      <t>スウ</t>
    </rPh>
    <phoneticPr fontId="1"/>
  </si>
  <si>
    <t>※ゼロの場合は「0」と記載、複数ある場合は全て記載</t>
    <phoneticPr fontId="1"/>
  </si>
  <si>
    <t>事業所数</t>
    <rPh sb="0" eb="3">
      <t>ジギョウショ</t>
    </rPh>
    <rPh sb="3" eb="4">
      <t>スウ</t>
    </rPh>
    <phoneticPr fontId="1"/>
  </si>
  <si>
    <t>ヵ所</t>
    <phoneticPr fontId="1"/>
  </si>
  <si>
    <t>同一敷地内の他の事業所又は施設等の有無</t>
    <rPh sb="0" eb="2">
      <t>ドウイツ</t>
    </rPh>
    <rPh sb="2" eb="5">
      <t>シキチナイ</t>
    </rPh>
    <rPh sb="6" eb="7">
      <t>ホカ</t>
    </rPh>
    <rPh sb="8" eb="11">
      <t>ジギョウショ</t>
    </rPh>
    <rPh sb="11" eb="12">
      <t>マタ</t>
    </rPh>
    <rPh sb="13" eb="15">
      <t>シセツ</t>
    </rPh>
    <rPh sb="15" eb="16">
      <t>トウ</t>
    </rPh>
    <rPh sb="17" eb="19">
      <t>ウム</t>
    </rPh>
    <phoneticPr fontId="1"/>
  </si>
  <si>
    <t>　有</t>
    <rPh sb="1" eb="2">
      <t>ア</t>
    </rPh>
    <phoneticPr fontId="1"/>
  </si>
  <si>
    <t>　無</t>
    <phoneticPr fontId="1"/>
  </si>
  <si>
    <t>　　　1．病院</t>
    <rPh sb="5" eb="7">
      <t>ビョウイン</t>
    </rPh>
    <phoneticPr fontId="1"/>
  </si>
  <si>
    <t>　　　 2．診療所</t>
    <phoneticPr fontId="1"/>
  </si>
  <si>
    <t>　　　　3．介護老人保健施設</t>
    <phoneticPr fontId="1"/>
  </si>
  <si>
    <t>　　　4．介護老人福祉施設</t>
    <phoneticPr fontId="1"/>
  </si>
  <si>
    <t>　　　 5.　特定施設</t>
    <phoneticPr fontId="1"/>
  </si>
  <si>
    <t>　　　　6．居宅介護支援事業所</t>
    <rPh sb="6" eb="8">
      <t>キョタク</t>
    </rPh>
    <rPh sb="8" eb="10">
      <t>カイゴ</t>
    </rPh>
    <rPh sb="10" eb="12">
      <t>シエン</t>
    </rPh>
    <rPh sb="12" eb="15">
      <t>ジギョウショ</t>
    </rPh>
    <phoneticPr fontId="1"/>
  </si>
  <si>
    <t>　　　7．地域包括支援センター</t>
    <phoneticPr fontId="1"/>
  </si>
  <si>
    <t>　　　 8．訪問介護事業所</t>
    <phoneticPr fontId="1"/>
  </si>
  <si>
    <t>　　　　9．通所介護事業所</t>
    <rPh sb="6" eb="8">
      <t>ツウショ</t>
    </rPh>
    <rPh sb="8" eb="10">
      <t>カイゴ</t>
    </rPh>
    <rPh sb="10" eb="13">
      <t>ジギョウショ</t>
    </rPh>
    <phoneticPr fontId="1"/>
  </si>
  <si>
    <r>
      <t>　　10．</t>
    </r>
    <r>
      <rPr>
        <sz val="9"/>
        <rFont val="Meiryo UI"/>
        <family val="3"/>
        <charset val="128"/>
      </rPr>
      <t>小規模多機能型居宅介護事業所</t>
    </r>
    <rPh sb="11" eb="12">
      <t>ガタ</t>
    </rPh>
    <phoneticPr fontId="1"/>
  </si>
  <si>
    <t>　　　11．社会福祉協議会</t>
    <rPh sb="6" eb="8">
      <t>シャカイ</t>
    </rPh>
    <rPh sb="8" eb="10">
      <t>フクシ</t>
    </rPh>
    <rPh sb="10" eb="13">
      <t>キョウギカイ</t>
    </rPh>
    <phoneticPr fontId="1"/>
  </si>
  <si>
    <t>　　　12．特定相談支援事業所又は障害児相談支援事業所</t>
    <rPh sb="6" eb="8">
      <t>トクテイ</t>
    </rPh>
    <rPh sb="8" eb="10">
      <t>ソウダン</t>
    </rPh>
    <rPh sb="10" eb="12">
      <t>シエン</t>
    </rPh>
    <rPh sb="12" eb="15">
      <t>ジギョウショ</t>
    </rPh>
    <rPh sb="15" eb="16">
      <t>マタ</t>
    </rPh>
    <rPh sb="17" eb="20">
      <t>ショウガイジ</t>
    </rPh>
    <rPh sb="20" eb="22">
      <t>ソウダン</t>
    </rPh>
    <rPh sb="22" eb="24">
      <t>シエン</t>
    </rPh>
    <rPh sb="24" eb="27">
      <t>ジギョウショ</t>
    </rPh>
    <phoneticPr fontId="1"/>
  </si>
  <si>
    <t>　　13．児童発達支援事業所又は放課後デイサービス事業所</t>
  </si>
  <si>
    <t>　　　14．その他　（　　　　　　　　　　　　　　　　　　　　　　　　　　　　　　　　　　　　　　　　　）</t>
    <phoneticPr fontId="1"/>
  </si>
  <si>
    <t>従業者の職種・員数</t>
    <rPh sb="0" eb="2">
      <t>ジュウギョウ</t>
    </rPh>
    <rPh sb="2" eb="3">
      <t>シャ</t>
    </rPh>
    <rPh sb="4" eb="6">
      <t>ショクシュ</t>
    </rPh>
    <rPh sb="7" eb="9">
      <t>インスウ</t>
    </rPh>
    <phoneticPr fontId="1"/>
  </si>
  <si>
    <t>保健師</t>
    <rPh sb="0" eb="3">
      <t>ホケンシ</t>
    </rPh>
    <phoneticPr fontId="1"/>
  </si>
  <si>
    <t>助産師</t>
    <rPh sb="0" eb="3">
      <t>ジョサンシ</t>
    </rPh>
    <phoneticPr fontId="1"/>
  </si>
  <si>
    <t>看護師</t>
    <rPh sb="0" eb="3">
      <t>カンゴシ</t>
    </rPh>
    <phoneticPr fontId="1"/>
  </si>
  <si>
    <t>准看護師</t>
    <rPh sb="0" eb="4">
      <t>ジュンカンゴシ</t>
    </rPh>
    <phoneticPr fontId="1"/>
  </si>
  <si>
    <t>精神保健
福祉士</t>
    <rPh sb="0" eb="2">
      <t>セイシン</t>
    </rPh>
    <rPh sb="2" eb="4">
      <t>ホケン</t>
    </rPh>
    <rPh sb="5" eb="8">
      <t>フクシシ</t>
    </rPh>
    <phoneticPr fontId="1"/>
  </si>
  <si>
    <t>看護補助者</t>
    <rPh sb="0" eb="2">
      <t>カンゴ</t>
    </rPh>
    <rPh sb="2" eb="4">
      <t>ホジョ</t>
    </rPh>
    <rPh sb="4" eb="5">
      <t>シャ</t>
    </rPh>
    <phoneticPr fontId="1"/>
  </si>
  <si>
    <t>事務員</t>
    <rPh sb="0" eb="3">
      <t>ジムイン</t>
    </rPh>
    <phoneticPr fontId="1"/>
  </si>
  <si>
    <t>専従</t>
    <rPh sb="0" eb="2">
      <t>センジュウ</t>
    </rPh>
    <phoneticPr fontId="1"/>
  </si>
  <si>
    <t>兼務</t>
    <rPh sb="0" eb="2">
      <t>ケンム</t>
    </rPh>
    <phoneticPr fontId="1"/>
  </si>
  <si>
    <r>
      <rPr>
        <b/>
        <sz val="12"/>
        <rFont val="Meiryo UI"/>
        <family val="3"/>
        <charset val="128"/>
      </rPr>
      <t>① 常勤（人）</t>
    </r>
    <r>
      <rPr>
        <b/>
        <sz val="11"/>
        <rFont val="Meiryo UI"/>
        <family val="3"/>
        <charset val="128"/>
      </rPr>
      <t xml:space="preserve"> </t>
    </r>
    <r>
      <rPr>
        <sz val="9"/>
        <rFont val="Meiryo UI"/>
        <family val="3"/>
        <charset val="128"/>
      </rPr>
      <t>※実人数を記載</t>
    </r>
    <rPh sb="2" eb="4">
      <t>ジョウキン</t>
    </rPh>
    <rPh sb="5" eb="6">
      <t>ニン</t>
    </rPh>
    <rPh sb="9" eb="10">
      <t>ジツ</t>
    </rPh>
    <rPh sb="10" eb="12">
      <t>ニンズウ</t>
    </rPh>
    <rPh sb="13" eb="15">
      <t>キサイ</t>
    </rPh>
    <phoneticPr fontId="1"/>
  </si>
  <si>
    <r>
      <rPr>
        <b/>
        <sz val="12"/>
        <rFont val="Meiryo UI"/>
        <family val="3"/>
        <charset val="128"/>
      </rPr>
      <t xml:space="preserve">② 非常勤（人） </t>
    </r>
    <r>
      <rPr>
        <sz val="9"/>
        <rFont val="Meiryo UI"/>
        <family val="3"/>
        <charset val="128"/>
      </rPr>
      <t>※実人数を記載</t>
    </r>
    <rPh sb="2" eb="5">
      <t>ヒジョウキン</t>
    </rPh>
    <rPh sb="6" eb="7">
      <t>ニン</t>
    </rPh>
    <phoneticPr fontId="1"/>
  </si>
  <si>
    <t>人</t>
    <rPh sb="0" eb="1">
      <t>ヒト</t>
    </rPh>
    <phoneticPr fontId="1"/>
  </si>
  <si>
    <t>主な掲示事項　</t>
    <rPh sb="0" eb="1">
      <t>オモ</t>
    </rPh>
    <rPh sb="2" eb="4">
      <t>ケイジ</t>
    </rPh>
    <rPh sb="4" eb="6">
      <t>ジコウ</t>
    </rPh>
    <phoneticPr fontId="1"/>
  </si>
  <si>
    <t>　営業日</t>
    <rPh sb="1" eb="4">
      <t>エイギョウビ</t>
    </rPh>
    <phoneticPr fontId="1"/>
  </si>
  <si>
    <t>月曜日</t>
    <rPh sb="0" eb="3">
      <t>ゲツヨウビ</t>
    </rPh>
    <phoneticPr fontId="1"/>
  </si>
  <si>
    <t>火曜日</t>
    <rPh sb="0" eb="3">
      <t>カヨウビ</t>
    </rPh>
    <phoneticPr fontId="1"/>
  </si>
  <si>
    <t>水曜日</t>
    <rPh sb="0" eb="3">
      <t>スイヨウビ</t>
    </rPh>
    <phoneticPr fontId="1"/>
  </si>
  <si>
    <t>木曜日</t>
    <rPh sb="0" eb="3">
      <t>モクヨウビ</t>
    </rPh>
    <phoneticPr fontId="1"/>
  </si>
  <si>
    <t>金曜日</t>
    <rPh sb="0" eb="3">
      <t>キンヨウビ</t>
    </rPh>
    <phoneticPr fontId="1"/>
  </si>
  <si>
    <t>土曜日</t>
    <rPh sb="0" eb="3">
      <t>ドヨウビ</t>
    </rPh>
    <phoneticPr fontId="1"/>
  </si>
  <si>
    <t>日曜日</t>
    <rPh sb="0" eb="3">
      <t>ニチヨウビ</t>
    </rPh>
    <phoneticPr fontId="1"/>
  </si>
  <si>
    <t>祝日</t>
    <rPh sb="0" eb="2">
      <t>シュクジツ</t>
    </rPh>
    <phoneticPr fontId="1"/>
  </si>
  <si>
    <t>　営業日以外の計画的な訪問看護への対応</t>
    <phoneticPr fontId="1"/>
  </si>
  <si>
    <t>　無</t>
    <rPh sb="1" eb="2">
      <t>ナ</t>
    </rPh>
    <phoneticPr fontId="1"/>
  </si>
  <si>
    <t>訪問看護ステーションの利用者数</t>
    <phoneticPr fontId="1"/>
  </si>
  <si>
    <t xml:space="preserve">  </t>
    <phoneticPr fontId="1"/>
  </si>
  <si>
    <t>全利用者数　〔①＋②＋③〕</t>
    <rPh sb="0" eb="1">
      <t>ゼン</t>
    </rPh>
    <rPh sb="1" eb="4">
      <t>リヨウシャ</t>
    </rPh>
    <rPh sb="4" eb="5">
      <t>スウ</t>
    </rPh>
    <phoneticPr fontId="1"/>
  </si>
  <si>
    <t>① 上記全利用者数のうち医療保険と介護保険の両方を利用した利用者の数（A）</t>
    <rPh sb="2" eb="4">
      <t>ジョウキ</t>
    </rPh>
    <rPh sb="4" eb="5">
      <t>スベ</t>
    </rPh>
    <rPh sb="5" eb="8">
      <t>リヨウシャ</t>
    </rPh>
    <rPh sb="8" eb="9">
      <t>スウ</t>
    </rPh>
    <rPh sb="12" eb="14">
      <t>イリョウ</t>
    </rPh>
    <rPh sb="14" eb="16">
      <t>ホケン</t>
    </rPh>
    <rPh sb="17" eb="19">
      <t>カイゴ</t>
    </rPh>
    <rPh sb="19" eb="21">
      <t>ホケン</t>
    </rPh>
    <rPh sb="22" eb="24">
      <t>リョウホウ</t>
    </rPh>
    <rPh sb="25" eb="26">
      <t>リ</t>
    </rPh>
    <rPh sb="29" eb="32">
      <t>リヨウシャ</t>
    </rPh>
    <rPh sb="33" eb="34">
      <t>スウ</t>
    </rPh>
    <phoneticPr fontId="1"/>
  </si>
  <si>
    <t>①のうち、精神科訪問看護基本療養費を算定した利用者の数（a）</t>
    <rPh sb="5" eb="8">
      <t>セイシンカ</t>
    </rPh>
    <rPh sb="8" eb="10">
      <t>ホウモン</t>
    </rPh>
    <rPh sb="10" eb="12">
      <t>カンゴ</t>
    </rPh>
    <rPh sb="12" eb="14">
      <t>キホン</t>
    </rPh>
    <rPh sb="14" eb="17">
      <t>リョウヨウヒ</t>
    </rPh>
    <rPh sb="18" eb="20">
      <t>サンテイ</t>
    </rPh>
    <rPh sb="22" eb="25">
      <t>リヨウシャ</t>
    </rPh>
    <rPh sb="26" eb="27">
      <t>スウ</t>
    </rPh>
    <phoneticPr fontId="1"/>
  </si>
  <si>
    <t>② 上記全利用者数のうち医療保険のみの利用者の数（B）</t>
    <rPh sb="2" eb="4">
      <t>ジョウキ</t>
    </rPh>
    <rPh sb="4" eb="5">
      <t>スベ</t>
    </rPh>
    <rPh sb="5" eb="8">
      <t>リヨウシャ</t>
    </rPh>
    <rPh sb="8" eb="9">
      <t>スウ</t>
    </rPh>
    <phoneticPr fontId="1"/>
  </si>
  <si>
    <t>②のうち、精神科訪問看護基本療養費を算定した利用者の数（b）</t>
    <rPh sb="5" eb="8">
      <t>セイシンカ</t>
    </rPh>
    <rPh sb="8" eb="10">
      <t>ホウモン</t>
    </rPh>
    <rPh sb="10" eb="12">
      <t>カンゴ</t>
    </rPh>
    <rPh sb="12" eb="14">
      <t>キホン</t>
    </rPh>
    <rPh sb="14" eb="17">
      <t>リョウヨウヒ</t>
    </rPh>
    <rPh sb="18" eb="20">
      <t>サンテイ</t>
    </rPh>
    <rPh sb="22" eb="25">
      <t>リヨウシャ</t>
    </rPh>
    <rPh sb="26" eb="27">
      <t>スウ</t>
    </rPh>
    <phoneticPr fontId="1"/>
  </si>
  <si>
    <t>③ 上記全利用者数のうち介護保険のみの利用者の数</t>
    <rPh sb="2" eb="4">
      <t>ジョウキ</t>
    </rPh>
    <rPh sb="4" eb="5">
      <t>ゼン</t>
    </rPh>
    <rPh sb="5" eb="8">
      <t>リヨウシャ</t>
    </rPh>
    <rPh sb="8" eb="9">
      <t>スウ</t>
    </rPh>
    <phoneticPr fontId="1"/>
  </si>
  <si>
    <t>無</t>
    <rPh sb="0" eb="1">
      <t>ナ</t>
    </rPh>
    <phoneticPr fontId="1"/>
  </si>
  <si>
    <t>○ 当該届出に係る指定訪問看護を行う看護師等</t>
    <rPh sb="2" eb="4">
      <t>トウガイ</t>
    </rPh>
    <rPh sb="4" eb="5">
      <t>トド</t>
    </rPh>
    <rPh sb="5" eb="6">
      <t>デ</t>
    </rPh>
    <rPh sb="7" eb="8">
      <t>カカ</t>
    </rPh>
    <rPh sb="9" eb="11">
      <t>シテイ</t>
    </rPh>
    <rPh sb="11" eb="13">
      <t>ホウモン</t>
    </rPh>
    <rPh sb="13" eb="15">
      <t>カンゴ</t>
    </rPh>
    <rPh sb="16" eb="17">
      <t>オコナ</t>
    </rPh>
    <rPh sb="18" eb="21">
      <t>カンゴシ</t>
    </rPh>
    <rPh sb="21" eb="22">
      <t>トウ</t>
    </rPh>
    <phoneticPr fontId="1"/>
  </si>
  <si>
    <r>
      <t>　(１)　24時間対応体制における看護業務の負担軽減の取組（24時間対応体制加算</t>
    </r>
    <r>
      <rPr>
        <b/>
        <u/>
        <sz val="12"/>
        <rFont val="Meiryo UI"/>
        <family val="3"/>
        <charset val="128"/>
      </rPr>
      <t>イ</t>
    </r>
    <r>
      <rPr>
        <b/>
        <sz val="12"/>
        <rFont val="Meiryo UI"/>
        <family val="3"/>
        <charset val="128"/>
      </rPr>
      <t>のみ）</t>
    </r>
    <rPh sb="7" eb="9">
      <t>ジカン</t>
    </rPh>
    <rPh sb="9" eb="11">
      <t>タイオウ</t>
    </rPh>
    <rPh sb="11" eb="13">
      <t>タイセイ</t>
    </rPh>
    <rPh sb="17" eb="19">
      <t>カンゴ</t>
    </rPh>
    <rPh sb="19" eb="21">
      <t>ギョウム</t>
    </rPh>
    <rPh sb="22" eb="24">
      <t>フタン</t>
    </rPh>
    <rPh sb="24" eb="26">
      <t>ケイゲン</t>
    </rPh>
    <rPh sb="27" eb="29">
      <t>トリクミ</t>
    </rPh>
    <rPh sb="32" eb="34">
      <t>ジカン</t>
    </rPh>
    <rPh sb="34" eb="36">
      <t>タイオウ</t>
    </rPh>
    <rPh sb="36" eb="38">
      <t>タイセイ</t>
    </rPh>
    <rPh sb="38" eb="40">
      <t>カサン</t>
    </rPh>
    <phoneticPr fontId="1"/>
  </si>
  <si>
    <t>　ア　夜間対応した翌日の勤務間隔の確保　　</t>
    <rPh sb="3" eb="5">
      <t>ヤカン</t>
    </rPh>
    <rPh sb="5" eb="7">
      <t>タイオウ</t>
    </rPh>
    <rPh sb="9" eb="11">
      <t>ヨクジツ</t>
    </rPh>
    <rPh sb="12" eb="14">
      <t>キンム</t>
    </rPh>
    <rPh sb="14" eb="16">
      <t>カンカク</t>
    </rPh>
    <rPh sb="17" eb="19">
      <t>カクホ</t>
    </rPh>
    <phoneticPr fontId="1"/>
  </si>
  <si>
    <t>　イ　夜間対応に係る勤務の連続回数が２連続（２回）まで　　</t>
    <rPh sb="3" eb="5">
      <t>ヤカン</t>
    </rPh>
    <rPh sb="5" eb="7">
      <t>タイオウ</t>
    </rPh>
    <rPh sb="8" eb="9">
      <t>カカ</t>
    </rPh>
    <rPh sb="10" eb="12">
      <t>キンム</t>
    </rPh>
    <rPh sb="13" eb="15">
      <t>レンゾク</t>
    </rPh>
    <rPh sb="15" eb="17">
      <t>カイスウ</t>
    </rPh>
    <rPh sb="19" eb="21">
      <t>レンゾク</t>
    </rPh>
    <rPh sb="23" eb="24">
      <t>カイ</t>
    </rPh>
    <phoneticPr fontId="1"/>
  </si>
  <si>
    <t>　ウ　夜間対応後の暦日の休日確保</t>
    <rPh sb="3" eb="5">
      <t>ヤカン</t>
    </rPh>
    <rPh sb="5" eb="7">
      <t>タイオウ</t>
    </rPh>
    <rPh sb="7" eb="8">
      <t>ゴ</t>
    </rPh>
    <rPh sb="9" eb="10">
      <t>コヨミ</t>
    </rPh>
    <rPh sb="10" eb="11">
      <t>ニチ</t>
    </rPh>
    <rPh sb="12" eb="14">
      <t>キュウジツ</t>
    </rPh>
    <rPh sb="14" eb="16">
      <t>カクホ</t>
    </rPh>
    <phoneticPr fontId="1"/>
  </si>
  <si>
    <t>　エ　夜間勤務のニーズを踏まえた勤務体制の工夫</t>
    <rPh sb="3" eb="5">
      <t>ヤカン</t>
    </rPh>
    <rPh sb="5" eb="7">
      <t>キンム</t>
    </rPh>
    <rPh sb="12" eb="13">
      <t>フ</t>
    </rPh>
    <rPh sb="16" eb="18">
      <t>キンム</t>
    </rPh>
    <rPh sb="18" eb="20">
      <t>タイセイ</t>
    </rPh>
    <rPh sb="21" eb="23">
      <t>クフウ</t>
    </rPh>
    <phoneticPr fontId="1"/>
  </si>
  <si>
    <t>　オ　ICT、AI、IoT等の活用による業務負担軽減</t>
    <rPh sb="13" eb="14">
      <t>トウ</t>
    </rPh>
    <rPh sb="15" eb="17">
      <t>カツヨウ</t>
    </rPh>
    <rPh sb="20" eb="22">
      <t>ギョウム</t>
    </rPh>
    <rPh sb="22" eb="24">
      <t>フタン</t>
    </rPh>
    <rPh sb="24" eb="26">
      <t>ケイゲン</t>
    </rPh>
    <phoneticPr fontId="1"/>
  </si>
  <si>
    <t>　カ　電話等による連絡及び相談を担当する者に対する支援体制の確保</t>
    <rPh sb="3" eb="5">
      <t>デンワ</t>
    </rPh>
    <rPh sb="5" eb="6">
      <t>トウ</t>
    </rPh>
    <rPh sb="9" eb="11">
      <t>レンラク</t>
    </rPh>
    <rPh sb="11" eb="12">
      <t>オヨ</t>
    </rPh>
    <rPh sb="13" eb="15">
      <t>ソウダン</t>
    </rPh>
    <rPh sb="16" eb="18">
      <t>タントウ</t>
    </rPh>
    <rPh sb="20" eb="21">
      <t>モノ</t>
    </rPh>
    <rPh sb="22" eb="23">
      <t>タイ</t>
    </rPh>
    <rPh sb="25" eb="27">
      <t>シエン</t>
    </rPh>
    <rPh sb="27" eb="29">
      <t>タイセイ</t>
    </rPh>
    <rPh sb="30" eb="32">
      <t>カクホ</t>
    </rPh>
    <phoneticPr fontId="1"/>
  </si>
  <si>
    <t>人</t>
    <rPh sb="0" eb="1">
      <t>ニン</t>
    </rPh>
    <phoneticPr fontId="1"/>
  </si>
  <si>
    <t>　連絡相談を担当する職員の職種</t>
    <rPh sb="1" eb="3">
      <t>レンラク</t>
    </rPh>
    <rPh sb="3" eb="5">
      <t>ソウダン</t>
    </rPh>
    <rPh sb="6" eb="8">
      <t>タントウ</t>
    </rPh>
    <rPh sb="10" eb="12">
      <t>ショクイン</t>
    </rPh>
    <rPh sb="13" eb="15">
      <t>ショクシュ</t>
    </rPh>
    <phoneticPr fontId="1"/>
  </si>
  <si>
    <t>　　　保健師又は看護師</t>
    <rPh sb="3" eb="6">
      <t>ホケンシ</t>
    </rPh>
    <rPh sb="6" eb="7">
      <t>マタ</t>
    </rPh>
    <rPh sb="8" eb="11">
      <t>カンゴシ</t>
    </rPh>
    <phoneticPr fontId="1"/>
  </si>
  <si>
    <t>その他の職員</t>
    <rPh sb="2" eb="3">
      <t>タ</t>
    </rPh>
    <rPh sb="4" eb="6">
      <t>ショクイン</t>
    </rPh>
    <phoneticPr fontId="1"/>
  </si>
  <si>
    <t>（３）その他の届出</t>
    <rPh sb="5" eb="6">
      <t>タ</t>
    </rPh>
    <rPh sb="7" eb="9">
      <t>トドケデ</t>
    </rPh>
    <phoneticPr fontId="1"/>
  </si>
  <si>
    <t>　基準告示第３に規定する地域に係る届出</t>
    <rPh sb="1" eb="3">
      <t>キジュン</t>
    </rPh>
    <rPh sb="3" eb="5">
      <t>コクジ</t>
    </rPh>
    <rPh sb="5" eb="6">
      <t>ダイ</t>
    </rPh>
    <rPh sb="8" eb="10">
      <t>キテイ</t>
    </rPh>
    <rPh sb="12" eb="14">
      <t>チイキ</t>
    </rPh>
    <rPh sb="15" eb="16">
      <t>カカ</t>
    </rPh>
    <rPh sb="17" eb="19">
      <t>トドケデ</t>
    </rPh>
    <phoneticPr fontId="1"/>
  </si>
  <si>
    <t xml:space="preserve">  　有</t>
    <rPh sb="3" eb="4">
      <t>ア</t>
    </rPh>
    <phoneticPr fontId="1"/>
  </si>
  <si>
    <t>※離島、振興山村、
過疎地域等の特別地域</t>
    <phoneticPr fontId="1"/>
  </si>
  <si>
    <t xml:space="preserve">  医療を提供しているが医療資源の少ない地域に係る届出</t>
    <rPh sb="2" eb="4">
      <t>イリョウ</t>
    </rPh>
    <rPh sb="5" eb="7">
      <t>テイキョウ</t>
    </rPh>
    <rPh sb="12" eb="14">
      <t>イリョウ</t>
    </rPh>
    <rPh sb="14" eb="16">
      <t>シゲン</t>
    </rPh>
    <rPh sb="17" eb="18">
      <t>スク</t>
    </rPh>
    <rPh sb="20" eb="22">
      <t>チイキ</t>
    </rPh>
    <rPh sb="23" eb="24">
      <t>カカ</t>
    </rPh>
    <rPh sb="25" eb="27">
      <t>トドケデ</t>
    </rPh>
    <phoneticPr fontId="1"/>
  </si>
  <si>
    <t xml:space="preserve">  地域の相互支援ネットワークに参画している場合に係る届出</t>
    <rPh sb="2" eb="4">
      <t>チイキ</t>
    </rPh>
    <rPh sb="5" eb="7">
      <t>ソウゴ</t>
    </rPh>
    <rPh sb="7" eb="9">
      <t>シエン</t>
    </rPh>
    <rPh sb="16" eb="18">
      <t>サンカク</t>
    </rPh>
    <rPh sb="22" eb="24">
      <t>バアイ</t>
    </rPh>
    <rPh sb="25" eb="26">
      <t>カカ</t>
    </rPh>
    <rPh sb="27" eb="29">
      <t>トドケデ</t>
    </rPh>
    <phoneticPr fontId="1"/>
  </si>
  <si>
    <t>※当該届出に係る指定訪問看護を行う看護師等が異動（採用・退職）した場合、地方厚生（支）局への届出が必要です</t>
    <phoneticPr fontId="1"/>
  </si>
  <si>
    <t xml:space="preserve"> </t>
    <phoneticPr fontId="1"/>
  </si>
  <si>
    <t>％</t>
    <phoneticPr fontId="1"/>
  </si>
  <si>
    <t>Ⅰ</t>
    <phoneticPr fontId="1"/>
  </si>
  <si>
    <t xml:space="preserve">※介護保険の利用者も含めること </t>
    <phoneticPr fontId="1"/>
  </si>
  <si>
    <t>②　①のうち、d1以上の褥瘡を有していた利用者数</t>
    <rPh sb="9" eb="11">
      <t>イジョウ</t>
    </rPh>
    <rPh sb="12" eb="14">
      <t>ジョクソウ</t>
    </rPh>
    <rPh sb="15" eb="16">
      <t>ユウ</t>
    </rPh>
    <rPh sb="20" eb="23">
      <t>リヨウシャ</t>
    </rPh>
    <rPh sb="23" eb="24">
      <t>スウ</t>
    </rPh>
    <phoneticPr fontId="1"/>
  </si>
  <si>
    <r>
      <t>③　②のうち、</t>
    </r>
    <r>
      <rPr>
        <u/>
        <sz val="12"/>
        <rFont val="Meiryo UI"/>
        <family val="3"/>
        <charset val="128"/>
      </rPr>
      <t>訪問看護開始時に既に</t>
    </r>
    <r>
      <rPr>
        <sz val="12"/>
        <rFont val="Meiryo UI"/>
        <family val="3"/>
        <charset val="128"/>
      </rPr>
      <t>褥瘡を有していた利用者数</t>
    </r>
    <rPh sb="7" eb="9">
      <t>ホウモン</t>
    </rPh>
    <rPh sb="9" eb="11">
      <t>カンゴ</t>
    </rPh>
    <rPh sb="11" eb="13">
      <t>カイシ</t>
    </rPh>
    <rPh sb="13" eb="14">
      <t>ジ</t>
    </rPh>
    <rPh sb="15" eb="16">
      <t>スデ</t>
    </rPh>
    <rPh sb="17" eb="19">
      <t>ジョクソウ</t>
    </rPh>
    <rPh sb="20" eb="21">
      <t>ユウ</t>
    </rPh>
    <rPh sb="25" eb="28">
      <t>リヨウシャ</t>
    </rPh>
    <rPh sb="28" eb="29">
      <t>スウ</t>
    </rPh>
    <phoneticPr fontId="1"/>
  </si>
  <si>
    <t>②－③と
一致する
ことを確認
すること</t>
    <phoneticPr fontId="1"/>
  </si>
  <si>
    <r>
      <t>④　②のうち、</t>
    </r>
    <r>
      <rPr>
        <u/>
        <sz val="12"/>
        <rFont val="Meiryo UI"/>
        <family val="3"/>
        <charset val="128"/>
      </rPr>
      <t>訪問看護利用中に新たに</t>
    </r>
    <r>
      <rPr>
        <sz val="12"/>
        <rFont val="Meiryo UI"/>
        <family val="3"/>
        <charset val="128"/>
      </rPr>
      <t>褥瘡が発生した利用者数　〔②－③〕</t>
    </r>
    <phoneticPr fontId="1"/>
  </si>
  <si>
    <t>←</t>
    <phoneticPr fontId="1"/>
  </si>
  <si>
    <r>
      <t xml:space="preserve">⑤ 褥瘡の重症度
</t>
    </r>
    <r>
      <rPr>
        <sz val="11"/>
        <rFont val="Meiryo UI"/>
        <family val="3"/>
        <charset val="128"/>
      </rPr>
      <t>(DESIGN-R2020分類)</t>
    </r>
    <rPh sb="2" eb="4">
      <t>ジョクソウ</t>
    </rPh>
    <rPh sb="5" eb="8">
      <t>ジュウショウド</t>
    </rPh>
    <phoneticPr fontId="1"/>
  </si>
  <si>
    <t>d1</t>
    <phoneticPr fontId="1"/>
  </si>
  <si>
    <t>d2</t>
    <phoneticPr fontId="1"/>
  </si>
  <si>
    <t>D3</t>
    <phoneticPr fontId="1"/>
  </si>
  <si>
    <t>D4</t>
    <phoneticPr fontId="1"/>
  </si>
  <si>
    <t>D5</t>
    <phoneticPr fontId="1"/>
  </si>
  <si>
    <t>　</t>
    <phoneticPr fontId="1"/>
  </si>
  <si>
    <t>DDTI</t>
    <phoneticPr fontId="1"/>
  </si>
  <si>
    <t>DU</t>
    <phoneticPr fontId="1"/>
  </si>
  <si>
    <t>↑合計が③と一致することを
確認すること</t>
    <phoneticPr fontId="1"/>
  </si>
  <si>
    <t>自動チェック：</t>
    <rPh sb="0" eb="2">
      <t>ジドウ</t>
    </rPh>
    <phoneticPr fontId="1"/>
  </si>
  <si>
    <r>
      <t>↑</t>
    </r>
    <r>
      <rPr>
        <u/>
        <sz val="9"/>
        <rFont val="Meiryo UI"/>
        <family val="3"/>
        <charset val="128"/>
      </rPr>
      <t>合計が④と一致することを
確認すること</t>
    </r>
    <rPh sb="1" eb="3">
      <t>ゴウケイ</t>
    </rPh>
    <rPh sb="6" eb="8">
      <t>イッチ</t>
    </rPh>
    <rPh sb="14" eb="16">
      <t>カクニン</t>
    </rPh>
    <phoneticPr fontId="1"/>
  </si>
  <si>
    <t xml:space="preserve"> 自動チェック：</t>
    <phoneticPr fontId="1"/>
  </si>
  <si>
    <t>↑○を確認すること</t>
    <rPh sb="3" eb="5">
      <t>カクニン</t>
    </rPh>
    <phoneticPr fontId="1"/>
  </si>
  <si>
    <r>
      <t>　○ 非常勤看護職員の算入（機能強化型</t>
    </r>
    <r>
      <rPr>
        <b/>
        <u/>
        <sz val="12"/>
        <rFont val="Meiryo UI"/>
        <family val="3"/>
        <charset val="128"/>
      </rPr>
      <t>１・２</t>
    </r>
    <r>
      <rPr>
        <b/>
        <sz val="12"/>
        <rFont val="Meiryo UI"/>
        <family val="3"/>
        <charset val="128"/>
      </rPr>
      <t>のみ）</t>
    </r>
    <rPh sb="3" eb="6">
      <t>ヒジョウキン</t>
    </rPh>
    <rPh sb="6" eb="8">
      <t>カンゴ</t>
    </rPh>
    <rPh sb="8" eb="10">
      <t>ショクイン</t>
    </rPh>
    <rPh sb="11" eb="13">
      <t>サンニュウ</t>
    </rPh>
    <rPh sb="14" eb="16">
      <t>キノウ</t>
    </rPh>
    <rPh sb="16" eb="18">
      <t>キョウカ</t>
    </rPh>
    <rPh sb="18" eb="19">
      <t>ガタ</t>
    </rPh>
    <phoneticPr fontId="1"/>
  </si>
  <si>
    <t>看護職員の員数 〔①〕</t>
    <rPh sb="0" eb="2">
      <t>カンゴ</t>
    </rPh>
    <rPh sb="2" eb="4">
      <t>ショクイン</t>
    </rPh>
    <rPh sb="5" eb="7">
      <t>インスウ</t>
    </rPh>
    <phoneticPr fontId="1"/>
  </si>
  <si>
    <t>理学療法士等の員数 〔②〕</t>
  </si>
  <si>
    <t>看護職員の割合 〔①／(①＋②)×100〕</t>
    <phoneticPr fontId="1"/>
  </si>
  <si>
    <t>①　訪問看護ターミナルケア療養費１の算定件数（医療保険）</t>
    <rPh sb="2" eb="4">
      <t>ホウモン</t>
    </rPh>
    <rPh sb="4" eb="6">
      <t>カンゴ</t>
    </rPh>
    <rPh sb="13" eb="16">
      <t>リョウヨウヒ</t>
    </rPh>
    <rPh sb="18" eb="20">
      <t>サンテイ</t>
    </rPh>
    <rPh sb="20" eb="22">
      <t>ケンスウ</t>
    </rPh>
    <rPh sb="21" eb="22">
      <t>スウ</t>
    </rPh>
    <rPh sb="23" eb="25">
      <t>イリョウ</t>
    </rPh>
    <rPh sb="25" eb="27">
      <t>ホケン</t>
    </rPh>
    <phoneticPr fontId="1"/>
  </si>
  <si>
    <t>件／年度</t>
    <rPh sb="0" eb="1">
      <t>ケン</t>
    </rPh>
    <rPh sb="2" eb="3">
      <t>ネン</t>
    </rPh>
    <rPh sb="3" eb="4">
      <t>ド</t>
    </rPh>
    <phoneticPr fontId="1"/>
  </si>
  <si>
    <t>②　訪問看護ターミナルケア療養費２の算定件数（医療保険）</t>
    <rPh sb="2" eb="4">
      <t>ホウモン</t>
    </rPh>
    <rPh sb="4" eb="6">
      <t>カンゴ</t>
    </rPh>
    <rPh sb="13" eb="16">
      <t>リョウヨウヒ</t>
    </rPh>
    <rPh sb="18" eb="20">
      <t>サンテイ</t>
    </rPh>
    <rPh sb="20" eb="22">
      <t>ケンスウ</t>
    </rPh>
    <rPh sb="21" eb="22">
      <t>スウ</t>
    </rPh>
    <rPh sb="23" eb="25">
      <t>イリョウ</t>
    </rPh>
    <rPh sb="25" eb="27">
      <t>ホケン</t>
    </rPh>
    <phoneticPr fontId="1"/>
  </si>
  <si>
    <t>③　ターミナルケア加算の算定件数（介護保険）</t>
    <rPh sb="9" eb="11">
      <t>カサン</t>
    </rPh>
    <rPh sb="12" eb="14">
      <t>サンテイ</t>
    </rPh>
    <rPh sb="15" eb="16">
      <t>スウ</t>
    </rPh>
    <rPh sb="17" eb="19">
      <t>カイゴ</t>
    </rPh>
    <rPh sb="19" eb="21">
      <t>ホケン</t>
    </rPh>
    <phoneticPr fontId="1"/>
  </si>
  <si>
    <t>⑤　６月以上の訪問看護を実施し、７日以内の入院を経て、
　　連携する保険医療機関で死亡した利用者数</t>
    <rPh sb="3" eb="4">
      <t>ツキ</t>
    </rPh>
    <rPh sb="4" eb="6">
      <t>イジョウ</t>
    </rPh>
    <rPh sb="7" eb="9">
      <t>ホウモン</t>
    </rPh>
    <rPh sb="9" eb="11">
      <t>カンゴ</t>
    </rPh>
    <rPh sb="12" eb="14">
      <t>ジッシ</t>
    </rPh>
    <rPh sb="17" eb="18">
      <t>ニチ</t>
    </rPh>
    <rPh sb="18" eb="20">
      <t>イナイ</t>
    </rPh>
    <rPh sb="21" eb="23">
      <t>ニュウイン</t>
    </rPh>
    <rPh sb="24" eb="25">
      <t>ヘ</t>
    </rPh>
    <rPh sb="30" eb="32">
      <t>レンケイ</t>
    </rPh>
    <rPh sb="34" eb="36">
      <t>ホケン</t>
    </rPh>
    <rPh sb="36" eb="38">
      <t>イリョウ</t>
    </rPh>
    <rPh sb="38" eb="40">
      <t>キカン</t>
    </rPh>
    <rPh sb="41" eb="43">
      <t>シボウ</t>
    </rPh>
    <rPh sb="45" eb="48">
      <t>リヨウシャ</t>
    </rPh>
    <rPh sb="48" eb="49">
      <t>スウ</t>
    </rPh>
    <phoneticPr fontId="1"/>
  </si>
  <si>
    <t>合計 〔①＋②＋③＋④＋⑤〕</t>
    <rPh sb="0" eb="2">
      <t>ゴウケイ</t>
    </rPh>
    <phoneticPr fontId="1"/>
  </si>
  <si>
    <t>超重症児 〔①〕</t>
    <rPh sb="0" eb="1">
      <t>チョウ</t>
    </rPh>
    <rPh sb="1" eb="4">
      <t>ジュウショウジ</t>
    </rPh>
    <phoneticPr fontId="1"/>
  </si>
  <si>
    <t>準超重症児 〔②〕</t>
    <rPh sb="0" eb="1">
      <t>ジュン</t>
    </rPh>
    <rPh sb="1" eb="2">
      <t>チョウ</t>
    </rPh>
    <rPh sb="2" eb="5">
      <t>ジュウショウジ</t>
    </rPh>
    <phoneticPr fontId="1"/>
  </si>
  <si>
    <t>合計 〔①＋②〕</t>
    <rPh sb="0" eb="2">
      <t>ゴウケイ</t>
    </rPh>
    <phoneticPr fontId="1"/>
  </si>
  <si>
    <t>５月</t>
    <rPh sb="1" eb="2">
      <t>ガツ</t>
    </rPh>
    <phoneticPr fontId="1"/>
  </si>
  <si>
    <t>６月</t>
    <phoneticPr fontId="1"/>
  </si>
  <si>
    <t>７月</t>
    <phoneticPr fontId="1"/>
  </si>
  <si>
    <t>　○ 居宅介護支援事業所における介護サービス計画、介護予防サービス計画　又は
　　　　　特定相談支援事業所、障害児相談支援事業所におけるサービス等利用計画、障害児支援利用計画　の作成状況</t>
    <rPh sb="3" eb="5">
      <t>キョタク</t>
    </rPh>
    <rPh sb="5" eb="7">
      <t>カイゴ</t>
    </rPh>
    <rPh sb="7" eb="9">
      <t>シエン</t>
    </rPh>
    <rPh sb="9" eb="12">
      <t>ジギョウショ</t>
    </rPh>
    <rPh sb="16" eb="18">
      <t>カイゴ</t>
    </rPh>
    <rPh sb="22" eb="24">
      <t>ケイカク</t>
    </rPh>
    <rPh sb="25" eb="27">
      <t>カイゴ</t>
    </rPh>
    <rPh sb="27" eb="29">
      <t>ヨボウ</t>
    </rPh>
    <rPh sb="33" eb="35">
      <t>ケイカク</t>
    </rPh>
    <rPh sb="36" eb="37">
      <t>マタ</t>
    </rPh>
    <rPh sb="44" eb="46">
      <t>トクテイ</t>
    </rPh>
    <rPh sb="46" eb="48">
      <t>ソウダン</t>
    </rPh>
    <rPh sb="48" eb="50">
      <t>シエン</t>
    </rPh>
    <rPh sb="50" eb="52">
      <t>ジギョウ</t>
    </rPh>
    <rPh sb="52" eb="53">
      <t>ショ</t>
    </rPh>
    <rPh sb="81" eb="83">
      <t>シエン</t>
    </rPh>
    <rPh sb="83" eb="85">
      <t>リヨウ</t>
    </rPh>
    <phoneticPr fontId="1"/>
  </si>
  <si>
    <r>
      <t>　　　　１）居宅介護支援事業所における介護サービス計画、介護予防サービス計画の作成状況　【</t>
    </r>
    <r>
      <rPr>
        <b/>
        <u/>
        <sz val="12"/>
        <rFont val="Meiryo UI"/>
        <family val="3"/>
        <charset val="128"/>
      </rPr>
      <t>直近１年間</t>
    </r>
    <r>
      <rPr>
        <b/>
        <sz val="12"/>
        <rFont val="Meiryo UI"/>
        <family val="3"/>
        <charset val="128"/>
      </rPr>
      <t>】</t>
    </r>
    <rPh sb="45" eb="47">
      <t>チョッキン</t>
    </rPh>
    <rPh sb="48" eb="50">
      <t>ネンカン</t>
    </rPh>
    <phoneticPr fontId="1"/>
  </si>
  <si>
    <t>①　直近１年間における当該訪問看護ステーションの利用者のうちの、要介護・要支援者数</t>
    <rPh sb="2" eb="4">
      <t>チョッキン</t>
    </rPh>
    <rPh sb="5" eb="7">
      <t>ネンカン</t>
    </rPh>
    <rPh sb="11" eb="13">
      <t>トウガイ</t>
    </rPh>
    <rPh sb="13" eb="15">
      <t>ホウモン</t>
    </rPh>
    <rPh sb="15" eb="17">
      <t>カンゴ</t>
    </rPh>
    <rPh sb="24" eb="27">
      <t>リヨウシャ</t>
    </rPh>
    <rPh sb="32" eb="33">
      <t>ヨウ</t>
    </rPh>
    <rPh sb="33" eb="35">
      <t>カイゴ</t>
    </rPh>
    <rPh sb="36" eb="37">
      <t>ヨウ</t>
    </rPh>
    <rPh sb="37" eb="40">
      <t>シエンシャ</t>
    </rPh>
    <rPh sb="40" eb="41">
      <t>スウ</t>
    </rPh>
    <phoneticPr fontId="1"/>
  </si>
  <si>
    <t>③　当該居宅介護支援事業所による介護サービス計画・介護予防サービス計画の作成割合
　　〔②／①×100〕</t>
    <phoneticPr fontId="1"/>
  </si>
  <si>
    <r>
      <t>　　　　２）特定相談支援事業所又は障害児相談支援事業所におけるサービス等利用計画又は障害児支援利用計画の作成状況　
　　　　　　　【</t>
    </r>
    <r>
      <rPr>
        <b/>
        <u/>
        <sz val="12"/>
        <rFont val="Meiryo UI"/>
        <family val="3"/>
        <charset val="128"/>
      </rPr>
      <t>直近１年間</t>
    </r>
    <r>
      <rPr>
        <b/>
        <sz val="12"/>
        <rFont val="Meiryo UI"/>
        <family val="3"/>
        <charset val="128"/>
      </rPr>
      <t>】</t>
    </r>
    <rPh sb="45" eb="47">
      <t>シエン</t>
    </rPh>
    <rPh sb="47" eb="49">
      <t>リヨウ</t>
    </rPh>
    <rPh sb="49" eb="51">
      <t>ケイカク</t>
    </rPh>
    <rPh sb="52" eb="54">
      <t>サクセイ</t>
    </rPh>
    <rPh sb="54" eb="56">
      <t>ジョウキョウ</t>
    </rPh>
    <rPh sb="66" eb="68">
      <t>チョッキン</t>
    </rPh>
    <rPh sb="69" eb="71">
      <t>ネンカン</t>
    </rPh>
    <phoneticPr fontId="1"/>
  </si>
  <si>
    <t>①　直近１年間における当該訪問看護ステーションの利用者のうちの、障害福祉サービスや
　　 障害児支援を利用している者の数</t>
    <rPh sb="2" eb="4">
      <t>チョッキン</t>
    </rPh>
    <rPh sb="5" eb="7">
      <t>ネンカン</t>
    </rPh>
    <rPh sb="11" eb="13">
      <t>トウガイ</t>
    </rPh>
    <rPh sb="13" eb="15">
      <t>ホウモン</t>
    </rPh>
    <rPh sb="15" eb="17">
      <t>カンゴ</t>
    </rPh>
    <rPh sb="24" eb="26">
      <t>リヨウ</t>
    </rPh>
    <rPh sb="32" eb="34">
      <t>ショウガイ</t>
    </rPh>
    <rPh sb="34" eb="36">
      <t>フクシ</t>
    </rPh>
    <rPh sb="45" eb="47">
      <t>ショウガイ</t>
    </rPh>
    <rPh sb="47" eb="48">
      <t>ジ</t>
    </rPh>
    <rPh sb="48" eb="50">
      <t>シエン</t>
    </rPh>
    <rPh sb="51" eb="53">
      <t>リヨウ</t>
    </rPh>
    <rPh sb="57" eb="58">
      <t>モノ</t>
    </rPh>
    <rPh sb="59" eb="60">
      <t>カズ</t>
    </rPh>
    <phoneticPr fontId="1"/>
  </si>
  <si>
    <t>②　上記①のうち、同一敷地内に設置された特定相談支援事業所又は障害児相談支援事業所により
　　 サービス等利用計画又は障害児支援利用計画が作成された利用者数</t>
    <rPh sb="62" eb="64">
      <t>シエン</t>
    </rPh>
    <rPh sb="64" eb="66">
      <t>リヨウ</t>
    </rPh>
    <phoneticPr fontId="1"/>
  </si>
  <si>
    <t>③　当該特定相談支援事業所又は障害児相談支援事業所によるサービス等利用計画又は
　　 障害児支援利用計画の作成割合　〔②／①×100〕</t>
    <rPh sb="46" eb="48">
      <t>シエン</t>
    </rPh>
    <rPh sb="48" eb="50">
      <t>リヨウ</t>
    </rPh>
    <phoneticPr fontId="1"/>
  </si>
  <si>
    <t>　○ 人材育成のための研修等の実施や訪問看護に関する情報提供又は相談対応の実績　【直近１年間】</t>
    <rPh sb="3" eb="5">
      <t>ジンザイ</t>
    </rPh>
    <rPh sb="5" eb="7">
      <t>イクセイ</t>
    </rPh>
    <rPh sb="11" eb="13">
      <t>ケンシュウ</t>
    </rPh>
    <rPh sb="13" eb="14">
      <t>トウ</t>
    </rPh>
    <rPh sb="15" eb="17">
      <t>ジッシ</t>
    </rPh>
    <rPh sb="18" eb="20">
      <t>ホウモン</t>
    </rPh>
    <rPh sb="20" eb="22">
      <t>カンゴ</t>
    </rPh>
    <rPh sb="23" eb="24">
      <t>カン</t>
    </rPh>
    <rPh sb="26" eb="28">
      <t>ジョウホウ</t>
    </rPh>
    <rPh sb="28" eb="30">
      <t>テイキョウ</t>
    </rPh>
    <rPh sb="30" eb="31">
      <t>マタ</t>
    </rPh>
    <rPh sb="32" eb="34">
      <t>ソウダン</t>
    </rPh>
    <rPh sb="34" eb="36">
      <t>タイオウ</t>
    </rPh>
    <rPh sb="37" eb="39">
      <t>ジッセキ</t>
    </rPh>
    <rPh sb="41" eb="43">
      <t>チョッキン</t>
    </rPh>
    <rPh sb="44" eb="46">
      <t>ネンカン</t>
    </rPh>
    <phoneticPr fontId="1"/>
  </si>
  <si>
    <t>　人材育成のための研修等の実施</t>
    <rPh sb="1" eb="3">
      <t>ジンザイ</t>
    </rPh>
    <rPh sb="3" eb="5">
      <t>イクセイ</t>
    </rPh>
    <rPh sb="9" eb="11">
      <t>ケンシュウ</t>
    </rPh>
    <rPh sb="11" eb="12">
      <t>トウ</t>
    </rPh>
    <rPh sb="13" eb="15">
      <t>ジッシ</t>
    </rPh>
    <phoneticPr fontId="1"/>
  </si>
  <si>
    <t>回／年</t>
    <rPh sb="0" eb="1">
      <t>カイ</t>
    </rPh>
    <rPh sb="2" eb="3">
      <t>ネン</t>
    </rPh>
    <phoneticPr fontId="1"/>
  </si>
  <si>
    <t>　訪問看護に関する情報提供、相談対応の実績</t>
    <rPh sb="1" eb="3">
      <t>ホウモン</t>
    </rPh>
    <rPh sb="3" eb="5">
      <t>カンゴ</t>
    </rPh>
    <rPh sb="6" eb="7">
      <t>カン</t>
    </rPh>
    <rPh sb="9" eb="11">
      <t>ジョウホウ</t>
    </rPh>
    <rPh sb="11" eb="13">
      <t>テイキョウ</t>
    </rPh>
    <rPh sb="14" eb="16">
      <t>ソウダン</t>
    </rPh>
    <rPh sb="16" eb="18">
      <t>タイオウ</t>
    </rPh>
    <rPh sb="19" eb="21">
      <t>ジッセキ</t>
    </rPh>
    <phoneticPr fontId="1"/>
  </si>
  <si>
    <r>
      <t xml:space="preserve"> （３）訪問看護等に係る実績（機能強化型</t>
    </r>
    <r>
      <rPr>
        <b/>
        <u/>
        <sz val="12"/>
        <rFont val="Meiryo UI"/>
        <family val="3"/>
        <charset val="128"/>
      </rPr>
      <t>３</t>
    </r>
    <r>
      <rPr>
        <b/>
        <sz val="12"/>
        <rFont val="Meiryo UI"/>
        <family val="3"/>
        <charset val="128"/>
      </rPr>
      <t>のみ）</t>
    </r>
    <phoneticPr fontId="1"/>
  </si>
  <si>
    <r>
      <t>直近１年間の利用者数</t>
    </r>
    <r>
      <rPr>
        <sz val="10"/>
        <rFont val="Meiryo UI"/>
        <family val="3"/>
        <charset val="128"/>
      </rPr>
      <t xml:space="preserve"> 〔Ａ〕</t>
    </r>
    <phoneticPr fontId="1"/>
  </si>
  <si>
    <r>
      <t xml:space="preserve">１月当たりの利用者数 </t>
    </r>
    <r>
      <rPr>
        <sz val="10"/>
        <rFont val="Meiryo UI"/>
        <family val="3"/>
        <charset val="128"/>
      </rPr>
      <t>〔Ａ／12〕</t>
    </r>
    <phoneticPr fontId="1"/>
  </si>
  <si>
    <r>
      <t>③　</t>
    </r>
    <r>
      <rPr>
        <sz val="11.5"/>
        <rFont val="Meiryo UI"/>
        <family val="3"/>
        <charset val="128"/>
      </rPr>
      <t>精神科重症患者支援管理連携加算を算定する利用者数</t>
    </r>
    <rPh sb="2" eb="5">
      <t>セイシンカ</t>
    </rPh>
    <rPh sb="5" eb="7">
      <t>ジュウショウ</t>
    </rPh>
    <rPh sb="7" eb="9">
      <t>カンジャ</t>
    </rPh>
    <rPh sb="9" eb="11">
      <t>シエン</t>
    </rPh>
    <rPh sb="11" eb="13">
      <t>カンリ</t>
    </rPh>
    <rPh sb="13" eb="15">
      <t>レンケイ</t>
    </rPh>
    <rPh sb="15" eb="17">
      <t>カサン</t>
    </rPh>
    <rPh sb="18" eb="20">
      <t>サンテイ</t>
    </rPh>
    <rPh sb="22" eb="25">
      <t>リヨウシャ</t>
    </rPh>
    <rPh sb="25" eb="26">
      <t>スウ</t>
    </rPh>
    <phoneticPr fontId="1"/>
  </si>
  <si>
    <t>合計 〔①＋②＋③〕</t>
    <rPh sb="0" eb="2">
      <t>ゴウケイ</t>
    </rPh>
    <phoneticPr fontId="1"/>
  </si>
  <si>
    <r>
      <t>　　　　２）複数の訪問看護ステーションで共同して訪問看護を提供する利用者　【</t>
    </r>
    <r>
      <rPr>
        <b/>
        <u/>
        <sz val="12"/>
        <rFont val="Meiryo UI"/>
        <family val="3"/>
        <charset val="128"/>
      </rPr>
      <t>直近１年間</t>
    </r>
    <r>
      <rPr>
        <b/>
        <sz val="12"/>
        <rFont val="Meiryo UI"/>
        <family val="3"/>
        <charset val="128"/>
      </rPr>
      <t>】</t>
    </r>
    <rPh sb="6" eb="8">
      <t>フクスウ</t>
    </rPh>
    <rPh sb="9" eb="11">
      <t>ホウモン</t>
    </rPh>
    <rPh sb="11" eb="13">
      <t>カンゴ</t>
    </rPh>
    <rPh sb="20" eb="22">
      <t>キョウドウ</t>
    </rPh>
    <rPh sb="24" eb="26">
      <t>ホウモン</t>
    </rPh>
    <rPh sb="26" eb="28">
      <t>カンゴ</t>
    </rPh>
    <rPh sb="29" eb="31">
      <t>テイキョウ</t>
    </rPh>
    <rPh sb="33" eb="36">
      <t>リヨウシャ</t>
    </rPh>
    <rPh sb="38" eb="40">
      <t>チョッキン</t>
    </rPh>
    <rPh sb="41" eb="43">
      <t>ネンカン</t>
    </rPh>
    <phoneticPr fontId="1"/>
  </si>
  <si>
    <t>　共同して訪問看護を提供する利用者数</t>
    <rPh sb="1" eb="3">
      <t>キョウドウ</t>
    </rPh>
    <rPh sb="5" eb="7">
      <t>ホウモン</t>
    </rPh>
    <rPh sb="7" eb="9">
      <t>カンゴ</t>
    </rPh>
    <rPh sb="10" eb="12">
      <t>テイキョウ</t>
    </rPh>
    <rPh sb="14" eb="17">
      <t>リヨウシャ</t>
    </rPh>
    <rPh sb="17" eb="18">
      <t>スウ</t>
    </rPh>
    <phoneticPr fontId="1"/>
  </si>
  <si>
    <t>　○ 研修や退院時共同指導等の実績</t>
    <rPh sb="3" eb="5">
      <t>ケンシュウ</t>
    </rPh>
    <rPh sb="6" eb="8">
      <t>タイイン</t>
    </rPh>
    <rPh sb="8" eb="9">
      <t>ジ</t>
    </rPh>
    <rPh sb="9" eb="11">
      <t>キョウドウ</t>
    </rPh>
    <rPh sb="11" eb="13">
      <t>シドウ</t>
    </rPh>
    <rPh sb="13" eb="14">
      <t>トウ</t>
    </rPh>
    <rPh sb="15" eb="17">
      <t>ジッセキ</t>
    </rPh>
    <phoneticPr fontId="1"/>
  </si>
  <si>
    <r>
      <t>　地域の保険医療機関や訪問看護ステーションを対象とした研修　【</t>
    </r>
    <r>
      <rPr>
        <u/>
        <sz val="12"/>
        <rFont val="Meiryo UI"/>
        <family val="3"/>
        <charset val="128"/>
      </rPr>
      <t>直近１年間</t>
    </r>
    <r>
      <rPr>
        <sz val="12"/>
        <rFont val="Meiryo UI"/>
        <family val="3"/>
        <charset val="128"/>
      </rPr>
      <t>】</t>
    </r>
    <rPh sb="1" eb="3">
      <t>チイキ</t>
    </rPh>
    <rPh sb="4" eb="6">
      <t>ホケン</t>
    </rPh>
    <rPh sb="6" eb="8">
      <t>イリョウ</t>
    </rPh>
    <rPh sb="8" eb="10">
      <t>キカン</t>
    </rPh>
    <rPh sb="11" eb="13">
      <t>ホウモン</t>
    </rPh>
    <rPh sb="13" eb="15">
      <t>カンゴ</t>
    </rPh>
    <rPh sb="22" eb="24">
      <t>タイショウ</t>
    </rPh>
    <rPh sb="27" eb="29">
      <t>ケンシュウ</t>
    </rPh>
    <rPh sb="31" eb="33">
      <t>チョッキン</t>
    </rPh>
    <rPh sb="34" eb="36">
      <t>ネンカン</t>
    </rPh>
    <phoneticPr fontId="1"/>
  </si>
  <si>
    <t>回／年</t>
    <rPh sb="0" eb="1">
      <t>カイ</t>
    </rPh>
    <phoneticPr fontId="1"/>
  </si>
  <si>
    <r>
      <t>　地域の訪問看護ステーション又は住民等に対する情報提供、相談対応　【</t>
    </r>
    <r>
      <rPr>
        <u/>
        <sz val="12"/>
        <rFont val="Meiryo UI"/>
        <family val="3"/>
        <charset val="128"/>
      </rPr>
      <t>直近１年間</t>
    </r>
    <r>
      <rPr>
        <sz val="12"/>
        <rFont val="Meiryo UI"/>
        <family val="3"/>
        <charset val="128"/>
      </rPr>
      <t>】</t>
    </r>
    <rPh sb="1" eb="3">
      <t>チイキ</t>
    </rPh>
    <rPh sb="4" eb="6">
      <t>ホウモン</t>
    </rPh>
    <rPh sb="6" eb="8">
      <t>カンゴ</t>
    </rPh>
    <rPh sb="14" eb="15">
      <t>マタ</t>
    </rPh>
    <rPh sb="16" eb="18">
      <t>ジュウミン</t>
    </rPh>
    <rPh sb="18" eb="19">
      <t>トウ</t>
    </rPh>
    <rPh sb="20" eb="21">
      <t>タイ</t>
    </rPh>
    <rPh sb="23" eb="25">
      <t>ジョウホウ</t>
    </rPh>
    <rPh sb="25" eb="27">
      <t>テイキョウ</t>
    </rPh>
    <rPh sb="28" eb="30">
      <t>ソウダン</t>
    </rPh>
    <rPh sb="30" eb="32">
      <t>タイオウ</t>
    </rPh>
    <rPh sb="34" eb="36">
      <t>チョッキン</t>
    </rPh>
    <rPh sb="37" eb="39">
      <t>ネンカン</t>
    </rPh>
    <phoneticPr fontId="1"/>
  </si>
  <si>
    <t>人／年</t>
    <rPh sb="0" eb="1">
      <t>ヒト</t>
    </rPh>
    <rPh sb="2" eb="3">
      <t>ネン</t>
    </rPh>
    <phoneticPr fontId="1"/>
  </si>
  <si>
    <t>件</t>
    <rPh sb="0" eb="1">
      <t>ケン</t>
    </rPh>
    <phoneticPr fontId="1"/>
  </si>
  <si>
    <t xml:space="preserve">同一敷地内・同一開設者の医療機関
以外の医師を主治医とする利用者数 </t>
    <rPh sb="0" eb="2">
      <t>ドウイツ</t>
    </rPh>
    <rPh sb="2" eb="4">
      <t>シキチ</t>
    </rPh>
    <rPh sb="4" eb="5">
      <t>ナイ</t>
    </rPh>
    <rPh sb="6" eb="8">
      <t>ドウイツ</t>
    </rPh>
    <rPh sb="8" eb="10">
      <t>カイセツ</t>
    </rPh>
    <rPh sb="10" eb="11">
      <t>シャ</t>
    </rPh>
    <rPh sb="12" eb="14">
      <t>イリョウ</t>
    </rPh>
    <rPh sb="14" eb="16">
      <t>キカン</t>
    </rPh>
    <rPh sb="17" eb="19">
      <t>イガイ</t>
    </rPh>
    <rPh sb="20" eb="22">
      <t>イシ</t>
    </rPh>
    <rPh sb="23" eb="26">
      <t>シュジイ</t>
    </rPh>
    <rPh sb="29" eb="32">
      <t>リヨウシャ</t>
    </rPh>
    <rPh sb="32" eb="33">
      <t>スウ</t>
    </rPh>
    <phoneticPr fontId="1"/>
  </si>
  <si>
    <t xml:space="preserve">１月当たりの
訪問看護ステーションの利用者数 </t>
    <rPh sb="1" eb="2">
      <t>ツキ</t>
    </rPh>
    <rPh sb="2" eb="3">
      <t>ア</t>
    </rPh>
    <rPh sb="7" eb="9">
      <t>ホウモン</t>
    </rPh>
    <rPh sb="9" eb="11">
      <t>カンゴ</t>
    </rPh>
    <rPh sb="18" eb="21">
      <t>リヨウシャ</t>
    </rPh>
    <rPh sb="21" eb="22">
      <t>スウ</t>
    </rPh>
    <phoneticPr fontId="1"/>
  </si>
  <si>
    <r>
      <t xml:space="preserve">３ヶ月間の割合 </t>
    </r>
    <r>
      <rPr>
        <sz val="10"/>
        <rFont val="Meiryo UI"/>
        <family val="3"/>
        <charset val="128"/>
      </rPr>
      <t>〔①／②×100〕</t>
    </r>
    <rPh sb="2" eb="4">
      <t>ゲツカン</t>
    </rPh>
    <phoneticPr fontId="1"/>
  </si>
  <si>
    <t>３ヶ月間の
合計</t>
    <rPh sb="2" eb="4">
      <t>ゲツカン</t>
    </rPh>
    <rPh sb="6" eb="8">
      <t>ゴウケイ</t>
    </rPh>
    <phoneticPr fontId="1"/>
  </si>
  <si>
    <t>人 〔①〕</t>
    <rPh sb="0" eb="1">
      <t>ニン</t>
    </rPh>
    <phoneticPr fontId="1"/>
  </si>
  <si>
    <t>人 〔②〕</t>
    <rPh sb="0" eb="1">
      <t>ニン</t>
    </rPh>
    <phoneticPr fontId="1"/>
  </si>
  <si>
    <t>　○ 専門の研修を受けた看護師の配置</t>
    <rPh sb="3" eb="5">
      <t>センモン</t>
    </rPh>
    <rPh sb="6" eb="8">
      <t>ケンシュウ</t>
    </rPh>
    <rPh sb="9" eb="10">
      <t>ウ</t>
    </rPh>
    <rPh sb="12" eb="15">
      <t>カンゴシ</t>
    </rPh>
    <rPh sb="16" eb="18">
      <t>ハイチ</t>
    </rPh>
    <phoneticPr fontId="1"/>
  </si>
  <si>
    <t>　専門の研修を受けた看護師</t>
    <rPh sb="1" eb="3">
      <t>センモン</t>
    </rPh>
    <rPh sb="4" eb="6">
      <t>ケンシュウ</t>
    </rPh>
    <rPh sb="7" eb="8">
      <t>ウ</t>
    </rPh>
    <rPh sb="10" eb="13">
      <t>カンゴシ</t>
    </rPh>
    <phoneticPr fontId="1"/>
  </si>
  <si>
    <t>　　有</t>
    <rPh sb="2" eb="3">
      <t>ア</t>
    </rPh>
    <phoneticPr fontId="1"/>
  </si>
  <si>
    <t>人</t>
    <phoneticPr fontId="1"/>
  </si>
  <si>
    <t>兼務先の介護保険サービス等の種類</t>
    <phoneticPr fontId="1"/>
  </si>
  <si>
    <r>
      <rPr>
        <b/>
        <sz val="12"/>
        <rFont val="Meiryo UI"/>
        <family val="3"/>
        <charset val="128"/>
      </rPr>
      <t>常勤換算後の総職員数（人）</t>
    </r>
    <r>
      <rPr>
        <b/>
        <sz val="9"/>
        <rFont val="Meiryo UI"/>
        <family val="3"/>
        <charset val="128"/>
      </rPr>
      <t xml:space="preserve">
</t>
    </r>
    <r>
      <rPr>
        <sz val="8"/>
        <rFont val="Meiryo UI"/>
        <family val="3"/>
        <charset val="128"/>
      </rPr>
      <t>※</t>
    </r>
    <r>
      <rPr>
        <u/>
        <sz val="8"/>
        <rFont val="Meiryo UI"/>
        <family val="3"/>
        <charset val="128"/>
      </rPr>
      <t>①の兼務者</t>
    </r>
    <r>
      <rPr>
        <sz val="8"/>
        <rFont val="Meiryo UI"/>
        <family val="3"/>
        <charset val="128"/>
      </rPr>
      <t>及び</t>
    </r>
    <r>
      <rPr>
        <u/>
        <sz val="8"/>
        <rFont val="Meiryo UI"/>
        <family val="3"/>
        <charset val="128"/>
      </rPr>
      <t>②の専従者及び兼務者</t>
    </r>
    <r>
      <rPr>
        <sz val="8"/>
        <rFont val="Meiryo UI"/>
        <family val="3"/>
        <charset val="128"/>
      </rPr>
      <t>を常勤換算し、①と②を合計した常勤換算数を記載</t>
    </r>
    <rPh sb="24" eb="27">
      <t>センジュウシャ</t>
    </rPh>
    <rPh sb="27" eb="28">
      <t>オヨ</t>
    </rPh>
    <rPh sb="29" eb="31">
      <t>ケンム</t>
    </rPh>
    <rPh sb="31" eb="32">
      <t>シャ</t>
    </rPh>
    <phoneticPr fontId="1"/>
  </si>
  <si>
    <r>
      <t xml:space="preserve">③ 主たる事業所の職員数  </t>
    </r>
    <r>
      <rPr>
        <sz val="9"/>
        <rFont val="Meiryo UI"/>
        <family val="3"/>
        <charset val="128"/>
      </rPr>
      <t>※実人数を記載</t>
    </r>
    <rPh sb="2" eb="3">
      <t>シュ</t>
    </rPh>
    <rPh sb="5" eb="7">
      <t>ジギョウ</t>
    </rPh>
    <rPh sb="7" eb="8">
      <t>ショ</t>
    </rPh>
    <rPh sb="9" eb="12">
      <t>ショクインスウ</t>
    </rPh>
    <phoneticPr fontId="1"/>
  </si>
  <si>
    <r>
      <t>④ 従たる事業所（サテライト）の職員数</t>
    </r>
    <r>
      <rPr>
        <sz val="9"/>
        <rFont val="Meiryo UI"/>
        <family val="3"/>
        <charset val="128"/>
      </rPr>
      <t xml:space="preserve">  ※実人数を記載</t>
    </r>
    <rPh sb="2" eb="3">
      <t>ジュウ</t>
    </rPh>
    <rPh sb="5" eb="7">
      <t>ジギョウ</t>
    </rPh>
    <rPh sb="7" eb="8">
      <t>ショ</t>
    </rPh>
    <rPh sb="16" eb="19">
      <t>ショクインスウ</t>
    </rPh>
    <phoneticPr fontId="1"/>
  </si>
  <si>
    <t>①　直近１年間における、各月の別表第７に該当する利用者数の合計</t>
    <rPh sb="2" eb="4">
      <t>チョッキン</t>
    </rPh>
    <rPh sb="5" eb="7">
      <t>ネンカン</t>
    </rPh>
    <rPh sb="12" eb="14">
      <t>カクツキ</t>
    </rPh>
    <rPh sb="15" eb="17">
      <t>ベッピョウ</t>
    </rPh>
    <rPh sb="17" eb="18">
      <t>ダイ</t>
    </rPh>
    <rPh sb="20" eb="22">
      <t>ガイトウ</t>
    </rPh>
    <rPh sb="24" eb="26">
      <t>リヨウ</t>
    </rPh>
    <rPh sb="26" eb="27">
      <t>シャ</t>
    </rPh>
    <rPh sb="27" eb="28">
      <t>スウ</t>
    </rPh>
    <rPh sb="29" eb="31">
      <t>ゴウケイ</t>
    </rPh>
    <phoneticPr fontId="1"/>
  </si>
  <si>
    <t>②　１月当たりの別表第７に該当する利用者数　〔①／12〕</t>
    <rPh sb="3" eb="4">
      <t>ツキ</t>
    </rPh>
    <rPh sb="4" eb="5">
      <t>ア</t>
    </rPh>
    <rPh sb="8" eb="10">
      <t>ベッピョウ</t>
    </rPh>
    <rPh sb="10" eb="11">
      <t>ダイ</t>
    </rPh>
    <rPh sb="17" eb="20">
      <t>リヨウシャ</t>
    </rPh>
    <rPh sb="20" eb="21">
      <t>スウ</t>
    </rPh>
    <phoneticPr fontId="1"/>
  </si>
  <si>
    <t>※利用者には医療保険及び介護保険による利用者を含めること</t>
    <phoneticPr fontId="1"/>
  </si>
  <si>
    <r>
      <t>　　　　１）別表第７若しくは別表第８に該当する又は精神科重症患者支援管理連携加算を算定する利用者　【</t>
    </r>
    <r>
      <rPr>
        <b/>
        <u/>
        <sz val="12"/>
        <rFont val="Meiryo UI"/>
        <family val="3"/>
        <charset val="128"/>
      </rPr>
      <t>直近１年間</t>
    </r>
    <r>
      <rPr>
        <b/>
        <sz val="12"/>
        <rFont val="Meiryo UI"/>
        <family val="3"/>
        <charset val="128"/>
      </rPr>
      <t>】</t>
    </r>
    <rPh sb="6" eb="8">
      <t>ベッピョウ</t>
    </rPh>
    <rPh sb="8" eb="9">
      <t>ダイ</t>
    </rPh>
    <rPh sb="10" eb="11">
      <t>モ</t>
    </rPh>
    <rPh sb="14" eb="16">
      <t>ベッピョウ</t>
    </rPh>
    <rPh sb="16" eb="17">
      <t>ダイ</t>
    </rPh>
    <rPh sb="19" eb="21">
      <t>ガイトウ</t>
    </rPh>
    <rPh sb="23" eb="24">
      <t>マタ</t>
    </rPh>
    <rPh sb="25" eb="28">
      <t>セイシンカ</t>
    </rPh>
    <rPh sb="28" eb="30">
      <t>ジュウショウ</t>
    </rPh>
    <rPh sb="30" eb="32">
      <t>カンジャ</t>
    </rPh>
    <rPh sb="32" eb="34">
      <t>シエン</t>
    </rPh>
    <rPh sb="34" eb="36">
      <t>カンリ</t>
    </rPh>
    <rPh sb="36" eb="38">
      <t>レンケイ</t>
    </rPh>
    <rPh sb="38" eb="40">
      <t>カサン</t>
    </rPh>
    <rPh sb="41" eb="43">
      <t>サンテイ</t>
    </rPh>
    <rPh sb="45" eb="48">
      <t>リヨウシャ</t>
    </rPh>
    <rPh sb="50" eb="52">
      <t>チョッキン</t>
    </rPh>
    <rPh sb="53" eb="55">
      <t>ネンカン</t>
    </rPh>
    <phoneticPr fontId="1"/>
  </si>
  <si>
    <t>①　別表第７に該当する利用者数</t>
    <rPh sb="2" eb="4">
      <t>ベッピョウ</t>
    </rPh>
    <rPh sb="4" eb="5">
      <t>ダイ</t>
    </rPh>
    <rPh sb="7" eb="9">
      <t>ガイトウ</t>
    </rPh>
    <rPh sb="11" eb="14">
      <t>リヨウシャ</t>
    </rPh>
    <rPh sb="14" eb="15">
      <t>スウ</t>
    </rPh>
    <phoneticPr fontId="1"/>
  </si>
  <si>
    <t>②　別表第８に該当する利用者数</t>
    <rPh sb="2" eb="4">
      <t>ベッピョウ</t>
    </rPh>
    <rPh sb="4" eb="5">
      <t>ダイ</t>
    </rPh>
    <rPh sb="7" eb="9">
      <t>ガイトウ</t>
    </rPh>
    <rPh sb="11" eb="14">
      <t>リヨウシャ</t>
    </rPh>
    <rPh sb="14" eb="15">
      <t>スウ</t>
    </rPh>
    <phoneticPr fontId="1"/>
  </si>
  <si>
    <t>※同一敷地内に同一開設者の保険医療機関がない場合は、記載不要です　　※介護保険の利用者も含めること</t>
    <rPh sb="1" eb="3">
      <t>ドウイツ</t>
    </rPh>
    <rPh sb="3" eb="6">
      <t>シキチナイ</t>
    </rPh>
    <rPh sb="7" eb="9">
      <t>ドウイツ</t>
    </rPh>
    <rPh sb="9" eb="11">
      <t>カイセツ</t>
    </rPh>
    <rPh sb="11" eb="12">
      <t>シャ</t>
    </rPh>
    <rPh sb="13" eb="15">
      <t>ホケン</t>
    </rPh>
    <rPh sb="15" eb="17">
      <t>イリョウ</t>
    </rPh>
    <rPh sb="17" eb="19">
      <t>キカン</t>
    </rPh>
    <rPh sb="22" eb="24">
      <t>バアイ</t>
    </rPh>
    <rPh sb="26" eb="28">
      <t>キサイ</t>
    </rPh>
    <rPh sb="28" eb="30">
      <t>フヨウ</t>
    </rPh>
    <rPh sb="35" eb="37">
      <t>カイゴ</t>
    </rPh>
    <rPh sb="37" eb="39">
      <t>ホケン</t>
    </rPh>
    <rPh sb="40" eb="43">
      <t>リヨウシャ</t>
    </rPh>
    <rPh sb="44" eb="45">
      <t>フク</t>
    </rPh>
    <phoneticPr fontId="1"/>
  </si>
  <si>
    <t xml:space="preserve">   ※ 他の事業所、施設等の管理者又は従業者としての職務に従事する場合に記載</t>
    <rPh sb="37" eb="39">
      <t>キサイ</t>
    </rPh>
    <phoneticPr fontId="1"/>
  </si>
  <si>
    <t>理学療法士
作業療法士
言語聴覚士</t>
    <rPh sb="0" eb="2">
      <t>リガク</t>
    </rPh>
    <rPh sb="2" eb="5">
      <t>リョウホウシ</t>
    </rPh>
    <rPh sb="6" eb="8">
      <t>サギョウ</t>
    </rPh>
    <rPh sb="8" eb="11">
      <t>リョウホウシ</t>
    </rPh>
    <rPh sb="12" eb="14">
      <t>ゲンゴ</t>
    </rPh>
    <rPh sb="14" eb="17">
      <t>チョウカクシ</t>
    </rPh>
    <phoneticPr fontId="1"/>
  </si>
  <si>
    <t>※営業している曜日等に ☑ を付すこと  　※緊急時の訪問は除くこと</t>
    <phoneticPr fontId="1"/>
  </si>
  <si>
    <t>　連絡相談および緊急時訪問看護を担当する職員（数）</t>
    <rPh sb="23" eb="24">
      <t>スウ</t>
    </rPh>
    <phoneticPr fontId="1"/>
  </si>
  <si>
    <r>
      <rPr>
        <u/>
        <sz val="12"/>
        <rFont val="Meiryo UI"/>
        <family val="3"/>
        <charset val="128"/>
      </rPr>
      <t>訪問看護利用開始時に既に</t>
    </r>
    <r>
      <rPr>
        <sz val="12"/>
        <rFont val="Meiryo UI"/>
        <family val="3"/>
        <charset val="128"/>
      </rPr>
      <t>褥瘡を有していた
利用者数</t>
    </r>
    <r>
      <rPr>
        <sz val="10"/>
        <rFont val="Meiryo UI"/>
        <family val="3"/>
        <charset val="128"/>
      </rPr>
      <t>（</t>
    </r>
    <r>
      <rPr>
        <u/>
        <sz val="10"/>
        <rFont val="Meiryo UI"/>
        <family val="3"/>
        <charset val="128"/>
      </rPr>
      <t>③</t>
    </r>
    <r>
      <rPr>
        <sz val="10"/>
        <rFont val="Meiryo UI"/>
        <family val="3"/>
        <charset val="128"/>
      </rPr>
      <t>の利用者の在宅療養開始時の状況）</t>
    </r>
    <rPh sb="6" eb="9">
      <t>カイシジ</t>
    </rPh>
    <rPh sb="10" eb="11">
      <t>スデ</t>
    </rPh>
    <rPh sb="12" eb="14">
      <t>ジョクソウ</t>
    </rPh>
    <rPh sb="15" eb="16">
      <t>ユウ</t>
    </rPh>
    <rPh sb="21" eb="24">
      <t>リヨウシャ</t>
    </rPh>
    <rPh sb="24" eb="25">
      <t>スウ</t>
    </rPh>
    <phoneticPr fontId="1"/>
  </si>
  <si>
    <r>
      <rPr>
        <u/>
        <sz val="12"/>
        <rFont val="Meiryo UI"/>
        <family val="3"/>
        <charset val="128"/>
      </rPr>
      <t>訪問看護利用中に新たに褥瘡が</t>
    </r>
    <r>
      <rPr>
        <sz val="12"/>
        <rFont val="Meiryo UI"/>
        <family val="3"/>
        <charset val="128"/>
      </rPr>
      <t>発生した
利用者数</t>
    </r>
    <r>
      <rPr>
        <sz val="10"/>
        <rFont val="Meiryo UI"/>
        <family val="3"/>
        <charset val="128"/>
      </rPr>
      <t>（</t>
    </r>
    <r>
      <rPr>
        <u/>
        <sz val="10"/>
        <rFont val="Meiryo UI"/>
        <family val="3"/>
        <charset val="128"/>
      </rPr>
      <t>④</t>
    </r>
    <r>
      <rPr>
        <sz val="10"/>
        <rFont val="Meiryo UI"/>
        <family val="3"/>
        <charset val="128"/>
      </rPr>
      <t>の利用者の発見時の状況）</t>
    </r>
    <rPh sb="8" eb="9">
      <t>アラ</t>
    </rPh>
    <rPh sb="11" eb="13">
      <t>ジョクソウ</t>
    </rPh>
    <rPh sb="14" eb="16">
      <t>ハッセイ</t>
    </rPh>
    <rPh sb="19" eb="22">
      <t>リヨウシャ</t>
    </rPh>
    <rPh sb="22" eb="23">
      <t>スウ</t>
    </rPh>
    <phoneticPr fontId="1"/>
  </si>
  <si>
    <t>人員基準で求める常勤看護職員数（機能強化型１では７人、機能強化型２では５人）への
非常勤看護職員の算入の有無　　※常勤換算した１人分を常勤看護職員数に算入可能</t>
    <rPh sb="0" eb="2">
      <t>ジンイン</t>
    </rPh>
    <rPh sb="2" eb="4">
      <t>キジュン</t>
    </rPh>
    <rPh sb="5" eb="6">
      <t>モト</t>
    </rPh>
    <rPh sb="8" eb="10">
      <t>ジョウキン</t>
    </rPh>
    <rPh sb="10" eb="12">
      <t>カンゴ</t>
    </rPh>
    <rPh sb="12" eb="15">
      <t>ショクインスウ</t>
    </rPh>
    <rPh sb="16" eb="18">
      <t>キノウ</t>
    </rPh>
    <rPh sb="18" eb="20">
      <t>キョウカ</t>
    </rPh>
    <rPh sb="20" eb="21">
      <t>ガタ</t>
    </rPh>
    <rPh sb="25" eb="26">
      <t>ニン</t>
    </rPh>
    <rPh sb="27" eb="29">
      <t>キノウ</t>
    </rPh>
    <rPh sb="29" eb="31">
      <t>キョウカ</t>
    </rPh>
    <rPh sb="31" eb="32">
      <t>ガタ</t>
    </rPh>
    <rPh sb="36" eb="37">
      <t>ニン</t>
    </rPh>
    <rPh sb="41" eb="44">
      <t>ヒジョウキン</t>
    </rPh>
    <rPh sb="44" eb="46">
      <t>カンゴ</t>
    </rPh>
    <rPh sb="46" eb="48">
      <t>ショクイン</t>
    </rPh>
    <rPh sb="49" eb="51">
      <t>サンニュウ</t>
    </rPh>
    <rPh sb="52" eb="54">
      <t>ウム</t>
    </rPh>
    <rPh sb="57" eb="59">
      <t>ジョウキン</t>
    </rPh>
    <rPh sb="59" eb="61">
      <t>カンサン</t>
    </rPh>
    <rPh sb="64" eb="65">
      <t>ニン</t>
    </rPh>
    <rPh sb="65" eb="66">
      <t>ブン</t>
    </rPh>
    <rPh sb="67" eb="69">
      <t>ジョウキン</t>
    </rPh>
    <rPh sb="69" eb="71">
      <t>カンゴ</t>
    </rPh>
    <rPh sb="71" eb="74">
      <t>ショクインスウ</t>
    </rPh>
    <rPh sb="75" eb="77">
      <t>サンニュウ</t>
    </rPh>
    <rPh sb="77" eb="79">
      <t>カノウ</t>
    </rPh>
    <phoneticPr fontId="1"/>
  </si>
  <si>
    <t>④　在宅で死亡した利用者のうち、共同した保険医療機関において、
　　在宅がん医療総合診療料を算定していた利用者数</t>
    <rPh sb="2" eb="4">
      <t>ザイタク</t>
    </rPh>
    <rPh sb="5" eb="7">
      <t>シボウ</t>
    </rPh>
    <rPh sb="9" eb="12">
      <t>リヨウシャ</t>
    </rPh>
    <rPh sb="16" eb="18">
      <t>キョウドウ</t>
    </rPh>
    <rPh sb="20" eb="22">
      <t>ホケン</t>
    </rPh>
    <rPh sb="22" eb="24">
      <t>イリョウ</t>
    </rPh>
    <rPh sb="24" eb="26">
      <t>キカン</t>
    </rPh>
    <rPh sb="34" eb="36">
      <t>ザイタク</t>
    </rPh>
    <rPh sb="38" eb="40">
      <t>イリョウ</t>
    </rPh>
    <rPh sb="40" eb="42">
      <t>ソウゴウ</t>
    </rPh>
    <rPh sb="42" eb="44">
      <t>シンリョウ</t>
    </rPh>
    <rPh sb="44" eb="45">
      <t>リョウ</t>
    </rPh>
    <rPh sb="46" eb="48">
      <t>サンテイ</t>
    </rPh>
    <rPh sb="52" eb="55">
      <t>リヨウシャ</t>
    </rPh>
    <rPh sb="55" eb="56">
      <t>スウ</t>
    </rPh>
    <phoneticPr fontId="1"/>
  </si>
  <si>
    <t>②　上記①のうち、同一敷地内に設置された居宅介護支援事業所により、
　　介護サービス計画又は介護予防サービス計画が作成された利用者数</t>
    <rPh sb="44" eb="45">
      <t>マタ</t>
    </rPh>
    <phoneticPr fontId="1"/>
  </si>
  <si>
    <r>
      <t>　(２)　連絡及び相談を受けられる体制（24時間対応体制加算</t>
    </r>
    <r>
      <rPr>
        <b/>
        <u/>
        <sz val="12"/>
        <rFont val="Meiryo UI"/>
        <family val="3"/>
        <charset val="128"/>
      </rPr>
      <t>イ・ロ</t>
    </r>
    <r>
      <rPr>
        <b/>
        <sz val="12"/>
        <rFont val="Meiryo UI"/>
        <family val="3"/>
        <charset val="128"/>
      </rPr>
      <t>）</t>
    </r>
    <rPh sb="5" eb="7">
      <t>レンラク</t>
    </rPh>
    <rPh sb="7" eb="8">
      <t>オヨ</t>
    </rPh>
    <rPh sb="9" eb="11">
      <t>ソウダン</t>
    </rPh>
    <rPh sb="12" eb="13">
      <t>ウ</t>
    </rPh>
    <rPh sb="17" eb="19">
      <t>タイセイ</t>
    </rPh>
    <phoneticPr fontId="1"/>
  </si>
  <si>
    <t xml:space="preserve"> ※ 有の場合は該当する全てについて☑を付すこと</t>
    <phoneticPr fontId="1"/>
  </si>
  <si>
    <t>訪問看護基本療養費等に関する実施状況報告書（令和８年８月１日　現在）</t>
    <rPh sb="0" eb="2">
      <t>ホウモン</t>
    </rPh>
    <rPh sb="2" eb="4">
      <t>カンゴ</t>
    </rPh>
    <rPh sb="4" eb="6">
      <t>キホン</t>
    </rPh>
    <rPh sb="6" eb="9">
      <t>リョウヨウヒ</t>
    </rPh>
    <rPh sb="9" eb="10">
      <t>トウ</t>
    </rPh>
    <rPh sb="11" eb="12">
      <t>カン</t>
    </rPh>
    <rPh sb="14" eb="16">
      <t>ジッシ</t>
    </rPh>
    <rPh sb="16" eb="18">
      <t>ジョウキョウ</t>
    </rPh>
    <rPh sb="18" eb="21">
      <t>ホウコクショ</t>
    </rPh>
    <rPh sb="22" eb="23">
      <t>レイ</t>
    </rPh>
    <rPh sb="23" eb="24">
      <t>ワ</t>
    </rPh>
    <rPh sb="25" eb="26">
      <t>ネン</t>
    </rPh>
    <rPh sb="27" eb="28">
      <t>ガツ</t>
    </rPh>
    <rPh sb="29" eb="30">
      <t>ニチ</t>
    </rPh>
    <rPh sb="31" eb="33">
      <t>ゲンザイ</t>
    </rPh>
    <phoneticPr fontId="1"/>
  </si>
  <si>
    <r>
      <t>　○ ターミナルケアの実施状況　【</t>
    </r>
    <r>
      <rPr>
        <b/>
        <u/>
        <sz val="12"/>
        <rFont val="Meiryo UI"/>
        <family val="3"/>
        <charset val="128"/>
      </rPr>
      <t>令和７年度</t>
    </r>
    <r>
      <rPr>
        <b/>
        <sz val="12"/>
        <rFont val="Meiryo UI"/>
        <family val="3"/>
        <charset val="128"/>
      </rPr>
      <t>（令和７年４月から令和８年３月までの1年間）】</t>
    </r>
    <rPh sb="11" eb="13">
      <t>ジッシ</t>
    </rPh>
    <rPh sb="13" eb="15">
      <t>ジョウキョウ</t>
    </rPh>
    <rPh sb="17" eb="19">
      <t>レイワ</t>
    </rPh>
    <rPh sb="20" eb="22">
      <t>ネンド</t>
    </rPh>
    <rPh sb="23" eb="25">
      <t>レイワ</t>
    </rPh>
    <rPh sb="26" eb="27">
      <t>ネン</t>
    </rPh>
    <rPh sb="28" eb="29">
      <t>ガツ</t>
    </rPh>
    <rPh sb="31" eb="33">
      <t>レイワ</t>
    </rPh>
    <rPh sb="34" eb="35">
      <t>ネン</t>
    </rPh>
    <rPh sb="36" eb="37">
      <t>ガツ</t>
    </rPh>
    <rPh sb="41" eb="43">
      <t>ネンカン</t>
    </rPh>
    <phoneticPr fontId="1"/>
  </si>
  <si>
    <t>　○　超重症児及び準超重症児の受け入れ状況　【令和８年５月１日～７月３１日の直近３ヶ月】</t>
    <rPh sb="28" eb="29">
      <t>ガツ</t>
    </rPh>
    <rPh sb="30" eb="31">
      <t>ニチ</t>
    </rPh>
    <rPh sb="33" eb="34">
      <t>ガツ</t>
    </rPh>
    <rPh sb="36" eb="37">
      <t>ニチ</t>
    </rPh>
    <rPh sb="38" eb="40">
      <t>チョッキン</t>
    </rPh>
    <rPh sb="42" eb="43">
      <t>ゲツ</t>
    </rPh>
    <phoneticPr fontId="1"/>
  </si>
  <si>
    <t>　上記(＊)以外の保険医療機関と共同して算定した退院時共同指導加算の算定件数 
　【令和８年５月１日～７月３１日の直近３ヶ月】</t>
    <rPh sb="1" eb="3">
      <t>ジョウキ</t>
    </rPh>
    <rPh sb="6" eb="8">
      <t>イガイ</t>
    </rPh>
    <rPh sb="9" eb="11">
      <t>ホケン</t>
    </rPh>
    <rPh sb="11" eb="13">
      <t>イリョウ</t>
    </rPh>
    <rPh sb="13" eb="15">
      <t>キカン</t>
    </rPh>
    <rPh sb="16" eb="18">
      <t>キョウドウ</t>
    </rPh>
    <rPh sb="20" eb="22">
      <t>サンテイ</t>
    </rPh>
    <rPh sb="24" eb="26">
      <t>タイイン</t>
    </rPh>
    <rPh sb="26" eb="27">
      <t>ジ</t>
    </rPh>
    <rPh sb="27" eb="29">
      <t>キョウドウ</t>
    </rPh>
    <rPh sb="29" eb="31">
      <t>シドウ</t>
    </rPh>
    <rPh sb="31" eb="33">
      <t>カサン</t>
    </rPh>
    <rPh sb="34" eb="36">
      <t>サンテイ</t>
    </rPh>
    <rPh sb="36" eb="38">
      <t>ケンスウ</t>
    </rPh>
    <rPh sb="47" eb="48">
      <t>ガツ</t>
    </rPh>
    <rPh sb="49" eb="50">
      <t>ニチ</t>
    </rPh>
    <rPh sb="52" eb="53">
      <t>ガツ</t>
    </rPh>
    <rPh sb="55" eb="56">
      <t>ニチ</t>
    </rPh>
    <rPh sb="57" eb="59">
      <t>チョッキン</t>
    </rPh>
    <rPh sb="61" eb="62">
      <t>ゲツ</t>
    </rPh>
    <phoneticPr fontId="1"/>
  </si>
  <si>
    <t>　○ 同一敷地内・同一開設者の保険医療機関以外の利用者の状況  【令和８年５月１日～７月３１日の直近３ヶ月】</t>
    <rPh sb="3" eb="5">
      <t>ドウイツ</t>
    </rPh>
    <rPh sb="5" eb="7">
      <t>シキチ</t>
    </rPh>
    <rPh sb="7" eb="8">
      <t>ナイ</t>
    </rPh>
    <rPh sb="9" eb="11">
      <t>ドウイツ</t>
    </rPh>
    <rPh sb="11" eb="14">
      <t>カイセツシャ</t>
    </rPh>
    <phoneticPr fontId="1"/>
  </si>
  <si>
    <t>１．褥瘡対策の実施状況</t>
    <rPh sb="2" eb="4">
      <t>ジョクソウ</t>
    </rPh>
    <rPh sb="4" eb="6">
      <t>タイサク</t>
    </rPh>
    <rPh sb="7" eb="9">
      <t>ジッシ</t>
    </rPh>
    <rPh sb="9" eb="11">
      <t>ジョウキョウ</t>
    </rPh>
    <phoneticPr fontId="1"/>
  </si>
  <si>
    <t>２．訪問看護療養費の届出状況　　</t>
    <rPh sb="2" eb="4">
      <t>ホウモン</t>
    </rPh>
    <rPh sb="4" eb="6">
      <t>カンゴ</t>
    </rPh>
    <rPh sb="6" eb="9">
      <t>リョウヨウヒ</t>
    </rPh>
    <rPh sb="10" eb="11">
      <t>トド</t>
    </rPh>
    <rPh sb="11" eb="12">
      <t>デ</t>
    </rPh>
    <rPh sb="12" eb="14">
      <t>ジョウキョウ</t>
    </rPh>
    <phoneticPr fontId="1"/>
  </si>
  <si>
    <t>届出基準</t>
    <rPh sb="0" eb="1">
      <t>トド</t>
    </rPh>
    <rPh sb="1" eb="2">
      <t>デ</t>
    </rPh>
    <rPh sb="2" eb="4">
      <t>キジュン</t>
    </rPh>
    <phoneticPr fontId="1"/>
  </si>
  <si>
    <t>届出状況</t>
    <rPh sb="0" eb="1">
      <t>トド</t>
    </rPh>
    <rPh sb="1" eb="2">
      <t>デ</t>
    </rPh>
    <rPh sb="2" eb="4">
      <t>ジョウキョウ</t>
    </rPh>
    <phoneticPr fontId="1"/>
  </si>
  <si>
    <t>有</t>
    <rPh sb="0" eb="1">
      <t>アリ</t>
    </rPh>
    <phoneticPr fontId="1"/>
  </si>
  <si>
    <t>無</t>
  </si>
  <si>
    <t>イ</t>
    <phoneticPr fontId="1"/>
  </si>
  <si>
    <t>ロ</t>
    <phoneticPr fontId="1"/>
  </si>
  <si>
    <t>特別管理加算に係る届出</t>
  </si>
  <si>
    <t>訪問看護基本療養費の注２及び注４に規定する
専門の研修を受けた看護師に係る届出　　※</t>
    <phoneticPr fontId="1"/>
  </si>
  <si>
    <t>緩和ケア</t>
    <phoneticPr fontId="1"/>
  </si>
  <si>
    <t>褥瘡ケア</t>
  </si>
  <si>
    <t>人工肛門ケア及び人工膀胱ケア</t>
  </si>
  <si>
    <t>精神科複数回訪問加算に係る届出</t>
    <phoneticPr fontId="1"/>
  </si>
  <si>
    <t>精神科重症患者支援管理連携加算に係る届出</t>
    <phoneticPr fontId="1"/>
  </si>
  <si>
    <t>無</t>
    <phoneticPr fontId="1"/>
  </si>
  <si>
    <t>専門管理加算に係る届出　　※</t>
    <phoneticPr fontId="1"/>
  </si>
  <si>
    <t>　　緩和ケア</t>
    <phoneticPr fontId="1"/>
  </si>
  <si>
    <t>　褥瘡ケア</t>
    <phoneticPr fontId="1"/>
  </si>
  <si>
    <t>　特定行為</t>
    <phoneticPr fontId="1"/>
  </si>
  <si>
    <t>遠隔死亡診断補助加算に係る届出　　※</t>
    <phoneticPr fontId="1"/>
  </si>
  <si>
    <t>訪問看護医療DX情報活用加算に係る届出</t>
  </si>
  <si>
    <t>訪問看護医療情報連携加算に係る届出</t>
  </si>
  <si>
    <t>訪問看護ベースアップ評価料に係る届出</t>
  </si>
  <si>
    <t>Ⅰの注３</t>
  </si>
  <si>
    <t>Ⅱ</t>
  </si>
  <si>
    <t>Ⅱの注７</t>
  </si>
  <si>
    <t>令和９年はⅡの注８が必要</t>
    <rPh sb="0" eb="2">
      <t>レイワ</t>
    </rPh>
    <rPh sb="3" eb="4">
      <t>ネン</t>
    </rPh>
    <rPh sb="7" eb="8">
      <t>チュウ</t>
    </rPh>
    <rPh sb="10" eb="12">
      <t>ヒツヨウ</t>
    </rPh>
    <phoneticPr fontId="1"/>
  </si>
  <si>
    <t>職種</t>
    <rPh sb="0" eb="2">
      <t>ショクシュ</t>
    </rPh>
    <phoneticPr fontId="1"/>
  </si>
  <si>
    <t>作業療法士</t>
    <rPh sb="0" eb="2">
      <t>サギョウ</t>
    </rPh>
    <rPh sb="2" eb="5">
      <t>リョウホウシ</t>
    </rPh>
    <phoneticPr fontId="1"/>
  </si>
  <si>
    <t>人数（人）</t>
    <rPh sb="0" eb="2">
      <t>ニンズウ</t>
    </rPh>
    <rPh sb="3" eb="4">
      <t>ニン</t>
    </rPh>
    <phoneticPr fontId="1"/>
  </si>
  <si>
    <r>
      <t>　（２）訪問看護等に係る実績（機能強化型</t>
    </r>
    <r>
      <rPr>
        <b/>
        <u/>
        <sz val="12"/>
        <rFont val="Meiryo UI"/>
        <family val="3"/>
        <charset val="128"/>
      </rPr>
      <t>１・２</t>
    </r>
    <r>
      <rPr>
        <b/>
        <sz val="12"/>
        <rFont val="Meiryo UI"/>
        <family val="3"/>
        <charset val="128"/>
      </rPr>
      <t>のみ）</t>
    </r>
    <phoneticPr fontId="1"/>
  </si>
  <si>
    <t>①　入院歴が１年以上もしくは入退院を繰り返している者で
　　　GAF尺度40以下の利用者</t>
    <rPh sb="2" eb="3">
      <t>イ</t>
    </rPh>
    <rPh sb="3" eb="4">
      <t>イン</t>
    </rPh>
    <rPh sb="4" eb="5">
      <t>レキ</t>
    </rPh>
    <rPh sb="7" eb="10">
      <t>ネンイジョウ</t>
    </rPh>
    <rPh sb="14" eb="17">
      <t>ニュウタイイン</t>
    </rPh>
    <rPh sb="18" eb="19">
      <t>ク</t>
    </rPh>
    <rPh sb="20" eb="21">
      <t>カエ</t>
    </rPh>
    <rPh sb="25" eb="26">
      <t>シャ</t>
    </rPh>
    <rPh sb="34" eb="36">
      <t>シャクド</t>
    </rPh>
    <rPh sb="38" eb="40">
      <t>イカ</t>
    </rPh>
    <rPh sb="41" eb="44">
      <t>リヨウシャ</t>
    </rPh>
    <phoneticPr fontId="1"/>
  </si>
  <si>
    <t>②　精神科重症患者支援管理連携加算を算定する利用者</t>
    <rPh sb="2" eb="5">
      <t>セイシンカ</t>
    </rPh>
    <rPh sb="5" eb="7">
      <t>ジュウショウ</t>
    </rPh>
    <rPh sb="7" eb="9">
      <t>カンジャ</t>
    </rPh>
    <rPh sb="9" eb="11">
      <t>シエン</t>
    </rPh>
    <rPh sb="11" eb="13">
      <t>カンリ</t>
    </rPh>
    <rPh sb="13" eb="15">
      <t>レンケイ</t>
    </rPh>
    <rPh sb="15" eb="17">
      <t>カサン</t>
    </rPh>
    <rPh sb="18" eb="20">
      <t>サンテイ</t>
    </rPh>
    <rPh sb="22" eb="25">
      <t>リヨウシャ</t>
    </rPh>
    <phoneticPr fontId="1"/>
  </si>
  <si>
    <r>
      <t>　地域の保険医療機関(＊)の看護職員による指定訪問看護の提供を行う従事者としての
　一定期間の勤務実績　【</t>
    </r>
    <r>
      <rPr>
        <u/>
        <sz val="12"/>
        <rFont val="Meiryo UI"/>
        <family val="3"/>
        <charset val="128"/>
      </rPr>
      <t>直近１年間</t>
    </r>
    <r>
      <rPr>
        <sz val="12"/>
        <rFont val="Meiryo UI"/>
        <family val="3"/>
        <charset val="128"/>
      </rPr>
      <t>】　</t>
    </r>
    <r>
      <rPr>
        <b/>
        <u/>
        <sz val="12"/>
        <rFont val="Meiryo UI"/>
        <family val="3"/>
        <charset val="128"/>
      </rPr>
      <t>（機能強化型３のみ）</t>
    </r>
    <rPh sb="1" eb="3">
      <t>チイキ</t>
    </rPh>
    <rPh sb="4" eb="6">
      <t>ホケン</t>
    </rPh>
    <rPh sb="6" eb="8">
      <t>イリョウ</t>
    </rPh>
    <rPh sb="8" eb="10">
      <t>キカン</t>
    </rPh>
    <rPh sb="14" eb="16">
      <t>カンゴ</t>
    </rPh>
    <rPh sb="16" eb="18">
      <t>ショクイン</t>
    </rPh>
    <rPh sb="21" eb="23">
      <t>シテイ</t>
    </rPh>
    <rPh sb="23" eb="25">
      <t>ホウモン</t>
    </rPh>
    <rPh sb="25" eb="27">
      <t>カンゴ</t>
    </rPh>
    <rPh sb="28" eb="30">
      <t>テイキョウ</t>
    </rPh>
    <rPh sb="31" eb="32">
      <t>オコナ</t>
    </rPh>
    <rPh sb="33" eb="36">
      <t>ジュウジシャ</t>
    </rPh>
    <rPh sb="42" eb="44">
      <t>イッテイ</t>
    </rPh>
    <rPh sb="44" eb="46">
      <t>キカン</t>
    </rPh>
    <rPh sb="47" eb="49">
      <t>キンム</t>
    </rPh>
    <rPh sb="49" eb="51">
      <t>ジッセキ</t>
    </rPh>
    <rPh sb="53" eb="55">
      <t>チョッキン</t>
    </rPh>
    <rPh sb="56" eb="58">
      <t>ネンカン</t>
    </rPh>
    <rPh sb="61" eb="65">
      <t>キノウキョウカ</t>
    </rPh>
    <rPh sb="65" eb="66">
      <t>ガタ</t>
    </rPh>
    <phoneticPr fontId="1"/>
  </si>
  <si>
    <t>種類／年</t>
    <rPh sb="0" eb="2">
      <t>シュルイ</t>
    </rPh>
    <phoneticPr fontId="1"/>
  </si>
  <si>
    <t>箇所／年</t>
    <rPh sb="0" eb="2">
      <t>カショ</t>
    </rPh>
    <phoneticPr fontId="1"/>
  </si>
  <si>
    <t>６．包括型訪問看護療養費に係る届出内容</t>
    <rPh sb="2" eb="12">
      <t>ホウカツガタホウモンカンゴリョウヨウヒ</t>
    </rPh>
    <rPh sb="13" eb="14">
      <t>カカ</t>
    </rPh>
    <rPh sb="15" eb="16">
      <t>トド</t>
    </rPh>
    <rPh sb="16" eb="17">
      <t>デ</t>
    </rPh>
    <phoneticPr fontId="1"/>
  </si>
  <si>
    <t>（１）届出している建物について</t>
    <rPh sb="3" eb="5">
      <t>トドケデ</t>
    </rPh>
    <rPh sb="9" eb="11">
      <t>タテモノ</t>
    </rPh>
    <phoneticPr fontId="1"/>
  </si>
  <si>
    <t>届出する建物の種別</t>
    <rPh sb="0" eb="1">
      <t>トド</t>
    </rPh>
    <rPh sb="1" eb="2">
      <t>デ</t>
    </rPh>
    <rPh sb="4" eb="6">
      <t>タテモノ</t>
    </rPh>
    <rPh sb="7" eb="9">
      <t>シュベツ</t>
    </rPh>
    <phoneticPr fontId="1"/>
  </si>
  <si>
    <t>サービス付き高齢者向け住宅</t>
    <rPh sb="4" eb="5">
      <t>ツ</t>
    </rPh>
    <rPh sb="6" eb="9">
      <t>コウレイシャ</t>
    </rPh>
    <rPh sb="9" eb="10">
      <t>ム</t>
    </rPh>
    <rPh sb="11" eb="13">
      <t>ジュウタク</t>
    </rPh>
    <phoneticPr fontId="1"/>
  </si>
  <si>
    <t>有料老人ホーム</t>
    <phoneticPr fontId="1"/>
  </si>
  <si>
    <t>その他（　　　　　　　　　　　　　　　　　　）</t>
  </si>
  <si>
    <t>　(２)　24時間対応体制での対応</t>
    <rPh sb="7" eb="9">
      <t>ジカン</t>
    </rPh>
    <rPh sb="9" eb="11">
      <t>タイオウ</t>
    </rPh>
    <rPh sb="11" eb="13">
      <t>タイセイ</t>
    </rPh>
    <rPh sb="15" eb="17">
      <t>タイオウ</t>
    </rPh>
    <phoneticPr fontId="1"/>
  </si>
  <si>
    <t>　○ 負担軽減の取組</t>
    <rPh sb="3" eb="5">
      <t>フタン</t>
    </rPh>
    <rPh sb="5" eb="7">
      <t>ケイゲン</t>
    </rPh>
    <rPh sb="8" eb="10">
      <t>トリクミ</t>
    </rPh>
    <phoneticPr fontId="1"/>
  </si>
  <si>
    <t>　○ 　連絡及び相談を受けられる体制</t>
    <rPh sb="4" eb="6">
      <t>レンラク</t>
    </rPh>
    <rPh sb="6" eb="7">
      <t>オヨ</t>
    </rPh>
    <rPh sb="8" eb="10">
      <t>ソウダン</t>
    </rPh>
    <rPh sb="11" eb="12">
      <t>ウ</t>
    </rPh>
    <rPh sb="16" eb="18">
      <t>タイセイ</t>
    </rPh>
    <phoneticPr fontId="1"/>
  </si>
  <si>
    <t>　(３)　研修の受講等</t>
    <rPh sb="5" eb="7">
      <t>ケンシュウ</t>
    </rPh>
    <rPh sb="8" eb="10">
      <t>ジュコウ</t>
    </rPh>
    <rPh sb="10" eb="11">
      <t>トウ</t>
    </rPh>
    <phoneticPr fontId="1"/>
  </si>
  <si>
    <t>　○ 医療安全管理の研修の実績　【直近１年間】</t>
    <rPh sb="3" eb="5">
      <t>イリョウ</t>
    </rPh>
    <rPh sb="5" eb="7">
      <t>アンゼン</t>
    </rPh>
    <rPh sb="7" eb="9">
      <t>カンリ</t>
    </rPh>
    <rPh sb="10" eb="12">
      <t>ケンシュウ</t>
    </rPh>
    <rPh sb="13" eb="15">
      <t>ジッセキ</t>
    </rPh>
    <rPh sb="17" eb="19">
      <t>チョッキン</t>
    </rPh>
    <rPh sb="20" eb="22">
      <t>ネンカン</t>
    </rPh>
    <phoneticPr fontId="1"/>
  </si>
  <si>
    <t>　安全管理の体制確保のための職員研修</t>
    <rPh sb="1" eb="3">
      <t>アンゼン</t>
    </rPh>
    <rPh sb="3" eb="5">
      <t>カンリ</t>
    </rPh>
    <rPh sb="6" eb="8">
      <t>タイセイ</t>
    </rPh>
    <rPh sb="8" eb="10">
      <t>カクホ</t>
    </rPh>
    <rPh sb="14" eb="16">
      <t>ショクイン</t>
    </rPh>
    <rPh sb="16" eb="18">
      <t>ケンシュウ</t>
    </rPh>
    <phoneticPr fontId="1"/>
  </si>
  <si>
    <t>　○ 地域の保険医療機関又は訪問看護ステーションとの連携の実績　【直近１年間】</t>
    <rPh sb="3" eb="5">
      <t>チイキ</t>
    </rPh>
    <rPh sb="6" eb="8">
      <t>ホケン</t>
    </rPh>
    <rPh sb="8" eb="10">
      <t>イリョウ</t>
    </rPh>
    <rPh sb="10" eb="12">
      <t>キカン</t>
    </rPh>
    <rPh sb="12" eb="13">
      <t>マタ</t>
    </rPh>
    <rPh sb="14" eb="16">
      <t>ホウモン</t>
    </rPh>
    <rPh sb="16" eb="18">
      <t>カンゴ</t>
    </rPh>
    <rPh sb="26" eb="28">
      <t>レンケイ</t>
    </rPh>
    <rPh sb="29" eb="31">
      <t>ジッセキ</t>
    </rPh>
    <rPh sb="33" eb="35">
      <t>チョッキン</t>
    </rPh>
    <rPh sb="36" eb="38">
      <t>ネンカン</t>
    </rPh>
    <phoneticPr fontId="1"/>
  </si>
  <si>
    <t>　合同で実施する研修や事例検討会</t>
    <rPh sb="1" eb="3">
      <t>ゴウドウ</t>
    </rPh>
    <rPh sb="4" eb="6">
      <t>ジッシ</t>
    </rPh>
    <rPh sb="8" eb="10">
      <t>ケンシュウ</t>
    </rPh>
    <rPh sb="11" eb="13">
      <t>ジレイ</t>
    </rPh>
    <rPh sb="13" eb="16">
      <t>ケントウカイ</t>
    </rPh>
    <phoneticPr fontId="1"/>
  </si>
  <si>
    <t>　訪問看護に関する情報提供</t>
    <rPh sb="1" eb="3">
      <t>ホウモン</t>
    </rPh>
    <rPh sb="3" eb="5">
      <t>カンゴ</t>
    </rPh>
    <rPh sb="6" eb="7">
      <t>カン</t>
    </rPh>
    <rPh sb="9" eb="11">
      <t>ジョウホウ</t>
    </rPh>
    <rPh sb="11" eb="13">
      <t>テイキョウ</t>
    </rPh>
    <phoneticPr fontId="1"/>
  </si>
  <si>
    <t>７．訪問看護遠隔診療補助料に係る届出内容</t>
    <rPh sb="2" eb="4">
      <t>ホウモン</t>
    </rPh>
    <rPh sb="4" eb="6">
      <t>カンゴ</t>
    </rPh>
    <rPh sb="6" eb="8">
      <t>エンカク</t>
    </rPh>
    <rPh sb="8" eb="10">
      <t>シンリョウ</t>
    </rPh>
    <rPh sb="10" eb="12">
      <t>ホジョ</t>
    </rPh>
    <rPh sb="12" eb="13">
      <t>リョウ</t>
    </rPh>
    <rPh sb="14" eb="15">
      <t>カカ</t>
    </rPh>
    <rPh sb="16" eb="18">
      <t>トドケデ</t>
    </rPh>
    <phoneticPr fontId="1"/>
  </si>
  <si>
    <t>　算定回数（延べ数）</t>
    <rPh sb="1" eb="3">
      <t>サンテイ</t>
    </rPh>
    <rPh sb="3" eb="5">
      <t>カイスウ</t>
    </rPh>
    <rPh sb="6" eb="7">
      <t>ノ</t>
    </rPh>
    <rPh sb="8" eb="9">
      <t>スウ</t>
    </rPh>
    <phoneticPr fontId="1"/>
  </si>
  <si>
    <t>　　回／年</t>
    <rPh sb="2" eb="3">
      <t>カイ</t>
    </rPh>
    <phoneticPr fontId="1"/>
  </si>
  <si>
    <t>　届け出ている連携する保険医療機関数</t>
    <rPh sb="1" eb="2">
      <t>トド</t>
    </rPh>
    <rPh sb="3" eb="4">
      <t>デ</t>
    </rPh>
    <rPh sb="7" eb="9">
      <t>レンケイ</t>
    </rPh>
    <rPh sb="11" eb="13">
      <t>ホケン</t>
    </rPh>
    <rPh sb="13" eb="15">
      <t>イリョウ</t>
    </rPh>
    <rPh sb="15" eb="17">
      <t>キカン</t>
    </rPh>
    <rPh sb="17" eb="18">
      <t>スウ</t>
    </rPh>
    <phoneticPr fontId="1"/>
  </si>
  <si>
    <t>箇所</t>
    <rPh sb="0" eb="2">
      <t>カショ</t>
    </rPh>
    <phoneticPr fontId="1"/>
  </si>
  <si>
    <t>　○ 訪問看護遠隔診療補助料の算定　【直近１年間】</t>
    <rPh sb="3" eb="5">
      <t>ホウモン</t>
    </rPh>
    <rPh sb="5" eb="7">
      <t>カンゴ</t>
    </rPh>
    <rPh sb="7" eb="9">
      <t>エンカク</t>
    </rPh>
    <rPh sb="9" eb="11">
      <t>シンリョウ</t>
    </rPh>
    <rPh sb="11" eb="13">
      <t>ホジョ</t>
    </rPh>
    <rPh sb="13" eb="14">
      <t>リョウ</t>
    </rPh>
    <rPh sb="15" eb="17">
      <t>サンテイ</t>
    </rPh>
    <rPh sb="19" eb="21">
      <t>チョッキン</t>
    </rPh>
    <rPh sb="22" eb="24">
      <t>ネンカン</t>
    </rPh>
    <phoneticPr fontId="1"/>
  </si>
  <si>
    <t>（別紙様式１０）</t>
    <phoneticPr fontId="1"/>
  </si>
  <si>
    <t>※管理者も含めた人数を記載すること　　※主たる事業所・従たる事業所を合計した人数を記載すること
※ゼロの場合は「0」と記載すること  　※管理者が看護職員の職務等に従事している場合は、「常勤」「専従」欄に計上すること</t>
    <rPh sb="69" eb="72">
      <t>カンリシャ</t>
    </rPh>
    <rPh sb="73" eb="75">
      <t>カンゴ</t>
    </rPh>
    <rPh sb="75" eb="77">
      <t>ショクイン</t>
    </rPh>
    <rPh sb="78" eb="80">
      <t>ショクム</t>
    </rPh>
    <rPh sb="80" eb="81">
      <t>トウ</t>
    </rPh>
    <rPh sb="82" eb="84">
      <t>ジュウジ</t>
    </rPh>
    <rPh sb="88" eb="90">
      <t>バアイ</t>
    </rPh>
    <rPh sb="97" eb="99">
      <t>センジュウ</t>
    </rPh>
    <phoneticPr fontId="1"/>
  </si>
  <si>
    <t>※「常勤換算後の総職員数（人）」については
  「小数第一位までの実数（小数以下第二位
  切り捨て）」で記載すること</t>
    <rPh sb="13" eb="14">
      <t>ヒト</t>
    </rPh>
    <phoneticPr fontId="1"/>
  </si>
  <si>
    <t>①　訪問看護ステーション全利用者数</t>
    <rPh sb="2" eb="4">
      <t>ホウモン</t>
    </rPh>
    <rPh sb="4" eb="6">
      <t>カンゴ</t>
    </rPh>
    <rPh sb="12" eb="13">
      <t>ゼン</t>
    </rPh>
    <rPh sb="13" eb="16">
      <t>リヨウシャ</t>
    </rPh>
    <rPh sb="16" eb="17">
      <t>スウ</t>
    </rPh>
    <phoneticPr fontId="1"/>
  </si>
  <si>
    <t>３．精神科訪問看護基本療養費に係る届出内容 （※実人数を記載）</t>
    <rPh sb="19" eb="21">
      <t>ナイヨウ</t>
    </rPh>
    <rPh sb="24" eb="27">
      <t>ジツニンズウ</t>
    </rPh>
    <rPh sb="28" eb="30">
      <t>キサイ</t>
    </rPh>
    <phoneticPr fontId="1"/>
  </si>
  <si>
    <t>４．24時間対応体制加算に係る届出内容</t>
    <rPh sb="17" eb="19">
      <t>ナイヨウ</t>
    </rPh>
    <phoneticPr fontId="1"/>
  </si>
  <si>
    <t>５．機能強化型訪問看護管理療養費に係る届出内容</t>
    <rPh sb="2" eb="4">
      <t>キノウ</t>
    </rPh>
    <rPh sb="4" eb="6">
      <t>キョウカ</t>
    </rPh>
    <rPh sb="6" eb="7">
      <t>ガタ</t>
    </rPh>
    <rPh sb="7" eb="9">
      <t>ホウモン</t>
    </rPh>
    <rPh sb="9" eb="11">
      <t>カンゴ</t>
    </rPh>
    <rPh sb="11" eb="13">
      <t>カンリ</t>
    </rPh>
    <rPh sb="13" eb="16">
      <t>リョウヨウヒ</t>
    </rPh>
    <rPh sb="17" eb="18">
      <t>カカ</t>
    </rPh>
    <rPh sb="19" eb="21">
      <t>トドケデ</t>
    </rPh>
    <phoneticPr fontId="1"/>
  </si>
  <si>
    <r>
      <t xml:space="preserve"> 　(１)　看護職員数（機能強化型</t>
    </r>
    <r>
      <rPr>
        <b/>
        <u/>
        <sz val="12"/>
        <rFont val="Meiryo UI"/>
        <family val="3"/>
        <charset val="128"/>
      </rPr>
      <t>１・２・３・４</t>
    </r>
    <r>
      <rPr>
        <b/>
        <sz val="12"/>
        <rFont val="Meiryo UI"/>
        <family val="3"/>
        <charset val="128"/>
      </rPr>
      <t>）</t>
    </r>
    <phoneticPr fontId="1"/>
  </si>
  <si>
    <r>
      <t>　○ 看護職員の割合（機能強化型</t>
    </r>
    <r>
      <rPr>
        <b/>
        <u/>
        <sz val="12"/>
        <rFont val="Meiryo UI"/>
        <family val="3"/>
        <charset val="128"/>
      </rPr>
      <t>１・２・３・４</t>
    </r>
    <r>
      <rPr>
        <b/>
        <sz val="12"/>
        <rFont val="Meiryo UI"/>
        <family val="3"/>
        <charset val="128"/>
      </rPr>
      <t>）</t>
    </r>
    <rPh sb="3" eb="5">
      <t>カンゴ</t>
    </rPh>
    <rPh sb="5" eb="7">
      <t>ショクイン</t>
    </rPh>
    <rPh sb="8" eb="10">
      <t>ワリアイ</t>
    </rPh>
    <rPh sb="11" eb="13">
      <t>キノウ</t>
    </rPh>
    <rPh sb="13" eb="15">
      <t>キョウカ</t>
    </rPh>
    <rPh sb="15" eb="16">
      <t>ガタ</t>
    </rPh>
    <phoneticPr fontId="1"/>
  </si>
  <si>
    <t>※全従事者について、常勤換算した保健師・助産師・看護師・准看護師の員数を①に、常勤換算した理学療法士・作業療法士・
　　言語聴覚士の員数を②に記載し、割合を算出すること
※員数については「小数第一位までの実数（小数以下第二位切り捨て）」で記載すること</t>
    <rPh sb="1" eb="2">
      <t>ゼン</t>
    </rPh>
    <rPh sb="2" eb="5">
      <t>ジュウジシャ</t>
    </rPh>
    <rPh sb="10" eb="12">
      <t>ジョウキン</t>
    </rPh>
    <rPh sb="12" eb="14">
      <t>カンサン</t>
    </rPh>
    <rPh sb="16" eb="19">
      <t>ホケンシ</t>
    </rPh>
    <rPh sb="20" eb="23">
      <t>ジョサンシ</t>
    </rPh>
    <rPh sb="24" eb="27">
      <t>カンゴシ</t>
    </rPh>
    <rPh sb="28" eb="32">
      <t>ジュンカンゴシ</t>
    </rPh>
    <rPh sb="33" eb="35">
      <t>インスウ</t>
    </rPh>
    <rPh sb="39" eb="41">
      <t>ジョウキン</t>
    </rPh>
    <rPh sb="41" eb="43">
      <t>カンサン</t>
    </rPh>
    <rPh sb="45" eb="47">
      <t>リガク</t>
    </rPh>
    <rPh sb="47" eb="50">
      <t>リョウホウシ</t>
    </rPh>
    <rPh sb="51" eb="53">
      <t>サギョウ</t>
    </rPh>
    <rPh sb="53" eb="56">
      <t>リョウホウシ</t>
    </rPh>
    <rPh sb="60" eb="62">
      <t>ゲンゴ</t>
    </rPh>
    <rPh sb="62" eb="65">
      <t>チョウカクシ</t>
    </rPh>
    <rPh sb="66" eb="68">
      <t>インスウ</t>
    </rPh>
    <rPh sb="71" eb="73">
      <t>キサイ</t>
    </rPh>
    <rPh sb="75" eb="77">
      <t>ワリアイ</t>
    </rPh>
    <rPh sb="78" eb="80">
      <t>サンシュツ</t>
    </rPh>
    <rPh sb="86" eb="88">
      <t>インスウ</t>
    </rPh>
    <phoneticPr fontId="1"/>
  </si>
  <si>
    <r>
      <t>　○ 別表第７の利用者数　【</t>
    </r>
    <r>
      <rPr>
        <b/>
        <u/>
        <sz val="12"/>
        <rFont val="Meiryo UI"/>
        <family val="3"/>
        <charset val="128"/>
      </rPr>
      <t>直近１年間</t>
    </r>
    <r>
      <rPr>
        <b/>
        <sz val="12"/>
        <rFont val="Meiryo UI"/>
        <family val="3"/>
        <charset val="128"/>
      </rPr>
      <t>】</t>
    </r>
    <r>
      <rPr>
        <sz val="10"/>
        <rFont val="Meiryo UI"/>
        <family val="3"/>
        <charset val="128"/>
      </rPr>
      <t>※「１月当たりの利用者数」については「小数第一位までの実数（小数以下第二位切り捨て）」で記載すること</t>
    </r>
    <rPh sb="3" eb="5">
      <t>ベッピョウ</t>
    </rPh>
    <rPh sb="5" eb="6">
      <t>ダイ</t>
    </rPh>
    <rPh sb="8" eb="11">
      <t>リヨウシャ</t>
    </rPh>
    <rPh sb="11" eb="12">
      <t>スウ</t>
    </rPh>
    <rPh sb="14" eb="16">
      <t>チョッキン</t>
    </rPh>
    <rPh sb="17" eb="19">
      <t>ネンカン</t>
    </rPh>
    <phoneticPr fontId="1"/>
  </si>
  <si>
    <r>
      <t xml:space="preserve">　○ 別表第７等の利用者数 </t>
    </r>
    <r>
      <rPr>
        <sz val="11"/>
        <rFont val="Meiryo UI"/>
        <family val="3"/>
        <charset val="128"/>
      </rPr>
      <t>※「１月当たりの利用者数」については「小数第一位までの実数（小数以下第二位切り捨て）」で記載すること</t>
    </r>
    <rPh sb="3" eb="5">
      <t>ベッピョウ</t>
    </rPh>
    <rPh sb="5" eb="6">
      <t>ダイ</t>
    </rPh>
    <rPh sb="7" eb="8">
      <t>トウ</t>
    </rPh>
    <rPh sb="9" eb="12">
      <t>リヨウシャ</t>
    </rPh>
    <rPh sb="12" eb="13">
      <t>スウ</t>
    </rPh>
    <phoneticPr fontId="1"/>
  </si>
  <si>
    <r>
      <t xml:space="preserve"> （４）訪問看護等に係る実績（機能強化型</t>
    </r>
    <r>
      <rPr>
        <b/>
        <u/>
        <sz val="12"/>
        <rFont val="Meiryo UI"/>
        <family val="3"/>
        <charset val="128"/>
      </rPr>
      <t>４</t>
    </r>
    <r>
      <rPr>
        <b/>
        <sz val="12"/>
        <rFont val="Meiryo UI"/>
        <family val="3"/>
        <charset val="128"/>
      </rPr>
      <t>のみ）</t>
    </r>
    <phoneticPr fontId="1"/>
  </si>
  <si>
    <r>
      <t>　　　　１）別表第７又は別表第８に該当する利用者　【</t>
    </r>
    <r>
      <rPr>
        <b/>
        <u/>
        <sz val="12"/>
        <rFont val="Meiryo UI"/>
        <family val="3"/>
        <charset val="128"/>
      </rPr>
      <t>直近１年間</t>
    </r>
    <r>
      <rPr>
        <b/>
        <sz val="12"/>
        <rFont val="Meiryo UI"/>
        <family val="3"/>
        <charset val="128"/>
      </rPr>
      <t>】</t>
    </r>
    <rPh sb="6" eb="8">
      <t>ベッピョウ</t>
    </rPh>
    <rPh sb="8" eb="9">
      <t>ダイ</t>
    </rPh>
    <rPh sb="10" eb="11">
      <t>マタ</t>
    </rPh>
    <rPh sb="12" eb="14">
      <t>ベッピョウ</t>
    </rPh>
    <rPh sb="14" eb="15">
      <t>ダイ</t>
    </rPh>
    <rPh sb="17" eb="19">
      <t>ガイトウ</t>
    </rPh>
    <rPh sb="21" eb="24">
      <t>リヨウシャ</t>
    </rPh>
    <rPh sb="26" eb="28">
      <t>チョッキン</t>
    </rPh>
    <rPh sb="29" eb="31">
      <t>ネンカン</t>
    </rPh>
    <phoneticPr fontId="1"/>
  </si>
  <si>
    <r>
      <t>　　　　２）入院歴が１年以上もしくは入退院を繰り返している者でGAF尺度40以下の利用者　又は　
　　　　　　　精神科重症患者支援管理連携加算を算定する利用者　【</t>
    </r>
    <r>
      <rPr>
        <b/>
        <u/>
        <sz val="12"/>
        <rFont val="Meiryo UI"/>
        <family val="3"/>
        <charset val="128"/>
      </rPr>
      <t>直近１年間</t>
    </r>
    <r>
      <rPr>
        <b/>
        <sz val="12"/>
        <rFont val="Meiryo UI"/>
        <family val="3"/>
        <charset val="128"/>
      </rPr>
      <t>】</t>
    </r>
    <rPh sb="6" eb="8">
      <t>ニュウイン</t>
    </rPh>
    <rPh sb="8" eb="9">
      <t>レキ</t>
    </rPh>
    <rPh sb="11" eb="14">
      <t>ネンイジョウ</t>
    </rPh>
    <rPh sb="18" eb="21">
      <t>ニュウタイイン</t>
    </rPh>
    <rPh sb="22" eb="23">
      <t>ク</t>
    </rPh>
    <rPh sb="24" eb="25">
      <t>カエ</t>
    </rPh>
    <rPh sb="29" eb="30">
      <t>シャ</t>
    </rPh>
    <rPh sb="34" eb="36">
      <t>シャクド</t>
    </rPh>
    <rPh sb="38" eb="40">
      <t>イカ</t>
    </rPh>
    <rPh sb="41" eb="44">
      <t>リヨウシャ</t>
    </rPh>
    <rPh sb="45" eb="46">
      <t>マタ</t>
    </rPh>
    <rPh sb="56" eb="59">
      <t>セイシンカ</t>
    </rPh>
    <rPh sb="59" eb="61">
      <t>ジュウショウ</t>
    </rPh>
    <rPh sb="61" eb="63">
      <t>カンジャ</t>
    </rPh>
    <rPh sb="63" eb="65">
      <t>シエン</t>
    </rPh>
    <rPh sb="65" eb="67">
      <t>カンリ</t>
    </rPh>
    <rPh sb="67" eb="69">
      <t>レンケイ</t>
    </rPh>
    <rPh sb="69" eb="71">
      <t>カサン</t>
    </rPh>
    <rPh sb="72" eb="74">
      <t>サンテイ</t>
    </rPh>
    <rPh sb="76" eb="79">
      <t>リヨウシャ</t>
    </rPh>
    <rPh sb="81" eb="83">
      <t>チョッキン</t>
    </rPh>
    <rPh sb="84" eb="86">
      <t>ネンカン</t>
    </rPh>
    <phoneticPr fontId="1"/>
  </si>
  <si>
    <r>
      <t xml:space="preserve"> （５）訪問看護等に係る実績（機能強化型</t>
    </r>
    <r>
      <rPr>
        <b/>
        <u/>
        <sz val="12"/>
        <rFont val="Meiryo UI"/>
        <family val="3"/>
        <charset val="128"/>
      </rPr>
      <t>３・４</t>
    </r>
    <r>
      <rPr>
        <b/>
        <sz val="12"/>
        <rFont val="Meiryo UI"/>
        <family val="3"/>
        <charset val="128"/>
      </rPr>
      <t>のみ）</t>
    </r>
    <phoneticPr fontId="1"/>
  </si>
  <si>
    <r>
      <t>　連携状況　連携機関の種類　【</t>
    </r>
    <r>
      <rPr>
        <u/>
        <sz val="12"/>
        <rFont val="Meiryo UI"/>
        <family val="3"/>
        <charset val="128"/>
      </rPr>
      <t>直近１年間</t>
    </r>
    <r>
      <rPr>
        <sz val="12"/>
        <rFont val="Meiryo UI"/>
        <family val="3"/>
        <charset val="128"/>
      </rPr>
      <t>】　</t>
    </r>
    <r>
      <rPr>
        <b/>
        <u/>
        <sz val="12"/>
        <rFont val="Meiryo UI"/>
        <family val="3"/>
        <charset val="128"/>
      </rPr>
      <t>（機能強化型４のみ）</t>
    </r>
    <rPh sb="1" eb="3">
      <t>レンケイ</t>
    </rPh>
    <rPh sb="3" eb="5">
      <t>ジョウキョウ</t>
    </rPh>
    <rPh sb="6" eb="8">
      <t>レンケイ</t>
    </rPh>
    <rPh sb="8" eb="10">
      <t>キカン</t>
    </rPh>
    <rPh sb="11" eb="13">
      <t>シュルイ</t>
    </rPh>
    <rPh sb="15" eb="17">
      <t>チョッキン</t>
    </rPh>
    <rPh sb="18" eb="20">
      <t>ネンカン</t>
    </rPh>
    <phoneticPr fontId="1"/>
  </si>
  <si>
    <r>
      <t>　連携状況　連携機関の数　【</t>
    </r>
    <r>
      <rPr>
        <u/>
        <sz val="12"/>
        <rFont val="Meiryo UI"/>
        <family val="3"/>
        <charset val="128"/>
      </rPr>
      <t>直近１年間</t>
    </r>
    <r>
      <rPr>
        <sz val="12"/>
        <rFont val="Meiryo UI"/>
        <family val="3"/>
        <charset val="128"/>
      </rPr>
      <t>】　</t>
    </r>
    <r>
      <rPr>
        <b/>
        <u/>
        <sz val="12"/>
        <rFont val="Meiryo UI"/>
        <family val="3"/>
        <charset val="128"/>
      </rPr>
      <t>（機能強化型４のみ）</t>
    </r>
    <rPh sb="1" eb="3">
      <t>レンケイ</t>
    </rPh>
    <rPh sb="3" eb="5">
      <t>ジョウキョウ</t>
    </rPh>
    <rPh sb="6" eb="8">
      <t>レンケイ</t>
    </rPh>
    <rPh sb="8" eb="10">
      <t>キカン</t>
    </rPh>
    <rPh sb="11" eb="12">
      <t>カズ</t>
    </rPh>
    <rPh sb="14" eb="16">
      <t>チョッキン</t>
    </rPh>
    <rPh sb="17" eb="19">
      <t>ネンカン</t>
    </rPh>
    <phoneticPr fontId="1"/>
  </si>
  <si>
    <r>
      <t>　連携状況　連携機関との会議実績　
　年３回以上の面会（会議）実績のある機関数【</t>
    </r>
    <r>
      <rPr>
        <u/>
        <sz val="12"/>
        <rFont val="Meiryo UI"/>
        <family val="3"/>
        <charset val="128"/>
      </rPr>
      <t>直近１年間</t>
    </r>
    <r>
      <rPr>
        <sz val="12"/>
        <rFont val="Meiryo UI"/>
        <family val="3"/>
        <charset val="128"/>
      </rPr>
      <t>】　</t>
    </r>
    <r>
      <rPr>
        <b/>
        <u/>
        <sz val="12"/>
        <rFont val="Meiryo UI"/>
        <family val="3"/>
        <charset val="128"/>
      </rPr>
      <t>（機能強化型４のみ）</t>
    </r>
    <rPh sb="1" eb="3">
      <t>レンケイ</t>
    </rPh>
    <rPh sb="3" eb="5">
      <t>ジョウキョウ</t>
    </rPh>
    <rPh sb="6" eb="8">
      <t>レンケイ</t>
    </rPh>
    <rPh sb="8" eb="10">
      <t>キカン</t>
    </rPh>
    <rPh sb="12" eb="14">
      <t>カイギ</t>
    </rPh>
    <rPh sb="14" eb="16">
      <t>ジッセキ</t>
    </rPh>
    <rPh sb="19" eb="20">
      <t>ネン</t>
    </rPh>
    <rPh sb="21" eb="22">
      <t>カイ</t>
    </rPh>
    <rPh sb="22" eb="24">
      <t>イジョウ</t>
    </rPh>
    <rPh sb="25" eb="27">
      <t>メンカイ</t>
    </rPh>
    <rPh sb="28" eb="30">
      <t>カイギ</t>
    </rPh>
    <rPh sb="31" eb="33">
      <t>ジッセキ</t>
    </rPh>
    <rPh sb="36" eb="38">
      <t>キカン</t>
    </rPh>
    <rPh sb="38" eb="39">
      <t>スウ</t>
    </rPh>
    <rPh sb="40" eb="42">
      <t>チョッキン</t>
    </rPh>
    <rPh sb="43" eb="45">
      <t>ネンカン</t>
    </rPh>
    <phoneticPr fontId="1"/>
  </si>
  <si>
    <r>
      <t xml:space="preserve"> （6）その他（機能強化型</t>
    </r>
    <r>
      <rPr>
        <b/>
        <u/>
        <sz val="12"/>
        <rFont val="Meiryo UI"/>
        <family val="3"/>
        <charset val="128"/>
      </rPr>
      <t>１・２・３・４</t>
    </r>
    <r>
      <rPr>
        <b/>
        <sz val="12"/>
        <rFont val="Meiryo UI"/>
        <family val="3"/>
        <charset val="128"/>
      </rPr>
      <t>）</t>
    </r>
    <phoneticPr fontId="1"/>
  </si>
  <si>
    <t>　経過措置該当の有無</t>
    <rPh sb="1" eb="3">
      <t>ケイカ</t>
    </rPh>
    <rPh sb="3" eb="5">
      <t>ソチ</t>
    </rPh>
    <rPh sb="5" eb="7">
      <t>ガイトウ</t>
    </rPh>
    <rPh sb="8" eb="10">
      <t>ウム</t>
    </rPh>
    <phoneticPr fontId="1"/>
  </si>
  <si>
    <t>精神科訪問看護基本療養費に係る届出　※★</t>
    <phoneticPr fontId="1"/>
  </si>
  <si>
    <t>24時間対応体制加算に係る届出　★</t>
    <phoneticPr fontId="1"/>
  </si>
  <si>
    <t>機能強化型訪問看護管理療養費に係る届出　★</t>
    <phoneticPr fontId="1"/>
  </si>
  <si>
    <t>包括型訪問看護療養費に係る届出　★</t>
    <phoneticPr fontId="1"/>
  </si>
  <si>
    <t>訪問看護遠隔診療補助料に係る届出　★</t>
    <phoneticPr fontId="1"/>
  </si>
  <si>
    <t>ここからは、「２．訪問看護療養費の届出状況」において、★となっている届出が「有」の場合には、回答をお願いします。</t>
    <phoneticPr fontId="1"/>
  </si>
  <si>
    <t>※令和８年７月（７月１日から７月31日までの１か月間）における利用者数（延べ人数ではなく実人数）を記載すること
※全利用者数は ①＋②＋③ と一致すること
※（a）は、①（A）の利用者のうち、令和８年７月（７月１日から７月31日までの１か月間）において、
　精神科訪問看護基本療養費を１日以上算定している利用者の実人数を計上すること
※（b）は、②（B）の利用者のうち、令和８年７月（７月１日から７月31日までの１か月間）において、
　精神科訪問看護基本療養費を１日以上算定している利用者の実人数を計上すること</t>
    <phoneticPr fontId="1"/>
  </si>
  <si>
    <t xml:space="preserve">※令和８年７月１日時点の利用者数を記載すること（１か月間ではなく１日時点の状況であるため注意すること） </t>
    <phoneticPr fontId="1"/>
  </si>
  <si>
    <t>[別紙様式１０：記載上の注意]</t>
    <phoneticPr fontId="1"/>
  </si>
  <si>
    <t>訪問看護基本療養費等に関する実施状況報告書（令和８年８月１日現在）</t>
    <rPh sb="22" eb="24">
      <t>レイワ</t>
    </rPh>
    <rPh sb="25" eb="26">
      <t>ネン</t>
    </rPh>
    <rPh sb="27" eb="28">
      <t>ガツ</t>
    </rPh>
    <rPh sb="29" eb="30">
      <t>ヒ</t>
    </rPh>
    <rPh sb="30" eb="32">
      <t>ゲンザイ</t>
    </rPh>
    <phoneticPr fontId="1"/>
  </si>
  <si>
    <t>１.</t>
    <phoneticPr fontId="1"/>
  </si>
  <si>
    <t>　休止の届出をしている場合は、当該報告書の提出は不要であること。</t>
    <phoneticPr fontId="1"/>
  </si>
  <si>
    <t>２.</t>
    <phoneticPr fontId="1"/>
  </si>
  <si>
    <t>　様式は令和８年度版（令和８年８月１日現在）を使用し、書式の変更は行わないこと。</t>
    <rPh sb="1" eb="3">
      <t>ヨウシキ</t>
    </rPh>
    <rPh sb="4" eb="6">
      <t>レイワ</t>
    </rPh>
    <rPh sb="7" eb="10">
      <t>ネンドバン</t>
    </rPh>
    <rPh sb="11" eb="13">
      <t>レイワ</t>
    </rPh>
    <rPh sb="14" eb="15">
      <t>ネン</t>
    </rPh>
    <rPh sb="16" eb="17">
      <t>ガツ</t>
    </rPh>
    <rPh sb="18" eb="19">
      <t>ヒ</t>
    </rPh>
    <rPh sb="19" eb="21">
      <t>ゲンザイ</t>
    </rPh>
    <rPh sb="23" eb="25">
      <t>シヨウ</t>
    </rPh>
    <rPh sb="27" eb="29">
      <t>ショシキ</t>
    </rPh>
    <rPh sb="30" eb="32">
      <t>ヘンコウ</t>
    </rPh>
    <rPh sb="33" eb="34">
      <t>オコナ</t>
    </rPh>
    <phoneticPr fontId="1"/>
  </si>
  <si>
    <t>３.</t>
    <phoneticPr fontId="1"/>
  </si>
  <si>
    <t>　印刷は、片面印刷を選択とすること。</t>
    <phoneticPr fontId="1"/>
  </si>
  <si>
    <t xml:space="preserve">４.
</t>
    <phoneticPr fontId="1"/>
  </si>
  <si>
    <t>　手書きのものを訂正する場合は、二重線で削除し、訂正印は押印しないこと。捨印も不要であること。</t>
    <phoneticPr fontId="1"/>
  </si>
  <si>
    <t>５.</t>
    <phoneticPr fontId="1"/>
  </si>
  <si>
    <t>　ゼロの場合は空欄とせず、「０」と記載すること。</t>
    <phoneticPr fontId="1"/>
  </si>
  <si>
    <t xml:space="preserve">６.
</t>
    <phoneticPr fontId="1"/>
  </si>
  <si>
    <t xml:space="preserve">７.
</t>
    <phoneticPr fontId="1"/>
  </si>
  <si>
    <t>　職員の常勤換算に係る報告（常勤換算後の総職員数）及び１月当たりの利用者数（別表第７・別表第８に該当する利用者数、共同して訪問看護を提供する利用者数等）については、小数点第一位までの実数（小数点以下第二位切り捨て）で記載すること。</t>
    <rPh sb="1" eb="3">
      <t>ショクイン</t>
    </rPh>
    <rPh sb="4" eb="6">
      <t>ジョウキン</t>
    </rPh>
    <rPh sb="6" eb="8">
      <t>カンサン</t>
    </rPh>
    <rPh sb="9" eb="10">
      <t>カカ</t>
    </rPh>
    <rPh sb="11" eb="13">
      <t>ホウコク</t>
    </rPh>
    <rPh sb="25" eb="26">
      <t>オヨ</t>
    </rPh>
    <rPh sb="42" eb="44">
      <t>ベッピョウ</t>
    </rPh>
    <rPh sb="44" eb="45">
      <t>ダイ</t>
    </rPh>
    <rPh sb="47" eb="49">
      <t>ベッピョウ</t>
    </rPh>
    <rPh sb="49" eb="50">
      <t>ダイ</t>
    </rPh>
    <rPh sb="52" eb="54">
      <t>ガイトウ</t>
    </rPh>
    <rPh sb="57" eb="59">
      <t>キョウドウ</t>
    </rPh>
    <rPh sb="61" eb="63">
      <t>ホウモン</t>
    </rPh>
    <rPh sb="63" eb="65">
      <t>カンゴ</t>
    </rPh>
    <rPh sb="66" eb="68">
      <t>テイキョウ</t>
    </rPh>
    <rPh sb="70" eb="73">
      <t>リヨウシャ</t>
    </rPh>
    <rPh sb="73" eb="74">
      <t>スウ</t>
    </rPh>
    <rPh sb="74" eb="75">
      <t>ナド</t>
    </rPh>
    <rPh sb="75" eb="77">
      <t>イカ</t>
    </rPh>
    <rPh sb="86" eb="89">
      <t>ショウスウテン</t>
    </rPh>
    <rPh sb="89" eb="90">
      <t>ダイ</t>
    </rPh>
    <rPh sb="90" eb="91">
      <t>1</t>
    </rPh>
    <rPh sb="91" eb="92">
      <t>イ</t>
    </rPh>
    <rPh sb="95" eb="97">
      <t>ジッスウ</t>
    </rPh>
    <rPh sb="98" eb="101">
      <t>ショウスウテン</t>
    </rPh>
    <rPh sb="101" eb="103">
      <t>イカ</t>
    </rPh>
    <rPh sb="103" eb="104">
      <t>ダイ</t>
    </rPh>
    <rPh sb="104" eb="106">
      <t>ニイ</t>
    </rPh>
    <rPh sb="106" eb="107">
      <t>キ</t>
    </rPh>
    <rPh sb="108" eb="109">
      <t>ス</t>
    </rPh>
    <rPh sb="111" eb="113">
      <t>キサイ</t>
    </rPh>
    <phoneticPr fontId="1"/>
  </si>
  <si>
    <t xml:space="preserve">８.
</t>
    <phoneticPr fontId="1"/>
  </si>
  <si>
    <t>　「受付番号」欄は、記載しないこと。
地方厚生（支）局都府県事務所において、１番から連続した番号をステーションコード順に付すものであること。</t>
    <rPh sb="58" eb="59">
      <t>ジュン</t>
    </rPh>
    <rPh sb="60" eb="61">
      <t>フ</t>
    </rPh>
    <phoneticPr fontId="1"/>
  </si>
  <si>
    <t xml:space="preserve">９.
</t>
    <phoneticPr fontId="1"/>
  </si>
  <si>
    <t>都道府県番号は、以下を参照すること。</t>
    <phoneticPr fontId="1"/>
  </si>
  <si>
    <t>都道府県名</t>
    <rPh sb="0" eb="4">
      <t>トドウフケン</t>
    </rPh>
    <rPh sb="4" eb="5">
      <t>メイ</t>
    </rPh>
    <phoneticPr fontId="2"/>
  </si>
  <si>
    <t>都道府県番号</t>
    <rPh sb="0" eb="4">
      <t>トドウフケン</t>
    </rPh>
    <rPh sb="4" eb="6">
      <t>バンゴウ</t>
    </rPh>
    <phoneticPr fontId="2"/>
  </si>
  <si>
    <t>北海道</t>
  </si>
  <si>
    <t>０１</t>
  </si>
  <si>
    <t>青森県</t>
  </si>
  <si>
    <t>０２</t>
  </si>
  <si>
    <t>岩手県</t>
  </si>
  <si>
    <t>０３</t>
  </si>
  <si>
    <t>宮城県</t>
  </si>
  <si>
    <t>０４</t>
  </si>
  <si>
    <t>秋田県</t>
  </si>
  <si>
    <t>０５</t>
  </si>
  <si>
    <t>山形県</t>
  </si>
  <si>
    <t>０６</t>
  </si>
  <si>
    <t>福島県</t>
  </si>
  <si>
    <t>０７</t>
  </si>
  <si>
    <t>茨城県</t>
  </si>
  <si>
    <t>０８</t>
  </si>
  <si>
    <t>栃木県</t>
  </si>
  <si>
    <t>０９</t>
  </si>
  <si>
    <t>群馬県</t>
  </si>
  <si>
    <t>１０</t>
  </si>
  <si>
    <t>埼玉県</t>
  </si>
  <si>
    <t>１１</t>
  </si>
  <si>
    <t>千葉県</t>
  </si>
  <si>
    <t>１２</t>
  </si>
  <si>
    <t>東京都</t>
  </si>
  <si>
    <t>１３</t>
  </si>
  <si>
    <t>神奈川県</t>
  </si>
  <si>
    <t>１４</t>
  </si>
  <si>
    <t>新潟県</t>
  </si>
  <si>
    <t>１５</t>
  </si>
  <si>
    <t>富山県</t>
  </si>
  <si>
    <t>１６</t>
  </si>
  <si>
    <t>石川県</t>
  </si>
  <si>
    <t>１７</t>
  </si>
  <si>
    <t>福井県</t>
  </si>
  <si>
    <t>１８</t>
  </si>
  <si>
    <t>山梨県</t>
  </si>
  <si>
    <t>１９</t>
  </si>
  <si>
    <t>長野県</t>
  </si>
  <si>
    <t>２０</t>
  </si>
  <si>
    <t>岐阜県</t>
  </si>
  <si>
    <t>２１</t>
  </si>
  <si>
    <t>静岡県</t>
  </si>
  <si>
    <t>２２</t>
  </si>
  <si>
    <t>愛知県</t>
  </si>
  <si>
    <t>２３</t>
  </si>
  <si>
    <t>三重県</t>
  </si>
  <si>
    <t>２４</t>
  </si>
  <si>
    <t>滋賀県</t>
  </si>
  <si>
    <t>２５</t>
  </si>
  <si>
    <t>京都府</t>
  </si>
  <si>
    <t>２６</t>
  </si>
  <si>
    <t>大阪府</t>
  </si>
  <si>
    <t>２７</t>
  </si>
  <si>
    <t>兵庫県</t>
  </si>
  <si>
    <t>２８</t>
  </si>
  <si>
    <t>奈良県</t>
  </si>
  <si>
    <t>２９</t>
  </si>
  <si>
    <t>和歌山県</t>
  </si>
  <si>
    <t>３０</t>
  </si>
  <si>
    <t>鳥取県</t>
  </si>
  <si>
    <t>３１</t>
  </si>
  <si>
    <t>島根県</t>
  </si>
  <si>
    <t>３２</t>
  </si>
  <si>
    <t>岡山県</t>
  </si>
  <si>
    <t>３３</t>
  </si>
  <si>
    <t>広島県</t>
  </si>
  <si>
    <t>３４</t>
  </si>
  <si>
    <t>山口県</t>
  </si>
  <si>
    <t>３５</t>
  </si>
  <si>
    <t>徳島県</t>
  </si>
  <si>
    <t>３６</t>
  </si>
  <si>
    <t>香川県</t>
  </si>
  <si>
    <t>３７</t>
  </si>
  <si>
    <t>愛媛県</t>
  </si>
  <si>
    <t>３８</t>
  </si>
  <si>
    <t>高知県</t>
  </si>
  <si>
    <t>３９</t>
  </si>
  <si>
    <t>福岡県</t>
  </si>
  <si>
    <t>４０</t>
  </si>
  <si>
    <t>佐賀県</t>
  </si>
  <si>
    <t>４１</t>
    <phoneticPr fontId="1"/>
  </si>
  <si>
    <t>長崎県</t>
  </si>
  <si>
    <t>４２</t>
  </si>
  <si>
    <t>熊本県</t>
  </si>
  <si>
    <t>４３</t>
  </si>
  <si>
    <t>大分県</t>
  </si>
  <si>
    <t>４４</t>
  </si>
  <si>
    <t>宮崎県</t>
  </si>
  <si>
    <t>４５</t>
  </si>
  <si>
    <t>鹿児島県</t>
  </si>
  <si>
    <t>４６</t>
  </si>
  <si>
    <t>沖縄県</t>
  </si>
  <si>
    <t>４７</t>
  </si>
  <si>
    <t xml:space="preserve">10.
</t>
    <phoneticPr fontId="1"/>
  </si>
  <si>
    <t>　「指定の状況」欄は、介護保険及び医療保険（みなし指定を含む）の指定を受けている場合は「介護保険法・健康保険法による指定」を、介護保険の指定を受けていない場合は「健康保険法のみ」を選択すること。</t>
    <rPh sb="15" eb="16">
      <t>オヨ</t>
    </rPh>
    <rPh sb="17" eb="19">
      <t>イリョウ</t>
    </rPh>
    <rPh sb="19" eb="21">
      <t>ホケン</t>
    </rPh>
    <rPh sb="25" eb="27">
      <t>シテイ</t>
    </rPh>
    <rPh sb="28" eb="29">
      <t>フク</t>
    </rPh>
    <rPh sb="50" eb="52">
      <t>ケンコウ</t>
    </rPh>
    <rPh sb="52" eb="54">
      <t>ホケン</t>
    </rPh>
    <rPh sb="54" eb="55">
      <t>ホウ</t>
    </rPh>
    <rPh sb="58" eb="60">
      <t>シテイ</t>
    </rPh>
    <phoneticPr fontId="1"/>
  </si>
  <si>
    <t xml:space="preserve">11.
</t>
    <phoneticPr fontId="1"/>
  </si>
  <si>
    <t>　「管理者」について</t>
    <rPh sb="2" eb="5">
      <t>カンリシャ</t>
    </rPh>
    <phoneticPr fontId="1"/>
  </si>
  <si>
    <t>・「管理者の職種」欄は、主に従事している職種を選択すること。
・管理者が同一の指定訪問看護事業者によって設置された他の事業所、施設等の管理者又は従業者としての職務に従事する場合は、「兼務の有無」欄等に詳細を記載すること。</t>
    <rPh sb="7" eb="8">
      <t>ラン</t>
    </rPh>
    <rPh sb="32" eb="35">
      <t>カンリシャ</t>
    </rPh>
    <rPh sb="88" eb="90">
      <t>ショウサイ</t>
    </rPh>
    <rPh sb="91" eb="93">
      <t>ケンム</t>
    </rPh>
    <rPh sb="94" eb="96">
      <t>ウム</t>
    </rPh>
    <rPh sb="97" eb="98">
      <t>ラン</t>
    </rPh>
    <rPh sb="98" eb="99">
      <t>トウ</t>
    </rPh>
    <rPh sb="101" eb="103">
      <t>キサイ</t>
    </rPh>
    <phoneticPr fontId="1"/>
  </si>
  <si>
    <t xml:space="preserve">
</t>
    <phoneticPr fontId="1"/>
  </si>
  <si>
    <t>・「兼務の有無」欄は、管理者が同一の指定訪問看護事業者によって設置された他の事業所、施設等の管理者又は従業者としての職務に従事する場合に「有」とし、「兼務先数」、「兼務先名称」、「所在地」及び「兼務先の介護保険サービス等の種類」を記載すること。</t>
    <rPh sb="2" eb="4">
      <t>ケンム</t>
    </rPh>
    <rPh sb="5" eb="7">
      <t>ウム</t>
    </rPh>
    <rPh sb="8" eb="9">
      <t>ラン</t>
    </rPh>
    <rPh sb="11" eb="14">
      <t>カンリシャ</t>
    </rPh>
    <rPh sb="65" eb="67">
      <t>バアイ</t>
    </rPh>
    <rPh sb="69" eb="70">
      <t>アリ</t>
    </rPh>
    <rPh sb="75" eb="77">
      <t>ケンム</t>
    </rPh>
    <rPh sb="77" eb="78">
      <t>サキ</t>
    </rPh>
    <rPh sb="78" eb="79">
      <t>スウ</t>
    </rPh>
    <rPh sb="82" eb="84">
      <t>ケンム</t>
    </rPh>
    <rPh sb="84" eb="85">
      <t>サキ</t>
    </rPh>
    <rPh sb="85" eb="87">
      <t>メイショウ</t>
    </rPh>
    <rPh sb="90" eb="93">
      <t>ショザイチ</t>
    </rPh>
    <rPh sb="94" eb="95">
      <t>オヨ</t>
    </rPh>
    <rPh sb="97" eb="99">
      <t>ケンム</t>
    </rPh>
    <rPh sb="99" eb="100">
      <t>サキ</t>
    </rPh>
    <rPh sb="101" eb="103">
      <t>カイゴ</t>
    </rPh>
    <rPh sb="103" eb="105">
      <t>ホケン</t>
    </rPh>
    <rPh sb="109" eb="110">
      <t>トウ</t>
    </rPh>
    <rPh sb="111" eb="113">
      <t>シュルイ</t>
    </rPh>
    <rPh sb="115" eb="117">
      <t>キサイ</t>
    </rPh>
    <phoneticPr fontId="1"/>
  </si>
  <si>
    <t>12.</t>
    <phoneticPr fontId="1"/>
  </si>
  <si>
    <t>　「従たる事業所（サテライト）を所有する場合、事業所数とその所在地」について</t>
    <phoneticPr fontId="1"/>
  </si>
  <si>
    <t>・従たる事業所（サテライト）とは、待機や道具の保管、着替え等を行う出張所等である。</t>
    <phoneticPr fontId="1"/>
  </si>
  <si>
    <t>・複数ある場合は全て記載すること。</t>
    <phoneticPr fontId="1"/>
  </si>
  <si>
    <t>・「所在地」欄は、市町村名を記載すること。</t>
    <phoneticPr fontId="1"/>
  </si>
  <si>
    <t>・「従業者の職種・員数」の「④従たる事業所（サテライト）の職員数」欄に、実人員数を記載すること。</t>
    <rPh sb="33" eb="34">
      <t>ラン</t>
    </rPh>
    <phoneticPr fontId="1"/>
  </si>
  <si>
    <t>13.</t>
    <phoneticPr fontId="1"/>
  </si>
  <si>
    <t>　「従業者の職種・員数」について</t>
    <phoneticPr fontId="1"/>
  </si>
  <si>
    <t>・従たる事業所（サテライト）に勤務する職員も含めて、職種ごとに記載すること。</t>
    <phoneticPr fontId="1"/>
  </si>
  <si>
    <t>・「①　常勤（人）」欄は、雇用形態が常勤の職員であり、管理者も含めて記載すること。</t>
    <phoneticPr fontId="1"/>
  </si>
  <si>
    <t>・「②　非常勤（人）」欄は、雇用形態が非常勤の職員について記載すること。</t>
    <phoneticPr fontId="1"/>
  </si>
  <si>
    <t>・「兼務」に該当する者とは、たとえば、訪問看護ステーションに併設されている入所施設での看護業務などを行っている場合などが当てはまるが、当該訪問看護ステーションで介護保険の訪問看護を行っている時間がある場合については、兼務とはならない。</t>
    <phoneticPr fontId="1"/>
  </si>
  <si>
    <t>・管理者については、「指定訪問看護の事業の人員及び運営に関する基準について」（令和８年３月５日保発0305第20号）のとおり、「専従、かつ、常勤の者でなければならない」とされているため、「専従」「常勤」へ記載すること。
指定訪問看護ステーションの管理上支障がない場合に兼ねることが可能とされている他の職務（当該ステーションの看護職員としての職務に従事する場合、当該ステーションが介護保険法による指定を受けている指定訪問看護ステーションである場合に、当該指定訪問看護ステーションの管理者又は看護職員としての職務に従事する場合、同一の指定訪問看護事業者によって設置された他の事業所、施設等の管理者又は従業者としての職務に従事する場合であって、当該他の事業所、施設等の管理者又は従業者としての職務に従事する時間帯も、当該指定訪問看護ステーションの利用者に対する看護やサービス提供の場面等で生じる事象を適時かつ適切に把握でき、職員及び業務に関し、一元的な管理及び指揮命令に支障が生じないときに、当該他の事業所等の管理者又は従業者としての職務に従事する場合）にあたっている場合も、「専従」「常勤」へ記載すること。</t>
    <phoneticPr fontId="1"/>
  </si>
  <si>
    <t>・「常勤換算後の総職員数（人）」欄は、「①　常勤（人）」の兼務者及び「②　非常勤（人）」を常勤換算し、①と②を合計した常勤換算数を記載すること。
※小数点第一位までの実数（小数点以下第二位切り捨て）」で記載をすること。</t>
    <rPh sb="13" eb="14">
      <t>ヒト</t>
    </rPh>
    <rPh sb="16" eb="17">
      <t>ラン</t>
    </rPh>
    <rPh sb="22" eb="24">
      <t>ジョウキン</t>
    </rPh>
    <rPh sb="25" eb="26">
      <t>ヒト</t>
    </rPh>
    <rPh sb="37" eb="40">
      <t>ヒジョウキン</t>
    </rPh>
    <rPh sb="41" eb="42">
      <t>ヒト</t>
    </rPh>
    <phoneticPr fontId="1"/>
  </si>
  <si>
    <t>・「③　主たる事業所の職員数」、「④　従たる事業所（サテライト）の職員数」欄は、常勤・非常勤の雇用形態にかかわらず、それぞれの実人数を記載すること。</t>
    <phoneticPr fontId="1"/>
  </si>
  <si>
    <t>14.</t>
    <phoneticPr fontId="1"/>
  </si>
  <si>
    <t>　「主な掲示事項」について</t>
    <rPh sb="2" eb="3">
      <t>オモ</t>
    </rPh>
    <rPh sb="4" eb="6">
      <t>ケイジ</t>
    </rPh>
    <rPh sb="6" eb="8">
      <t>ジコウ</t>
    </rPh>
    <phoneticPr fontId="1"/>
  </si>
  <si>
    <t>・「営業日」欄は、営業している曜日等の該当するものに☑を付すこと。
・「営業日以外の計画的な訪問看護への対応」とは、緊急時を除き営業日以外に計画的な訪問を行っていることをいう。</t>
    <rPh sb="6" eb="7">
      <t>ラン</t>
    </rPh>
    <rPh sb="17" eb="18">
      <t>トウ</t>
    </rPh>
    <rPh sb="19" eb="21">
      <t>ガイトウ</t>
    </rPh>
    <rPh sb="28" eb="29">
      <t>フ</t>
    </rPh>
    <rPh sb="52" eb="54">
      <t>タイオウ</t>
    </rPh>
    <phoneticPr fontId="1"/>
  </si>
  <si>
    <t>15.</t>
    <phoneticPr fontId="1"/>
  </si>
  <si>
    <t>　「訪問看護ステーションの利用者数」について</t>
    <phoneticPr fontId="1"/>
  </si>
  <si>
    <t>・当該利用者数のうち、「医療保険と介護保険の両方を利用した利用者の数」、「医療保険のみの利用者の数」、「介護保険のみの利用者の数」をそれぞれ記載すること。</t>
    <phoneticPr fontId="1"/>
  </si>
  <si>
    <t>・「全利用者数」は、「①（Ａ）＋②（Ｂ）＋③」の数と一致すること。</t>
    <phoneticPr fontId="1"/>
  </si>
  <si>
    <t>16.</t>
    <phoneticPr fontId="1"/>
  </si>
  <si>
    <t>　「１．褥瘡対策の実施状況」について</t>
    <phoneticPr fontId="1"/>
  </si>
  <si>
    <t>・医療保険の他、介護保険の利用者についても含めて記載すること。</t>
    <phoneticPr fontId="1"/>
  </si>
  <si>
    <t>・「③　②のうち、訪問看護開始時に既に褥瘡を有していた利用者数」欄は、「②　①のうち、d1以上の褥瘡を有していた利用者数」のうち、訪問看護開始時に、DESIGN-R2020分類d1以上を有する利用者数を記載すること。（１人の利用者が複数の褥瘡を有していても、利用者数１人として数えること。）</t>
    <rPh sb="32" eb="33">
      <t>ラン</t>
    </rPh>
    <phoneticPr fontId="1"/>
  </si>
  <si>
    <t>・「④　②のうち、訪問看護利用中に新たに褥瘡が発生した利用者数〔②－③〕」欄は、「②　①のうち、d1以上の褥瘡を有していた利用者数」から「③　②のうち、訪問看護開始時に既に褥瘡を有していた利用者数」を減じた数を記載すること。</t>
    <rPh sb="37" eb="38">
      <t>ラン</t>
    </rPh>
    <phoneticPr fontId="1"/>
  </si>
  <si>
    <t>・「⑤　褥瘡の重症度（DESIGN-R2020分類）」は、「訪問看護利用開始時に既に褥瘡を有していた利用者数」欄には③の利用者について、「訪問看護利用中に新たに褥瘡が発生した利用者数」欄には④の利用者について、それぞれの褥瘡の状態を、DESIGN-R2020分類（d1～DU）に区分して人数を記載すること。</t>
    <rPh sb="40" eb="41">
      <t>スデ</t>
    </rPh>
    <rPh sb="45" eb="46">
      <t>ユウ</t>
    </rPh>
    <rPh sb="50" eb="53">
      <t>リヨウシャ</t>
    </rPh>
    <rPh sb="53" eb="54">
      <t>スウ</t>
    </rPh>
    <rPh sb="80" eb="82">
      <t>ジョクソウ</t>
    </rPh>
    <rPh sb="87" eb="89">
      <t>リヨウ</t>
    </rPh>
    <rPh sb="89" eb="90">
      <t>シャ</t>
    </rPh>
    <rPh sb="90" eb="91">
      <t>スウ</t>
    </rPh>
    <phoneticPr fontId="1"/>
  </si>
  <si>
    <t>・１名の患者が複数の褥瘡を有していても、患者１名として数えること。また、１名の患者が複数の褥瘡を有している場合の重症度については、重症度の高い褥瘡について記載すること。</t>
    <phoneticPr fontId="1"/>
  </si>
  <si>
    <t>・④が②－③と一致しているか、⑤がそれぞれ③の合計、④の合計と一致しているか、確認すること。（エクセル上で入力した場合は、「自動チェック」が「○」となっていることを確認すること。）</t>
    <phoneticPr fontId="1"/>
  </si>
  <si>
    <t xml:space="preserve">17.
</t>
    <phoneticPr fontId="1"/>
  </si>
  <si>
    <t>　「２．訪問看護療養費の届出状況」において、該当する届出状況を選択すること。届出に★のある「精神科訪問看護基本療養費に係る届出」、「24時間対応体制加算に係る届出」、「機能強化型訪問看護管理療養費に係る届出」、「包括型訪問看護療養費に係る届出」又は「訪問看護遠隔診療補助料」において、届出が「無」以外の場合には、該当する届出項目について、詳細の届出内容を記載すること。</t>
    <rPh sb="22" eb="24">
      <t>ガイトウ</t>
    </rPh>
    <rPh sb="26" eb="28">
      <t>トドケデ</t>
    </rPh>
    <rPh sb="28" eb="30">
      <t>ジョウキョウ</t>
    </rPh>
    <rPh sb="31" eb="33">
      <t>センタク</t>
    </rPh>
    <rPh sb="38" eb="40">
      <t>トドケデ</t>
    </rPh>
    <rPh sb="106" eb="116">
      <t>ホウカツガタホウモンカンゴリョウヨウヒ</t>
    </rPh>
    <rPh sb="117" eb="118">
      <t>カカ</t>
    </rPh>
    <rPh sb="119" eb="121">
      <t>トドケデ</t>
    </rPh>
    <rPh sb="122" eb="123">
      <t>マタ</t>
    </rPh>
    <rPh sb="125" eb="127">
      <t>ホウモン</t>
    </rPh>
    <rPh sb="127" eb="129">
      <t>カンゴ</t>
    </rPh>
    <rPh sb="129" eb="131">
      <t>エンカク</t>
    </rPh>
    <rPh sb="131" eb="133">
      <t>シンリョウ</t>
    </rPh>
    <rPh sb="133" eb="135">
      <t>ホジョ</t>
    </rPh>
    <rPh sb="135" eb="136">
      <t>リョウ</t>
    </rPh>
    <rPh sb="142" eb="144">
      <t>トドケデ</t>
    </rPh>
    <rPh sb="146" eb="147">
      <t>ナ</t>
    </rPh>
    <rPh sb="148" eb="150">
      <t>イガイ</t>
    </rPh>
    <rPh sb="151" eb="153">
      <t>バアイ</t>
    </rPh>
    <rPh sb="156" eb="158">
      <t>ガイトウ</t>
    </rPh>
    <rPh sb="160" eb="162">
      <t>トドケデ</t>
    </rPh>
    <rPh sb="162" eb="164">
      <t>コウモク</t>
    </rPh>
    <rPh sb="169" eb="171">
      <t>ショウサイ</t>
    </rPh>
    <rPh sb="172" eb="174">
      <t>トドケデ</t>
    </rPh>
    <rPh sb="174" eb="176">
      <t>ナイヨウ</t>
    </rPh>
    <rPh sb="177" eb="179">
      <t>キサイ</t>
    </rPh>
    <phoneticPr fontId="1"/>
  </si>
  <si>
    <t xml:space="preserve">18.
</t>
    <phoneticPr fontId="1"/>
  </si>
  <si>
    <t>　「３．精神科訪問看護基本療養費に係る届出内容」の「当該届出に係る指定訪問看護を行う看護師等」における保健師、看護師、准看護師又は作業療法士の職種別に人数を記載すること。</t>
    <rPh sb="21" eb="23">
      <t>ナイヨウ</t>
    </rPh>
    <rPh sb="71" eb="73">
      <t>ショクシュ</t>
    </rPh>
    <rPh sb="75" eb="77">
      <t>ニンズウ</t>
    </rPh>
    <phoneticPr fontId="1"/>
  </si>
  <si>
    <t>19.
　</t>
    <phoneticPr fontId="1"/>
  </si>
  <si>
    <t>　「４．24時間対応体制加算に係る届出内容」の「（２）連絡及び相談を受けられる体制」の「連絡相談を担当する職員の職種」欄は、保健師又は看護師及びその他の職員の両方に該当する場合は、両方にチェックを入れること。</t>
    <rPh sb="6" eb="8">
      <t>ジカン</t>
    </rPh>
    <rPh sb="8" eb="10">
      <t>タイオウ</t>
    </rPh>
    <rPh sb="10" eb="12">
      <t>タイセイ</t>
    </rPh>
    <rPh sb="12" eb="14">
      <t>カサン</t>
    </rPh>
    <rPh sb="15" eb="16">
      <t>カカ</t>
    </rPh>
    <rPh sb="17" eb="19">
      <t>トドケデ</t>
    </rPh>
    <rPh sb="19" eb="21">
      <t>ナイヨウ</t>
    </rPh>
    <rPh sb="27" eb="29">
      <t>レンラク</t>
    </rPh>
    <rPh sb="29" eb="30">
      <t>オヨ</t>
    </rPh>
    <rPh sb="31" eb="33">
      <t>ソウダン</t>
    </rPh>
    <rPh sb="34" eb="35">
      <t>ウ</t>
    </rPh>
    <rPh sb="39" eb="41">
      <t>タイセイ</t>
    </rPh>
    <rPh sb="44" eb="46">
      <t>レンラク</t>
    </rPh>
    <rPh sb="46" eb="48">
      <t>ソウダン</t>
    </rPh>
    <rPh sb="49" eb="51">
      <t>タントウ</t>
    </rPh>
    <rPh sb="53" eb="55">
      <t>ショクイン</t>
    </rPh>
    <rPh sb="56" eb="58">
      <t>ショクシュ</t>
    </rPh>
    <rPh sb="59" eb="60">
      <t>ラン</t>
    </rPh>
    <rPh sb="62" eb="65">
      <t>ホケンシ</t>
    </rPh>
    <rPh sb="65" eb="66">
      <t>マタ</t>
    </rPh>
    <rPh sb="67" eb="70">
      <t>カンゴシ</t>
    </rPh>
    <rPh sb="70" eb="71">
      <t>オヨ</t>
    </rPh>
    <rPh sb="74" eb="75">
      <t>タ</t>
    </rPh>
    <rPh sb="76" eb="78">
      <t>ショクイン</t>
    </rPh>
    <rPh sb="79" eb="81">
      <t>リョウホウ</t>
    </rPh>
    <rPh sb="82" eb="84">
      <t>ガイトウ</t>
    </rPh>
    <rPh sb="86" eb="88">
      <t>バアイ</t>
    </rPh>
    <rPh sb="90" eb="92">
      <t>リョウホウ</t>
    </rPh>
    <rPh sb="98" eb="99">
      <t>イ</t>
    </rPh>
    <phoneticPr fontId="1"/>
  </si>
  <si>
    <t>20.</t>
    <phoneticPr fontId="1"/>
  </si>
  <si>
    <t>　「５．機能強化型訪問看護管理療養費に係る届出内容」について</t>
    <rPh sb="23" eb="25">
      <t>ナイヨウ</t>
    </rPh>
    <phoneticPr fontId="1"/>
  </si>
  <si>
    <t>・「（１）看護職員数（機能強化型１・２・３・４）」の「○看護職員の割合（機能強化型１・２・３・４）」欄については、訪問看護ステーションの全従事者について、常勤換算した保健師・助産師・看護師・准看護師の員数を①に、常勤換算した理学療法士・作業療法士・言語聴覚士の員数を②に記載した上で、割合を算出すること。</t>
    <rPh sb="11" eb="13">
      <t>キノウ</t>
    </rPh>
    <rPh sb="13" eb="15">
      <t>キョウカ</t>
    </rPh>
    <rPh sb="15" eb="16">
      <t>カタ</t>
    </rPh>
    <phoneticPr fontId="1"/>
  </si>
  <si>
    <t>・以下の欄は、小数点第一位までの実数（小数点以下第二位切り捨て）」で記載すること。</t>
    <rPh sb="1" eb="3">
      <t>イカ</t>
    </rPh>
    <rPh sb="4" eb="5">
      <t>ラン</t>
    </rPh>
    <rPh sb="7" eb="10">
      <t>ショウスウテン</t>
    </rPh>
    <phoneticPr fontId="1"/>
  </si>
  <si>
    <t xml:space="preserve">※「（２）訪問看護等に係る実績（機能強化型１・２のみ）」の「○別表第７の利用者数」の「② １月当たりの別表第７に該当する利用者数」欄
</t>
    <rPh sb="5" eb="7">
      <t>ホウモン</t>
    </rPh>
    <rPh sb="7" eb="9">
      <t>カンゴ</t>
    </rPh>
    <rPh sb="9" eb="10">
      <t>トウ</t>
    </rPh>
    <rPh sb="11" eb="12">
      <t>カカ</t>
    </rPh>
    <rPh sb="13" eb="15">
      <t>ジッセキ</t>
    </rPh>
    <rPh sb="31" eb="34">
      <t>ベッピョウダイ</t>
    </rPh>
    <rPh sb="36" eb="39">
      <t>リヨウシャ</t>
    </rPh>
    <rPh sb="39" eb="40">
      <t>スウ</t>
    </rPh>
    <rPh sb="46" eb="48">
      <t>ツキア</t>
    </rPh>
    <rPh sb="51" eb="54">
      <t>ベッピョウダイ</t>
    </rPh>
    <rPh sb="56" eb="58">
      <t>ガイトウ</t>
    </rPh>
    <rPh sb="60" eb="63">
      <t>リヨウシャ</t>
    </rPh>
    <rPh sb="63" eb="64">
      <t>スウ</t>
    </rPh>
    <rPh sb="65" eb="66">
      <t>ラン</t>
    </rPh>
    <phoneticPr fontId="1"/>
  </si>
  <si>
    <t>※「（３）訪問看護等に係る実績（機能強化型３のみ）」の「○別表第７等の利用者数」の「１）別表第７若しくは別表第８に該当する又は精神科重症患者支援管理連携加算を算定する利用者」及び「２）複数の訪問看護ステーションで共同して訪問看護を提供する利用者」の「１月当たりの利用者数［Ａ］」欄</t>
    <phoneticPr fontId="1"/>
  </si>
  <si>
    <t>※「（４）訪問看護等に係る実績（機能強化型４のみ）」の「○別表第７等の利用者数」の「１）別表第７又は別表第８に該当する利用者」及び「２）入院歴が１年以上もしくは入退院を繰り返している者でGAF尺度40以下の利用者又は精神科重症患者支援管理連携加算を算定する利用者」の「１月当たりの利用者数［Ａ］」欄</t>
    <phoneticPr fontId="1"/>
  </si>
  <si>
    <t>21.</t>
    <phoneticPr fontId="1"/>
  </si>
  <si>
    <t>　「６．包括型訪問看護療養費に係る届出内容」の「（２）24時間対応体制での対応」における「〇連絡及び相談を受けられる体制」の「連絡相談を担当する職員の職種」欄は、保健師又は看護師及びその他の職員の両方に該当する場合は、両方にチェックを入れること。</t>
    <rPh sb="4" eb="6">
      <t>ホウカツ</t>
    </rPh>
    <rPh sb="6" eb="7">
      <t>ガタ</t>
    </rPh>
    <rPh sb="7" eb="9">
      <t>ホウモン</t>
    </rPh>
    <rPh sb="9" eb="11">
      <t>カンゴ</t>
    </rPh>
    <rPh sb="11" eb="13">
      <t>リョウヨウ</t>
    </rPh>
    <rPh sb="13" eb="14">
      <t>ヒ</t>
    </rPh>
    <rPh sb="19" eb="21">
      <t>ナイヨウ</t>
    </rPh>
    <rPh sb="29" eb="31">
      <t>ジカン</t>
    </rPh>
    <rPh sb="31" eb="33">
      <t>タイオウ</t>
    </rPh>
    <rPh sb="33" eb="35">
      <t>タイセイ</t>
    </rPh>
    <rPh sb="37" eb="39">
      <t>タイオウ</t>
    </rPh>
    <phoneticPr fontId="1"/>
  </si>
  <si>
    <t>　「７．訪問看護遠隔診療補助料に係る届出内容」については、年間の算定回数（延べ数）と届け出を行っている最新の連携する保険医療機関の数を記載すること。</t>
    <rPh sb="4" eb="6">
      <t>ホウモン</t>
    </rPh>
    <rPh sb="6" eb="8">
      <t>カンゴ</t>
    </rPh>
    <rPh sb="8" eb="10">
      <t>エンカク</t>
    </rPh>
    <rPh sb="10" eb="12">
      <t>シンリョウ</t>
    </rPh>
    <rPh sb="12" eb="14">
      <t>ホジョ</t>
    </rPh>
    <rPh sb="14" eb="15">
      <t>リョウ</t>
    </rPh>
    <rPh sb="29" eb="31">
      <t>ネンカン</t>
    </rPh>
    <rPh sb="32" eb="34">
      <t>サンテイ</t>
    </rPh>
    <rPh sb="34" eb="36">
      <t>カイスウ</t>
    </rPh>
    <rPh sb="37" eb="38">
      <t>ノ</t>
    </rPh>
    <rPh sb="39" eb="40">
      <t>スウ</t>
    </rPh>
    <rPh sb="42" eb="43">
      <t>トド</t>
    </rPh>
    <rPh sb="44" eb="45">
      <t>デ</t>
    </rPh>
    <rPh sb="46" eb="47">
      <t>オコナ</t>
    </rPh>
    <rPh sb="51" eb="53">
      <t>サイシン</t>
    </rPh>
    <rPh sb="54" eb="56">
      <t>レンケイ</t>
    </rPh>
    <rPh sb="58" eb="60">
      <t>ホケン</t>
    </rPh>
    <rPh sb="60" eb="62">
      <t>イリョウ</t>
    </rPh>
    <rPh sb="62" eb="64">
      <t>キカン</t>
    </rPh>
    <rPh sb="65" eb="66">
      <t>カズ</t>
    </rPh>
    <rPh sb="67" eb="69">
      <t>キサイ</t>
    </rPh>
    <phoneticPr fontId="1"/>
  </si>
  <si>
    <t>届出受理指定訪問看護事業所名簿</t>
  </si>
  <si>
    <t>［令和 8年 7月 1日現在］</t>
  </si>
  <si>
    <t>令和 8年 7月10日作成</t>
  </si>
  <si>
    <t>1</t>
  </si>
  <si>
    <t>頁</t>
  </si>
  <si>
    <t>項番</t>
  </si>
  <si>
    <t>ｽﾃｰｼｮﾝｺｰﾄﾞ</t>
  </si>
  <si>
    <t>事業者名/事業所名</t>
  </si>
  <si>
    <t>事業所所在地</t>
  </si>
  <si>
    <t>電話(FAX)番号</t>
  </si>
  <si>
    <t>受理番号</t>
  </si>
  <si>
    <t>算定開始年月日</t>
  </si>
  <si>
    <t>01,9003,9</t>
  </si>
  <si>
    <r>
      <rPr>
        <sz val="9"/>
        <color rgb="FF000000"/>
        <rFont val="ＭＳ ゴシック"/>
        <family val="3"/>
        <charset val="128"/>
      </rPr>
      <t>〒060－0001
札幌市中央区北一条西９丁目３番２７号　第３古久根ビル２階</t>
    </r>
  </si>
  <si>
    <r>
      <rPr>
        <sz val="9"/>
        <color rgb="FF000000"/>
        <rFont val="ＭＳ ゴシック"/>
        <family val="3"/>
        <charset val="128"/>
      </rPr>
      <t xml:space="preserve">011-281-1265
</t>
    </r>
  </si>
  <si>
    <r>
      <rPr>
        <sz val="9"/>
        <color rgb="FF000000"/>
        <rFont val="ＭＳ Ｐゴシック"/>
        <family val="3"/>
        <charset val="128"/>
      </rPr>
      <t>令和 3年 4月 1日
令和 6年 6月 1日
平成13年 4月 1日
平成30年 7月 1日
令和 6年12月 1日
令和 8年 6月 1日
令和 8年 6月 1日
令和 6年 6月 1日</t>
    </r>
  </si>
  <si>
    <t>2</t>
  </si>
  <si>
    <t>01,9005,4</t>
  </si>
  <si>
    <r>
      <rPr>
        <sz val="9"/>
        <color rgb="FF000000"/>
        <rFont val="ＭＳ ゴシック"/>
        <family val="3"/>
        <charset val="128"/>
      </rPr>
      <t>一般社団法人　北海道総合在宅ケア事業団
一般社団法人北海道総合在宅ケア事業団札幌南訪問看護ステーション</t>
    </r>
  </si>
  <si>
    <r>
      <rPr>
        <sz val="9"/>
        <color rgb="FF000000"/>
        <rFont val="ＭＳ ゴシック"/>
        <family val="3"/>
        <charset val="128"/>
      </rPr>
      <t>〒005－0004
札幌市南区澄川四条７丁目４番２７号　</t>
    </r>
  </si>
  <si>
    <r>
      <rPr>
        <sz val="9"/>
        <color rgb="FF000000"/>
        <rFont val="ＭＳ ゴシック"/>
        <family val="3"/>
        <charset val="128"/>
      </rPr>
      <t>011-817-1211
(011-817-1236)</t>
    </r>
  </si>
  <si>
    <r>
      <rPr>
        <sz val="9"/>
        <color rgb="FF000000"/>
        <rFont val="ＭＳ Ｐゴシック"/>
        <family val="3"/>
        <charset val="128"/>
      </rPr>
      <t>令和 3年 7月 1日
令和 6年 6月 1日
平成10年 5月 1日
令和 5年 5月 1日
平成30年 7月 1日
令和 5年 5月 1日
令和 6年12月 1日
令和 8年 6月 1日
令和 8年 6月 1日
令和 6年 6月 1日</t>
    </r>
  </si>
  <si>
    <t>3</t>
  </si>
  <si>
    <t>01,9007,0</t>
  </si>
  <si>
    <r>
      <rPr>
        <sz val="9"/>
        <color rgb="FF000000"/>
        <rFont val="ＭＳ ゴシック"/>
        <family val="3"/>
        <charset val="128"/>
      </rPr>
      <t>医療法人　愛全会
訪問看護ステーションちゅうおう</t>
    </r>
  </si>
  <si>
    <r>
      <rPr>
        <sz val="9"/>
        <color rgb="FF000000"/>
        <rFont val="ＭＳ ゴシック"/>
        <family val="3"/>
        <charset val="128"/>
      </rPr>
      <t>〒064－0820
札幌市中央区大通西２８丁目３番３０号</t>
    </r>
  </si>
  <si>
    <r>
      <rPr>
        <sz val="9"/>
        <color rgb="FF000000"/>
        <rFont val="ＭＳ ゴシック"/>
        <family val="3"/>
        <charset val="128"/>
      </rPr>
      <t>011-632-8222
(011-632-8232)</t>
    </r>
  </si>
  <si>
    <r>
      <rPr>
        <sz val="9"/>
        <color rgb="FF000000"/>
        <rFont val="ＭＳ Ｐゴシック"/>
        <family val="3"/>
        <charset val="128"/>
      </rPr>
      <t>平成27年 3月 1日
平成20年 4月 1日
平成10年 5月 1日
平成28年12月 1日
平成28年12月 1日</t>
    </r>
  </si>
  <si>
    <t>4</t>
  </si>
  <si>
    <t>01,9011,2</t>
  </si>
  <si>
    <r>
      <rPr>
        <sz val="9"/>
        <color rgb="FF000000"/>
        <rFont val="ＭＳ ゴシック"/>
        <family val="3"/>
        <charset val="128"/>
      </rPr>
      <t>医療法人社団　恵和会
訪問看護ステーションえん</t>
    </r>
  </si>
  <si>
    <r>
      <rPr>
        <sz val="9"/>
        <color rgb="FF000000"/>
        <rFont val="ＭＳ ゴシック"/>
        <family val="3"/>
        <charset val="128"/>
      </rPr>
      <t>〒064－0958
札幌市中央区宮の森１２３７番地１</t>
    </r>
  </si>
  <si>
    <r>
      <rPr>
        <sz val="9"/>
        <color rgb="FF000000"/>
        <rFont val="ＭＳ ゴシック"/>
        <family val="3"/>
        <charset val="128"/>
      </rPr>
      <t xml:space="preserve">011-611-7751
</t>
    </r>
  </si>
  <si>
    <r>
      <rPr>
        <sz val="9"/>
        <color rgb="FF000000"/>
        <rFont val="ＭＳ Ｐゴシック"/>
        <family val="3"/>
        <charset val="128"/>
      </rPr>
      <t>( 訪看10 )第    202 号
( 訪看23 )第    967 号
( 訪看25 )第   1038 号
( 訪ベⅠ１ )第    249 号
( 訪ベⅠ１注 )第    282 号
( 訪看41 )第    303 号</t>
    </r>
  </si>
  <si>
    <r>
      <rPr>
        <sz val="9"/>
        <color rgb="FF000000"/>
        <rFont val="ＭＳ Ｐゴシック"/>
        <family val="3"/>
        <charset val="128"/>
      </rPr>
      <t>平成27年 4月 1日
令和 6年 7月 1日
令和 6年 7月 1日
令和 8年 6月 1日
令和 8年 6月 1日
令和 6年12月 1日</t>
    </r>
  </si>
  <si>
    <t>5</t>
  </si>
  <si>
    <t>01,9012,0</t>
  </si>
  <si>
    <r>
      <rPr>
        <sz val="9"/>
        <color rgb="FF000000"/>
        <rFont val="ＭＳ ゴシック"/>
        <family val="3"/>
        <charset val="128"/>
      </rPr>
      <t>社会医療法人　医仁会
訪問看護ステーションなかむら</t>
    </r>
  </si>
  <si>
    <r>
      <rPr>
        <sz val="9"/>
        <color rgb="FF000000"/>
        <rFont val="ＭＳ ゴシック"/>
        <family val="3"/>
        <charset val="128"/>
      </rPr>
      <t>〒005－0802
札幌市南区川沿二条２丁目３番１号</t>
    </r>
  </si>
  <si>
    <r>
      <rPr>
        <sz val="9"/>
        <color rgb="FF000000"/>
        <rFont val="ＭＳ ゴシック"/>
        <family val="3"/>
        <charset val="128"/>
      </rPr>
      <t xml:space="preserve">011-231-8555
</t>
    </r>
  </si>
  <si>
    <r>
      <rPr>
        <sz val="9"/>
        <color rgb="FF000000"/>
        <rFont val="ＭＳ Ｐゴシック"/>
        <family val="3"/>
        <charset val="128"/>
      </rPr>
      <t>( 訪看23 )第    108 号
( 訪看25 )第    120 号
( 訪看34 )第     64 号
( 訪ベⅠ１ )第     55 号
( 訪ベⅠ１注 )第     65 号
( 訪看40 )第    356 号</t>
    </r>
  </si>
  <si>
    <r>
      <rPr>
        <sz val="9"/>
        <color rgb="FF000000"/>
        <rFont val="ＭＳ Ｐゴシック"/>
        <family val="3"/>
        <charset val="128"/>
      </rPr>
      <t>令和 6年 6月 1日
平成11年10月 1日
令和 6年 6月 1日
令和 8年 6月 1日
令和 8年 6月 1日
令和 6年 6月 1日</t>
    </r>
  </si>
  <si>
    <t>6</t>
  </si>
  <si>
    <t>01,9015,3</t>
  </si>
  <si>
    <r>
      <rPr>
        <sz val="9"/>
        <color rgb="FF000000"/>
        <rFont val="ＭＳ ゴシック"/>
        <family val="3"/>
        <charset val="128"/>
      </rPr>
      <t>社会医療法人社団　カレスサッポロ
カレス訪問看護ステーション</t>
    </r>
  </si>
  <si>
    <r>
      <rPr>
        <sz val="9"/>
        <color rgb="FF000000"/>
        <rFont val="ＭＳ ゴシック"/>
        <family val="3"/>
        <charset val="128"/>
      </rPr>
      <t>〒065－0012
札幌市東区北十二条東４丁目１番１号</t>
    </r>
  </si>
  <si>
    <r>
      <rPr>
        <sz val="9"/>
        <color rgb="FF000000"/>
        <rFont val="ＭＳ ゴシック"/>
        <family val="3"/>
        <charset val="128"/>
      </rPr>
      <t>011-251-2320
(011-251-0889)</t>
    </r>
  </si>
  <si>
    <r>
      <rPr>
        <sz val="9"/>
        <color rgb="FF000000"/>
        <rFont val="ＭＳ Ｐゴシック"/>
        <family val="3"/>
        <charset val="128"/>
      </rPr>
      <t>( 訪看10 )第     39 号
( 訪看23 )第    154 号
( 訪看25 )第    180 号
( 訪看機３ )第     11 号
( 訪看34 )第    384 号
( 訪看35 )第     13 号
( 訪ベⅠ１ )第    551 号
( 訪看40 )第    169 号</t>
    </r>
  </si>
  <si>
    <r>
      <rPr>
        <sz val="9"/>
        <color rgb="FF000000"/>
        <rFont val="ＭＳ Ｐゴシック"/>
        <family val="3"/>
        <charset val="128"/>
      </rPr>
      <t>令和 3年 9月 1日
令和 6年 6月 1日
平成17年11月 1日
令和 3年11月 1日
令和 8年 6月 1日
令和 8年 6月 1日
令和 8年 6月 1日
令和 6年 6月 1日</t>
    </r>
  </si>
  <si>
    <t>7</t>
  </si>
  <si>
    <t>01,9021,1</t>
  </si>
  <si>
    <r>
      <rPr>
        <sz val="9"/>
        <color rgb="FF000000"/>
        <rFont val="ＭＳ ゴシック"/>
        <family val="3"/>
        <charset val="128"/>
      </rPr>
      <t>医療法人財団　老蘇会
静明館訪問看護ステーションののはな</t>
    </r>
  </si>
  <si>
    <r>
      <rPr>
        <sz val="9"/>
        <color rgb="FF000000"/>
        <rFont val="ＭＳ ゴシック"/>
        <family val="3"/>
        <charset val="128"/>
      </rPr>
      <t>〒064－0914
札幌市中央区南十四条西１８丁目５番２３号</t>
    </r>
  </si>
  <si>
    <r>
      <rPr>
        <sz val="9"/>
        <color rgb="FF000000"/>
        <rFont val="ＭＳ ゴシック"/>
        <family val="3"/>
        <charset val="128"/>
      </rPr>
      <t>011-688-5772
(011-688-5876)</t>
    </r>
  </si>
  <si>
    <r>
      <rPr>
        <sz val="9"/>
        <color rgb="FF000000"/>
        <rFont val="ＭＳ Ｐゴシック"/>
        <family val="3"/>
        <charset val="128"/>
      </rPr>
      <t>( 訪看23 )第    205 号
( 訪看25 )第    296 号
( 訪看26 )第     28 号
( 訪看機１ )第     24 号
( 訪看32 )第     15 号
( 訪看34 )第    273 号
( 訪ベⅠ１ )第     57 号
( 訪ベⅠ１注 )第    150 号
( 訪看40 )第     54 号</t>
    </r>
  </si>
  <si>
    <r>
      <rPr>
        <sz val="9"/>
        <color rgb="FF000000"/>
        <rFont val="ＭＳ Ｐゴシック"/>
        <family val="3"/>
        <charset val="128"/>
      </rPr>
      <t>令和 6年 6月 1日
平成21年 4月 1日
令和元年 6月 1日
令和 4年11月 1日
令和 4年 5月 1日
令和 7年 2月 1日
令和 8年 6月 1日
令和 8年 6月 1日
令和 6年 6月 1日</t>
    </r>
  </si>
  <si>
    <t>8</t>
  </si>
  <si>
    <t>01,9023,7</t>
  </si>
  <si>
    <r>
      <rPr>
        <sz val="9"/>
        <color rgb="FF000000"/>
        <rFont val="ＭＳ ゴシック"/>
        <family val="3"/>
        <charset val="128"/>
      </rPr>
      <t>有限会社　ＴＨＥＯＧＲＡＭ
八重の看護山鼻</t>
    </r>
  </si>
  <si>
    <r>
      <rPr>
        <sz val="9"/>
        <color rgb="FF000000"/>
        <rFont val="ＭＳ ゴシック"/>
        <family val="3"/>
        <charset val="128"/>
      </rPr>
      <t>〒064－0914
札幌市中央区南十四条西１５丁目２－６</t>
    </r>
  </si>
  <si>
    <r>
      <rPr>
        <sz val="9"/>
        <color rgb="FF000000"/>
        <rFont val="ＭＳ ゴシック"/>
        <family val="3"/>
        <charset val="128"/>
      </rPr>
      <t xml:space="preserve">011-530-6302
</t>
    </r>
  </si>
  <si>
    <r>
      <rPr>
        <sz val="9"/>
        <color rgb="FF000000"/>
        <rFont val="ＭＳ Ｐゴシック"/>
        <family val="3"/>
        <charset val="128"/>
      </rPr>
      <t>( 訪看10 )第    401 号
( 訪看24 )第    506 号
( 訪看25 )第    572 号
( 訪看41 )第    327 号</t>
    </r>
  </si>
  <si>
    <r>
      <rPr>
        <sz val="9"/>
        <color rgb="FF000000"/>
        <rFont val="ＭＳ Ｐゴシック"/>
        <family val="3"/>
        <charset val="128"/>
      </rPr>
      <t>令和元年10月 1日
平成30年 2月 1日
平成29年 5月 1日
令和 6年12月 1日</t>
    </r>
  </si>
  <si>
    <t>9</t>
  </si>
  <si>
    <t>01,9024,5</t>
  </si>
  <si>
    <r>
      <rPr>
        <sz val="9"/>
        <color rgb="FF000000"/>
        <rFont val="ＭＳ ゴシック"/>
        <family val="3"/>
        <charset val="128"/>
      </rPr>
      <t>株式会社　Ｎ・フィールド
訪問看護ステーション　デューン札幌</t>
    </r>
  </si>
  <si>
    <r>
      <rPr>
        <sz val="9"/>
        <color rgb="FF000000"/>
        <rFont val="ＭＳ ゴシック"/>
        <family val="3"/>
        <charset val="128"/>
      </rPr>
      <t>〒003－0808
札幌市白石区菊水八条２丁目２－１３</t>
    </r>
  </si>
  <si>
    <r>
      <rPr>
        <sz val="9"/>
        <color rgb="FF000000"/>
        <rFont val="ＭＳ ゴシック"/>
        <family val="3"/>
        <charset val="128"/>
      </rPr>
      <t>011-598-9061
(011-598-9062)</t>
    </r>
  </si>
  <si>
    <r>
      <rPr>
        <sz val="9"/>
        <color rgb="FF000000"/>
        <rFont val="ＭＳ Ｐゴシック"/>
        <family val="3"/>
        <charset val="128"/>
      </rPr>
      <t>( 訪看10 )第    112 号
( 訪看34 )第    296 号
( 訪ベⅠ１ )第     60 号
( 訪ベⅠ１注 )第    139 号
( 訪看40 )第    623 号</t>
    </r>
  </si>
  <si>
    <r>
      <rPr>
        <sz val="9"/>
        <color rgb="FF000000"/>
        <rFont val="ＭＳ Ｐゴシック"/>
        <family val="3"/>
        <charset val="128"/>
      </rPr>
      <t>令和 4年 3月 1日
令和 7年 4月 1日
令和 8年 6月 1日
令和 8年 6月 1日
令和 7年 6月 1日</t>
    </r>
  </si>
  <si>
    <t>10</t>
  </si>
  <si>
    <t>01,9025,2</t>
  </si>
  <si>
    <r>
      <rPr>
        <sz val="9"/>
        <color rgb="FF000000"/>
        <rFont val="ＭＳ ゴシック"/>
        <family val="3"/>
        <charset val="128"/>
      </rPr>
      <t>株式会社　博友会
株式会社　博友会　南札幌訪問看護ステーション</t>
    </r>
  </si>
  <si>
    <r>
      <rPr>
        <sz val="9"/>
        <color rgb="FF000000"/>
        <rFont val="ＭＳ ゴシック"/>
        <family val="3"/>
        <charset val="128"/>
      </rPr>
      <t>〒060－0051
札幌市中央区南一条東５丁目１</t>
    </r>
  </si>
  <si>
    <r>
      <rPr>
        <sz val="9"/>
        <color rgb="FF000000"/>
        <rFont val="ＭＳ ゴシック"/>
        <family val="3"/>
        <charset val="128"/>
      </rPr>
      <t>011-522-9721
(011-522-9721)</t>
    </r>
  </si>
  <si>
    <r>
      <rPr>
        <sz val="9"/>
        <color rgb="FF000000"/>
        <rFont val="ＭＳ Ｐゴシック"/>
        <family val="3"/>
        <charset val="128"/>
      </rPr>
      <t>( 訪看10 )第    474 号
( 訪看41 )第    284 号</t>
    </r>
  </si>
  <si>
    <r>
      <rPr>
        <sz val="9"/>
        <color rgb="FF000000"/>
        <rFont val="ＭＳ Ｐゴシック"/>
        <family val="3"/>
        <charset val="128"/>
      </rPr>
      <t>令和 3年11月 1日
令和 6年11月 1日</t>
    </r>
  </si>
  <si>
    <t>11</t>
  </si>
  <si>
    <t>01,9027,8</t>
  </si>
  <si>
    <r>
      <rPr>
        <sz val="9"/>
        <color rgb="FF000000"/>
        <rFont val="ＭＳ ゴシック"/>
        <family val="3"/>
        <charset val="128"/>
      </rPr>
      <t>有限会社グローリーワーク
訪問看護ステーションぐろーりー</t>
    </r>
  </si>
  <si>
    <r>
      <rPr>
        <sz val="9"/>
        <color rgb="FF000000"/>
        <rFont val="ＭＳ ゴシック"/>
        <family val="3"/>
        <charset val="128"/>
      </rPr>
      <t>〒064－0801
札幌市中央区南一条西２０丁目２ー１　建築管理センタービル６階</t>
    </r>
  </si>
  <si>
    <r>
      <rPr>
        <sz val="9"/>
        <color rgb="FF000000"/>
        <rFont val="ＭＳ ゴシック"/>
        <family val="3"/>
        <charset val="128"/>
      </rPr>
      <t xml:space="preserve">011-215-4423
</t>
    </r>
  </si>
  <si>
    <r>
      <rPr>
        <sz val="9"/>
        <color rgb="FF000000"/>
        <rFont val="ＭＳ Ｐゴシック"/>
        <family val="3"/>
        <charset val="128"/>
      </rPr>
      <t>( 訪看23 )第    313 号
( 訪看25 )第    351 号
( 訪ベⅠ１ )第    381 号
( 訪看41 )第    326 号</t>
    </r>
  </si>
  <si>
    <r>
      <rPr>
        <sz val="9"/>
        <color rgb="FF000000"/>
        <rFont val="ＭＳ Ｐゴシック"/>
        <family val="3"/>
        <charset val="128"/>
      </rPr>
      <t>令和 6年 6月 1日
平成24年 2月 1日
令和 7年 9月 1日
令和 6年12月 1日</t>
    </r>
  </si>
  <si>
    <t>12</t>
  </si>
  <si>
    <t>01,9033,6</t>
  </si>
  <si>
    <r>
      <rPr>
        <sz val="9"/>
        <color rgb="FF000000"/>
        <rFont val="ＭＳ ゴシック"/>
        <family val="3"/>
        <charset val="128"/>
      </rPr>
      <t>有限会社　ウィル
みかん訪問看護ステーション</t>
    </r>
  </si>
  <si>
    <r>
      <rPr>
        <sz val="9"/>
        <color rgb="FF000000"/>
        <rFont val="ＭＳ ゴシック"/>
        <family val="3"/>
        <charset val="128"/>
      </rPr>
      <t>〒064－0927
札幌市中央区南二十七条西８丁目１－２７－１０１号</t>
    </r>
  </si>
  <si>
    <r>
      <rPr>
        <sz val="9"/>
        <color rgb="FF000000"/>
        <rFont val="ＭＳ ゴシック"/>
        <family val="3"/>
        <charset val="128"/>
      </rPr>
      <t>011-561-7680
(011-552-1730)</t>
    </r>
  </si>
  <si>
    <r>
      <rPr>
        <sz val="9"/>
        <color rgb="FF000000"/>
        <rFont val="ＭＳ Ｐゴシック"/>
        <family val="3"/>
        <charset val="128"/>
      </rPr>
      <t>( 訪看10 )第    208 号
( 訪看23 )第    350 号
( 訪看25 )第    448 号
( 訪看27 )第    489 号
( 訪看34 )第    403 号
( 訪ベⅠ１ )第    502 号
( 訪看40 )第    170 号</t>
    </r>
  </si>
  <si>
    <r>
      <rPr>
        <sz val="9"/>
        <color rgb="FF000000"/>
        <rFont val="ＭＳ Ｐゴシック"/>
        <family val="3"/>
        <charset val="128"/>
      </rPr>
      <t>平成27年 6月 1日
令和 6年 6月 1日
平成26年 8月 1日
令和 8年 6月 1日
令和 8年 6月 1日
令和 8年 6月 1日
令和 6年 6月 1日</t>
    </r>
  </si>
  <si>
    <t>13</t>
  </si>
  <si>
    <t>01,9034,4</t>
  </si>
  <si>
    <r>
      <rPr>
        <sz val="9"/>
        <color rgb="FF000000"/>
        <rFont val="ＭＳ ゴシック"/>
        <family val="3"/>
        <charset val="128"/>
      </rPr>
      <t>株式会社ミクロコスモ
訪問看護ステーションＢｅ・スマイル</t>
    </r>
  </si>
  <si>
    <r>
      <rPr>
        <sz val="9"/>
        <color rgb="FF000000"/>
        <rFont val="ＭＳ ゴシック"/>
        <family val="3"/>
        <charset val="128"/>
      </rPr>
      <t>〒064－0916
札幌市中央区南十六条西１２丁目３番２０号</t>
    </r>
  </si>
  <si>
    <r>
      <rPr>
        <sz val="9"/>
        <color rgb="FF000000"/>
        <rFont val="ＭＳ ゴシック"/>
        <family val="3"/>
        <charset val="128"/>
      </rPr>
      <t>011-520-7377
(011-520-7355)</t>
    </r>
  </si>
  <si>
    <r>
      <rPr>
        <sz val="9"/>
        <color rgb="FF000000"/>
        <rFont val="ＭＳ Ｐゴシック"/>
        <family val="3"/>
        <charset val="128"/>
      </rPr>
      <t>( 訪看24 )第    337 号
( 訪看25 )第    435 号</t>
    </r>
  </si>
  <si>
    <r>
      <rPr>
        <sz val="9"/>
        <color rgb="FF000000"/>
        <rFont val="ＭＳ Ｐゴシック"/>
        <family val="3"/>
        <charset val="128"/>
      </rPr>
      <t>平成26年 5月 1日
平成26年 5月 1日</t>
    </r>
  </si>
  <si>
    <t>14</t>
  </si>
  <si>
    <t>01,9035,1</t>
  </si>
  <si>
    <r>
      <rPr>
        <sz val="9"/>
        <color rgb="FF000000"/>
        <rFont val="ＭＳ ゴシック"/>
        <family val="3"/>
        <charset val="128"/>
      </rPr>
      <t>株式会社モルス
訪問看護ステーション　モルス</t>
    </r>
  </si>
  <si>
    <r>
      <rPr>
        <sz val="9"/>
        <color rgb="FF000000"/>
        <rFont val="ＭＳ ゴシック"/>
        <family val="3"/>
        <charset val="128"/>
      </rPr>
      <t>〒060－0011
札幌市中央区北十一条西１４丁目１－７２</t>
    </r>
  </si>
  <si>
    <r>
      <rPr>
        <sz val="9"/>
        <color rgb="FF000000"/>
        <rFont val="ＭＳ ゴシック"/>
        <family val="3"/>
        <charset val="128"/>
      </rPr>
      <t>011-738-9905
(011-738-2082)</t>
    </r>
  </si>
  <si>
    <r>
      <rPr>
        <sz val="9"/>
        <color rgb="FF000000"/>
        <rFont val="ＭＳ Ｐゴシック"/>
        <family val="3"/>
        <charset val="128"/>
      </rPr>
      <t>( 訪看10 )第    506 号
( 訪看24 )第    331 号
( 訪看25 )第    430 号
( 訪看40 )第    106 号</t>
    </r>
  </si>
  <si>
    <r>
      <rPr>
        <sz val="9"/>
        <color rgb="FF000000"/>
        <rFont val="ＭＳ Ｐゴシック"/>
        <family val="3"/>
        <charset val="128"/>
      </rPr>
      <t>令和 4年 4月 1日
平成26年 4月 1日
平成26年 4月 1日
令和 6年 6月 1日</t>
    </r>
  </si>
  <si>
    <t>15</t>
  </si>
  <si>
    <t>01,9037,7</t>
  </si>
  <si>
    <r>
      <rPr>
        <sz val="9"/>
        <color rgb="FF000000"/>
        <rFont val="ＭＳ ゴシック"/>
        <family val="3"/>
        <charset val="128"/>
      </rPr>
      <t>株式会社ケアサポートまごころ
訪問看護ステーションくりの木</t>
    </r>
  </si>
  <si>
    <r>
      <rPr>
        <sz val="9"/>
        <color rgb="FF000000"/>
        <rFont val="ＭＳ ゴシック"/>
        <family val="3"/>
        <charset val="128"/>
      </rPr>
      <t>〒064－0916
札幌市中央区南十六条西８丁目２番３７号</t>
    </r>
  </si>
  <si>
    <r>
      <rPr>
        <sz val="9"/>
        <color rgb="FF000000"/>
        <rFont val="ＭＳ ゴシック"/>
        <family val="3"/>
        <charset val="128"/>
      </rPr>
      <t>011-513-1310
(011-520-6555)</t>
    </r>
  </si>
  <si>
    <r>
      <rPr>
        <sz val="9"/>
        <color rgb="FF000000"/>
        <rFont val="ＭＳ Ｐゴシック"/>
        <family val="3"/>
        <charset val="128"/>
      </rPr>
      <t>( 訪ベⅠ１ )第    575 号
( 訪ベⅠ１注 )第    322 号
( 訪看41 )第    294 号</t>
    </r>
  </si>
  <si>
    <r>
      <rPr>
        <sz val="9"/>
        <color rgb="FF000000"/>
        <rFont val="ＭＳ Ｐゴシック"/>
        <family val="3"/>
        <charset val="128"/>
      </rPr>
      <t>令和 8年 6月 1日
令和 8年 6月 1日
令和 6年11月 1日</t>
    </r>
  </si>
  <si>
    <t>16</t>
  </si>
  <si>
    <t>01,9038,5</t>
  </si>
  <si>
    <r>
      <rPr>
        <sz val="9"/>
        <color rgb="FF000000"/>
        <rFont val="ＭＳ ゴシック"/>
        <family val="3"/>
        <charset val="128"/>
      </rPr>
      <t>ホクビシティホーム株式会社
こすもす訪問看護ステーション</t>
    </r>
  </si>
  <si>
    <r>
      <rPr>
        <sz val="9"/>
        <color rgb="FF000000"/>
        <rFont val="ＭＳ ゴシック"/>
        <family val="3"/>
        <charset val="128"/>
      </rPr>
      <t>〒064－0916
札幌市中央区南十六条西１９丁目１番３２　シティホーム山鼻３号館</t>
    </r>
  </si>
  <si>
    <r>
      <rPr>
        <sz val="9"/>
        <color rgb="FF000000"/>
        <rFont val="ＭＳ ゴシック"/>
        <family val="3"/>
        <charset val="128"/>
      </rPr>
      <t>011-522-8123
(011-522-8133)</t>
    </r>
  </si>
  <si>
    <r>
      <rPr>
        <sz val="9"/>
        <color rgb="FF000000"/>
        <rFont val="ＭＳ Ｐゴシック"/>
        <family val="3"/>
        <charset val="128"/>
      </rPr>
      <t>( 訪看23 )第    438 号
( 訪看25 )第    533 号
( 訪看41 )第     21 号</t>
    </r>
  </si>
  <si>
    <r>
      <rPr>
        <sz val="9"/>
        <color rgb="FF000000"/>
        <rFont val="ＭＳ Ｐゴシック"/>
        <family val="3"/>
        <charset val="128"/>
      </rPr>
      <t>令和 6年 6月 1日
平成28年 6月 1日
令和 6年 6月 1日</t>
    </r>
  </si>
  <si>
    <t>17</t>
  </si>
  <si>
    <t>01,9039,3</t>
  </si>
  <si>
    <r>
      <rPr>
        <sz val="9"/>
        <color rgb="FF000000"/>
        <rFont val="ＭＳ ゴシック"/>
        <family val="3"/>
        <charset val="128"/>
      </rPr>
      <t>ｔｅａｍＥ　ｌｌｃ合同会社
Ｅーｃａｒｅ訪問看護ステーション</t>
    </r>
  </si>
  <si>
    <r>
      <rPr>
        <sz val="9"/>
        <color rgb="FF000000"/>
        <rFont val="ＭＳ ゴシック"/>
        <family val="3"/>
        <charset val="128"/>
      </rPr>
      <t>〒064－0944
札幌市中央区円山西町３丁目３番１５号</t>
    </r>
  </si>
  <si>
    <r>
      <rPr>
        <sz val="9"/>
        <color rgb="FF000000"/>
        <rFont val="ＭＳ ゴシック"/>
        <family val="3"/>
        <charset val="128"/>
      </rPr>
      <t>011-215-5510
(011-215-5506)</t>
    </r>
  </si>
  <si>
    <r>
      <rPr>
        <sz val="9"/>
        <color rgb="FF000000"/>
        <rFont val="ＭＳ Ｐゴシック"/>
        <family val="3"/>
        <charset val="128"/>
      </rPr>
      <t>令和 4年 2月 1日
令和 6年 6月 1日
平成27年 4月 1日
平成27年 8月 1日
平成27年 8月 1日
令和 7年12月 1日
令和 8年 6月 1日
令和 8年 6月 1日
令和 6年 6月 1日</t>
    </r>
  </si>
  <si>
    <t>18</t>
  </si>
  <si>
    <t>01,9041,9</t>
  </si>
  <si>
    <r>
      <rPr>
        <sz val="9"/>
        <color rgb="FF000000"/>
        <rFont val="ＭＳ ゴシック"/>
        <family val="3"/>
        <charset val="128"/>
      </rPr>
      <t>医療法人社団青葉
あおぞら訪問看護ステーション</t>
    </r>
  </si>
  <si>
    <r>
      <rPr>
        <sz val="9"/>
        <color rgb="FF000000"/>
        <rFont val="ＭＳ ゴシック"/>
        <family val="3"/>
        <charset val="128"/>
      </rPr>
      <t>〒063－0803
札幌市西区二十四軒三条７丁目１番２４号</t>
    </r>
  </si>
  <si>
    <r>
      <rPr>
        <sz val="9"/>
        <color rgb="FF000000"/>
        <rFont val="ＭＳ ゴシック"/>
        <family val="3"/>
        <charset val="128"/>
      </rPr>
      <t>011-615-0555
(011-615-0556)</t>
    </r>
  </si>
  <si>
    <r>
      <rPr>
        <sz val="9"/>
        <color rgb="FF000000"/>
        <rFont val="ＭＳ Ｐゴシック"/>
        <family val="3"/>
        <charset val="128"/>
      </rPr>
      <t>( 訪看23 )第    485 号
( 訪看25 )第    584 号
( 訪看機１ )第     30 号
( 訪看機２ )第     40 号
( 訪看34 )第    339 号
( 訪看35 )第     56 号
( 訪ベⅠ１ )第    235 号
( 訪ベⅠ１注 )第    265 号
( 訪看40 )第    111 号</t>
    </r>
  </si>
  <si>
    <r>
      <rPr>
        <sz val="9"/>
        <color rgb="FF000000"/>
        <rFont val="ＭＳ Ｐゴシック"/>
        <family val="3"/>
        <charset val="128"/>
      </rPr>
      <t>令和 6年 6月 1日
平成29年 7月 1日
令和 6年12月 1日
令和 5年 7月 1日
令和 7年 9月 1日
令和 8年 6月 1日
令和 8年 6月 1日
令和 8年 6月 1日
令和 6年 6月 1日</t>
    </r>
  </si>
  <si>
    <t>19</t>
  </si>
  <si>
    <t>01,9042,7</t>
  </si>
  <si>
    <r>
      <rPr>
        <sz val="9"/>
        <color rgb="FF000000"/>
        <rFont val="ＭＳ ゴシック"/>
        <family val="3"/>
        <charset val="128"/>
      </rPr>
      <t>合同会社ワイズサポート
ケア＆サポート　ステーション　千</t>
    </r>
  </si>
  <si>
    <r>
      <rPr>
        <sz val="9"/>
        <color rgb="FF000000"/>
        <rFont val="ＭＳ ゴシック"/>
        <family val="3"/>
        <charset val="128"/>
      </rPr>
      <t>〒064－0920
札幌市中央区南二十条西９丁目２－２</t>
    </r>
  </si>
  <si>
    <r>
      <rPr>
        <sz val="9"/>
        <color rgb="FF000000"/>
        <rFont val="ＭＳ ゴシック"/>
        <family val="3"/>
        <charset val="128"/>
      </rPr>
      <t>011-300-3699
(011-300-3699)</t>
    </r>
  </si>
  <si>
    <r>
      <rPr>
        <sz val="9"/>
        <color rgb="FF000000"/>
        <rFont val="ＭＳ Ｐゴシック"/>
        <family val="3"/>
        <charset val="128"/>
      </rPr>
      <t>( 訪看10 )第    287 号
( 訪看23 )第   1069 号
( 訪看24 )第    390 号
( 訪看25 )第    489 号
( 訪看27 )第     91 号
( 訪ベⅠ１ )第    605 号
( 訪ベⅠ１注 )第    382 号
( 訪ベⅡ８注 )第      1 号
( 訪看40 )第    599 号</t>
    </r>
  </si>
  <si>
    <r>
      <rPr>
        <sz val="9"/>
        <color rgb="FF000000"/>
        <rFont val="ＭＳ Ｐゴシック"/>
        <family val="3"/>
        <charset val="128"/>
      </rPr>
      <t>平成30年 3月 1日
令和 6年12月 1日
平成27年 6月 1日
平成27年 6月 1日
平成30年 3月 1日
令和 8年 6月 1日
令和 8年 6月 1日
令和 8年 6月 1日
令和 6年12月 1日</t>
    </r>
  </si>
  <si>
    <t>20</t>
  </si>
  <si>
    <t>01,9043,5</t>
  </si>
  <si>
    <r>
      <rPr>
        <sz val="9"/>
        <color rgb="FF000000"/>
        <rFont val="ＭＳ ゴシック"/>
        <family val="3"/>
        <charset val="128"/>
      </rPr>
      <t>株式会社アンビシャス
アンビシャス訪問看護ステーション</t>
    </r>
  </si>
  <si>
    <r>
      <rPr>
        <sz val="9"/>
        <color rgb="FF000000"/>
        <rFont val="ＭＳ ゴシック"/>
        <family val="3"/>
        <charset val="128"/>
      </rPr>
      <t>〒064－0806
札幌市中央区南六条西８丁目５</t>
    </r>
  </si>
  <si>
    <r>
      <rPr>
        <sz val="9"/>
        <color rgb="FF000000"/>
        <rFont val="ＭＳ ゴシック"/>
        <family val="3"/>
        <charset val="128"/>
      </rPr>
      <t>011-215-0073
(011-215-0073)</t>
    </r>
  </si>
  <si>
    <r>
      <rPr>
        <sz val="9"/>
        <color rgb="FF000000"/>
        <rFont val="ＭＳ Ｐゴシック"/>
        <family val="3"/>
        <charset val="128"/>
      </rPr>
      <t>( 訪看23 )第    392 号
( 訪看25 )第    491 号
( 訪看34 )第    287 号
( 訪ベⅠ１ )第    274 号
( 訪看41 )第    149 号</t>
    </r>
  </si>
  <si>
    <r>
      <rPr>
        <sz val="9"/>
        <color rgb="FF000000"/>
        <rFont val="ＭＳ Ｐゴシック"/>
        <family val="3"/>
        <charset val="128"/>
      </rPr>
      <t>令和 6年 6月 1日
平成27年 6月 1日
令和 7年 4月 1日
令和 6年 6月 1日
令和 6年10月 1日</t>
    </r>
  </si>
  <si>
    <t>21</t>
  </si>
  <si>
    <t>01,9047,6</t>
  </si>
  <si>
    <r>
      <rPr>
        <sz val="9"/>
        <color rgb="FF000000"/>
        <rFont val="ＭＳ ゴシック"/>
        <family val="3"/>
        <charset val="128"/>
      </rPr>
      <t>株式会社ｔｗｏ．ｓｅｖｅｎ
リボン訪問看護ステーション</t>
    </r>
  </si>
  <si>
    <r>
      <rPr>
        <sz val="9"/>
        <color rgb="FF000000"/>
        <rFont val="ＭＳ ゴシック"/>
        <family val="3"/>
        <charset val="128"/>
      </rPr>
      <t>〒064－0951
札幌市中央区宮の森一条５丁目１－６　スリットビル２階</t>
    </r>
  </si>
  <si>
    <r>
      <rPr>
        <sz val="9"/>
        <color rgb="FF000000"/>
        <rFont val="ＭＳ ゴシック"/>
        <family val="3"/>
        <charset val="128"/>
      </rPr>
      <t>011-633-5527
(011-633-0027)</t>
    </r>
  </si>
  <si>
    <r>
      <rPr>
        <sz val="9"/>
        <color rgb="FF000000"/>
        <rFont val="ＭＳ Ｐゴシック"/>
        <family val="3"/>
        <charset val="128"/>
      </rPr>
      <t>( 訪看10 )第    761 号
( 訪看34 )第    393 号
( 訪ベⅠ１ )第    287 号
( 訪ベⅠ１注 )第    247 号
( 訪看40 )第    217 号</t>
    </r>
  </si>
  <si>
    <r>
      <rPr>
        <sz val="9"/>
        <color rgb="FF000000"/>
        <rFont val="ＭＳ Ｐゴシック"/>
        <family val="3"/>
        <charset val="128"/>
      </rPr>
      <t>令和 7年11月 1日
令和 8年 6月 1日
令和 8年 6月 1日
令和 8年 6月 1日
令和 6年 6月 1日</t>
    </r>
  </si>
  <si>
    <t>22</t>
  </si>
  <si>
    <t>01,9049,2</t>
  </si>
  <si>
    <r>
      <rPr>
        <sz val="9"/>
        <color rgb="FF000000"/>
        <rFont val="ＭＳ ゴシック"/>
        <family val="3"/>
        <charset val="128"/>
      </rPr>
      <t>株式会社アーチ
訪問看護ステーション　アーチ</t>
    </r>
  </si>
  <si>
    <r>
      <rPr>
        <sz val="9"/>
        <color rgb="FF000000"/>
        <rFont val="ＭＳ ゴシック"/>
        <family val="3"/>
        <charset val="128"/>
      </rPr>
      <t>〒060－0061
札幌市中央区南一条西１１丁目１－３１２コンチネンタルＷＥＳＴ．Ｓビル５Ｆ</t>
    </r>
  </si>
  <si>
    <r>
      <rPr>
        <sz val="9"/>
        <color rgb="FF000000"/>
        <rFont val="ＭＳ ゴシック"/>
        <family val="3"/>
        <charset val="128"/>
      </rPr>
      <t>011-208-6166
(011-208-6167)</t>
    </r>
  </si>
  <si>
    <r>
      <rPr>
        <sz val="9"/>
        <color rgb="FF000000"/>
        <rFont val="ＭＳ Ｐゴシック"/>
        <family val="3"/>
        <charset val="128"/>
      </rPr>
      <t>( 訪看10 )第    322 号
( 訪看23 )第    429 号
( 訪看25 )第    526 号
( 訪看27 )第    152 号
( 訪看28 )第     84 号
( 訪看34 )第     35 号
( 訪ベⅠ１ )第     61 号
( 訪ベⅠ１注 )第    109 号
( 訪看40 )第    218 号</t>
    </r>
  </si>
  <si>
    <r>
      <rPr>
        <sz val="9"/>
        <color rgb="FF000000"/>
        <rFont val="ＭＳ Ｐゴシック"/>
        <family val="3"/>
        <charset val="128"/>
      </rPr>
      <t>令和 3年 1月 1日
令和 6年 6月 1日
平成28年 4月 1日
平成30年10月 1日
平成30年10月 1日
令和 6年 6月 1日
令和 8年 6月 1日
令和 8年 6月 1日
令和 6年 6月 1日</t>
    </r>
  </si>
  <si>
    <t>23</t>
  </si>
  <si>
    <t>01,9050,0</t>
  </si>
  <si>
    <r>
      <rPr>
        <sz val="9"/>
        <color rgb="FF000000"/>
        <rFont val="ＭＳ ゴシック"/>
        <family val="3"/>
        <charset val="128"/>
      </rPr>
      <t>医療法人　北仁会
訪問看護ステーション　結（ゆい）</t>
    </r>
  </si>
  <si>
    <r>
      <rPr>
        <sz val="9"/>
        <color rgb="FF000000"/>
        <rFont val="ＭＳ ゴシック"/>
        <family val="3"/>
        <charset val="128"/>
      </rPr>
      <t>〒064－0946
札幌市中央区双子山４丁目３番３３号</t>
    </r>
  </si>
  <si>
    <r>
      <rPr>
        <sz val="9"/>
        <color rgb="FF000000"/>
        <rFont val="ＭＳ ゴシック"/>
        <family val="3"/>
        <charset val="128"/>
      </rPr>
      <t>011-633-8577
(011-633-8578)</t>
    </r>
  </si>
  <si>
    <r>
      <rPr>
        <sz val="9"/>
        <color rgb="FF000000"/>
        <rFont val="ＭＳ Ｐゴシック"/>
        <family val="3"/>
        <charset val="128"/>
      </rPr>
      <t>( 訪看10 )第    235 号
( 訪看23 )第    566 号
( 訪看34 )第    349 号
( 訪ベⅠ１ )第     64 号
( 訪ベⅠ１注 )第    374 号
( 訪看40 )第     71 号</t>
    </r>
  </si>
  <si>
    <r>
      <rPr>
        <sz val="9"/>
        <color rgb="FF000000"/>
        <rFont val="ＭＳ Ｐゴシック"/>
        <family val="3"/>
        <charset val="128"/>
      </rPr>
      <t>平成28年 6月 1日
令和 6年 6月 1日
令和 7年11月 1日
令和 8年 6月 1日
令和 8年 6月 1日
令和 6年 6月 1日</t>
    </r>
  </si>
  <si>
    <t>24</t>
  </si>
  <si>
    <t>01,9051,8</t>
  </si>
  <si>
    <r>
      <rPr>
        <sz val="9"/>
        <color rgb="FF000000"/>
        <rFont val="ＭＳ ゴシック"/>
        <family val="3"/>
        <charset val="128"/>
      </rPr>
      <t>一般社団法人創和
訪問看護ステーションそうわ</t>
    </r>
  </si>
  <si>
    <r>
      <rPr>
        <sz val="9"/>
        <color rgb="FF000000"/>
        <rFont val="ＭＳ ゴシック"/>
        <family val="3"/>
        <charset val="128"/>
      </rPr>
      <t>〒064－0917
札幌市中央区南十七条西９丁目１番６－６０２号</t>
    </r>
  </si>
  <si>
    <r>
      <rPr>
        <sz val="9"/>
        <color rgb="FF000000"/>
        <rFont val="ＭＳ ゴシック"/>
        <family val="3"/>
        <charset val="128"/>
      </rPr>
      <t>011-206-6334
(011-351-5833)</t>
    </r>
  </si>
  <si>
    <r>
      <rPr>
        <sz val="9"/>
        <color rgb="FF000000"/>
        <rFont val="ＭＳ Ｐゴシック"/>
        <family val="3"/>
        <charset val="128"/>
      </rPr>
      <t>( 訪看10 )第    246 号
( 訪看24 )第    450 号
( 訪看25 )第    545 号
( 訪看27 )第     63 号
( 訪看28 )第     50 号</t>
    </r>
  </si>
  <si>
    <r>
      <rPr>
        <sz val="9"/>
        <color rgb="FF000000"/>
        <rFont val="ＭＳ Ｐゴシック"/>
        <family val="3"/>
        <charset val="128"/>
      </rPr>
      <t>平成28年 9月 1日
平成28年 9月 1日
平成28年 9月 1日
平成28年 9月 1日
平成28年 9月 1日</t>
    </r>
  </si>
  <si>
    <t>25</t>
  </si>
  <si>
    <t>01,9053,4</t>
  </si>
  <si>
    <r>
      <rPr>
        <sz val="9"/>
        <color rgb="FF000000"/>
        <rFont val="ＭＳ ゴシック"/>
        <family val="3"/>
        <charset val="128"/>
      </rPr>
      <t>株式会社ドクターアイズ
朝日訪問看護ステーション</t>
    </r>
  </si>
  <si>
    <r>
      <rPr>
        <sz val="9"/>
        <color rgb="FF000000"/>
        <rFont val="ＭＳ ゴシック"/>
        <family val="3"/>
        <charset val="128"/>
      </rPr>
      <t>〒064－0918
札幌市中央区南十八条西１２丁目４番１２号</t>
    </r>
  </si>
  <si>
    <r>
      <rPr>
        <sz val="9"/>
        <color rgb="FF000000"/>
        <rFont val="ＭＳ ゴシック"/>
        <family val="3"/>
        <charset val="128"/>
      </rPr>
      <t>011-213-1507
(011-213-1215)</t>
    </r>
  </si>
  <si>
    <r>
      <rPr>
        <sz val="9"/>
        <color rgb="FF000000"/>
        <rFont val="ＭＳ Ｐゴシック"/>
        <family val="3"/>
        <charset val="128"/>
      </rPr>
      <t>( 訪看23 )第    475 号
( 訪看25 )第    573 号
( 訪看41 )第     22 号</t>
    </r>
  </si>
  <si>
    <r>
      <rPr>
        <sz val="9"/>
        <color rgb="FF000000"/>
        <rFont val="ＭＳ Ｐゴシック"/>
        <family val="3"/>
        <charset val="128"/>
      </rPr>
      <t>令和 6年 6月 1日
平成29年 5月 1日
令和 6年 6月 1日</t>
    </r>
  </si>
  <si>
    <t>26</t>
  </si>
  <si>
    <t>01,9057,5</t>
  </si>
  <si>
    <r>
      <rPr>
        <sz val="9"/>
        <color rgb="FF000000"/>
        <rFont val="ＭＳ ゴシック"/>
        <family val="3"/>
        <charset val="128"/>
      </rPr>
      <t>株式会社エイチ・アイ・ユーサービス
訪問看護さくらステーション</t>
    </r>
  </si>
  <si>
    <r>
      <rPr>
        <sz val="9"/>
        <color rgb="FF000000"/>
        <rFont val="ＭＳ ゴシック"/>
        <family val="3"/>
        <charset val="128"/>
      </rPr>
      <t>〒060－0001
札幌市中央区北一条西９丁目３番２７号第３古久根ビル７階</t>
    </r>
  </si>
  <si>
    <r>
      <rPr>
        <sz val="9"/>
        <color rgb="FF000000"/>
        <rFont val="ＭＳ ゴシック"/>
        <family val="3"/>
        <charset val="128"/>
      </rPr>
      <t>011-209-1765
(011-209-1766)</t>
    </r>
  </si>
  <si>
    <r>
      <rPr>
        <sz val="9"/>
        <color rgb="FF000000"/>
        <rFont val="ＭＳ Ｐゴシック"/>
        <family val="3"/>
        <charset val="128"/>
      </rPr>
      <t>( 訪看23 )第    999 号
( 訪看25 )第    604 号
( 訪ベⅠ１ )第    601 号
( 訪ベⅠ１注 )第    377 号
( 訪看40 )第    219 号</t>
    </r>
  </si>
  <si>
    <r>
      <rPr>
        <sz val="9"/>
        <color rgb="FF000000"/>
        <rFont val="ＭＳ Ｐゴシック"/>
        <family val="3"/>
        <charset val="128"/>
      </rPr>
      <t>令和 6年 8月 1日
平成30年 2月 1日
令和 8年 6月 1日
令和 8年 6月 1日
令和 6年 6月 1日</t>
    </r>
  </si>
  <si>
    <t>27</t>
  </si>
  <si>
    <t>01,9059,1</t>
  </si>
  <si>
    <r>
      <rPr>
        <sz val="9"/>
        <color rgb="FF000000"/>
        <rFont val="ＭＳ ゴシック"/>
        <family val="3"/>
        <charset val="128"/>
      </rPr>
      <t>株式会社ロータス
訪問看護ステーション　ピリカ</t>
    </r>
  </si>
  <si>
    <r>
      <rPr>
        <sz val="9"/>
        <color rgb="FF000000"/>
        <rFont val="ＭＳ ゴシック"/>
        <family val="3"/>
        <charset val="128"/>
      </rPr>
      <t>〒064－0919
札幌市中央区南十九条西１２丁目２－２２</t>
    </r>
  </si>
  <si>
    <r>
      <rPr>
        <sz val="9"/>
        <color rgb="FF000000"/>
        <rFont val="ＭＳ ゴシック"/>
        <family val="3"/>
        <charset val="128"/>
      </rPr>
      <t>011-585-5113
(011-585-5120)</t>
    </r>
  </si>
  <si>
    <r>
      <rPr>
        <sz val="9"/>
        <color rgb="FF000000"/>
        <rFont val="ＭＳ Ｐゴシック"/>
        <family val="3"/>
        <charset val="128"/>
      </rPr>
      <t>( 訪看10 )第    646 号
( 訪看24 )第    560 号
( 訪看25 )第    646 号
( 訪看27 )第    340 号
( 訪看41 )第    186 号</t>
    </r>
  </si>
  <si>
    <r>
      <rPr>
        <sz val="9"/>
        <color rgb="FF000000"/>
        <rFont val="ＭＳ Ｐゴシック"/>
        <family val="3"/>
        <charset val="128"/>
      </rPr>
      <t>令和 6年 6月 1日
平成30年 9月 1日
平成30年 9月 1日
令和 6年 6月 1日
令和 6年10月 1日</t>
    </r>
  </si>
  <si>
    <t>28</t>
  </si>
  <si>
    <t>01,9062,5</t>
  </si>
  <si>
    <r>
      <rPr>
        <sz val="9"/>
        <color rgb="FF000000"/>
        <rFont val="ＭＳ ゴシック"/>
        <family val="3"/>
        <charset val="128"/>
      </rPr>
      <t>一般社団法人療養生活支援協議会
訪問看護ステーションあかり</t>
    </r>
  </si>
  <si>
    <r>
      <rPr>
        <sz val="9"/>
        <color rgb="FF000000"/>
        <rFont val="ＭＳ ゴシック"/>
        <family val="3"/>
        <charset val="128"/>
      </rPr>
      <t>〒062－0033
札幌市豊平区西岡三条１１丁目７－１０サンテラス西岡１０５</t>
    </r>
  </si>
  <si>
    <r>
      <rPr>
        <sz val="9"/>
        <color rgb="FF000000"/>
        <rFont val="ＭＳ ゴシック"/>
        <family val="3"/>
        <charset val="128"/>
      </rPr>
      <t>011-511-6672
(011-522-2289)</t>
    </r>
  </si>
  <si>
    <r>
      <rPr>
        <sz val="9"/>
        <color rgb="FF000000"/>
        <rFont val="ＭＳ Ｐゴシック"/>
        <family val="3"/>
        <charset val="128"/>
      </rPr>
      <t>( 訪看10 )第    295 号
( 訪看23 )第    526 号
( 訪看25 )第    615 号
( 訪看27 )第    296 号
( 訪看28 )第    195 号
( 訪看34 )第     34 号
( 訪看41 )第    187 号</t>
    </r>
  </si>
  <si>
    <r>
      <rPr>
        <sz val="9"/>
        <color rgb="FF000000"/>
        <rFont val="ＭＳ Ｐゴシック"/>
        <family val="3"/>
        <charset val="128"/>
      </rPr>
      <t>令和 3年12月 1日
令和 6年 6月 1日
平成30年 6月 1日
令和 5年10月 1日
令和 5年10月 1日
令和 6年 6月 1日
令和 6年10月 1日</t>
    </r>
  </si>
  <si>
    <t>29</t>
  </si>
  <si>
    <t>01,9063,3</t>
  </si>
  <si>
    <r>
      <rPr>
        <sz val="9"/>
        <color rgb="FF000000"/>
        <rFont val="ＭＳ ゴシック"/>
        <family val="3"/>
        <charset val="128"/>
      </rPr>
      <t>株式会社Ａ＆Ｎ
訪問看護ステーションはる</t>
    </r>
  </si>
  <si>
    <r>
      <rPr>
        <sz val="9"/>
        <color rgb="FF000000"/>
        <rFont val="ＭＳ ゴシック"/>
        <family val="3"/>
        <charset val="128"/>
      </rPr>
      <t>〒004－0841
札幌市清田区清田一条３丁目３番３２号ハイツパティオＡ棟　１０２号</t>
    </r>
  </si>
  <si>
    <r>
      <rPr>
        <sz val="9"/>
        <color rgb="FF000000"/>
        <rFont val="ＭＳ ゴシック"/>
        <family val="3"/>
        <charset val="128"/>
      </rPr>
      <t xml:space="preserve">090-9433-7508
</t>
    </r>
  </si>
  <si>
    <r>
      <rPr>
        <sz val="9"/>
        <color rgb="FF000000"/>
        <rFont val="ＭＳ Ｐゴシック"/>
        <family val="3"/>
        <charset val="128"/>
      </rPr>
      <t>( 訪看23 )第    536 号
( 訪看25 )第    622 号
( 訪ベⅠ１ )第    365 号
( 訪ベⅠ１注 )第    363 号
( 訪看40 )第    585 号</t>
    </r>
  </si>
  <si>
    <r>
      <rPr>
        <sz val="9"/>
        <color rgb="FF000000"/>
        <rFont val="ＭＳ Ｐゴシック"/>
        <family val="3"/>
        <charset val="128"/>
      </rPr>
      <t>令和 6年 6月 1日
平成30年 5月 1日
令和 8年 6月 1日
令和 8年 6月 1日
令和 6年12月 1日</t>
    </r>
  </si>
  <si>
    <t>30</t>
  </si>
  <si>
    <t>01,9064,1</t>
  </si>
  <si>
    <r>
      <rPr>
        <sz val="9"/>
        <color rgb="FF000000"/>
        <rFont val="ＭＳ ゴシック"/>
        <family val="3"/>
        <charset val="128"/>
      </rPr>
      <t>社会福祉法人ろく舎
訪問看護ステーション　ろく舎</t>
    </r>
  </si>
  <si>
    <r>
      <rPr>
        <sz val="9"/>
        <color rgb="FF000000"/>
        <rFont val="ＭＳ ゴシック"/>
        <family val="3"/>
        <charset val="128"/>
      </rPr>
      <t>〒064－0811
札幌市中央区南十一条西１丁目５－８</t>
    </r>
  </si>
  <si>
    <r>
      <rPr>
        <sz val="9"/>
        <color rgb="FF000000"/>
        <rFont val="ＭＳ ゴシック"/>
        <family val="3"/>
        <charset val="128"/>
      </rPr>
      <t>011-530-5700
(011-530-5701)</t>
    </r>
  </si>
  <si>
    <r>
      <rPr>
        <sz val="9"/>
        <color rgb="FF000000"/>
        <rFont val="ＭＳ Ｐゴシック"/>
        <family val="3"/>
        <charset val="128"/>
      </rPr>
      <t>( 訪ベⅠ１ )第    400 号
( 訪ベⅠ１注 )第    411 号
( 訪看40 )第    220 号</t>
    </r>
  </si>
  <si>
    <r>
      <rPr>
        <sz val="9"/>
        <color rgb="FF000000"/>
        <rFont val="ＭＳ Ｐゴシック"/>
        <family val="3"/>
        <charset val="128"/>
      </rPr>
      <t>令和 8年 2月 1日
令和 8年 7月 1日
令和 6年 6月 1日</t>
    </r>
  </si>
  <si>
    <t>31</t>
  </si>
  <si>
    <t>01,9065,8</t>
  </si>
  <si>
    <r>
      <rPr>
        <sz val="9"/>
        <color rgb="FF000000"/>
        <rFont val="ＭＳ ゴシック"/>
        <family val="3"/>
        <charset val="128"/>
      </rPr>
      <t>ＳＯＭＰＯケア株式会社
ＳＯＭＰＯケア　札幌桑園駅前　訪問看護</t>
    </r>
  </si>
  <si>
    <r>
      <rPr>
        <sz val="9"/>
        <color rgb="FF000000"/>
        <rFont val="ＭＳ ゴシック"/>
        <family val="3"/>
        <charset val="128"/>
      </rPr>
      <t>〒060－0011
札幌市中央区北十一条西１４丁目１番１７号</t>
    </r>
  </si>
  <si>
    <r>
      <rPr>
        <sz val="9"/>
        <color rgb="FF000000"/>
        <rFont val="ＭＳ ゴシック"/>
        <family val="3"/>
        <charset val="128"/>
      </rPr>
      <t>011-788-7439
(011-788-6348)</t>
    </r>
  </si>
  <si>
    <r>
      <rPr>
        <sz val="9"/>
        <color rgb="FF000000"/>
        <rFont val="ＭＳ Ｐゴシック"/>
        <family val="3"/>
        <charset val="128"/>
      </rPr>
      <t>( 訪看10 )第    301 号
( 訪看24 )第    539 号
( 訪看25 )第    624 号
( 訪看27 )第     97 号
( 訪看34 )第    107 号
( 訪ベⅠ１ )第    313 号
( 訪ベⅠ１注 )第    336 号
( 訪看41 )第    188 号</t>
    </r>
  </si>
  <si>
    <r>
      <rPr>
        <sz val="9"/>
        <color rgb="FF000000"/>
        <rFont val="ＭＳ Ｐゴシック"/>
        <family val="3"/>
        <charset val="128"/>
      </rPr>
      <t>令和 3年 1月 1日
令和 2年 5月 1日
平成30年 7月 1日
平成30年 7月 1日
令和 6年10月 1日
令和 8年 6月 1日
令和 8年 6月 1日
令和 6年10月 1日</t>
    </r>
  </si>
  <si>
    <t>32</t>
  </si>
  <si>
    <t>01,9066,6</t>
  </si>
  <si>
    <r>
      <rPr>
        <sz val="9"/>
        <color rgb="FF000000"/>
        <rFont val="ＭＳ ゴシック"/>
        <family val="3"/>
        <charset val="128"/>
      </rPr>
      <t>医療法人渓仁会
医療法人渓仁会　にしまる訪問看護ステーション</t>
    </r>
  </si>
  <si>
    <r>
      <rPr>
        <sz val="9"/>
        <color rgb="FF000000"/>
        <rFont val="ＭＳ ゴシック"/>
        <family val="3"/>
        <charset val="128"/>
      </rPr>
      <t>〒064－0810
札幌市中央区南十条西１８丁目１－４０ジュマ旭ヶ丘</t>
    </r>
  </si>
  <si>
    <r>
      <rPr>
        <sz val="9"/>
        <color rgb="FF000000"/>
        <rFont val="ＭＳ ゴシック"/>
        <family val="3"/>
        <charset val="128"/>
      </rPr>
      <t xml:space="preserve">011-211-4700
</t>
    </r>
  </si>
  <si>
    <r>
      <rPr>
        <sz val="9"/>
        <color rgb="FF000000"/>
        <rFont val="ＭＳ Ｐゴシック"/>
        <family val="3"/>
        <charset val="128"/>
      </rPr>
      <t>( 訪看10 )第    393 号
( 訪看23 )第   1092 号
( 訪看25 )第   1117 号
( 訪看機３ )第     32 号
( 訪看32 )第     62 号
( 訪看34 )第    301 号
( 訪ベⅠ１ )第     83 号
( 訪ベⅠ１注 )第    399 号
( 訪看40 )第    221 号</t>
    </r>
  </si>
  <si>
    <r>
      <rPr>
        <sz val="9"/>
        <color rgb="FF000000"/>
        <rFont val="ＭＳ Ｐゴシック"/>
        <family val="3"/>
        <charset val="128"/>
      </rPr>
      <t>令和元年 7月 1日
令和 7年 4月 1日
令和 7年 4月 1日
令和 8年 7月 1日
令和 7年 4月 1日
令和 7年 4月 1日
令和 8年 6月 1日
令和 8年 6月 1日
令和 6年 6月 1日</t>
    </r>
  </si>
  <si>
    <t>33</t>
  </si>
  <si>
    <t>01,9068,2</t>
  </si>
  <si>
    <r>
      <rPr>
        <sz val="9"/>
        <color rgb="FF000000"/>
        <rFont val="ＭＳ ゴシック"/>
        <family val="3"/>
        <charset val="128"/>
      </rPr>
      <t>株式会社ノアコンツェル
訪問看護ステーション　ナースケアーズ旭ヶ丘</t>
    </r>
  </si>
  <si>
    <r>
      <rPr>
        <sz val="9"/>
        <color rgb="FF000000"/>
        <rFont val="ＭＳ ゴシック"/>
        <family val="3"/>
        <charset val="128"/>
      </rPr>
      <t>〒064－0912
札幌市中央区南十二条西２２丁目２－１ノアガーデン　旭ヶ丘アンジュール１Ｆ</t>
    </r>
  </si>
  <si>
    <r>
      <rPr>
        <sz val="9"/>
        <color rgb="FF000000"/>
        <rFont val="ＭＳ ゴシック"/>
        <family val="3"/>
        <charset val="128"/>
      </rPr>
      <t>011-522-7565
(011-522-3300)</t>
    </r>
  </si>
  <si>
    <r>
      <rPr>
        <sz val="9"/>
        <color rgb="FF000000"/>
        <rFont val="ＭＳ Ｐゴシック"/>
        <family val="3"/>
        <charset val="128"/>
      </rPr>
      <t>( 訪看23 )第   1190 号
( 訪看25 )第   1242 号
( 訪ベⅠ１ )第    619 号
( 訪看41 )第     23 号</t>
    </r>
  </si>
  <si>
    <r>
      <rPr>
        <sz val="9"/>
        <color rgb="FF000000"/>
        <rFont val="ＭＳ Ｐゴシック"/>
        <family val="3"/>
        <charset val="128"/>
      </rPr>
      <t>令和 8年 7月 1日
令和 8年 7月 1日
令和 8年 6月 1日
令和 6年 6月 1日</t>
    </r>
  </si>
  <si>
    <t>34</t>
  </si>
  <si>
    <t>01,9069,0</t>
  </si>
  <si>
    <r>
      <rPr>
        <sz val="9"/>
        <color rgb="FF000000"/>
        <rFont val="ＭＳ ゴシック"/>
        <family val="3"/>
        <charset val="128"/>
      </rPr>
      <t>株式会社ライフデザイン
ライフデザイン　訪問看護</t>
    </r>
  </si>
  <si>
    <r>
      <rPr>
        <sz val="9"/>
        <color rgb="FF000000"/>
        <rFont val="ＭＳ ゴシック"/>
        <family val="3"/>
        <charset val="128"/>
      </rPr>
      <t>〒060－0005
札幌市中央区北五条西１０丁目６－１</t>
    </r>
  </si>
  <si>
    <r>
      <rPr>
        <sz val="9"/>
        <color rgb="FF000000"/>
        <rFont val="ＭＳ ゴシック"/>
        <family val="3"/>
        <charset val="128"/>
      </rPr>
      <t>011-211-4620
(011-211-4630)</t>
    </r>
  </si>
  <si>
    <r>
      <rPr>
        <sz val="9"/>
        <color rgb="FF000000"/>
        <rFont val="ＭＳ Ｐゴシック"/>
        <family val="3"/>
        <charset val="128"/>
      </rPr>
      <t>令和 6年 9月 1日
平成30年12月 1日
平成30年12月 1日
令和 6年 9月 1日
令和 8年 6月 1日
令和 8年 6月 1日
令和 8年 6月 1日
令和 6年 6月 1日</t>
    </r>
  </si>
  <si>
    <t>35</t>
  </si>
  <si>
    <t>01,9070,8</t>
  </si>
  <si>
    <r>
      <rPr>
        <sz val="9"/>
        <color rgb="FF000000"/>
        <rFont val="ＭＳ ゴシック"/>
        <family val="3"/>
        <charset val="128"/>
      </rPr>
      <t>株式会社ヒューマンインプリンク
訪問看護サービス　クオン</t>
    </r>
  </si>
  <si>
    <r>
      <rPr>
        <sz val="9"/>
        <color rgb="FF000000"/>
        <rFont val="ＭＳ ゴシック"/>
        <family val="3"/>
        <charset val="128"/>
      </rPr>
      <t>〒060－0041
札幌市中央区大通東２丁目３第３６桂和ビル５Ｆ</t>
    </r>
  </si>
  <si>
    <r>
      <rPr>
        <sz val="9"/>
        <color rgb="FF000000"/>
        <rFont val="ＭＳ ゴシック"/>
        <family val="3"/>
        <charset val="128"/>
      </rPr>
      <t>011-211-8090
(011-219-1704)</t>
    </r>
  </si>
  <si>
    <r>
      <rPr>
        <sz val="9"/>
        <color rgb="FF000000"/>
        <rFont val="ＭＳ Ｐゴシック"/>
        <family val="3"/>
        <charset val="128"/>
      </rPr>
      <t>( 訪看10 )第    399 号
( 訪看23 )第    602 号
( 訪看25 )第    676 号
( 訪看27 )第    163 号
( 訪看28 )第     93 号
( 訪看34 )第    390 号
( 訪看40 )第     40 号</t>
    </r>
  </si>
  <si>
    <r>
      <rPr>
        <sz val="9"/>
        <color rgb="FF000000"/>
        <rFont val="ＭＳ Ｐゴシック"/>
        <family val="3"/>
        <charset val="128"/>
      </rPr>
      <t>令和 3年12月 1日
令和 6年 6月 1日
令和元年 5月 1日
令和元年 5月 1日
令和元年 5月 1日
令和 8年 6月 1日
令和 6年 6月 1日</t>
    </r>
  </si>
  <si>
    <t>36</t>
  </si>
  <si>
    <t>01,9072,4</t>
  </si>
  <si>
    <r>
      <rPr>
        <sz val="9"/>
        <color rgb="FF000000"/>
        <rFont val="ＭＳ ゴシック"/>
        <family val="3"/>
        <charset val="128"/>
      </rPr>
      <t>株式会社ゴキヤ
旅する訪問看護ステーション</t>
    </r>
  </si>
  <si>
    <r>
      <rPr>
        <sz val="9"/>
        <color rgb="FF000000"/>
        <rFont val="ＭＳ ゴシック"/>
        <family val="3"/>
        <charset val="128"/>
      </rPr>
      <t>〒062－0921
札幌市豊平区中の島１条７丁目１１番８号</t>
    </r>
  </si>
  <si>
    <r>
      <rPr>
        <sz val="9"/>
        <color rgb="FF000000"/>
        <rFont val="ＭＳ ゴシック"/>
        <family val="3"/>
        <charset val="128"/>
      </rPr>
      <t>011-200-9777
(011-200-9769)</t>
    </r>
  </si>
  <si>
    <r>
      <rPr>
        <sz val="9"/>
        <color rgb="FF000000"/>
        <rFont val="ＭＳ Ｐゴシック"/>
        <family val="3"/>
        <charset val="128"/>
      </rPr>
      <t>令和 6年 6月 1日
令和 6年 6月 1日
令和 3年12月 1日
令和 5年 3月 1日
令和 6年 6月 1日
令和 6年 6月 1日
令和 6年 6月 1日
令和 6年 6月 1日
令和 8年 6月 1日
令和 8年 6月 1日
令和 8年 6月 1日
令和 8年 6月 1日
令和 6年 6月 1日</t>
    </r>
  </si>
  <si>
    <t>37</t>
  </si>
  <si>
    <t>01,9073,2</t>
  </si>
  <si>
    <r>
      <rPr>
        <sz val="9"/>
        <color rgb="FF000000"/>
        <rFont val="ＭＳ ゴシック"/>
        <family val="3"/>
        <charset val="128"/>
      </rPr>
      <t>株式会社メディカルシャトー
訪問看護リハビリステーション白ゆり中央</t>
    </r>
  </si>
  <si>
    <r>
      <rPr>
        <sz val="9"/>
        <color rgb="FF000000"/>
        <rFont val="ＭＳ ゴシック"/>
        <family val="3"/>
        <charset val="128"/>
      </rPr>
      <t>〒064－0809
札幌市中央区南九条西７丁目１－１８</t>
    </r>
  </si>
  <si>
    <r>
      <rPr>
        <sz val="9"/>
        <color rgb="FF000000"/>
        <rFont val="ＭＳ ゴシック"/>
        <family val="3"/>
        <charset val="128"/>
      </rPr>
      <t>011-522-5395
(011-522-5396)</t>
    </r>
  </si>
  <si>
    <r>
      <rPr>
        <sz val="9"/>
        <color rgb="FF000000"/>
        <rFont val="ＭＳ Ｐゴシック"/>
        <family val="3"/>
        <charset val="128"/>
      </rPr>
      <t>( 訪看24 )第    641 号
( 訪看25 )第    715 号
( 訪看34 )第    224 号
( 訪看35 )第     41 号
( 訪ベⅠ１ )第     65 号
( 訪ベⅠ１注 )第    163 号
( 訪看40 )第     50 号</t>
    </r>
  </si>
  <si>
    <r>
      <rPr>
        <sz val="9"/>
        <color rgb="FF000000"/>
        <rFont val="ＭＳ Ｐゴシック"/>
        <family val="3"/>
        <charset val="128"/>
      </rPr>
      <t>令和 2年 2月 1日
令和 2年 2月 1日
令和 6年12月 1日
令和 8年 6月 1日
令和 8年 6月 1日
令和 8年 6月 1日
令和 6年 6月 1日</t>
    </r>
  </si>
  <si>
    <t>38</t>
  </si>
  <si>
    <t>01,9074,0</t>
  </si>
  <si>
    <r>
      <rPr>
        <sz val="9"/>
        <color rgb="FF000000"/>
        <rFont val="ＭＳ ゴシック"/>
        <family val="3"/>
        <charset val="128"/>
      </rPr>
      <t>医療法人社団正心会
岡本病院訪問看護ステーション</t>
    </r>
  </si>
  <si>
    <r>
      <rPr>
        <sz val="9"/>
        <color rgb="FF000000"/>
        <rFont val="ＭＳ ゴシック"/>
        <family val="3"/>
        <charset val="128"/>
      </rPr>
      <t>〒060－0007
札幌市中央区北七条西２５丁目３－１０－５０１カーサフォレスト北円山</t>
    </r>
  </si>
  <si>
    <r>
      <rPr>
        <sz val="9"/>
        <color rgb="FF000000"/>
        <rFont val="ＭＳ ゴシック"/>
        <family val="3"/>
        <charset val="128"/>
      </rPr>
      <t>011-699-6003
(011-699-6004)</t>
    </r>
  </si>
  <si>
    <r>
      <rPr>
        <sz val="9"/>
        <color rgb="FF000000"/>
        <rFont val="ＭＳ Ｐゴシック"/>
        <family val="3"/>
        <charset val="128"/>
      </rPr>
      <t>( 訪看10 )第    421 号
( 訪ベⅠ１ )第    407 号
( 訪ベⅠ１注 )第    156 号
( 訪看40 )第    365 号</t>
    </r>
  </si>
  <si>
    <r>
      <rPr>
        <sz val="9"/>
        <color rgb="FF000000"/>
        <rFont val="ＭＳ Ｐゴシック"/>
        <family val="3"/>
        <charset val="128"/>
      </rPr>
      <t>令和 4年 1月 1日
令和 8年 6月 1日
令和 8年 6月 1日
令和 6年 6月 1日</t>
    </r>
  </si>
  <si>
    <t>39</t>
  </si>
  <si>
    <t>01,9075,7</t>
  </si>
  <si>
    <r>
      <rPr>
        <sz val="9"/>
        <color rgb="FF000000"/>
        <rFont val="ＭＳ ゴシック"/>
        <family val="3"/>
        <charset val="128"/>
      </rPr>
      <t>株式会社アークトゥルスジャパン
訪問看護ステーション　ゆいまーる</t>
    </r>
  </si>
  <si>
    <r>
      <rPr>
        <sz val="9"/>
        <color rgb="FF000000"/>
        <rFont val="ＭＳ ゴシック"/>
        <family val="3"/>
        <charset val="128"/>
      </rPr>
      <t>〒064－0808
札幌市中央区南八条西９丁目７５４番地山本ビル２Ｆ</t>
    </r>
  </si>
  <si>
    <r>
      <rPr>
        <sz val="9"/>
        <color rgb="FF000000"/>
        <rFont val="ＭＳ ゴシック"/>
        <family val="3"/>
        <charset val="128"/>
      </rPr>
      <t>011-530-0700
(011-530-0710)</t>
    </r>
  </si>
  <si>
    <r>
      <rPr>
        <sz val="9"/>
        <color rgb="FF000000"/>
        <rFont val="ＭＳ Ｐゴシック"/>
        <family val="3"/>
        <charset val="128"/>
      </rPr>
      <t>( 訪看10 )第    453 号
( 訪看24 )第    667 号
( 訪看25 )第    740 号
( 訪看27 )第    201 号
( 訪看28 )第    123 号</t>
    </r>
  </si>
  <si>
    <r>
      <rPr>
        <sz val="9"/>
        <color rgb="FF000000"/>
        <rFont val="ＭＳ Ｐゴシック"/>
        <family val="3"/>
        <charset val="128"/>
      </rPr>
      <t>令和 3年 1月 1日
令和 2年 4月 1日
令和 2年 4月 1日
令和 3年 1月 1日
令和 3年 1月 1日</t>
    </r>
  </si>
  <si>
    <t>40</t>
  </si>
  <si>
    <t>01,9076,5</t>
  </si>
  <si>
    <r>
      <rPr>
        <sz val="9"/>
        <color rgb="FF000000"/>
        <rFont val="ＭＳ ゴシック"/>
        <family val="3"/>
        <charset val="128"/>
      </rPr>
      <t>株式会社進幸
訪問看護ステーション　Ｇｒｏｗｔｈ</t>
    </r>
  </si>
  <si>
    <r>
      <rPr>
        <sz val="9"/>
        <color rgb="FF000000"/>
        <rFont val="ＭＳ ゴシック"/>
        <family val="3"/>
        <charset val="128"/>
      </rPr>
      <t>〒060－0063
札幌市中央区南三条西２丁目１－１Ｈ＆Ｂプラザ７階</t>
    </r>
  </si>
  <si>
    <r>
      <rPr>
        <sz val="9"/>
        <color rgb="FF000000"/>
        <rFont val="ＭＳ ゴシック"/>
        <family val="3"/>
        <charset val="128"/>
      </rPr>
      <t>011-213-0919
(011-213-1018)</t>
    </r>
  </si>
  <si>
    <r>
      <rPr>
        <sz val="9"/>
        <color rgb="FF000000"/>
        <rFont val="ＭＳ Ｐゴシック"/>
        <family val="3"/>
        <charset val="128"/>
      </rPr>
      <t>( 訪看10 )第    483 号
( 訪看23 )第   1014 号
( 訪看24 )第    663 号
( 訪看25 )第    736 号
( 訪看27 )第    218 号
( 訪看34 )第    416 号
( 訪看35 )第     59 号
( 訪ベⅠ１ )第    396 号
( 訪ベⅠ１注 )第    402 号
( 訪ベⅡ６ )第      3 号
( 訪ベⅡ１８注 )第     18 号
( 訪看41 )第    125 号</t>
    </r>
  </si>
  <si>
    <r>
      <rPr>
        <sz val="9"/>
        <color rgb="FF000000"/>
        <rFont val="ＭＳ Ｐゴシック"/>
        <family val="3"/>
        <charset val="128"/>
      </rPr>
      <t>令和 3年 7月 1日
令和 6年 9月 1日
令和 2年 4月 1日
令和 2年 4月 1日
令和 3年 7月 1日
令和 8年 6月 1日
令和 8年 6月 1日
令和 8年 6月 1日
令和 8年 6月 1日
令和 8年 1月 1日
令和 8年 6月 1日
令和 6年 6月 1日</t>
    </r>
  </si>
  <si>
    <t>41</t>
  </si>
  <si>
    <t>01,9077,3</t>
  </si>
  <si>
    <r>
      <rPr>
        <sz val="9"/>
        <color rgb="FF000000"/>
        <rFont val="ＭＳ ゴシック"/>
        <family val="3"/>
        <charset val="128"/>
      </rPr>
      <t>株式会社Ａ＆Ｎ
訪問看護ステーションめぐみ</t>
    </r>
  </si>
  <si>
    <r>
      <rPr>
        <sz val="9"/>
        <color rgb="FF000000"/>
        <rFont val="ＭＳ ゴシック"/>
        <family val="3"/>
        <charset val="128"/>
      </rPr>
      <t>〒064－0927
札幌市中央区南二十七条西１１丁目１番２５号レジデンス南２７条　２０５号</t>
    </r>
  </si>
  <si>
    <r>
      <rPr>
        <sz val="9"/>
        <color rgb="FF000000"/>
        <rFont val="ＭＳ ゴシック"/>
        <family val="3"/>
        <charset val="128"/>
      </rPr>
      <t>080-4502-7542
(011-837-0013)</t>
    </r>
  </si>
  <si>
    <r>
      <rPr>
        <sz val="9"/>
        <color rgb="FF000000"/>
        <rFont val="ＭＳ Ｐゴシック"/>
        <family val="3"/>
        <charset val="128"/>
      </rPr>
      <t>( 訪看23 )第    668 号
( 訪看25 )第    741 号
( 訪ベⅠ１ )第    362 号
( 訪ベⅠ１注 )第    362 号
( 訪看41 )第    150 号</t>
    </r>
  </si>
  <si>
    <r>
      <rPr>
        <sz val="9"/>
        <color rgb="FF000000"/>
        <rFont val="ＭＳ Ｐゴシック"/>
        <family val="3"/>
        <charset val="128"/>
      </rPr>
      <t>令和 6年 6月 1日
令和 2年 4月 1日
令和 8年 6月 1日
令和 8年 6月 1日
令和 6年10月 1日</t>
    </r>
  </si>
  <si>
    <t>42</t>
  </si>
  <si>
    <t>01,9078,1</t>
  </si>
  <si>
    <r>
      <rPr>
        <sz val="9"/>
        <color rgb="FF000000"/>
        <rFont val="ＭＳ ゴシック"/>
        <family val="3"/>
        <charset val="128"/>
      </rPr>
      <t>株式会社ノースヘルスケアサポート
訪問看護さくらテラス山鼻</t>
    </r>
  </si>
  <si>
    <r>
      <rPr>
        <sz val="9"/>
        <color rgb="FF000000"/>
        <rFont val="ＭＳ ゴシック"/>
        <family val="3"/>
        <charset val="128"/>
      </rPr>
      <t>〒064－0918
札幌市中央区南十八条西１３丁目２－５０</t>
    </r>
  </si>
  <si>
    <r>
      <rPr>
        <sz val="9"/>
        <color rgb="FF000000"/>
        <rFont val="ＭＳ ゴシック"/>
        <family val="3"/>
        <charset val="128"/>
      </rPr>
      <t>011-596-8284
(011-520-5005)</t>
    </r>
  </si>
  <si>
    <r>
      <rPr>
        <sz val="9"/>
        <color rgb="FF000000"/>
        <rFont val="ＭＳ Ｐゴシック"/>
        <family val="3"/>
        <charset val="128"/>
      </rPr>
      <t>( 訪看10 )第    423 号
( 訪看24 )第    666 号
( 訪看25 )第    739 号
( 訪看27 )第    183 号
( 訪看28 )第    109 号</t>
    </r>
  </si>
  <si>
    <r>
      <rPr>
        <sz val="9"/>
        <color rgb="FF000000"/>
        <rFont val="ＭＳ Ｐゴシック"/>
        <family val="3"/>
        <charset val="128"/>
      </rPr>
      <t>令和 4年 1月 1日
令和 2年 4月 1日
令和 2年 4月 1日
令和 2年 4月 1日
令和 2年 4月 1日</t>
    </r>
  </si>
  <si>
    <t>43</t>
  </si>
  <si>
    <t>01,9081,5</t>
  </si>
  <si>
    <r>
      <rPr>
        <sz val="9"/>
        <color rgb="FF000000"/>
        <rFont val="ＭＳ ゴシック"/>
        <family val="3"/>
        <charset val="128"/>
      </rPr>
      <t>株式会社Ｊｅｗｅｌｒｙ　Ｂｅｌｌｅ
ここあい訪問看護ステーション</t>
    </r>
  </si>
  <si>
    <r>
      <rPr>
        <sz val="9"/>
        <color rgb="FF000000"/>
        <rFont val="ＭＳ ゴシック"/>
        <family val="3"/>
        <charset val="128"/>
      </rPr>
      <t>〒065－0028
札幌市東区北二十八条東９丁目３－３ポラリスビル２階</t>
    </r>
  </si>
  <si>
    <r>
      <rPr>
        <sz val="9"/>
        <color rgb="FF000000"/>
        <rFont val="ＭＳ ゴシック"/>
        <family val="3"/>
        <charset val="128"/>
      </rPr>
      <t xml:space="preserve">011-211-4296
</t>
    </r>
  </si>
  <si>
    <r>
      <rPr>
        <sz val="9"/>
        <color rgb="FF000000"/>
        <rFont val="ＭＳ Ｐゴシック"/>
        <family val="3"/>
        <charset val="128"/>
      </rPr>
      <t>( 訪看10 )第    478 号
( 訪看24 )第    703 号
( 訪看25 )第    776 号
( 訪看27 )第    216 号
( 訪看28 )第    135 号
( 訪看34 )第     63 号
( 訪ベⅠ１ )第    314 号
( 訪ベⅠ１注 )第    403 号
( 訪看40 )第    607 号</t>
    </r>
  </si>
  <si>
    <r>
      <rPr>
        <sz val="9"/>
        <color rgb="FF000000"/>
        <rFont val="ＭＳ Ｐゴシック"/>
        <family val="3"/>
        <charset val="128"/>
      </rPr>
      <t>令和 4年 1月 1日
令和 2年12月 1日
令和 2年12月 1日
令和 3年 7月 1日
令和 3年 7月 1日
令和 6年 6月 1日
令和 6年10月 1日
令和 8年 7月 1日
令和 6年12月 1日</t>
    </r>
  </si>
  <si>
    <t>44</t>
  </si>
  <si>
    <t>01,9082,3</t>
  </si>
  <si>
    <r>
      <rPr>
        <sz val="9"/>
        <color rgb="FF000000"/>
        <rFont val="ＭＳ ゴシック"/>
        <family val="3"/>
        <charset val="128"/>
      </rPr>
      <t>株式会社インティメイト
エイド訪問看護ステーション札幌</t>
    </r>
  </si>
  <si>
    <r>
      <rPr>
        <sz val="9"/>
        <color rgb="FF000000"/>
        <rFont val="ＭＳ ゴシック"/>
        <family val="3"/>
        <charset val="128"/>
      </rPr>
      <t>〒060－0061
札幌市中央区南一条西１９丁目１－２５２ＫＮ南１条マンション８０３号室</t>
    </r>
  </si>
  <si>
    <r>
      <rPr>
        <sz val="9"/>
        <color rgb="FF000000"/>
        <rFont val="ＭＳ ゴシック"/>
        <family val="3"/>
        <charset val="128"/>
      </rPr>
      <t>011-596-9078
(011-596-9079)</t>
    </r>
  </si>
  <si>
    <r>
      <rPr>
        <sz val="9"/>
        <color rgb="FF000000"/>
        <rFont val="ＭＳ Ｐゴシック"/>
        <family val="3"/>
        <charset val="128"/>
      </rPr>
      <t>( 訪看10 )第    435 号
( 訪看23 )第    688 号
( 訪看25 )第    760 号
( 訪看27 )第    188 号
( 訪看28 )第    113 号
( 訪看34 )第    320 号
( 訪ベⅠ１ )第    374 号
( 訪ベⅠ１注 )第    268 号
( 訪看40 )第    223 号</t>
    </r>
  </si>
  <si>
    <r>
      <rPr>
        <sz val="9"/>
        <color rgb="FF000000"/>
        <rFont val="ＭＳ Ｐゴシック"/>
        <family val="3"/>
        <charset val="128"/>
      </rPr>
      <t>令和 3年11月 1日
令和 6年 6月 1日
令和 2年 9月 1日
令和 2年 9月 1日
令和 2年 9月 1日
令和 7年 7月 1日
令和 8年 6月 1日
令和 8年 6月 1日
令和 6年 6月 1日</t>
    </r>
  </si>
  <si>
    <t>45</t>
  </si>
  <si>
    <t>01,9083,1</t>
  </si>
  <si>
    <r>
      <rPr>
        <sz val="9"/>
        <color rgb="FF000000"/>
        <rFont val="ＭＳ ゴシック"/>
        <family val="3"/>
        <charset val="128"/>
      </rPr>
      <t>株式会社Ｈｕｍａｎ－ｓｙｓｔｅｍ　Ｊａｐａｎ
訪問看護ステーション　フルハウス</t>
    </r>
  </si>
  <si>
    <r>
      <rPr>
        <sz val="9"/>
        <color rgb="FF000000"/>
        <rFont val="ＭＳ ゴシック"/>
        <family val="3"/>
        <charset val="128"/>
      </rPr>
      <t>〒006－0832
札幌市手稲区曙二条１丁目１０－１６</t>
    </r>
  </si>
  <si>
    <r>
      <rPr>
        <sz val="9"/>
        <color rgb="FF000000"/>
        <rFont val="ＭＳ ゴシック"/>
        <family val="3"/>
        <charset val="128"/>
      </rPr>
      <t>011-699-5330
(011-699-5340)</t>
    </r>
  </si>
  <si>
    <r>
      <rPr>
        <sz val="9"/>
        <color rgb="FF000000"/>
        <rFont val="ＭＳ Ｐゴシック"/>
        <family val="3"/>
        <charset val="128"/>
      </rPr>
      <t>( 訪看10 )第    492 号</t>
    </r>
  </si>
  <si>
    <r>
      <rPr>
        <sz val="9"/>
        <color rgb="FF000000"/>
        <rFont val="ＭＳ Ｐゴシック"/>
        <family val="3"/>
        <charset val="128"/>
      </rPr>
      <t>令和 3年11月 1日</t>
    </r>
  </si>
  <si>
    <t>46</t>
  </si>
  <si>
    <t>01,9085,6</t>
  </si>
  <si>
    <r>
      <rPr>
        <sz val="9"/>
        <color rgb="FF000000"/>
        <rFont val="ＭＳ ゴシック"/>
        <family val="3"/>
        <charset val="128"/>
      </rPr>
      <t>株式会社ＬＩＦＥ
ライフ訪問看護ステーション</t>
    </r>
  </si>
  <si>
    <r>
      <rPr>
        <sz val="9"/>
        <color rgb="FF000000"/>
        <rFont val="ＭＳ ゴシック"/>
        <family val="3"/>
        <charset val="128"/>
      </rPr>
      <t>〒064－0810
札幌市中央区南十条西１５丁目１－１６さいとうスタジオコート３０２</t>
    </r>
  </si>
  <si>
    <r>
      <rPr>
        <sz val="9"/>
        <color rgb="FF000000"/>
        <rFont val="ＭＳ ゴシック"/>
        <family val="3"/>
        <charset val="128"/>
      </rPr>
      <t>011-531-0667
(011-351-2909)</t>
    </r>
  </si>
  <si>
    <r>
      <rPr>
        <sz val="9"/>
        <color rgb="FF000000"/>
        <rFont val="ＭＳ Ｐゴシック"/>
        <family val="3"/>
        <charset val="128"/>
      </rPr>
      <t>( 訪看24 )第    741 号
( 訪看25 )第    814 号
( 訪ベⅠ１ )第    554 号
( 訪看41 )第    152 号</t>
    </r>
  </si>
  <si>
    <r>
      <rPr>
        <sz val="9"/>
        <color rgb="FF000000"/>
        <rFont val="ＭＳ Ｐゴシック"/>
        <family val="3"/>
        <charset val="128"/>
      </rPr>
      <t>令和 3年 8月 1日
令和 3年 8月 1日
令和 8年 6月 1日
令和 6年10月 1日</t>
    </r>
  </si>
  <si>
    <t>47</t>
  </si>
  <si>
    <t>01,9086,4</t>
  </si>
  <si>
    <r>
      <rPr>
        <sz val="9"/>
        <color rgb="FF000000"/>
        <rFont val="ＭＳ ゴシック"/>
        <family val="3"/>
        <charset val="128"/>
      </rPr>
      <t>特定非営利活動法人ソルウェイズ
訪問看護ステーション　あみえる</t>
    </r>
  </si>
  <si>
    <r>
      <rPr>
        <sz val="9"/>
        <color rgb="FF000000"/>
        <rFont val="ＭＳ ゴシック"/>
        <family val="3"/>
        <charset val="128"/>
      </rPr>
      <t>〒001－0909
札幌市北区新琴似九条５丁目３－６－１０２</t>
    </r>
  </si>
  <si>
    <r>
      <rPr>
        <sz val="9"/>
        <color rgb="FF000000"/>
        <rFont val="ＭＳ ゴシック"/>
        <family val="3"/>
        <charset val="128"/>
      </rPr>
      <t>011-500-2871
(011-500-2871)</t>
    </r>
  </si>
  <si>
    <r>
      <rPr>
        <sz val="9"/>
        <color rgb="FF000000"/>
        <rFont val="ＭＳ Ｐゴシック"/>
        <family val="3"/>
        <charset val="128"/>
      </rPr>
      <t>( 訪看23 )第    728 号
( 訪看25 )第    800 号
( 訪看機２ )第     58 号
( 訪看34 )第     85 号
( 訪看35 )第     12 号
( 訪看37 )第      3 号
( 訪ベⅠ１ )第     66 号
( 訪ベⅠ１注 )第     95 号
( 訪看40 )第     42 号</t>
    </r>
  </si>
  <si>
    <r>
      <rPr>
        <sz val="9"/>
        <color rgb="FF000000"/>
        <rFont val="ＭＳ Ｐゴシック"/>
        <family val="3"/>
        <charset val="128"/>
      </rPr>
      <t>令和 6年 6月 1日
令和 3年 6月 1日
令和 8年 6月 1日
令和 6年 8月 1日
令和 8年 6月 1日
令和 8年 6月 1日
令和 8年 6月 1日
令和 8年 6月 1日
令和 6年 6月 1日</t>
    </r>
  </si>
  <si>
    <t>48</t>
  </si>
  <si>
    <t>01,9087,2</t>
  </si>
  <si>
    <r>
      <rPr>
        <sz val="9"/>
        <color rgb="FF000000"/>
        <rFont val="ＭＳ ゴシック"/>
        <family val="3"/>
        <charset val="128"/>
      </rPr>
      <t>ウイズワン株式会社
札幌椿看護ステーション</t>
    </r>
  </si>
  <si>
    <r>
      <rPr>
        <sz val="9"/>
        <color rgb="FF000000"/>
        <rFont val="ＭＳ ゴシック"/>
        <family val="3"/>
        <charset val="128"/>
      </rPr>
      <t>〒064－0806
札幌市中央区南六条西１１丁目１２８４番２７号</t>
    </r>
  </si>
  <si>
    <r>
      <rPr>
        <sz val="9"/>
        <color rgb="FF000000"/>
        <rFont val="ＭＳ ゴシック"/>
        <family val="3"/>
        <charset val="128"/>
      </rPr>
      <t>011-596-6713
(011-596-6718)</t>
    </r>
  </si>
  <si>
    <r>
      <rPr>
        <sz val="9"/>
        <color rgb="FF000000"/>
        <rFont val="ＭＳ Ｐゴシック"/>
        <family val="3"/>
        <charset val="128"/>
      </rPr>
      <t>( 訪看10 )第    479 号
( 訪看24 )第    735 号
( 訪看25 )第    808 号
( 訪看27 )第    217 号</t>
    </r>
  </si>
  <si>
    <r>
      <rPr>
        <sz val="9"/>
        <color rgb="FF000000"/>
        <rFont val="ＭＳ Ｐゴシック"/>
        <family val="3"/>
        <charset val="128"/>
      </rPr>
      <t>令和 3年 7月 1日
令和 3年 7月 1日
令和 3年 7月 1日
令和 3年 7月 1日</t>
    </r>
  </si>
  <si>
    <t>49</t>
  </si>
  <si>
    <t>01,9088,0</t>
  </si>
  <si>
    <r>
      <rPr>
        <sz val="9"/>
        <color rgb="FF000000"/>
        <rFont val="ＭＳ ゴシック"/>
        <family val="3"/>
        <charset val="128"/>
      </rPr>
      <t>株式会社町コム
訪問看護・リハビリテーションセンター　ななかまど中央</t>
    </r>
  </si>
  <si>
    <r>
      <rPr>
        <sz val="9"/>
        <color rgb="FF000000"/>
        <rFont val="ＭＳ ゴシック"/>
        <family val="3"/>
        <charset val="128"/>
      </rPr>
      <t>〒064－0952
札幌市中央区宮の森二条５丁目１－１３</t>
    </r>
  </si>
  <si>
    <r>
      <rPr>
        <sz val="9"/>
        <color rgb="FF000000"/>
        <rFont val="ＭＳ ゴシック"/>
        <family val="3"/>
        <charset val="128"/>
      </rPr>
      <t>011-624-6210
(011-624-6910)</t>
    </r>
  </si>
  <si>
    <r>
      <rPr>
        <sz val="9"/>
        <color rgb="FF000000"/>
        <rFont val="ＭＳ Ｐゴシック"/>
        <family val="3"/>
        <charset val="128"/>
      </rPr>
      <t>( 訪看10 )第    476 号
( 訪看23 )第    730 号
( 訪看25 )第    803 号
( 訪看27 )第    214 号
( 訪看28 )第    133 号
( 訪看機４ )第      5 号
( 訪看32 )第     66 号
( 訪看34 )第    315 号
( 訪看35 )第     70 号
( 訪ベⅠ１ )第    247 号
( 訪ベⅠ１注 )第     14 号
( 訪看40 )第    224 号</t>
    </r>
  </si>
  <si>
    <r>
      <rPr>
        <sz val="9"/>
        <color rgb="FF000000"/>
        <rFont val="ＭＳ Ｐゴシック"/>
        <family val="3"/>
        <charset val="128"/>
      </rPr>
      <t>令和 3年 6月 1日
令和 6年 6月 1日
令和 3年 6月 1日
令和 3年 6月 1日
令和 3年 6月 1日
令和 8年 6月 1日
令和 7年 6月 1日
令和 7年 6月 1日
令和 8年 6月 1日
令和 8年 6月 1日
令和 8年 6月 1日
令和 6年 6月 1日</t>
    </r>
  </si>
  <si>
    <t>50</t>
  </si>
  <si>
    <t>01,9089,8</t>
  </si>
  <si>
    <r>
      <rPr>
        <sz val="9"/>
        <color rgb="FF000000"/>
        <rFont val="ＭＳ ゴシック"/>
        <family val="3"/>
        <charset val="128"/>
      </rPr>
      <t>株式会社メディキッズ
プリサポ訪問看護ステーション</t>
    </r>
  </si>
  <si>
    <r>
      <rPr>
        <sz val="9"/>
        <color rgb="FF000000"/>
        <rFont val="ＭＳ ゴシック"/>
        <family val="3"/>
        <charset val="128"/>
      </rPr>
      <t>〒060－0042
札幌市中央区大通西１４丁目３－３０ラヴェーラ大通公園５０４</t>
    </r>
  </si>
  <si>
    <r>
      <rPr>
        <sz val="9"/>
        <color rgb="FF000000"/>
        <rFont val="ＭＳ ゴシック"/>
        <family val="3"/>
        <charset val="128"/>
      </rPr>
      <t xml:space="preserve">011-676-4534
</t>
    </r>
  </si>
  <si>
    <r>
      <rPr>
        <sz val="9"/>
        <color rgb="FF000000"/>
        <rFont val="ＭＳ Ｐゴシック"/>
        <family val="3"/>
        <charset val="128"/>
      </rPr>
      <t>( 訪看10 )第    472 号
( 訪看23 )第    726 号
( 訪看25 )第    798 号
( 訪看27 )第    212 号
( 訪看28 )第    131 号
( 訪看41 )第    126 号</t>
    </r>
  </si>
  <si>
    <r>
      <rPr>
        <sz val="9"/>
        <color rgb="FF000000"/>
        <rFont val="ＭＳ Ｐゴシック"/>
        <family val="3"/>
        <charset val="128"/>
      </rPr>
      <t>令和 3年 6月 1日
令和 6年 6月 1日
令和 3年 6月 1日
令和 3年 6月 1日
令和 3年 6月 1日
令和 6年 6月 1日</t>
    </r>
  </si>
  <si>
    <t>51</t>
  </si>
  <si>
    <t>01,9090,6</t>
  </si>
  <si>
    <r>
      <rPr>
        <sz val="9"/>
        <color rgb="FF000000"/>
        <rFont val="ＭＳ ゴシック"/>
        <family val="3"/>
        <charset val="128"/>
      </rPr>
      <t>株式会社ＥＺＯ
訪問看護ステーション　えぞ</t>
    </r>
  </si>
  <si>
    <r>
      <rPr>
        <sz val="9"/>
        <color rgb="FF000000"/>
        <rFont val="ＭＳ ゴシック"/>
        <family val="3"/>
        <charset val="128"/>
      </rPr>
      <t>〒062－0932
札幌市豊平区平岸二条７丁目１－１５第２豊水ビル　３０２号</t>
    </r>
  </si>
  <si>
    <r>
      <rPr>
        <sz val="9"/>
        <color rgb="FF000000"/>
        <rFont val="ＭＳ ゴシック"/>
        <family val="3"/>
        <charset val="128"/>
      </rPr>
      <t>011-887-0982
(011-887-0983)</t>
    </r>
  </si>
  <si>
    <r>
      <rPr>
        <sz val="9"/>
        <color rgb="FF000000"/>
        <rFont val="ＭＳ Ｐゴシック"/>
        <family val="3"/>
        <charset val="128"/>
      </rPr>
      <t>( 訪看10 )第    493 号
( 訪看24 )第    743 号
( 訪看25 )第    816 号
( 訪看41 )第    153 号</t>
    </r>
  </si>
  <si>
    <r>
      <rPr>
        <sz val="9"/>
        <color rgb="FF000000"/>
        <rFont val="ＭＳ Ｐゴシック"/>
        <family val="3"/>
        <charset val="128"/>
      </rPr>
      <t>令和 3年11月 1日
令和 3年 8月 1日
令和 3年 8月 1日
令和 6年10月 1日</t>
    </r>
  </si>
  <si>
    <t>52</t>
  </si>
  <si>
    <t>01,9093,0</t>
  </si>
  <si>
    <r>
      <rPr>
        <sz val="9"/>
        <color rgb="FF000000"/>
        <rFont val="ＭＳ ゴシック"/>
        <family val="3"/>
        <charset val="128"/>
      </rPr>
      <t>プラチナ看護株式会社
ビジナすすきの</t>
    </r>
  </si>
  <si>
    <r>
      <rPr>
        <sz val="9"/>
        <color rgb="FF000000"/>
        <rFont val="ＭＳ ゴシック"/>
        <family val="3"/>
        <charset val="128"/>
      </rPr>
      <t>〒060－0055
札幌市中央区南五条東２丁目３番地モデナフィネスト１００７号室</t>
    </r>
  </si>
  <si>
    <r>
      <rPr>
        <sz val="9"/>
        <color rgb="FF000000"/>
        <rFont val="ＭＳ ゴシック"/>
        <family val="3"/>
        <charset val="128"/>
      </rPr>
      <t>011-200-0282
(011-200-0284)</t>
    </r>
  </si>
  <si>
    <r>
      <rPr>
        <sz val="9"/>
        <color rgb="FF000000"/>
        <rFont val="ＭＳ Ｐゴシック"/>
        <family val="3"/>
        <charset val="128"/>
      </rPr>
      <t>( 訪看10 )第    484 号
( 訪看23 )第    740 号
( 訪看25 )第    813 号
( 訪看27 )第    219 号
( 訪看28 )第    136 号
( 訪看40 )第     84 号</t>
    </r>
  </si>
  <si>
    <r>
      <rPr>
        <sz val="9"/>
        <color rgb="FF000000"/>
        <rFont val="ＭＳ Ｐゴシック"/>
        <family val="3"/>
        <charset val="128"/>
      </rPr>
      <t>令和 4年 2月 1日
令和 6年 6月 1日
令和 3年 8月 1日
令和 3年 8月 1日
令和 3年 8月 1日
令和 6年 6月 1日</t>
    </r>
  </si>
  <si>
    <t>53</t>
  </si>
  <si>
    <t>01,9096,3</t>
  </si>
  <si>
    <r>
      <rPr>
        <sz val="9"/>
        <color rgb="FF000000"/>
        <rFont val="ＭＳ ゴシック"/>
        <family val="3"/>
        <charset val="128"/>
      </rPr>
      <t>株式会社ＱＵＯＬ
訪問看護ステーションクオル</t>
    </r>
  </si>
  <si>
    <r>
      <rPr>
        <sz val="9"/>
        <color rgb="FF000000"/>
        <rFont val="ＭＳ ゴシック"/>
        <family val="3"/>
        <charset val="128"/>
      </rPr>
      <t>〒060－0001
札幌市中央区北一条西１５丁目１－３大通ハイム５１０号</t>
    </r>
  </si>
  <si>
    <r>
      <rPr>
        <sz val="9"/>
        <color rgb="FF000000"/>
        <rFont val="ＭＳ ゴシック"/>
        <family val="3"/>
        <charset val="128"/>
      </rPr>
      <t>011-590-0556
(011-590-0554)</t>
    </r>
  </si>
  <si>
    <r>
      <rPr>
        <sz val="9"/>
        <color rgb="FF000000"/>
        <rFont val="ＭＳ Ｐゴシック"/>
        <family val="3"/>
        <charset val="128"/>
      </rPr>
      <t>( 訪看10 )第    500 号
( 訪看24 )第    767 号
( 訪看25 )第    841 号
( 訪看40 )第    605 号</t>
    </r>
  </si>
  <si>
    <r>
      <rPr>
        <sz val="9"/>
        <color rgb="FF000000"/>
        <rFont val="ＭＳ Ｐゴシック"/>
        <family val="3"/>
        <charset val="128"/>
      </rPr>
      <t>令和 4年 2月 1日
令和 4年 2月 1日
令和 4年 2月 1日
令和 6年12月 1日</t>
    </r>
  </si>
  <si>
    <t>54</t>
  </si>
  <si>
    <t>01,9098,9</t>
  </si>
  <si>
    <r>
      <rPr>
        <sz val="9"/>
        <color rgb="FF000000"/>
        <rFont val="ＭＳ ゴシック"/>
        <family val="3"/>
        <charset val="128"/>
      </rPr>
      <t>株式会社若葉
訪問看護ステーション　ゆな</t>
    </r>
  </si>
  <si>
    <r>
      <rPr>
        <sz val="9"/>
        <color rgb="FF000000"/>
        <rFont val="ＭＳ ゴシック"/>
        <family val="3"/>
        <charset val="128"/>
      </rPr>
      <t>〒060－0001
札幌市中央区北一条西１９丁目１－２ファミール第２大通３０５</t>
    </r>
  </si>
  <si>
    <r>
      <rPr>
        <sz val="9"/>
        <color rgb="FF000000"/>
        <rFont val="ＭＳ ゴシック"/>
        <family val="3"/>
        <charset val="128"/>
      </rPr>
      <t>011-303-9540
(011-302-8434)</t>
    </r>
  </si>
  <si>
    <r>
      <rPr>
        <sz val="9"/>
        <color rgb="FF000000"/>
        <rFont val="ＭＳ Ｐゴシック"/>
        <family val="3"/>
        <charset val="128"/>
      </rPr>
      <t>( 訪看10 )第    507 号
( 訪看23 )第    772 号
( 訪看25 )第    846 号
( 訪看27 )第    241 号
( 訪看28 )第    150 号
( 訪ベⅠ１ )第     68 号
( 訪看41 )第    316 号</t>
    </r>
  </si>
  <si>
    <r>
      <rPr>
        <sz val="9"/>
        <color rgb="FF000000"/>
        <rFont val="ＭＳ Ｐゴシック"/>
        <family val="3"/>
        <charset val="128"/>
      </rPr>
      <t>令和 4年 4月 1日
令和 6年 6月 1日
令和 4年 4月 1日
令和 4年 4月 1日
令和 4年 4月 1日
令和 6年 6月 1日
令和 6年12月 1日</t>
    </r>
  </si>
  <si>
    <t>55</t>
  </si>
  <si>
    <t>01,9099,7</t>
  </si>
  <si>
    <r>
      <rPr>
        <sz val="9"/>
        <color rgb="FF000000"/>
        <rFont val="ＭＳ ゴシック"/>
        <family val="3"/>
        <charset val="128"/>
      </rPr>
      <t>株式会社ミヤビー
訪問看護ステーション『ミヤビーの華』</t>
    </r>
  </si>
  <si>
    <r>
      <rPr>
        <sz val="9"/>
        <color rgb="FF000000"/>
        <rFont val="ＭＳ ゴシック"/>
        <family val="3"/>
        <charset val="128"/>
      </rPr>
      <t>〒064－0952
札幌市中央区宮の森二条１３丁目１２番１０号</t>
    </r>
  </si>
  <si>
    <r>
      <rPr>
        <sz val="9"/>
        <color rgb="FF000000"/>
        <rFont val="ＭＳ ゴシック"/>
        <family val="3"/>
        <charset val="128"/>
      </rPr>
      <t>011-624-3813
(011-624-3812)</t>
    </r>
  </si>
  <si>
    <r>
      <rPr>
        <sz val="9"/>
        <color rgb="FF000000"/>
        <rFont val="ＭＳ Ｐゴシック"/>
        <family val="3"/>
        <charset val="128"/>
      </rPr>
      <t>( 訪看23 )第    800 号
( 訪看25 )第    874 号
( 訪看34 )第     71 号
( 訪ベⅠ１ )第     32 号
( 訪ベⅠ１注 )第     29 号
( 訪ベⅡ１８ )第     11 号
( 訪ベⅡ１８注 )第      4 号
( 訪看41 )第    189 号</t>
    </r>
  </si>
  <si>
    <r>
      <rPr>
        <sz val="9"/>
        <color rgb="FF000000"/>
        <rFont val="ＭＳ Ｐゴシック"/>
        <family val="3"/>
        <charset val="128"/>
      </rPr>
      <t>令和 6年 6月 1日
令和 4年 8月 1日
令和 6年 6月 1日
令和 8年 6月 1日
令和 8年 6月 1日
令和 6年 6月 1日
令和 8年 6月 1日
令和 6年10月 1日</t>
    </r>
  </si>
  <si>
    <t>56</t>
  </si>
  <si>
    <t>01,9100,3</t>
  </si>
  <si>
    <r>
      <rPr>
        <sz val="9"/>
        <color rgb="FF000000"/>
        <rFont val="ＭＳ ゴシック"/>
        <family val="3"/>
        <charset val="128"/>
      </rPr>
      <t>株式会社きずな
訪問看護ステーションあさがお</t>
    </r>
  </si>
  <si>
    <r>
      <rPr>
        <sz val="9"/>
        <color rgb="FF000000"/>
        <rFont val="ＭＳ ゴシック"/>
        <family val="3"/>
        <charset val="128"/>
      </rPr>
      <t>〒060－0051
札幌市中央区南一条東１丁目２番１号太平洋興発ビル５階Ｂ号室</t>
    </r>
  </si>
  <si>
    <r>
      <rPr>
        <sz val="9"/>
        <color rgb="FF000000"/>
        <rFont val="ＭＳ ゴシック"/>
        <family val="3"/>
        <charset val="128"/>
      </rPr>
      <t>011-211-1070
(011-215-7085)</t>
    </r>
  </si>
  <si>
    <r>
      <rPr>
        <sz val="9"/>
        <color rgb="FF000000"/>
        <rFont val="ＭＳ Ｐゴシック"/>
        <family val="3"/>
        <charset val="128"/>
      </rPr>
      <t>( 訪看10 )第    531 号
( 訪看24 )第    810 号
( 訪看25 )第    884 号
( 訪看27 )第    257 号
( 訪看28 )第    172 号
( 訪ベⅠ１ )第     70 号
( 訪ベⅠ１注 )第    136 号
( 訪看40 )第    225 号
( 訪看41 )第    190 号</t>
    </r>
  </si>
  <si>
    <r>
      <rPr>
        <sz val="9"/>
        <color rgb="FF000000"/>
        <rFont val="ＭＳ Ｐゴシック"/>
        <family val="3"/>
        <charset val="128"/>
      </rPr>
      <t>令和 4年10月 1日
令和 4年10月 1日
令和 4年10月 1日
令和 4年10月 1日
令和 5年 4月 1日
令和 8年 6月 1日
令和 8年 6月 1日
令和 6年 6月 1日
令和 6年10月 1日</t>
    </r>
  </si>
  <si>
    <t>57</t>
  </si>
  <si>
    <t>01,9101,1</t>
  </si>
  <si>
    <r>
      <rPr>
        <sz val="9"/>
        <color rgb="FF000000"/>
        <rFont val="ＭＳ ゴシック"/>
        <family val="3"/>
        <charset val="128"/>
      </rPr>
      <t>株式会社ツクイ
ツクイ札幌中央訪問看護ステーション</t>
    </r>
  </si>
  <si>
    <r>
      <rPr>
        <sz val="9"/>
        <color rgb="FF000000"/>
        <rFont val="ＭＳ ゴシック"/>
        <family val="3"/>
        <charset val="128"/>
      </rPr>
      <t>〒064－0824
札幌市中央区北四条西２０丁目２番２７ＦＯＵＲ：２０　４階</t>
    </r>
  </si>
  <si>
    <r>
      <rPr>
        <sz val="9"/>
        <color rgb="FF000000"/>
        <rFont val="ＭＳ ゴシック"/>
        <family val="3"/>
        <charset val="128"/>
      </rPr>
      <t>011-624-8111
(011-616-6151)</t>
    </r>
  </si>
  <si>
    <r>
      <rPr>
        <sz val="9"/>
        <color rgb="FF000000"/>
        <rFont val="ＭＳ Ｐゴシック"/>
        <family val="3"/>
        <charset val="128"/>
      </rPr>
      <t>( 訪看10 )第    544 号
( 訪看24 )第    799 号
( 訪看25 )第    873 号
( 訪看40 )第    226 号</t>
    </r>
  </si>
  <si>
    <r>
      <rPr>
        <sz val="9"/>
        <color rgb="FF000000"/>
        <rFont val="ＭＳ Ｐゴシック"/>
        <family val="3"/>
        <charset val="128"/>
      </rPr>
      <t>令和 5年 1月 1日
令和 4年 8月 1日
令和 4年 8月 1日
令和 6年 6月 1日</t>
    </r>
  </si>
  <si>
    <t>58</t>
  </si>
  <si>
    <t>01,9102,9</t>
  </si>
  <si>
    <r>
      <rPr>
        <sz val="9"/>
        <color rgb="FF000000"/>
        <rFont val="ＭＳ ゴシック"/>
        <family val="3"/>
        <charset val="128"/>
      </rPr>
      <t>〒064－0912
札幌市中央区南十二条西１０丁目１番１２号</t>
    </r>
  </si>
  <si>
    <r>
      <rPr>
        <sz val="9"/>
        <color rgb="FF000000"/>
        <rFont val="ＭＳ ゴシック"/>
        <family val="3"/>
        <charset val="128"/>
      </rPr>
      <t>011-206-7751
(011-596-8750)</t>
    </r>
  </si>
  <si>
    <r>
      <rPr>
        <sz val="9"/>
        <color rgb="FF000000"/>
        <rFont val="ＭＳ Ｐゴシック"/>
        <family val="3"/>
        <charset val="128"/>
      </rPr>
      <t>( 訪看10 )第    542 号
( 訪看24 )第    819 号
( 訪看25 )第    893 号
( 訪看27 )第    485 号
( 訪看28 )第    317 号
( 訪ベⅠ１ )第    501 号
( 訪看41 )第     27 号</t>
    </r>
  </si>
  <si>
    <r>
      <rPr>
        <sz val="9"/>
        <color rgb="FF000000"/>
        <rFont val="ＭＳ Ｐゴシック"/>
        <family val="3"/>
        <charset val="128"/>
      </rPr>
      <t>令和 4年12月 1日
令和 4年12月 1日
令和 4年12月 1日
令和 8年 5月 1日
令和 8年 5月 1日
令和 8年 6月 1日
令和 6年 6月 1日</t>
    </r>
  </si>
  <si>
    <t>59</t>
  </si>
  <si>
    <t>01,9103,7</t>
  </si>
  <si>
    <r>
      <rPr>
        <sz val="9"/>
        <color rgb="FF000000"/>
        <rFont val="ＭＳ ゴシック"/>
        <family val="3"/>
        <charset val="128"/>
      </rPr>
      <t>株式会社Ｎｕｒｓｉｎｇ　Ｉｎｎｏｖａｔｉｏｎ
訪問看護ステーション　夕凪</t>
    </r>
  </si>
  <si>
    <r>
      <rPr>
        <sz val="9"/>
        <color rgb="FF000000"/>
        <rFont val="ＭＳ ゴシック"/>
        <family val="3"/>
        <charset val="128"/>
      </rPr>
      <t>〒003－0028
札幌市白石区平和通１１丁目南１－２４</t>
    </r>
  </si>
  <si>
    <r>
      <rPr>
        <sz val="9"/>
        <color rgb="FF000000"/>
        <rFont val="ＭＳ ゴシック"/>
        <family val="3"/>
        <charset val="128"/>
      </rPr>
      <t xml:space="preserve">080-8438-6406
</t>
    </r>
  </si>
  <si>
    <r>
      <rPr>
        <sz val="9"/>
        <color rgb="FF000000"/>
        <rFont val="ＭＳ Ｐゴシック"/>
        <family val="3"/>
        <charset val="128"/>
      </rPr>
      <t>( 訪看10 )第    545 号
( 訪看24 )第    823 号
( 訪看25 )第    897 号
( 訪看27 )第    276 号
( 訪看28 )第    178 号
( 訪ベⅠ１注 )第    404 号
( 訪看41 )第    299 号</t>
    </r>
  </si>
  <si>
    <r>
      <rPr>
        <sz val="9"/>
        <color rgb="FF000000"/>
        <rFont val="ＭＳ Ｐゴシック"/>
        <family val="3"/>
        <charset val="128"/>
      </rPr>
      <t>令和 5年 1月 1日
令和 5年 1月 1日
令和 5年 1月 1日
令和 5年 5月 1日
令和 5年 5月 1日
令和 8年 7月 1日
令和 6年 6月 1日</t>
    </r>
  </si>
  <si>
    <t>60</t>
  </si>
  <si>
    <t>01,9104,5</t>
  </si>
  <si>
    <r>
      <rPr>
        <sz val="9"/>
        <color rgb="FF000000"/>
        <rFont val="ＭＳ ゴシック"/>
        <family val="3"/>
        <charset val="128"/>
      </rPr>
      <t>株式会社ｔｒｕｓｔ
訪問看護ステーション　柊</t>
    </r>
  </si>
  <si>
    <r>
      <rPr>
        <sz val="9"/>
        <color rgb="FF000000"/>
        <rFont val="ＭＳ ゴシック"/>
        <family val="3"/>
        <charset val="128"/>
      </rPr>
      <t>〒064－0808
札幌市中央区南八条西２３丁目４－８</t>
    </r>
  </si>
  <si>
    <r>
      <rPr>
        <sz val="9"/>
        <color rgb="FF000000"/>
        <rFont val="ＭＳ ゴシック"/>
        <family val="3"/>
        <charset val="128"/>
      </rPr>
      <t xml:space="preserve">011-211-6388
</t>
    </r>
  </si>
  <si>
    <r>
      <rPr>
        <sz val="9"/>
        <color rgb="FF000000"/>
        <rFont val="ＭＳ Ｐゴシック"/>
        <family val="3"/>
        <charset val="128"/>
      </rPr>
      <t>( 訪看10 )第    567 号
( 訪看23 )第    842 号
( 訪看25 )第    915 号
( 訪看27 )第    273 号
( 訪看28 )第    176 号
( 訪看34 )第     65 号
( 訪看40 )第    376 号</t>
    </r>
  </si>
  <si>
    <r>
      <rPr>
        <sz val="9"/>
        <color rgb="FF000000"/>
        <rFont val="ＭＳ Ｐゴシック"/>
        <family val="3"/>
        <charset val="128"/>
      </rPr>
      <t>令和 5年 4月 1日
令和 6年 6月 1日
令和 5年 4月 1日
令和 5年 4月 1日
令和 5年 4月 1日
令和 6年 6月 1日
令和 6年 6月 1日</t>
    </r>
  </si>
  <si>
    <t>61</t>
  </si>
  <si>
    <t>01,9105,2</t>
  </si>
  <si>
    <r>
      <rPr>
        <sz val="9"/>
        <color rgb="FF000000"/>
        <rFont val="ＭＳ ゴシック"/>
        <family val="3"/>
        <charset val="128"/>
      </rPr>
      <t>株式会社キャリアエディション
訪問看護ステーション　札幌</t>
    </r>
  </si>
  <si>
    <r>
      <rPr>
        <sz val="9"/>
        <color rgb="FF000000"/>
        <rFont val="ＭＳ ゴシック"/>
        <family val="3"/>
        <charset val="128"/>
      </rPr>
      <t>〒060－0807
札幌市北区北七条西２丁目６番地３７山京ビル４階　４１６号室</t>
    </r>
  </si>
  <si>
    <r>
      <rPr>
        <sz val="9"/>
        <color rgb="FF000000"/>
        <rFont val="ＭＳ ゴシック"/>
        <family val="3"/>
        <charset val="128"/>
      </rPr>
      <t>011-206-0282
(011-206-0283)</t>
    </r>
  </si>
  <si>
    <r>
      <rPr>
        <sz val="9"/>
        <color rgb="FF000000"/>
        <rFont val="ＭＳ Ｐゴシック"/>
        <family val="3"/>
        <charset val="128"/>
      </rPr>
      <t>( 訪看10 )第    548 号
( 訪看23 )第    968 号
( 訪看24 )第    829 号
( 訪看25 )第    903 号
( 訪看27 )第    264 号
( 訪看41 )第    191 号</t>
    </r>
  </si>
  <si>
    <r>
      <rPr>
        <sz val="9"/>
        <color rgb="FF000000"/>
        <rFont val="ＭＳ Ｐゴシック"/>
        <family val="3"/>
        <charset val="128"/>
      </rPr>
      <t>令和 5年 2月 1日
令和 6年 7月 1日
令和 5年 2月 1日
令和 5年 2月 1日
令和 5年 2月 1日
令和 6年10月 1日</t>
    </r>
  </si>
  <si>
    <t>62</t>
  </si>
  <si>
    <t>01,9106,0</t>
  </si>
  <si>
    <r>
      <rPr>
        <sz val="9"/>
        <color rgb="FF000000"/>
        <rFont val="ＭＳ ゴシック"/>
        <family val="3"/>
        <charset val="128"/>
      </rPr>
      <t>株式会社ＳＩＧＮＡＬ
ＣｏＣｏＡ看護ステーション</t>
    </r>
  </si>
  <si>
    <r>
      <rPr>
        <sz val="9"/>
        <color rgb="FF000000"/>
        <rFont val="ＭＳ ゴシック"/>
        <family val="3"/>
        <charset val="128"/>
      </rPr>
      <t>〒064－0807
札幌市中央区南七条西１８丁目３－３２ＣＥＤＡＲ　ＳＱＵＡＲＥ　１０１号</t>
    </r>
  </si>
  <si>
    <r>
      <rPr>
        <sz val="9"/>
        <color rgb="FF000000"/>
        <rFont val="ＭＳ ゴシック"/>
        <family val="3"/>
        <charset val="128"/>
      </rPr>
      <t xml:space="preserve">011-600-6780
</t>
    </r>
  </si>
  <si>
    <r>
      <rPr>
        <sz val="9"/>
        <color rgb="FF000000"/>
        <rFont val="ＭＳ Ｐゴシック"/>
        <family val="3"/>
        <charset val="128"/>
      </rPr>
      <t>( 訪看10 )第    568 号
( 訪看24 )第    844 号
( 訪看25 )第    917 号
( 訪看27 )第    275 号
( 訪ベⅠ１ )第    614 号
( 訪看40 )第    602 号</t>
    </r>
  </si>
  <si>
    <r>
      <rPr>
        <sz val="9"/>
        <color rgb="FF000000"/>
        <rFont val="ＭＳ Ｐゴシック"/>
        <family val="3"/>
        <charset val="128"/>
      </rPr>
      <t>令和 5年 4月 1日
令和 5年 4月 1日
令和 5年 4月 1日
令和 5年 4月 1日
令和 8年 6月 1日
令和 6年12月 1日</t>
    </r>
  </si>
  <si>
    <t>63</t>
  </si>
  <si>
    <t>01,9107,8</t>
  </si>
  <si>
    <r>
      <rPr>
        <sz val="9"/>
        <color rgb="FF000000"/>
        <rFont val="ＭＳ ゴシック"/>
        <family val="3"/>
        <charset val="128"/>
      </rPr>
      <t>株式会社マジカルケア
てつなぎ訪問看護ステーション</t>
    </r>
  </si>
  <si>
    <r>
      <rPr>
        <sz val="9"/>
        <color rgb="FF000000"/>
        <rFont val="ＭＳ ゴシック"/>
        <family val="3"/>
        <charset val="128"/>
      </rPr>
      <t>〒064－0805
札幌市中央区南五条西８丁目６－２ウィンダムヒル南５条</t>
    </r>
  </si>
  <si>
    <r>
      <rPr>
        <sz val="9"/>
        <color rgb="FF000000"/>
        <rFont val="ＭＳ ゴシック"/>
        <family val="3"/>
        <charset val="128"/>
      </rPr>
      <t>011-600-6744
(011-600-6744)</t>
    </r>
  </si>
  <si>
    <r>
      <rPr>
        <sz val="9"/>
        <color rgb="FF000000"/>
        <rFont val="ＭＳ Ｐゴシック"/>
        <family val="3"/>
        <charset val="128"/>
      </rPr>
      <t>( 訪看10 )第    559 号
( 訪看23 )第   1116 号
( 訪看24 )第    837 号
( 訪看25 )第    910 号
( 訪看27 )第    269 号
( 訪看28 )第    171 号
( 訪看34 )第    327 号
( 訪ベⅠ１ )第    377 号
( 訪ベⅠ１注 )第    186 号
( 訪看40 )第    380 号</t>
    </r>
  </si>
  <si>
    <r>
      <rPr>
        <sz val="9"/>
        <color rgb="FF000000"/>
        <rFont val="ＭＳ Ｐゴシック"/>
        <family val="3"/>
        <charset val="128"/>
      </rPr>
      <t>令和 5年 4月 1日
令和 7年 7月 1日
令和 5年 4月 1日
令和 5年 4月 1日
令和 5年 4月 1日
令和 5年 4月 1日
令和 7年 7月 1日
令和 8年 6月 1日
令和 8年 6月 1日
令和 6年 6月 1日</t>
    </r>
  </si>
  <si>
    <t>64</t>
  </si>
  <si>
    <t>01,9108,6</t>
  </si>
  <si>
    <r>
      <rPr>
        <sz val="9"/>
        <color rgb="FF000000"/>
        <rFont val="ＭＳ ゴシック"/>
        <family val="3"/>
        <charset val="128"/>
      </rPr>
      <t>株式会社アイケア北海道
訪問看護　アイケア北海道</t>
    </r>
  </si>
  <si>
    <r>
      <rPr>
        <sz val="9"/>
        <color rgb="FF000000"/>
        <rFont val="ＭＳ ゴシック"/>
        <family val="3"/>
        <charset val="128"/>
      </rPr>
      <t>〒064－0809
札幌市中央区南九条西３丁目１０－９７札幌ＫＳビル４階</t>
    </r>
  </si>
  <si>
    <r>
      <rPr>
        <sz val="9"/>
        <color rgb="FF000000"/>
        <rFont val="ＭＳ ゴシック"/>
        <family val="3"/>
        <charset val="128"/>
      </rPr>
      <t>011-213-1996
(011-213-1997)</t>
    </r>
  </si>
  <si>
    <r>
      <rPr>
        <sz val="9"/>
        <color rgb="FF000000"/>
        <rFont val="ＭＳ Ｐゴシック"/>
        <family val="3"/>
        <charset val="128"/>
      </rPr>
      <t>( 訪看10 )第    560 号
( 訪看23 )第    843 号
( 訪看25 )第    916 号
( 訪看27 )第    274 号
( 訪看28 )第    177 号
( 訪ベⅠ１ )第     73 号
( 訪看41 )第    192 号</t>
    </r>
  </si>
  <si>
    <r>
      <rPr>
        <sz val="9"/>
        <color rgb="FF000000"/>
        <rFont val="ＭＳ Ｐゴシック"/>
        <family val="3"/>
        <charset val="128"/>
      </rPr>
      <t>令和 5年 4月 1日
令和 6年 6月 1日
令和 5年 4月 1日
令和 5年 4月 1日
令和 5年 4月 1日
令和 6年 6月 1日
令和 6年10月 1日</t>
    </r>
  </si>
  <si>
    <t>65</t>
  </si>
  <si>
    <t>01,9109,4</t>
  </si>
  <si>
    <r>
      <rPr>
        <sz val="9"/>
        <color rgb="FF000000"/>
        <rFont val="ＭＳ ゴシック"/>
        <family val="3"/>
        <charset val="128"/>
      </rPr>
      <t>有限会社ヒーリングラボ
こころの訪問看護ステーション</t>
    </r>
  </si>
  <si>
    <r>
      <rPr>
        <sz val="9"/>
        <color rgb="FF000000"/>
        <rFont val="ＭＳ ゴシック"/>
        <family val="3"/>
        <charset val="128"/>
      </rPr>
      <t>〒060－0042
札幌市中央区大通西１１丁目４番地２２第２大通藤井ビル７階</t>
    </r>
  </si>
  <si>
    <r>
      <rPr>
        <sz val="9"/>
        <color rgb="FF000000"/>
        <rFont val="ＭＳ ゴシック"/>
        <family val="3"/>
        <charset val="128"/>
      </rPr>
      <t>011-210-0212
(011-272-7272)</t>
    </r>
  </si>
  <si>
    <r>
      <rPr>
        <sz val="9"/>
        <color rgb="FF000000"/>
        <rFont val="ＭＳ Ｐゴシック"/>
        <family val="3"/>
        <charset val="128"/>
      </rPr>
      <t>( 訪看10 )第    569 号
( 訪看40 )第    590 号</t>
    </r>
  </si>
  <si>
    <r>
      <rPr>
        <sz val="9"/>
        <color rgb="FF000000"/>
        <rFont val="ＭＳ Ｐゴシック"/>
        <family val="3"/>
        <charset val="128"/>
      </rPr>
      <t>令和 5年 5月 1日
令和 6年12月 1日</t>
    </r>
  </si>
  <si>
    <t>66</t>
  </si>
  <si>
    <t>01,9110,2</t>
  </si>
  <si>
    <r>
      <rPr>
        <sz val="9"/>
        <color rgb="FF000000"/>
        <rFont val="ＭＳ ゴシック"/>
        <family val="3"/>
        <charset val="128"/>
      </rPr>
      <t>株式会社ｃｏｃｏｎｅ
訪問看護ステーションここね</t>
    </r>
  </si>
  <si>
    <r>
      <rPr>
        <sz val="9"/>
        <color rgb="FF000000"/>
        <rFont val="ＭＳ ゴシック"/>
        <family val="3"/>
        <charset val="128"/>
      </rPr>
      <t>〒064－0811
札幌市中央区南十一条西１７丁目２－８サイレンス旭ヶ丘１ＦＡ</t>
    </r>
  </si>
  <si>
    <r>
      <rPr>
        <sz val="9"/>
        <color rgb="FF000000"/>
        <rFont val="ＭＳ ゴシック"/>
        <family val="3"/>
        <charset val="128"/>
      </rPr>
      <t>011-590-4786
(011-590-4787)</t>
    </r>
  </si>
  <si>
    <r>
      <rPr>
        <sz val="9"/>
        <color rgb="FF000000"/>
        <rFont val="ＭＳ Ｐゴシック"/>
        <family val="3"/>
        <charset val="128"/>
      </rPr>
      <t>( 訪看23 )第    838 号
( 訪看25 )第    911 号
( 訪看26 )第     43 号
( 訪看32 )第     26 号
( 訪看34 )第     73 号
( 訪看35 )第     21 号
( 訪看37 )第      9 号
( 訪ベⅠ１ )第    522 号
( 訪看40 )第    171 号</t>
    </r>
  </si>
  <si>
    <r>
      <rPr>
        <sz val="9"/>
        <color rgb="FF000000"/>
        <rFont val="ＭＳ Ｐゴシック"/>
        <family val="3"/>
        <charset val="128"/>
      </rPr>
      <t>令和 6年 6月 1日
令和 5年 4月 1日
令和 5年 4月 1日
令和 5年 4月 1日
令和 6年 6月 1日
令和 8年 6月 1日
令和 8年 6月 1日
令和 8年 6月 1日
令和 6年 6月 1日</t>
    </r>
  </si>
  <si>
    <t>67</t>
  </si>
  <si>
    <t>01,9113,6</t>
  </si>
  <si>
    <r>
      <rPr>
        <sz val="9"/>
        <color rgb="FF000000"/>
        <rFont val="ＭＳ ゴシック"/>
        <family val="3"/>
        <charset val="128"/>
      </rPr>
      <t>株式会社ＣＯＷＥＡＬ
訪問看護ステーションオリーブ</t>
    </r>
  </si>
  <si>
    <r>
      <rPr>
        <sz val="9"/>
        <color rgb="FF000000"/>
        <rFont val="ＭＳ ゴシック"/>
        <family val="3"/>
        <charset val="128"/>
      </rPr>
      <t>〒001－0040
札幌市北区北四十条西４丁目２－１０麻生パステルセトビル５０６号</t>
    </r>
  </si>
  <si>
    <r>
      <rPr>
        <sz val="9"/>
        <color rgb="FF000000"/>
        <rFont val="ＭＳ ゴシック"/>
        <family val="3"/>
        <charset val="128"/>
      </rPr>
      <t>011-600-6790
(011-600-6790)</t>
    </r>
  </si>
  <si>
    <r>
      <rPr>
        <sz val="9"/>
        <color rgb="FF000000"/>
        <rFont val="ＭＳ Ｐゴシック"/>
        <family val="3"/>
        <charset val="128"/>
      </rPr>
      <t>( 訪看24 )第    867 号
( 訪看25 )第    939 号
( 訪看40 )第    227 号</t>
    </r>
  </si>
  <si>
    <r>
      <rPr>
        <sz val="9"/>
        <color rgb="FF000000"/>
        <rFont val="ＭＳ Ｐゴシック"/>
        <family val="3"/>
        <charset val="128"/>
      </rPr>
      <t>令和 5年 7月 1日
令和 5年 7月 1日
令和 6年 6月 1日</t>
    </r>
  </si>
  <si>
    <t>68</t>
  </si>
  <si>
    <t>01,9114,4</t>
  </si>
  <si>
    <r>
      <rPr>
        <sz val="9"/>
        <color rgb="FF000000"/>
        <rFont val="ＭＳ ゴシック"/>
        <family val="3"/>
        <charset val="128"/>
      </rPr>
      <t>株式会社Ｎ・フィールド
訪問看護ステーション　デューン札幌中央</t>
    </r>
  </si>
  <si>
    <r>
      <rPr>
        <sz val="9"/>
        <color rgb="FF000000"/>
        <rFont val="ＭＳ ゴシック"/>
        <family val="3"/>
        <charset val="128"/>
      </rPr>
      <t>〒060－0052
札幌市中央区南二条東４丁目１番地１０三上ビル２階</t>
    </r>
  </si>
  <si>
    <r>
      <rPr>
        <sz val="9"/>
        <color rgb="FF000000"/>
        <rFont val="ＭＳ ゴシック"/>
        <family val="3"/>
        <charset val="128"/>
      </rPr>
      <t>011-206-8103
(011-206-8104)</t>
    </r>
  </si>
  <si>
    <r>
      <rPr>
        <sz val="9"/>
        <color rgb="FF000000"/>
        <rFont val="ＭＳ Ｐゴシック"/>
        <family val="3"/>
        <charset val="128"/>
      </rPr>
      <t>( 訪看10 )第    590 号
( 訪看34 )第    295 号
( 訪ベⅠ１ )第     74 号
( 訪ベⅠ１注 )第    140 号
( 訪看40 )第    625 号</t>
    </r>
  </si>
  <si>
    <r>
      <rPr>
        <sz val="9"/>
        <color rgb="FF000000"/>
        <rFont val="ＭＳ Ｐゴシック"/>
        <family val="3"/>
        <charset val="128"/>
      </rPr>
      <t>令和 5年 8月 1日
令和 7年 4月 1日
令和 8年 6月 1日
令和 8年 6月 1日
令和 7年 7月 1日</t>
    </r>
  </si>
  <si>
    <t>69</t>
  </si>
  <si>
    <t>01,9116,9</t>
  </si>
  <si>
    <r>
      <rPr>
        <sz val="9"/>
        <color rgb="FF000000"/>
        <rFont val="ＭＳ ゴシック"/>
        <family val="3"/>
        <charset val="128"/>
      </rPr>
      <t>ＳＯＭＰＯケア株式会社
ＳＯＭＰＯケア　旭ヶ丘　訪問看護</t>
    </r>
  </si>
  <si>
    <r>
      <rPr>
        <sz val="9"/>
        <color rgb="FF000000"/>
        <rFont val="ＭＳ ゴシック"/>
        <family val="3"/>
        <charset val="128"/>
      </rPr>
      <t>〒064－0914
札幌市中央区南十四条西１８丁目６番２２号</t>
    </r>
  </si>
  <si>
    <r>
      <rPr>
        <sz val="9"/>
        <color rgb="FF000000"/>
        <rFont val="ＭＳ ゴシック"/>
        <family val="3"/>
        <charset val="128"/>
      </rPr>
      <t xml:space="preserve">011-211-1514
</t>
    </r>
  </si>
  <si>
    <r>
      <rPr>
        <sz val="9"/>
        <color rgb="FF000000"/>
        <rFont val="ＭＳ Ｐゴシック"/>
        <family val="3"/>
        <charset val="128"/>
      </rPr>
      <t>( 訪看10 )第    821 号
( 訪看24 )第    898 号
( 訪看25 )第    968 号
( 訪看34 )第    108 号
( 訪看36 )第     30 号
( 訪ベⅠ１ )第    315 号
( 訪ベⅠ１注 )第    339 号
( 訪看41 )第    194 号</t>
    </r>
  </si>
  <si>
    <r>
      <rPr>
        <sz val="9"/>
        <color rgb="FF000000"/>
        <rFont val="ＭＳ Ｐゴシック"/>
        <family val="3"/>
        <charset val="128"/>
      </rPr>
      <t>令和 8年 6月 1日
令和 5年10月 1日
令和 5年10月 1日
令和 6年10月 1日
令和 8年 6月 1日
令和 8年 6月 1日
令和 8年 6月 1日
令和 6年10月 1日</t>
    </r>
  </si>
  <si>
    <t>70</t>
  </si>
  <si>
    <t>01,9117,7</t>
  </si>
  <si>
    <r>
      <rPr>
        <sz val="9"/>
        <color rgb="FF000000"/>
        <rFont val="ＭＳ ゴシック"/>
        <family val="3"/>
        <charset val="128"/>
      </rPr>
      <t>合同会社樹
訪問看護リハビリステーション　樹　山鼻</t>
    </r>
  </si>
  <si>
    <r>
      <rPr>
        <sz val="9"/>
        <color rgb="FF000000"/>
        <rFont val="ＭＳ ゴシック"/>
        <family val="3"/>
        <charset val="128"/>
      </rPr>
      <t>〒064－0917
札幌市中央区南十七条西９丁目２番３６号</t>
    </r>
  </si>
  <si>
    <r>
      <rPr>
        <sz val="9"/>
        <color rgb="FF000000"/>
        <rFont val="ＭＳ ゴシック"/>
        <family val="3"/>
        <charset val="128"/>
      </rPr>
      <t>011-206-6835
(011-200-0535)</t>
    </r>
  </si>
  <si>
    <r>
      <rPr>
        <sz val="9"/>
        <color rgb="FF000000"/>
        <rFont val="ＭＳ Ｐゴシック"/>
        <family val="3"/>
        <charset val="128"/>
      </rPr>
      <t>( 訪看10 )第    605 号
( 訪看24 )第    904 号
( 訪看25 )第    974 号</t>
    </r>
  </si>
  <si>
    <r>
      <rPr>
        <sz val="9"/>
        <color rgb="FF000000"/>
        <rFont val="ＭＳ Ｐゴシック"/>
        <family val="3"/>
        <charset val="128"/>
      </rPr>
      <t>令和 5年11月 1日
令和 5年11月 1日
令和 5年11月 1日</t>
    </r>
  </si>
  <si>
    <t>71</t>
  </si>
  <si>
    <t>01,9118,5</t>
  </si>
  <si>
    <r>
      <rPr>
        <sz val="9"/>
        <color rgb="FF000000"/>
        <rFont val="ＭＳ ゴシック"/>
        <family val="3"/>
        <charset val="128"/>
      </rPr>
      <t>株式会社大森薬局
訪問看護ステーションすこや花</t>
    </r>
  </si>
  <si>
    <r>
      <rPr>
        <sz val="9"/>
        <color rgb="FF000000"/>
        <rFont val="ＭＳ ゴシック"/>
        <family val="3"/>
        <charset val="128"/>
      </rPr>
      <t>〒060－0061
札幌市中央区南一条西１６丁目１番１２号舘元ビル１Ｆ</t>
    </r>
  </si>
  <si>
    <r>
      <rPr>
        <sz val="9"/>
        <color rgb="FF000000"/>
        <rFont val="ＭＳ ゴシック"/>
        <family val="3"/>
        <charset val="128"/>
      </rPr>
      <t>011-676-8214
(011-213-9624)</t>
    </r>
  </si>
  <si>
    <r>
      <rPr>
        <sz val="9"/>
        <color rgb="FF000000"/>
        <rFont val="ＭＳ Ｐゴシック"/>
        <family val="3"/>
        <charset val="128"/>
      </rPr>
      <t>( 訪看10 )第    627 号
( 訪看23 )第    932 号
( 訪看25 )第   1003 号
( 訪看27 )第    327 号
( 訪看28 )第    217 号
( 訪ベⅠ１ )第    606 号
( 訪看41 )第    313 号</t>
    </r>
  </si>
  <si>
    <r>
      <rPr>
        <sz val="9"/>
        <color rgb="FF000000"/>
        <rFont val="ＭＳ Ｐゴシック"/>
        <family val="3"/>
        <charset val="128"/>
      </rPr>
      <t>令和 6年 4月 1日
令和 6年 6月 1日
令和 6年 4月 1日
令和 6年 4月 1日
令和 6年 4月 1日
令和 8年 6月 1日
令和 6年12月 1日</t>
    </r>
  </si>
  <si>
    <t>72</t>
  </si>
  <si>
    <t>01,9119,3</t>
  </si>
  <si>
    <r>
      <rPr>
        <sz val="9"/>
        <color rgb="FF000000"/>
        <rFont val="ＭＳ ゴシック"/>
        <family val="3"/>
        <charset val="128"/>
      </rPr>
      <t>株式会社Ｇｅｎｔｅｎ
訪問看護リハビリステーションぴ～かん</t>
    </r>
  </si>
  <si>
    <r>
      <rPr>
        <sz val="9"/>
        <color rgb="FF000000"/>
        <rFont val="ＭＳ ゴシック"/>
        <family val="3"/>
        <charset val="128"/>
      </rPr>
      <t>〒060－0011
札幌市中央区北十一条西２１丁目１番１号マルワビル２階４号室</t>
    </r>
  </si>
  <si>
    <r>
      <rPr>
        <sz val="9"/>
        <color rgb="FF000000"/>
        <rFont val="ＭＳ ゴシック"/>
        <family val="3"/>
        <charset val="128"/>
      </rPr>
      <t>011-676-6150
(011-676-6159)</t>
    </r>
  </si>
  <si>
    <r>
      <rPr>
        <sz val="9"/>
        <color rgb="FF000000"/>
        <rFont val="ＭＳ Ｐゴシック"/>
        <family val="3"/>
        <charset val="128"/>
      </rPr>
      <t>( 訪看10 )第    623 号
( 訪看23 )第    927 号
( 訪看25 )第    999 号
( 訪看27 )第    321 号
( 訪看28 )第    213 号
( 訪看34 )第    411 号
( 訪看35 )第     31 号
( 訪ベⅠ１ )第     75 号
( 訪ベⅠ１注 )第    133 号
( 訪看40 )第    386 号</t>
    </r>
  </si>
  <si>
    <r>
      <rPr>
        <sz val="9"/>
        <color rgb="FF000000"/>
        <rFont val="ＭＳ Ｐゴシック"/>
        <family val="3"/>
        <charset val="128"/>
      </rPr>
      <t>令和 6年 3月 1日
令和 6年 6月 1日
令和 6年 3月 1日
令和 6年 3月 1日
令和 6年 3月 1日
令和 8年 6月 1日
令和 8年 6月 1日
令和 8年 6月 1日
令和 8年 6月 1日
令和 6年 6月 1日</t>
    </r>
  </si>
  <si>
    <t>73</t>
  </si>
  <si>
    <t>01,9120,1</t>
  </si>
  <si>
    <r>
      <rPr>
        <sz val="9"/>
        <color rgb="FF000000"/>
        <rFont val="ＭＳ ゴシック"/>
        <family val="3"/>
        <charset val="128"/>
      </rPr>
      <t>シンプルライフ株式会社
訪問看護ステーションらいぶ</t>
    </r>
  </si>
  <si>
    <r>
      <rPr>
        <sz val="9"/>
        <color rgb="FF000000"/>
        <rFont val="ＭＳ ゴシック"/>
        <family val="3"/>
        <charset val="128"/>
      </rPr>
      <t>〒063－0832
札幌市西区発寒十二条２丁目８－２６レグルス発寒Ⅱ　２０２号</t>
    </r>
  </si>
  <si>
    <r>
      <rPr>
        <sz val="9"/>
        <color rgb="FF000000"/>
        <rFont val="ＭＳ ゴシック"/>
        <family val="3"/>
        <charset val="128"/>
      </rPr>
      <t>090-2812-8268
(011-351-5654)</t>
    </r>
  </si>
  <si>
    <r>
      <rPr>
        <sz val="9"/>
        <color rgb="FF000000"/>
        <rFont val="ＭＳ Ｐゴシック"/>
        <family val="3"/>
        <charset val="128"/>
      </rPr>
      <t>( 訪看10 )第    649 号
( 訪看24 )第    965 号
( 訪看25 )第   1037 号
( 訪看27 )第    347 号
( 訪看41 )第     10 号</t>
    </r>
  </si>
  <si>
    <r>
      <rPr>
        <sz val="9"/>
        <color rgb="FF000000"/>
        <rFont val="ＭＳ Ｐゴシック"/>
        <family val="3"/>
        <charset val="128"/>
      </rPr>
      <t>令和 6年 6月 1日
令和 6年 6月 1日
令和 6年 6月 1日
令和 6年 6月 1日
令和 6年 6月 1日</t>
    </r>
  </si>
  <si>
    <t>74</t>
  </si>
  <si>
    <t>01,9122,7</t>
  </si>
  <si>
    <r>
      <rPr>
        <sz val="9"/>
        <color rgb="FF000000"/>
        <rFont val="ＭＳ ゴシック"/>
        <family val="3"/>
        <charset val="128"/>
      </rPr>
      <t>株式会社つばさメディカルグループ
つばさナーシングケア札幌</t>
    </r>
  </si>
  <si>
    <r>
      <rPr>
        <sz val="9"/>
        <color rgb="FF000000"/>
        <rFont val="ＭＳ ゴシック"/>
        <family val="3"/>
        <charset val="128"/>
      </rPr>
      <t>〒064－0811
札幌市中央区南十一条西１３丁目２－２７－１００１つばさ山鼻（アウロン）</t>
    </r>
  </si>
  <si>
    <r>
      <rPr>
        <sz val="9"/>
        <color rgb="FF000000"/>
        <rFont val="ＭＳ ゴシック"/>
        <family val="3"/>
        <charset val="128"/>
      </rPr>
      <t>070-8369-9190
(050-3737-8103)</t>
    </r>
  </si>
  <si>
    <r>
      <rPr>
        <sz val="9"/>
        <color rgb="FF000000"/>
        <rFont val="ＭＳ Ｐゴシック"/>
        <family val="3"/>
        <charset val="128"/>
      </rPr>
      <t>( 訪看10 )第    727 号
( 訪看23 )第   1106 号
( 訪看25 )第   1134 号
( 訪看27 )第    419 号
( 訪看28 )第    298 号
( 訪ベⅠ１ )第    594 号
( 訪看41 )第    386 号</t>
    </r>
  </si>
  <si>
    <r>
      <rPr>
        <sz val="9"/>
        <color rgb="FF000000"/>
        <rFont val="ＭＳ Ｐゴシック"/>
        <family val="3"/>
        <charset val="128"/>
      </rPr>
      <t>令和 7年 6月 1日
令和 7年 6月 1日
令和 7年 6月 1日
令和 7年 6月 1日
令和 7年12月 1日
令和 8年 6月 1日
令和 7年 6月 1日</t>
    </r>
  </si>
  <si>
    <t>75</t>
  </si>
  <si>
    <t>01,9123,5</t>
  </si>
  <si>
    <r>
      <rPr>
        <sz val="9"/>
        <color rgb="FF000000"/>
        <rFont val="ＭＳ ゴシック"/>
        <family val="3"/>
        <charset val="128"/>
      </rPr>
      <t>医療法人社団土田病院
医療法人社団土田病院訪問看護ステーション「想」</t>
    </r>
  </si>
  <si>
    <r>
      <rPr>
        <sz val="9"/>
        <color rgb="FF000000"/>
        <rFont val="ＭＳ ゴシック"/>
        <family val="3"/>
        <charset val="128"/>
      </rPr>
      <t>〒064－0922
札幌市中央区南二十二条西９丁目１－１９イーシティ山鼻　１０２号室</t>
    </r>
  </si>
  <si>
    <r>
      <rPr>
        <sz val="9"/>
        <color rgb="FF000000"/>
        <rFont val="ＭＳ ゴシック"/>
        <family val="3"/>
        <charset val="128"/>
      </rPr>
      <t xml:space="preserve">080-5645-9872
</t>
    </r>
  </si>
  <si>
    <r>
      <rPr>
        <sz val="9"/>
        <color rgb="FF000000"/>
        <rFont val="ＭＳ Ｐゴシック"/>
        <family val="3"/>
        <charset val="128"/>
      </rPr>
      <t>( 訪看23 )第   1086 号
( 訪看24 )第   1016 号
( 訪看25 )第   1094 号
( 訪看34 )第    336 号
( 訪ベⅠ１ )第    343 号
( 訪ベⅠ１注 )第     13 号
( 訪ベⅡ３ )第      1 号
( 訪看41 )第    334 号</t>
    </r>
  </si>
  <si>
    <r>
      <rPr>
        <sz val="9"/>
        <color rgb="FF000000"/>
        <rFont val="ＭＳ Ｐゴシック"/>
        <family val="3"/>
        <charset val="128"/>
      </rPr>
      <t>令和 7年 3月 1日
令和 7年 1月 1日
令和 7年 1月 1日
令和 7年 8月 1日
令和 8年 6月 1日
令和 8年 6月 1日
令和 8年 6月 1日
令和 7年 1月 1日</t>
    </r>
  </si>
  <si>
    <t>76</t>
  </si>
  <si>
    <t>01,9124,3</t>
  </si>
  <si>
    <r>
      <rPr>
        <sz val="9"/>
        <color rgb="FF000000"/>
        <rFont val="ＭＳ ゴシック"/>
        <family val="3"/>
        <charset val="128"/>
      </rPr>
      <t>株式会社メディカルプラットフォーム
メディカルライブラリ札幌訪問看護事業所</t>
    </r>
  </si>
  <si>
    <r>
      <rPr>
        <sz val="9"/>
        <color rgb="FF000000"/>
        <rFont val="ＭＳ ゴシック"/>
        <family val="3"/>
        <charset val="128"/>
      </rPr>
      <t>〒064－0803
札幌市中央区南三条西２０丁目２番７号キャッスルウエスト２０　１０１号室</t>
    </r>
  </si>
  <si>
    <r>
      <rPr>
        <sz val="9"/>
        <color rgb="FF000000"/>
        <rFont val="ＭＳ ゴシック"/>
        <family val="3"/>
        <charset val="128"/>
      </rPr>
      <t>011-590-0609
(011-688-9333)</t>
    </r>
  </si>
  <si>
    <r>
      <rPr>
        <sz val="9"/>
        <color rgb="FF000000"/>
        <rFont val="ＭＳ Ｐゴシック"/>
        <family val="3"/>
        <charset val="128"/>
      </rPr>
      <t>( 訪看10 )第    698 号
( 訪看24 )第   1021 号
( 訪看25 )第   1101 号
( 訪看34 )第    272 号
( 訪ベⅠ１ )第    596 号
( 訪看41 )第    351 号</t>
    </r>
  </si>
  <si>
    <r>
      <rPr>
        <sz val="9"/>
        <color rgb="FF000000"/>
        <rFont val="ＭＳ Ｐゴシック"/>
        <family val="3"/>
        <charset val="128"/>
      </rPr>
      <t>令和 7年 2月 1日
令和 7年 2月 1日
令和 7年 2月 1日
令和 7年 2月 1日
令和 8年 6月 1日
令和 7年 2月 1日</t>
    </r>
  </si>
  <si>
    <t>77</t>
  </si>
  <si>
    <t>01,9125,0</t>
  </si>
  <si>
    <r>
      <rPr>
        <sz val="9"/>
        <color rgb="FF000000"/>
        <rFont val="ＭＳ ゴシック"/>
        <family val="3"/>
        <charset val="128"/>
      </rPr>
      <t>社会医療法人鳩仁会
札幌中央病院訪問看護ステーション</t>
    </r>
  </si>
  <si>
    <r>
      <rPr>
        <sz val="9"/>
        <color rgb="FF000000"/>
        <rFont val="ＭＳ ゴシック"/>
        <family val="3"/>
        <charset val="128"/>
      </rPr>
      <t>〒064－0809
札幌市中央区南九条西１０丁目１番５０号</t>
    </r>
  </si>
  <si>
    <r>
      <rPr>
        <sz val="9"/>
        <color rgb="FF000000"/>
        <rFont val="ＭＳ ゴシック"/>
        <family val="3"/>
        <charset val="128"/>
      </rPr>
      <t xml:space="preserve">011-512-3165
</t>
    </r>
  </si>
  <si>
    <r>
      <rPr>
        <sz val="9"/>
        <color rgb="FF000000"/>
        <rFont val="ＭＳ Ｐゴシック"/>
        <family val="3"/>
        <charset val="128"/>
      </rPr>
      <t>( 訪看34 )第    324 号
( 訪看41 )第    390 号</t>
    </r>
  </si>
  <si>
    <r>
      <rPr>
        <sz val="9"/>
        <color rgb="FF000000"/>
        <rFont val="ＭＳ Ｐゴシック"/>
        <family val="3"/>
        <charset val="128"/>
      </rPr>
      <t>令和 7年 7月 1日
令和 7年 6月 1日</t>
    </r>
  </si>
  <si>
    <t>78</t>
  </si>
  <si>
    <t>01,9126,8</t>
  </si>
  <si>
    <r>
      <rPr>
        <sz val="9"/>
        <color rgb="FF000000"/>
        <rFont val="ＭＳ ゴシック"/>
        <family val="3"/>
        <charset val="128"/>
      </rPr>
      <t>社会福祉法人光の森学園
訪問看護事業所りっか</t>
    </r>
  </si>
  <si>
    <r>
      <rPr>
        <sz val="9"/>
        <color rgb="FF000000"/>
        <rFont val="ＭＳ ゴシック"/>
        <family val="3"/>
        <charset val="128"/>
      </rPr>
      <t>〒003－0836
札幌市白石区北郷六条９丁目２番８号</t>
    </r>
  </si>
  <si>
    <r>
      <rPr>
        <sz val="9"/>
        <color rgb="FF000000"/>
        <rFont val="ＭＳ ゴシック"/>
        <family val="3"/>
        <charset val="128"/>
      </rPr>
      <t xml:space="preserve">011-872-7777
</t>
    </r>
  </si>
  <si>
    <r>
      <rPr>
        <sz val="9"/>
        <color rgb="FF000000"/>
        <rFont val="ＭＳ Ｐゴシック"/>
        <family val="3"/>
        <charset val="128"/>
      </rPr>
      <t>( 訪看23 )第   1158 号
( 訪看25 )第   1204 号
( 訪ベⅠ１ )第    628 号
( 訪看41 )第    467 号</t>
    </r>
  </si>
  <si>
    <r>
      <rPr>
        <sz val="9"/>
        <color rgb="FF000000"/>
        <rFont val="ＭＳ Ｐゴシック"/>
        <family val="3"/>
        <charset val="128"/>
      </rPr>
      <t>令和 8年 3月 1日
令和 8年 3月 1日
令和 8年 7月 1日
令和 8年 3月 1日</t>
    </r>
  </si>
  <si>
    <t>79</t>
  </si>
  <si>
    <t>01,9127,6</t>
  </si>
  <si>
    <r>
      <rPr>
        <sz val="9"/>
        <color rgb="FF000000"/>
        <rFont val="ＭＳ ゴシック"/>
        <family val="3"/>
        <charset val="128"/>
      </rPr>
      <t>株式会社ユニバーサルラボ
ホームケアＨｉＴｏｕｃｈ</t>
    </r>
  </si>
  <si>
    <r>
      <rPr>
        <sz val="9"/>
        <color rgb="FF000000"/>
        <rFont val="ＭＳ ゴシック"/>
        <family val="3"/>
        <charset val="128"/>
      </rPr>
      <t>〒060－0061
札幌市中央区南一条西１７丁目１－１８白樺ビル５０２号</t>
    </r>
  </si>
  <si>
    <r>
      <rPr>
        <sz val="9"/>
        <color rgb="FF000000"/>
        <rFont val="ＭＳ ゴシック"/>
        <family val="3"/>
        <charset val="128"/>
      </rPr>
      <t xml:space="preserve">011-799-4595
</t>
    </r>
  </si>
  <si>
    <r>
      <rPr>
        <sz val="9"/>
        <color rgb="FF000000"/>
        <rFont val="ＭＳ Ｐゴシック"/>
        <family val="3"/>
        <charset val="128"/>
      </rPr>
      <t>( 訪看10 )第    770 号
( 訪看23 )第   1154 号
( 訪看25 )第   1199 号
( 訪看27 )第    461 号
( 訪看28 )第    305 号
( 訪看34 )第    362 号
( 訪ベⅠ１ )第    453 号
( 訪ベⅡ１８ )第     33 号
( 訪看41 )第    475 号</t>
    </r>
  </si>
  <si>
    <r>
      <rPr>
        <sz val="9"/>
        <color rgb="FF000000"/>
        <rFont val="ＭＳ Ｐゴシック"/>
        <family val="3"/>
        <charset val="128"/>
      </rPr>
      <t>令和 7年11月 1日
令和 8年 2月 1日
令和 8年 2月 1日
令和 8年 2月 1日
令和 8年 4月 1日
令和 8年 2月 1日
令和 8年 6月 1日
令和 8年 6月 1日
令和 8年 4月 1日</t>
    </r>
  </si>
  <si>
    <t>80</t>
  </si>
  <si>
    <t>01,9128,4</t>
  </si>
  <si>
    <r>
      <rPr>
        <sz val="9"/>
        <color rgb="FF000000"/>
        <rFont val="ＭＳ ゴシック"/>
        <family val="3"/>
        <charset val="128"/>
      </rPr>
      <t>ベンチャープラス株式会社
さくらナースケアステーション</t>
    </r>
  </si>
  <si>
    <r>
      <rPr>
        <sz val="9"/>
        <color rgb="FF000000"/>
        <rFont val="ＭＳ ゴシック"/>
        <family val="3"/>
        <charset val="128"/>
      </rPr>
      <t>〒064－0802
札幌市中央区南二条西２０丁目２－３ロータリー２０ビル６階</t>
    </r>
  </si>
  <si>
    <r>
      <rPr>
        <sz val="9"/>
        <color rgb="FF000000"/>
        <rFont val="ＭＳ ゴシック"/>
        <family val="3"/>
        <charset val="128"/>
      </rPr>
      <t xml:space="preserve">011-615-1188
</t>
    </r>
  </si>
  <si>
    <r>
      <rPr>
        <sz val="9"/>
        <color rgb="FF000000"/>
        <rFont val="ＭＳ Ｐゴシック"/>
        <family val="3"/>
        <charset val="128"/>
      </rPr>
      <t>( 訪看10 )第    810 号
( 訪看41 )第    469 号</t>
    </r>
  </si>
  <si>
    <r>
      <rPr>
        <sz val="9"/>
        <color rgb="FF000000"/>
        <rFont val="ＭＳ Ｐゴシック"/>
        <family val="3"/>
        <charset val="128"/>
      </rPr>
      <t>令和 8年 5月 1日
令和 8年 4月 1日</t>
    </r>
  </si>
  <si>
    <t>81</t>
  </si>
  <si>
    <t>01,9129,2</t>
  </si>
  <si>
    <r>
      <rPr>
        <sz val="9"/>
        <color rgb="FF000000"/>
        <rFont val="ＭＳ ゴシック"/>
        <family val="3"/>
        <charset val="128"/>
      </rPr>
      <t>株式会社ＴＫＩ
訪問看護ステーション　だいち</t>
    </r>
  </si>
  <si>
    <r>
      <rPr>
        <sz val="9"/>
        <color rgb="FF000000"/>
        <rFont val="ＭＳ ゴシック"/>
        <family val="3"/>
        <charset val="128"/>
      </rPr>
      <t>〒064－0804
札幌市中央区南四条西１３丁目１番１１号エステイツ南４条３０６号</t>
    </r>
  </si>
  <si>
    <r>
      <rPr>
        <sz val="9"/>
        <color rgb="FF000000"/>
        <rFont val="ＭＳ ゴシック"/>
        <family val="3"/>
        <charset val="128"/>
      </rPr>
      <t xml:space="preserve">011-501-1067
</t>
    </r>
  </si>
  <si>
    <r>
      <rPr>
        <sz val="9"/>
        <color rgb="FF000000"/>
        <rFont val="ＭＳ Ｐゴシック"/>
        <family val="3"/>
        <charset val="128"/>
      </rPr>
      <t>( 訪看10 )第    786 号
( 訪看24 )第   1115 号
( 訪看41 )第    462 号</t>
    </r>
  </si>
  <si>
    <r>
      <rPr>
        <sz val="9"/>
        <color rgb="FF000000"/>
        <rFont val="ＭＳ Ｐゴシック"/>
        <family val="3"/>
        <charset val="128"/>
      </rPr>
      <t>令和 8年 2月 1日
令和 8年 2月 1日
令和 8年 2月 1日</t>
    </r>
  </si>
  <si>
    <t>82</t>
  </si>
  <si>
    <t>01,9130,0</t>
  </si>
  <si>
    <r>
      <rPr>
        <sz val="9"/>
        <color rgb="FF000000"/>
        <rFont val="ＭＳ ゴシック"/>
        <family val="3"/>
        <charset val="128"/>
      </rPr>
      <t>株式会社創生事業団
訪問看護ステーショングッドタイム・札幌</t>
    </r>
  </si>
  <si>
    <r>
      <rPr>
        <sz val="9"/>
        <color rgb="FF000000"/>
        <rFont val="ＭＳ ゴシック"/>
        <family val="3"/>
        <charset val="128"/>
      </rPr>
      <t>〒060－0041
札幌市中央区大通東６丁目１２番地２１</t>
    </r>
  </si>
  <si>
    <r>
      <rPr>
        <sz val="9"/>
        <color rgb="FF000000"/>
        <rFont val="ＭＳ ゴシック"/>
        <family val="3"/>
        <charset val="128"/>
      </rPr>
      <t xml:space="preserve">080-5723-1448
</t>
    </r>
  </si>
  <si>
    <r>
      <rPr>
        <sz val="9"/>
        <color rgb="FF000000"/>
        <rFont val="ＭＳ Ｐゴシック"/>
        <family val="3"/>
        <charset val="128"/>
      </rPr>
      <t>( 訪看23 )第   1188 号
( 訪看24 )第   1151 号
( 訪看25 )第   1239 号
( 訪看34 )第    415 号</t>
    </r>
  </si>
  <si>
    <r>
      <rPr>
        <sz val="9"/>
        <color rgb="FF000000"/>
        <rFont val="ＭＳ Ｐゴシック"/>
        <family val="3"/>
        <charset val="128"/>
      </rPr>
      <t>令和 8年 6月 1日
令和 8年 6月 1日
令和 8年 6月 1日
令和 8年 6月 1日</t>
    </r>
  </si>
  <si>
    <t>83</t>
  </si>
  <si>
    <t>01,9131,8</t>
  </si>
  <si>
    <r>
      <rPr>
        <sz val="9"/>
        <color rgb="FF000000"/>
        <rFont val="ＭＳ ゴシック"/>
        <family val="3"/>
        <charset val="128"/>
      </rPr>
      <t>株式会社きずな
パルム訪問看護札幌中央</t>
    </r>
  </si>
  <si>
    <r>
      <rPr>
        <sz val="9"/>
        <color rgb="FF000000"/>
        <rFont val="ＭＳ ゴシック"/>
        <family val="3"/>
        <charset val="128"/>
      </rPr>
      <t>〒064－0805
札幌市中央区南五条西８丁目１２番１号</t>
    </r>
  </si>
  <si>
    <r>
      <rPr>
        <sz val="9"/>
        <color rgb="FF000000"/>
        <rFont val="ＭＳ ゴシック"/>
        <family val="3"/>
        <charset val="128"/>
      </rPr>
      <t xml:space="preserve">011-213-0805
</t>
    </r>
  </si>
  <si>
    <r>
      <rPr>
        <sz val="9"/>
        <color rgb="FF000000"/>
        <rFont val="ＭＳ Ｐゴシック"/>
        <family val="3"/>
        <charset val="128"/>
      </rPr>
      <t>( 訪看23 )第   1187 号
( 訪看25 )第   1233 号
( 訪看36 )第      2 号
( 訪ベⅠ１ )第    523 号
( 訪看41 )第    499 号</t>
    </r>
  </si>
  <si>
    <r>
      <rPr>
        <sz val="9"/>
        <color rgb="FF000000"/>
        <rFont val="ＭＳ Ｐゴシック"/>
        <family val="3"/>
        <charset val="128"/>
      </rPr>
      <t>令和 8年 6月 1日
令和 8年 5月 1日
令和 8年 6月 1日
令和 8年 6月 1日
令和 8年 5月 1日</t>
    </r>
  </si>
  <si>
    <t>84</t>
  </si>
  <si>
    <t>01,9132,6</t>
  </si>
  <si>
    <r>
      <rPr>
        <sz val="9"/>
        <color rgb="FF000000"/>
        <rFont val="ＭＳ ゴシック"/>
        <family val="3"/>
        <charset val="128"/>
      </rPr>
      <t>ワンダーストレージ株式会社
訪問看護ルグラン山鼻</t>
    </r>
  </si>
  <si>
    <r>
      <rPr>
        <sz val="9"/>
        <color rgb="FF000000"/>
        <rFont val="ＭＳ ゴシック"/>
        <family val="3"/>
        <charset val="128"/>
      </rPr>
      <t>〒064－0925
札幌市中央区南二十五条西９丁目１番１０号</t>
    </r>
  </si>
  <si>
    <r>
      <rPr>
        <sz val="9"/>
        <color rgb="FF000000"/>
        <rFont val="ＭＳ ゴシック"/>
        <family val="3"/>
        <charset val="128"/>
      </rPr>
      <t xml:space="preserve">011-376-1790
</t>
    </r>
  </si>
  <si>
    <r>
      <rPr>
        <sz val="9"/>
        <color rgb="FF000000"/>
        <rFont val="ＭＳ Ｐゴシック"/>
        <family val="3"/>
        <charset val="128"/>
      </rPr>
      <t>( 訪看10 )第    824 号
( 訪看24 )第   1152 号
( 訪看25 )第   1240 号
( 訪看27 )第    494 号</t>
    </r>
  </si>
  <si>
    <t>85</t>
  </si>
  <si>
    <t>01,9133,4</t>
  </si>
  <si>
    <r>
      <rPr>
        <sz val="9"/>
        <color rgb="FF000000"/>
        <rFont val="ＭＳ ゴシック"/>
        <family val="3"/>
        <charset val="128"/>
      </rPr>
      <t>株式会社Ｆｕｎ　Ｂｏｘ
訪問看護ステーション　Ｎｅｓｔ</t>
    </r>
  </si>
  <si>
    <r>
      <rPr>
        <sz val="9"/>
        <color rgb="FF000000"/>
        <rFont val="ＭＳ ゴシック"/>
        <family val="3"/>
        <charset val="128"/>
      </rPr>
      <t>〒060－0061
札幌市中央区南一条西９丁目１－１プロヴィデンスビル６階</t>
    </r>
  </si>
  <si>
    <r>
      <rPr>
        <sz val="9"/>
        <color rgb="FF000000"/>
        <rFont val="ＭＳ ゴシック"/>
        <family val="3"/>
        <charset val="128"/>
      </rPr>
      <t xml:space="preserve">011-600-0384
</t>
    </r>
  </si>
  <si>
    <r>
      <rPr>
        <sz val="9"/>
        <color rgb="FF000000"/>
        <rFont val="ＭＳ Ｐゴシック"/>
        <family val="3"/>
        <charset val="128"/>
      </rPr>
      <t>( 訪看10 )第    826 号
( 訪看24 )第   1154 号
( 訪看27 )第    496 号
( 訪看28 )第    327 号</t>
    </r>
  </si>
  <si>
    <t>86</t>
  </si>
  <si>
    <t>01,9134,2</t>
  </si>
  <si>
    <r>
      <rPr>
        <sz val="9"/>
        <color rgb="FF000000"/>
        <rFont val="ＭＳ ゴシック"/>
        <family val="3"/>
        <charset val="128"/>
      </rPr>
      <t>株式会社樹
訪問看護ステーション樹</t>
    </r>
  </si>
  <si>
    <r>
      <rPr>
        <sz val="9"/>
        <color rgb="FF000000"/>
        <rFont val="ＭＳ ゴシック"/>
        <family val="3"/>
        <charset val="128"/>
      </rPr>
      <t xml:space="preserve">011-206-6835
</t>
    </r>
  </si>
  <si>
    <r>
      <rPr>
        <sz val="9"/>
        <color rgb="FF000000"/>
        <rFont val="ＭＳ Ｐゴシック"/>
        <family val="3"/>
        <charset val="128"/>
      </rPr>
      <t>( 訪看10 )第    828 号
( 訪看23 )第   1203 号
( 訪看24 )第   1155 号
( 訪看25 )第   1248 号
( 訪看34 )第    427 号
( 訪看35 )第     95 号
( 訪看37 )第     44 号
( 訪ベⅠ１ )第    629 号</t>
    </r>
  </si>
  <si>
    <r>
      <rPr>
        <sz val="9"/>
        <color rgb="FF000000"/>
        <rFont val="ＭＳ Ｐゴシック"/>
        <family val="3"/>
        <charset val="128"/>
      </rPr>
      <t>令和 8年 7月 1日
令和 8年 7月 1日
令和 8年 7月 1日
令和 8年 7月 1日
令和 8年 7月 1日
令和 8年 7月 1日
令和 8年 7月 1日
令和 8年 7月 1日</t>
    </r>
  </si>
  <si>
    <t>87</t>
  </si>
  <si>
    <t>01,9414,8</t>
  </si>
  <si>
    <r>
      <rPr>
        <sz val="9"/>
        <color rgb="FF000000"/>
        <rFont val="ＭＳ ゴシック"/>
        <family val="3"/>
        <charset val="128"/>
      </rPr>
      <t>株式会社ドクターアイズ
朝日ケアステーション　山鼻</t>
    </r>
  </si>
  <si>
    <r>
      <rPr>
        <sz val="9"/>
        <color rgb="FF000000"/>
        <rFont val="ＭＳ ゴシック"/>
        <family val="3"/>
        <charset val="128"/>
      </rPr>
      <t>011-213-1505
(011-213-1215)</t>
    </r>
  </si>
  <si>
    <r>
      <rPr>
        <sz val="9"/>
        <color rgb="FF000000"/>
        <rFont val="ＭＳ Ｐゴシック"/>
        <family val="3"/>
        <charset val="128"/>
      </rPr>
      <t>( 訪看24 )第    490 号
( 訪看25 )第    590 号</t>
    </r>
  </si>
  <si>
    <r>
      <rPr>
        <sz val="9"/>
        <color rgb="FF000000"/>
        <rFont val="ＭＳ Ｐゴシック"/>
        <family val="3"/>
        <charset val="128"/>
      </rPr>
      <t>平成29年10月 1日
平成29年10月 1日</t>
    </r>
  </si>
  <si>
    <t>88</t>
  </si>
  <si>
    <t>02,9003,7</t>
  </si>
  <si>
    <r>
      <rPr>
        <sz val="9"/>
        <color rgb="FF000000"/>
        <rFont val="ＭＳ ゴシック"/>
        <family val="3"/>
        <charset val="128"/>
      </rPr>
      <t>一般社団法人　北海道総合在宅ケア事業団
一般社団法人北海道総合在宅ケア事業団札幌北訪問看護ステーション</t>
    </r>
  </si>
  <si>
    <r>
      <rPr>
        <sz val="9"/>
        <color rgb="FF000000"/>
        <rFont val="ＭＳ ゴシック"/>
        <family val="3"/>
        <charset val="128"/>
      </rPr>
      <t>〒001－0022
札幌市北区北二十二条西４丁目１番３０号　レーベンビル１階</t>
    </r>
  </si>
  <si>
    <r>
      <rPr>
        <sz val="9"/>
        <color rgb="FF000000"/>
        <rFont val="ＭＳ ゴシック"/>
        <family val="3"/>
        <charset val="128"/>
      </rPr>
      <t xml:space="preserve">011-707-3677
</t>
    </r>
  </si>
  <si>
    <r>
      <rPr>
        <sz val="9"/>
        <color rgb="FF000000"/>
        <rFont val="ＭＳ Ｐゴシック"/>
        <family val="3"/>
        <charset val="128"/>
      </rPr>
      <t>( 訪看10 )第     41 号
( 訪看23 )第    126 号
( 訪看25 )第     42 号
( 訪看27 )第    105 号
( 訪看34 )第    173 号
( 訪ベⅠ１ )第     76 号
( 訪ベⅠ１注 )第    229 号
( 訪看40 )第    228 号</t>
    </r>
  </si>
  <si>
    <r>
      <rPr>
        <sz val="9"/>
        <color rgb="FF000000"/>
        <rFont val="ＭＳ Ｐゴシック"/>
        <family val="3"/>
        <charset val="128"/>
      </rPr>
      <t>令和 3年10月 1日
令和 6年 6月 1日
平成10年 5月 1日
平成30年 7月 1日
令和 6年12月 1日
令和 8年 6月 1日
令和 8年 6月 1日
令和 6年 6月 1日</t>
    </r>
  </si>
  <si>
    <t>89</t>
  </si>
  <si>
    <t>02,9004,5</t>
  </si>
  <si>
    <r>
      <rPr>
        <sz val="9"/>
        <color rgb="FF000000"/>
        <rFont val="ＭＳ ゴシック"/>
        <family val="3"/>
        <charset val="128"/>
      </rPr>
      <t>一般社団法人　北海道総合在宅ケア事業団
一般社団法人北海道総合在宅ケア事業団札幌東訪問看護ステーション</t>
    </r>
  </si>
  <si>
    <r>
      <rPr>
        <sz val="9"/>
        <color rgb="FF000000"/>
        <rFont val="ＭＳ ゴシック"/>
        <family val="3"/>
        <charset val="128"/>
      </rPr>
      <t>〒065－0010
札幌市東区北十条東９丁目３番５号　（有）興栄ビル２Ｆ</t>
    </r>
  </si>
  <si>
    <r>
      <rPr>
        <sz val="9"/>
        <color rgb="FF000000"/>
        <rFont val="ＭＳ ゴシック"/>
        <family val="3"/>
        <charset val="128"/>
      </rPr>
      <t xml:space="preserve">011-742-7966
</t>
    </r>
  </si>
  <si>
    <r>
      <rPr>
        <sz val="9"/>
        <color rgb="FF000000"/>
        <rFont val="ＭＳ Ｐゴシック"/>
        <family val="3"/>
        <charset val="128"/>
      </rPr>
      <t>( 訪看10 )第     42 号
( 訪看23 )第    127 号
( 訪看25 )第     99 号
( 訪看27 )第    106 号
( 訪看34 )第    174 号
( 訪ベⅠ１ )第     77 号
( 訪ベⅠ１注 )第    227 号
( 訪看40 )第    229 号</t>
    </r>
  </si>
  <si>
    <r>
      <rPr>
        <sz val="9"/>
        <color rgb="FF000000"/>
        <rFont val="ＭＳ Ｐゴシック"/>
        <family val="3"/>
        <charset val="128"/>
      </rPr>
      <t>令和 3年10月 1日
令和 6年 6月 1日
平成11年 4月 1日
平成30年 7月 1日
令和 6年12月 1日
令和 8年 6月 1日
令和 8年 6月 1日
令和 6年 6月 1日</t>
    </r>
  </si>
  <si>
    <t>90</t>
  </si>
  <si>
    <t>02,9006,0</t>
  </si>
  <si>
    <r>
      <rPr>
        <sz val="9"/>
        <color rgb="FF000000"/>
        <rFont val="ＭＳ ゴシック"/>
        <family val="3"/>
        <charset val="128"/>
      </rPr>
      <t>社会医療法人社団　三草会
訪問看護ステーションアシスト</t>
    </r>
  </si>
  <si>
    <r>
      <rPr>
        <sz val="9"/>
        <color rgb="FF000000"/>
        <rFont val="ＭＳ ゴシック"/>
        <family val="3"/>
        <charset val="128"/>
      </rPr>
      <t>〒065－0042
札幌市東区本町二条４丁目８番２０号</t>
    </r>
  </si>
  <si>
    <r>
      <rPr>
        <sz val="9"/>
        <color rgb="FF000000"/>
        <rFont val="ＭＳ ゴシック"/>
        <family val="3"/>
        <charset val="128"/>
      </rPr>
      <t xml:space="preserve">011-780-5201
</t>
    </r>
  </si>
  <si>
    <r>
      <rPr>
        <sz val="9"/>
        <color rgb="FF000000"/>
        <rFont val="ＭＳ Ｐゴシック"/>
        <family val="3"/>
        <charset val="128"/>
      </rPr>
      <t>( 訪看10 )第    225 号
( 訪看23 )第    203 号
( 訪看25 )第    294 号
( 訪看27 )第     48 号
( 訪看34 )第      4 号
( 訪ベⅠ１ )第     80 号
( 訪ベⅠ１注 )第     17 号
( 訪看40 )第    148 号</t>
    </r>
  </si>
  <si>
    <r>
      <rPr>
        <sz val="9"/>
        <color rgb="FF000000"/>
        <rFont val="ＭＳ Ｐゴシック"/>
        <family val="3"/>
        <charset val="128"/>
      </rPr>
      <t>令和 3年 6月 1日
令和 6年 6月 1日
平成21年 1月 1日
平成27年12月 1日
令和 6年 6月 1日
令和 8年 6月 1日
令和 8年 6月 1日
令和 6年 6月 1日</t>
    </r>
  </si>
  <si>
    <t>91</t>
  </si>
  <si>
    <t>02,9008,6</t>
  </si>
  <si>
    <r>
      <rPr>
        <sz val="9"/>
        <color rgb="FF000000"/>
        <rFont val="ＭＳ ゴシック"/>
        <family val="3"/>
        <charset val="128"/>
      </rPr>
      <t>社会医療法人　豊生会
東苗穂訪問看護ステーション</t>
    </r>
  </si>
  <si>
    <r>
      <rPr>
        <sz val="9"/>
        <color rgb="FF000000"/>
        <rFont val="ＭＳ ゴシック"/>
        <family val="3"/>
        <charset val="128"/>
      </rPr>
      <t>〒007－0809
札幌市東区東苗穂九条３丁目１番３３号地域よりあい相談プラザ　みなえーる</t>
    </r>
  </si>
  <si>
    <r>
      <rPr>
        <sz val="9"/>
        <color rgb="FF000000"/>
        <rFont val="ＭＳ ゴシック"/>
        <family val="3"/>
        <charset val="128"/>
      </rPr>
      <t>011-790-3011
(011-790-3012)</t>
    </r>
  </si>
  <si>
    <r>
      <rPr>
        <sz val="9"/>
        <color rgb="FF000000"/>
        <rFont val="ＭＳ Ｐゴシック"/>
        <family val="3"/>
        <charset val="128"/>
      </rPr>
      <t>( 訪看10 )第    126 号
( 訪看23 )第      4 号
( 訪看25 )第    100 号
( 訪看34 )第    235 号
( 訪ベⅠ１ )第     82 号
( 訪ベⅠ１注 )第     51 号
( 訪看40 )第      7 号</t>
    </r>
  </si>
  <si>
    <r>
      <rPr>
        <sz val="9"/>
        <color rgb="FF000000"/>
        <rFont val="ＭＳ Ｐゴシック"/>
        <family val="3"/>
        <charset val="128"/>
      </rPr>
      <t>令和 3年12月 1日
令和 6年 6月 1日
平成11年 4月 1日
令和 6年12月 1日
令和 8年 6月 1日
令和 8年 6月 1日
令和 6年 6月 1日</t>
    </r>
  </si>
  <si>
    <t>92</t>
  </si>
  <si>
    <t>02,9010,2</t>
  </si>
  <si>
    <r>
      <rPr>
        <sz val="9"/>
        <color rgb="FF000000"/>
        <rFont val="ＭＳ ゴシック"/>
        <family val="3"/>
        <charset val="128"/>
      </rPr>
      <t>医療法人　耕仁会
訪問看護ステーション新ことに</t>
    </r>
  </si>
  <si>
    <r>
      <rPr>
        <sz val="9"/>
        <color rgb="FF000000"/>
        <rFont val="ＭＳ ゴシック"/>
        <family val="3"/>
        <charset val="128"/>
      </rPr>
      <t>〒001－0915
札幌市北区新琴似町７８７番地２、３</t>
    </r>
  </si>
  <si>
    <r>
      <rPr>
        <sz val="9"/>
        <color rgb="FF000000"/>
        <rFont val="ＭＳ ゴシック"/>
        <family val="3"/>
        <charset val="128"/>
      </rPr>
      <t xml:space="preserve">011-768-2808
</t>
    </r>
  </si>
  <si>
    <r>
      <rPr>
        <sz val="9"/>
        <color rgb="FF000000"/>
        <rFont val="ＭＳ Ｐゴシック"/>
        <family val="3"/>
        <charset val="128"/>
      </rPr>
      <t>( 訪看10 )第      8 号
( 訪看23 )第      5 号
( 訪看25 )第    127 号
( 訪看34 )第    220 号
( 訪ベⅠ１ )第     84 号
( 訪ベⅠ１注 )第    126 号
( 訪看40 )第      4 号</t>
    </r>
  </si>
  <si>
    <r>
      <rPr>
        <sz val="9"/>
        <color rgb="FF000000"/>
        <rFont val="ＭＳ Ｐゴシック"/>
        <family val="3"/>
        <charset val="128"/>
      </rPr>
      <t>平成12年 1月 1日
令和 6年 6月 1日
平成12年 1月 1日
令和 6年12月 1日
令和 8年 6月 1日
令和 8年 6月 1日
令和 6年 6月 1日</t>
    </r>
  </si>
  <si>
    <t>93</t>
  </si>
  <si>
    <t>02,9017,7</t>
  </si>
  <si>
    <r>
      <rPr>
        <sz val="9"/>
        <color rgb="FF000000"/>
        <rFont val="ＭＳ ゴシック"/>
        <family val="3"/>
        <charset val="128"/>
      </rPr>
      <t>社会医療法人　禎心会
訪問看護ステーション禎心会東</t>
    </r>
  </si>
  <si>
    <r>
      <rPr>
        <sz val="9"/>
        <color rgb="FF000000"/>
        <rFont val="ＭＳ ゴシック"/>
        <family val="3"/>
        <charset val="128"/>
      </rPr>
      <t>〒007－0847
札幌市東区北四十七条東１６丁目１－５</t>
    </r>
  </si>
  <si>
    <r>
      <rPr>
        <sz val="9"/>
        <color rgb="FF000000"/>
        <rFont val="ＭＳ ゴシック"/>
        <family val="3"/>
        <charset val="128"/>
      </rPr>
      <t>011-790-8102
(011-790-8109)</t>
    </r>
  </si>
  <si>
    <r>
      <rPr>
        <sz val="9"/>
        <color rgb="FF000000"/>
        <rFont val="ＭＳ Ｐゴシック"/>
        <family val="3"/>
        <charset val="128"/>
      </rPr>
      <t>( 訪看10 )第    174 号
( 訪看23 )第      7 号
( 訪看25 )第    118 号
( 訪看27 )第     26 号
( 訪看28 )第     23 号
( 訪看機２ )第     56 号
( 訪看34 )第     96 号
( 訪看35 )第     54 号
( 訪看37 )第     21 号
( 訪ベⅠ１ )第     92 号
( 訪ベⅠ１注 )第     60 号
( 訪看40 )第     73 号</t>
    </r>
  </si>
  <si>
    <r>
      <rPr>
        <sz val="9"/>
        <color rgb="FF000000"/>
        <rFont val="ＭＳ Ｐゴシック"/>
        <family val="3"/>
        <charset val="128"/>
      </rPr>
      <t>令和 3年 9月 1日
令和 6年 6月 1日
平成11年 9月 1日
平成26年12月 1日
平成26年12月 1日
令和 8年 5月 1日
令和 6年 9月 1日
令和 8年 6月 1日
令和 8年 6月 1日
令和 8年 6月 1日
令和 8年 6月 1日
令和 6年 6月 1日</t>
    </r>
  </si>
  <si>
    <t>94</t>
  </si>
  <si>
    <t>02,9025,0</t>
  </si>
  <si>
    <r>
      <rPr>
        <sz val="9"/>
        <color rgb="FF000000"/>
        <rFont val="ＭＳ ゴシック"/>
        <family val="3"/>
        <charset val="128"/>
      </rPr>
      <t>社会医療法人　母恋
天使訪問看護ステーション</t>
    </r>
  </si>
  <si>
    <r>
      <rPr>
        <sz val="9"/>
        <color rgb="FF000000"/>
        <rFont val="ＭＳ ゴシック"/>
        <family val="3"/>
        <charset val="128"/>
      </rPr>
      <t>〒065－0012
札幌市東区北十二条東３丁目１番１号</t>
    </r>
  </si>
  <si>
    <r>
      <rPr>
        <sz val="9"/>
        <color rgb="FF000000"/>
        <rFont val="ＭＳ ゴシック"/>
        <family val="3"/>
        <charset val="128"/>
      </rPr>
      <t>011-711-0013
(011-711-0038)</t>
    </r>
  </si>
  <si>
    <r>
      <rPr>
        <sz val="9"/>
        <color rgb="FF000000"/>
        <rFont val="ＭＳ Ｐゴシック"/>
        <family val="3"/>
        <charset val="128"/>
      </rPr>
      <t>( 訪看10 )第    129 号
( 訪看23 )第      9 号
( 訪看25 )第    186 号
( 訪看34 )第    333 号
( 訪ベⅠ１ )第    281 号
( 訪ベⅠ１注 )第    154 号
( 訪看40 )第     74 号</t>
    </r>
  </si>
  <si>
    <r>
      <rPr>
        <sz val="9"/>
        <color rgb="FF000000"/>
        <rFont val="ＭＳ Ｐゴシック"/>
        <family val="3"/>
        <charset val="128"/>
      </rPr>
      <t>令和 2年 7月 1日
令和 6年 6月 1日
令和 2年 7月 1日
令和 7年 8月 1日
令和 8年 6月 1日
令和 8年 6月 1日
令和 6年 6月 1日</t>
    </r>
  </si>
  <si>
    <t>95</t>
  </si>
  <si>
    <t>02,9026,8</t>
  </si>
  <si>
    <r>
      <rPr>
        <sz val="9"/>
        <color rgb="FF000000"/>
        <rFont val="ＭＳ ゴシック"/>
        <family val="3"/>
        <charset val="128"/>
      </rPr>
      <t>有限会社　ケアワークス
訪問看護ステーションはるの</t>
    </r>
  </si>
  <si>
    <r>
      <rPr>
        <sz val="9"/>
        <color rgb="FF000000"/>
        <rFont val="ＭＳ ゴシック"/>
        <family val="3"/>
        <charset val="128"/>
      </rPr>
      <t>〒007－0849
札幌市東区北四十九条東２丁目６番１３号リバーデンス東麻生１０３号</t>
    </r>
  </si>
  <si>
    <r>
      <rPr>
        <sz val="9"/>
        <color rgb="FF000000"/>
        <rFont val="ＭＳ ゴシック"/>
        <family val="3"/>
        <charset val="128"/>
      </rPr>
      <t>011-711-5878
(011-711-5877)</t>
    </r>
  </si>
  <si>
    <r>
      <rPr>
        <sz val="9"/>
        <color rgb="FF000000"/>
        <rFont val="ＭＳ Ｐゴシック"/>
        <family val="3"/>
        <charset val="128"/>
      </rPr>
      <t>( 訪看24 )第    857 号
( 訪看25 )第    929 号
( 訪ベⅠ１ )第     94 号
( 訪ベⅠ１注 )第    375 号
( 訪看41 )第    195 号</t>
    </r>
  </si>
  <si>
    <r>
      <rPr>
        <sz val="9"/>
        <color rgb="FF000000"/>
        <rFont val="ＭＳ Ｐゴシック"/>
        <family val="3"/>
        <charset val="128"/>
      </rPr>
      <t>令和 5年 7月 1日
令和 5年 7月 1日
令和 8年 6月 1日
令和 8年 6月 1日
令和 6年10月 1日</t>
    </r>
  </si>
  <si>
    <t>96</t>
  </si>
  <si>
    <t>02,9027,6</t>
  </si>
  <si>
    <r>
      <rPr>
        <sz val="9"/>
        <color rgb="FF000000"/>
        <rFont val="ＭＳ ゴシック"/>
        <family val="3"/>
        <charset val="128"/>
      </rPr>
      <t>社会医療法人　禎心会
訪問看護ステーション禎心会北</t>
    </r>
  </si>
  <si>
    <r>
      <rPr>
        <sz val="9"/>
        <color rgb="FF000000"/>
        <rFont val="ＭＳ ゴシック"/>
        <family val="3"/>
        <charset val="128"/>
      </rPr>
      <t>〒001－0921
札幌市北区新川一条６丁目３－３</t>
    </r>
  </si>
  <si>
    <r>
      <rPr>
        <sz val="9"/>
        <color rgb="FF000000"/>
        <rFont val="ＭＳ ゴシック"/>
        <family val="3"/>
        <charset val="128"/>
      </rPr>
      <t>011-768-6110
(011-768-6116)</t>
    </r>
  </si>
  <si>
    <r>
      <rPr>
        <sz val="9"/>
        <color rgb="FF000000"/>
        <rFont val="ＭＳ Ｐゴシック"/>
        <family val="3"/>
        <charset val="128"/>
      </rPr>
      <t>( 訪看10 )第     12 号
( 訪看23 )第     10 号
( 訪看25 )第    167 号
( 訪看26 )第     37 号
( 訪看27 )第     27 号
( 訪看32 )第     20 号
( 訪看34 )第     95 号
( 訪看35 )第     33 号
( 訪看37 )第     17 号
( 訪ベⅠ１ )第    104 号
( 訪ベⅠ１注 )第     54 号
( 訪看40 )第    389 号</t>
    </r>
  </si>
  <si>
    <r>
      <rPr>
        <sz val="9"/>
        <color rgb="FF000000"/>
        <rFont val="ＭＳ Ｐゴシック"/>
        <family val="3"/>
        <charset val="128"/>
      </rPr>
      <t>令和 3年 5月 1日
令和 6年 6月 1日
平成16年 5月 1日
令和 4年 4月 1日
平成26年12月 1日
令和 4年 8月 1日
令和 6年 9月 1日
令和 8年 6月 1日
令和 8年 6月 1日
令和 8年 6月 1日
令和 8年 6月 1日
令和 6年 6月 1日</t>
    </r>
  </si>
  <si>
    <t>97</t>
  </si>
  <si>
    <t>02,9032,6</t>
  </si>
  <si>
    <r>
      <rPr>
        <sz val="9"/>
        <color rgb="FF000000"/>
        <rFont val="ＭＳ ゴシック"/>
        <family val="3"/>
        <charset val="128"/>
      </rPr>
      <t>医療法人社団　愛心館
社会医療法人社団愛心館来夢ライン訪問看護ステーション</t>
    </r>
  </si>
  <si>
    <r>
      <rPr>
        <sz val="9"/>
        <color rgb="FF000000"/>
        <rFont val="ＭＳ ゴシック"/>
        <family val="3"/>
        <charset val="128"/>
      </rPr>
      <t>〒002－8072
札幌市北区あいの里二条１丁目２０－１　介護老人保健施設プラットホーム内</t>
    </r>
  </si>
  <si>
    <r>
      <rPr>
        <sz val="9"/>
        <color rgb="FF000000"/>
        <rFont val="ＭＳ ゴシック"/>
        <family val="3"/>
        <charset val="128"/>
      </rPr>
      <t>011-776-3071
(001-776-3072)</t>
    </r>
  </si>
  <si>
    <r>
      <rPr>
        <sz val="9"/>
        <color rgb="FF000000"/>
        <rFont val="ＭＳ Ｐゴシック"/>
        <family val="3"/>
        <charset val="128"/>
      </rPr>
      <t>( 訪看23 )第   1015 号
( 訪看24 )第    162 号
( 訪看25 )第    262 号
( 訪看機２ )第     42 号
( 訪看34 )第    308 号
( 訪ベⅠ１ )第    107 号
( 訪ベⅠ１注 )第    410 号
( 訪看40 )第    230 号</t>
    </r>
  </si>
  <si>
    <r>
      <rPr>
        <sz val="9"/>
        <color rgb="FF000000"/>
        <rFont val="ＭＳ Ｐゴシック"/>
        <family val="3"/>
        <charset val="128"/>
      </rPr>
      <t>令和 6年 9月 1日
平成20年 4月 1日
平成19年10月 1日
令和 6年 5月 1日
令和 7年 5月 1日
令和 6年 6月 1日
令和 8年 7月 1日
令和 6年 6月 1日</t>
    </r>
  </si>
  <si>
    <t>98</t>
  </si>
  <si>
    <t>02,9033,4</t>
  </si>
  <si>
    <r>
      <rPr>
        <sz val="9"/>
        <color rgb="FF000000"/>
        <rFont val="ＭＳ ゴシック"/>
        <family val="3"/>
        <charset val="128"/>
      </rPr>
      <t>株式会社　北海道勤労者在宅医療福祉協会
勤医協きた訪問看護ステーション</t>
    </r>
  </si>
  <si>
    <r>
      <rPr>
        <sz val="9"/>
        <color rgb="FF000000"/>
        <rFont val="ＭＳ ゴシック"/>
        <family val="3"/>
        <charset val="128"/>
      </rPr>
      <t>〒001－0910
札幌市北区新琴似十条２丁目４番１２号</t>
    </r>
  </si>
  <si>
    <r>
      <rPr>
        <sz val="9"/>
        <color rgb="FF000000"/>
        <rFont val="ＭＳ ゴシック"/>
        <family val="3"/>
        <charset val="128"/>
      </rPr>
      <t>011-763-8684
(011-763-2940)</t>
    </r>
  </si>
  <si>
    <r>
      <rPr>
        <sz val="9"/>
        <color rgb="FF000000"/>
        <rFont val="ＭＳ Ｐゴシック"/>
        <family val="3"/>
        <charset val="128"/>
      </rPr>
      <t>( 訪看24 )第     12 号
( 訪看25 )第    240 号</t>
    </r>
  </si>
  <si>
    <r>
      <rPr>
        <sz val="9"/>
        <color rgb="FF000000"/>
        <rFont val="ＭＳ Ｐゴシック"/>
        <family val="3"/>
        <charset val="128"/>
      </rPr>
      <t>平成20年 4月 1日
平成19年 4月 1日</t>
    </r>
  </si>
  <si>
    <t>99</t>
  </si>
  <si>
    <t>02,9041,7</t>
  </si>
  <si>
    <r>
      <rPr>
        <sz val="9"/>
        <color rgb="FF000000"/>
        <rFont val="ＭＳ ゴシック"/>
        <family val="3"/>
        <charset val="128"/>
      </rPr>
      <t>特定非営利活動法人ＨＰＴ
訪問看護ステーションポット東</t>
    </r>
  </si>
  <si>
    <r>
      <rPr>
        <sz val="9"/>
        <color rgb="FF000000"/>
        <rFont val="ＭＳ ゴシック"/>
        <family val="3"/>
        <charset val="128"/>
      </rPr>
      <t>〒001－0028
札幌市北区北二十八条西１２丁目４番１３号北２８条ビル２階</t>
    </r>
  </si>
  <si>
    <r>
      <rPr>
        <sz val="9"/>
        <color rgb="FF000000"/>
        <rFont val="ＭＳ ゴシック"/>
        <family val="3"/>
        <charset val="128"/>
      </rPr>
      <t>011-769-0670
(011-807-5099)</t>
    </r>
  </si>
  <si>
    <r>
      <rPr>
        <sz val="9"/>
        <color rgb="FF000000"/>
        <rFont val="ＭＳ Ｐゴシック"/>
        <family val="3"/>
        <charset val="128"/>
      </rPr>
      <t>( 訪看10 )第    199 号
( 訪看24 )第    196 号
( 訪看25 )第    287 号
( 訪看34 )第    227 号
( 訪ベⅠ１ )第    337 号
( 訪ベⅠ１注 )第    319 号
( 訪看40 )第     68 号</t>
    </r>
  </si>
  <si>
    <r>
      <rPr>
        <sz val="9"/>
        <color rgb="FF000000"/>
        <rFont val="ＭＳ Ｐゴシック"/>
        <family val="3"/>
        <charset val="128"/>
      </rPr>
      <t>令和 3年 4月 1日
平成20年11月 1日
平成20年11月 1日
令和 6年12月 1日
令和 8年 6月 1日
令和 8年 6月 1日
令和 6年 6月 1日</t>
    </r>
  </si>
  <si>
    <t>100</t>
  </si>
  <si>
    <t>02,9042,5</t>
  </si>
  <si>
    <r>
      <rPr>
        <sz val="9"/>
        <color rgb="FF000000"/>
        <rFont val="ＭＳ ゴシック"/>
        <family val="3"/>
        <charset val="128"/>
      </rPr>
      <t>社会医療法人　札幌山の上病院
札幌山の上リハ訪問看護ステーション</t>
    </r>
  </si>
  <si>
    <r>
      <rPr>
        <sz val="9"/>
        <color rgb="FF000000"/>
        <rFont val="ＭＳ ゴシック"/>
        <family val="3"/>
        <charset val="128"/>
      </rPr>
      <t>〒063－0006
札幌市西区山の手六条９丁目１－１</t>
    </r>
  </si>
  <si>
    <r>
      <rPr>
        <sz val="9"/>
        <color rgb="FF000000"/>
        <rFont val="ＭＳ ゴシック"/>
        <family val="3"/>
        <charset val="128"/>
      </rPr>
      <t>011-763-6785
(011-763-6785)</t>
    </r>
  </si>
  <si>
    <r>
      <rPr>
        <sz val="9"/>
        <color rgb="FF000000"/>
        <rFont val="ＭＳ Ｐゴシック"/>
        <family val="3"/>
        <charset val="128"/>
      </rPr>
      <t>( 訪看23 )第    224 号
( 訪看25 )第    314 号
( 訪看34 )第     67 号
( 訪ベⅠ１ )第    109 号
( 訪ベⅠ１注 )第    106 号
( 訪看40 )第    172 号</t>
    </r>
  </si>
  <si>
    <r>
      <rPr>
        <sz val="9"/>
        <color rgb="FF000000"/>
        <rFont val="ＭＳ Ｐゴシック"/>
        <family val="3"/>
        <charset val="128"/>
      </rPr>
      <t>令和 6年 6月 1日
平成22年 5月 1日
令和 6年 6月 1日
令和 8年 6月 1日
令和 8年 6月 1日
令和 6年 6月 1日</t>
    </r>
  </si>
  <si>
    <t>101</t>
  </si>
  <si>
    <t>02,9049,0</t>
  </si>
  <si>
    <r>
      <rPr>
        <sz val="9"/>
        <color rgb="FF000000"/>
        <rFont val="ＭＳ ゴシック"/>
        <family val="3"/>
        <charset val="128"/>
      </rPr>
      <t>株式会社　大蔵商事
訪問看護ステーション　あすか</t>
    </r>
  </si>
  <si>
    <r>
      <rPr>
        <sz val="9"/>
        <color rgb="FF000000"/>
        <rFont val="ＭＳ ゴシック"/>
        <family val="3"/>
        <charset val="128"/>
      </rPr>
      <t>〒007－0865
札幌市東区伏古五条３丁目４番２２号</t>
    </r>
  </si>
  <si>
    <r>
      <rPr>
        <sz val="9"/>
        <color rgb="FF000000"/>
        <rFont val="ＭＳ ゴシック"/>
        <family val="3"/>
        <charset val="128"/>
      </rPr>
      <t>011-768-8118
(011-768-8118)</t>
    </r>
  </si>
  <si>
    <r>
      <rPr>
        <sz val="9"/>
        <color rgb="FF000000"/>
        <rFont val="ＭＳ Ｐゴシック"/>
        <family val="3"/>
        <charset val="128"/>
      </rPr>
      <t>( 訪看10 )第    125 号
( 訪看24 )第    272 号
( 訪看25 )第    370 号
( 訪ベⅠ１ )第    585 号
( 訪看41 )第     29 号</t>
    </r>
  </si>
  <si>
    <r>
      <rPr>
        <sz val="9"/>
        <color rgb="FF000000"/>
        <rFont val="ＭＳ Ｐゴシック"/>
        <family val="3"/>
        <charset val="128"/>
      </rPr>
      <t>令和 3年 5月 1日
令和元年10月 1日
令和元年10月 1日
令和 8年 6月 1日
令和 6年 6月 1日</t>
    </r>
  </si>
  <si>
    <t>102</t>
  </si>
  <si>
    <t>02,9050,8</t>
  </si>
  <si>
    <r>
      <rPr>
        <sz val="9"/>
        <color rgb="FF000000"/>
        <rFont val="ＭＳ ゴシック"/>
        <family val="3"/>
        <charset val="128"/>
      </rPr>
      <t>株式会社ハナミズキ
訪問看護ステーションつぼみ</t>
    </r>
  </si>
  <si>
    <r>
      <rPr>
        <sz val="9"/>
        <color rgb="FF000000"/>
        <rFont val="ＭＳ ゴシック"/>
        <family val="3"/>
        <charset val="128"/>
      </rPr>
      <t>〒002－0854
札幌市北区屯田四条７丁目７－３０</t>
    </r>
  </si>
  <si>
    <r>
      <rPr>
        <sz val="9"/>
        <color rgb="FF000000"/>
        <rFont val="ＭＳ ゴシック"/>
        <family val="3"/>
        <charset val="128"/>
      </rPr>
      <t>011-769-6010
(011-769-6011)</t>
    </r>
  </si>
  <si>
    <r>
      <rPr>
        <sz val="9"/>
        <color rgb="FF000000"/>
        <rFont val="ＭＳ Ｐゴシック"/>
        <family val="3"/>
        <charset val="128"/>
      </rPr>
      <t>( 訪看10 )第    729 号
( 訪看24 )第    273 号
( 訪看25 )第    371 号
( 訪看27 )第    420 号
( 訪看28 )第    280 号
( 訪看34 )第     29 号
( 訪ベⅠ１ )第    111 号
( 訪ベⅠ１注 )第    167 号
( 訪看40 )第     72 号</t>
    </r>
  </si>
  <si>
    <r>
      <rPr>
        <sz val="9"/>
        <color rgb="FF000000"/>
        <rFont val="ＭＳ Ｐゴシック"/>
        <family val="3"/>
        <charset val="128"/>
      </rPr>
      <t>令和 7年 6月 1日
平成24年 8月 1日
平成24年 8月 1日
令和 7年 6月 1日
令和 7年 6月 1日
令和 6年 6月 1日
令和 8年 6月 1日
令和 8年 6月 1日
令和 6年 6月 1日</t>
    </r>
  </si>
  <si>
    <t>103</t>
  </si>
  <si>
    <t>02,9052,4</t>
  </si>
  <si>
    <r>
      <rPr>
        <sz val="9"/>
        <color rgb="FF000000"/>
        <rFont val="ＭＳ ゴシック"/>
        <family val="3"/>
        <charset val="128"/>
      </rPr>
      <t>株式会社　ミッションカンパニー
訪問看護ステーション　きぼう</t>
    </r>
  </si>
  <si>
    <r>
      <rPr>
        <sz val="9"/>
        <color rgb="FF000000"/>
        <rFont val="ＭＳ ゴシック"/>
        <family val="3"/>
        <charset val="128"/>
      </rPr>
      <t>〒001－0025
札幌市北区北二十五条西１６丁目８番２０号</t>
    </r>
  </si>
  <si>
    <r>
      <rPr>
        <sz val="9"/>
        <color rgb="FF000000"/>
        <rFont val="ＭＳ ゴシック"/>
        <family val="3"/>
        <charset val="128"/>
      </rPr>
      <t>011-708-0370
(011-708-0353)</t>
    </r>
  </si>
  <si>
    <r>
      <rPr>
        <sz val="9"/>
        <color rgb="FF000000"/>
        <rFont val="ＭＳ Ｐゴシック"/>
        <family val="3"/>
        <charset val="128"/>
      </rPr>
      <t>( 訪看24 )第    282 号
( 訪看25 )第    380 号
( 訪看34 )第    110 号
( 訪看41 )第    197 号</t>
    </r>
  </si>
  <si>
    <r>
      <rPr>
        <sz val="9"/>
        <color rgb="FF000000"/>
        <rFont val="ＭＳ Ｐゴシック"/>
        <family val="3"/>
        <charset val="128"/>
      </rPr>
      <t>平成25年 2月 1日
平成25年 2月 1日
令和 6年10月 1日
令和 6年10月 1日</t>
    </r>
  </si>
  <si>
    <t>104</t>
  </si>
  <si>
    <t>02,9053,2</t>
  </si>
  <si>
    <r>
      <rPr>
        <sz val="9"/>
        <color rgb="FF000000"/>
        <rFont val="ＭＳ ゴシック"/>
        <family val="3"/>
        <charset val="128"/>
      </rPr>
      <t>医療法人社団　平澤内科呼吸器科クリニック
生きる　訪問看護ステーション</t>
    </r>
  </si>
  <si>
    <r>
      <rPr>
        <sz val="9"/>
        <color rgb="FF000000"/>
        <rFont val="ＭＳ ゴシック"/>
        <family val="3"/>
        <charset val="128"/>
      </rPr>
      <t>〒065－0025
札幌市東区北二十五条東３丁目３ー１１</t>
    </r>
  </si>
  <si>
    <r>
      <rPr>
        <sz val="9"/>
        <color rgb="FF000000"/>
        <rFont val="ＭＳ ゴシック"/>
        <family val="3"/>
        <charset val="128"/>
      </rPr>
      <t>011-711-8297
(011-887-6921)</t>
    </r>
  </si>
  <si>
    <r>
      <rPr>
        <sz val="9"/>
        <color rgb="FF000000"/>
        <rFont val="ＭＳ Ｐゴシック"/>
        <family val="3"/>
        <charset val="128"/>
      </rPr>
      <t>( 訪看10 )第    130 号
( 訪看24 )第    283 号
( 訪看25 )第    381 号</t>
    </r>
  </si>
  <si>
    <r>
      <rPr>
        <sz val="9"/>
        <color rgb="FF000000"/>
        <rFont val="ＭＳ Ｐゴシック"/>
        <family val="3"/>
        <charset val="128"/>
      </rPr>
      <t>平成25年 2月 1日
平成25年 2月 1日
平成25年 2月 1日</t>
    </r>
  </si>
  <si>
    <t>105</t>
  </si>
  <si>
    <t>02,9055,7</t>
  </si>
  <si>
    <r>
      <rPr>
        <sz val="9"/>
        <color rgb="FF000000"/>
        <rFont val="ＭＳ ゴシック"/>
        <family val="3"/>
        <charset val="128"/>
      </rPr>
      <t>株式会社ソニック
住まいの訪問看護ステーション</t>
    </r>
  </si>
  <si>
    <r>
      <rPr>
        <sz val="9"/>
        <color rgb="FF000000"/>
        <rFont val="ＭＳ ゴシック"/>
        <family val="3"/>
        <charset val="128"/>
      </rPr>
      <t>〒007－0840
札幌市東区北四十条東９丁目３番５号</t>
    </r>
  </si>
  <si>
    <r>
      <rPr>
        <sz val="9"/>
        <color rgb="FF000000"/>
        <rFont val="ＭＳ ゴシック"/>
        <family val="3"/>
        <charset val="128"/>
      </rPr>
      <t>011-733-5666
(011-733-5676)</t>
    </r>
  </si>
  <si>
    <r>
      <rPr>
        <sz val="9"/>
        <color rgb="FF000000"/>
        <rFont val="ＭＳ Ｐゴシック"/>
        <family val="3"/>
        <charset val="128"/>
      </rPr>
      <t>( 訪看10 )第    144 号
( 訪看23 )第    303 号
( 訪看25 )第    403 号
( 訪看27 )第      2 号
( 訪看28 )第      2 号
( 訪看41 )第     30 号</t>
    </r>
  </si>
  <si>
    <r>
      <rPr>
        <sz val="9"/>
        <color rgb="FF000000"/>
        <rFont val="ＭＳ Ｐゴシック"/>
        <family val="3"/>
        <charset val="128"/>
      </rPr>
      <t>令和 4年 1月 1日
令和 6年 6月 1日
平成25年12月 1日
平成26年 4月 1日
平成26年 4月 1日
令和 6年 6月 1日</t>
    </r>
  </si>
  <si>
    <t>106</t>
  </si>
  <si>
    <t>02,9056,5</t>
  </si>
  <si>
    <r>
      <rPr>
        <sz val="9"/>
        <color rgb="FF000000"/>
        <rFont val="ＭＳ ゴシック"/>
        <family val="3"/>
        <charset val="128"/>
      </rPr>
      <t>株式会社ｎｏｒｔｈーＡＣＴ
訪問看護ステーションｎｏｒｔｈーＡＣＴ</t>
    </r>
  </si>
  <si>
    <r>
      <rPr>
        <sz val="9"/>
        <color rgb="FF000000"/>
        <rFont val="ＭＳ ゴシック"/>
        <family val="3"/>
        <charset val="128"/>
      </rPr>
      <t>〒001－0908
札幌市北区新琴似八条３丁目３番１４号</t>
    </r>
  </si>
  <si>
    <r>
      <rPr>
        <sz val="9"/>
        <color rgb="FF000000"/>
        <rFont val="ＭＳ ゴシック"/>
        <family val="3"/>
        <charset val="128"/>
      </rPr>
      <t>011-214-1774
(011-214-1774)</t>
    </r>
  </si>
  <si>
    <r>
      <rPr>
        <sz val="9"/>
        <color rgb="FF000000"/>
        <rFont val="ＭＳ Ｐゴシック"/>
        <family val="3"/>
        <charset val="128"/>
      </rPr>
      <t>( 訪看10 )第    148 号
( 訪看24 )第    320 号
( 訪看25 )第    420 号
( 訪看27 )第      3 号
( 訪看28 )第      3 号
( 訪看34 )第    355 号
( 訪看40 )第    103 号</t>
    </r>
  </si>
  <si>
    <r>
      <rPr>
        <sz val="9"/>
        <color rgb="FF000000"/>
        <rFont val="ＭＳ Ｐゴシック"/>
        <family val="3"/>
        <charset val="128"/>
      </rPr>
      <t>令和 3年 4月 1日
令和 3年 4月 1日
令和 3年 4月 1日
令和 3年 4月 1日
令和 3年 4月 1日
令和 7年12月 1日
令和 6年 6月 1日</t>
    </r>
  </si>
  <si>
    <t>107</t>
  </si>
  <si>
    <t>02,9062,3</t>
  </si>
  <si>
    <r>
      <rPr>
        <sz val="9"/>
        <color rgb="FF000000"/>
        <rFont val="ＭＳ ゴシック"/>
        <family val="3"/>
        <charset val="128"/>
      </rPr>
      <t>株式会社大蔵商事
訪問看護ステーションあすかⅡ</t>
    </r>
  </si>
  <si>
    <r>
      <rPr>
        <sz val="9"/>
        <color rgb="FF000000"/>
        <rFont val="ＭＳ ゴシック"/>
        <family val="3"/>
        <charset val="128"/>
      </rPr>
      <t>〒007－0870
札幌市東区伏古十条３丁目１１番１８号</t>
    </r>
  </si>
  <si>
    <r>
      <rPr>
        <sz val="9"/>
        <color rgb="FF000000"/>
        <rFont val="ＭＳ ゴシック"/>
        <family val="3"/>
        <charset val="128"/>
      </rPr>
      <t>011-783-3111
(011-788-3993)</t>
    </r>
  </si>
  <si>
    <r>
      <rPr>
        <sz val="9"/>
        <color rgb="FF000000"/>
        <rFont val="ＭＳ Ｐゴシック"/>
        <family val="3"/>
        <charset val="128"/>
      </rPr>
      <t>( 訪看10 )第    168 号
( 訪看23 )第    349 号
( 訪看25 )第    447 号
( 訪ベⅠ１ )第    583 号
( 訪看41 )第     31 号</t>
    </r>
  </si>
  <si>
    <r>
      <rPr>
        <sz val="9"/>
        <color rgb="FF000000"/>
        <rFont val="ＭＳ Ｐゴシック"/>
        <family val="3"/>
        <charset val="128"/>
      </rPr>
      <t>令和 3年11月 1日
令和 6年 6月 1日
平成26年 8月 1日
令和 8年 6月 1日
令和 6年 6月 1日</t>
    </r>
  </si>
  <si>
    <t>108</t>
  </si>
  <si>
    <t>02,9063,1</t>
  </si>
  <si>
    <r>
      <rPr>
        <sz val="9"/>
        <color rgb="FF000000"/>
        <rFont val="ＭＳ ゴシック"/>
        <family val="3"/>
        <charset val="128"/>
      </rPr>
      <t>医療法人社団北昴会ファミール内科
在宅医療センター小石川</t>
    </r>
  </si>
  <si>
    <r>
      <rPr>
        <sz val="9"/>
        <color rgb="FF000000"/>
        <rFont val="ＭＳ ゴシック"/>
        <family val="3"/>
        <charset val="128"/>
      </rPr>
      <t>〒065－0032
札幌市東区北三十二条東９丁目１番８号小規模療養ホーム小石川参番館</t>
    </r>
  </si>
  <si>
    <r>
      <rPr>
        <sz val="9"/>
        <color rgb="FF000000"/>
        <rFont val="ＭＳ ゴシック"/>
        <family val="3"/>
        <charset val="128"/>
      </rPr>
      <t>011-214-1212
(011-214-1215)</t>
    </r>
  </si>
  <si>
    <r>
      <rPr>
        <sz val="9"/>
        <color rgb="FF000000"/>
        <rFont val="ＭＳ Ｐゴシック"/>
        <family val="3"/>
        <charset val="128"/>
      </rPr>
      <t>( 訪看10 )第    426 号
( 訪看23 )第    353 号
( 訪看25 )第    450 号
( 訪看27 )第    185 号
( 訪看28 )第    111 号
( 訪ベⅠ１ )第    115 号
( 訪ベⅠ１注 )第     67 号
( 訪看40 )第    636 号
( 訪看41 )第    198 号</t>
    </r>
  </si>
  <si>
    <r>
      <rPr>
        <sz val="9"/>
        <color rgb="FF000000"/>
        <rFont val="ＭＳ Ｐゴシック"/>
        <family val="3"/>
        <charset val="128"/>
      </rPr>
      <t>令和 3年10月 1日
令和 6年 6月 1日
平成26年10月 1日
令和 2年 5月 1日
令和 2年 5月 1日
令和 8年 6月 1日
令和 8年 6月 1日
令和 7年 9月 1日
令和 6年10月 1日</t>
    </r>
  </si>
  <si>
    <t>109</t>
  </si>
  <si>
    <t>02,9064,9</t>
  </si>
  <si>
    <r>
      <rPr>
        <sz val="9"/>
        <color rgb="FF000000"/>
        <rFont val="ＭＳ ゴシック"/>
        <family val="3"/>
        <charset val="128"/>
      </rPr>
      <t>株式会社大蔵商事
訪問看護ステーション　らふ</t>
    </r>
  </si>
  <si>
    <r>
      <rPr>
        <sz val="9"/>
        <color rgb="FF000000"/>
        <rFont val="ＭＳ ゴシック"/>
        <family val="3"/>
        <charset val="128"/>
      </rPr>
      <t>〒007－0862
札幌市東区伏古二条４丁目１１－１１</t>
    </r>
  </si>
  <si>
    <r>
      <rPr>
        <sz val="9"/>
        <color rgb="FF000000"/>
        <rFont val="ＭＳ ゴシック"/>
        <family val="3"/>
        <charset val="128"/>
      </rPr>
      <t>011-788-5506
(011-788-5506)</t>
    </r>
  </si>
  <si>
    <r>
      <rPr>
        <sz val="9"/>
        <color rgb="FF000000"/>
        <rFont val="ＭＳ Ｐゴシック"/>
        <family val="3"/>
        <charset val="128"/>
      </rPr>
      <t>( 訪看10 )第    172 号
( 訪看24 )第    357 号
( 訪看25 )第    456 号
( 訪ベⅠ１ )第    584 号
( 訪看41 )第     32 号</t>
    </r>
  </si>
  <si>
    <r>
      <rPr>
        <sz val="9"/>
        <color rgb="FF000000"/>
        <rFont val="ＭＳ Ｐゴシック"/>
        <family val="3"/>
        <charset val="128"/>
      </rPr>
      <t>令和 3年 9月 1日
平成26年10月 1日
平成26年10月 1日
令和 8年 6月 1日
令和 6年 6月 1日</t>
    </r>
  </si>
  <si>
    <t>110</t>
  </si>
  <si>
    <t>02,9066,4</t>
  </si>
  <si>
    <r>
      <rPr>
        <sz val="9"/>
        <color rgb="FF000000"/>
        <rFont val="ＭＳ ゴシック"/>
        <family val="3"/>
        <charset val="128"/>
      </rPr>
      <t>株式会社双葉
訪問看護リハビリステーション　双葉</t>
    </r>
  </si>
  <si>
    <r>
      <rPr>
        <sz val="9"/>
        <color rgb="FF000000"/>
        <rFont val="ＭＳ ゴシック"/>
        <family val="3"/>
        <charset val="128"/>
      </rPr>
      <t>〒001－0923
札幌市北区新川三条７丁目１番６５新川３．７ビル３階</t>
    </r>
  </si>
  <si>
    <r>
      <rPr>
        <sz val="9"/>
        <color rgb="FF000000"/>
        <rFont val="ＭＳ ゴシック"/>
        <family val="3"/>
        <charset val="128"/>
      </rPr>
      <t>011-790-7897
(011-790-7231)</t>
    </r>
  </si>
  <si>
    <r>
      <rPr>
        <sz val="9"/>
        <color rgb="FF000000"/>
        <rFont val="ＭＳ Ｐゴシック"/>
        <family val="3"/>
        <charset val="128"/>
      </rPr>
      <t>( 訪看10 )第    258 号
( 訪看23 )第    388 号
( 訪看25 )第    487 号
( 訪看27 )第     77 号
( 訪看34 )第    142 号
( 訪ベⅠ１ )第    509 号
( 訪看40 )第    157 号</t>
    </r>
  </si>
  <si>
    <r>
      <rPr>
        <sz val="9"/>
        <color rgb="FF000000"/>
        <rFont val="ＭＳ Ｐゴシック"/>
        <family val="3"/>
        <charset val="128"/>
      </rPr>
      <t>令和 3年 8月 1日
令和 6年 6月 1日
平成27年 5月 1日
平成29年 4月 1日
令和 6年11月 1日
令和 8年 6月 1日
令和 6年 6月 1日</t>
    </r>
  </si>
  <si>
    <t>111</t>
  </si>
  <si>
    <t>02,9067,2</t>
  </si>
  <si>
    <r>
      <rPr>
        <sz val="9"/>
        <color rgb="FF000000"/>
        <rFont val="ＭＳ ゴシック"/>
        <family val="3"/>
        <charset val="128"/>
      </rPr>
      <t>株式会社ジュネリカ
早稲田イーライフ札幌　訪問看護リハビリステーション</t>
    </r>
  </si>
  <si>
    <r>
      <rPr>
        <sz val="9"/>
        <color rgb="FF000000"/>
        <rFont val="ＭＳ ゴシック"/>
        <family val="3"/>
        <charset val="128"/>
      </rPr>
      <t>〒065－0017
札幌市東区北十七条東１丁目１－２０藤井ビル北１７条Ⅲ</t>
    </r>
  </si>
  <si>
    <r>
      <rPr>
        <sz val="9"/>
        <color rgb="FF000000"/>
        <rFont val="ＭＳ ゴシック"/>
        <family val="3"/>
        <charset val="128"/>
      </rPr>
      <t>011-769-0494
(011-769-0495)</t>
    </r>
  </si>
  <si>
    <r>
      <rPr>
        <sz val="9"/>
        <color rgb="FF000000"/>
        <rFont val="ＭＳ Ｐゴシック"/>
        <family val="3"/>
        <charset val="128"/>
      </rPr>
      <t>( 訪看10 )第    430 号</t>
    </r>
  </si>
  <si>
    <r>
      <rPr>
        <sz val="9"/>
        <color rgb="FF000000"/>
        <rFont val="ＭＳ Ｐゴシック"/>
        <family val="3"/>
        <charset val="128"/>
      </rPr>
      <t>令和 2年 6月 1日</t>
    </r>
  </si>
  <si>
    <t>112</t>
  </si>
  <si>
    <t>02,9068,0</t>
  </si>
  <si>
    <r>
      <rPr>
        <sz val="9"/>
        <color rgb="FF000000"/>
        <rFont val="ＭＳ ゴシック"/>
        <family val="3"/>
        <charset val="128"/>
      </rPr>
      <t>学校法人東日本学園
北海道医療大学訪問看護ステーション</t>
    </r>
  </si>
  <si>
    <r>
      <rPr>
        <sz val="9"/>
        <color rgb="FF000000"/>
        <rFont val="ＭＳ ゴシック"/>
        <family val="3"/>
        <charset val="128"/>
      </rPr>
      <t>〒002－8072
札幌市北区あいの里二条６丁目２番１号北海道医療大学地域包括ケアセンター内</t>
    </r>
  </si>
  <si>
    <r>
      <rPr>
        <sz val="9"/>
        <color rgb="FF000000"/>
        <rFont val="ＭＳ ゴシック"/>
        <family val="3"/>
        <charset val="128"/>
      </rPr>
      <t>011-788-2771
(011-788-2650)</t>
    </r>
  </si>
  <si>
    <r>
      <rPr>
        <sz val="9"/>
        <color rgb="FF000000"/>
        <rFont val="ＭＳ Ｐゴシック"/>
        <family val="3"/>
        <charset val="128"/>
      </rPr>
      <t>( 訪看24 )第    420 号
( 訪看25 )第    519 号
( 訪看26 )第     11 号
( 訪看32 )第      1 号
( 訪看40 )第    143 号</t>
    </r>
  </si>
  <si>
    <r>
      <rPr>
        <sz val="9"/>
        <color rgb="FF000000"/>
        <rFont val="ＭＳ Ｐゴシック"/>
        <family val="3"/>
        <charset val="128"/>
      </rPr>
      <t>平成28年 2月 1日
平成28年 2月 1日
平成28年 2月 1日
令和 4年 4月 1日
令和 6年 6月 1日</t>
    </r>
  </si>
  <si>
    <t>113</t>
  </si>
  <si>
    <t>02,9069,8</t>
  </si>
  <si>
    <r>
      <rPr>
        <sz val="9"/>
        <color rgb="FF000000"/>
        <rFont val="ＭＳ ゴシック"/>
        <family val="3"/>
        <charset val="128"/>
      </rPr>
      <t>株式会社ラック
訪問看護ステーションあんじゅ</t>
    </r>
  </si>
  <si>
    <r>
      <rPr>
        <sz val="9"/>
        <color rgb="FF000000"/>
        <rFont val="ＭＳ ゴシック"/>
        <family val="3"/>
        <charset val="128"/>
      </rPr>
      <t>〒001－0911
札幌市北区新琴似十一条１６丁目８－２１　コーワハイツ新琴似２０２</t>
    </r>
  </si>
  <si>
    <r>
      <rPr>
        <sz val="9"/>
        <color rgb="FF000000"/>
        <rFont val="ＭＳ ゴシック"/>
        <family val="3"/>
        <charset val="128"/>
      </rPr>
      <t xml:space="preserve">090-9087-4857
</t>
    </r>
  </si>
  <si>
    <r>
      <rPr>
        <sz val="9"/>
        <color rgb="FF000000"/>
        <rFont val="ＭＳ Ｐゴシック"/>
        <family val="3"/>
        <charset val="128"/>
      </rPr>
      <t>( 訪看23 )第    448 号
( 訪看25 )第    543 号
( 訪看41 )第     33 号</t>
    </r>
  </si>
  <si>
    <r>
      <rPr>
        <sz val="9"/>
        <color rgb="FF000000"/>
        <rFont val="ＭＳ Ｐゴシック"/>
        <family val="3"/>
        <charset val="128"/>
      </rPr>
      <t>令和 6年 6月 1日
平成28年 8月 1日
令和 6年 6月 1日</t>
    </r>
  </si>
  <si>
    <t>114</t>
  </si>
  <si>
    <t>02,9071,4</t>
  </si>
  <si>
    <r>
      <rPr>
        <sz val="9"/>
        <color rgb="FF000000"/>
        <rFont val="ＭＳ ゴシック"/>
        <family val="3"/>
        <charset val="128"/>
      </rPr>
      <t>合同会社ごう在宅メディケア
ごう在宅訪問看護ステーション</t>
    </r>
  </si>
  <si>
    <r>
      <rPr>
        <sz val="9"/>
        <color rgb="FF000000"/>
        <rFont val="ＭＳ ゴシック"/>
        <family val="3"/>
        <charset val="128"/>
      </rPr>
      <t>〒060－0034
札幌市中央区北四条東２丁目８－２マルイト北４条ビル</t>
    </r>
  </si>
  <si>
    <r>
      <rPr>
        <sz val="9"/>
        <color rgb="FF000000"/>
        <rFont val="ＭＳ ゴシック"/>
        <family val="3"/>
        <charset val="128"/>
      </rPr>
      <t>011-788-6870
(011-802-7824)</t>
    </r>
  </si>
  <si>
    <r>
      <rPr>
        <sz val="9"/>
        <color rgb="FF000000"/>
        <rFont val="ＭＳ Ｐゴシック"/>
        <family val="3"/>
        <charset val="128"/>
      </rPr>
      <t>( 訪看24 )第    455 号
( 訪看25 )第    551 号</t>
    </r>
  </si>
  <si>
    <r>
      <rPr>
        <sz val="9"/>
        <color rgb="FF000000"/>
        <rFont val="ＭＳ Ｐゴシック"/>
        <family val="3"/>
        <charset val="128"/>
      </rPr>
      <t>平成28年11月 1日
平成28年11月 1日</t>
    </r>
  </si>
  <si>
    <t>115</t>
  </si>
  <si>
    <t>02,9073,0</t>
  </si>
  <si>
    <r>
      <rPr>
        <sz val="9"/>
        <color rgb="FF000000"/>
        <rFont val="ＭＳ ゴシック"/>
        <family val="3"/>
        <charset val="128"/>
      </rPr>
      <t>株式会社フロンティア
ウェルスタイル拓北訪問看護ステーション</t>
    </r>
  </si>
  <si>
    <r>
      <rPr>
        <sz val="9"/>
        <color rgb="FF000000"/>
        <rFont val="ＭＳ ゴシック"/>
        <family val="3"/>
        <charset val="128"/>
      </rPr>
      <t>〒002－8068
札幌市北区拓北八条３丁目２番１号トートイス拓北</t>
    </r>
  </si>
  <si>
    <r>
      <rPr>
        <sz val="9"/>
        <color rgb="FF000000"/>
        <rFont val="ＭＳ ゴシック"/>
        <family val="3"/>
        <charset val="128"/>
      </rPr>
      <t>011-797-6700
(011-775-0770)</t>
    </r>
  </si>
  <si>
    <r>
      <rPr>
        <sz val="9"/>
        <color rgb="FF000000"/>
        <rFont val="ＭＳ Ｐゴシック"/>
        <family val="3"/>
        <charset val="128"/>
      </rPr>
      <t>( 訪看10 )第    749 号
( 訪看24 )第    462 号
( 訪看25 )第    558 号
( 訪看41 )第    155 号</t>
    </r>
  </si>
  <si>
    <r>
      <rPr>
        <sz val="9"/>
        <color rgb="FF000000"/>
        <rFont val="ＭＳ Ｐゴシック"/>
        <family val="3"/>
        <charset val="128"/>
      </rPr>
      <t>令和 7年 9月 1日
平成29年 1月 1日
平成29年 1月 1日
令和 6年10月 1日</t>
    </r>
  </si>
  <si>
    <t>116</t>
  </si>
  <si>
    <t>02,9074,8</t>
  </si>
  <si>
    <r>
      <rPr>
        <sz val="9"/>
        <color rgb="FF000000"/>
        <rFont val="ＭＳ ゴシック"/>
        <family val="3"/>
        <charset val="128"/>
      </rPr>
      <t>アメジストライフ株式会社
訪問看護ステーションあいか</t>
    </r>
  </si>
  <si>
    <r>
      <rPr>
        <sz val="9"/>
        <color rgb="FF000000"/>
        <rFont val="ＭＳ ゴシック"/>
        <family val="3"/>
        <charset val="128"/>
      </rPr>
      <t>〒007－0873
札幌市東区伏古十三条３丁目１１－７</t>
    </r>
  </si>
  <si>
    <r>
      <rPr>
        <sz val="9"/>
        <color rgb="FF000000"/>
        <rFont val="ＭＳ ゴシック"/>
        <family val="3"/>
        <charset val="128"/>
      </rPr>
      <t>011-214-1278
(011-214-1279)</t>
    </r>
  </si>
  <si>
    <r>
      <rPr>
        <sz val="9"/>
        <color rgb="FF000000"/>
        <rFont val="ＭＳ Ｐゴシック"/>
        <family val="3"/>
        <charset val="128"/>
      </rPr>
      <t>( 訪看10 )第    261 号
( 訪看23 )第    473 号
( 訪看25 )第    568 号
( 訪看27 )第     80 号
( 訪看28 )第     65 号
( 訪看40 )第    140 号</t>
    </r>
  </si>
  <si>
    <r>
      <rPr>
        <sz val="9"/>
        <color rgb="FF000000"/>
        <rFont val="ＭＳ Ｐゴシック"/>
        <family val="3"/>
        <charset val="128"/>
      </rPr>
      <t>令和 3年 1月 1日
令和 6年 6月 1日
平成29年 4月 1日
平成29年 4月 1日
平成29年 4月 1日
令和 6年 6月 1日</t>
    </r>
  </si>
  <si>
    <t>117</t>
  </si>
  <si>
    <t>02,9075,5</t>
  </si>
  <si>
    <r>
      <rPr>
        <sz val="9"/>
        <color rgb="FF000000"/>
        <rFont val="ＭＳ ゴシック"/>
        <family val="3"/>
        <charset val="128"/>
      </rPr>
      <t>温っとほーむ株式会社
訪問看護リハビリテーション　温っとほむ</t>
    </r>
  </si>
  <si>
    <r>
      <rPr>
        <sz val="9"/>
        <color rgb="FF000000"/>
        <rFont val="ＭＳ ゴシック"/>
        <family val="3"/>
        <charset val="128"/>
      </rPr>
      <t>〒007－0850
札幌市東区北五十条東６丁目４番１号</t>
    </r>
  </si>
  <si>
    <r>
      <rPr>
        <sz val="9"/>
        <color rgb="FF000000"/>
        <rFont val="ＭＳ ゴシック"/>
        <family val="3"/>
        <charset val="128"/>
      </rPr>
      <t>011-768-7877
(011-768-7878)</t>
    </r>
  </si>
  <si>
    <r>
      <rPr>
        <sz val="9"/>
        <color rgb="FF000000"/>
        <rFont val="ＭＳ Ｐゴシック"/>
        <family val="3"/>
        <charset val="128"/>
      </rPr>
      <t>( 訪看23 )第    511 号
( 訪看25 )第    609 号
( 訪看34 )第     97 号
( 訪ベⅠ１ )第    505 号
( 訪看40 )第    118 号</t>
    </r>
  </si>
  <si>
    <r>
      <rPr>
        <sz val="9"/>
        <color rgb="FF000000"/>
        <rFont val="ＭＳ Ｐゴシック"/>
        <family val="3"/>
        <charset val="128"/>
      </rPr>
      <t>令和 6年 6月 1日
平成30年 4月 1日
令和 6年 9月 1日
令和 8年 6月 1日
令和 6年 6月 1日</t>
    </r>
  </si>
  <si>
    <t>118</t>
  </si>
  <si>
    <t>02,9076,3</t>
  </si>
  <si>
    <r>
      <rPr>
        <sz val="9"/>
        <color rgb="FF000000"/>
        <rFont val="ＭＳ ゴシック"/>
        <family val="3"/>
        <charset val="128"/>
      </rPr>
      <t>株式会社Ｎ・フィールド
訪問看護ステーション　デューン札幌北</t>
    </r>
  </si>
  <si>
    <r>
      <rPr>
        <sz val="9"/>
        <color rgb="FF000000"/>
        <rFont val="ＭＳ ゴシック"/>
        <family val="3"/>
        <charset val="128"/>
      </rPr>
      <t>〒001－0045
札幌市北区麻生町五丁目５番１０号　おおいビル３階</t>
    </r>
  </si>
  <si>
    <r>
      <rPr>
        <sz val="9"/>
        <color rgb="FF000000"/>
        <rFont val="ＭＳ ゴシック"/>
        <family val="3"/>
        <charset val="128"/>
      </rPr>
      <t>011-788-6870
(011-788-6871)</t>
    </r>
  </si>
  <si>
    <r>
      <rPr>
        <sz val="9"/>
        <color rgb="FF000000"/>
        <rFont val="ＭＳ Ｐゴシック"/>
        <family val="3"/>
        <charset val="128"/>
      </rPr>
      <t>( 訪看10 )第    289 号
( 訪看34 )第    294 号
( 訪ベⅠ１ )第    116 号
( 訪ベⅠ１注 )第    141 号
( 訪看40 )第    641 号</t>
    </r>
  </si>
  <si>
    <r>
      <rPr>
        <sz val="9"/>
        <color rgb="FF000000"/>
        <rFont val="ＭＳ Ｐゴシック"/>
        <family val="3"/>
        <charset val="128"/>
      </rPr>
      <t>令和 3年11月 1日
令和 7年 4月 1日
令和 8年 6月 1日
令和 8年 6月 1日
令和 7年 9月 1日</t>
    </r>
  </si>
  <si>
    <t>119</t>
  </si>
  <si>
    <t>02,9078,9</t>
  </si>
  <si>
    <r>
      <rPr>
        <sz val="9"/>
        <color rgb="FF000000"/>
        <rFont val="ＭＳ ゴシック"/>
        <family val="3"/>
        <charset val="128"/>
      </rPr>
      <t>株式会社らくらケア
ナースステーションらくら</t>
    </r>
  </si>
  <si>
    <r>
      <rPr>
        <sz val="9"/>
        <color rgb="FF000000"/>
        <rFont val="ＭＳ ゴシック"/>
        <family val="3"/>
        <charset val="128"/>
      </rPr>
      <t>〒001－0922
札幌市北区新川二条６丁目５番１号サービス付き高齢者向け住宅　らくら新川　内</t>
    </r>
  </si>
  <si>
    <r>
      <rPr>
        <sz val="9"/>
        <color rgb="FF000000"/>
        <rFont val="ＭＳ ゴシック"/>
        <family val="3"/>
        <charset val="128"/>
      </rPr>
      <t xml:space="preserve">
</t>
    </r>
  </si>
  <si>
    <r>
      <rPr>
        <sz val="9"/>
        <color rgb="FF000000"/>
        <rFont val="ＭＳ Ｐゴシック"/>
        <family val="3"/>
        <charset val="128"/>
      </rPr>
      <t>( 訪看10 )第    707 号
( 訪看23 )第    969 号
( 訪看24 )第    549 号
( 訪看25 )第    634 号
( 訪ベⅠ１ )第    504 号
( 訪看40 )第    395 号
( 訪看41 )第    432 号</t>
    </r>
  </si>
  <si>
    <r>
      <rPr>
        <sz val="9"/>
        <color rgb="FF000000"/>
        <rFont val="ＭＳ Ｐゴシック"/>
        <family val="3"/>
        <charset val="128"/>
      </rPr>
      <t>令和 7年 4月 1日
令和 6年 7月 1日
平成30年 7月 1日
平成30年 7月 1日
令和 8年 6月 1日
令和 6年 6月 1日
令和 7年 9月 1日</t>
    </r>
  </si>
  <si>
    <t>120</t>
  </si>
  <si>
    <t>02,9081,3</t>
  </si>
  <si>
    <r>
      <rPr>
        <sz val="9"/>
        <color rgb="FF000000"/>
        <rFont val="ＭＳ ゴシック"/>
        <family val="3"/>
        <charset val="128"/>
      </rPr>
      <t>さっぽろ高齢者福祉生活協同組合
福祉生協　東ナースステーション</t>
    </r>
  </si>
  <si>
    <r>
      <rPr>
        <sz val="9"/>
        <color rgb="FF000000"/>
        <rFont val="ＭＳ ゴシック"/>
        <family val="3"/>
        <charset val="128"/>
      </rPr>
      <t>〒065－0010
札幌市東区北十条東7丁目1番30号イリス北10条</t>
    </r>
  </si>
  <si>
    <r>
      <rPr>
        <sz val="9"/>
        <color rgb="FF000000"/>
        <rFont val="ＭＳ ゴシック"/>
        <family val="3"/>
        <charset val="128"/>
      </rPr>
      <t>011-299-5778
(011-733-0002)</t>
    </r>
  </si>
  <si>
    <r>
      <rPr>
        <sz val="9"/>
        <color rgb="FF000000"/>
        <rFont val="ＭＳ Ｐゴシック"/>
        <family val="3"/>
        <charset val="128"/>
      </rPr>
      <t>( 訪看23 )第    600 号
( 訪看25 )第    674 号
( 訪看40 )第    126 号</t>
    </r>
  </si>
  <si>
    <r>
      <rPr>
        <sz val="9"/>
        <color rgb="FF000000"/>
        <rFont val="ＭＳ Ｐゴシック"/>
        <family val="3"/>
        <charset val="128"/>
      </rPr>
      <t>令和 6年 6月 1日
令和元年 5月 1日
令和 6年 6月 1日</t>
    </r>
  </si>
  <si>
    <t>121</t>
  </si>
  <si>
    <t>02,9084,7</t>
  </si>
  <si>
    <r>
      <rPr>
        <sz val="9"/>
        <color rgb="FF000000"/>
        <rFont val="ＭＳ ゴシック"/>
        <family val="3"/>
        <charset val="128"/>
      </rPr>
      <t>医療法人徳洲会
医療法人徳洲会　札幌ひがし徳洲会訪問看護ステーション</t>
    </r>
  </si>
  <si>
    <r>
      <rPr>
        <sz val="9"/>
        <color rgb="FF000000"/>
        <rFont val="ＭＳ ゴシック"/>
        <family val="3"/>
        <charset val="128"/>
      </rPr>
      <t>〒065－0033
札幌市東区北三十三条東１３丁目３－４３第２エクセルナガタ２０３号室</t>
    </r>
  </si>
  <si>
    <r>
      <rPr>
        <sz val="9"/>
        <color rgb="FF000000"/>
        <rFont val="ＭＳ ゴシック"/>
        <family val="3"/>
        <charset val="128"/>
      </rPr>
      <t>011-722-1167
(011-795-4110)</t>
    </r>
  </si>
  <si>
    <r>
      <rPr>
        <sz val="9"/>
        <color rgb="FF000000"/>
        <rFont val="ＭＳ Ｐゴシック"/>
        <family val="3"/>
        <charset val="128"/>
      </rPr>
      <t>( 訪看23 )第    624 号
( 訪看25 )第    698 号
( 訪看32 )第      2 号
( 訪看35 )第     92 号
( 訪ベⅠ１ )第    117 号
( 訪ベⅠ１注 )第    376 号
( 訪看40 )第    116 号</t>
    </r>
  </si>
  <si>
    <r>
      <rPr>
        <sz val="9"/>
        <color rgb="FF000000"/>
        <rFont val="ＭＳ Ｐゴシック"/>
        <family val="3"/>
        <charset val="128"/>
      </rPr>
      <t>令和 6年 6月 1日
令和元年 9月 1日
令和 4年 4月 1日
令和 8年 6月 1日
令和 8年 6月 1日
令和 8年 6月 1日
令和 6年 6月 1日</t>
    </r>
  </si>
  <si>
    <t>122</t>
  </si>
  <si>
    <t>02,9086,2</t>
  </si>
  <si>
    <r>
      <rPr>
        <sz val="9"/>
        <color rgb="FF000000"/>
        <rFont val="ＭＳ ゴシック"/>
        <family val="3"/>
        <charset val="128"/>
      </rPr>
      <t>医療法人札幌麻生脳神経外科病院
訪問看護ステーション　あざぶ</t>
    </r>
  </si>
  <si>
    <r>
      <rPr>
        <sz val="9"/>
        <color rgb="FF000000"/>
        <rFont val="ＭＳ ゴシック"/>
        <family val="3"/>
        <charset val="128"/>
      </rPr>
      <t>〒065－0022
札幌市東区北二十二条東1丁目1番40号</t>
    </r>
  </si>
  <si>
    <r>
      <rPr>
        <sz val="9"/>
        <color rgb="FF000000"/>
        <rFont val="ＭＳ ゴシック"/>
        <family val="3"/>
        <charset val="128"/>
      </rPr>
      <t>011-731-2321
(011-731-0559)</t>
    </r>
  </si>
  <si>
    <r>
      <rPr>
        <sz val="9"/>
        <color rgb="FF000000"/>
        <rFont val="ＭＳ Ｐゴシック"/>
        <family val="3"/>
        <charset val="128"/>
      </rPr>
      <t>( 訪看24 )第    617 号
( 訪看25 )第    691 号
( 訪看34 )第    239 号
( 訪看41 )第    459 号</t>
    </r>
  </si>
  <si>
    <r>
      <rPr>
        <sz val="9"/>
        <color rgb="FF000000"/>
        <rFont val="ＭＳ Ｐゴシック"/>
        <family val="3"/>
        <charset val="128"/>
      </rPr>
      <t>令和元年 8月 1日
令和元年 8月 1日
令和 6年12月 1日
令和 7年10月 1日</t>
    </r>
  </si>
  <si>
    <t>123</t>
  </si>
  <si>
    <t>02,9087,0</t>
  </si>
  <si>
    <r>
      <rPr>
        <sz val="9"/>
        <color rgb="FF000000"/>
        <rFont val="ＭＳ ゴシック"/>
        <family val="3"/>
        <charset val="128"/>
      </rPr>
      <t>株式会社リライフ・ケア
訪問看護ステーションリライフ</t>
    </r>
  </si>
  <si>
    <r>
      <rPr>
        <sz val="9"/>
        <color rgb="FF000000"/>
        <rFont val="ＭＳ ゴシック"/>
        <family val="3"/>
        <charset val="128"/>
      </rPr>
      <t>〒007－0806
札幌市東区東苗穂六条３丁目９－１０－１０１</t>
    </r>
  </si>
  <si>
    <r>
      <rPr>
        <sz val="9"/>
        <color rgb="FF000000"/>
        <rFont val="ＭＳ ゴシック"/>
        <family val="3"/>
        <charset val="128"/>
      </rPr>
      <t>011-788-3237
(011-351-2236)</t>
    </r>
  </si>
  <si>
    <r>
      <rPr>
        <sz val="9"/>
        <color rgb="FF000000"/>
        <rFont val="ＭＳ Ｐゴシック"/>
        <family val="3"/>
        <charset val="128"/>
      </rPr>
      <t>( 訪看10 )第    395 号
( 訪看23 )第   1070 号
( 訪看24 )第    618 号
( 訪看25 )第    692 号
( 訪看27 )第    168 号
( 訪看28 )第     97 号
( 訪看40 )第    638 号
( 訪看41 )第    304 号</t>
    </r>
  </si>
  <si>
    <r>
      <rPr>
        <sz val="9"/>
        <color rgb="FF000000"/>
        <rFont val="ＭＳ Ｐゴシック"/>
        <family val="3"/>
        <charset val="128"/>
      </rPr>
      <t>令和 3年 8月 1日
令和 7年 1月 1日
令和元年 8月 1日
令和元年 8月 1日
令和元年 8月 1日
令和元年 8月 1日
令和 7年 9月 1日
令和 6年12月 1日</t>
    </r>
  </si>
  <si>
    <t>124</t>
  </si>
  <si>
    <t>02,9088,8</t>
  </si>
  <si>
    <r>
      <rPr>
        <sz val="9"/>
        <color rgb="FF000000"/>
        <rFont val="ＭＳ ゴシック"/>
        <family val="3"/>
        <charset val="128"/>
      </rPr>
      <t>株式会社メディカルシャトー
訪問看護リハビリステーション白ゆり北３０条</t>
    </r>
  </si>
  <si>
    <r>
      <rPr>
        <sz val="9"/>
        <color rgb="FF000000"/>
        <rFont val="ＭＳ ゴシック"/>
        <family val="3"/>
        <charset val="128"/>
      </rPr>
      <t>〒065－0030
札幌市東区北三十条東１９丁目２－１</t>
    </r>
  </si>
  <si>
    <r>
      <rPr>
        <sz val="9"/>
        <color rgb="FF000000"/>
        <rFont val="ＭＳ ゴシック"/>
        <family val="3"/>
        <charset val="128"/>
      </rPr>
      <t>011-788-4848
(011-788-4884)</t>
    </r>
  </si>
  <si>
    <r>
      <rPr>
        <sz val="9"/>
        <color rgb="FF000000"/>
        <rFont val="ＭＳ Ｐゴシック"/>
        <family val="3"/>
        <charset val="128"/>
      </rPr>
      <t>( 訪看24 )第    642 号
( 訪看25 )第    716 号
( 訪看34 )第    219 号
( 訪看35 )第     38 号
( 訪ベⅠ１ )第    118 号
( 訪ベⅠ１注 )第    161 号
( 訪看40 )第     44 号</t>
    </r>
  </si>
  <si>
    <t>125</t>
  </si>
  <si>
    <t>02,9089,6</t>
  </si>
  <si>
    <r>
      <rPr>
        <sz val="9"/>
        <color rgb="FF000000"/>
        <rFont val="ＭＳ ゴシック"/>
        <family val="3"/>
        <charset val="128"/>
      </rPr>
      <t>社会福祉法人勤医協福祉会
勤医協北３２条訪問看護ステーション</t>
    </r>
  </si>
  <si>
    <r>
      <rPr>
        <sz val="9"/>
        <color rgb="FF000000"/>
        <rFont val="ＭＳ ゴシック"/>
        <family val="3"/>
        <charset val="128"/>
      </rPr>
      <t>〒001－0032
札幌市北区北三十二条西８丁目１番１号</t>
    </r>
  </si>
  <si>
    <r>
      <rPr>
        <sz val="9"/>
        <color rgb="FF000000"/>
        <rFont val="ＭＳ ゴシック"/>
        <family val="3"/>
        <charset val="128"/>
      </rPr>
      <t>011-299-1668
(011-299-9277)</t>
    </r>
  </si>
  <si>
    <r>
      <rPr>
        <sz val="9"/>
        <color rgb="FF000000"/>
        <rFont val="ＭＳ Ｐゴシック"/>
        <family val="3"/>
        <charset val="128"/>
      </rPr>
      <t>( 訪看10 )第    419 号
( 訪看23 )第    659 号
( 訪看25 )第    732 号
( 訪看26 )第     32 号
( 訪看27 )第    181 号
( 訪看28 )第    107 号
( 訪ベⅠ１ )第    280 号
( 訪ベⅠ１注 )第    297 号
( 訪看40 )第    231 号</t>
    </r>
  </si>
  <si>
    <r>
      <rPr>
        <sz val="9"/>
        <color rgb="FF000000"/>
        <rFont val="ＭＳ Ｐゴシック"/>
        <family val="3"/>
        <charset val="128"/>
      </rPr>
      <t>令和 2年 4月 1日
令和 6年 6月 1日
令和 2年 4月 1日
令和 2年 4月 1日
令和 2年 4月 1日
令和 2年 4月 1日
令和 8年 6月 1日
令和 8年 6月 1日
令和 6年 6月 1日</t>
    </r>
  </si>
  <si>
    <t>126</t>
  </si>
  <si>
    <t>02,9091,2</t>
  </si>
  <si>
    <r>
      <rPr>
        <sz val="9"/>
        <color rgb="FF000000"/>
        <rFont val="ＭＳ ゴシック"/>
        <family val="3"/>
        <charset val="128"/>
      </rPr>
      <t>社会福祉法人勤医協福祉会
勤医協札幌ひがし訪問看護ステーション</t>
    </r>
  </si>
  <si>
    <r>
      <rPr>
        <sz val="9"/>
        <color rgb="FF000000"/>
        <rFont val="ＭＳ ゴシック"/>
        <family val="3"/>
        <charset val="128"/>
      </rPr>
      <t>〒007－0805
札幌市東区東苗穂五条１丁目１１番１号勤医協札幌東ビル</t>
    </r>
  </si>
  <si>
    <r>
      <rPr>
        <sz val="9"/>
        <color rgb="FF000000"/>
        <rFont val="ＭＳ ゴシック"/>
        <family val="3"/>
        <charset val="128"/>
      </rPr>
      <t>011-785-0078
(011-785-2940)</t>
    </r>
  </si>
  <si>
    <r>
      <rPr>
        <sz val="9"/>
        <color rgb="FF000000"/>
        <rFont val="ＭＳ Ｐゴシック"/>
        <family val="3"/>
        <charset val="128"/>
      </rPr>
      <t>( 訪看10 )第    422 号
( 訪看23 )第    664 号
( 訪看25 )第    737 号
( 訪看26 )第     34 号
( 訪看機１ )第     16 号
( 訪看32 )第     16 号
( 訪ベⅠ１ )第    282 号
( 訪ベⅠ１注 )第    295 号
( 訪看40 )第    232 号</t>
    </r>
  </si>
  <si>
    <r>
      <rPr>
        <sz val="9"/>
        <color rgb="FF000000"/>
        <rFont val="ＭＳ Ｐゴシック"/>
        <family val="3"/>
        <charset val="128"/>
      </rPr>
      <t>令和 2年 4月 1日
令和 6年 6月 1日
令和 2年 4月 1日
令和 2年 4月 1日
令和 4年10月 1日
令和 4年 4月 1日
令和 8年 6月 1日
令和 8年 6月 1日
令和 6年 6月 1日</t>
    </r>
  </si>
  <si>
    <t>127</t>
  </si>
  <si>
    <t>02,9093,8</t>
  </si>
  <si>
    <r>
      <rPr>
        <sz val="9"/>
        <color rgb="FF000000"/>
        <rFont val="ＭＳ ゴシック"/>
        <family val="3"/>
        <charset val="128"/>
      </rPr>
      <t>一般社団法人いこいの里
訪問看護ステーション　あさがお</t>
    </r>
  </si>
  <si>
    <r>
      <rPr>
        <sz val="9"/>
        <color rgb="FF000000"/>
        <rFont val="ＭＳ ゴシック"/>
        <family val="3"/>
        <charset val="128"/>
      </rPr>
      <t>〒065－0041
札幌市東区本町一条１丁目１番１号鹿内ビル２階</t>
    </r>
  </si>
  <si>
    <r>
      <rPr>
        <sz val="9"/>
        <color rgb="FF000000"/>
        <rFont val="ＭＳ ゴシック"/>
        <family val="3"/>
        <charset val="128"/>
      </rPr>
      <t>011-374-8277
(011-374-8279)</t>
    </r>
  </si>
  <si>
    <r>
      <rPr>
        <sz val="9"/>
        <color rgb="FF000000"/>
        <rFont val="ＭＳ Ｐゴシック"/>
        <family val="3"/>
        <charset val="128"/>
      </rPr>
      <t>( 訪看10 )第    436 号
( 訪看24 )第    682 号
( 訪看25 )第    754 号
( 訪看27 )第    239 号</t>
    </r>
  </si>
  <si>
    <r>
      <rPr>
        <sz val="9"/>
        <color rgb="FF000000"/>
        <rFont val="ＭＳ Ｐゴシック"/>
        <family val="3"/>
        <charset val="128"/>
      </rPr>
      <t>令和 3年 9月 1日
令和 2年 8月 1日
令和 2年 8月 1日
令和 4年 3月 1日</t>
    </r>
  </si>
  <si>
    <t>128</t>
  </si>
  <si>
    <t>02,9094,6</t>
  </si>
  <si>
    <r>
      <rPr>
        <sz val="9"/>
        <color rgb="FF000000"/>
        <rFont val="ＭＳ ゴシック"/>
        <family val="3"/>
        <charset val="128"/>
      </rPr>
      <t>ＳＯＭＰＯケア株式会社
ＳＯＭＰＯケア　札幌東豊　訪問看護</t>
    </r>
  </si>
  <si>
    <r>
      <rPr>
        <sz val="9"/>
        <color rgb="FF000000"/>
        <rFont val="ＭＳ ゴシック"/>
        <family val="3"/>
        <charset val="128"/>
      </rPr>
      <t>〒065－0023
札幌市東区北二十三条東１２丁目１番１７号サツキビル３階</t>
    </r>
  </si>
  <si>
    <r>
      <rPr>
        <sz val="9"/>
        <color rgb="FF000000"/>
        <rFont val="ＭＳ ゴシック"/>
        <family val="3"/>
        <charset val="128"/>
      </rPr>
      <t>011-805-4165
(011-748-7589)</t>
    </r>
  </si>
  <si>
    <r>
      <rPr>
        <sz val="9"/>
        <color rgb="FF000000"/>
        <rFont val="ＭＳ Ｐゴシック"/>
        <family val="3"/>
        <charset val="128"/>
      </rPr>
      <t>( 訪看10 )第    449 号
( 訪看24 )第    676 号
( 訪看25 )第    748 号
( 訪看34 )第    111 号
( 訪ベⅠ１ )第    316 号
( 訪ベⅠ１注 )第    332 号
( 訪看41 )第    226 号</t>
    </r>
  </si>
  <si>
    <r>
      <rPr>
        <sz val="9"/>
        <color rgb="FF000000"/>
        <rFont val="ＭＳ Ｐゴシック"/>
        <family val="3"/>
        <charset val="128"/>
      </rPr>
      <t>令和 2年12月 1日
令和 2年 6月 1日
令和 2年 6月 1日
令和 6年10月 1日
令和 8年 6月 1日
令和 8年 6月 1日
令和 6年10月 1日</t>
    </r>
  </si>
  <si>
    <t>129</t>
  </si>
  <si>
    <t>02,9095,3</t>
  </si>
  <si>
    <r>
      <rPr>
        <sz val="9"/>
        <color rgb="FF000000"/>
        <rFont val="ＭＳ ゴシック"/>
        <family val="3"/>
        <charset val="128"/>
      </rPr>
      <t>株式会社絆メディカルグループ
訪問看護ステーション　札幌がじゅまる</t>
    </r>
  </si>
  <si>
    <r>
      <rPr>
        <sz val="9"/>
        <color rgb="FF000000"/>
        <rFont val="ＭＳ ゴシック"/>
        <family val="3"/>
        <charset val="128"/>
      </rPr>
      <t>〒065－0032
札幌市東区北三十二条東１２丁目２番１３号エスティ３２　１Ｆ</t>
    </r>
  </si>
  <si>
    <r>
      <rPr>
        <sz val="9"/>
        <color rgb="FF000000"/>
        <rFont val="ＭＳ ゴシック"/>
        <family val="3"/>
        <charset val="128"/>
      </rPr>
      <t>011-299-1144
(011-299-1816)</t>
    </r>
  </si>
  <si>
    <r>
      <rPr>
        <sz val="9"/>
        <color rgb="FF000000"/>
        <rFont val="ＭＳ Ｐゴシック"/>
        <family val="3"/>
        <charset val="128"/>
      </rPr>
      <t>( 訪看10 )第    427 号
( 訪看23 )第    729 号
( 訪看25 )第    801 号
( 訪看34 )第      7 号
( 訪ベⅠ１ )第    482 号
( 訪看41 )第     34 号</t>
    </r>
  </si>
  <si>
    <r>
      <rPr>
        <sz val="9"/>
        <color rgb="FF000000"/>
        <rFont val="ＭＳ Ｐゴシック"/>
        <family val="3"/>
        <charset val="128"/>
      </rPr>
      <t>令和 2年 6月 1日
令和 6年 6月 1日
令和 3年 6月 1日
令和 6年 6月 1日
令和 8年 6月 1日
令和 6年 6月 1日</t>
    </r>
  </si>
  <si>
    <t>130</t>
  </si>
  <si>
    <t>02,9096,1</t>
  </si>
  <si>
    <r>
      <rPr>
        <sz val="9"/>
        <color rgb="FF000000"/>
        <rFont val="ＭＳ ゴシック"/>
        <family val="3"/>
        <charset val="128"/>
      </rPr>
      <t>株式会社ツクイ
ツクイ札幌麻生訪問看護ステーション</t>
    </r>
  </si>
  <si>
    <r>
      <rPr>
        <sz val="9"/>
        <color rgb="FF000000"/>
        <rFont val="ＭＳ ゴシック"/>
        <family val="3"/>
        <charset val="128"/>
      </rPr>
      <t>〒001－0037
札幌市北区北三十七条西４丁目３－１２藤井ビル３７　２０４号室</t>
    </r>
  </si>
  <si>
    <r>
      <rPr>
        <sz val="9"/>
        <color rgb="FF000000"/>
        <rFont val="ＭＳ ゴシック"/>
        <family val="3"/>
        <charset val="128"/>
      </rPr>
      <t>011-738-3660
(011-709-5710)</t>
    </r>
  </si>
  <si>
    <r>
      <rPr>
        <sz val="9"/>
        <color rgb="FF000000"/>
        <rFont val="ＭＳ Ｐゴシック"/>
        <family val="3"/>
        <charset val="128"/>
      </rPr>
      <t>( 訪看10 )第    609 号
( 訪看24 )第    692 号
( 訪看25 )第    764 号
( 訪看27 )第    309 号
( 訪看28 )第    203 号
( 訪看40 )第    397 号</t>
    </r>
  </si>
  <si>
    <r>
      <rPr>
        <sz val="9"/>
        <color rgb="FF000000"/>
        <rFont val="ＭＳ Ｐゴシック"/>
        <family val="3"/>
        <charset val="128"/>
      </rPr>
      <t>令和 5年12月 1日
令和 2年10月 1日
令和 2年10月 1日
令和 5年12月 1日
令和 5年12月 1日
令和 6年 6月 1日</t>
    </r>
  </si>
  <si>
    <t>131</t>
  </si>
  <si>
    <t>02,9097,9</t>
  </si>
  <si>
    <r>
      <rPr>
        <sz val="9"/>
        <color rgb="FF000000"/>
        <rFont val="ＭＳ ゴシック"/>
        <family val="3"/>
        <charset val="128"/>
      </rPr>
      <t>株式会社ハーネス
訪問看護ステーション　ハーネス</t>
    </r>
  </si>
  <si>
    <r>
      <rPr>
        <sz val="9"/>
        <color rgb="FF000000"/>
        <rFont val="ＭＳ ゴシック"/>
        <family val="3"/>
        <charset val="128"/>
      </rPr>
      <t>〒001－0011
札幌市北区北十一条西４丁目２－２１</t>
    </r>
  </si>
  <si>
    <r>
      <rPr>
        <sz val="9"/>
        <color rgb="FF000000"/>
        <rFont val="ＭＳ ゴシック"/>
        <family val="3"/>
        <charset val="128"/>
      </rPr>
      <t>011-792-9600
(011-788-5886)</t>
    </r>
  </si>
  <si>
    <r>
      <rPr>
        <sz val="9"/>
        <color rgb="FF000000"/>
        <rFont val="ＭＳ Ｐゴシック"/>
        <family val="3"/>
        <charset val="128"/>
      </rPr>
      <t>( 訪看10 )第    616 号
( 訪看23 )第    695 号
( 訪看25 )第    767 号
( 訪看41 )第    156 号</t>
    </r>
  </si>
  <si>
    <r>
      <rPr>
        <sz val="9"/>
        <color rgb="FF000000"/>
        <rFont val="ＭＳ Ｐゴシック"/>
        <family val="3"/>
        <charset val="128"/>
      </rPr>
      <t>令和 6年 2月 1日
令和 6年 6月 1日
令和 2年11月 1日
令和 6年10月 1日</t>
    </r>
  </si>
  <si>
    <t>132</t>
  </si>
  <si>
    <t>02,9098,7</t>
  </si>
  <si>
    <r>
      <rPr>
        <sz val="9"/>
        <color rgb="FF000000"/>
        <rFont val="ＭＳ ゴシック"/>
        <family val="3"/>
        <charset val="128"/>
      </rPr>
      <t>株式会社ＦＲＩ
訪問看護・医療福祉連携ステーション　ＦＲＩ</t>
    </r>
  </si>
  <si>
    <r>
      <rPr>
        <sz val="9"/>
        <color rgb="FF000000"/>
        <rFont val="ＭＳ ゴシック"/>
        <family val="3"/>
        <charset val="128"/>
      </rPr>
      <t>〒065－0012
札幌市東区北十二条東７丁目１番３５号メディカルセンター光星４階</t>
    </r>
  </si>
  <si>
    <r>
      <rPr>
        <sz val="9"/>
        <color rgb="FF000000"/>
        <rFont val="ＭＳ ゴシック"/>
        <family val="3"/>
        <charset val="128"/>
      </rPr>
      <t>011-790-8535
(011-790-8565)</t>
    </r>
  </si>
  <si>
    <r>
      <rPr>
        <sz val="9"/>
        <color rgb="FF000000"/>
        <rFont val="ＭＳ Ｐゴシック"/>
        <family val="3"/>
        <charset val="128"/>
      </rPr>
      <t>( 訪看10 )第    444 号</t>
    </r>
  </si>
  <si>
    <r>
      <rPr>
        <sz val="9"/>
        <color rgb="FF000000"/>
        <rFont val="ＭＳ Ｐゴシック"/>
        <family val="3"/>
        <charset val="128"/>
      </rPr>
      <t>令和 3年 4月 1日</t>
    </r>
  </si>
  <si>
    <t>133</t>
  </si>
  <si>
    <t>02,9099,5</t>
  </si>
  <si>
    <r>
      <rPr>
        <sz val="9"/>
        <color rgb="FF000000"/>
        <rFont val="ＭＳ ゴシック"/>
        <family val="3"/>
        <charset val="128"/>
      </rPr>
      <t>株式会社モナミコーポレーション
訪問看護ステーションモナミ</t>
    </r>
  </si>
  <si>
    <r>
      <rPr>
        <sz val="9"/>
        <color rgb="FF000000"/>
        <rFont val="ＭＳ ゴシック"/>
        <family val="3"/>
        <charset val="128"/>
      </rPr>
      <t>〒002－8026
札幌市北区篠路六条１丁目４－２０</t>
    </r>
  </si>
  <si>
    <r>
      <rPr>
        <sz val="9"/>
        <color rgb="FF000000"/>
        <rFont val="ＭＳ ゴシック"/>
        <family val="3"/>
        <charset val="128"/>
      </rPr>
      <t>011-299-2510
(011-299-2539)</t>
    </r>
  </si>
  <si>
    <r>
      <rPr>
        <sz val="9"/>
        <color rgb="FF000000"/>
        <rFont val="ＭＳ Ｐゴシック"/>
        <family val="3"/>
        <charset val="128"/>
      </rPr>
      <t>( 訪看10 )第    445 号
( 訪看23 )第    696 号
( 訪看25 )第    768 号
( 訪看27 )第    194 号
( 訪看34 )第     42 号
( 訪ベⅠ１ )第    558 号
( 訪ベⅠ１注 )第    278 号
( 訪看41 )第    285 号</t>
    </r>
  </si>
  <si>
    <r>
      <rPr>
        <sz val="9"/>
        <color rgb="FF000000"/>
        <rFont val="ＭＳ Ｐゴシック"/>
        <family val="3"/>
        <charset val="128"/>
      </rPr>
      <t>令和 3年10月 1日
令和 6年 6月 1日
令和 2年11月 1日
令和 2年11月 1日
令和 6年 6月 1日
令和 8年 6月 1日
令和 8年 6月 1日
令和 6年10月 1日</t>
    </r>
  </si>
  <si>
    <t>134</t>
  </si>
  <si>
    <t>02,9100,1</t>
  </si>
  <si>
    <r>
      <rPr>
        <sz val="9"/>
        <color rgb="FF000000"/>
        <rFont val="ＭＳ ゴシック"/>
        <family val="3"/>
        <charset val="128"/>
      </rPr>
      <t>株式会社ｓ－ｅｄｇｅ
ＳＯＩＮ訪問看護ステーション札幌北</t>
    </r>
  </si>
  <si>
    <r>
      <rPr>
        <sz val="9"/>
        <color rgb="FF000000"/>
        <rFont val="ＭＳ ゴシック"/>
        <family val="3"/>
        <charset val="128"/>
      </rPr>
      <t>〒001－0035
札幌市北区北三十五条西９丁目３番１号エステート３５　１０５号室</t>
    </r>
  </si>
  <si>
    <r>
      <rPr>
        <sz val="9"/>
        <color rgb="FF000000"/>
        <rFont val="ＭＳ ゴシック"/>
        <family val="3"/>
        <charset val="128"/>
      </rPr>
      <t xml:space="preserve">070-7403-3290
</t>
    </r>
  </si>
  <si>
    <r>
      <rPr>
        <sz val="9"/>
        <color rgb="FF000000"/>
        <rFont val="ＭＳ Ｐゴシック"/>
        <family val="3"/>
        <charset val="128"/>
      </rPr>
      <t>( 訪看23 )第    697 号
( 訪看25 )第    769 号
( 訪看35 )第     66 号
( 訪看37 )第     37 号
( 訪ベⅠ１ )第    269 号
( 訪看40 )第     78 号</t>
    </r>
  </si>
  <si>
    <r>
      <rPr>
        <sz val="9"/>
        <color rgb="FF000000"/>
        <rFont val="ＭＳ Ｐゴシック"/>
        <family val="3"/>
        <charset val="128"/>
      </rPr>
      <t>令和 6年 6月 1日
令和 2年11月 1日
令和 8年 6月 1日
令和 8年 6月 1日
令和 6年 6月 1日
令和 6年 6月 1日</t>
    </r>
  </si>
  <si>
    <t>135</t>
  </si>
  <si>
    <t>02,9101,9</t>
  </si>
  <si>
    <r>
      <rPr>
        <sz val="9"/>
        <color rgb="FF000000"/>
        <rFont val="ＭＳ ゴシック"/>
        <family val="3"/>
        <charset val="128"/>
      </rPr>
      <t>株式会社ＡＲＴＩＳＡＮさっぽろリハビリ・ラボ
訪問看護・リハビリステーション　ソレイユ</t>
    </r>
  </si>
  <si>
    <r>
      <rPr>
        <sz val="9"/>
        <color rgb="FF000000"/>
        <rFont val="ＭＳ ゴシック"/>
        <family val="3"/>
        <charset val="128"/>
      </rPr>
      <t>〒007－0840
札幌市東区北四十条東１丁目１番２７号</t>
    </r>
  </si>
  <si>
    <r>
      <rPr>
        <sz val="9"/>
        <color rgb="FF000000"/>
        <rFont val="ＭＳ ゴシック"/>
        <family val="3"/>
        <charset val="128"/>
      </rPr>
      <t>011-788-2700
(011-299-5215)</t>
    </r>
  </si>
  <si>
    <r>
      <rPr>
        <sz val="9"/>
        <color rgb="FF000000"/>
        <rFont val="ＭＳ Ｐゴシック"/>
        <family val="3"/>
        <charset val="128"/>
      </rPr>
      <t>( 訪看10 )第    637 号
( 訪看23 )第   1054 号
( 訪看24 )第    868 号
( 訪看25 )第    940 号
( 訪看34 )第    314 号
( 訪ベⅠ１ )第    415 号
( 訪看40 )第    233 号</t>
    </r>
  </si>
  <si>
    <r>
      <rPr>
        <sz val="9"/>
        <color rgb="FF000000"/>
        <rFont val="ＭＳ Ｐゴシック"/>
        <family val="3"/>
        <charset val="128"/>
      </rPr>
      <t>令和 6年 5月 1日
令和 6年11月 1日
令和 5年 8月 1日
令和 5年 8月 1日
令和 7年 6月 1日
令和 8年 3月 1日
令和 6年 6月 1日</t>
    </r>
  </si>
  <si>
    <t>136</t>
  </si>
  <si>
    <t>02,9103,5</t>
  </si>
  <si>
    <r>
      <rPr>
        <sz val="9"/>
        <color rgb="FF000000"/>
        <rFont val="ＭＳ ゴシック"/>
        <family val="3"/>
        <charset val="128"/>
      </rPr>
      <t>株式会社ノアコンツェル
訪問看護ステーション　ナースケアーズ北６条</t>
    </r>
  </si>
  <si>
    <r>
      <rPr>
        <sz val="9"/>
        <color rgb="FF000000"/>
        <rFont val="ＭＳ ゴシック"/>
        <family val="3"/>
        <charset val="128"/>
      </rPr>
      <t>〒060－0906
札幌市東区北六条東６丁目１－１ノアガーデン　グランテラス１Ｆ</t>
    </r>
  </si>
  <si>
    <r>
      <rPr>
        <sz val="9"/>
        <color rgb="FF000000"/>
        <rFont val="ＭＳ ゴシック"/>
        <family val="3"/>
        <charset val="128"/>
      </rPr>
      <t>011-733-7001
(011-733-3003)</t>
    </r>
  </si>
  <si>
    <r>
      <rPr>
        <sz val="9"/>
        <color rgb="FF000000"/>
        <rFont val="ＭＳ Ｐゴシック"/>
        <family val="3"/>
        <charset val="128"/>
      </rPr>
      <t>( 訪看23 )第   1191 号
( 訪看25 )第   1243 号
( 訪ベⅠ１ )第    620 号
( 訪看41 )第     36 号</t>
    </r>
  </si>
  <si>
    <t>137</t>
  </si>
  <si>
    <t>02,9104,3</t>
  </si>
  <si>
    <r>
      <rPr>
        <sz val="9"/>
        <color rgb="FF000000"/>
        <rFont val="ＭＳ ゴシック"/>
        <family val="3"/>
        <charset val="128"/>
      </rPr>
      <t>株式会社ここから
訪問看護ぱるもい’ｓステーション</t>
    </r>
  </si>
  <si>
    <r>
      <rPr>
        <sz val="9"/>
        <color rgb="FF000000"/>
        <rFont val="ＭＳ ゴシック"/>
        <family val="3"/>
        <charset val="128"/>
      </rPr>
      <t>〒001－0907
札幌市北区新琴似七条１丁目３－３０アルファヒル麻生８０６</t>
    </r>
  </si>
  <si>
    <r>
      <rPr>
        <sz val="9"/>
        <color rgb="FF000000"/>
        <rFont val="ＭＳ ゴシック"/>
        <family val="3"/>
        <charset val="128"/>
      </rPr>
      <t xml:space="preserve">090-8905-0666
</t>
    </r>
  </si>
  <si>
    <r>
      <rPr>
        <sz val="9"/>
        <color rgb="FF000000"/>
        <rFont val="ＭＳ Ｐゴシック"/>
        <family val="3"/>
        <charset val="128"/>
      </rPr>
      <t>( 訪看10 )第    463 号
( 訪看23 )第    715 号
( 訪看25 )第    818 号
( 訪看27 )第    204 号
( 訪看40 )第    400 号</t>
    </r>
  </si>
  <si>
    <r>
      <rPr>
        <sz val="9"/>
        <color rgb="FF000000"/>
        <rFont val="ＭＳ Ｐゴシック"/>
        <family val="3"/>
        <charset val="128"/>
      </rPr>
      <t>令和 3年 4月 1日
令和 6年 6月 1日
令和 3年10月 1日
令和 3年 4月 1日
令和 6年 6月 1日</t>
    </r>
  </si>
  <si>
    <t>138</t>
  </si>
  <si>
    <t>02,9105,0</t>
  </si>
  <si>
    <r>
      <rPr>
        <sz val="9"/>
        <color rgb="FF000000"/>
        <rFont val="ＭＳ ゴシック"/>
        <family val="3"/>
        <charset val="128"/>
      </rPr>
      <t>株式会社シーユーシー・ホスピス
看護クラーク札幌北</t>
    </r>
  </si>
  <si>
    <r>
      <rPr>
        <sz val="9"/>
        <color rgb="FF000000"/>
        <rFont val="ＭＳ ゴシック"/>
        <family val="3"/>
        <charset val="128"/>
      </rPr>
      <t>〒065－0032
札幌市東区北三十二条東１丁目６－１０</t>
    </r>
  </si>
  <si>
    <r>
      <rPr>
        <sz val="9"/>
        <color rgb="FF000000"/>
        <rFont val="ＭＳ ゴシック"/>
        <family val="3"/>
        <charset val="128"/>
      </rPr>
      <t>011-776-6681
(011-776-6812)</t>
    </r>
  </si>
  <si>
    <r>
      <rPr>
        <sz val="9"/>
        <color rgb="FF000000"/>
        <rFont val="ＭＳ Ｐゴシック"/>
        <family val="3"/>
        <charset val="128"/>
      </rPr>
      <t>( 訪看23 )第    720 号
( 訪看25 )第    792 号
( 訪看34 )第     86 号
( 訪看36 )第     24 号
( 訪ベⅠ１ )第     12 号
( 訪ベⅠ１注 )第    315 号
( 訪ベⅡ１８ )第      2 号
( 訪ベⅡ１８注 )第     11 号
( 訪看41 )第    200 号</t>
    </r>
  </si>
  <si>
    <r>
      <rPr>
        <sz val="9"/>
        <color rgb="FF000000"/>
        <rFont val="ＭＳ Ｐゴシック"/>
        <family val="3"/>
        <charset val="128"/>
      </rPr>
      <t>令和 6年 6月 1日
令和 3年 4月 1日
令和 6年 8月 1日
令和 8年 6月 1日
令和 8年 6月 1日
令和 8年 6月 1日
令和 6年 6月 1日
令和 8年 6月 1日
令和 6年10月 1日</t>
    </r>
  </si>
  <si>
    <t>139</t>
  </si>
  <si>
    <t>02,9106,8</t>
  </si>
  <si>
    <r>
      <rPr>
        <sz val="9"/>
        <color rgb="FF000000"/>
        <rFont val="ＭＳ ゴシック"/>
        <family val="3"/>
        <charset val="128"/>
      </rPr>
      <t>一般社団法人逢縁
逢縁訪問看護ステーション</t>
    </r>
  </si>
  <si>
    <r>
      <rPr>
        <sz val="9"/>
        <color rgb="FF000000"/>
        <rFont val="ＭＳ ゴシック"/>
        <family val="3"/>
        <charset val="128"/>
      </rPr>
      <t>〒001－0033
札幌市北区北三十三条西２丁目１番７号ＳＡＫＵＲＡ－Ｎ３３　Ｊ室</t>
    </r>
  </si>
  <si>
    <r>
      <rPr>
        <sz val="9"/>
        <color rgb="FF000000"/>
        <rFont val="ＭＳ ゴシック"/>
        <family val="3"/>
        <charset val="128"/>
      </rPr>
      <t xml:space="preserve">070-8371-3510
</t>
    </r>
  </si>
  <si>
    <r>
      <rPr>
        <sz val="9"/>
        <color rgb="FF000000"/>
        <rFont val="ＭＳ Ｐゴシック"/>
        <family val="3"/>
        <charset val="128"/>
      </rPr>
      <t>( 訪看10 )第    546 号
( 訪看23 )第    769 号
( 訪看25 )第    843 号
( 訪看27 )第    339 号
( 訪看28 )第    228 号
( 訪看機１ )第     34 号
( 訪看機２ )第     52 号
( 訪看32 )第     71 号
( 訪看34 )第    380 号
( 訪看37 )第     29 号
( 訪ベⅠ１ )第    306 号
( 訪ベⅠ１注 )第     63 号
( 訪看40 )第    107 号</t>
    </r>
  </si>
  <si>
    <r>
      <rPr>
        <sz val="9"/>
        <color rgb="FF000000"/>
        <rFont val="ＭＳ Ｐゴシック"/>
        <family val="3"/>
        <charset val="128"/>
      </rPr>
      <t>令和 5年 1月 1日
令和 6年 6月 1日
令和 4年 3月 1日
令和 6年 6月 1日
令和 6年 6月 1日
令和 8年 2月 1日
令和 7年 8月 1日
令和 8年 2月 1日
令和 8年 5月 1日
令和 8年 6月 1日
令和 8年 6月 1日
令和 8年 6月 1日
令和 6年 6月 1日</t>
    </r>
  </si>
  <si>
    <t>140</t>
  </si>
  <si>
    <t>02,9107,6</t>
  </si>
  <si>
    <r>
      <rPr>
        <sz val="9"/>
        <color rgb="FF000000"/>
        <rFont val="ＭＳ ゴシック"/>
        <family val="3"/>
        <charset val="128"/>
      </rPr>
      <t>株式会社ぱすてる
訪問看護ステーションぱれっと</t>
    </r>
  </si>
  <si>
    <r>
      <rPr>
        <sz val="9"/>
        <color rgb="FF000000"/>
        <rFont val="ＭＳ ゴシック"/>
        <family val="3"/>
        <charset val="128"/>
      </rPr>
      <t>〒007－0844
札幌市東区北四十四条東１３丁目２－６</t>
    </r>
  </si>
  <si>
    <r>
      <rPr>
        <sz val="9"/>
        <color rgb="FF000000"/>
        <rFont val="ＭＳ ゴシック"/>
        <family val="3"/>
        <charset val="128"/>
      </rPr>
      <t>011-792-0664
(011-792-0227)</t>
    </r>
  </si>
  <si>
    <r>
      <rPr>
        <sz val="9"/>
        <color rgb="FF000000"/>
        <rFont val="ＭＳ Ｐゴシック"/>
        <family val="3"/>
        <charset val="128"/>
      </rPr>
      <t>( 訪看10 )第    819 号
( 訪看24 )第    752 号
( 訪看25 )第    826 号
( 訪看27 )第    491 号
( 訪ベⅠ１ )第    404 号
( 訪ベⅠ１注 )第     19 号
( 訪看41 )第    157 号</t>
    </r>
  </si>
  <si>
    <r>
      <rPr>
        <sz val="9"/>
        <color rgb="FF000000"/>
        <rFont val="ＭＳ Ｐゴシック"/>
        <family val="3"/>
        <charset val="128"/>
      </rPr>
      <t>令和 8年 6月 1日
令和 3年11月 1日
令和 3年11月 1日
令和 8年 6月 1日
令和 8年 6月 1日
令和 8年 6月 1日
令和 6年10月 1日</t>
    </r>
  </si>
  <si>
    <t>141</t>
  </si>
  <si>
    <t>02,9108,4</t>
  </si>
  <si>
    <r>
      <rPr>
        <sz val="9"/>
        <color rgb="FF000000"/>
        <rFont val="ＭＳ ゴシック"/>
        <family val="3"/>
        <charset val="128"/>
      </rPr>
      <t>合同会社プレミアムプラスアルファ
訪問看護ステーションハーモニー</t>
    </r>
  </si>
  <si>
    <r>
      <rPr>
        <sz val="9"/>
        <color rgb="FF000000"/>
        <rFont val="ＭＳ ゴシック"/>
        <family val="3"/>
        <charset val="128"/>
      </rPr>
      <t>〒001－0027
札幌市北区北二十七条西５丁目２番１２号サニープレイスＷＥＳＴ５　１０２号室</t>
    </r>
  </si>
  <si>
    <r>
      <rPr>
        <sz val="9"/>
        <color rgb="FF000000"/>
        <rFont val="ＭＳ ゴシック"/>
        <family val="3"/>
        <charset val="128"/>
      </rPr>
      <t>011-792-5951
(011-792-5952)</t>
    </r>
  </si>
  <si>
    <r>
      <rPr>
        <sz val="9"/>
        <color rgb="FF000000"/>
        <rFont val="ＭＳ Ｐゴシック"/>
        <family val="3"/>
        <charset val="128"/>
      </rPr>
      <t>( 訪看10 )第    490 号
( 訪看24 )第    747 号
( 訪看25 )第    821 号
( 訪看27 )第    225 号
( 訪看28 )第    139 号
( 訪ベⅠ１ )第    528 号
( 訪看40 )第    587 号</t>
    </r>
  </si>
  <si>
    <r>
      <rPr>
        <sz val="9"/>
        <color rgb="FF000000"/>
        <rFont val="ＭＳ Ｐゴシック"/>
        <family val="3"/>
        <charset val="128"/>
      </rPr>
      <t>令和 3年10月 1日
令和 3年10月 1日
令和 3年10月 1日
令和 3年10月 1日
令和 3年10月 1日
令和 8年 6月 1日
令和 6年12月 1日</t>
    </r>
  </si>
  <si>
    <t>142</t>
  </si>
  <si>
    <t>02,9110,0</t>
  </si>
  <si>
    <r>
      <rPr>
        <sz val="9"/>
        <color rgb="FF000000"/>
        <rFont val="ＭＳ ゴシック"/>
        <family val="3"/>
        <charset val="128"/>
      </rPr>
      <t>株式会社ヒューマンフォース
訪問看護ステーションレアマーレ</t>
    </r>
  </si>
  <si>
    <r>
      <rPr>
        <sz val="9"/>
        <color rgb="FF000000"/>
        <rFont val="ＭＳ ゴシック"/>
        <family val="3"/>
        <charset val="128"/>
      </rPr>
      <t>〒001－0020
札幌市北区北二十条西５丁目２－５０ＣＲＯＳＳＰＯＩＮＴ　８０５号室</t>
    </r>
  </si>
  <si>
    <r>
      <rPr>
        <sz val="9"/>
        <color rgb="FF000000"/>
        <rFont val="ＭＳ ゴシック"/>
        <family val="3"/>
        <charset val="128"/>
      </rPr>
      <t>011-299-9945
(011-299-9946)</t>
    </r>
  </si>
  <si>
    <r>
      <rPr>
        <sz val="9"/>
        <color rgb="FF000000"/>
        <rFont val="ＭＳ Ｐゴシック"/>
        <family val="3"/>
        <charset val="128"/>
      </rPr>
      <t>( 訪看10 )第    508 号
( 訪看24 )第    774 号
( 訪看25 )第    848 号
( 訪看40 )第    404 号</t>
    </r>
  </si>
  <si>
    <r>
      <rPr>
        <sz val="9"/>
        <color rgb="FF000000"/>
        <rFont val="ＭＳ Ｐゴシック"/>
        <family val="3"/>
        <charset val="128"/>
      </rPr>
      <t>令和 4年 4月 1日
令和 4年 4月 1日
令和 4年 4月 1日
令和 6年 6月 1日</t>
    </r>
  </si>
  <si>
    <t>143</t>
  </si>
  <si>
    <t>02,9111,8</t>
  </si>
  <si>
    <r>
      <rPr>
        <sz val="9"/>
        <color rgb="FF000000"/>
        <rFont val="ＭＳ ゴシック"/>
        <family val="3"/>
        <charset val="128"/>
      </rPr>
      <t>合同会社ＴＯＵＲＩ
訪問看護ステーション桃李　札幌東</t>
    </r>
  </si>
  <si>
    <r>
      <rPr>
        <sz val="9"/>
        <color rgb="FF000000"/>
        <rFont val="ＭＳ ゴシック"/>
        <family val="3"/>
        <charset val="128"/>
      </rPr>
      <t>〒007－0840
札幌市東区北四十条東７丁目５－１９</t>
    </r>
  </si>
  <si>
    <r>
      <rPr>
        <sz val="9"/>
        <color rgb="FF000000"/>
        <rFont val="ＭＳ ゴシック"/>
        <family val="3"/>
        <charset val="128"/>
      </rPr>
      <t>011-733-5555
(011-733-6666)</t>
    </r>
  </si>
  <si>
    <r>
      <rPr>
        <sz val="9"/>
        <color rgb="FF000000"/>
        <rFont val="ＭＳ Ｐゴシック"/>
        <family val="3"/>
        <charset val="128"/>
      </rPr>
      <t>( 訪看10 )第    561 号
( 訪看23 )第   1043 号
( 訪看24 )第    792 号
( 訪看25 )第    866 号
( 訪看27 )第    270 号
( 訪看28 )第    173 号
( 訪ベⅠ１ )第    610 号
( 訪看41 )第     37 号</t>
    </r>
  </si>
  <si>
    <r>
      <rPr>
        <sz val="9"/>
        <color rgb="FF000000"/>
        <rFont val="ＭＳ Ｐゴシック"/>
        <family val="3"/>
        <charset val="128"/>
      </rPr>
      <t>令和 5年 4月 1日
令和 6年10月 1日
令和 4年 7月 1日
令和 4年 7月 1日
令和 5年 4月 1日
令和 5年 4月 1日
令和 8年 6月 1日
令和 6年 6月 1日</t>
    </r>
  </si>
  <si>
    <t>144</t>
  </si>
  <si>
    <t>02,9112,6</t>
  </si>
  <si>
    <r>
      <rPr>
        <sz val="9"/>
        <color rgb="FF000000"/>
        <rFont val="ＭＳ ゴシック"/>
        <family val="3"/>
        <charset val="128"/>
      </rPr>
      <t>医療法人新産健会
訪問看護ふれあい北ステーション</t>
    </r>
  </si>
  <si>
    <r>
      <rPr>
        <sz val="9"/>
        <color rgb="FF000000"/>
        <rFont val="ＭＳ ゴシック"/>
        <family val="3"/>
        <charset val="128"/>
      </rPr>
      <t>〒001－0924
札幌市北区新川四条１１丁目１－２７</t>
    </r>
  </si>
  <si>
    <r>
      <rPr>
        <sz val="9"/>
        <color rgb="FF000000"/>
        <rFont val="ＭＳ ゴシック"/>
        <family val="3"/>
        <charset val="128"/>
      </rPr>
      <t>011-802-7475
(011-763-1113)</t>
    </r>
  </si>
  <si>
    <r>
      <rPr>
        <sz val="9"/>
        <color rgb="FF000000"/>
        <rFont val="ＭＳ Ｐゴシック"/>
        <family val="3"/>
        <charset val="128"/>
      </rPr>
      <t>( 訪看23 )第    811 号
( 訪看25 )第    885 号
( 訪看34 )第    153 号
( 訪ベⅠ１ )第    391 号
( 訪ベⅠ１注 )第    353 号
( 訪看40 )第    176 号</t>
    </r>
  </si>
  <si>
    <r>
      <rPr>
        <sz val="9"/>
        <color rgb="FF000000"/>
        <rFont val="ＭＳ Ｐゴシック"/>
        <family val="3"/>
        <charset val="128"/>
      </rPr>
      <t>令和 6年 6月 1日
令和 4年10月 1日
令和 6年11月 1日
令和 8年 6月 1日
令和 8年 6月 1日
令和 6年 6月 1日</t>
    </r>
  </si>
  <si>
    <t>145</t>
  </si>
  <si>
    <t>02,9113,4</t>
  </si>
  <si>
    <r>
      <rPr>
        <sz val="9"/>
        <color rgb="FF000000"/>
        <rFont val="ＭＳ ゴシック"/>
        <family val="3"/>
        <charset val="128"/>
      </rPr>
      <t>社会福祉法人三草会
訪問看護ステーションアシスト篠路</t>
    </r>
  </si>
  <si>
    <r>
      <rPr>
        <sz val="9"/>
        <color rgb="FF000000"/>
        <rFont val="ＭＳ ゴシック"/>
        <family val="3"/>
        <charset val="128"/>
      </rPr>
      <t>〒002－8021
札幌市北区篠路一条２丁目１－７</t>
    </r>
  </si>
  <si>
    <r>
      <rPr>
        <sz val="9"/>
        <color rgb="FF000000"/>
        <rFont val="ＭＳ ゴシック"/>
        <family val="3"/>
        <charset val="128"/>
      </rPr>
      <t>011-299-1258
(011-299-1344)</t>
    </r>
  </si>
  <si>
    <r>
      <rPr>
        <sz val="9"/>
        <color rgb="FF000000"/>
        <rFont val="ＭＳ Ｐゴシック"/>
        <family val="3"/>
        <charset val="128"/>
      </rPr>
      <t>( 訪看10 )第    578 号
( 訪看23 )第    858 号
( 訪看25 )第    930 号
( 訪看27 )第    295 号
( 訪看28 )第    194 号
( 訪看34 )第    157 号
( 訪ベⅠ１ )第    119 号
( 訪ベⅠ１注 )第     18 号
( 訪看40 )第     14 号</t>
    </r>
  </si>
  <si>
    <r>
      <rPr>
        <sz val="9"/>
        <color rgb="FF000000"/>
        <rFont val="ＭＳ Ｐゴシック"/>
        <family val="3"/>
        <charset val="128"/>
      </rPr>
      <t>令和 5年 7月 1日
令和 6年 6月 1日
令和 5年 7月 1日
令和 5年 9月 1日
令和 5年 9月 1日
令和 6年11月 1日
令和 8年 6月 1日
令和 8年 6月 1日
令和 6年 6月 1日</t>
    </r>
  </si>
  <si>
    <t>146</t>
  </si>
  <si>
    <t>02,9114,2</t>
  </si>
  <si>
    <r>
      <rPr>
        <sz val="9"/>
        <color rgb="FF000000"/>
        <rFont val="ＭＳ ゴシック"/>
        <family val="3"/>
        <charset val="128"/>
      </rPr>
      <t>合同会社ＳＴＡＲＳ
札幌シーズクルー訪問看護ステーション</t>
    </r>
  </si>
  <si>
    <r>
      <rPr>
        <sz val="9"/>
        <color rgb="FF000000"/>
        <rFont val="ＭＳ ゴシック"/>
        <family val="3"/>
        <charset val="128"/>
      </rPr>
      <t>〒001－0040
札幌市北区北四十条西５丁目５－３５プレジデントハイム９０４号室</t>
    </r>
  </si>
  <si>
    <r>
      <rPr>
        <sz val="9"/>
        <color rgb="FF000000"/>
        <rFont val="ＭＳ ゴシック"/>
        <family val="3"/>
        <charset val="128"/>
      </rPr>
      <t>011-768-7212
(011-768-7213)</t>
    </r>
  </si>
  <si>
    <r>
      <rPr>
        <sz val="9"/>
        <color rgb="FF000000"/>
        <rFont val="ＭＳ Ｐゴシック"/>
        <family val="3"/>
        <charset val="128"/>
      </rPr>
      <t>( 訪看10 )第    570 号
( 訪看23 )第   1044 号
( 訪看24 )第    846 号
( 訪看25 )第    918 号
( 訪看27 )第    277 号
( 訪看28 )第    179 号
( 訪看34 )第     72 号
( 訪ベⅠ１ )第    591 号
( 訪看41 )第    318 号</t>
    </r>
  </si>
  <si>
    <r>
      <rPr>
        <sz val="9"/>
        <color rgb="FF000000"/>
        <rFont val="ＭＳ Ｐゴシック"/>
        <family val="3"/>
        <charset val="128"/>
      </rPr>
      <t>令和 5年 5月 1日
令和 6年10月 1日
令和 5年 5月 1日
令和 5年 5月 1日
令和 5年 5月 1日
令和 5年 5月 1日
令和 6年 6月 1日
令和 8年 6月 1日
令和 6年12月 1日</t>
    </r>
  </si>
  <si>
    <t>147</t>
  </si>
  <si>
    <t>02,9115,9</t>
  </si>
  <si>
    <r>
      <rPr>
        <sz val="9"/>
        <color rgb="FF000000"/>
        <rFont val="ＭＳ ゴシック"/>
        <family val="3"/>
        <charset val="128"/>
      </rPr>
      <t>合同会社ＹＡ
訪問看護ステーション　かな</t>
    </r>
  </si>
  <si>
    <r>
      <rPr>
        <sz val="9"/>
        <color rgb="FF000000"/>
        <rFont val="ＭＳ ゴシック"/>
        <family val="3"/>
        <charset val="128"/>
      </rPr>
      <t>〒065－0023
札幌市東区北二十三条東１６丁目４－６ＦＫコーポラス　Ａ１</t>
    </r>
  </si>
  <si>
    <r>
      <rPr>
        <sz val="9"/>
        <color rgb="FF000000"/>
        <rFont val="ＭＳ ゴシック"/>
        <family val="3"/>
        <charset val="128"/>
      </rPr>
      <t>011-214-1401
(011-214-1406)</t>
    </r>
  </si>
  <si>
    <r>
      <rPr>
        <sz val="9"/>
        <color rgb="FF000000"/>
        <rFont val="ＭＳ Ｐゴシック"/>
        <family val="3"/>
        <charset val="128"/>
      </rPr>
      <t>( 訪看10 )第    571 号
( 訪看24 )第    869 号
( 訪看25 )第    941 号</t>
    </r>
  </si>
  <si>
    <r>
      <rPr>
        <sz val="9"/>
        <color rgb="FF000000"/>
        <rFont val="ＭＳ Ｐゴシック"/>
        <family val="3"/>
        <charset val="128"/>
      </rPr>
      <t>令和 5年 5月 1日
令和 5年 8月 1日
令和 5年 8月 1日</t>
    </r>
  </si>
  <si>
    <t>148</t>
  </si>
  <si>
    <t>02,9116,7</t>
  </si>
  <si>
    <r>
      <rPr>
        <sz val="9"/>
        <color rgb="FF000000"/>
        <rFont val="ＭＳ ゴシック"/>
        <family val="3"/>
        <charset val="128"/>
      </rPr>
      <t>株式会社東輝
アシリ</t>
    </r>
  </si>
  <si>
    <r>
      <rPr>
        <sz val="9"/>
        <color rgb="FF000000"/>
        <rFont val="ＭＳ ゴシック"/>
        <family val="3"/>
        <charset val="128"/>
      </rPr>
      <t>〒065－0010
札幌市東区北十条東４丁目２番４５号ー２０３</t>
    </r>
  </si>
  <si>
    <r>
      <rPr>
        <sz val="9"/>
        <color rgb="FF000000"/>
        <rFont val="ＭＳ ゴシック"/>
        <family val="3"/>
        <charset val="128"/>
      </rPr>
      <t>011-768-8400
(011-731-1199)</t>
    </r>
  </si>
  <si>
    <r>
      <rPr>
        <sz val="9"/>
        <color rgb="FF000000"/>
        <rFont val="ＭＳ Ｐゴシック"/>
        <family val="3"/>
        <charset val="128"/>
      </rPr>
      <t>( 訪看10 )第    564 号
( 訪看24 )第    845 号
( 訪看25 )第    984 号
( 訪看27 )第    313 号
( 訪看28 )第    206 号
( 訪看41 )第    158 号</t>
    </r>
  </si>
  <si>
    <r>
      <rPr>
        <sz val="9"/>
        <color rgb="FF000000"/>
        <rFont val="ＭＳ Ｐゴシック"/>
        <family val="3"/>
        <charset val="128"/>
      </rPr>
      <t>令和 5年 4月 1日
令和 5年 4月 1日
令和 6年 1月 1日
令和 6年 1月 1日
令和 6年 1月 1日
令和 6年10月 1日</t>
    </r>
  </si>
  <si>
    <t>149</t>
  </si>
  <si>
    <t>02,9117,5</t>
  </si>
  <si>
    <r>
      <rPr>
        <sz val="9"/>
        <color rgb="FF000000"/>
        <rFont val="ＭＳ ゴシック"/>
        <family val="3"/>
        <charset val="128"/>
      </rPr>
      <t>Ｂｏｄｙ　Ｃｏｎｔｒｏｌ　Ｓｔｕｄｉｏ株式会社
訪問看護リハビリステーション　こかげ</t>
    </r>
  </si>
  <si>
    <r>
      <rPr>
        <sz val="9"/>
        <color rgb="FF000000"/>
        <rFont val="ＭＳ ゴシック"/>
        <family val="3"/>
        <charset val="128"/>
      </rPr>
      <t>〒002－8071
札幌市北区あいの里一条四丁目２０番１３号</t>
    </r>
  </si>
  <si>
    <r>
      <rPr>
        <sz val="9"/>
        <color rgb="FF000000"/>
        <rFont val="ＭＳ ゴシック"/>
        <family val="3"/>
        <charset val="128"/>
      </rPr>
      <t xml:space="preserve">090-3019-3221
</t>
    </r>
  </si>
  <si>
    <r>
      <rPr>
        <sz val="9"/>
        <color rgb="FF000000"/>
        <rFont val="ＭＳ Ｐゴシック"/>
        <family val="3"/>
        <charset val="128"/>
      </rPr>
      <t>( 訪看23 )第   1087 号
( 訪看24 )第    859 号
( 訪看25 )第    931 号
( 訪ベⅠ１ )第    489 号
( 訪看41 )第     38 号</t>
    </r>
  </si>
  <si>
    <r>
      <rPr>
        <sz val="9"/>
        <color rgb="FF000000"/>
        <rFont val="ＭＳ Ｐゴシック"/>
        <family val="3"/>
        <charset val="128"/>
      </rPr>
      <t>令和 7年 3月 1日
令和 5年 7月 1日
令和 5年 7月 1日
令和 8年 6月 1日
令和 6年 6月 1日</t>
    </r>
  </si>
  <si>
    <t>150</t>
  </si>
  <si>
    <t>02,9120,9</t>
  </si>
  <si>
    <r>
      <rPr>
        <sz val="9"/>
        <color rgb="FF000000"/>
        <rFont val="ＭＳ ゴシック"/>
        <family val="3"/>
        <charset val="128"/>
      </rPr>
      <t>株式会社ゆあ
訪問看護ステーション結愛</t>
    </r>
  </si>
  <si>
    <r>
      <rPr>
        <sz val="9"/>
        <color rgb="FF000000"/>
        <rFont val="ＭＳ ゴシック"/>
        <family val="3"/>
        <charset val="128"/>
      </rPr>
      <t>〒007－0837
札幌市東区北三十七条東５丁目２－８－２０３グラシアＮ３７</t>
    </r>
  </si>
  <si>
    <r>
      <rPr>
        <sz val="9"/>
        <color rgb="FF000000"/>
        <rFont val="ＭＳ ゴシック"/>
        <family val="3"/>
        <charset val="128"/>
      </rPr>
      <t xml:space="preserve">011-600-2059
</t>
    </r>
  </si>
  <si>
    <r>
      <rPr>
        <sz val="9"/>
        <color rgb="FF000000"/>
        <rFont val="ＭＳ Ｐゴシック"/>
        <family val="3"/>
        <charset val="128"/>
      </rPr>
      <t>( 訪看10 )第    588 号
( 訪看24 )第    874 号
( 訪看25 )第    946 号
( 訪看34 )第    229 号
( 訪看40 )第    593 号</t>
    </r>
  </si>
  <si>
    <r>
      <rPr>
        <sz val="9"/>
        <color rgb="FF000000"/>
        <rFont val="ＭＳ Ｐゴシック"/>
        <family val="3"/>
        <charset val="128"/>
      </rPr>
      <t>令和 5年 8月 1日
令和 5年 8月 1日
令和 5年 8月 1日
令和 6年12月 1日
令和 6年12月 1日</t>
    </r>
  </si>
  <si>
    <t>151</t>
  </si>
  <si>
    <t>02,9121,7</t>
  </si>
  <si>
    <r>
      <rPr>
        <sz val="9"/>
        <color rgb="FF000000"/>
        <rFont val="ＭＳ ゴシック"/>
        <family val="3"/>
        <charset val="128"/>
      </rPr>
      <t>株式会社わおん北海道
わおんナース札幌</t>
    </r>
  </si>
  <si>
    <r>
      <rPr>
        <sz val="9"/>
        <color rgb="FF000000"/>
        <rFont val="ＭＳ ゴシック"/>
        <family val="3"/>
        <charset val="128"/>
      </rPr>
      <t>〒007－0838
札幌市東区北三十八条東１６丁目３番３０号ＳビルドＮ３８　１０１号室</t>
    </r>
  </si>
  <si>
    <r>
      <rPr>
        <sz val="9"/>
        <color rgb="FF000000"/>
        <rFont val="ＭＳ ゴシック"/>
        <family val="3"/>
        <charset val="128"/>
      </rPr>
      <t>011-790-8286
(011-790-8286)</t>
    </r>
  </si>
  <si>
    <r>
      <rPr>
        <sz val="9"/>
        <color rgb="FF000000"/>
        <rFont val="ＭＳ Ｐゴシック"/>
        <family val="3"/>
        <charset val="128"/>
      </rPr>
      <t>( 訪看10 )第    596 号
( 訪看23 )第   1045 号
( 訪看24 )第    906 号
( 訪看25 )第    976 号
( 訪看27 )第    322 号
( 訪看28 )第    214 号
( 訪ベⅠ１ )第    307 号
( 訪ベⅠ１注 )第    409 号
( 訪看41 )第    335 号</t>
    </r>
  </si>
  <si>
    <r>
      <rPr>
        <sz val="9"/>
        <color rgb="FF000000"/>
        <rFont val="ＭＳ Ｐゴシック"/>
        <family val="3"/>
        <charset val="128"/>
      </rPr>
      <t>令和 5年 9月 1日
令和 6年10月 1日
令和 5年12月 1日
令和 5年12月 1日
令和 6年 3月 1日
令和 6年 3月 1日
令和 6年 8月 1日
令和 8年 7月 1日
令和 7年 1月 1日</t>
    </r>
  </si>
  <si>
    <t>152</t>
  </si>
  <si>
    <t>02,9122,5</t>
  </si>
  <si>
    <r>
      <rPr>
        <sz val="9"/>
        <color rgb="FF000000"/>
        <rFont val="ＭＳ ゴシック"/>
        <family val="3"/>
        <charset val="128"/>
      </rPr>
      <t>ＳＯＭＰＯケア株式会社
ＳＯＭＰＯケア　北大前　訪問看護</t>
    </r>
  </si>
  <si>
    <r>
      <rPr>
        <sz val="9"/>
        <color rgb="FF000000"/>
        <rFont val="ＭＳ ゴシック"/>
        <family val="3"/>
        <charset val="128"/>
      </rPr>
      <t>〒001－0021
札幌市北区北二十一条西５丁目２番１号</t>
    </r>
  </si>
  <si>
    <r>
      <rPr>
        <sz val="9"/>
        <color rgb="FF000000"/>
        <rFont val="ＭＳ ゴシック"/>
        <family val="3"/>
        <charset val="128"/>
      </rPr>
      <t>011-768-7383
(011-768-7383)</t>
    </r>
  </si>
  <si>
    <r>
      <rPr>
        <sz val="9"/>
        <color rgb="FF000000"/>
        <rFont val="ＭＳ Ｐゴシック"/>
        <family val="3"/>
        <charset val="128"/>
      </rPr>
      <t>( 訪看24 )第    896 号
( 訪看25 )第    966 号
( 訪看34 )第    112 号
( 訪看36 )第     31 号
( 訪ベⅠ１ )第    317 号
( 訪ベⅠ１注 )第    338 号
( 訪看41 )第    201 号</t>
    </r>
  </si>
  <si>
    <r>
      <rPr>
        <sz val="9"/>
        <color rgb="FF000000"/>
        <rFont val="ＭＳ Ｐゴシック"/>
        <family val="3"/>
        <charset val="128"/>
      </rPr>
      <t>令和 5年10月 1日
令和 5年10月 1日
令和 6年10月 1日
令和 8年 6月 1日
令和 8年 6月 1日
令和 8年 6月 1日
令和 6年10月 1日</t>
    </r>
  </si>
  <si>
    <t>153</t>
  </si>
  <si>
    <t>02,9123,3</t>
  </si>
  <si>
    <r>
      <rPr>
        <sz val="9"/>
        <color rgb="FF000000"/>
        <rFont val="ＭＳ ゴシック"/>
        <family val="3"/>
        <charset val="128"/>
      </rPr>
      <t>医療法人社団夕凪会
浮き雲訪問看護ステーション</t>
    </r>
  </si>
  <si>
    <r>
      <rPr>
        <sz val="9"/>
        <color rgb="FF000000"/>
        <rFont val="ＭＳ ゴシック"/>
        <family val="3"/>
        <charset val="128"/>
      </rPr>
      <t>〒065－0014
札幌市東区北十四条東１３丁目１－３６雫　１０１号室</t>
    </r>
  </si>
  <si>
    <r>
      <rPr>
        <sz val="9"/>
        <color rgb="FF000000"/>
        <rFont val="ＭＳ ゴシック"/>
        <family val="3"/>
        <charset val="128"/>
      </rPr>
      <t>011-214-1045
(011-214-1046)</t>
    </r>
  </si>
  <si>
    <r>
      <rPr>
        <sz val="9"/>
        <color rgb="FF000000"/>
        <rFont val="ＭＳ Ｐゴシック"/>
        <family val="3"/>
        <charset val="128"/>
      </rPr>
      <t>( 訪看10 )第    808 号
( 訪看23 )第    899 号
( 訪看25 )第    969 号
( 訪看37 )第     22 号
( 訪看40 )第    234 号</t>
    </r>
  </si>
  <si>
    <r>
      <rPr>
        <sz val="9"/>
        <color rgb="FF000000"/>
        <rFont val="ＭＳ Ｐゴシック"/>
        <family val="3"/>
        <charset val="128"/>
      </rPr>
      <t>令和 8年 5月 1日
令和 6年 6月 1日
令和 5年11月 1日
令和 8年 6月 1日
令和 6年 6月 1日</t>
    </r>
  </si>
  <si>
    <t>154</t>
  </si>
  <si>
    <t>02,9124,1</t>
  </si>
  <si>
    <r>
      <rPr>
        <sz val="9"/>
        <color rgb="FF000000"/>
        <rFont val="ＭＳ ゴシック"/>
        <family val="3"/>
        <charset val="128"/>
      </rPr>
      <t>合同会社未来開
訪問看護ステーション　みらいず</t>
    </r>
  </si>
  <si>
    <r>
      <rPr>
        <sz val="9"/>
        <color rgb="FF000000"/>
        <rFont val="ＭＳ ゴシック"/>
        <family val="3"/>
        <charset val="128"/>
      </rPr>
      <t>〒062－0912
札幌市豊平区水車町８丁目５－１１</t>
    </r>
  </si>
  <si>
    <r>
      <rPr>
        <sz val="9"/>
        <color rgb="FF000000"/>
        <rFont val="ＭＳ ゴシック"/>
        <family val="3"/>
        <charset val="128"/>
      </rPr>
      <t>080-6084-7575
(050-3488-4059)</t>
    </r>
  </si>
  <si>
    <r>
      <rPr>
        <sz val="9"/>
        <color rgb="FF000000"/>
        <rFont val="ＭＳ Ｐゴシック"/>
        <family val="3"/>
        <charset val="128"/>
      </rPr>
      <t>( 訪看10 )第    626 号
( 訪看24 )第    928 号
( 訪看27 )第    324 号
( 訪看35 )第     80 号
( 訪ベⅠ１ )第    447 号
( 訪ベⅠ１注 )第      9 号
( 訪看41 )第    336 号</t>
    </r>
  </si>
  <si>
    <r>
      <rPr>
        <sz val="9"/>
        <color rgb="FF000000"/>
        <rFont val="ＭＳ Ｐゴシック"/>
        <family val="3"/>
        <charset val="128"/>
      </rPr>
      <t>令和 6年 3月 1日
令和 6年 3月 1日
令和 6年 3月 1日
令和 8年 6月 1日
令和 8年 6月 1日
令和 8年 6月 1日
令和 7年 1月 1日</t>
    </r>
  </si>
  <si>
    <t>155</t>
  </si>
  <si>
    <t>02,9125,8</t>
  </si>
  <si>
    <r>
      <rPr>
        <sz val="9"/>
        <color rgb="FF000000"/>
        <rFont val="ＭＳ ゴシック"/>
        <family val="3"/>
        <charset val="128"/>
      </rPr>
      <t>ＳＯＭＰＯケア株式会社
ＳＯＭＰＯケア　札幌北　訪問看護</t>
    </r>
  </si>
  <si>
    <r>
      <rPr>
        <sz val="9"/>
        <color rgb="FF000000"/>
        <rFont val="ＭＳ ゴシック"/>
        <family val="3"/>
        <charset val="128"/>
      </rPr>
      <t>〒001－0020
札幌市北区北二十条西５丁目２番５０号ＣＲＯＳＳ　ＰＯＩＮＴ　２階２４３号室</t>
    </r>
  </si>
  <si>
    <r>
      <rPr>
        <sz val="9"/>
        <color rgb="FF000000"/>
        <rFont val="ＭＳ ゴシック"/>
        <family val="3"/>
        <charset val="128"/>
      </rPr>
      <t>011-797-0007
(011-717-2210)</t>
    </r>
  </si>
  <si>
    <r>
      <rPr>
        <sz val="9"/>
        <color rgb="FF000000"/>
        <rFont val="ＭＳ Ｐゴシック"/>
        <family val="3"/>
        <charset val="128"/>
      </rPr>
      <t>( 訪看10 )第    621 号
( 訪看23 )第   1137 号
( 訪看24 )第    925 号
( 訪看25 )第    997 号
( 訪看27 )第    320 号
( 訪看34 )第    113 号
( 訪ベⅠ１ )第    318 号
( 訪ベⅠ１注 )第    335 号
( 訪看41 )第    202 号</t>
    </r>
  </si>
  <si>
    <r>
      <rPr>
        <sz val="9"/>
        <color rgb="FF000000"/>
        <rFont val="ＭＳ Ｐゴシック"/>
        <family val="3"/>
        <charset val="128"/>
      </rPr>
      <t>令和 6年 3月 1日
令和 7年11月 1日
令和 6年 3月 1日
令和 6年 3月 1日
令和 6年 3月 1日
令和 6年10月 1日
令和 8年 6月 1日
令和 8年 6月 1日
令和 6年10月 1日</t>
    </r>
  </si>
  <si>
    <t>156</t>
  </si>
  <si>
    <t>02,9126,6</t>
  </si>
  <si>
    <r>
      <rPr>
        <sz val="9"/>
        <color rgb="FF000000"/>
        <rFont val="ＭＳ ゴシック"/>
        <family val="3"/>
        <charset val="128"/>
      </rPr>
      <t>ｈｅａｒｔ＆ｓｍｉｌｅ株式会社
訪問看護リハビリステーション　エール</t>
    </r>
  </si>
  <si>
    <r>
      <rPr>
        <sz val="9"/>
        <color rgb="FF000000"/>
        <rFont val="ＭＳ ゴシック"/>
        <family val="3"/>
        <charset val="128"/>
      </rPr>
      <t>〒065－0007
札幌市東区北七条東１３丁目２番１４号</t>
    </r>
  </si>
  <si>
    <r>
      <rPr>
        <sz val="9"/>
        <color rgb="FF000000"/>
        <rFont val="ＭＳ ゴシック"/>
        <family val="3"/>
        <charset val="128"/>
      </rPr>
      <t>011-299-3988
(011-299-1988)</t>
    </r>
  </si>
  <si>
    <r>
      <rPr>
        <sz val="9"/>
        <color rgb="FF000000"/>
        <rFont val="ＭＳ Ｐゴシック"/>
        <family val="3"/>
        <charset val="128"/>
      </rPr>
      <t>( 訪看10 )第    632 号
( 訪看23 )第    957 号
( 訪看25 )第   1028 号
( 訪看27 )第    349 号
( 訪看34 )第    242 号
( 訪ベⅠ１ )第    346 号
( 訪看41 )第    147 号</t>
    </r>
  </si>
  <si>
    <r>
      <rPr>
        <sz val="9"/>
        <color rgb="FF000000"/>
        <rFont val="ＭＳ Ｐゴシック"/>
        <family val="3"/>
        <charset val="128"/>
      </rPr>
      <t>令和 6年 4月 1日
令和 6年 6月 1日
令和 6年 6月 1日
令和 6年 7月 1日
令和 7年 1月 1日
令和 7年 4月 1日
令和 6年10月 1日</t>
    </r>
  </si>
  <si>
    <t>157</t>
  </si>
  <si>
    <t>02,9127,4</t>
  </si>
  <si>
    <r>
      <rPr>
        <sz val="9"/>
        <color rgb="FF000000"/>
        <rFont val="ＭＳ ゴシック"/>
        <family val="3"/>
        <charset val="128"/>
      </rPr>
      <t>株式会社デザインケア
みんなのかかりつけ訪問看護ステーション札幌北</t>
    </r>
  </si>
  <si>
    <r>
      <rPr>
        <sz val="9"/>
        <color rgb="FF000000"/>
        <rFont val="ＭＳ ゴシック"/>
        <family val="3"/>
        <charset val="128"/>
      </rPr>
      <t>〒007－0835
札幌市東区北三十五条東２０丁目１番２３ＣＯＳＭＯ　ＦＬＡＴ１０２</t>
    </r>
  </si>
  <si>
    <r>
      <rPr>
        <sz val="9"/>
        <color rgb="FF000000"/>
        <rFont val="ＭＳ ゴシック"/>
        <family val="3"/>
        <charset val="128"/>
      </rPr>
      <t>011-788-8935
(050-3537-1634)</t>
    </r>
  </si>
  <si>
    <r>
      <rPr>
        <sz val="9"/>
        <color rgb="FF000000"/>
        <rFont val="ＭＳ Ｐゴシック"/>
        <family val="3"/>
        <charset val="128"/>
      </rPr>
      <t>( 訪看10 )第    704 号
( 訪看23 )第   1115 号
( 訪看25 )第   1020 号
( 訪看28 )第    267 号
( 訪看34 )第    305 号
( 訪看35 )第     90 号
( 訪ベⅠ１ )第    359 号
( 訪ベⅠ１注 )第    254 号
( 訪看40 )第    572 号
( 訪看41 )第     11 号</t>
    </r>
  </si>
  <si>
    <r>
      <rPr>
        <sz val="9"/>
        <color rgb="FF000000"/>
        <rFont val="ＭＳ Ｐゴシック"/>
        <family val="3"/>
        <charset val="128"/>
      </rPr>
      <t>令和 7年 4月 1日
令和 7年 7月 1日
令和 6年 5月 1日
令和 7年 4月 1日
令和 7年 5月 1日
令和 8年 6月 1日
令和 8年 6月 1日
令和 8年 6月 1日
令和 6年 6月 1日
令和 6年 6月 1日</t>
    </r>
  </si>
  <si>
    <t>158</t>
  </si>
  <si>
    <t>02,9128,2</t>
  </si>
  <si>
    <r>
      <rPr>
        <sz val="9"/>
        <color rgb="FF000000"/>
        <rFont val="ＭＳ ゴシック"/>
        <family val="3"/>
        <charset val="128"/>
      </rPr>
      <t>株式会社サンウェルズ
サンウェルズ太平訪問看護ステーション</t>
    </r>
  </si>
  <si>
    <r>
      <rPr>
        <sz val="9"/>
        <color rgb="FF000000"/>
        <rFont val="ＭＳ ゴシック"/>
        <family val="3"/>
        <charset val="128"/>
      </rPr>
      <t>〒007－0851
札幌市東区北五十一条東５丁目２番１０号</t>
    </r>
  </si>
  <si>
    <r>
      <rPr>
        <sz val="9"/>
        <color rgb="FF000000"/>
        <rFont val="ＭＳ ゴシック"/>
        <family val="3"/>
        <charset val="128"/>
      </rPr>
      <t>011-723-1174
(011-723-1172)</t>
    </r>
  </si>
  <si>
    <r>
      <rPr>
        <sz val="9"/>
        <color rgb="FF000000"/>
        <rFont val="ＭＳ Ｐゴシック"/>
        <family val="3"/>
        <charset val="128"/>
      </rPr>
      <t>( 訪看23 )第    949 号
( 訪看25 )第   1019 号
( 訪看36 )第      8 号
( 訪ベⅠ１ )第    383 号
( 訪ベⅠ１注 )第    345 号
( 訪ベⅡ１８ )第     24 号
( 訪看41 )第     12 号</t>
    </r>
  </si>
  <si>
    <r>
      <rPr>
        <sz val="9"/>
        <color rgb="FF000000"/>
        <rFont val="ＭＳ Ｐゴシック"/>
        <family val="3"/>
        <charset val="128"/>
      </rPr>
      <t>令和 6年 6月 1日
令和 6年 5月 1日
令和 8年 6月 1日
令和 8年 6月 1日
令和 8年 6月 1日
令和 7年 9月 1日
令和 6年 6月 1日</t>
    </r>
  </si>
  <si>
    <t>159</t>
  </si>
  <si>
    <t>02,9129,0</t>
  </si>
  <si>
    <r>
      <rPr>
        <sz val="9"/>
        <color rgb="FF000000"/>
        <rFont val="ＭＳ ゴシック"/>
        <family val="3"/>
        <charset val="128"/>
      </rPr>
      <t>さっぽろ高齢者福祉生活協同組合
福祉生協　苗穂ナースステーション</t>
    </r>
  </si>
  <si>
    <r>
      <rPr>
        <sz val="9"/>
        <color rgb="FF000000"/>
        <rFont val="ＭＳ ゴシック"/>
        <family val="3"/>
        <charset val="128"/>
      </rPr>
      <t>〒065－0005
札幌市東区北五条東１０丁目１６－１イリス苗穂</t>
    </r>
  </si>
  <si>
    <r>
      <rPr>
        <sz val="9"/>
        <color rgb="FF000000"/>
        <rFont val="ＭＳ ゴシック"/>
        <family val="3"/>
        <charset val="128"/>
      </rPr>
      <t>011-792-7654
(011-788-8857)</t>
    </r>
  </si>
  <si>
    <r>
      <rPr>
        <sz val="9"/>
        <color rgb="FF000000"/>
        <rFont val="ＭＳ Ｐゴシック"/>
        <family val="3"/>
        <charset val="128"/>
      </rPr>
      <t>( 訪看23 )第   1071 号
( 訪看25 )第   1095 号
( 訪看41 )第    337 号</t>
    </r>
  </si>
  <si>
    <r>
      <rPr>
        <sz val="9"/>
        <color rgb="FF000000"/>
        <rFont val="ＭＳ Ｐゴシック"/>
        <family val="3"/>
        <charset val="128"/>
      </rPr>
      <t>令和 7年 1月 1日
令和 7年 1月 1日
令和 7年 1月 1日</t>
    </r>
  </si>
  <si>
    <t>160</t>
  </si>
  <si>
    <t>02,9130,8</t>
  </si>
  <si>
    <r>
      <rPr>
        <sz val="9"/>
        <color rgb="FF000000"/>
        <rFont val="ＭＳ ゴシック"/>
        <family val="3"/>
        <charset val="128"/>
      </rPr>
      <t>サクシード株式会社
訪問看護ステーションれら麻生</t>
    </r>
  </si>
  <si>
    <r>
      <rPr>
        <sz val="9"/>
        <color rgb="FF000000"/>
        <rFont val="ＭＳ ゴシック"/>
        <family val="3"/>
        <charset val="128"/>
      </rPr>
      <t>〒001－0038
札幌市北区北三十八条西２丁目２－１７</t>
    </r>
  </si>
  <si>
    <r>
      <rPr>
        <sz val="9"/>
        <color rgb="FF000000"/>
        <rFont val="ＭＳ ゴシック"/>
        <family val="3"/>
        <charset val="128"/>
      </rPr>
      <t>070-4799-2065
(011-214-9291)</t>
    </r>
  </si>
  <si>
    <r>
      <rPr>
        <sz val="9"/>
        <color rgb="FF000000"/>
        <rFont val="ＭＳ Ｐゴシック"/>
        <family val="3"/>
        <charset val="128"/>
      </rPr>
      <t>( 訪看23 )第   1000 号
( 訪看25 )第   1030 号
( 訪看34 )第     74 号
( 訪看36 )第     19 号
( 訪ベⅠ１ )第    253 号
( 訪ベⅠ１注 )第     73 号
( 訪看41 )第      1 号</t>
    </r>
  </si>
  <si>
    <r>
      <rPr>
        <sz val="9"/>
        <color rgb="FF000000"/>
        <rFont val="ＭＳ Ｐゴシック"/>
        <family val="3"/>
        <charset val="128"/>
      </rPr>
      <t>令和 6年 8月 1日
令和 6年 6月 1日
令和 6年 6月 1日
令和 8年 6月 1日
令和 8年 6月 1日
令和 8年 6月 1日
令和 6年 6月 1日</t>
    </r>
  </si>
  <si>
    <t>161</t>
  </si>
  <si>
    <t>02,9131,6</t>
  </si>
  <si>
    <r>
      <rPr>
        <sz val="9"/>
        <color rgb="FF000000"/>
        <rFont val="ＭＳ ゴシック"/>
        <family val="3"/>
        <charset val="128"/>
      </rPr>
      <t>株式会社Ｍｅｄｉｃａｌ　Ｃｏｎｃｅｐｔ
訪問看護ステーション　Ｃｏ．　Ｖｉｓｉｔ</t>
    </r>
  </si>
  <si>
    <r>
      <rPr>
        <sz val="9"/>
        <color rgb="FF000000"/>
        <rFont val="ＭＳ ゴシック"/>
        <family val="3"/>
        <charset val="128"/>
      </rPr>
      <t>〒007－0835
札幌市東区北三十五条東１９丁目１－１０ニューロード３５　３０３</t>
    </r>
  </si>
  <si>
    <r>
      <rPr>
        <sz val="9"/>
        <color rgb="FF000000"/>
        <rFont val="ＭＳ ゴシック"/>
        <family val="3"/>
        <charset val="128"/>
      </rPr>
      <t xml:space="preserve">090-5578-8869
</t>
    </r>
  </si>
  <si>
    <r>
      <rPr>
        <sz val="9"/>
        <color rgb="FF000000"/>
        <rFont val="ＭＳ Ｐゴシック"/>
        <family val="3"/>
        <charset val="128"/>
      </rPr>
      <t>( 訪看10 )第    651 号
( 訪看24 )第    967 号
( 訪看25 )第   1039 号
( 訪看27 )第    350 号
( 訪看28 )第    233 号
( 訪ベⅠ１ )第    476 号
( 訪看41 )第     40 号</t>
    </r>
  </si>
  <si>
    <r>
      <rPr>
        <sz val="9"/>
        <color rgb="FF000000"/>
        <rFont val="ＭＳ Ｐゴシック"/>
        <family val="3"/>
        <charset val="128"/>
      </rPr>
      <t>令和 6年 7月 1日
令和 6年 7月 1日
令和 6年 7月 1日
令和 6年 7月 1日
令和 6年 7月 1日
令和 8年 6月 1日
令和 6年 7月 1日</t>
    </r>
  </si>
  <si>
    <t>162</t>
  </si>
  <si>
    <t>02,9132,4</t>
  </si>
  <si>
    <r>
      <rPr>
        <sz val="9"/>
        <color rgb="FF000000"/>
        <rFont val="ＭＳ ゴシック"/>
        <family val="3"/>
        <charset val="128"/>
      </rPr>
      <t>有限会社すみれ想
すみれ訪問看護ステーション</t>
    </r>
  </si>
  <si>
    <r>
      <rPr>
        <sz val="9"/>
        <color rgb="FF000000"/>
        <rFont val="ＭＳ ゴシック"/>
        <family val="3"/>
        <charset val="128"/>
      </rPr>
      <t>〒001－0022
札幌市北区北二十二条西６丁目２番８号アルカーサル４　１０６号</t>
    </r>
  </si>
  <si>
    <r>
      <rPr>
        <sz val="9"/>
        <color rgb="FF000000"/>
        <rFont val="ＭＳ ゴシック"/>
        <family val="3"/>
        <charset val="128"/>
      </rPr>
      <t>011-374-8016
(011-374-8016)</t>
    </r>
  </si>
  <si>
    <r>
      <rPr>
        <sz val="9"/>
        <color rgb="FF000000"/>
        <rFont val="ＭＳ Ｐゴシック"/>
        <family val="3"/>
        <charset val="128"/>
      </rPr>
      <t>( 訪看24 )第    980 号
( 訪看25 )第   1051 号
( 訪看34 )第     93 号
( 訪看41 )第    134 号</t>
    </r>
  </si>
  <si>
    <r>
      <rPr>
        <sz val="9"/>
        <color rgb="FF000000"/>
        <rFont val="ＭＳ Ｐゴシック"/>
        <family val="3"/>
        <charset val="128"/>
      </rPr>
      <t>令和 6年 8月 1日
令和 6年 8月 1日
令和 6年 8月 1日
令和 6年 8月 1日</t>
    </r>
  </si>
  <si>
    <t>163</t>
  </si>
  <si>
    <t>02,9133,2</t>
  </si>
  <si>
    <r>
      <rPr>
        <sz val="9"/>
        <color rgb="FF000000"/>
        <rFont val="ＭＳ ゴシック"/>
        <family val="3"/>
        <charset val="128"/>
      </rPr>
      <t>株式会社ＳＣＩ　ｖｉｌｌａｇｅ　ｏｆｆｉｃｅ
指定訪問看護リハビリステーションＪｉＵ</t>
    </r>
  </si>
  <si>
    <r>
      <rPr>
        <sz val="9"/>
        <color rgb="FF000000"/>
        <rFont val="ＭＳ ゴシック"/>
        <family val="3"/>
        <charset val="128"/>
      </rPr>
      <t>〒001－0020
札幌市北区北二十条西５丁目２－５０ＣＲＯＳＳ　ＰＯＩＮＴ　８０２号</t>
    </r>
  </si>
  <si>
    <r>
      <rPr>
        <sz val="9"/>
        <color rgb="FF000000"/>
        <rFont val="ＭＳ ゴシック"/>
        <family val="3"/>
        <charset val="128"/>
      </rPr>
      <t xml:space="preserve">011-299-9651
</t>
    </r>
  </si>
  <si>
    <r>
      <rPr>
        <sz val="9"/>
        <color rgb="FF000000"/>
        <rFont val="ＭＳ Ｐゴシック"/>
        <family val="3"/>
        <charset val="128"/>
      </rPr>
      <t>( 訪看23 )第   1046 号
( 訪看25 )第   1063 号
( 訪看26 )第     55 号
( 訪看40 )第    577 号</t>
    </r>
  </si>
  <si>
    <r>
      <rPr>
        <sz val="9"/>
        <color rgb="FF000000"/>
        <rFont val="ＭＳ Ｐゴシック"/>
        <family val="3"/>
        <charset val="128"/>
      </rPr>
      <t>令和 6年10月 1日
令和 6年10月 1日
令和 6年10月 1日
令和 6年10月 1日</t>
    </r>
  </si>
  <si>
    <t>164</t>
  </si>
  <si>
    <t>02,9135,7</t>
  </si>
  <si>
    <r>
      <rPr>
        <sz val="9"/>
        <color rgb="FF000000"/>
        <rFont val="ＭＳ ゴシック"/>
        <family val="3"/>
        <charset val="128"/>
      </rPr>
      <t>株式会社Ｐａｌｅｔｔｅ
ナースステーションＰａＬｅＴＴｅ</t>
    </r>
  </si>
  <si>
    <r>
      <rPr>
        <sz val="9"/>
        <color rgb="FF000000"/>
        <rFont val="ＭＳ ゴシック"/>
        <family val="3"/>
        <charset val="128"/>
      </rPr>
      <t>〒065－0032
札幌市東区北三十二条東１丁目５－１－Ｂ</t>
    </r>
  </si>
  <si>
    <r>
      <rPr>
        <sz val="9"/>
        <color rgb="FF000000"/>
        <rFont val="ＭＳ ゴシック"/>
        <family val="3"/>
        <charset val="128"/>
      </rPr>
      <t xml:space="preserve">090-1307-3897
</t>
    </r>
  </si>
  <si>
    <r>
      <rPr>
        <sz val="9"/>
        <color rgb="FF000000"/>
        <rFont val="ＭＳ Ｐゴシック"/>
        <family val="3"/>
        <charset val="128"/>
      </rPr>
      <t>( 訪看10 )第    692 号
( 訪看23 )第   1107 号
( 訪看24 )第   1014 号
( 訪看25 )第   1092 号
( 訪看27 )第    389 号
( 訪看28 )第    257 号
( 訪看41 )第    332 号</t>
    </r>
  </si>
  <si>
    <r>
      <rPr>
        <sz val="9"/>
        <color rgb="FF000000"/>
        <rFont val="ＭＳ Ｐゴシック"/>
        <family val="3"/>
        <charset val="128"/>
      </rPr>
      <t>令和 6年12月 1日
令和 7年 6月 1日
令和 6年12月 1日
令和 6年12月 1日
令和 6年12月 1日
令和 6年12月 1日
令和 6年12月 1日</t>
    </r>
  </si>
  <si>
    <t>165</t>
  </si>
  <si>
    <t>02,9136,5</t>
  </si>
  <si>
    <r>
      <rPr>
        <sz val="9"/>
        <color rgb="FF000000"/>
        <rFont val="ＭＳ ゴシック"/>
        <family val="3"/>
        <charset val="128"/>
      </rPr>
      <t>医療法人社団　佳生会
医療法人社団佳生会　こだま緩和ケア訪問看護ステーション</t>
    </r>
  </si>
  <si>
    <r>
      <rPr>
        <sz val="9"/>
        <color rgb="FF000000"/>
        <rFont val="ＭＳ ゴシック"/>
        <family val="3"/>
        <charset val="128"/>
      </rPr>
      <t>〒065－0023
札幌市東区北二十三条東６丁目４－１６</t>
    </r>
  </si>
  <si>
    <r>
      <rPr>
        <sz val="9"/>
        <color rgb="FF000000"/>
        <rFont val="ＭＳ ゴシック"/>
        <family val="3"/>
        <charset val="128"/>
      </rPr>
      <t xml:space="preserve">090-6216-1463
</t>
    </r>
  </si>
  <si>
    <r>
      <rPr>
        <sz val="9"/>
        <color rgb="FF000000"/>
        <rFont val="ＭＳ Ｐゴシック"/>
        <family val="3"/>
        <charset val="128"/>
      </rPr>
      <t>( 訪看24 )第   1020 号
( 訪看25 )第   1099 号
( 訪看34 )第    267 号
( 訪看41 )第    348 号</t>
    </r>
  </si>
  <si>
    <r>
      <rPr>
        <sz val="9"/>
        <color rgb="FF000000"/>
        <rFont val="ＭＳ Ｐゴシック"/>
        <family val="3"/>
        <charset val="128"/>
      </rPr>
      <t>令和 7年 2月 1日
令和 7年 2月 1日
令和 7年 2月 1日
令和 7年 2月 1日</t>
    </r>
  </si>
  <si>
    <t>166</t>
  </si>
  <si>
    <t>02,9137,3</t>
  </si>
  <si>
    <r>
      <rPr>
        <sz val="9"/>
        <color rgb="FF000000"/>
        <rFont val="ＭＳ ゴシック"/>
        <family val="3"/>
        <charset val="128"/>
      </rPr>
      <t>株式会社りぶる
おうちでくらそう訪問看護ステーション</t>
    </r>
  </si>
  <si>
    <r>
      <rPr>
        <sz val="9"/>
        <color rgb="FF000000"/>
        <rFont val="ＭＳ ゴシック"/>
        <family val="3"/>
        <charset val="128"/>
      </rPr>
      <t>〒001－0022
札幌市北区北２２条西５丁目２番１５号レジデンス２２３０６号室</t>
    </r>
  </si>
  <si>
    <r>
      <rPr>
        <sz val="9"/>
        <color rgb="FF000000"/>
        <rFont val="ＭＳ ゴシック"/>
        <family val="3"/>
        <charset val="128"/>
      </rPr>
      <t>011-299-3562
(011-299-3563)</t>
    </r>
  </si>
  <si>
    <r>
      <rPr>
        <sz val="9"/>
        <color rgb="FF000000"/>
        <rFont val="ＭＳ Ｐゴシック"/>
        <family val="3"/>
        <charset val="128"/>
      </rPr>
      <t>( 訪看10 )第    703 号
( 訪看23 )第   1093 号
( 訪看24 )第   1027 号
( 訪看25 )第   1108 号
( 訪看27 )第    400 号
( 訪看28 )第    265 号
( 訪看34 )第    342 号
( 訪ベⅠ１ )第    557 号
( 訪看41 )第    359 号</t>
    </r>
  </si>
  <si>
    <r>
      <rPr>
        <sz val="9"/>
        <color rgb="FF000000"/>
        <rFont val="ＭＳ Ｐゴシック"/>
        <family val="3"/>
        <charset val="128"/>
      </rPr>
      <t>令和 7年 3月 1日
令和 7年 4月 1日
令和 7年 3月 1日
令和 7年 3月 1日
令和 7年 3月 1日
令和 7年 3月 1日
令和 7年 9月 1日
令和 8年 6月 1日
令和 7年 3月 1日</t>
    </r>
  </si>
  <si>
    <t>167</t>
  </si>
  <si>
    <t>02,9138,1</t>
  </si>
  <si>
    <r>
      <rPr>
        <sz val="9"/>
        <color rgb="FF000000"/>
        <rFont val="ＭＳ ゴシック"/>
        <family val="3"/>
        <charset val="128"/>
      </rPr>
      <t>株式会社ソレイユ
訪問看護ステーション　ＬａＬａ</t>
    </r>
  </si>
  <si>
    <r>
      <rPr>
        <sz val="9"/>
        <color rgb="FF000000"/>
        <rFont val="ＭＳ ゴシック"/>
        <family val="3"/>
        <charset val="128"/>
      </rPr>
      <t>〒001－0907
札幌市北区新琴似七条５丁目４番２４号善友ビル８０１号</t>
    </r>
  </si>
  <si>
    <r>
      <rPr>
        <sz val="9"/>
        <color rgb="FF000000"/>
        <rFont val="ＭＳ ゴシック"/>
        <family val="3"/>
        <charset val="128"/>
      </rPr>
      <t xml:space="preserve">090-1257-1188
</t>
    </r>
  </si>
  <si>
    <r>
      <rPr>
        <sz val="9"/>
        <color rgb="FF000000"/>
        <rFont val="ＭＳ Ｐゴシック"/>
        <family val="3"/>
        <charset val="128"/>
      </rPr>
      <t>( 訪看10 )第    719 号
( 訪看23 )第   1099 号
( 訪看24 )第   1028 号
( 訪看25 )第   1109 号
( 訪看27 )第    413 号
( 訪看28 )第    275 号
( 訪ベⅠ１ )第    373 号
( 訪ベⅠ１注 )第    129 号
( 訪看41 )第    360 号</t>
    </r>
  </si>
  <si>
    <r>
      <rPr>
        <sz val="9"/>
        <color rgb="FF000000"/>
        <rFont val="ＭＳ Ｐゴシック"/>
        <family val="3"/>
        <charset val="128"/>
      </rPr>
      <t>令和 7年 5月 1日
令和 7年 5月 1日
令和 7年 3月 1日
令和 7年 3月 1日
令和 7年 5月 1日
令和 7年 5月 1日
令和 8年 6月 1日
令和 8年 6月 1日
令和 7年 3月 1日</t>
    </r>
  </si>
  <si>
    <t>168</t>
  </si>
  <si>
    <t>02,9139,9</t>
  </si>
  <si>
    <r>
      <rPr>
        <sz val="9"/>
        <color rgb="FF000000"/>
        <rFont val="ＭＳ ゴシック"/>
        <family val="3"/>
        <charset val="128"/>
      </rPr>
      <t>株式会社Ｍ，ｓ　
訪問看護ステーション　Ｍ，ｓ　ＣＡＲＥ</t>
    </r>
  </si>
  <si>
    <r>
      <rPr>
        <sz val="9"/>
        <color rgb="FF000000"/>
        <rFont val="ＭＳ ゴシック"/>
        <family val="3"/>
        <charset val="128"/>
      </rPr>
      <t>〒065－0023
札幌市東区北二十三条東１２丁目２－１３ＤＰレジデンス元町１０２号室</t>
    </r>
  </si>
  <si>
    <r>
      <rPr>
        <sz val="9"/>
        <color rgb="FF000000"/>
        <rFont val="ＭＳ ゴシック"/>
        <family val="3"/>
        <charset val="128"/>
      </rPr>
      <t xml:space="preserve">011-213-8132
</t>
    </r>
  </si>
  <si>
    <r>
      <rPr>
        <sz val="9"/>
        <color rgb="FF000000"/>
        <rFont val="ＭＳ Ｐゴシック"/>
        <family val="3"/>
        <charset val="128"/>
      </rPr>
      <t>( 訪看10 )第    741 号
( 訪看23 )第   1118 号
( 訪看27 )第    430 号
( 訪看34 )第    332 号</t>
    </r>
  </si>
  <si>
    <r>
      <rPr>
        <sz val="9"/>
        <color rgb="FF000000"/>
        <rFont val="ＭＳ Ｐゴシック"/>
        <family val="3"/>
        <charset val="128"/>
      </rPr>
      <t>令和 7年 8月 1日
令和 7年 8月 1日
令和 7年 8月 1日
令和 7年 8月 1日</t>
    </r>
  </si>
  <si>
    <t>169</t>
  </si>
  <si>
    <t>02,9140,7</t>
  </si>
  <si>
    <r>
      <rPr>
        <sz val="9"/>
        <color rgb="FF000000"/>
        <rFont val="ＭＳ ゴシック"/>
        <family val="3"/>
        <charset val="128"/>
      </rPr>
      <t>株式会社セルクル
訪問看護ステーション　結ぶ</t>
    </r>
  </si>
  <si>
    <r>
      <rPr>
        <sz val="9"/>
        <color rgb="FF000000"/>
        <rFont val="ＭＳ ゴシック"/>
        <family val="3"/>
        <charset val="128"/>
      </rPr>
      <t>〒001－0902
札幌市北区新琴似二条９丁目４番２４号</t>
    </r>
  </si>
  <si>
    <r>
      <rPr>
        <sz val="9"/>
        <color rgb="FF000000"/>
        <rFont val="ＭＳ ゴシック"/>
        <family val="3"/>
        <charset val="128"/>
      </rPr>
      <t>011-788-5997
(011-788-5995)</t>
    </r>
  </si>
  <si>
    <r>
      <rPr>
        <sz val="9"/>
        <color rgb="FF000000"/>
        <rFont val="ＭＳ Ｐゴシック"/>
        <family val="3"/>
        <charset val="128"/>
      </rPr>
      <t>( 訪看10 )第    712 号
( 訪看24 )第   1037 号
( 訪看25 )第   1118 号
( 訪看27 )第    404 号
( 訪看28 )第    269 号
( 訪ベⅠ１ )第    550 号
( 訪ベⅠ１注 )第    266 号
( 訪看41 )第    368 号</t>
    </r>
  </si>
  <si>
    <r>
      <rPr>
        <sz val="9"/>
        <color rgb="FF000000"/>
        <rFont val="ＭＳ Ｐゴシック"/>
        <family val="3"/>
        <charset val="128"/>
      </rPr>
      <t>令和 7年 4月 1日
令和 7年 4月 1日
令和 7年 4月 1日
令和 7年 4月 1日
令和 7年 4月 1日
令和 8年 6月 1日
令和 8年 6月 1日
令和 7年 4月 1日</t>
    </r>
  </si>
  <si>
    <t>170</t>
  </si>
  <si>
    <t>02,9141,5</t>
  </si>
  <si>
    <r>
      <rPr>
        <sz val="9"/>
        <color rgb="FF000000"/>
        <rFont val="ＭＳ ゴシック"/>
        <family val="3"/>
        <charset val="128"/>
      </rPr>
      <t>株式会社ＮＯＹＡＵ
訪問看護リハステーション　サンテ</t>
    </r>
  </si>
  <si>
    <r>
      <rPr>
        <sz val="9"/>
        <color rgb="FF000000"/>
        <rFont val="ＭＳ ゴシック"/>
        <family val="3"/>
        <charset val="128"/>
      </rPr>
      <t>〒001－0925
札幌市北区新川五条２丁目３－２７プレジデン２０２号室</t>
    </r>
  </si>
  <si>
    <r>
      <rPr>
        <sz val="9"/>
        <color rgb="FF000000"/>
        <rFont val="ＭＳ ゴシック"/>
        <family val="3"/>
        <charset val="128"/>
      </rPr>
      <t xml:space="preserve">090-7513-4067
</t>
    </r>
  </si>
  <si>
    <r>
      <rPr>
        <sz val="9"/>
        <color rgb="FF000000"/>
        <rFont val="ＭＳ Ｐゴシック"/>
        <family val="3"/>
        <charset val="128"/>
      </rPr>
      <t>( 訪看10 )第    730 号
( 訪看23 )第   1108 号
( 訪看25 )第   1136 号
( 訪看41 )第    369 号</t>
    </r>
  </si>
  <si>
    <r>
      <rPr>
        <sz val="9"/>
        <color rgb="FF000000"/>
        <rFont val="ＭＳ Ｐゴシック"/>
        <family val="3"/>
        <charset val="128"/>
      </rPr>
      <t>令和 7年 6月 1日
令和 7年 6月 1日
令和 7年 6月 1日
令和 7年 4月 1日</t>
    </r>
  </si>
  <si>
    <t>171</t>
  </si>
  <si>
    <t>02,9142,3</t>
  </si>
  <si>
    <r>
      <rPr>
        <sz val="9"/>
        <color rgb="FF000000"/>
        <rFont val="ＭＳ ゴシック"/>
        <family val="3"/>
        <charset val="128"/>
      </rPr>
      <t>株式会社Ｈ＆Ｆ
訪問看護ステーションひじり</t>
    </r>
  </si>
  <si>
    <r>
      <rPr>
        <sz val="9"/>
        <color rgb="FF000000"/>
        <rFont val="ＭＳ ゴシック"/>
        <family val="3"/>
        <charset val="128"/>
      </rPr>
      <t>〒007－0813
札幌市東区東苗穂十三条３丁目２６番５号エクセレンス東苗穂Ａ棟</t>
    </r>
  </si>
  <si>
    <r>
      <rPr>
        <sz val="9"/>
        <color rgb="FF000000"/>
        <rFont val="ＭＳ ゴシック"/>
        <family val="3"/>
        <charset val="128"/>
      </rPr>
      <t xml:space="preserve">011-214-0546
</t>
    </r>
  </si>
  <si>
    <r>
      <rPr>
        <sz val="9"/>
        <color rgb="FF000000"/>
        <rFont val="ＭＳ Ｐゴシック"/>
        <family val="3"/>
        <charset val="128"/>
      </rPr>
      <t>( 訪看10 )第    732 号
( 訪看24 )第   1056 号
( 訪看25 )第   1138 号
( 訪看27 )第    422 号
( 訪看34 )第    316 号
( 訪ベⅠ１ )第    542 号
( 訪看41 )第    394 号</t>
    </r>
  </si>
  <si>
    <r>
      <rPr>
        <sz val="9"/>
        <color rgb="FF000000"/>
        <rFont val="ＭＳ Ｐゴシック"/>
        <family val="3"/>
        <charset val="128"/>
      </rPr>
      <t>令和 7年 6月 1日
令和 7年 6月 1日
令和 7年 6月 1日
令和 7年 6月 1日
令和 7年 6月 1日
令和 8年 6月 1日
令和 7年 6月 1日</t>
    </r>
  </si>
  <si>
    <t>172</t>
  </si>
  <si>
    <t>02,9143,1</t>
  </si>
  <si>
    <r>
      <rPr>
        <sz val="9"/>
        <color rgb="FF000000"/>
        <rFont val="ＭＳ ゴシック"/>
        <family val="3"/>
        <charset val="128"/>
      </rPr>
      <t>株式会社ティクニシア
アモレイ訪問看護ステーション</t>
    </r>
  </si>
  <si>
    <r>
      <rPr>
        <sz val="9"/>
        <color rgb="FF000000"/>
        <rFont val="ＭＳ ゴシック"/>
        <family val="3"/>
        <charset val="128"/>
      </rPr>
      <t>〒065－0022
札幌市東区北二十二条東１５丁目４－２０グランメール東谷２０１</t>
    </r>
  </si>
  <si>
    <r>
      <rPr>
        <sz val="9"/>
        <color rgb="FF000000"/>
        <rFont val="ＭＳ ゴシック"/>
        <family val="3"/>
        <charset val="128"/>
      </rPr>
      <t>011-594-8887
(011-594-8001)</t>
    </r>
  </si>
  <si>
    <r>
      <rPr>
        <sz val="9"/>
        <color rgb="FF000000"/>
        <rFont val="ＭＳ Ｐゴシック"/>
        <family val="3"/>
        <charset val="128"/>
      </rPr>
      <t>( 訪看10 )第    780 号
( 訪看24 )第   1111 号
( 訪看25 )第   1195 号
( 訪看27 )第    462 号
( 訪看28 )第    301 号
( 訪看34 )第    365 号
( 訪ベⅠ１ )第    417 号
( 訪ベⅡ１８ )第     36 号
( 訪看41 )第    455 号</t>
    </r>
  </si>
  <si>
    <r>
      <rPr>
        <sz val="9"/>
        <color rgb="FF000000"/>
        <rFont val="ＭＳ Ｐゴシック"/>
        <family val="3"/>
        <charset val="128"/>
      </rPr>
      <t>令和 8年 2月 1日
令和 8年 2月 1日
令和 8年 2月 1日
令和 8年 2月 1日
令和 8年 2月 1日
令和 8年 4月 1日
令和 8年 6月 1日
令和 8年 7月 1日
令和 8年 2月 1日</t>
    </r>
  </si>
  <si>
    <t>173</t>
  </si>
  <si>
    <t>02,9144,9</t>
  </si>
  <si>
    <r>
      <rPr>
        <sz val="9"/>
        <color rgb="FF000000"/>
        <rFont val="ＭＳ ゴシック"/>
        <family val="3"/>
        <charset val="128"/>
      </rPr>
      <t>株式会社月白
暖訪問看護ステーション</t>
    </r>
  </si>
  <si>
    <r>
      <rPr>
        <sz val="9"/>
        <color rgb="FF000000"/>
        <rFont val="ＭＳ ゴシック"/>
        <family val="3"/>
        <charset val="128"/>
      </rPr>
      <t>〒001－0934
札幌市北区新川西四条４丁目１０－１０</t>
    </r>
  </si>
  <si>
    <r>
      <rPr>
        <sz val="9"/>
        <color rgb="FF000000"/>
        <rFont val="ＭＳ ゴシック"/>
        <family val="3"/>
        <charset val="128"/>
      </rPr>
      <t xml:space="preserve">011-792-7435
</t>
    </r>
  </si>
  <si>
    <r>
      <rPr>
        <sz val="9"/>
        <color rgb="FF000000"/>
        <rFont val="ＭＳ Ｐゴシック"/>
        <family val="3"/>
        <charset val="128"/>
      </rPr>
      <t>( 訪看24 )第   1118 号
( 訪看25 )第   1202 号
( 訪看41 )第    465 号</t>
    </r>
  </si>
  <si>
    <t>174</t>
  </si>
  <si>
    <t>02,9145,6</t>
  </si>
  <si>
    <r>
      <rPr>
        <sz val="9"/>
        <color rgb="FF000000"/>
        <rFont val="ＭＳ ゴシック"/>
        <family val="3"/>
        <charset val="128"/>
      </rPr>
      <t>株式会社ファミリーケア翔
いつでもドア訪問看護リハビリステーション</t>
    </r>
  </si>
  <si>
    <r>
      <rPr>
        <sz val="9"/>
        <color rgb="FF000000"/>
        <rFont val="ＭＳ ゴシック"/>
        <family val="3"/>
        <charset val="128"/>
      </rPr>
      <t>〒065－0022
札幌市東区北二十二条東３丁目１－３ＭＴガーデンＥａｓｔⅡ　２０１</t>
    </r>
  </si>
  <si>
    <r>
      <rPr>
        <sz val="9"/>
        <color rgb="FF000000"/>
        <rFont val="ＭＳ ゴシック"/>
        <family val="3"/>
        <charset val="128"/>
      </rPr>
      <t xml:space="preserve">090-7647-4325
</t>
    </r>
  </si>
  <si>
    <r>
      <rPr>
        <sz val="9"/>
        <color rgb="FF000000"/>
        <rFont val="ＭＳ Ｐゴシック"/>
        <family val="3"/>
        <charset val="128"/>
      </rPr>
      <t>( 訪看10 )第    783 号
( 訪看23 )第   1156 号
( 訪看24 )第   1117 号
( 訪看25 )第   1200 号
( 訪看27 )第    464 号
( 訪看28 )第    303 号
( 訪看35 )第     96 号
( 訪ベⅠ１ )第    427 号
( 訪看41 )第    464 号</t>
    </r>
  </si>
  <si>
    <r>
      <rPr>
        <sz val="9"/>
        <color rgb="FF000000"/>
        <rFont val="ＭＳ Ｐゴシック"/>
        <family val="3"/>
        <charset val="128"/>
      </rPr>
      <t>令和 8年 2月 1日
令和 8年 3月 1日
令和 8年 2月 1日
令和 8年 2月 1日
令和 8年 3月 1日
令和 8年 3月 1日
令和 8年 7月 1日
令和 8年 6月 1日
令和 8年 2月 1日</t>
    </r>
  </si>
  <si>
    <t>175</t>
  </si>
  <si>
    <t>02,9146,4</t>
  </si>
  <si>
    <r>
      <rPr>
        <sz val="9"/>
        <color rgb="FF000000"/>
        <rFont val="ＭＳ ゴシック"/>
        <family val="3"/>
        <charset val="128"/>
      </rPr>
      <t>株式会社ｂｅナース
訪問看護ステーションｂｅナース</t>
    </r>
  </si>
  <si>
    <r>
      <rPr>
        <sz val="9"/>
        <color rgb="FF000000"/>
        <rFont val="ＭＳ ゴシック"/>
        <family val="3"/>
        <charset val="128"/>
      </rPr>
      <t>〒001－0030
札幌市北区北三十条西１４丁目３番１号２－３階</t>
    </r>
  </si>
  <si>
    <r>
      <rPr>
        <sz val="9"/>
        <color rgb="FF000000"/>
        <rFont val="ＭＳ ゴシック"/>
        <family val="3"/>
        <charset val="128"/>
      </rPr>
      <t xml:space="preserve">090-6442-4041
</t>
    </r>
  </si>
  <si>
    <r>
      <rPr>
        <sz val="9"/>
        <color rgb="FF000000"/>
        <rFont val="ＭＳ Ｐゴシック"/>
        <family val="3"/>
        <charset val="128"/>
      </rPr>
      <t>( 訪看10 )第    787 号
( 訪看24 )第   1119 号
( 訪看25 )第   1203 号
( 訪看34 )第    363 号
( 訪看41 )第    466 号</t>
    </r>
  </si>
  <si>
    <r>
      <rPr>
        <sz val="9"/>
        <color rgb="FF000000"/>
        <rFont val="ＭＳ Ｐゴシック"/>
        <family val="3"/>
        <charset val="128"/>
      </rPr>
      <t>令和 8年 3月 1日
令和 8年 2月 1日
令和 8年 2月 1日
令和 8年 2月 1日
令和 8年 2月 1日</t>
    </r>
  </si>
  <si>
    <t>176</t>
  </si>
  <si>
    <t>02,9147,2</t>
  </si>
  <si>
    <r>
      <rPr>
        <sz val="9"/>
        <color rgb="FF000000"/>
        <rFont val="ＭＳ ゴシック"/>
        <family val="3"/>
        <charset val="128"/>
      </rPr>
      <t>黄雅株式会社
愛子訪問看護ステーション</t>
    </r>
  </si>
  <si>
    <r>
      <rPr>
        <sz val="9"/>
        <color rgb="FF000000"/>
        <rFont val="ＭＳ ゴシック"/>
        <family val="3"/>
        <charset val="128"/>
      </rPr>
      <t>〒065－0030
札幌市東区北三十条東１９丁目３番１０</t>
    </r>
  </si>
  <si>
    <r>
      <rPr>
        <sz val="9"/>
        <color rgb="FF000000"/>
        <rFont val="ＭＳ ゴシック"/>
        <family val="3"/>
        <charset val="128"/>
      </rPr>
      <t>011-788-4820
(011-788-4825)</t>
    </r>
  </si>
  <si>
    <r>
      <rPr>
        <sz val="9"/>
        <color rgb="FF000000"/>
        <rFont val="ＭＳ Ｐゴシック"/>
        <family val="3"/>
        <charset val="128"/>
      </rPr>
      <t>( 訪看24 )第   1121 号
( 訪看25 )第   1206 号
( 訪看41 )第    470 号</t>
    </r>
  </si>
  <si>
    <r>
      <rPr>
        <sz val="9"/>
        <color rgb="FF000000"/>
        <rFont val="ＭＳ Ｐゴシック"/>
        <family val="3"/>
        <charset val="128"/>
      </rPr>
      <t>令和 8年 3月 1日
令和 8年 3月 1日
令和 8年 3月 1日</t>
    </r>
  </si>
  <si>
    <t>177</t>
  </si>
  <si>
    <t>02,9148,0</t>
  </si>
  <si>
    <r>
      <rPr>
        <sz val="9"/>
        <color rgb="FF000000"/>
        <rFont val="ＭＳ ゴシック"/>
        <family val="3"/>
        <charset val="128"/>
      </rPr>
      <t>一般社団法人一孝会
札幌シティ訪問看護</t>
    </r>
  </si>
  <si>
    <r>
      <rPr>
        <sz val="9"/>
        <color rgb="FF000000"/>
        <rFont val="ＭＳ ゴシック"/>
        <family val="3"/>
        <charset val="128"/>
      </rPr>
      <t>〒065－0031
札幌市東区北三十一条東１９丁目２－１０</t>
    </r>
  </si>
  <si>
    <r>
      <rPr>
        <sz val="9"/>
        <color rgb="FF000000"/>
        <rFont val="ＭＳ ゴシック"/>
        <family val="3"/>
        <charset val="128"/>
      </rPr>
      <t xml:space="preserve">070-1542-6212
</t>
    </r>
  </si>
  <si>
    <r>
      <rPr>
        <sz val="9"/>
        <color rgb="FF000000"/>
        <rFont val="ＭＳ Ｐゴシック"/>
        <family val="3"/>
        <charset val="128"/>
      </rPr>
      <t>( 訪看10 )第    790 号
( 訪看24 )第   1124 号
( 訪看25 )第   1210 号
( 訪看27 )第    466 号
( 訪看28 )第    306 号
( 訪ベⅠ１ )第    461 号
( 訪看41 )第    471 号</t>
    </r>
  </si>
  <si>
    <r>
      <rPr>
        <sz val="9"/>
        <color rgb="FF000000"/>
        <rFont val="ＭＳ Ｐゴシック"/>
        <family val="3"/>
        <charset val="128"/>
      </rPr>
      <t>令和 8年 3月 1日
令和 8年 3月 1日
令和 8年 3月 1日
令和 8年 3月 1日
令和 8年 3月 1日
令和 8年 6月 1日
令和 8年 3月 1日</t>
    </r>
  </si>
  <si>
    <t>178</t>
  </si>
  <si>
    <t>02,9149,8</t>
  </si>
  <si>
    <r>
      <rPr>
        <sz val="9"/>
        <color rgb="FF000000"/>
        <rFont val="ＭＳ ゴシック"/>
        <family val="3"/>
        <charset val="128"/>
      </rPr>
      <t>一般社団法人優和会
訪問看護ステーション　つむぎ</t>
    </r>
  </si>
  <si>
    <r>
      <rPr>
        <sz val="9"/>
        <color rgb="FF000000"/>
        <rFont val="ＭＳ ゴシック"/>
        <family val="3"/>
        <charset val="128"/>
      </rPr>
      <t>〒065－0023
札幌市東区北二十三条東１５丁目５番２６号昌栄堂ビル２階</t>
    </r>
  </si>
  <si>
    <r>
      <rPr>
        <sz val="9"/>
        <color rgb="FF000000"/>
        <rFont val="ＭＳ ゴシック"/>
        <family val="3"/>
        <charset val="128"/>
      </rPr>
      <t xml:space="preserve">080-4877-7196
</t>
    </r>
  </si>
  <si>
    <r>
      <rPr>
        <sz val="9"/>
        <color rgb="FF000000"/>
        <rFont val="ＭＳ Ｐゴシック"/>
        <family val="3"/>
        <charset val="128"/>
      </rPr>
      <t>( 訪看10 )第    799 号
( 訪看24 )第   1128 号
( 訪看25 )第   1213 号
( 訪看41 )第    486 号</t>
    </r>
  </si>
  <si>
    <r>
      <rPr>
        <sz val="9"/>
        <color rgb="FF000000"/>
        <rFont val="ＭＳ Ｐゴシック"/>
        <family val="3"/>
        <charset val="128"/>
      </rPr>
      <t>令和 8年 4月 1日
令和 8年 4月 1日
令和 8年 4月 1日
令和 8年 4月 1日</t>
    </r>
  </si>
  <si>
    <t>179</t>
  </si>
  <si>
    <t>02,9150,6</t>
  </si>
  <si>
    <r>
      <rPr>
        <sz val="9"/>
        <color rgb="FF000000"/>
        <rFont val="ＭＳ ゴシック"/>
        <family val="3"/>
        <charset val="128"/>
      </rPr>
      <t>株式会社旭
訪問看護ステーション札幌東</t>
    </r>
  </si>
  <si>
    <r>
      <rPr>
        <sz val="9"/>
        <color rgb="FF000000"/>
        <rFont val="ＭＳ ゴシック"/>
        <family val="3"/>
        <charset val="128"/>
      </rPr>
      <t>〒065－0020
札幌市東区北二十条東１５丁目４番２２号</t>
    </r>
  </si>
  <si>
    <r>
      <rPr>
        <sz val="9"/>
        <color rgb="FF000000"/>
        <rFont val="ＭＳ ゴシック"/>
        <family val="3"/>
        <charset val="128"/>
      </rPr>
      <t xml:space="preserve">011-595-7222
</t>
    </r>
  </si>
  <si>
    <r>
      <rPr>
        <sz val="9"/>
        <color rgb="FF000000"/>
        <rFont val="ＭＳ Ｐゴシック"/>
        <family val="3"/>
        <charset val="128"/>
      </rPr>
      <t>( 訪看10 )第    801 号
( 訪看23 )第   1167 号
( 訪看25 )第   1217 号
( 訪看27 )第    481 号
( 訪ベⅠ１ )第    432 号
( 訪ベⅠ１注 )第      3 号
( 訪看40 )第    657 号</t>
    </r>
  </si>
  <si>
    <r>
      <rPr>
        <sz val="9"/>
        <color rgb="FF000000"/>
        <rFont val="ＭＳ Ｐゴシック"/>
        <family val="3"/>
        <charset val="128"/>
      </rPr>
      <t>令和 8年 4月 1日
令和 8年 4月 1日
令和 8年 4月 1日
令和 8年 4月 1日
令和 8年 6月 1日
令和 8年 6月 1日
令和 8年 4月 1日</t>
    </r>
  </si>
  <si>
    <t>180</t>
  </si>
  <si>
    <t>02,9151,4</t>
  </si>
  <si>
    <r>
      <rPr>
        <sz val="9"/>
        <color rgb="FF000000"/>
        <rFont val="ＭＳ ゴシック"/>
        <family val="3"/>
        <charset val="128"/>
      </rPr>
      <t>株式会社旭
訪問看護ステーション環状通東</t>
    </r>
  </si>
  <si>
    <r>
      <rPr>
        <sz val="9"/>
        <color rgb="FF000000"/>
        <rFont val="ＭＳ ゴシック"/>
        <family val="3"/>
        <charset val="128"/>
      </rPr>
      <t>〒065－0042
札幌市東区本町二条１丁目９番７号</t>
    </r>
  </si>
  <si>
    <r>
      <rPr>
        <sz val="9"/>
        <color rgb="FF000000"/>
        <rFont val="ＭＳ ゴシック"/>
        <family val="3"/>
        <charset val="128"/>
      </rPr>
      <t xml:space="preserve">011-299-3842
</t>
    </r>
  </si>
  <si>
    <r>
      <rPr>
        <sz val="9"/>
        <color rgb="FF000000"/>
        <rFont val="ＭＳ Ｐゴシック"/>
        <family val="3"/>
        <charset val="128"/>
      </rPr>
      <t>( 訪看23 )第   1171 号
( 訪看25 )第   1232 号
( 訪看36 )第      3 号
( 訪ベⅠ１ )第    439 号
( 訪ベⅠ１注 )第      4 号
( 訪ベⅡ１８ )第     32 号
( 訪ベⅡ１８注 )第      1 号
( 訪看41 )第    482 号</t>
    </r>
  </si>
  <si>
    <r>
      <rPr>
        <sz val="9"/>
        <color rgb="FF000000"/>
        <rFont val="ＭＳ Ｐゴシック"/>
        <family val="3"/>
        <charset val="128"/>
      </rPr>
      <t>令和 8年 4月 1日
令和 8年 4月 1日
令和 8年 6月 1日
令和 8年 6月 1日
令和 8年 6月 1日
令和 8年 4月 1日
令和 8年 6月 1日
令和 8年 4月 1日</t>
    </r>
  </si>
  <si>
    <t>181</t>
  </si>
  <si>
    <t>02,9152,2</t>
  </si>
  <si>
    <r>
      <rPr>
        <sz val="9"/>
        <color rgb="FF000000"/>
        <rFont val="ＭＳ ゴシック"/>
        <family val="3"/>
        <charset val="128"/>
      </rPr>
      <t>合同会社Ｃｕｒｅ　Ｓｔａｔｉｏｎ
なぎのは訪問看護ステーション</t>
    </r>
  </si>
  <si>
    <r>
      <rPr>
        <sz val="9"/>
        <color rgb="FF000000"/>
        <rFont val="ＭＳ ゴシック"/>
        <family val="3"/>
        <charset val="128"/>
      </rPr>
      <t>〒007－0873
札幌市東区伏古十三条４丁目１－５アーバンハイム栄２０７</t>
    </r>
  </si>
  <si>
    <r>
      <rPr>
        <sz val="9"/>
        <color rgb="FF000000"/>
        <rFont val="ＭＳ ゴシック"/>
        <family val="3"/>
        <charset val="128"/>
      </rPr>
      <t xml:space="preserve">011-790-6272
</t>
    </r>
  </si>
  <si>
    <r>
      <rPr>
        <sz val="9"/>
        <color rgb="FF000000"/>
        <rFont val="ＭＳ Ｐゴシック"/>
        <family val="3"/>
        <charset val="128"/>
      </rPr>
      <t>( 訪看10 )第    829 号
( 訪看23 )第   1184 号
( 訪看24 )第   1138 号
( 訪看25 )第   1224 号
( 訪看27 )第    498 号
( 訪看28 )第    329 号
( 訪看32 )第     72 号
( 訪看34 )第    433 号
( 訪看35 )第    106 号
( 訪ベⅠ１ )第    630 号
( 訪ベⅡ１８ )第     37 号
( 訪看41 )第    485 号</t>
    </r>
  </si>
  <si>
    <r>
      <rPr>
        <sz val="9"/>
        <color rgb="FF000000"/>
        <rFont val="ＭＳ Ｐゴシック"/>
        <family val="3"/>
        <charset val="128"/>
      </rPr>
      <t>令和 8年 7月 1日
令和 8年 6月 1日
令和 8年 4月 1日
令和 8年 4月 1日
令和 8年 7月 1日
令和 8年 7月 1日
令和 8年 4月 1日
令和 8年 7月 1日
令和 8年 7月 1日
令和 8年 7月 1日
令和 8年 7月 1日
令和 8年 4月 1日</t>
    </r>
  </si>
  <si>
    <t>182</t>
  </si>
  <si>
    <t>02,9153,0</t>
  </si>
  <si>
    <r>
      <rPr>
        <sz val="9"/>
        <color rgb="FF000000"/>
        <rFont val="ＭＳ ゴシック"/>
        <family val="3"/>
        <charset val="128"/>
      </rPr>
      <t>合同会社乙
訪問看護ステーションあざらし</t>
    </r>
  </si>
  <si>
    <r>
      <rPr>
        <sz val="9"/>
        <color rgb="FF000000"/>
        <rFont val="ＭＳ ゴシック"/>
        <family val="3"/>
        <charset val="128"/>
      </rPr>
      <t>〒002－8044
札幌市北区東茨戸三条１丁目１－１７</t>
    </r>
  </si>
  <si>
    <r>
      <rPr>
        <sz val="9"/>
        <color rgb="FF000000"/>
        <rFont val="ＭＳ ゴシック"/>
        <family val="3"/>
        <charset val="128"/>
      </rPr>
      <t xml:space="preserve">090-6219-1258
</t>
    </r>
  </si>
  <si>
    <r>
      <rPr>
        <sz val="9"/>
        <color rgb="FF000000"/>
        <rFont val="ＭＳ Ｐゴシック"/>
        <family val="3"/>
        <charset val="128"/>
      </rPr>
      <t>( 訪看10 )第    816 号
( 訪看24 )第   1147 号
( 訪看25 )第   1234 号
( 訪看27 )第    486 号
( 訪看28 )第    318 号
( 訪看41 )第    500 号</t>
    </r>
  </si>
  <si>
    <r>
      <rPr>
        <sz val="9"/>
        <color rgb="FF000000"/>
        <rFont val="ＭＳ Ｐゴシック"/>
        <family val="3"/>
        <charset val="128"/>
      </rPr>
      <t>令和 8年 5月 1日
令和 8年 5月 1日
令和 8年 5月 1日
令和 8年 5月 1日
令和 8年 5月 1日
令和 8年 5月 1日</t>
    </r>
  </si>
  <si>
    <t>183</t>
  </si>
  <si>
    <t>02,9401,3</t>
  </si>
  <si>
    <r>
      <rPr>
        <sz val="9"/>
        <color rgb="FF000000"/>
        <rFont val="ＭＳ ゴシック"/>
        <family val="3"/>
        <charset val="128"/>
      </rPr>
      <t>社会医療法人豊生会
複合型サービス事業所　なごみ</t>
    </r>
  </si>
  <si>
    <r>
      <rPr>
        <sz val="9"/>
        <color rgb="FF000000"/>
        <rFont val="ＭＳ ゴシック"/>
        <family val="3"/>
        <charset val="128"/>
      </rPr>
      <t>〒007－0803
札幌市東区東苗穂三条１丁目２番９０号東苗穂ナーシングケアセンターひだまり</t>
    </r>
  </si>
  <si>
    <r>
      <rPr>
        <sz val="9"/>
        <color rgb="FF000000"/>
        <rFont val="ＭＳ ゴシック"/>
        <family val="3"/>
        <charset val="128"/>
      </rPr>
      <t>011-787-1331
(011-787-1331)</t>
    </r>
  </si>
  <si>
    <r>
      <rPr>
        <sz val="9"/>
        <color rgb="FF000000"/>
        <rFont val="ＭＳ Ｐゴシック"/>
        <family val="3"/>
        <charset val="128"/>
      </rPr>
      <t>( 訪看23 )第    288 号
( 訪看25 )第    387 号
( 訪看34 )第    114 号
( 訪看41 )第     41 号</t>
    </r>
  </si>
  <si>
    <r>
      <rPr>
        <sz val="9"/>
        <color rgb="FF000000"/>
        <rFont val="ＭＳ Ｐゴシック"/>
        <family val="3"/>
        <charset val="128"/>
      </rPr>
      <t>令和 6年 6月 1日
平成25年 4月 1日
令和 6年10月 1日
令和 6年 6月 1日</t>
    </r>
  </si>
  <si>
    <t>184</t>
  </si>
  <si>
    <t>02,9402,1</t>
  </si>
  <si>
    <r>
      <rPr>
        <sz val="9"/>
        <color rgb="FF000000"/>
        <rFont val="ＭＳ ゴシック"/>
        <family val="3"/>
        <charset val="128"/>
      </rPr>
      <t>株式会社ノアコンツェル
ノア地域巡回センターモエレ</t>
    </r>
  </si>
  <si>
    <r>
      <rPr>
        <sz val="9"/>
        <color rgb="FF000000"/>
        <rFont val="ＭＳ ゴシック"/>
        <family val="3"/>
        <charset val="128"/>
      </rPr>
      <t>〒007－0893
札幌市東区中沼西三条２丁目７番２号</t>
    </r>
  </si>
  <si>
    <r>
      <rPr>
        <sz val="9"/>
        <color rgb="FF000000"/>
        <rFont val="ＭＳ ゴシック"/>
        <family val="3"/>
        <charset val="128"/>
      </rPr>
      <t>011-374-7302
(011-374-7304)</t>
    </r>
  </si>
  <si>
    <r>
      <rPr>
        <sz val="9"/>
        <color rgb="FF000000"/>
        <rFont val="ＭＳ Ｐゴシック"/>
        <family val="3"/>
        <charset val="128"/>
      </rPr>
      <t>( 訪看41 )第     42 号</t>
    </r>
  </si>
  <si>
    <r>
      <rPr>
        <sz val="9"/>
        <color rgb="FF000000"/>
        <rFont val="ＭＳ Ｐゴシック"/>
        <family val="3"/>
        <charset val="128"/>
      </rPr>
      <t>令和 6年 6月 1日</t>
    </r>
  </si>
  <si>
    <t>185</t>
  </si>
  <si>
    <t>02,9405,4</t>
  </si>
  <si>
    <r>
      <rPr>
        <sz val="9"/>
        <color rgb="FF000000"/>
        <rFont val="ＭＳ ゴシック"/>
        <family val="3"/>
        <charset val="128"/>
      </rPr>
      <t>株式会社アトリエサクラ
メディケア花水木</t>
    </r>
  </si>
  <si>
    <r>
      <rPr>
        <sz val="9"/>
        <color rgb="FF000000"/>
        <rFont val="ＭＳ ゴシック"/>
        <family val="3"/>
        <charset val="128"/>
      </rPr>
      <t>〒001－0927
札幌市北区新川七条１６丁目７０９－６</t>
    </r>
  </si>
  <si>
    <r>
      <rPr>
        <sz val="9"/>
        <color rgb="FF000000"/>
        <rFont val="ＭＳ ゴシック"/>
        <family val="3"/>
        <charset val="128"/>
      </rPr>
      <t>011-790-7246
(011-792-9567)</t>
    </r>
  </si>
  <si>
    <r>
      <rPr>
        <sz val="9"/>
        <color rgb="FF000000"/>
        <rFont val="ＭＳ Ｐゴシック"/>
        <family val="3"/>
        <charset val="128"/>
      </rPr>
      <t>( 訪看10 )第    549 号
( 訪看24 )第    900 号
( 訪看25 )第    970 号
( 訪看27 )第    304 号
( 訪ベⅠ１ )第    548 号
( 訪看41 )第     43 号</t>
    </r>
  </si>
  <si>
    <r>
      <rPr>
        <sz val="9"/>
        <color rgb="FF000000"/>
        <rFont val="ＭＳ Ｐゴシック"/>
        <family val="3"/>
        <charset val="128"/>
      </rPr>
      <t>令和 5年 2月 1日
令和 5年11月 1日
令和 5年11月 1日
令和 5年11月 1日
令和 8年 6月 1日
令和 6年 6月 1日</t>
    </r>
  </si>
  <si>
    <t>186</t>
  </si>
  <si>
    <t>02,9406,2</t>
  </si>
  <si>
    <r>
      <rPr>
        <sz val="9"/>
        <color rgb="FF000000"/>
        <rFont val="ＭＳ ゴシック"/>
        <family val="3"/>
        <charset val="128"/>
      </rPr>
      <t>株式会社　おいらーく
看護小規模多機能型居宅介護事業所　えくぼ元町</t>
    </r>
  </si>
  <si>
    <r>
      <rPr>
        <sz val="9"/>
        <color rgb="FF000000"/>
        <rFont val="ＭＳ ゴシック"/>
        <family val="3"/>
        <charset val="128"/>
      </rPr>
      <t>〒065－0025
札幌市東区北二十五条東２０丁目７番１号</t>
    </r>
  </si>
  <si>
    <r>
      <rPr>
        <sz val="9"/>
        <color rgb="FF000000"/>
        <rFont val="ＭＳ ゴシック"/>
        <family val="3"/>
        <charset val="128"/>
      </rPr>
      <t xml:space="preserve">011-780-3200
</t>
    </r>
  </si>
  <si>
    <r>
      <rPr>
        <sz val="9"/>
        <color rgb="FF000000"/>
        <rFont val="ＭＳ Ｐゴシック"/>
        <family val="3"/>
        <charset val="128"/>
      </rPr>
      <t>( 訪看10 )第    773 号
( 訪看23 )第   1145 号
( 訪看25 )第   1188 号
( 訪看27 )第    454 号
( 訪看41 )第    448 号</t>
    </r>
  </si>
  <si>
    <r>
      <rPr>
        <sz val="9"/>
        <color rgb="FF000000"/>
        <rFont val="ＭＳ Ｐゴシック"/>
        <family val="3"/>
        <charset val="128"/>
      </rPr>
      <t>令和 7年12月 1日
令和 7年12月 1日
令和 7年12月 1日
令和 7年12月 1日
令和 7年12月 1日</t>
    </r>
  </si>
  <si>
    <t>187</t>
  </si>
  <si>
    <t>02,9407,0</t>
  </si>
  <si>
    <r>
      <rPr>
        <sz val="9"/>
        <color rgb="FF000000"/>
        <rFont val="ＭＳ ゴシック"/>
        <family val="3"/>
        <charset val="128"/>
      </rPr>
      <t>有限会社ＭＳＴ
栄町訪問看護リハビリステーション</t>
    </r>
  </si>
  <si>
    <r>
      <rPr>
        <sz val="9"/>
        <color rgb="FF000000"/>
        <rFont val="ＭＳ ゴシック"/>
        <family val="3"/>
        <charset val="128"/>
      </rPr>
      <t>〒007－0841
札幌市東区北四十一条東１６丁目３－１４</t>
    </r>
  </si>
  <si>
    <r>
      <rPr>
        <sz val="9"/>
        <color rgb="FF000000"/>
        <rFont val="ＭＳ ゴシック"/>
        <family val="3"/>
        <charset val="128"/>
      </rPr>
      <t xml:space="preserve">011-613-7557
</t>
    </r>
  </si>
  <si>
    <r>
      <rPr>
        <sz val="9"/>
        <color rgb="FF000000"/>
        <rFont val="ＭＳ Ｐゴシック"/>
        <family val="3"/>
        <charset val="128"/>
      </rPr>
      <t>( 訪看10 )第    815 号
( 訪看23 )第   1173 号
( 訪看24 )第   1145 号
( 訪看25 )第   1231 号
( 訪看27 )第    478 号
( 訪看34 )第    379 号
( 訪看41 )第    497 号</t>
    </r>
  </si>
  <si>
    <r>
      <rPr>
        <sz val="9"/>
        <color rgb="FF000000"/>
        <rFont val="ＭＳ Ｐゴシック"/>
        <family val="3"/>
        <charset val="128"/>
      </rPr>
      <t>令和 8年 4月 1日
令和 8年 6月 1日
令和 8年 4月 1日
令和 8年 4月 1日
令和 8年 4月 1日
令和 8年 4月 1日
令和 8年 4月 1日</t>
    </r>
  </si>
  <si>
    <t>188</t>
  </si>
  <si>
    <t>03,9001,9</t>
  </si>
  <si>
    <r>
      <rPr>
        <sz val="9"/>
        <color rgb="FF000000"/>
        <rFont val="ＭＳ ゴシック"/>
        <family val="3"/>
        <charset val="128"/>
      </rPr>
      <t>医療法人　愛全会
訪問看護ステーションみなみ</t>
    </r>
  </si>
  <si>
    <r>
      <rPr>
        <sz val="9"/>
        <color rgb="FF000000"/>
        <rFont val="ＭＳ ゴシック"/>
        <family val="3"/>
        <charset val="128"/>
      </rPr>
      <t>〒005－0812
札幌市南区川沿十二条２丁目５ー７</t>
    </r>
  </si>
  <si>
    <r>
      <rPr>
        <sz val="9"/>
        <color rgb="FF000000"/>
        <rFont val="ＭＳ ゴシック"/>
        <family val="3"/>
        <charset val="128"/>
      </rPr>
      <t xml:space="preserve">011-572-6770
</t>
    </r>
  </si>
  <si>
    <r>
      <rPr>
        <sz val="9"/>
        <color rgb="FF000000"/>
        <rFont val="ＭＳ Ｐゴシック"/>
        <family val="3"/>
        <charset val="128"/>
      </rPr>
      <t>( 訪看10 )第    195 号
( 訪看23 )第     19 号
( 訪看25 )第     49 号
( 訪看27 )第     72 号
( 訪看28 )第     58 号
( 訪看34 )第    243 号
( 訪ベⅠ１ )第    122 号
( 訪ベⅠ１注 )第    308 号
( 訪看40 )第    152 号</t>
    </r>
  </si>
  <si>
    <r>
      <rPr>
        <sz val="9"/>
        <color rgb="FF000000"/>
        <rFont val="ＭＳ Ｐゴシック"/>
        <family val="3"/>
        <charset val="128"/>
      </rPr>
      <t>令和 3年 9月 1日
令和 6年 6月 1日
平成10年 5月 1日
平成28年12月 1日
平成28年12月 1日
令和 7年 1月 1日
令和 8年 6月 1日
令和 8年 6月 1日
令和 6年 6月 1日</t>
    </r>
  </si>
  <si>
    <t>189</t>
  </si>
  <si>
    <t>03,9004,3</t>
  </si>
  <si>
    <r>
      <rPr>
        <sz val="9"/>
        <color rgb="FF000000"/>
        <rFont val="ＭＳ ゴシック"/>
        <family val="3"/>
        <charset val="128"/>
      </rPr>
      <t>一般社団法人　北海道総合在宅ケア事業団
一般社団法人北海道総合在宅ケア事業団札幌白石訪問看護ステーション</t>
    </r>
  </si>
  <si>
    <r>
      <rPr>
        <sz val="9"/>
        <color rgb="FF000000"/>
        <rFont val="ＭＳ ゴシック"/>
        <family val="3"/>
        <charset val="128"/>
      </rPr>
      <t>〒003－0832
札幌市白石区北郷二条４丁目３番５号　北郷メディカル４階</t>
    </r>
  </si>
  <si>
    <r>
      <rPr>
        <sz val="9"/>
        <color rgb="FF000000"/>
        <rFont val="ＭＳ ゴシック"/>
        <family val="3"/>
        <charset val="128"/>
      </rPr>
      <t>011-879-3334
(011-879-3335)</t>
    </r>
  </si>
  <si>
    <r>
      <rPr>
        <sz val="9"/>
        <color rgb="FF000000"/>
        <rFont val="ＭＳ Ｐゴシック"/>
        <family val="3"/>
        <charset val="128"/>
      </rPr>
      <t>( 訪看10 )第     45 号
( 訪看23 )第   1192 号
( 訪看24 )第    118 号
( 訪看25 )第     98 号
( 訪看27 )第    107 号
( 訪看34 )第    208 号
( 訪ベⅠ１ )第    124 号
( 訪ベⅠ１注 )第    225 号
( 訪看40 )第    236 号</t>
    </r>
  </si>
  <si>
    <r>
      <rPr>
        <sz val="9"/>
        <color rgb="FF000000"/>
        <rFont val="ＭＳ Ｐゴシック"/>
        <family val="3"/>
        <charset val="128"/>
      </rPr>
      <t>令和 3年 9月 1日
令和 8年 7月 1日
平成20年 4月 1日
平成11年 4月 1日
平成30年 7月 1日
令和 6年12月 1日
令和 8年 6月 1日
令和 8年 6月 1日
令和 6年 6月 1日</t>
    </r>
  </si>
  <si>
    <t>190</t>
  </si>
  <si>
    <t>03,9005,0</t>
  </si>
  <si>
    <r>
      <rPr>
        <sz val="9"/>
        <color rgb="FF000000"/>
        <rFont val="ＭＳ ゴシック"/>
        <family val="3"/>
        <charset val="128"/>
      </rPr>
      <t>医療法人　東札幌病院
訪問看護ステーションみずほ</t>
    </r>
  </si>
  <si>
    <r>
      <rPr>
        <sz val="9"/>
        <color rgb="FF000000"/>
        <rFont val="ＭＳ ゴシック"/>
        <family val="3"/>
        <charset val="128"/>
      </rPr>
      <t>〒004－0053
札幌市厚別区厚別中央三条１丁目１２番２８号長谷川第２ビル２階</t>
    </r>
  </si>
  <si>
    <r>
      <rPr>
        <sz val="9"/>
        <color rgb="FF000000"/>
        <rFont val="ＭＳ ゴシック"/>
        <family val="3"/>
        <charset val="128"/>
      </rPr>
      <t>011-807-5855
(011-807-5157)</t>
    </r>
  </si>
  <si>
    <r>
      <rPr>
        <sz val="9"/>
        <color rgb="FF000000"/>
        <rFont val="ＭＳ Ｐゴシック"/>
        <family val="3"/>
        <charset val="128"/>
      </rPr>
      <t>( 訪看23 )第    971 号
( 訪看24 )第     20 号
( 訪看25 )第      8 号
( 訪ベⅠ１ )第    126 号
( 訪ベⅠ１注 )第    366 号
( 訪看40 )第    173 号</t>
    </r>
  </si>
  <si>
    <r>
      <rPr>
        <sz val="9"/>
        <color rgb="FF000000"/>
        <rFont val="ＭＳ Ｐゴシック"/>
        <family val="3"/>
        <charset val="128"/>
      </rPr>
      <t>令和 6年 7月 1日
平成20年 4月 1日
平成10年 4月 1日
令和 8年 6月 1日
令和 8年 6月 1日
令和 6年 6月 1日</t>
    </r>
  </si>
  <si>
    <t>191</t>
  </si>
  <si>
    <t>03,9007,6</t>
  </si>
  <si>
    <r>
      <rPr>
        <sz val="9"/>
        <color rgb="FF000000"/>
        <rFont val="ＭＳ ゴシック"/>
        <family val="3"/>
        <charset val="128"/>
      </rPr>
      <t>医療法人社団　北樹会病院
つきさっぷ訪問看護</t>
    </r>
  </si>
  <si>
    <r>
      <rPr>
        <sz val="9"/>
        <color rgb="FF000000"/>
        <rFont val="ＭＳ ゴシック"/>
        <family val="3"/>
        <charset val="128"/>
      </rPr>
      <t>〒062－0025
札幌市豊平区月寒西五条１０丁目３－１８</t>
    </r>
  </si>
  <si>
    <r>
      <rPr>
        <sz val="9"/>
        <color rgb="FF000000"/>
        <rFont val="ＭＳ ゴシック"/>
        <family val="3"/>
        <charset val="128"/>
      </rPr>
      <t xml:space="preserve">011-858-6016
</t>
    </r>
  </si>
  <si>
    <r>
      <rPr>
        <sz val="9"/>
        <color rgb="FF000000"/>
        <rFont val="ＭＳ Ｐゴシック"/>
        <family val="3"/>
        <charset val="128"/>
      </rPr>
      <t>( 訪看23 )第    625 号
( 訪看25 )第    699 号
( 訪看26 )第      4 号
( 訪看34 )第    152 号
( 訪看41 )第    301 号</t>
    </r>
  </si>
  <si>
    <r>
      <rPr>
        <sz val="9"/>
        <color rgb="FF000000"/>
        <rFont val="ＭＳ Ｐゴシック"/>
        <family val="3"/>
        <charset val="128"/>
      </rPr>
      <t>令和 6年 6月 1日
令和元年10月 1日
平成24年 9月 1日
令和 6年11月 1日
令和 6年12月 1日</t>
    </r>
  </si>
  <si>
    <t>192</t>
  </si>
  <si>
    <t>03,9008,4</t>
  </si>
  <si>
    <r>
      <rPr>
        <sz val="9"/>
        <color rgb="FF000000"/>
        <rFont val="ＭＳ ゴシック"/>
        <family val="3"/>
        <charset val="128"/>
      </rPr>
      <t>一般社団法人　北海道総合在宅ケア事業団
一般社団法人北海道総合在宅ケア事業団札幌豊平訪問看護ステーション</t>
    </r>
  </si>
  <si>
    <r>
      <rPr>
        <sz val="9"/>
        <color rgb="FF000000"/>
        <rFont val="ＭＳ ゴシック"/>
        <family val="3"/>
        <charset val="128"/>
      </rPr>
      <t>〒062－0053
札幌市豊平区月寒東三条８丁目１番５号瀬野尾ビル１階</t>
    </r>
  </si>
  <si>
    <r>
      <rPr>
        <sz val="9"/>
        <color rgb="FF000000"/>
        <rFont val="ＭＳ ゴシック"/>
        <family val="3"/>
        <charset val="128"/>
      </rPr>
      <t xml:space="preserve">011-855-2466
</t>
    </r>
  </si>
  <si>
    <r>
      <rPr>
        <sz val="9"/>
        <color rgb="FF000000"/>
        <rFont val="ＭＳ Ｐゴシック"/>
        <family val="3"/>
        <charset val="128"/>
      </rPr>
      <t>( 訪看10 )第     47 号
( 訪看23 )第    128 号
( 訪看25 )第     40 号
( 訪看27 )第    108 号
( 訪看34 )第    175 号
( 訪ベⅠ１ )第    129 号
( 訪ベⅠ１注 )第    223 号
( 訪看40 )第    237 号</t>
    </r>
  </si>
  <si>
    <r>
      <rPr>
        <sz val="9"/>
        <color rgb="FF000000"/>
        <rFont val="ＭＳ Ｐゴシック"/>
        <family val="3"/>
        <charset val="128"/>
      </rPr>
      <t>令和 3年 7月 1日
令和 6年 6月 1日
平成10年 5月 1日
平成30年 7月 1日
令和 6年12月 1日
令和 8年 6月 1日
令和 8年 6月 1日
令和 6年 6月 1日</t>
    </r>
  </si>
  <si>
    <t>193</t>
  </si>
  <si>
    <t>03,9009,2</t>
  </si>
  <si>
    <r>
      <rPr>
        <sz val="9"/>
        <color rgb="FF000000"/>
        <rFont val="ＭＳ ゴシック"/>
        <family val="3"/>
        <charset val="128"/>
      </rPr>
      <t>社会福祉法人　協立いつくしみの会
訪問看護ステーションかりぷ</t>
    </r>
  </si>
  <si>
    <r>
      <rPr>
        <sz val="9"/>
        <color rgb="FF000000"/>
        <rFont val="ＭＳ ゴシック"/>
        <family val="3"/>
        <charset val="128"/>
      </rPr>
      <t>〒004－0055
札幌市厚別区厚別中央五条６丁目５－２０</t>
    </r>
  </si>
  <si>
    <r>
      <rPr>
        <sz val="9"/>
        <color rgb="FF000000"/>
        <rFont val="ＭＳ ゴシック"/>
        <family val="3"/>
        <charset val="128"/>
      </rPr>
      <t xml:space="preserve">011-896-8480
</t>
    </r>
  </si>
  <si>
    <r>
      <rPr>
        <sz val="9"/>
        <color rgb="FF000000"/>
        <rFont val="ＭＳ Ｐゴシック"/>
        <family val="3"/>
        <charset val="128"/>
      </rPr>
      <t>( 訪看10 )第     48 号
( 訪看24 )第     22 号
( 訪看25 )第    185 号
( 訪看27 )第      1 号
( 訪看28 )第      1 号
( 訪ベⅠ１ )第    370 号
( 訪ベⅠ１注 )第    394 号
( 訪看41 )第     44 号</t>
    </r>
  </si>
  <si>
    <r>
      <rPr>
        <sz val="9"/>
        <color rgb="FF000000"/>
        <rFont val="ＭＳ Ｐゴシック"/>
        <family val="3"/>
        <charset val="128"/>
      </rPr>
      <t>令和 3年 8月 1日
平成20年 4月 1日
平成18年 2月 1日
平成26年 4月 1日
平成26年 4月 1日
令和 8年 6月 1日
令和 8年 6月 1日
令和 6年 6月 1日</t>
    </r>
  </si>
  <si>
    <t>194</t>
  </si>
  <si>
    <t>03,9011,8</t>
  </si>
  <si>
    <r>
      <rPr>
        <sz val="9"/>
        <color rgb="FF000000"/>
        <rFont val="ＭＳ ゴシック"/>
        <family val="3"/>
        <charset val="128"/>
      </rPr>
      <t>医療法人　愛全会
訪問看護ステーションまこまない</t>
    </r>
  </si>
  <si>
    <r>
      <rPr>
        <sz val="9"/>
        <color rgb="FF000000"/>
        <rFont val="ＭＳ ゴシック"/>
        <family val="3"/>
        <charset val="128"/>
      </rPr>
      <t>〒005－0014
札幌市南区真駒内幸町１丁目３－１ＮＴＴ真駒内ビル</t>
    </r>
  </si>
  <si>
    <r>
      <rPr>
        <sz val="9"/>
        <color rgb="FF000000"/>
        <rFont val="ＭＳ ゴシック"/>
        <family val="3"/>
        <charset val="128"/>
      </rPr>
      <t xml:space="preserve">011-582-5001
</t>
    </r>
  </si>
  <si>
    <r>
      <rPr>
        <sz val="9"/>
        <color rgb="FF000000"/>
        <rFont val="ＭＳ Ｐゴシック"/>
        <family val="3"/>
        <charset val="128"/>
      </rPr>
      <t>( 訪看10 )第    198 号
( 訪看23 )第     23 号
( 訪看25 )第     50 号
( 訪看27 )第     74 号
( 訪看28 )第     60 号
( 訪看34 )第    280 号
( 訪ベⅠ１ )第    131 号
( 訪ベⅠ１注 )第    309 号
( 訪看40 )第    141 号</t>
    </r>
  </si>
  <si>
    <r>
      <rPr>
        <sz val="9"/>
        <color rgb="FF000000"/>
        <rFont val="ＭＳ Ｐゴシック"/>
        <family val="3"/>
        <charset val="128"/>
      </rPr>
      <t>令和 3年10月 1日
令和 6年 6月 1日
平成10年 5月 1日
平成29年 1月 1日
平成29年 1月 1日
令和 7年 3月 1日
令和 8年 6月 1日
令和 8年 6月 1日
令和 6年 6月 1日</t>
    </r>
  </si>
  <si>
    <t>195</t>
  </si>
  <si>
    <t>03,9014,2</t>
  </si>
  <si>
    <r>
      <rPr>
        <sz val="9"/>
        <color rgb="FF000000"/>
        <rFont val="ＭＳ ゴシック"/>
        <family val="3"/>
        <charset val="128"/>
      </rPr>
      <t>医療法人　東札幌病院
訪問看護ステーション東札幌</t>
    </r>
  </si>
  <si>
    <r>
      <rPr>
        <sz val="9"/>
        <color rgb="FF000000"/>
        <rFont val="ＭＳ ゴシック"/>
        <family val="3"/>
        <charset val="128"/>
      </rPr>
      <t>〒003－0003
札幌市白石区東札幌三条３丁目７番３５号</t>
    </r>
  </si>
  <si>
    <r>
      <rPr>
        <sz val="9"/>
        <color rgb="FF000000"/>
        <rFont val="ＭＳ ゴシック"/>
        <family val="3"/>
        <charset val="128"/>
      </rPr>
      <t xml:space="preserve">011-812-2600
</t>
    </r>
  </si>
  <si>
    <r>
      <rPr>
        <sz val="9"/>
        <color rgb="FF000000"/>
        <rFont val="ＭＳ Ｐゴシック"/>
        <family val="3"/>
        <charset val="128"/>
      </rPr>
      <t>( 訪看23 )第     25 号
( 訪看25 )第      9 号
( 訪看34 )第    312 号
( 訪ベⅠ１ )第    133 号
( 訪ベⅠ１注 )第    365 号
( 訪看40 )第    130 号</t>
    </r>
  </si>
  <si>
    <r>
      <rPr>
        <sz val="9"/>
        <color rgb="FF000000"/>
        <rFont val="ＭＳ Ｐゴシック"/>
        <family val="3"/>
        <charset val="128"/>
      </rPr>
      <t>令和 6年 6月 1日
平成10年 4月 1日
令和 7年 6月 1日
令和 8年 6月 1日
令和 8年 6月 1日
令和 6年 6月 1日</t>
    </r>
  </si>
  <si>
    <t>196</t>
  </si>
  <si>
    <t>03,9018,3</t>
  </si>
  <si>
    <r>
      <rPr>
        <sz val="9"/>
        <color rgb="FF000000"/>
        <rFont val="ＭＳ ゴシック"/>
        <family val="3"/>
        <charset val="128"/>
      </rPr>
      <t>社会医療法人柏葉会
訪問看護ステーションふくずみ</t>
    </r>
  </si>
  <si>
    <r>
      <rPr>
        <sz val="9"/>
        <color rgb="FF000000"/>
        <rFont val="ＭＳ ゴシック"/>
        <family val="3"/>
        <charset val="128"/>
      </rPr>
      <t>〒062－0051
札幌市豊平区月寒東一条１５丁目７番２０号</t>
    </r>
  </si>
  <si>
    <r>
      <rPr>
        <sz val="9"/>
        <color rgb="FF000000"/>
        <rFont val="ＭＳ ゴシック"/>
        <family val="3"/>
        <charset val="128"/>
      </rPr>
      <t xml:space="preserve">011-855-2933
</t>
    </r>
  </si>
  <si>
    <r>
      <rPr>
        <sz val="9"/>
        <color rgb="FF000000"/>
        <rFont val="ＭＳ Ｐゴシック"/>
        <family val="3"/>
        <charset val="128"/>
      </rPr>
      <t>( 訪看27 )第     64 号
( 訪看28 )第     51 号
( 訪看34 )第     87 号
( 訪ベⅠ１ )第    135 号
( 訪ベⅠ１注 )第     98 号
( 訪看40 )第     75 号</t>
    </r>
  </si>
  <si>
    <r>
      <rPr>
        <sz val="9"/>
        <color rgb="FF000000"/>
        <rFont val="ＭＳ Ｐゴシック"/>
        <family val="3"/>
        <charset val="128"/>
      </rPr>
      <t>平成28年10月 1日
平成28年10月 1日
令和 6年 8月 1日
令和 8年 6月 1日
令和 8年 6月 1日
令和 6年 6月 1日</t>
    </r>
  </si>
  <si>
    <t>197</t>
  </si>
  <si>
    <t>03,9019,1</t>
  </si>
  <si>
    <r>
      <rPr>
        <sz val="9"/>
        <color rgb="FF000000"/>
        <rFont val="ＭＳ ゴシック"/>
        <family val="3"/>
        <charset val="128"/>
      </rPr>
      <t>医療法人　愛全会
訪問看護ステーションとよひら・ちゅうおう</t>
    </r>
  </si>
  <si>
    <r>
      <rPr>
        <sz val="9"/>
        <color rgb="FF000000"/>
        <rFont val="ＭＳ ゴシック"/>
        <family val="3"/>
        <charset val="128"/>
      </rPr>
      <t>〒062－0932
札幌市豊平区平岸二条５丁目２－１４第５平岸グランドビル　４階</t>
    </r>
  </si>
  <si>
    <r>
      <rPr>
        <sz val="9"/>
        <color rgb="FF000000"/>
        <rFont val="ＭＳ ゴシック"/>
        <family val="3"/>
        <charset val="128"/>
      </rPr>
      <t xml:space="preserve">011-816-3663
</t>
    </r>
  </si>
  <si>
    <r>
      <rPr>
        <sz val="9"/>
        <color rgb="FF000000"/>
        <rFont val="ＭＳ Ｐゴシック"/>
        <family val="3"/>
        <charset val="128"/>
      </rPr>
      <t>( 訪看10 )第    197 号
( 訪看23 )第     27 号
( 訪看25 )第     53 号
( 訪看27 )第     73 号
( 訪看28 )第     59 号
( 訪看34 )第    244 号
( 訪ベⅠ１ )第    137 号
( 訪ベⅠ１注 )第    310 号
( 訪看40 )第    105 号</t>
    </r>
  </si>
  <si>
    <r>
      <rPr>
        <sz val="9"/>
        <color rgb="FF000000"/>
        <rFont val="ＭＳ Ｐゴシック"/>
        <family val="3"/>
        <charset val="128"/>
      </rPr>
      <t>令和 4年 3月 1日
令和 6年 6月 1日
平成10年 5月 1日
平成29年 1月 1日
平成29年 1月 1日
令和 7年 1月 1日
令和 8年 6月 1日
令和 8年 6月 1日
令和 6年 6月 1日</t>
    </r>
  </si>
  <si>
    <t>198</t>
  </si>
  <si>
    <t>03,9020,9</t>
  </si>
  <si>
    <r>
      <rPr>
        <sz val="9"/>
        <color rgb="FF000000"/>
        <rFont val="ＭＳ ゴシック"/>
        <family val="3"/>
        <charset val="128"/>
      </rPr>
      <t>社会医療法人　札幌清田病院
訪問看護ステーションきよた</t>
    </r>
  </si>
  <si>
    <r>
      <rPr>
        <sz val="9"/>
        <color rgb="FF000000"/>
        <rFont val="ＭＳ ゴシック"/>
        <family val="3"/>
        <charset val="128"/>
      </rPr>
      <t>〒004－0831
札幌市清田区真栄一条１丁目１－１５ウィステリア清田１階</t>
    </r>
  </si>
  <si>
    <r>
      <rPr>
        <sz val="9"/>
        <color rgb="FF000000"/>
        <rFont val="ＭＳ ゴシック"/>
        <family val="3"/>
        <charset val="128"/>
      </rPr>
      <t xml:space="preserve">011-883-6161
</t>
    </r>
  </si>
  <si>
    <r>
      <rPr>
        <sz val="9"/>
        <color rgb="FF000000"/>
        <rFont val="ＭＳ Ｐゴシック"/>
        <family val="3"/>
        <charset val="128"/>
      </rPr>
      <t>( 訪看10 )第     49 号
( 訪看23 )第   1016 号
( 訪看24 )第     28 号
( 訪看25 )第      7 号
( 訪看27 )第     28 号
( 訪看28 )第     24 号
( 訪看34 )第    241 号
( 訪ベⅠ１ )第    293 号
( 訪ベⅠ１注 )第    235 号
( 訪看40 )第     67 号</t>
    </r>
  </si>
  <si>
    <r>
      <rPr>
        <sz val="9"/>
        <color rgb="FF000000"/>
        <rFont val="ＭＳ Ｐゴシック"/>
        <family val="3"/>
        <charset val="128"/>
      </rPr>
      <t>令和 3年10月 1日
令和 6年 9月 1日
平成20年 4月 1日
平成10年 4月 1日
平成26年11月 1日
平成26年11月 1日
令和 6年12月 1日
令和 8年 6月 1日
令和 8年 6月 1日
令和 6年 6月 1日</t>
    </r>
  </si>
  <si>
    <t>199</t>
  </si>
  <si>
    <t>03,9025,8</t>
  </si>
  <si>
    <r>
      <rPr>
        <sz val="9"/>
        <color rgb="FF000000"/>
        <rFont val="ＭＳ ゴシック"/>
        <family val="3"/>
        <charset val="128"/>
      </rPr>
      <t>一般社団法人　北海道総合在宅ケア事業団
一般社団法人北海道総合在宅ケア事業団札幌清田訪問看護ステーション</t>
    </r>
  </si>
  <si>
    <r>
      <rPr>
        <sz val="9"/>
        <color rgb="FF000000"/>
        <rFont val="ＭＳ ゴシック"/>
        <family val="3"/>
        <charset val="128"/>
      </rPr>
      <t>〒004－0871
札幌市清田区平岡一条１丁目２番１号　清田区総合庁舎３Ｆ　</t>
    </r>
  </si>
  <si>
    <r>
      <rPr>
        <sz val="9"/>
        <color rgb="FF000000"/>
        <rFont val="ＭＳ ゴシック"/>
        <family val="3"/>
        <charset val="128"/>
      </rPr>
      <t xml:space="preserve">011-889-2495
</t>
    </r>
  </si>
  <si>
    <r>
      <rPr>
        <sz val="9"/>
        <color rgb="FF000000"/>
        <rFont val="ＭＳ Ｐゴシック"/>
        <family val="3"/>
        <charset val="128"/>
      </rPr>
      <t>( 訪看10 )第     50 号
( 訪看23 )第    142 号
( 訪看25 )第     41 号
( 訪看27 )第    109 号
( 訪看34 )第    191 号
( 訪ベⅠ１ )第    139 号
( 訪ベⅠ１注 )第    221 号
( 訪看40 )第    238 号</t>
    </r>
  </si>
  <si>
    <r>
      <rPr>
        <sz val="9"/>
        <color rgb="FF000000"/>
        <rFont val="ＭＳ Ｐゴシック"/>
        <family val="3"/>
        <charset val="128"/>
      </rPr>
      <t>令和 3年 8月 1日
令和 6年 6月 1日
平成10年 5月 1日
平成30年 7月 1日
令和 6年12月 1日
令和 8年 6月 1日
令和 8年 6月 1日
令和 6年 6月 1日</t>
    </r>
  </si>
  <si>
    <t>200</t>
  </si>
  <si>
    <t>03,9029,0</t>
  </si>
  <si>
    <r>
      <rPr>
        <sz val="9"/>
        <color rgb="FF000000"/>
        <rFont val="ＭＳ ゴシック"/>
        <family val="3"/>
        <charset val="128"/>
      </rPr>
      <t>一般社団法人　北海道総合在宅ケア事業団
一般社団法人北海道総合在宅ケア事業団札幌厚別訪問看護ステーション</t>
    </r>
  </si>
  <si>
    <r>
      <rPr>
        <sz val="9"/>
        <color rgb="FF000000"/>
        <rFont val="ＭＳ ゴシック"/>
        <family val="3"/>
        <charset val="128"/>
      </rPr>
      <t>〒004－0041
札幌市厚別区大谷地東３丁目１番１号シンエー大谷地ビル２階</t>
    </r>
  </si>
  <si>
    <r>
      <rPr>
        <sz val="9"/>
        <color rgb="FF000000"/>
        <rFont val="ＭＳ ゴシック"/>
        <family val="3"/>
        <charset val="128"/>
      </rPr>
      <t xml:space="preserve">011-801-3667
</t>
    </r>
  </si>
  <si>
    <r>
      <rPr>
        <sz val="9"/>
        <color rgb="FF000000"/>
        <rFont val="ＭＳ Ｐゴシック"/>
        <family val="3"/>
        <charset val="128"/>
      </rPr>
      <t>( 訪看10 )第     51 号
( 訪看23 )第    147 号
( 訪看25 )第    144 号
( 訪看26 )第     62 号
( 訪看27 )第    110 号
( 訪看32 )第     69 号
( 訪看34 )第    196 号
( 訪ベⅠ１ )第    141 号
( 訪ベⅠ１注 )第    219 号
( 訪看40 )第    239 号</t>
    </r>
  </si>
  <si>
    <r>
      <rPr>
        <sz val="9"/>
        <color rgb="FF000000"/>
        <rFont val="ＭＳ Ｐゴシック"/>
        <family val="3"/>
        <charset val="128"/>
      </rPr>
      <t>令和 3年11月 1日
令和 6年 6月 1日
平成13年 4月 1日
令和 7年 9月 1日
平成30年 7月 1日
令和 7年 9月 1日
令和 6年12月 1日
令和 8年 6月 1日
令和 8年 6月 1日
令和 6年 6月 1日</t>
    </r>
  </si>
  <si>
    <t>201</t>
  </si>
  <si>
    <t>03,9030,8</t>
  </si>
  <si>
    <r>
      <rPr>
        <sz val="9"/>
        <color rgb="FF000000"/>
        <rFont val="ＭＳ ゴシック"/>
        <family val="3"/>
        <charset val="128"/>
      </rPr>
      <t>社会福祉法人　楡の会
社会福祉法人楡の会訪問看護ステーションパレット</t>
    </r>
  </si>
  <si>
    <r>
      <rPr>
        <sz val="9"/>
        <color rgb="FF000000"/>
        <rFont val="ＭＳ ゴシック"/>
        <family val="3"/>
        <charset val="128"/>
      </rPr>
      <t>〒004－0003
札幌市厚別区厚別東三条７丁目２１－７</t>
    </r>
  </si>
  <si>
    <r>
      <rPr>
        <sz val="9"/>
        <color rgb="FF000000"/>
        <rFont val="ＭＳ ゴシック"/>
        <family val="3"/>
        <charset val="128"/>
      </rPr>
      <t xml:space="preserve">011-899-3063
</t>
    </r>
  </si>
  <si>
    <r>
      <rPr>
        <sz val="9"/>
        <color rgb="FF000000"/>
        <rFont val="ＭＳ Ｐゴシック"/>
        <family val="3"/>
        <charset val="128"/>
      </rPr>
      <t>( 訪看24 )第    156 号
( 訪看25 )第     88 号</t>
    </r>
  </si>
  <si>
    <r>
      <rPr>
        <sz val="9"/>
        <color rgb="FF000000"/>
        <rFont val="ＭＳ Ｐゴシック"/>
        <family val="3"/>
        <charset val="128"/>
      </rPr>
      <t>平成20年 4月 1日
平成11年 1月 1日</t>
    </r>
  </si>
  <si>
    <t>202</t>
  </si>
  <si>
    <t>03,9032,4</t>
  </si>
  <si>
    <r>
      <rPr>
        <sz val="9"/>
        <color rgb="FF000000"/>
        <rFont val="ＭＳ ゴシック"/>
        <family val="3"/>
        <charset val="128"/>
      </rPr>
      <t>社会医療法人　康和会
訪問看護ステーションしらかば</t>
    </r>
  </si>
  <si>
    <r>
      <rPr>
        <sz val="9"/>
        <color rgb="FF000000"/>
        <rFont val="ＭＳ ゴシック"/>
        <family val="3"/>
        <charset val="128"/>
      </rPr>
      <t>〒062－0053
札幌市豊平区月寒東三条１８丁目２０－４８</t>
    </r>
  </si>
  <si>
    <r>
      <rPr>
        <sz val="9"/>
        <color rgb="FF000000"/>
        <rFont val="ＭＳ ゴシック"/>
        <family val="3"/>
        <charset val="128"/>
      </rPr>
      <t xml:space="preserve">011-852-8816
</t>
    </r>
  </si>
  <si>
    <r>
      <rPr>
        <sz val="9"/>
        <color rgb="FF000000"/>
        <rFont val="ＭＳ Ｐゴシック"/>
        <family val="3"/>
        <charset val="128"/>
      </rPr>
      <t>( 訪看10 )第     52 号
( 訪看24 )第     30 号
( 訪看25 )第    123 号
( 訪看27 )第     36 号
( 訪看28 )第     28 号
( 訪看37 )第      5 号
( 訪看40 )第    183 号</t>
    </r>
  </si>
  <si>
    <r>
      <rPr>
        <sz val="9"/>
        <color rgb="FF000000"/>
        <rFont val="ＭＳ Ｐゴシック"/>
        <family val="3"/>
        <charset val="128"/>
      </rPr>
      <t>令和元年 9月 1日
平成20年 4月 1日
平成11年11月 1日
令和元年 9月 1日
令和元年 9月 1日
令和 8年 6月 1日
令和 6年 6月 1日</t>
    </r>
  </si>
  <si>
    <t>203</t>
  </si>
  <si>
    <t>04,9002,5</t>
  </si>
  <si>
    <r>
      <rPr>
        <sz val="9"/>
        <color rgb="FF000000"/>
        <rFont val="ＭＳ ゴシック"/>
        <family val="3"/>
        <charset val="128"/>
      </rPr>
      <t>医療法人　耕仁会
訪問看護ステーションやまのて</t>
    </r>
  </si>
  <si>
    <r>
      <rPr>
        <sz val="9"/>
        <color rgb="FF000000"/>
        <rFont val="ＭＳ ゴシック"/>
        <family val="3"/>
        <charset val="128"/>
      </rPr>
      <t>〒063－0003
札幌市西区山の手三条６丁目４－６</t>
    </r>
  </si>
  <si>
    <r>
      <rPr>
        <sz val="9"/>
        <color rgb="FF000000"/>
        <rFont val="ＭＳ ゴシック"/>
        <family val="3"/>
        <charset val="128"/>
      </rPr>
      <t xml:space="preserve">011-614-2033
</t>
    </r>
  </si>
  <si>
    <r>
      <rPr>
        <sz val="9"/>
        <color rgb="FF000000"/>
        <rFont val="ＭＳ Ｐゴシック"/>
        <family val="3"/>
        <charset val="128"/>
      </rPr>
      <t>( 訪看10 )第      1 号
( 訪看23 )第     31 号
( 訪看25 )第     21 号
( 訪看27 )第     14 号
( 訪看28 )第     11 号
( 訪看34 )第    245 号
( 訪ベⅠ１ )第    144 号
( 訪ベⅠ１注 )第     47 号
( 訪看40 )第     65 号</t>
    </r>
  </si>
  <si>
    <r>
      <rPr>
        <sz val="9"/>
        <color rgb="FF000000"/>
        <rFont val="ＭＳ Ｐゴシック"/>
        <family val="3"/>
        <charset val="128"/>
      </rPr>
      <t>令和 3年 7月 1日
令和 6年 6月 1日
平成10年 5月 1日
平成26年 6月 1日
平成26年 6月 1日
令和 7年 1月 1日
令和 8年 6月 1日
令和 8年 6月 1日
令和 6年 6月 1日</t>
    </r>
  </si>
  <si>
    <t>204</t>
  </si>
  <si>
    <t>04,9003,3</t>
  </si>
  <si>
    <r>
      <rPr>
        <sz val="9"/>
        <color rgb="FF000000"/>
        <rFont val="ＭＳ ゴシック"/>
        <family val="3"/>
        <charset val="128"/>
      </rPr>
      <t>医療法人　秀友会
訪問看護ステーションふじ</t>
    </r>
  </si>
  <si>
    <r>
      <rPr>
        <sz val="9"/>
        <color rgb="FF000000"/>
        <rFont val="ＭＳ ゴシック"/>
        <family val="3"/>
        <charset val="128"/>
      </rPr>
      <t>〒063－0834
札幌市西区発寒十四条１２丁目２－２２</t>
    </r>
  </si>
  <si>
    <r>
      <rPr>
        <sz val="9"/>
        <color rgb="FF000000"/>
        <rFont val="ＭＳ ゴシック"/>
        <family val="3"/>
        <charset val="128"/>
      </rPr>
      <t xml:space="preserve">011-666-2261
</t>
    </r>
  </si>
  <si>
    <r>
      <rPr>
        <sz val="9"/>
        <color rgb="FF000000"/>
        <rFont val="ＭＳ Ｐゴシック"/>
        <family val="3"/>
        <charset val="128"/>
      </rPr>
      <t>( 訪看23 )第     32 号
( 訪看25 )第     45 号
( 訪看機３ )第     15 号
( 訪看34 )第    163 号
( 訪看35 )第     20 号
( 訪ベⅠ１ )第    146 号
( 訪ベⅠ１注 )第    205 号
( 訪看40 )第    150 号</t>
    </r>
  </si>
  <si>
    <r>
      <rPr>
        <sz val="9"/>
        <color rgb="FF000000"/>
        <rFont val="ＭＳ Ｐゴシック"/>
        <family val="3"/>
        <charset val="128"/>
      </rPr>
      <t>令和 6年 6月 1日
平成10年 5月 1日
令和 3年 3月 1日
令和 6年12月 1日
令和 8年 6月 1日
令和 8年 6月 1日
令和 8年 6月 1日
令和 6年 6月 1日</t>
    </r>
  </si>
  <si>
    <t>205</t>
  </si>
  <si>
    <t>04,9006,6</t>
  </si>
  <si>
    <r>
      <rPr>
        <sz val="9"/>
        <color rgb="FF000000"/>
        <rFont val="ＭＳ ゴシック"/>
        <family val="3"/>
        <charset val="128"/>
      </rPr>
      <t>一般社団法人　北海道総合在宅ケア事業団
一般社団法人北海道総合在宅ケア事業団札幌西訪問看護ステーション</t>
    </r>
  </si>
  <si>
    <r>
      <rPr>
        <sz val="9"/>
        <color rgb="FF000000"/>
        <rFont val="ＭＳ ゴシック"/>
        <family val="3"/>
        <charset val="128"/>
      </rPr>
      <t>〒063－0812
札幌市西区琴似二条２丁目１番５号　高道ビル２階</t>
    </r>
  </si>
  <si>
    <r>
      <rPr>
        <sz val="9"/>
        <color rgb="FF000000"/>
        <rFont val="ＭＳ ゴシック"/>
        <family val="3"/>
        <charset val="128"/>
      </rPr>
      <t xml:space="preserve">011-644-5651
</t>
    </r>
  </si>
  <si>
    <r>
      <rPr>
        <sz val="9"/>
        <color rgb="FF000000"/>
        <rFont val="ＭＳ Ｐゴシック"/>
        <family val="3"/>
        <charset val="128"/>
      </rPr>
      <t>( 訪看10 )第     13 号
( 訪看23 )第    137 号
( 訪看25 )第     31 号
( 訪看27 )第    111 号
( 訪看34 )第    184 号
( 訪ベⅠ１ )第    147 号
( 訪ベⅠ１注 )第    217 号
( 訪看40 )第    240 号</t>
    </r>
  </si>
  <si>
    <r>
      <rPr>
        <sz val="9"/>
        <color rgb="FF000000"/>
        <rFont val="ＭＳ Ｐゴシック"/>
        <family val="3"/>
        <charset val="128"/>
      </rPr>
      <t>令和 3年11月 1日
令和 6年 6月 1日
平成10年 5月 1日
平成30年 7月 1日
令和 6年12月 1日
令和 8年 6月 1日
令和 8年 6月 1日
令和 6年 6月 1日</t>
    </r>
  </si>
  <si>
    <t>206</t>
  </si>
  <si>
    <t>04,9009,0</t>
  </si>
  <si>
    <r>
      <rPr>
        <sz val="9"/>
        <color rgb="FF000000"/>
        <rFont val="ＭＳ ゴシック"/>
        <family val="3"/>
        <charset val="128"/>
      </rPr>
      <t>一般社団法人　北海道総合在宅ケア事業団
一般社団法人北海道総合在宅ケア事業団札幌手稲訪問看護ステーション</t>
    </r>
  </si>
  <si>
    <r>
      <rPr>
        <sz val="9"/>
        <color rgb="FF000000"/>
        <rFont val="ＭＳ ゴシック"/>
        <family val="3"/>
        <charset val="128"/>
      </rPr>
      <t>〒006－0814
札幌市手稲区前田四条１０丁目２番８号　タケシンスクエアビル３階</t>
    </r>
  </si>
  <si>
    <r>
      <rPr>
        <sz val="9"/>
        <color rgb="FF000000"/>
        <rFont val="ＭＳ ゴシック"/>
        <family val="3"/>
        <charset val="128"/>
      </rPr>
      <t xml:space="preserve">011-685-5660
</t>
    </r>
  </si>
  <si>
    <r>
      <rPr>
        <sz val="9"/>
        <color rgb="FF000000"/>
        <rFont val="ＭＳ Ｐゴシック"/>
        <family val="3"/>
        <charset val="128"/>
      </rPr>
      <t>( 訪看10 )第     53 号
( 訪看23 )第    141 号
( 訪看25 )第     37 号
( 訪看27 )第    112 号
( 訪看34 )第    189 号
( 訪ベⅠ１ )第    149 号
( 訪ベⅠ１注 )第    215 号
( 訪看40 )第    241 号</t>
    </r>
  </si>
  <si>
    <r>
      <rPr>
        <sz val="9"/>
        <color rgb="FF000000"/>
        <rFont val="ＭＳ Ｐゴシック"/>
        <family val="3"/>
        <charset val="128"/>
      </rPr>
      <t>令和 3年 9月 1日
令和 6年 6月 1日
平成10年 5月 1日
平成30年 7月 1日
令和 6年12月 1日
令和 8年 6月 1日
令和 8年 6月 1日
令和 6年 6月 1日</t>
    </r>
  </si>
  <si>
    <t>207</t>
  </si>
  <si>
    <t>04,9018,1</t>
  </si>
  <si>
    <r>
      <rPr>
        <sz val="9"/>
        <color rgb="FF000000"/>
        <rFont val="ＭＳ ゴシック"/>
        <family val="3"/>
        <charset val="128"/>
      </rPr>
      <t>医療法人　渓仁会
はまなす訪問看護ステーション</t>
    </r>
  </si>
  <si>
    <r>
      <rPr>
        <sz val="9"/>
        <color rgb="FF000000"/>
        <rFont val="ＭＳ ゴシック"/>
        <family val="3"/>
        <charset val="128"/>
      </rPr>
      <t>〒006－0812
札幌市手稲区前田二条１０丁目１番１０号</t>
    </r>
  </si>
  <si>
    <r>
      <rPr>
        <sz val="9"/>
        <color rgb="FF000000"/>
        <rFont val="ＭＳ ゴシック"/>
        <family val="3"/>
        <charset val="128"/>
      </rPr>
      <t>011-684-0118
(011-684-0455)</t>
    </r>
  </si>
  <si>
    <r>
      <rPr>
        <sz val="9"/>
        <color rgb="FF000000"/>
        <rFont val="ＭＳ Ｐゴシック"/>
        <family val="3"/>
        <charset val="128"/>
      </rPr>
      <t>( 訪看23 )第     35 号
( 訪看25 )第    150 号
( 訪看機１ )第      3 号
( 訪看32 )第     19 号
( 訪看34 )第    278 号
( 訪ベⅠ１ )第    151 号
( 訪ベⅠ１注 )第     40 号
( 訪看40 )第    142 号</t>
    </r>
  </si>
  <si>
    <r>
      <rPr>
        <sz val="9"/>
        <color rgb="FF000000"/>
        <rFont val="ＭＳ Ｐゴシック"/>
        <family val="3"/>
        <charset val="128"/>
      </rPr>
      <t>令和 6年 6月 1日
平成14年 5月 1日
令和 6年 6月 1日
令和 4年 7月 1日
令和 7年 3月 1日
令和 8年 6月 1日
令和 8年 6月 1日
令和 6年 6月 1日</t>
    </r>
  </si>
  <si>
    <t>208</t>
  </si>
  <si>
    <t>04,9030,6</t>
  </si>
  <si>
    <r>
      <rPr>
        <sz val="9"/>
        <color rgb="FF000000"/>
        <rFont val="ＭＳ ゴシック"/>
        <family val="3"/>
        <charset val="128"/>
      </rPr>
      <t>株式会社ゆう
訪問看護ステーションゆう手稲</t>
    </r>
  </si>
  <si>
    <r>
      <rPr>
        <sz val="9"/>
        <color rgb="FF000000"/>
        <rFont val="ＭＳ ゴシック"/>
        <family val="3"/>
        <charset val="128"/>
      </rPr>
      <t>〒006－0023
札幌市手稲区手稲本町三条１丁目１－１－２Ｆ</t>
    </r>
  </si>
  <si>
    <r>
      <rPr>
        <sz val="9"/>
        <color rgb="FF000000"/>
        <rFont val="ＭＳ ゴシック"/>
        <family val="3"/>
        <charset val="128"/>
      </rPr>
      <t>080-4433-6408
(011-837-0018)</t>
    </r>
  </si>
  <si>
    <r>
      <rPr>
        <sz val="9"/>
        <color rgb="FF000000"/>
        <rFont val="ＭＳ Ｐゴシック"/>
        <family val="3"/>
        <charset val="128"/>
      </rPr>
      <t>( 訪看23 )第    214 号
( 訪看25 )第    303 号
( 訪ベⅠ１ )第    361 号
( 訪ベⅠ１注 )第    381 号
( 訪看40 )第    561 号
( 訪看41 )第    281 号</t>
    </r>
  </si>
  <si>
    <r>
      <rPr>
        <sz val="9"/>
        <color rgb="FF000000"/>
        <rFont val="ＭＳ Ｐゴシック"/>
        <family val="3"/>
        <charset val="128"/>
      </rPr>
      <t>令和 6年 6月 1日
平成21年 6月 1日
令和 8年 6月 1日
令和 8年 6月 1日
令和 6年 6月 1日
令和 6年11月 1日</t>
    </r>
  </si>
  <si>
    <t>209</t>
  </si>
  <si>
    <t>04,9032,2</t>
  </si>
  <si>
    <r>
      <rPr>
        <sz val="9"/>
        <color rgb="FF000000"/>
        <rFont val="ＭＳ ゴシック"/>
        <family val="3"/>
        <charset val="128"/>
      </rPr>
      <t>株式会社　ナースエナジー
灯ーあかりー訪問看護</t>
    </r>
  </si>
  <si>
    <r>
      <rPr>
        <sz val="9"/>
        <color rgb="FF000000"/>
        <rFont val="ＭＳ ゴシック"/>
        <family val="3"/>
        <charset val="128"/>
      </rPr>
      <t>〒063－0801
札幌市西区二十四軒一条７丁目２番６－１０５号</t>
    </r>
  </si>
  <si>
    <r>
      <rPr>
        <sz val="9"/>
        <color rgb="FF000000"/>
        <rFont val="ＭＳ ゴシック"/>
        <family val="3"/>
        <charset val="128"/>
      </rPr>
      <t>090-28107622
(011-611-8356)</t>
    </r>
  </si>
  <si>
    <r>
      <rPr>
        <sz val="9"/>
        <color rgb="FF000000"/>
        <rFont val="ＭＳ Ｐゴシック"/>
        <family val="3"/>
        <charset val="128"/>
      </rPr>
      <t>( 訪看10 )第     54 号
( 訪看23 )第    261 号
( 訪看25 )第    355 号
( 訪看27 )第      6 号
( 訪看28 )第      6 号
( 訪看機３ )第      1 号
( 訪看34 )第     70 号
( 訪ベⅠ１ )第    356 号
( 訪ベⅠ１注 )第    351 号
( 訪ベⅡ１０注 )第      1 号
( 訪看40 )第    188 号</t>
    </r>
  </si>
  <si>
    <r>
      <rPr>
        <sz val="9"/>
        <color rgb="FF000000"/>
        <rFont val="ＭＳ Ｐゴシック"/>
        <family val="3"/>
        <charset val="128"/>
      </rPr>
      <t>平成24年 4月 1日
令和 6年 6月 1日
平成24年 4月 1日
平成26年 4月 1日
平成26年 4月 1日
令和 3年 1月 1日
令和 6年 6月 1日
令和 8年 6月 1日
令和 8年 6月 1日
令和 8年 6月 1日
令和 6年 6月 1日</t>
    </r>
  </si>
  <si>
    <t>210</t>
  </si>
  <si>
    <t>04,9035,5</t>
  </si>
  <si>
    <r>
      <rPr>
        <sz val="9"/>
        <color rgb="FF000000"/>
        <rFont val="ＭＳ ゴシック"/>
        <family val="3"/>
        <charset val="128"/>
      </rPr>
      <t>株式会社　ノアコンツェル
訪問看護ステーション　ナースケアーズ</t>
    </r>
  </si>
  <si>
    <r>
      <rPr>
        <sz val="9"/>
        <color rgb="FF000000"/>
        <rFont val="ＭＳ ゴシック"/>
        <family val="3"/>
        <charset val="128"/>
      </rPr>
      <t>〒063－0849
札幌市西区八軒九条西４丁目５ー１４ノアガーデンブルームビュー</t>
    </r>
  </si>
  <si>
    <r>
      <rPr>
        <sz val="9"/>
        <color rgb="FF000000"/>
        <rFont val="ＭＳ ゴシック"/>
        <family val="3"/>
        <charset val="128"/>
      </rPr>
      <t>011-640-5353
(011-640-5354)</t>
    </r>
  </si>
  <si>
    <r>
      <rPr>
        <sz val="9"/>
        <color rgb="FF000000"/>
        <rFont val="ＭＳ Ｐゴシック"/>
        <family val="3"/>
        <charset val="128"/>
      </rPr>
      <t>( 訪看23 )第   1193 号
( 訪看25 )第   1244 号
( 訪ベⅠ１ )第    621 号
( 訪看41 )第     45 号</t>
    </r>
  </si>
  <si>
    <t>211</t>
  </si>
  <si>
    <t>04,9039,7</t>
  </si>
  <si>
    <r>
      <rPr>
        <sz val="9"/>
        <color rgb="FF000000"/>
        <rFont val="ＭＳ ゴシック"/>
        <family val="3"/>
        <charset val="128"/>
      </rPr>
      <t>医療法人稲生会
訪問看護ステーション　くまさんの手</t>
    </r>
  </si>
  <si>
    <r>
      <rPr>
        <sz val="9"/>
        <color rgb="FF000000"/>
        <rFont val="ＭＳ ゴシック"/>
        <family val="3"/>
        <charset val="128"/>
      </rPr>
      <t>〒006－0814
札幌市手稲区前田四条１４丁目３番１０号</t>
    </r>
  </si>
  <si>
    <r>
      <rPr>
        <sz val="9"/>
        <color rgb="FF000000"/>
        <rFont val="ＭＳ ゴシック"/>
        <family val="3"/>
        <charset val="128"/>
      </rPr>
      <t xml:space="preserve">011-685-2791
</t>
    </r>
  </si>
  <si>
    <r>
      <rPr>
        <sz val="9"/>
        <color rgb="FF000000"/>
        <rFont val="ＭＳ Ｐゴシック"/>
        <family val="3"/>
        <charset val="128"/>
      </rPr>
      <t>( 訪看23 )第    306 号
( 訪看25 )第    406 号
( 訪看機３ )第     24 号
( 訪看34 )第      2 号
( 訪ベⅠ１ )第     21 号
( 訪ベⅠ１注 )第     76 号
( 訪ベⅡ１１ )第      1 号
( 訪看40 )第      2 号</t>
    </r>
  </si>
  <si>
    <r>
      <rPr>
        <sz val="9"/>
        <color rgb="FF000000"/>
        <rFont val="ＭＳ Ｐゴシック"/>
        <family val="3"/>
        <charset val="128"/>
      </rPr>
      <t>令和 6年 6月 1日
平成25年11月 1日
令和 7年 2月 1日
令和 6年 6月 1日
令和 8年 6月 1日
令和 8年 6月 1日
令和 6年 6月 1日
令和 6年 6月 1日</t>
    </r>
  </si>
  <si>
    <t>212</t>
  </si>
  <si>
    <t>04,9042,1</t>
  </si>
  <si>
    <r>
      <rPr>
        <sz val="9"/>
        <color rgb="FF000000"/>
        <rFont val="ＭＳ ゴシック"/>
        <family val="3"/>
        <charset val="128"/>
      </rPr>
      <t>株式会社ロケット
訪問看護ステーションいちご</t>
    </r>
  </si>
  <si>
    <r>
      <rPr>
        <sz val="9"/>
        <color rgb="FF000000"/>
        <rFont val="ＭＳ ゴシック"/>
        <family val="3"/>
        <charset val="128"/>
      </rPr>
      <t>〒006－0031
札幌市手稲区稲穂一条１丁目４－１</t>
    </r>
  </si>
  <si>
    <r>
      <rPr>
        <sz val="9"/>
        <color rgb="FF000000"/>
        <rFont val="ＭＳ ゴシック"/>
        <family val="3"/>
        <charset val="128"/>
      </rPr>
      <t>011-684-2020
(011-683-6501)</t>
    </r>
  </si>
  <si>
    <r>
      <rPr>
        <sz val="9"/>
        <color rgb="FF000000"/>
        <rFont val="ＭＳ Ｐゴシック"/>
        <family val="3"/>
        <charset val="128"/>
      </rPr>
      <t>( 訪看10 )第    152 号
( 訪看24 )第    335 号
( 訪看25 )第    437 号</t>
    </r>
  </si>
  <si>
    <r>
      <rPr>
        <sz val="9"/>
        <color rgb="FF000000"/>
        <rFont val="ＭＳ Ｐゴシック"/>
        <family val="3"/>
        <charset val="128"/>
      </rPr>
      <t>平成26年 5月 1日
平成26年 5月 1日
平成26年 5月 1日</t>
    </r>
  </si>
  <si>
    <t>213</t>
  </si>
  <si>
    <t>04,9043,9</t>
  </si>
  <si>
    <r>
      <rPr>
        <sz val="9"/>
        <color rgb="FF000000"/>
        <rFont val="ＭＳ ゴシック"/>
        <family val="3"/>
        <charset val="128"/>
      </rPr>
      <t>株式会社誘喜
訪問看護ステーション誘喜</t>
    </r>
  </si>
  <si>
    <r>
      <rPr>
        <sz val="9"/>
        <color rgb="FF000000"/>
        <rFont val="ＭＳ ゴシック"/>
        <family val="3"/>
        <charset val="128"/>
      </rPr>
      <t>〒063－0001
札幌市西区山の手一条６丁目５番５号</t>
    </r>
  </si>
  <si>
    <r>
      <rPr>
        <sz val="9"/>
        <color rgb="FF000000"/>
        <rFont val="ＭＳ ゴシック"/>
        <family val="3"/>
        <charset val="128"/>
      </rPr>
      <t>011-616-6766
(011-676-3205)</t>
    </r>
  </si>
  <si>
    <r>
      <rPr>
        <sz val="9"/>
        <color rgb="FF000000"/>
        <rFont val="ＭＳ Ｐゴシック"/>
        <family val="3"/>
        <charset val="128"/>
      </rPr>
      <t>( 訪看10 )第    159 号
( 訪看24 )第    340 号
( 訪看25 )第    439 号
( 訪看27 )第     16 号
( 訪看28 )第     14 号
( 訪看34 )第    348 号
( 訪ベⅠ１ )第    240 号
( 訪看41 )第    436 号</t>
    </r>
  </si>
  <si>
    <r>
      <rPr>
        <sz val="9"/>
        <color rgb="FF000000"/>
        <rFont val="ＭＳ Ｐゴシック"/>
        <family val="3"/>
        <charset val="128"/>
      </rPr>
      <t>令和 3年 9月 1日
平成26年 6月 1日
平成26年 6月 1日
平成26年 6月 1日
平成26年 6月 1日
令和 7年11月 1日
令和 6年 6月 1日
令和 7年 9月 1日</t>
    </r>
  </si>
  <si>
    <t>214</t>
  </si>
  <si>
    <t>04,9045,4</t>
  </si>
  <si>
    <r>
      <rPr>
        <sz val="9"/>
        <color rgb="FF000000"/>
        <rFont val="ＭＳ ゴシック"/>
        <family val="3"/>
        <charset val="128"/>
      </rPr>
      <t>有限会社エーアステス
訪問看護ステーションふもとばし</t>
    </r>
  </si>
  <si>
    <r>
      <rPr>
        <sz val="9"/>
        <color rgb="FF000000"/>
        <rFont val="ＭＳ ゴシック"/>
        <family val="3"/>
        <charset val="128"/>
      </rPr>
      <t>〒063－0032
札幌市西区西野二条１丁目２－２０ふもと橋マンションＢ　１０５号</t>
    </r>
  </si>
  <si>
    <r>
      <rPr>
        <sz val="9"/>
        <color rgb="FF000000"/>
        <rFont val="ＭＳ ゴシック"/>
        <family val="3"/>
        <charset val="128"/>
      </rPr>
      <t>011-663-7700
(011-663-7700)</t>
    </r>
  </si>
  <si>
    <r>
      <rPr>
        <sz val="9"/>
        <color rgb="FF000000"/>
        <rFont val="ＭＳ Ｐゴシック"/>
        <family val="3"/>
        <charset val="128"/>
      </rPr>
      <t>( 訪看10 )第    170 号
( 訪看23 )第    352 号
( 訪看25 )第    492 号
( 訪看27 )第     23 号
( 訪看28 )第     21 号
( 訪看機３ )第     21 号
( 訪看34 )第    387 号
( 訪看40 )第    563 号</t>
    </r>
  </si>
  <si>
    <r>
      <rPr>
        <sz val="9"/>
        <color rgb="FF000000"/>
        <rFont val="ＭＳ Ｐゴシック"/>
        <family val="3"/>
        <charset val="128"/>
      </rPr>
      <t>令和 3年 4月 1日
令和 6年 6月 1日
平成27年 6月 1日
平成26年 9月 1日
平成26年 9月 1日
令和 6年 5月 1日
令和 8年 6月 1日
令和 6年 6月 1日</t>
    </r>
  </si>
  <si>
    <t>215</t>
  </si>
  <si>
    <t>04,9046,2</t>
  </si>
  <si>
    <r>
      <rPr>
        <sz val="9"/>
        <color rgb="FF000000"/>
        <rFont val="ＭＳ ゴシック"/>
        <family val="3"/>
        <charset val="128"/>
      </rPr>
      <t>株式会社まごころ
訪問看護リハビリステーションまごころ</t>
    </r>
  </si>
  <si>
    <r>
      <rPr>
        <sz val="9"/>
        <color rgb="FF000000"/>
        <rFont val="ＭＳ ゴシック"/>
        <family val="3"/>
        <charset val="128"/>
      </rPr>
      <t>〒063－0004
札幌市西区山の手四条１丁目１－１　ＮＯ．３マックスビル３階</t>
    </r>
  </si>
  <si>
    <r>
      <rPr>
        <sz val="9"/>
        <color rgb="FF000000"/>
        <rFont val="ＭＳ ゴシック"/>
        <family val="3"/>
        <charset val="128"/>
      </rPr>
      <t>011-616-0556
(011-616-0557)</t>
    </r>
  </si>
  <si>
    <r>
      <rPr>
        <sz val="9"/>
        <color rgb="FF000000"/>
        <rFont val="ＭＳ Ｐゴシック"/>
        <family val="3"/>
        <charset val="128"/>
      </rPr>
      <t>( 訪看10 )第    209 号
( 訪看24 )第    788 号
( 訪看25 )第    862 号
( 訪ベⅠ１ )第      4 号
( 訪ベⅠ１注 )第    103 号
( 訪看40 )第    411 号
( 訪看41 )第    160 号</t>
    </r>
  </si>
  <si>
    <r>
      <rPr>
        <sz val="9"/>
        <color rgb="FF000000"/>
        <rFont val="ＭＳ Ｐゴシック"/>
        <family val="3"/>
        <charset val="128"/>
      </rPr>
      <t>平成27年 7月 1日
令和 4年 4月 1日
令和 4年 4月 1日
令和 8年 6月 1日
令和 8年 6月 1日
令和 6年 6月 1日
令和 6年10月 1日</t>
    </r>
  </si>
  <si>
    <t>216</t>
  </si>
  <si>
    <t>04,9047,0</t>
  </si>
  <si>
    <r>
      <rPr>
        <sz val="9"/>
        <color rgb="FF000000"/>
        <rFont val="ＭＳ ゴシック"/>
        <family val="3"/>
        <charset val="128"/>
      </rPr>
      <t>セントケア北海道株式会社
セントケア訪問看護ステーション札幌</t>
    </r>
  </si>
  <si>
    <r>
      <rPr>
        <sz val="9"/>
        <color rgb="FF000000"/>
        <rFont val="ＭＳ ゴシック"/>
        <family val="3"/>
        <charset val="128"/>
      </rPr>
      <t>〒063－0811
札幌市西区琴似一条６丁目４番３号札幌琴似第一ビル１Ｆ</t>
    </r>
  </si>
  <si>
    <r>
      <rPr>
        <sz val="9"/>
        <color rgb="FF000000"/>
        <rFont val="ＭＳ ゴシック"/>
        <family val="3"/>
        <charset val="128"/>
      </rPr>
      <t>011-616-1884
(011-616-2888)</t>
    </r>
  </si>
  <si>
    <r>
      <rPr>
        <sz val="9"/>
        <color rgb="FF000000"/>
        <rFont val="ＭＳ Ｐゴシック"/>
        <family val="3"/>
        <charset val="128"/>
      </rPr>
      <t>( 訪看24 )第    355 号
( 訪看25 )第    453 号
( 訪ベⅠ１ )第    276 号
( 訪ベⅠ１注 )第    181 号
( 訪看40 )第    243 号</t>
    </r>
  </si>
  <si>
    <r>
      <rPr>
        <sz val="9"/>
        <color rgb="FF000000"/>
        <rFont val="ＭＳ Ｐゴシック"/>
        <family val="3"/>
        <charset val="128"/>
      </rPr>
      <t>令和 6年 7月 1日
平成26年11月 1日
令和 8年 6月 1日
令和 8年 6月 1日
令和 6年 6月 1日</t>
    </r>
  </si>
  <si>
    <t>217</t>
  </si>
  <si>
    <t>04,9048,8</t>
  </si>
  <si>
    <r>
      <rPr>
        <sz val="9"/>
        <color rgb="FF000000"/>
        <rFont val="ＭＳ ゴシック"/>
        <family val="3"/>
        <charset val="128"/>
      </rPr>
      <t>株式会社スマイル
訪問看護ステーション　ピンポンハート</t>
    </r>
  </si>
  <si>
    <r>
      <rPr>
        <sz val="9"/>
        <color rgb="FF000000"/>
        <rFont val="ＭＳ ゴシック"/>
        <family val="3"/>
        <charset val="128"/>
      </rPr>
      <t>〒006－0832
札幌市手稲区曙二条３丁目４－２８</t>
    </r>
  </si>
  <si>
    <r>
      <rPr>
        <sz val="9"/>
        <color rgb="FF000000"/>
        <rFont val="ＭＳ ゴシック"/>
        <family val="3"/>
        <charset val="128"/>
      </rPr>
      <t>011-213-8516
(011-213-8517)</t>
    </r>
  </si>
  <si>
    <r>
      <rPr>
        <sz val="9"/>
        <color rgb="FF000000"/>
        <rFont val="ＭＳ Ｐゴシック"/>
        <family val="3"/>
        <charset val="128"/>
      </rPr>
      <t>( 訪看10 )第    182 号
( 訪看23 )第    369 号
( 訪看25 )第    469 号
( 訪看26 )第      7 号
( 訪看27 )第     32 号
( 訪看機１ )第     36 号
( 訪看32 )第      4 号
( 訪看34 )第     98 号
( 訪看35 )第     35 号
( 訪ベⅠ１ )第    153 号
( 訪ベⅠ１注 )第    348 号
( 訪看40 )第      6 号</t>
    </r>
  </si>
  <si>
    <r>
      <rPr>
        <sz val="9"/>
        <color rgb="FF000000"/>
        <rFont val="ＭＳ Ｐゴシック"/>
        <family val="3"/>
        <charset val="128"/>
      </rPr>
      <t>令和 4年 3月 1日
令和 6年 6月 1日
平成26年12月 1日
平成30年 4月 1日
平成26年12月 1日
令和 8年 4月 1日
令和 4年 4月 1日
令和 6年 9月 1日
令和 8年 6月 1日
令和 8年 6月 1日
令和 8年 6月 1日
令和 6年 6月 1日</t>
    </r>
  </si>
  <si>
    <t>218</t>
  </si>
  <si>
    <t>04,9050,4</t>
  </si>
  <si>
    <r>
      <rPr>
        <sz val="9"/>
        <color rgb="FF000000"/>
        <rFont val="ＭＳ ゴシック"/>
        <family val="3"/>
        <charset val="128"/>
      </rPr>
      <t>医療法人社団あすなろ会
訪問看護ステーション　はる</t>
    </r>
  </si>
  <si>
    <r>
      <rPr>
        <sz val="9"/>
        <color rgb="FF000000"/>
        <rFont val="ＭＳ ゴシック"/>
        <family val="3"/>
        <charset val="128"/>
      </rPr>
      <t>〒060－0011
札幌市中央区北十一条西２４丁目１番２０号ケアヴィレッジほくおう北円山１階</t>
    </r>
  </si>
  <si>
    <r>
      <rPr>
        <sz val="9"/>
        <color rgb="FF000000"/>
        <rFont val="ＭＳ ゴシック"/>
        <family val="3"/>
        <charset val="128"/>
      </rPr>
      <t>011-640-5577
(011-631-8865)</t>
    </r>
  </si>
  <si>
    <r>
      <rPr>
        <sz val="9"/>
        <color rgb="FF000000"/>
        <rFont val="ＭＳ Ｐゴシック"/>
        <family val="3"/>
        <charset val="128"/>
      </rPr>
      <t>( 訪看24 )第    416 号
( 訪看25 )第    515 号</t>
    </r>
  </si>
  <si>
    <r>
      <rPr>
        <sz val="9"/>
        <color rgb="FF000000"/>
        <rFont val="ＭＳ Ｐゴシック"/>
        <family val="3"/>
        <charset val="128"/>
      </rPr>
      <t>平成27年12月 1日
平成27年12月 1日</t>
    </r>
  </si>
  <si>
    <t>219</t>
  </si>
  <si>
    <t>04,9051,2</t>
  </si>
  <si>
    <r>
      <rPr>
        <sz val="9"/>
        <color rgb="FF000000"/>
        <rFont val="ＭＳ ゴシック"/>
        <family val="3"/>
        <charset val="128"/>
      </rPr>
      <t>株式会社健康パートナーズ
訪問看護ステーション健助</t>
    </r>
  </si>
  <si>
    <r>
      <rPr>
        <sz val="9"/>
        <color rgb="FF000000"/>
        <rFont val="ＭＳ ゴシック"/>
        <family val="3"/>
        <charset val="128"/>
      </rPr>
      <t>〒063－0034
札幌市西区西野四条二丁目９番２０号セントラル西野２階</t>
    </r>
  </si>
  <si>
    <r>
      <rPr>
        <sz val="9"/>
        <color rgb="FF000000"/>
        <rFont val="ＭＳ ゴシック"/>
        <family val="3"/>
        <charset val="128"/>
      </rPr>
      <t>011-699-6177
(011-699-6176)</t>
    </r>
  </si>
  <si>
    <r>
      <rPr>
        <sz val="9"/>
        <color rgb="FF000000"/>
        <rFont val="ＭＳ Ｐゴシック"/>
        <family val="3"/>
        <charset val="128"/>
      </rPr>
      <t>( 訪看10 )第    668 号
( 訪看23 )第   1017 号
( 訪看24 )第    514 号
( 訪看25 )第    544 号
( 訪看27 )第    363 号
( 訪看34 )第    341 号
( 訪ベⅠ１ )第    567 号
( 訪看40 )第    244 号</t>
    </r>
  </si>
  <si>
    <r>
      <rPr>
        <sz val="9"/>
        <color rgb="FF000000"/>
        <rFont val="ＭＳ Ｐゴシック"/>
        <family val="3"/>
        <charset val="128"/>
      </rPr>
      <t>令和 6年 9月 1日
令和 6年 9月 1日
平成30年 4月 1日
平成28年 9月 1日
令和 6年 9月 1日
令和 7年 9月 1日
令和 8年 6月 1日
令和 6年 6月 1日</t>
    </r>
  </si>
  <si>
    <t>220</t>
  </si>
  <si>
    <t>04,9052,0</t>
  </si>
  <si>
    <r>
      <rPr>
        <sz val="9"/>
        <color rgb="FF000000"/>
        <rFont val="ＭＳ ゴシック"/>
        <family val="3"/>
        <charset val="128"/>
      </rPr>
      <t>医療法人社団　明生会
イムス札幌訪問看護ステーション</t>
    </r>
  </si>
  <si>
    <r>
      <rPr>
        <sz val="9"/>
        <color rgb="FF000000"/>
        <rFont val="ＭＳ ゴシック"/>
        <family val="3"/>
        <charset val="128"/>
      </rPr>
      <t>〒063－0841
札幌市西区八軒一条西２丁目６－１２２階</t>
    </r>
  </si>
  <si>
    <r>
      <rPr>
        <sz val="9"/>
        <color rgb="FF000000"/>
        <rFont val="ＭＳ ゴシック"/>
        <family val="3"/>
        <charset val="128"/>
      </rPr>
      <t>011-215-9743
(011-215-9738)</t>
    </r>
  </si>
  <si>
    <r>
      <rPr>
        <sz val="9"/>
        <color rgb="FF000000"/>
        <rFont val="ＭＳ Ｐゴシック"/>
        <family val="3"/>
        <charset val="128"/>
      </rPr>
      <t>( 訪看10 )第    403 号
( 訪看23 )第    411 号
( 訪看25 )第    510 号
( 訪看機２ )第     39 号
( 訪看機３ )第     27 号
( 訪看34 )第    156 号
( 訪看35 )第     11 号
( 訪ベⅠ１ )第    155 号
( 訪ベⅠ１注 )第    324 号
( 訪看40 )第     93 号</t>
    </r>
  </si>
  <si>
    <r>
      <rPr>
        <sz val="9"/>
        <color rgb="FF000000"/>
        <rFont val="ＭＳ Ｐゴシック"/>
        <family val="3"/>
        <charset val="128"/>
      </rPr>
      <t>令和元年11月 1日
令和 6年 6月 1日
平成27年11月 1日
令和 5年 5月 1日
令和 7年 4月 1日
令和 6年11月 1日
令和 8年 6月 1日
令和 8年 6月 1日
令和 8年 6月 1日
令和 6年 6月 1日</t>
    </r>
  </si>
  <si>
    <t>221</t>
  </si>
  <si>
    <t>04,9053,8</t>
  </si>
  <si>
    <r>
      <rPr>
        <sz val="9"/>
        <color rgb="FF000000"/>
        <rFont val="ＭＳ ゴシック"/>
        <family val="3"/>
        <charset val="128"/>
      </rPr>
      <t>株式会社カンフィケアリサーチ
訪問看護センター　エオス</t>
    </r>
  </si>
  <si>
    <r>
      <rPr>
        <sz val="9"/>
        <color rgb="FF000000"/>
        <rFont val="ＭＳ ゴシック"/>
        <family val="3"/>
        <charset val="128"/>
      </rPr>
      <t>〒006－0835
札幌市手稲区曙五条３丁目３番５号サービス付き高齢者向け住宅アリアーテ１Ｆ</t>
    </r>
  </si>
  <si>
    <r>
      <rPr>
        <sz val="9"/>
        <color rgb="FF000000"/>
        <rFont val="ＭＳ ゴシック"/>
        <family val="3"/>
        <charset val="128"/>
      </rPr>
      <t xml:space="preserve">011-691-7678
</t>
    </r>
  </si>
  <si>
    <r>
      <rPr>
        <sz val="9"/>
        <color rgb="FF000000"/>
        <rFont val="ＭＳ Ｐゴシック"/>
        <family val="3"/>
        <charset val="128"/>
      </rPr>
      <t>( 訪看24 )第    537 号
( 訪看25 )第    637 号</t>
    </r>
  </si>
  <si>
    <r>
      <rPr>
        <sz val="9"/>
        <color rgb="FF000000"/>
        <rFont val="ＭＳ Ｐゴシック"/>
        <family val="3"/>
        <charset val="128"/>
      </rPr>
      <t>平成30年 7月 1日
平成30年 7月 1日</t>
    </r>
  </si>
  <si>
    <t>222</t>
  </si>
  <si>
    <t>04,9054,6</t>
  </si>
  <si>
    <r>
      <rPr>
        <sz val="9"/>
        <color rgb="FF000000"/>
        <rFont val="ＭＳ ゴシック"/>
        <family val="3"/>
        <charset val="128"/>
      </rPr>
      <t>合同会社山ざくら
のぞみ訪問看護ステーション</t>
    </r>
  </si>
  <si>
    <r>
      <rPr>
        <sz val="9"/>
        <color rgb="FF000000"/>
        <rFont val="ＭＳ ゴシック"/>
        <family val="3"/>
        <charset val="128"/>
      </rPr>
      <t>〒063－0051
札幌市西区宮の沢一条四丁目１３番１－１０５号</t>
    </r>
  </si>
  <si>
    <r>
      <rPr>
        <sz val="9"/>
        <color rgb="FF000000"/>
        <rFont val="ＭＳ ゴシック"/>
        <family val="3"/>
        <charset val="128"/>
      </rPr>
      <t>011-676-5641
(011-676-5649)</t>
    </r>
  </si>
  <si>
    <r>
      <rPr>
        <sz val="9"/>
        <color rgb="FF000000"/>
        <rFont val="ＭＳ Ｐゴシック"/>
        <family val="3"/>
        <charset val="128"/>
      </rPr>
      <t>( 訪看10 )第    277 号
( 訪看23 )第    972 号
( 訪看25 )第    530 号
( 訪看26 )第     14 号
( 訪看27 )第     85 号
( 訪看28 )第     68 号
( 訪看32 )第     51 号
( 訪看40 )第    245 号</t>
    </r>
  </si>
  <si>
    <r>
      <rPr>
        <sz val="9"/>
        <color rgb="FF000000"/>
        <rFont val="ＭＳ Ｐゴシック"/>
        <family val="3"/>
        <charset val="128"/>
      </rPr>
      <t>平成29年12月 1日
令和 6年 7月 1日
平成28年 4月 1日
平成28年 4月 1日
平成29年12月 1日
平成29年12月 1日
令和 6年10月 1日
令和 6年 6月 1日</t>
    </r>
  </si>
  <si>
    <t>223</t>
  </si>
  <si>
    <t>04,9055,3</t>
  </si>
  <si>
    <r>
      <rPr>
        <sz val="9"/>
        <color rgb="FF000000"/>
        <rFont val="ＭＳ ゴシック"/>
        <family val="3"/>
        <charset val="128"/>
      </rPr>
      <t>株式会社リハ・イノベーション
ヴァルハラ訪問看護ステーション</t>
    </r>
  </si>
  <si>
    <r>
      <rPr>
        <sz val="9"/>
        <color rgb="FF000000"/>
        <rFont val="ＭＳ ゴシック"/>
        <family val="3"/>
        <charset val="128"/>
      </rPr>
      <t>〒063－0033
札幌市西区西野三条１０丁目９－２３</t>
    </r>
  </si>
  <si>
    <r>
      <rPr>
        <sz val="9"/>
        <color rgb="FF000000"/>
        <rFont val="ＭＳ ゴシック"/>
        <family val="3"/>
        <charset val="128"/>
      </rPr>
      <t>011-215-7960
(011-215-7961)</t>
    </r>
  </si>
  <si>
    <r>
      <rPr>
        <sz val="9"/>
        <color rgb="FF000000"/>
        <rFont val="ＭＳ Ｐゴシック"/>
        <family val="3"/>
        <charset val="128"/>
      </rPr>
      <t>( 訪看10 )第    318 号
( 訪看23 )第    428 号
( 訪看25 )第    525 号
( 訪看34 )第    246 号
( 訪看35 )第    105 号
( 訪ベⅠ１ )第    157 号
( 訪ベⅠ１注 )第    192 号
( 訪看40 )第     80 号</t>
    </r>
  </si>
  <si>
    <r>
      <rPr>
        <sz val="9"/>
        <color rgb="FF000000"/>
        <rFont val="ＭＳ Ｐゴシック"/>
        <family val="3"/>
        <charset val="128"/>
      </rPr>
      <t>令和 3年 3月 1日
令和 6年 6月 1日
平成28年 4月 1日
令和 7年 1月 1日
令和 8年 7月 1日
令和 8年 6月 1日
令和 8年 6月 1日
令和 6年 6月 1日</t>
    </r>
  </si>
  <si>
    <t>224</t>
  </si>
  <si>
    <t>04,9057,9</t>
  </si>
  <si>
    <r>
      <rPr>
        <sz val="9"/>
        <color rgb="FF000000"/>
        <rFont val="ＭＳ ゴシック"/>
        <family val="3"/>
        <charset val="128"/>
      </rPr>
      <t>株式会社ナナツボシ
ななつ星訪問看護ステーション</t>
    </r>
  </si>
  <si>
    <r>
      <rPr>
        <sz val="9"/>
        <color rgb="FF000000"/>
        <rFont val="ＭＳ ゴシック"/>
        <family val="3"/>
        <charset val="128"/>
      </rPr>
      <t>〒063－0801
札幌市西区二十四軒一条５丁目１番３４メディカルスクエア北円山</t>
    </r>
  </si>
  <si>
    <r>
      <rPr>
        <sz val="9"/>
        <color rgb="FF000000"/>
        <rFont val="ＭＳ ゴシック"/>
        <family val="3"/>
        <charset val="128"/>
      </rPr>
      <t>011-624-6434
(011-624-6435)</t>
    </r>
  </si>
  <si>
    <r>
      <rPr>
        <sz val="9"/>
        <color rgb="FF000000"/>
        <rFont val="ＭＳ Ｐゴシック"/>
        <family val="3"/>
        <charset val="128"/>
      </rPr>
      <t>( 訪看10 )第    290 号
( 訪看24 )第    461 号
( 訪看25 )第    557 号
( 訪ベⅠ１ )第    586 号
( 訪ベⅠ１注 )第    350 号
( 訪看40 )第    209 号</t>
    </r>
  </si>
  <si>
    <r>
      <rPr>
        <sz val="9"/>
        <color rgb="FF000000"/>
        <rFont val="ＭＳ Ｐゴシック"/>
        <family val="3"/>
        <charset val="128"/>
      </rPr>
      <t>平成30年 4月 1日
平成28年12月 1日
平成28年12月 1日
令和 8年 6月 1日
令和 8年 6月 1日
令和 6年 6月 1日</t>
    </r>
  </si>
  <si>
    <t>225</t>
  </si>
  <si>
    <t>04,9058,7</t>
  </si>
  <si>
    <r>
      <rPr>
        <sz val="9"/>
        <color rgb="FF000000"/>
        <rFont val="ＭＳ ゴシック"/>
        <family val="3"/>
        <charset val="128"/>
      </rPr>
      <t>株式会社Ｎ・フィールド
訪問看護ステーション　デューン札幌西</t>
    </r>
  </si>
  <si>
    <r>
      <rPr>
        <sz val="9"/>
        <color rgb="FF000000"/>
        <rFont val="ＭＳ ゴシック"/>
        <family val="3"/>
        <charset val="128"/>
      </rPr>
      <t>〒063－0811
札幌市西区琴似一条２丁目７番１号ライオンズプラザ琴似１０４号</t>
    </r>
  </si>
  <si>
    <r>
      <rPr>
        <sz val="9"/>
        <color rgb="FF000000"/>
        <rFont val="ＭＳ ゴシック"/>
        <family val="3"/>
        <charset val="128"/>
      </rPr>
      <t>011-624-0170
(011-624-0171)</t>
    </r>
  </si>
  <si>
    <r>
      <rPr>
        <sz val="9"/>
        <color rgb="FF000000"/>
        <rFont val="ＭＳ Ｐゴシック"/>
        <family val="3"/>
        <charset val="128"/>
      </rPr>
      <t>( 訪看10 )第    245 号
( 訪看34 )第    293 号
( 訪ベⅠ１ )第    158 号
( 訪ベⅠ１注 )第    145 号
( 訪看40 )第    603 号
( 訪看41 )第    204 号</t>
    </r>
  </si>
  <si>
    <r>
      <rPr>
        <sz val="9"/>
        <color rgb="FF000000"/>
        <rFont val="ＭＳ Ｐゴシック"/>
        <family val="3"/>
        <charset val="128"/>
      </rPr>
      <t>令和 4年 3月 1日
令和 7年 4月 1日
令和 8年 6月 1日
令和 8年 6月 1日
令和 6年12月 1日
令和 6年10月 1日</t>
    </r>
  </si>
  <si>
    <t>226</t>
  </si>
  <si>
    <t>04,9059,5</t>
  </si>
  <si>
    <r>
      <rPr>
        <sz val="9"/>
        <color rgb="FF000000"/>
        <rFont val="ＭＳ ゴシック"/>
        <family val="3"/>
        <charset val="128"/>
      </rPr>
      <t>合同会社ＲＯＩＣＡＬ
ロイカルリハビリ訪問看護ステーション</t>
    </r>
  </si>
  <si>
    <r>
      <rPr>
        <sz val="9"/>
        <color rgb="FF000000"/>
        <rFont val="ＭＳ ゴシック"/>
        <family val="3"/>
        <charset val="128"/>
      </rPr>
      <t>〒006－0820
札幌市手稲区前田十条十九丁目６番１２号</t>
    </r>
  </si>
  <si>
    <r>
      <rPr>
        <sz val="9"/>
        <color rgb="FF000000"/>
        <rFont val="ＭＳ ゴシック"/>
        <family val="3"/>
        <charset val="128"/>
      </rPr>
      <t>011-213-8951
(011-213-8953)</t>
    </r>
  </si>
  <si>
    <r>
      <rPr>
        <sz val="9"/>
        <color rgb="FF000000"/>
        <rFont val="ＭＳ Ｐゴシック"/>
        <family val="3"/>
        <charset val="128"/>
      </rPr>
      <t>( 訪看10 )第    579 号
( 訪看23 )第    466 号
( 訪看25 )第    562 号
( 訪看27 )第    283 号
( 訪看28 )第    184 号
( 訪看34 )第     15 号
( 訪ベⅠ１ )第    162 号
( 訪ベⅠ１注 )第     77 号
( 訪看40 )第    137 号</t>
    </r>
  </si>
  <si>
    <r>
      <rPr>
        <sz val="9"/>
        <color rgb="FF000000"/>
        <rFont val="ＭＳ Ｐゴシック"/>
        <family val="3"/>
        <charset val="128"/>
      </rPr>
      <t>令和 5年 7月 1日
令和 6年 6月 1日
平成29年 2月 1日
令和 5年 7月 1日
令和 5年 7月 1日
令和 6年 6月 1日
令和 8年 6月 1日
令和 8年 6月 1日
令和 6年 6月 1日</t>
    </r>
  </si>
  <si>
    <t>227</t>
  </si>
  <si>
    <t>04,9060,3</t>
  </si>
  <si>
    <r>
      <rPr>
        <sz val="9"/>
        <color rgb="FF000000"/>
        <rFont val="ＭＳ ゴシック"/>
        <family val="3"/>
        <charset val="128"/>
      </rPr>
      <t>株式会社ノアコンツェル
ノア地域巡回センター発寒</t>
    </r>
  </si>
  <si>
    <r>
      <rPr>
        <sz val="9"/>
        <color rgb="FF000000"/>
        <rFont val="ＭＳ ゴシック"/>
        <family val="3"/>
        <charset val="128"/>
      </rPr>
      <t>〒063－0830
札幌市西区発寒十条２丁目８番５号</t>
    </r>
  </si>
  <si>
    <r>
      <rPr>
        <sz val="9"/>
        <color rgb="FF000000"/>
        <rFont val="ＭＳ ゴシック"/>
        <family val="3"/>
        <charset val="128"/>
      </rPr>
      <t>011-676-2203
(011-676-2201)</t>
    </r>
  </si>
  <si>
    <r>
      <rPr>
        <sz val="9"/>
        <color rgb="FF000000"/>
        <rFont val="ＭＳ Ｐゴシック"/>
        <family val="3"/>
        <charset val="128"/>
      </rPr>
      <t>( 訪看41 )第     46 号</t>
    </r>
  </si>
  <si>
    <t>228</t>
  </si>
  <si>
    <t>04,9061,1</t>
  </si>
  <si>
    <r>
      <rPr>
        <sz val="9"/>
        <color rgb="FF000000"/>
        <rFont val="ＭＳ ゴシック"/>
        <family val="3"/>
        <charset val="128"/>
      </rPr>
      <t>株式会社Ｍ＆Ｃ
もみじ訪問看護ステーション</t>
    </r>
  </si>
  <si>
    <r>
      <rPr>
        <sz val="9"/>
        <color rgb="FF000000"/>
        <rFont val="ＭＳ ゴシック"/>
        <family val="3"/>
        <charset val="128"/>
      </rPr>
      <t>〒063－0004
札幌市西区山の手四条１１丁目１－１５コートロティ山の手３０３号</t>
    </r>
  </si>
  <si>
    <r>
      <rPr>
        <sz val="9"/>
        <color rgb="FF000000"/>
        <rFont val="ＭＳ ゴシック"/>
        <family val="3"/>
        <charset val="128"/>
      </rPr>
      <t>011-213-8572
(011-213-8573)</t>
    </r>
  </si>
  <si>
    <r>
      <rPr>
        <sz val="9"/>
        <color rgb="FF000000"/>
        <rFont val="ＭＳ Ｐゴシック"/>
        <family val="3"/>
        <charset val="128"/>
      </rPr>
      <t>( 訪看10 )第    282 号
( 訪看23 )第    503 号
( 訪看25 )第    602 号
( 訪看27 )第     88 号
( 訪看28 )第     71 号
( 訪看40 )第    246 号</t>
    </r>
  </si>
  <si>
    <r>
      <rPr>
        <sz val="9"/>
        <color rgb="FF000000"/>
        <rFont val="ＭＳ Ｐゴシック"/>
        <family val="3"/>
        <charset val="128"/>
      </rPr>
      <t>平成30年 1月 1日
令和 6年 6月 1日
平成30年 1月 1日
平成30年 1月 1日
平成30年 1月 1日
令和 6年 6月 1日</t>
    </r>
  </si>
  <si>
    <t>229</t>
  </si>
  <si>
    <t>04,9062,9</t>
  </si>
  <si>
    <r>
      <rPr>
        <sz val="9"/>
        <color rgb="FF000000"/>
        <rFont val="ＭＳ ゴシック"/>
        <family val="3"/>
        <charset val="128"/>
      </rPr>
      <t>株式会社はる日
訪問看護ステーション晴日</t>
    </r>
  </si>
  <si>
    <r>
      <rPr>
        <sz val="9"/>
        <color rgb="FF000000"/>
        <rFont val="ＭＳ ゴシック"/>
        <family val="3"/>
        <charset val="128"/>
      </rPr>
      <t>〒063－0823
札幌市西区発寒三条３丁目５番２５号</t>
    </r>
  </si>
  <si>
    <r>
      <rPr>
        <sz val="9"/>
        <color rgb="FF000000"/>
        <rFont val="ＭＳ ゴシック"/>
        <family val="3"/>
        <charset val="128"/>
      </rPr>
      <t>011-590-1703
(011-590-1715)</t>
    </r>
  </si>
  <si>
    <r>
      <rPr>
        <sz val="9"/>
        <color rgb="FF000000"/>
        <rFont val="ＭＳ Ｐゴシック"/>
        <family val="3"/>
        <charset val="128"/>
      </rPr>
      <t>( 訪看10 )第    757 号
( 訪看23 )第    522 号
( 訪看25 )第    612 号
( 訪看27 )第    443 号
( 訪看28 )第    291 号
( 訪看34 )第     55 号
( 訪ベⅠ１ )第    463 号
( 訪看40 )第     21 号</t>
    </r>
  </si>
  <si>
    <r>
      <rPr>
        <sz val="9"/>
        <color rgb="FF000000"/>
        <rFont val="ＭＳ Ｐゴシック"/>
        <family val="3"/>
        <charset val="128"/>
      </rPr>
      <t>令和 7年10月 1日
令和 6年 6月 1日
平成30年 4月 1日
令和 7年10月 1日
令和 7年10月 1日
令和 6年 6月 1日
令和 8年 6月 1日
令和 6年 6月 1日</t>
    </r>
  </si>
  <si>
    <t>230</t>
  </si>
  <si>
    <t>04,9063,7</t>
  </si>
  <si>
    <r>
      <rPr>
        <sz val="9"/>
        <color rgb="FF000000"/>
        <rFont val="ＭＳ ゴシック"/>
        <family val="3"/>
        <charset val="128"/>
      </rPr>
      <t>株式会社恵み野介護サービス
フレンドリィ指定訪問看護ステーション</t>
    </r>
  </si>
  <si>
    <r>
      <rPr>
        <sz val="9"/>
        <color rgb="FF000000"/>
        <rFont val="ＭＳ ゴシック"/>
        <family val="3"/>
        <charset val="128"/>
      </rPr>
      <t>〒063－0012
札幌市西区福井１丁目９番１５号</t>
    </r>
  </si>
  <si>
    <r>
      <rPr>
        <sz val="9"/>
        <color rgb="FF000000"/>
        <rFont val="ＭＳ ゴシック"/>
        <family val="3"/>
        <charset val="128"/>
      </rPr>
      <t>011-613-1188
(011-613-0035)</t>
    </r>
  </si>
  <si>
    <r>
      <rPr>
        <sz val="9"/>
        <color rgb="FF000000"/>
        <rFont val="ＭＳ Ｐゴシック"/>
        <family val="3"/>
        <charset val="128"/>
      </rPr>
      <t>( 訪看24 )第    533 号
( 訪看25 )第    618 号
( 訪看41 )第    349 号</t>
    </r>
  </si>
  <si>
    <r>
      <rPr>
        <sz val="9"/>
        <color rgb="FF000000"/>
        <rFont val="ＭＳ Ｐゴシック"/>
        <family val="3"/>
        <charset val="128"/>
      </rPr>
      <t>平成30年 6月 1日
平成30年 6月 1日
令和 7年 2月 1日</t>
    </r>
  </si>
  <si>
    <t>231</t>
  </si>
  <si>
    <t>04,9064,5</t>
  </si>
  <si>
    <r>
      <rPr>
        <sz val="9"/>
        <color rgb="FF000000"/>
        <rFont val="ＭＳ ゴシック"/>
        <family val="3"/>
        <charset val="128"/>
      </rPr>
      <t>ＳＯＭＰＯケア株式会社
ＳＯＭＰＯケア　札幌星置　訪問看護</t>
    </r>
  </si>
  <si>
    <r>
      <rPr>
        <sz val="9"/>
        <color rgb="FF000000"/>
        <rFont val="ＭＳ ゴシック"/>
        <family val="3"/>
        <charset val="128"/>
      </rPr>
      <t>〒006－0851
札幌市手稲区星置一条４丁目２番２９号</t>
    </r>
  </si>
  <si>
    <r>
      <rPr>
        <sz val="9"/>
        <color rgb="FF000000"/>
        <rFont val="ＭＳ ゴシック"/>
        <family val="3"/>
        <charset val="128"/>
      </rPr>
      <t>011-691-3364
(011-691-3359)</t>
    </r>
  </si>
  <si>
    <r>
      <rPr>
        <sz val="9"/>
        <color rgb="FF000000"/>
        <rFont val="ＭＳ Ｐゴシック"/>
        <family val="3"/>
        <charset val="128"/>
      </rPr>
      <t>( 訪看10 )第    304 号
( 訪看24 )第    542 号
( 訪看25 )第    627 号
( 訪看27 )第    100 号
( 訪看34 )第    115 号
( 訪ベⅠ１ )第    319 号
( 訪ベⅠ１注 )第    334 号
( 訪看40 )第     32 号</t>
    </r>
  </si>
  <si>
    <r>
      <rPr>
        <sz val="9"/>
        <color rgb="FF000000"/>
        <rFont val="ＭＳ Ｐゴシック"/>
        <family val="3"/>
        <charset val="128"/>
      </rPr>
      <t>令和 3年 7月 1日
令和 2年 3月 1日
平成30年 7月 1日
平成30年 7月 1日
令和 6年10月 1日
令和 8年 6月 1日
令和 8年 6月 1日
令和 6年 6月 1日</t>
    </r>
  </si>
  <si>
    <t>232</t>
  </si>
  <si>
    <t>04,9065,2</t>
  </si>
  <si>
    <r>
      <rPr>
        <sz val="9"/>
        <color rgb="FF000000"/>
        <rFont val="ＭＳ ゴシック"/>
        <family val="3"/>
        <charset val="128"/>
      </rPr>
      <t>ＳＯＭＰＯケア株式会社
ＳＯＭＰＯケア　札幌発寒　訪問看護</t>
    </r>
  </si>
  <si>
    <r>
      <rPr>
        <sz val="9"/>
        <color rgb="FF000000"/>
        <rFont val="ＭＳ ゴシック"/>
        <family val="3"/>
        <charset val="128"/>
      </rPr>
      <t>〒063－0826
札幌市西区発寒六条４丁目６番３号</t>
    </r>
  </si>
  <si>
    <r>
      <rPr>
        <sz val="9"/>
        <color rgb="FF000000"/>
        <rFont val="ＭＳ ゴシック"/>
        <family val="3"/>
        <charset val="128"/>
      </rPr>
      <t>011-668-7003
(011-669-7075)</t>
    </r>
  </si>
  <si>
    <r>
      <rPr>
        <sz val="9"/>
        <color rgb="FF000000"/>
        <rFont val="ＭＳ Ｐゴシック"/>
        <family val="3"/>
        <charset val="128"/>
      </rPr>
      <t>( 訪看10 )第    303 号
( 訪看24 )第    541 号
( 訪看25 )第    626 号
( 訪看27 )第     99 号
( 訪看34 )第    116 号
( 訪ベⅠ１ )第    320 号
( 訪ベⅠ１注 )第    337 号
( 訪看41 )第    205 号</t>
    </r>
  </si>
  <si>
    <r>
      <rPr>
        <sz val="9"/>
        <color rgb="FF000000"/>
        <rFont val="ＭＳ Ｐゴシック"/>
        <family val="3"/>
        <charset val="128"/>
      </rPr>
      <t>令和 3年 2月 1日
平成30年 7月 1日
平成30年 7月 1日
平成30年 7月 1日
令和 6年10月 1日
令和 8年 6月 1日
令和 8年 6月 1日
令和 6年10月 1日</t>
    </r>
  </si>
  <si>
    <t>233</t>
  </si>
  <si>
    <t>04,9067,8</t>
  </si>
  <si>
    <r>
      <rPr>
        <sz val="9"/>
        <color rgb="FF000000"/>
        <rFont val="ＭＳ ゴシック"/>
        <family val="3"/>
        <charset val="128"/>
      </rPr>
      <t>株式会社Ｂｅｓｉｄｅ
こころナーシングステーション</t>
    </r>
  </si>
  <si>
    <r>
      <rPr>
        <sz val="9"/>
        <color rgb="FF000000"/>
        <rFont val="ＭＳ ゴシック"/>
        <family val="3"/>
        <charset val="128"/>
      </rPr>
      <t>〒001－0924
札幌市北区新川四条１９丁目４－２５</t>
    </r>
  </si>
  <si>
    <r>
      <rPr>
        <sz val="9"/>
        <color rgb="FF000000"/>
        <rFont val="ＭＳ ゴシック"/>
        <family val="3"/>
        <charset val="128"/>
      </rPr>
      <t>011-555-6144
(011-777-4728)</t>
    </r>
  </si>
  <si>
    <r>
      <rPr>
        <sz val="9"/>
        <color rgb="FF000000"/>
        <rFont val="ＭＳ Ｐゴシック"/>
        <family val="3"/>
        <charset val="128"/>
      </rPr>
      <t>( 訪看10 )第    319 号
( 訪看23 )第    562 号
( 訪看25 )第    648 号
( 訪看27 )第    148 号
( 訪看28 )第     82 号
( 訪看34 )第    422 号
( 訪看35 )第     60 号
( 訪看37 )第     41 号
( 訪ベⅠ１ )第    413 号
( 訪ベⅠ１注 )第     42 号
( 訪看40 )第    247 号</t>
    </r>
  </si>
  <si>
    <r>
      <rPr>
        <sz val="9"/>
        <color rgb="FF000000"/>
        <rFont val="ＭＳ Ｐゴシック"/>
        <family val="3"/>
        <charset val="128"/>
      </rPr>
      <t>令和 3年11月 1日
令和 6年 6月 1日
平成30年 9月 1日
平成30年 9月 1日
平成30年 9月 1日
令和 8年 6月 1日
令和 8年 6月 1日
令和 8年 6月 1日
令和 8年 6月 1日
令和 8年 6月 1日
令和 6年 6月 1日</t>
    </r>
  </si>
  <si>
    <t>234</t>
  </si>
  <si>
    <t>04,9068,6</t>
  </si>
  <si>
    <r>
      <rPr>
        <sz val="9"/>
        <color rgb="FF000000"/>
        <rFont val="ＭＳ ゴシック"/>
        <family val="3"/>
        <charset val="128"/>
      </rPr>
      <t>社会福祉法人杜の会
平和の杜訪問看護ステーション</t>
    </r>
  </si>
  <si>
    <r>
      <rPr>
        <sz val="9"/>
        <color rgb="FF000000"/>
        <rFont val="ＭＳ ゴシック"/>
        <family val="3"/>
        <charset val="128"/>
      </rPr>
      <t>〒063－0029
札幌市西区平和４２０番地</t>
    </r>
  </si>
  <si>
    <r>
      <rPr>
        <sz val="9"/>
        <color rgb="FF000000"/>
        <rFont val="ＭＳ ゴシック"/>
        <family val="3"/>
        <charset val="128"/>
      </rPr>
      <t>011-668-2020
(011-668-2525)</t>
    </r>
  </si>
  <si>
    <r>
      <rPr>
        <sz val="9"/>
        <color rgb="FF000000"/>
        <rFont val="ＭＳ Ｐゴシック"/>
        <family val="3"/>
        <charset val="128"/>
      </rPr>
      <t>( 訪看10 )第    659 号
( 訪看24 )第    564 号
( 訪看25 )第    650 号
( 訪ベⅠ１ )第    555 号
( 訪看40 )第    248 号
( 訪看41 )第    206 号</t>
    </r>
  </si>
  <si>
    <r>
      <rPr>
        <sz val="9"/>
        <color rgb="FF000000"/>
        <rFont val="ＭＳ Ｐゴシック"/>
        <family val="3"/>
        <charset val="128"/>
      </rPr>
      <t>令和 6年 8月 1日
平成30年11月 1日
平成30年11月 1日
令和 8年 6月 1日
令和 6年 6月 1日
令和 6年10月 1日</t>
    </r>
  </si>
  <si>
    <t>235</t>
  </si>
  <si>
    <t>04,9070,2</t>
  </si>
  <si>
    <r>
      <rPr>
        <sz val="9"/>
        <color rgb="FF000000"/>
        <rFont val="ＭＳ ゴシック"/>
        <family val="3"/>
        <charset val="128"/>
      </rPr>
      <t>医療法人社団研仁会
医療法人社団　研仁会　訪問看護ステーションいづみ</t>
    </r>
  </si>
  <si>
    <r>
      <rPr>
        <sz val="9"/>
        <color rgb="FF000000"/>
        <rFont val="ＭＳ ゴシック"/>
        <family val="3"/>
        <charset val="128"/>
      </rPr>
      <t>〒063－0868
札幌市西区八軒八条東５丁目６－９サイレンス八軒アネックス３０３号</t>
    </r>
  </si>
  <si>
    <r>
      <rPr>
        <sz val="9"/>
        <color rgb="FF000000"/>
        <rFont val="ＭＳ ゴシック"/>
        <family val="3"/>
        <charset val="128"/>
      </rPr>
      <t>011-738-1239
(011-738-1238)</t>
    </r>
  </si>
  <si>
    <r>
      <rPr>
        <sz val="9"/>
        <color rgb="FF000000"/>
        <rFont val="ＭＳ Ｐゴシック"/>
        <family val="3"/>
        <charset val="128"/>
      </rPr>
      <t>( 訪看23 )第   1159 号
( 訪看24 )第    575 号
( 訪看25 )第    659 号
( 訪看26 )第     25 号
( 訪看32 )第      5 号
( 訪看34 )第    307 号
( 訪看35 )第    103 号
( 訪ベⅠ１ )第    164 号
( 訪ベⅠ１注 )第    248 号
( 訪看40 )第    139 号</t>
    </r>
  </si>
  <si>
    <r>
      <rPr>
        <sz val="9"/>
        <color rgb="FF000000"/>
        <rFont val="ＭＳ Ｐゴシック"/>
        <family val="3"/>
        <charset val="128"/>
      </rPr>
      <t>令和 8年 4月 1日
平成31年 1月 1日
平成31年 1月 1日
平成31年 1月 1日
令和 4年 4月 1日
令和 7年 5月 1日
令和 8年 7月 1日
令和 8年 6月 1日
令和 8年 6月 1日
令和 6年 6月 1日</t>
    </r>
  </si>
  <si>
    <t>236</t>
  </si>
  <si>
    <t>04,9072,8</t>
  </si>
  <si>
    <r>
      <rPr>
        <sz val="9"/>
        <color rgb="FF000000"/>
        <rFont val="ＭＳ ゴシック"/>
        <family val="3"/>
        <charset val="128"/>
      </rPr>
      <t>株式会社Ｐｌａｒｋ
プラーク訪問看護ステーション</t>
    </r>
  </si>
  <si>
    <r>
      <rPr>
        <sz val="9"/>
        <color rgb="FF000000"/>
        <rFont val="ＭＳ ゴシック"/>
        <family val="3"/>
        <charset val="128"/>
      </rPr>
      <t>〒063－0031
札幌市西区西野一条１丁目１０－２６オークヒルズ’８９　１０５号</t>
    </r>
  </si>
  <si>
    <r>
      <rPr>
        <sz val="9"/>
        <color rgb="FF000000"/>
        <rFont val="ＭＳ ゴシック"/>
        <family val="3"/>
        <charset val="128"/>
      </rPr>
      <t>011-699-6091
(011-699-6092)</t>
    </r>
  </si>
  <si>
    <r>
      <rPr>
        <sz val="9"/>
        <color rgb="FF000000"/>
        <rFont val="ＭＳ Ｐゴシック"/>
        <family val="3"/>
        <charset val="128"/>
      </rPr>
      <t>( 訪看23 )第    669 号
( 訪看25 )第    742 号
( 訪ベⅠ１ )第    540 号
( 訪看40 )第     48 号</t>
    </r>
  </si>
  <si>
    <r>
      <rPr>
        <sz val="9"/>
        <color rgb="FF000000"/>
        <rFont val="ＭＳ Ｐゴシック"/>
        <family val="3"/>
        <charset val="128"/>
      </rPr>
      <t>令和 6年 6月 1日
令和 2年 4月 1日
令和 8年 6月 1日
令和 6年 6月 1日</t>
    </r>
  </si>
  <si>
    <t>237</t>
  </si>
  <si>
    <t>04,9073,6</t>
  </si>
  <si>
    <r>
      <rPr>
        <sz val="9"/>
        <color rgb="FF000000"/>
        <rFont val="ＭＳ ゴシック"/>
        <family val="3"/>
        <charset val="128"/>
      </rPr>
      <t>社会福祉法人勤医協福祉会
勤医協新発寒訪問看護ステーション</t>
    </r>
  </si>
  <si>
    <r>
      <rPr>
        <sz val="9"/>
        <color rgb="FF000000"/>
        <rFont val="ＭＳ ゴシック"/>
        <family val="3"/>
        <charset val="128"/>
      </rPr>
      <t>〒006－0806
札幌市手稲区新発寒六条３丁目９番３号</t>
    </r>
  </si>
  <si>
    <r>
      <rPr>
        <sz val="9"/>
        <color rgb="FF000000"/>
        <rFont val="ＭＳ ゴシック"/>
        <family val="3"/>
        <charset val="128"/>
      </rPr>
      <t>011-699-1515
(011-699-1517)</t>
    </r>
  </si>
  <si>
    <r>
      <rPr>
        <sz val="9"/>
        <color rgb="FF000000"/>
        <rFont val="ＭＳ Ｐゴシック"/>
        <family val="3"/>
        <charset val="128"/>
      </rPr>
      <t>( 訪看23 )第    654 号
( 訪看25 )第    728 号
( 訪ベⅠ１ )第    286 号
( 訪ベⅠ１注 )第    296 号
( 訪看40 )第    249 号</t>
    </r>
  </si>
  <si>
    <r>
      <rPr>
        <sz val="9"/>
        <color rgb="FF000000"/>
        <rFont val="ＭＳ Ｐゴシック"/>
        <family val="3"/>
        <charset val="128"/>
      </rPr>
      <t>令和 6年 6月 1日
令和 2年 4月 1日
令和 8年 6月 1日
令和 8年 6月 1日
令和 6年 6月 1日</t>
    </r>
  </si>
  <si>
    <t>238</t>
  </si>
  <si>
    <t>04,9074,4</t>
  </si>
  <si>
    <r>
      <rPr>
        <sz val="9"/>
        <color rgb="FF000000"/>
        <rFont val="ＭＳ ゴシック"/>
        <family val="3"/>
        <charset val="128"/>
      </rPr>
      <t>株式会社アイビー
訪問看護ステーション　シンシア</t>
    </r>
  </si>
  <si>
    <r>
      <rPr>
        <sz val="9"/>
        <color rgb="FF000000"/>
        <rFont val="ＭＳ ゴシック"/>
        <family val="3"/>
        <charset val="128"/>
      </rPr>
      <t>〒063－0814
札幌市西区琴似四条３丁目３－６</t>
    </r>
  </si>
  <si>
    <r>
      <rPr>
        <sz val="9"/>
        <color rgb="FF000000"/>
        <rFont val="ＭＳ ゴシック"/>
        <family val="3"/>
        <charset val="128"/>
      </rPr>
      <t>011-600-2263
(011-600-2384)</t>
    </r>
  </si>
  <si>
    <r>
      <rPr>
        <sz val="9"/>
        <color rgb="FF000000"/>
        <rFont val="ＭＳ Ｐゴシック"/>
        <family val="3"/>
        <charset val="128"/>
      </rPr>
      <t>( 訪看10 )第    458 号
( 訪看23 )第    670 号
( 訪看25 )第    743 号
( 訪看27 )第    202 号
( 訪看28 )第    124 号
( 訪看34 )第    313 号
( 訪ベⅠ１ )第    166 号
( 訪ベⅠ１注 )第    379 号
( 訪看41 )第    207 号</t>
    </r>
  </si>
  <si>
    <r>
      <rPr>
        <sz val="9"/>
        <color rgb="FF000000"/>
        <rFont val="ＭＳ Ｐゴシック"/>
        <family val="3"/>
        <charset val="128"/>
      </rPr>
      <t>令和 3年 3月 1日
令和 6年 6月 1日
令和 2年 4月 1日
令和 3年 3月 1日
令和 3年 3月 1日
令和 7年 6月 1日
令和 8年 6月 1日
令和 8年 6月 1日
令和 6年10月 1日</t>
    </r>
  </si>
  <si>
    <t>239</t>
  </si>
  <si>
    <t>04,9075,1</t>
  </si>
  <si>
    <r>
      <rPr>
        <sz val="9"/>
        <color rgb="FF000000"/>
        <rFont val="ＭＳ ゴシック"/>
        <family val="3"/>
        <charset val="128"/>
      </rPr>
      <t>株式会社ノアコンツェル
訪問看護ステーション　ナースケアーズ発寒西</t>
    </r>
  </si>
  <si>
    <r>
      <rPr>
        <sz val="9"/>
        <color rgb="FF000000"/>
        <rFont val="ＭＳ ゴシック"/>
        <family val="3"/>
        <charset val="128"/>
      </rPr>
      <t>〒063－0826
札幌市西区発寒六条１３丁目３－６１ノアガーデン　ブランジェ１Ｆ</t>
    </r>
  </si>
  <si>
    <r>
      <rPr>
        <sz val="9"/>
        <color rgb="FF000000"/>
        <rFont val="ＭＳ ゴシック"/>
        <family val="3"/>
        <charset val="128"/>
      </rPr>
      <t>011-669-2203
(011-669-3388)</t>
    </r>
  </si>
  <si>
    <r>
      <rPr>
        <sz val="9"/>
        <color rgb="FF000000"/>
        <rFont val="ＭＳ Ｐゴシック"/>
        <family val="3"/>
        <charset val="128"/>
      </rPr>
      <t>( 訪看23 )第   1194 号
( 訪看25 )第   1245 号
( 訪ベⅠ１ )第    622 号
( 訪看41 )第     47 号</t>
    </r>
  </si>
  <si>
    <t>240</t>
  </si>
  <si>
    <t>04,9076,9</t>
  </si>
  <si>
    <r>
      <rPr>
        <sz val="9"/>
        <color rgb="FF000000"/>
        <rFont val="ＭＳ ゴシック"/>
        <family val="3"/>
        <charset val="128"/>
      </rPr>
      <t>株式会社ＧＯＮＥＸＴ
訪問看護・リハビリ　ていーね</t>
    </r>
  </si>
  <si>
    <r>
      <rPr>
        <sz val="9"/>
        <color rgb="FF000000"/>
        <rFont val="ＭＳ ゴシック"/>
        <family val="3"/>
        <charset val="128"/>
      </rPr>
      <t>〒006－0834
札幌市手稲区曙四条３丁目１５番３５パレーシャルＡＫＥＢＯＮＯ　左Ｔ号室</t>
    </r>
  </si>
  <si>
    <r>
      <rPr>
        <sz val="9"/>
        <color rgb="FF000000"/>
        <rFont val="ＭＳ ゴシック"/>
        <family val="3"/>
        <charset val="128"/>
      </rPr>
      <t>011-699-6444
(011-699-6412)</t>
    </r>
  </si>
  <si>
    <r>
      <rPr>
        <sz val="9"/>
        <color rgb="FF000000"/>
        <rFont val="ＭＳ Ｐゴシック"/>
        <family val="3"/>
        <charset val="128"/>
      </rPr>
      <t>( 訪看24 )第    723 号
( 訪看25 )第    795 号</t>
    </r>
  </si>
  <si>
    <r>
      <rPr>
        <sz val="9"/>
        <color rgb="FF000000"/>
        <rFont val="ＭＳ Ｐゴシック"/>
        <family val="3"/>
        <charset val="128"/>
      </rPr>
      <t>令和 3年 5月 1日
令和 3年 5月 1日</t>
    </r>
  </si>
  <si>
    <t>241</t>
  </si>
  <si>
    <t>04,9077,7</t>
  </si>
  <si>
    <r>
      <rPr>
        <sz val="9"/>
        <color rgb="FF000000"/>
        <rFont val="ＭＳ ゴシック"/>
        <family val="3"/>
        <charset val="128"/>
      </rPr>
      <t>株式会社サンウェルズ
サンウェルズ西野訪問看護ステーション</t>
    </r>
  </si>
  <si>
    <r>
      <rPr>
        <sz val="9"/>
        <color rgb="FF000000"/>
        <rFont val="ＭＳ ゴシック"/>
        <family val="3"/>
        <charset val="128"/>
      </rPr>
      <t>〒063－0036
札幌市西区西野六条２丁目８番２０号</t>
    </r>
  </si>
  <si>
    <r>
      <rPr>
        <sz val="9"/>
        <color rgb="FF000000"/>
        <rFont val="ＭＳ ゴシック"/>
        <family val="3"/>
        <charset val="128"/>
      </rPr>
      <t>011-215-5350
(011-215-5967)</t>
    </r>
  </si>
  <si>
    <r>
      <rPr>
        <sz val="9"/>
        <color rgb="FF000000"/>
        <rFont val="ＭＳ Ｐゴシック"/>
        <family val="3"/>
        <charset val="128"/>
      </rPr>
      <t>( 訪看24 )第    698 号
( 訪看25 )第    770 号
( 訪看36 )第      9 号
( 訪ベⅠ１ )第    386 号
( 訪ベⅠ１注 )第    341 号
( 訪ベⅡ１８ )第     25 号
( 訪看41 )第    389 号</t>
    </r>
  </si>
  <si>
    <r>
      <rPr>
        <sz val="9"/>
        <color rgb="FF000000"/>
        <rFont val="ＭＳ Ｐゴシック"/>
        <family val="3"/>
        <charset val="128"/>
      </rPr>
      <t>令和 2年11月 1日
令和 2年11月 1日
令和 8年 6月 1日
令和 8年 6月 1日
令和 8年 6月 1日
令和 7年10月 1日
令和 7年 6月 1日</t>
    </r>
  </si>
  <si>
    <t>242</t>
  </si>
  <si>
    <t>04,9078,5</t>
  </si>
  <si>
    <r>
      <rPr>
        <sz val="9"/>
        <color rgb="FF000000"/>
        <rFont val="ＭＳ ゴシック"/>
        <family val="3"/>
        <charset val="128"/>
      </rPr>
      <t>株式会社ネクスド
ご近助ナースリハビリステーション札幌</t>
    </r>
  </si>
  <si>
    <r>
      <rPr>
        <sz val="9"/>
        <color rgb="FF000000"/>
        <rFont val="ＭＳ ゴシック"/>
        <family val="3"/>
        <charset val="128"/>
      </rPr>
      <t>〒063－0826
札幌市西区発寒六条９丁目１－１０　２階</t>
    </r>
  </si>
  <si>
    <r>
      <rPr>
        <sz val="9"/>
        <color rgb="FF000000"/>
        <rFont val="ＭＳ ゴシック"/>
        <family val="3"/>
        <charset val="128"/>
      </rPr>
      <t>011-215-8925
(011-215-8926)</t>
    </r>
  </si>
  <si>
    <r>
      <rPr>
        <sz val="9"/>
        <color rgb="FF000000"/>
        <rFont val="ＭＳ Ｐゴシック"/>
        <family val="3"/>
        <charset val="128"/>
      </rPr>
      <t>( 訪看10 )第    465 号
( 訪看23 )第    717 号
( 訪看25 )第    789 号
( 訪看27 )第    206 号
( 訪看28 )第    127 号
( 訪看機１ )第     35 号
( 訪看34 )第     16 号
( 訪看35 )第     23 号
( 訪看37 )第     11 号
( 訪ベⅠ１ )第    351 号
( 訪ベⅠ１注 )第    112 号
( 訪看40 )第     96 号</t>
    </r>
  </si>
  <si>
    <r>
      <rPr>
        <sz val="9"/>
        <color rgb="FF000000"/>
        <rFont val="ＭＳ Ｐゴシック"/>
        <family val="3"/>
        <charset val="128"/>
      </rPr>
      <t>令和 3年 4月 1日
令和 6年 6月 1日
令和 3年 4月 1日
令和 3年 4月 1日
令和 3年 4月 1日
令和 8年 4月 1日
令和 6年 6月 1日
令和 8年 6月 1日
令和 8年 6月 1日
令和 8年 6月 1日
令和 8年 6月 1日
令和 6年 6月 1日</t>
    </r>
  </si>
  <si>
    <t>243</t>
  </si>
  <si>
    <t>04,9079,3</t>
  </si>
  <si>
    <r>
      <rPr>
        <sz val="9"/>
        <color rgb="FF000000"/>
        <rFont val="ＭＳ ゴシック"/>
        <family val="3"/>
        <charset val="128"/>
      </rPr>
      <t>有限会社Ｈｉｔ－Ｊａｐａｎ
訪問看護ステーション　マイス札幌</t>
    </r>
  </si>
  <si>
    <r>
      <rPr>
        <sz val="9"/>
        <color rgb="FF000000"/>
        <rFont val="ＭＳ ゴシック"/>
        <family val="3"/>
        <charset val="128"/>
      </rPr>
      <t>〒063－0813
札幌市西区琴似三条４丁目１－３０－３０３号室</t>
    </r>
  </si>
  <si>
    <r>
      <rPr>
        <sz val="9"/>
        <color rgb="FF000000"/>
        <rFont val="ＭＳ ゴシック"/>
        <family val="3"/>
        <charset val="128"/>
      </rPr>
      <t>011-839-7095
(011-839-7095)</t>
    </r>
  </si>
  <si>
    <r>
      <rPr>
        <sz val="9"/>
        <color rgb="FF000000"/>
        <rFont val="ＭＳ Ｐゴシック"/>
        <family val="3"/>
        <charset val="128"/>
      </rPr>
      <t>( 訪看10 )第    464 号
( 訪看24 )第    716 号
( 訪看25 )第    788 号
( 訪看27 )第    205 号
( 訪看28 )第    126 号</t>
    </r>
  </si>
  <si>
    <r>
      <rPr>
        <sz val="9"/>
        <color rgb="FF000000"/>
        <rFont val="ＭＳ Ｐゴシック"/>
        <family val="3"/>
        <charset val="128"/>
      </rPr>
      <t>令和 3年 4月 1日
令和 3年 4月 1日
令和 3年 4月 1日
令和 3年 4月 1日
令和 3年 4月 1日</t>
    </r>
  </si>
  <si>
    <t>244</t>
  </si>
  <si>
    <t>04,9080,1</t>
  </si>
  <si>
    <r>
      <rPr>
        <sz val="9"/>
        <color rgb="FF000000"/>
        <rFont val="ＭＳ ゴシック"/>
        <family val="3"/>
        <charset val="128"/>
      </rPr>
      <t>株式会社サンウェルズ
サンウェルズ西宮の沢訪問看護ステーション</t>
    </r>
  </si>
  <si>
    <r>
      <rPr>
        <sz val="9"/>
        <color rgb="FF000000"/>
        <rFont val="ＭＳ ゴシック"/>
        <family val="3"/>
        <charset val="128"/>
      </rPr>
      <t>〒006－0004
札幌市手稲区西宮の沢四条３丁目３番３４号</t>
    </r>
  </si>
  <si>
    <r>
      <rPr>
        <sz val="9"/>
        <color rgb="FF000000"/>
        <rFont val="ＭＳ ゴシック"/>
        <family val="3"/>
        <charset val="128"/>
      </rPr>
      <t>011-215-7877
(011-215-7837)</t>
    </r>
  </si>
  <si>
    <r>
      <rPr>
        <sz val="9"/>
        <color rgb="FF000000"/>
        <rFont val="ＭＳ Ｐゴシック"/>
        <family val="3"/>
        <charset val="128"/>
      </rPr>
      <t>( 訪看24 )第    724 号
( 訪看25 )第    796 号
( 訪看36 )第      7 号
( 訪ベⅠ１ )第    387 号
( 訪ベⅠ１注 )第    342 号
( 訪ベⅡ１８ )第     26 号
( 訪看41 )第    388 号</t>
    </r>
  </si>
  <si>
    <r>
      <rPr>
        <sz val="9"/>
        <color rgb="FF000000"/>
        <rFont val="ＭＳ Ｐゴシック"/>
        <family val="3"/>
        <charset val="128"/>
      </rPr>
      <t>令和 3年 5月 1日
令和 3年 5月 1日
令和 8年 6月 1日
令和 8年 6月 1日
令和 8年 6月 1日
令和 7年10月 1日
令和 7年 6月 1日</t>
    </r>
  </si>
  <si>
    <t>245</t>
  </si>
  <si>
    <t>04,9082,7</t>
  </si>
  <si>
    <r>
      <rPr>
        <sz val="9"/>
        <color rgb="FF000000"/>
        <rFont val="ＭＳ ゴシック"/>
        <family val="3"/>
        <charset val="128"/>
      </rPr>
      <t>合同会社メノウエニテ
ＭＴ訪問看護ステーション</t>
    </r>
  </si>
  <si>
    <r>
      <rPr>
        <sz val="9"/>
        <color rgb="FF000000"/>
        <rFont val="ＭＳ ゴシック"/>
        <family val="3"/>
        <charset val="128"/>
      </rPr>
      <t>〒006－0823
札幌市手稲区前田十三条１０丁目４番１０号マ・メゾン３０１号室</t>
    </r>
  </si>
  <si>
    <r>
      <rPr>
        <sz val="9"/>
        <color rgb="FF000000"/>
        <rFont val="ＭＳ ゴシック"/>
        <family val="3"/>
        <charset val="128"/>
      </rPr>
      <t xml:space="preserve">090-3115-0727
</t>
    </r>
  </si>
  <si>
    <r>
      <rPr>
        <sz val="9"/>
        <color rgb="FF000000"/>
        <rFont val="ＭＳ Ｐゴシック"/>
        <family val="3"/>
        <charset val="128"/>
      </rPr>
      <t>( 訪看10 )第    485 号
( 訪看23 )第    753 号
( 訪看25 )第    827 号
( 訪看27 )第    227 号
( 訪看28 )第    142 号
( 訪看34 )第     47 号
( 訪看35 )第     85 号
( 訪看37 )第     38 号
( 訪看40 )第    210 号</t>
    </r>
  </si>
  <si>
    <r>
      <rPr>
        <sz val="9"/>
        <color rgb="FF000000"/>
        <rFont val="ＭＳ Ｐゴシック"/>
        <family val="3"/>
        <charset val="128"/>
      </rPr>
      <t>令和 4年 1月 1日
令和 6年 6月 1日
令和 3年11月 1日
令和 3年11月 1日
令和 3年11月 1日
令和 6年 6月 1日
令和 8年 6月 1日
令和 8年 6月 1日
令和 6年 6月 1日</t>
    </r>
  </si>
  <si>
    <t>246</t>
  </si>
  <si>
    <t>04,9084,3</t>
  </si>
  <si>
    <r>
      <rPr>
        <sz val="9"/>
        <color rgb="FF000000"/>
        <rFont val="ＭＳ ゴシック"/>
        <family val="3"/>
        <charset val="128"/>
      </rPr>
      <t>株式会社心笑
訪問看護ステーション　心笑</t>
    </r>
  </si>
  <si>
    <r>
      <rPr>
        <sz val="9"/>
        <color rgb="FF000000"/>
        <rFont val="ＭＳ ゴシック"/>
        <family val="3"/>
        <charset val="128"/>
      </rPr>
      <t>〒063－0052
札幌市西区宮の沢二条３丁目１５番６号コーポレートウィステリア３０２</t>
    </r>
  </si>
  <si>
    <r>
      <rPr>
        <sz val="9"/>
        <color rgb="FF000000"/>
        <rFont val="ＭＳ ゴシック"/>
        <family val="3"/>
        <charset val="128"/>
      </rPr>
      <t>011-215-7883
(011-215-7886)</t>
    </r>
  </si>
  <si>
    <r>
      <rPr>
        <sz val="9"/>
        <color rgb="FF000000"/>
        <rFont val="ＭＳ Ｐゴシック"/>
        <family val="3"/>
        <charset val="128"/>
      </rPr>
      <t>( 訪看23 )第    763 号
( 訪看25 )第    837 号
( 訪ベⅠ１ )第    600 号
( 訪看41 )第    208 号</t>
    </r>
  </si>
  <si>
    <r>
      <rPr>
        <sz val="9"/>
        <color rgb="FF000000"/>
        <rFont val="ＭＳ Ｐゴシック"/>
        <family val="3"/>
        <charset val="128"/>
      </rPr>
      <t>令和 6年 6月 1日
令和 4年 1月 1日
令和 8年 6月 1日
令和 6年10月 1日</t>
    </r>
  </si>
  <si>
    <t>247</t>
  </si>
  <si>
    <t>04,9085,0</t>
  </si>
  <si>
    <r>
      <rPr>
        <sz val="9"/>
        <color rgb="FF000000"/>
        <rFont val="ＭＳ ゴシック"/>
        <family val="3"/>
        <charset val="128"/>
      </rPr>
      <t>ＨＴＣ株式会社
訪問看護ステーション我が家　手稲</t>
    </r>
  </si>
  <si>
    <r>
      <rPr>
        <sz val="9"/>
        <color rgb="FF000000"/>
        <rFont val="ＭＳ ゴシック"/>
        <family val="3"/>
        <charset val="128"/>
      </rPr>
      <t>〒006－0815
札幌市手稲区前田五条１５丁目７番２０号</t>
    </r>
  </si>
  <si>
    <r>
      <rPr>
        <sz val="9"/>
        <color rgb="FF000000"/>
        <rFont val="ＭＳ ゴシック"/>
        <family val="3"/>
        <charset val="128"/>
      </rPr>
      <t xml:space="preserve">080-4041-6760
</t>
    </r>
  </si>
  <si>
    <r>
      <rPr>
        <sz val="9"/>
        <color rgb="FF000000"/>
        <rFont val="ＭＳ Ｐゴシック"/>
        <family val="3"/>
        <charset val="128"/>
      </rPr>
      <t>( 訪看10 )第    497 号
( 訪看23 )第   1020 号
( 訪看24 )第    764 号
( 訪看25 )第    838 号
( 訪看27 )第    232 号
( 訪ベⅠ１ )第    160 号
( 訪ベⅠ１注 )第    270 号
( 訪看40 )第     56 号</t>
    </r>
  </si>
  <si>
    <r>
      <rPr>
        <sz val="9"/>
        <color rgb="FF000000"/>
        <rFont val="ＭＳ Ｐゴシック"/>
        <family val="3"/>
        <charset val="128"/>
      </rPr>
      <t>令和 4年 1月 1日
令和 6年 9月 1日
令和 4年 1月 1日
令和 4年 1月 1日
令和 4年 1月 1日
令和 8年 6月 1日
令和 8年 6月 1日
令和 6年 6月 1日</t>
    </r>
  </si>
  <si>
    <t>248</t>
  </si>
  <si>
    <t>04,9086,8</t>
  </si>
  <si>
    <r>
      <rPr>
        <sz val="9"/>
        <color rgb="FF000000"/>
        <rFont val="ＭＳ ゴシック"/>
        <family val="3"/>
        <charset val="128"/>
      </rPr>
      <t>合同会社結家
訪問看護ステーション結まーる</t>
    </r>
  </si>
  <si>
    <r>
      <rPr>
        <sz val="9"/>
        <color rgb="FF000000"/>
        <rFont val="ＭＳ ゴシック"/>
        <family val="3"/>
        <charset val="128"/>
      </rPr>
      <t>〒001－0931
札幌市北区新川西一条３丁目８番２１号</t>
    </r>
  </si>
  <si>
    <r>
      <rPr>
        <sz val="9"/>
        <color rgb="FF000000"/>
        <rFont val="ＭＳ ゴシック"/>
        <family val="3"/>
        <charset val="128"/>
      </rPr>
      <t>011-788-9108
(011-788-9065)</t>
    </r>
  </si>
  <si>
    <r>
      <rPr>
        <sz val="9"/>
        <color rgb="FF000000"/>
        <rFont val="ＭＳ Ｐゴシック"/>
        <family val="3"/>
        <charset val="128"/>
      </rPr>
      <t>( 訪看10 )第    610 号
( 訪看23 )第    973 号
( 訪看24 )第    768 号
( 訪看25 )第    842 号
( 訪看27 )第    310 号
( 訪看28 )第    204 号
( 訪ベⅠ１ )第    597 号
( 訪看40 )第    250 号</t>
    </r>
  </si>
  <si>
    <r>
      <rPr>
        <sz val="9"/>
        <color rgb="FF000000"/>
        <rFont val="ＭＳ Ｐゴシック"/>
        <family val="3"/>
        <charset val="128"/>
      </rPr>
      <t>令和 5年12月 1日
令和 6年 7月 1日
令和 4年 2月 1日
令和 4年 2月 1日
令和 5年12月 1日
令和 5年12月 1日
令和 8年 6月 1日
令和 6年 6月 1日</t>
    </r>
  </si>
  <si>
    <t>249</t>
  </si>
  <si>
    <t>04,9087,6</t>
  </si>
  <si>
    <r>
      <rPr>
        <sz val="9"/>
        <color rgb="FF000000"/>
        <rFont val="ＭＳ ゴシック"/>
        <family val="3"/>
        <charset val="128"/>
      </rPr>
      <t>株式会社Ａｍｍｉ’ｓ
札幌あんみナースステーション</t>
    </r>
  </si>
  <si>
    <r>
      <rPr>
        <sz val="9"/>
        <color rgb="FF000000"/>
        <rFont val="ＭＳ ゴシック"/>
        <family val="3"/>
        <charset val="128"/>
      </rPr>
      <t>〒006－0050
札幌市手稲区星置南２丁目３８－１</t>
    </r>
  </si>
  <si>
    <r>
      <rPr>
        <sz val="9"/>
        <color rgb="FF000000"/>
        <rFont val="ＭＳ ゴシック"/>
        <family val="3"/>
        <charset val="128"/>
      </rPr>
      <t>011-590-0882
(011-590-0852)</t>
    </r>
  </si>
  <si>
    <r>
      <rPr>
        <sz val="9"/>
        <color rgb="FF000000"/>
        <rFont val="ＭＳ Ｐゴシック"/>
        <family val="3"/>
        <charset val="128"/>
      </rPr>
      <t>( 訪看10 )第    543 号
( 訪看23 )第   1018 号
( 訪看24 )第    816 号
( 訪看25 )第    890 号
( 訪看27 )第    262 号
( 訪看28 )第    167 号
( 訪ベⅠ１ )第    348 号
( 訪ベⅠ１注 )第      7 号
( 訪ベⅡ１８ )第     17 号
( 訪ベⅡ１８注 )第     17 号
( 訪看41 )第    209 号</t>
    </r>
  </si>
  <si>
    <r>
      <rPr>
        <sz val="9"/>
        <color rgb="FF000000"/>
        <rFont val="ＭＳ Ｐゴシック"/>
        <family val="3"/>
        <charset val="128"/>
      </rPr>
      <t>令和 4年12月 1日
令和 6年 9月 1日
令和 4年11月 1日
令和 4年11月 1日
令和 4年12月 1日
令和 4年12月 1日
令和 8年 6月 1日
令和 8年 6月 1日
令和 7年 4月 1日
令和 8年 6月 1日
令和 6年10月 1日</t>
    </r>
  </si>
  <si>
    <t>250</t>
  </si>
  <si>
    <t>04,9089,2</t>
  </si>
  <si>
    <r>
      <rPr>
        <sz val="9"/>
        <color rgb="FF000000"/>
        <rFont val="ＭＳ ゴシック"/>
        <family val="3"/>
        <charset val="128"/>
      </rPr>
      <t>株式会社　ライフデザイン
訪問看護ステーション　れら</t>
    </r>
  </si>
  <si>
    <r>
      <rPr>
        <sz val="9"/>
        <color rgb="FF000000"/>
        <rFont val="ＭＳ ゴシック"/>
        <family val="3"/>
        <charset val="128"/>
      </rPr>
      <t>〒063－0841
札幌市西区八軒一条西１丁目３－１５</t>
    </r>
  </si>
  <si>
    <r>
      <rPr>
        <sz val="9"/>
        <color rgb="FF000000"/>
        <rFont val="ＭＳ ゴシック"/>
        <family val="3"/>
        <charset val="128"/>
      </rPr>
      <t>011-215-5138
(011-215-5583)</t>
    </r>
  </si>
  <si>
    <r>
      <rPr>
        <sz val="9"/>
        <color rgb="FF000000"/>
        <rFont val="ＭＳ Ｐゴシック"/>
        <family val="3"/>
        <charset val="128"/>
      </rPr>
      <t>( 訪看23 )第   1042 号
( 訪看24 )第    817 号
( 訪看25 )第    891 号
( 訪看34 )第     99 号
( 訪看36 )第     17 号
( 訪ベⅠ１ )第    251 号
( 訪ベⅠ１注 )第     87 号
( 訪看41 )第     48 号</t>
    </r>
  </si>
  <si>
    <r>
      <rPr>
        <sz val="9"/>
        <color rgb="FF000000"/>
        <rFont val="ＭＳ Ｐゴシック"/>
        <family val="3"/>
        <charset val="128"/>
      </rPr>
      <t>令和 6年 9月 1日
令和 4年11月 1日
令和 4年11月 1日
令和 6年 9月 1日
令和 8年 6月 1日
令和 8年 6月 1日
令和 8年 6月 1日
令和 6年 6月 1日</t>
    </r>
  </si>
  <si>
    <t>251</t>
  </si>
  <si>
    <t>04,9090,0</t>
  </si>
  <si>
    <r>
      <rPr>
        <sz val="9"/>
        <color rgb="FF000000"/>
        <rFont val="ＭＳ ゴシック"/>
        <family val="3"/>
        <charset val="128"/>
      </rPr>
      <t>合同会社ここから
こころの訪問看護ステーションひなた</t>
    </r>
  </si>
  <si>
    <r>
      <rPr>
        <sz val="9"/>
        <color rgb="FF000000"/>
        <rFont val="ＭＳ ゴシック"/>
        <family val="3"/>
        <charset val="128"/>
      </rPr>
      <t>〒063－0825
札幌市西区発寒五条４丁目４－１２</t>
    </r>
  </si>
  <si>
    <r>
      <rPr>
        <sz val="9"/>
        <color rgb="FF000000"/>
        <rFont val="ＭＳ ゴシック"/>
        <family val="3"/>
        <charset val="128"/>
      </rPr>
      <t xml:space="preserve">070-8484-8945
</t>
    </r>
  </si>
  <si>
    <r>
      <rPr>
        <sz val="9"/>
        <color rgb="FF000000"/>
        <rFont val="ＭＳ Ｐゴシック"/>
        <family val="3"/>
        <charset val="128"/>
      </rPr>
      <t>( 訪看10 )第    523 号
( 訪看23 )第    974 号
( 訪看24 )第    793 号
( 訪看27 )第    251 号
( 訪看28 )第    160 号
( 訪看40 )第    200 号</t>
    </r>
  </si>
  <si>
    <r>
      <rPr>
        <sz val="9"/>
        <color rgb="FF000000"/>
        <rFont val="ＭＳ Ｐゴシック"/>
        <family val="3"/>
        <charset val="128"/>
      </rPr>
      <t>令和 4年 7月 1日
令和 6年 7月 1日
令和 4年 7月 1日
令和 4年 7月 1日
令和 4年 7月 1日
令和 6年 6月 1日</t>
    </r>
  </si>
  <si>
    <t>252</t>
  </si>
  <si>
    <t>04,9091,8</t>
  </si>
  <si>
    <r>
      <rPr>
        <sz val="9"/>
        <color rgb="FF000000"/>
        <rFont val="ＭＳ ゴシック"/>
        <family val="3"/>
        <charset val="128"/>
      </rPr>
      <t>ＡＭＩＲＡ株式会社
ＡＭＩＲＡ訪問看護ステーション</t>
    </r>
  </si>
  <si>
    <r>
      <rPr>
        <sz val="9"/>
        <color rgb="FF000000"/>
        <rFont val="ＭＳ ゴシック"/>
        <family val="3"/>
        <charset val="128"/>
      </rPr>
      <t>〒006－0004
札幌市手稲区西宮の沢四条４丁目１８番７号清田建託ビル２０１号</t>
    </r>
  </si>
  <si>
    <r>
      <rPr>
        <sz val="9"/>
        <color rgb="FF000000"/>
        <rFont val="ＭＳ ゴシック"/>
        <family val="3"/>
        <charset val="128"/>
      </rPr>
      <t>011-688-5253
(011-688-5259)</t>
    </r>
  </si>
  <si>
    <r>
      <rPr>
        <sz val="9"/>
        <color rgb="FF000000"/>
        <rFont val="ＭＳ Ｐゴシック"/>
        <family val="3"/>
        <charset val="128"/>
      </rPr>
      <t>( 訪看10 )第    766 号
( 訪看23 )第    805 号
( 訪看25 )第    879 号
( 訪看34 )第     76 号
( 訪看35 )第     32 号
( 訪ベⅠ１ )第    465 号
( 訪看40 )第     91 号</t>
    </r>
  </si>
  <si>
    <r>
      <rPr>
        <sz val="9"/>
        <color rgb="FF000000"/>
        <rFont val="ＭＳ Ｐゴシック"/>
        <family val="3"/>
        <charset val="128"/>
      </rPr>
      <t>令和 7年11月 1日
令和 6年 6月 1日
令和 4年 9月 1日
令和 6年 7月 1日
令和 8年 6月 1日
令和 8年 6月 1日
令和 6年 6月 1日</t>
    </r>
  </si>
  <si>
    <t>253</t>
  </si>
  <si>
    <t>04,9092,6</t>
  </si>
  <si>
    <r>
      <rPr>
        <sz val="9"/>
        <color rgb="FF000000"/>
        <rFont val="ＭＳ ゴシック"/>
        <family val="3"/>
        <charset val="128"/>
      </rPr>
      <t>合同会社　愛
愛訪問看護リハステーション</t>
    </r>
  </si>
  <si>
    <r>
      <rPr>
        <sz val="9"/>
        <color rgb="FF000000"/>
        <rFont val="ＭＳ ゴシック"/>
        <family val="3"/>
        <charset val="128"/>
      </rPr>
      <t>〒063－0038
札幌市西区西野八条３丁目１１－１</t>
    </r>
  </si>
  <si>
    <r>
      <rPr>
        <sz val="9"/>
        <color rgb="FF000000"/>
        <rFont val="ＭＳ ゴシック"/>
        <family val="3"/>
        <charset val="128"/>
      </rPr>
      <t>011-688-5912
(011-688-5914)</t>
    </r>
  </si>
  <si>
    <r>
      <rPr>
        <sz val="9"/>
        <color rgb="FF000000"/>
        <rFont val="ＭＳ Ｐゴシック"/>
        <family val="3"/>
        <charset val="128"/>
      </rPr>
      <t>( 訪看10 )第    562 号
( 訪看23 )第   1019 号
( 訪看24 )第    804 号
( 訪看25 )第    878 号
( 訪看27 )第    271 号
( 訪看28 )第    174 号
( 訪看34 )第    100 号
( 訪ベⅠ１ )第    358 号
( 訪ベⅠ１注 )第     56 号
( 訪看40 )第     23 号</t>
    </r>
  </si>
  <si>
    <r>
      <rPr>
        <sz val="9"/>
        <color rgb="FF000000"/>
        <rFont val="ＭＳ Ｐゴシック"/>
        <family val="3"/>
        <charset val="128"/>
      </rPr>
      <t>令和 5年 4月 1日
令和 6年 9月 1日
令和 4年 9月 1日
令和 4年 9月 1日
令和 5年 4月 1日
令和 5年 4月 1日
令和 6年 9月 1日
令和 8年 6月 1日
令和 8年 6月 1日
令和 6年 6月 1日</t>
    </r>
  </si>
  <si>
    <t>254</t>
  </si>
  <si>
    <t>04,9093,4</t>
  </si>
  <si>
    <r>
      <rPr>
        <sz val="9"/>
        <color rgb="FF000000"/>
        <rFont val="ＭＳ ゴシック"/>
        <family val="3"/>
        <charset val="128"/>
      </rPr>
      <t>ウェルスリー株式会社
指定訪問看護ステーションぬくもりホームケア</t>
    </r>
  </si>
  <si>
    <r>
      <rPr>
        <sz val="9"/>
        <color rgb="FF000000"/>
        <rFont val="ＭＳ ゴシック"/>
        <family val="3"/>
        <charset val="128"/>
      </rPr>
      <t>〒063－0823
札幌市西区発寒三条１丁目２－２５ヒロガミビル２階</t>
    </r>
  </si>
  <si>
    <r>
      <rPr>
        <sz val="9"/>
        <color rgb="FF000000"/>
        <rFont val="ＭＳ ゴシック"/>
        <family val="3"/>
        <charset val="128"/>
      </rPr>
      <t xml:space="preserve">080-5587-8823
</t>
    </r>
  </si>
  <si>
    <r>
      <rPr>
        <sz val="9"/>
        <color rgb="FF000000"/>
        <rFont val="ＭＳ Ｐゴシック"/>
        <family val="3"/>
        <charset val="128"/>
      </rPr>
      <t>( 訪看10 )第    617 号
( 訪看24 )第    820 号
( 訪看25 )第    894 号
( 訪看27 )第    316 号
( 訪看28 )第    209 号
( 訪看40 )第    251 号</t>
    </r>
  </si>
  <si>
    <r>
      <rPr>
        <sz val="9"/>
        <color rgb="FF000000"/>
        <rFont val="ＭＳ Ｐゴシック"/>
        <family val="3"/>
        <charset val="128"/>
      </rPr>
      <t>令和 6年 2月 1日
令和 4年12月 1日
令和 4年12月 1日
令和 6年 2月 1日
令和 6年 2月 1日
令和 6年 6月 1日</t>
    </r>
  </si>
  <si>
    <t>255</t>
  </si>
  <si>
    <t>04,9095,9</t>
  </si>
  <si>
    <r>
      <rPr>
        <sz val="9"/>
        <color rgb="FF000000"/>
        <rFont val="ＭＳ ゴシック"/>
        <family val="3"/>
        <charset val="128"/>
      </rPr>
      <t>株式会社サンウェルズ
サンウェルズ月寒訪問看護ステーション</t>
    </r>
  </si>
  <si>
    <r>
      <rPr>
        <sz val="9"/>
        <color rgb="FF000000"/>
        <rFont val="ＭＳ ゴシック"/>
        <family val="3"/>
        <charset val="128"/>
      </rPr>
      <t>〒062－0024
札幌市豊平区月寒西四条６丁目１－５０</t>
    </r>
  </si>
  <si>
    <r>
      <rPr>
        <sz val="9"/>
        <color rgb="FF000000"/>
        <rFont val="ＭＳ ゴシック"/>
        <family val="3"/>
        <charset val="128"/>
      </rPr>
      <t>011-826-5280
(011-826-3338)</t>
    </r>
  </si>
  <si>
    <r>
      <rPr>
        <sz val="9"/>
        <color rgb="FF000000"/>
        <rFont val="ＭＳ Ｐゴシック"/>
        <family val="3"/>
        <charset val="128"/>
      </rPr>
      <t>( 訪看10 )第    672 号
( 訪看23 )第    825 号
( 訪看25 )第    899 号
( 訪看36 )第      1 号
( 訪ベⅠ１ )第     31 号
( 訪ベⅠ１注 )第    343 号
( 訪ベⅡ１８ )第     10 号
( 訪看41 )第    210 号</t>
    </r>
  </si>
  <si>
    <r>
      <rPr>
        <sz val="9"/>
        <color rgb="FF000000"/>
        <rFont val="ＭＳ Ｐゴシック"/>
        <family val="3"/>
        <charset val="128"/>
      </rPr>
      <t>令和 6年10月 1日
令和 6年 6月 1日
令和 5年 1月 1日
令和 8年 6月 1日
令和 8年 6月 1日
令和 8年 6月 1日
令和 6年 6月 1日
令和 6年10月 1日</t>
    </r>
  </si>
  <si>
    <t>256</t>
  </si>
  <si>
    <t>04,9096,7</t>
  </si>
  <si>
    <r>
      <rPr>
        <sz val="9"/>
        <color rgb="FF000000"/>
        <rFont val="ＭＳ ゴシック"/>
        <family val="3"/>
        <charset val="128"/>
      </rPr>
      <t>株式会社アクア
訪問看護ステーション　アクア</t>
    </r>
  </si>
  <si>
    <r>
      <rPr>
        <sz val="9"/>
        <color rgb="FF000000"/>
        <rFont val="ＭＳ ゴシック"/>
        <family val="3"/>
        <charset val="128"/>
      </rPr>
      <t>〒063－0870
札幌市西区八軒十条東１丁目１番３７号アクア八軒</t>
    </r>
  </si>
  <si>
    <r>
      <rPr>
        <sz val="9"/>
        <color rgb="FF000000"/>
        <rFont val="ＭＳ ゴシック"/>
        <family val="3"/>
        <charset val="128"/>
      </rPr>
      <t>011-688-9270
(011-688-9278)</t>
    </r>
  </si>
  <si>
    <r>
      <rPr>
        <sz val="9"/>
        <color rgb="FF000000"/>
        <rFont val="ＭＳ Ｐゴシック"/>
        <family val="3"/>
        <charset val="128"/>
      </rPr>
      <t>( 訪看10 )第    556 号
( 訪看23 )第    834 号
( 訪看25 )第    908 号
( 訪看27 )第    268 号
( 訪看28 )第    324 号
( 訪看34 )第    101 号
( 訪看35 )第     14 号
( 訪ベⅠ１ )第    242 号
( 訪ベⅠ１注 )第    115 号
( 訪看40 )第    178 号</t>
    </r>
  </si>
  <si>
    <r>
      <rPr>
        <sz val="9"/>
        <color rgb="FF000000"/>
        <rFont val="ＭＳ Ｐゴシック"/>
        <family val="3"/>
        <charset val="128"/>
      </rPr>
      <t>令和 5年 4月 1日
令和 6年 6月 1日
令和 5年 4月 1日
令和 5年 4月 1日
令和 8年 6月 1日
令和 6年 9月 1日
令和 8年 6月 1日
令和 8年 6月 1日
令和 8年 6月 1日
令和 6年 6月 1日</t>
    </r>
  </si>
  <si>
    <t>257</t>
  </si>
  <si>
    <t>04,9097,5</t>
  </si>
  <si>
    <r>
      <rPr>
        <sz val="9"/>
        <color rgb="FF000000"/>
        <rFont val="ＭＳ ゴシック"/>
        <family val="3"/>
        <charset val="128"/>
      </rPr>
      <t>株式会社ココロにハルを・ＳｈｉｇＭａ
ココハル訪問看護ステーション</t>
    </r>
  </si>
  <si>
    <r>
      <rPr>
        <sz val="9"/>
        <color rgb="FF000000"/>
        <rFont val="ＭＳ ゴシック"/>
        <family val="3"/>
        <charset val="128"/>
      </rPr>
      <t>〒063－0012
札幌市西区福井１丁目２０番４５号</t>
    </r>
  </si>
  <si>
    <r>
      <rPr>
        <sz val="9"/>
        <color rgb="FF000000"/>
        <rFont val="ＭＳ ゴシック"/>
        <family val="3"/>
        <charset val="128"/>
      </rPr>
      <t>011-213-8976
(011-213-8976)</t>
    </r>
  </si>
  <si>
    <r>
      <rPr>
        <sz val="9"/>
        <color rgb="FF000000"/>
        <rFont val="ＭＳ Ｐゴシック"/>
        <family val="3"/>
        <charset val="128"/>
      </rPr>
      <t>( 訪看10 )第    558 号
( 訪看23 )第    975 号
( 訪看24 )第    836 号
( 訪看25 )第    909 号
( 訪看27 )第    315 号
( 訪看28 )第    208 号
( 訪看34 )第    247 号
( 訪ベⅠ１ )第    420 号
( 訪ベⅠ１注 )第    407 号
( 訪看40 )第    252 号</t>
    </r>
  </si>
  <si>
    <r>
      <rPr>
        <sz val="9"/>
        <color rgb="FF000000"/>
        <rFont val="ＭＳ Ｐゴシック"/>
        <family val="3"/>
        <charset val="128"/>
      </rPr>
      <t>令和 5年 4月 1日
令和 6年 7月 1日
令和 5年 4月 1日
令和 5年 4月 1日
令和 6年 1月 1日
令和 6年 1月 1日
令和 7年 1月 1日
令和 8年 4月 1日
令和 8年 7月 1日
令和 6年 6月 1日</t>
    </r>
  </si>
  <si>
    <t>258</t>
  </si>
  <si>
    <t>04,9098,3</t>
  </si>
  <si>
    <r>
      <rPr>
        <sz val="9"/>
        <color rgb="FF000000"/>
        <rFont val="ＭＳ ゴシック"/>
        <family val="3"/>
        <charset val="128"/>
      </rPr>
      <t>医療法人社団優希
アーク訪問看護ステーション</t>
    </r>
  </si>
  <si>
    <r>
      <rPr>
        <sz val="9"/>
        <color rgb="FF000000"/>
        <rFont val="ＭＳ ゴシック"/>
        <family val="3"/>
        <charset val="128"/>
      </rPr>
      <t>〒063－0843
札幌市西区八軒三条西３丁目２－２２</t>
    </r>
  </si>
  <si>
    <r>
      <rPr>
        <sz val="9"/>
        <color rgb="FF000000"/>
        <rFont val="ＭＳ ゴシック"/>
        <family val="3"/>
        <charset val="128"/>
      </rPr>
      <t>080-3296-2498
(011-351-2984)</t>
    </r>
  </si>
  <si>
    <r>
      <rPr>
        <sz val="9"/>
        <color rgb="FF000000"/>
        <rFont val="ＭＳ Ｐゴシック"/>
        <family val="3"/>
        <charset val="128"/>
      </rPr>
      <t>( 訪看23 )第    839 号
( 訪看25 )第    912 号
( 訪看機２ )第     55 号
( 訪看34 )第     17 号
( 訪ベⅠ１ )第    168 号
( 訪ベⅠ１注 )第     92 号
( 訪看40 )第     95 号</t>
    </r>
  </si>
  <si>
    <r>
      <rPr>
        <sz val="9"/>
        <color rgb="FF000000"/>
        <rFont val="ＭＳ Ｐゴシック"/>
        <family val="3"/>
        <charset val="128"/>
      </rPr>
      <t>令和 6年 6月 1日
令和 5年 4月 1日
令和 8年 5月 1日
令和 6年 6月 1日
令和 8年 6月 1日
令和 8年 6月 1日
令和 6年 6月 1日</t>
    </r>
  </si>
  <si>
    <t>259</t>
  </si>
  <si>
    <t>04,9099,1</t>
  </si>
  <si>
    <r>
      <rPr>
        <sz val="9"/>
        <color rgb="FF000000"/>
        <rFont val="ＭＳ ゴシック"/>
        <family val="3"/>
        <charset val="128"/>
      </rPr>
      <t>株式会社はんな
はんな訪問看護ステーション</t>
    </r>
  </si>
  <si>
    <r>
      <rPr>
        <sz val="9"/>
        <color rgb="FF000000"/>
        <rFont val="ＭＳ ゴシック"/>
        <family val="3"/>
        <charset val="128"/>
      </rPr>
      <t>〒063－0004
札幌市西区山の手四条１丁目１－１Ｎｏ．３マックスビル　２０３</t>
    </r>
  </si>
  <si>
    <r>
      <rPr>
        <sz val="9"/>
        <color rgb="FF000000"/>
        <rFont val="ＭＳ ゴシック"/>
        <family val="3"/>
        <charset val="128"/>
      </rPr>
      <t>011-688-9903
(011-688-9904)</t>
    </r>
  </si>
  <si>
    <r>
      <rPr>
        <sz val="9"/>
        <color rgb="FF000000"/>
        <rFont val="ＭＳ Ｐゴシック"/>
        <family val="3"/>
        <charset val="128"/>
      </rPr>
      <t>( 訪看10 )第    580 号
( 訪看23 )第    976 号
( 訪看24 )第    860 号
( 訪看25 )第    932 号
( 訪看27 )第    284 号
( 訪看28 )第    185 号
( 訪看34 )第    236 号
( 訪看35 )第     86 号
( 訪ベⅠ１ )第    294 号
( 訪ベⅠ１注 )第     43 号
( 訪看40 )第    630 号
( 訪看41 )第    211 号</t>
    </r>
  </si>
  <si>
    <r>
      <rPr>
        <sz val="9"/>
        <color rgb="FF000000"/>
        <rFont val="ＭＳ Ｐゴシック"/>
        <family val="3"/>
        <charset val="128"/>
      </rPr>
      <t>令和 5年 7月 1日
令和 6年 7月 1日
令和 5年 7月 1日
令和 5年 7月 1日
令和 5年 7月 1日
令和 5年 7月 1日
令和 6年12月 1日
令和 8年 6月 1日
令和 8年 6月 1日
令和 8年 6月 1日
令和 7年 8月 1日
令和 6年10月 1日</t>
    </r>
  </si>
  <si>
    <t>260</t>
  </si>
  <si>
    <t>04,9100,7</t>
  </si>
  <si>
    <r>
      <rPr>
        <sz val="9"/>
        <color rgb="FF000000"/>
        <rFont val="ＭＳ ゴシック"/>
        <family val="3"/>
        <charset val="128"/>
      </rPr>
      <t>ドリーム・テンラバーズ株式会社
訪問看護ステーション　ノースナース</t>
    </r>
  </si>
  <si>
    <r>
      <rPr>
        <sz val="9"/>
        <color rgb="FF000000"/>
        <rFont val="ＭＳ ゴシック"/>
        <family val="3"/>
        <charset val="128"/>
      </rPr>
      <t>〒063－0804
札幌市西区二十四軒四条５丁目１－８ＳＡＫＵＲＡ－ＫＯＴＯＮＩ</t>
    </r>
  </si>
  <si>
    <r>
      <rPr>
        <sz val="9"/>
        <color rgb="FF000000"/>
        <rFont val="ＭＳ ゴシック"/>
        <family val="3"/>
        <charset val="128"/>
      </rPr>
      <t xml:space="preserve">011-215-7394
</t>
    </r>
  </si>
  <si>
    <r>
      <rPr>
        <sz val="9"/>
        <color rgb="FF000000"/>
        <rFont val="ＭＳ Ｐゴシック"/>
        <family val="3"/>
        <charset val="128"/>
      </rPr>
      <t>( 訪看10 )第    576 号
( 訪看23 )第   1021 号
( 訪看24 )第    855 号
( 訪看25 )第    927 号
( 訪看27 )第    281 号
( 訪看28 )第    182 号
( 訪ベⅠ１ )第    311 号
( 訪ベⅠ１注 )第    294 号
( 訪看40 )第    645 号
( 訪看41 )第    212 号</t>
    </r>
  </si>
  <si>
    <r>
      <rPr>
        <sz val="9"/>
        <color rgb="FF000000"/>
        <rFont val="ＭＳ Ｐゴシック"/>
        <family val="3"/>
        <charset val="128"/>
      </rPr>
      <t>令和 5年 7月 1日
令和 6年 9月 1日
令和 5年 7月 1日
令和 5年 7月 1日
令和 5年 7月 1日
令和 5年 7月 1日
令和 8年 6月 1日
令和 8年 6月 1日
令和 7年 9月 1日
令和 6年10月 1日</t>
    </r>
  </si>
  <si>
    <t>261</t>
  </si>
  <si>
    <t>04,9101,5</t>
  </si>
  <si>
    <r>
      <rPr>
        <sz val="9"/>
        <color rgb="FF000000"/>
        <rFont val="ＭＳ ゴシック"/>
        <family val="3"/>
        <charset val="128"/>
      </rPr>
      <t>株式会社ＢＲＡＶＥ
訪問看護　西野さくらケア</t>
    </r>
  </si>
  <si>
    <r>
      <rPr>
        <sz val="9"/>
        <color rgb="FF000000"/>
        <rFont val="ＭＳ ゴシック"/>
        <family val="3"/>
        <charset val="128"/>
      </rPr>
      <t>〒063－0032
札幌市西区西野二条５丁目５番１号</t>
    </r>
  </si>
  <si>
    <r>
      <rPr>
        <sz val="9"/>
        <color rgb="FF000000"/>
        <rFont val="ＭＳ ゴシック"/>
        <family val="3"/>
        <charset val="128"/>
      </rPr>
      <t>011-688-6772
(011-688-6881)</t>
    </r>
  </si>
  <si>
    <r>
      <rPr>
        <sz val="9"/>
        <color rgb="FF000000"/>
        <rFont val="ＭＳ Ｐゴシック"/>
        <family val="3"/>
        <charset val="128"/>
      </rPr>
      <t>( 訪看10 )第    584 号
( 訪看24 )第    863 号
( 訪看25 )第    935 号
( 訪看27 )第    287 号
( 訪看28 )第    188 号
( 訪看34 )第     18 号
( 訪看41 )第    213 号</t>
    </r>
  </si>
  <si>
    <r>
      <rPr>
        <sz val="9"/>
        <color rgb="FF000000"/>
        <rFont val="ＭＳ Ｐゴシック"/>
        <family val="3"/>
        <charset val="128"/>
      </rPr>
      <t>令和 5年 7月 1日
令和 5年 7月 1日
令和 5年 7月 1日
令和 5年 7月 1日
令和 5年 7月 1日
令和 6年 6月 1日
令和 6年10月 1日</t>
    </r>
  </si>
  <si>
    <t>262</t>
  </si>
  <si>
    <t>04,9102,3</t>
  </si>
  <si>
    <r>
      <rPr>
        <sz val="9"/>
        <color rgb="FF000000"/>
        <rFont val="ＭＳ ゴシック"/>
        <family val="3"/>
        <charset val="128"/>
      </rPr>
      <t>株式会社アンビス
医心館　訪問看護ステーション　琴似</t>
    </r>
  </si>
  <si>
    <r>
      <rPr>
        <sz val="9"/>
        <color rgb="FF000000"/>
        <rFont val="ＭＳ ゴシック"/>
        <family val="3"/>
        <charset val="128"/>
      </rPr>
      <t>〒063－0812
札幌市西区琴似二条２丁目１番７号</t>
    </r>
  </si>
  <si>
    <r>
      <rPr>
        <sz val="9"/>
        <color rgb="FF000000"/>
        <rFont val="ＭＳ ゴシック"/>
        <family val="3"/>
        <charset val="128"/>
      </rPr>
      <t>011-688-8580
(011-688-8581)</t>
    </r>
  </si>
  <si>
    <r>
      <rPr>
        <sz val="9"/>
        <color rgb="FF000000"/>
        <rFont val="ＭＳ Ｐゴシック"/>
        <family val="3"/>
        <charset val="128"/>
      </rPr>
      <t>( 訪看23 )第    914 号
( 訪看25 )第    985 号
( 訪看34 )第    248 号
( 訪看36 )第      5 号
( 訪ベⅠ１ )第     33 号
( 訪ベⅠ１注 )第    359 号
( 訪ベⅡ１８ )第     12 号
( 訪ベⅡ１８注 )第     16 号
( 訪看41 )第    214 号</t>
    </r>
  </si>
  <si>
    <r>
      <rPr>
        <sz val="9"/>
        <color rgb="FF000000"/>
        <rFont val="ＭＳ Ｐゴシック"/>
        <family val="3"/>
        <charset val="128"/>
      </rPr>
      <t>令和 6年 6月 1日
令和 6年 1月 1日
令和 7年 1月 1日
令和 8年 6月 1日
令和 8年 6月 1日
令和 8年 6月 1日
令和 6年 6月 1日
令和 8年 6月 1日
令和 6年10月 1日</t>
    </r>
  </si>
  <si>
    <t>263</t>
  </si>
  <si>
    <t>04,9103,1</t>
  </si>
  <si>
    <r>
      <rPr>
        <sz val="9"/>
        <color rgb="FF000000"/>
        <rFont val="ＭＳ ゴシック"/>
        <family val="3"/>
        <charset val="128"/>
      </rPr>
      <t>合同会社ハピエストナーシング
おうちｄｅ看護</t>
    </r>
  </si>
  <si>
    <r>
      <rPr>
        <sz val="9"/>
        <color rgb="FF000000"/>
        <rFont val="ＭＳ ゴシック"/>
        <family val="3"/>
        <charset val="128"/>
      </rPr>
      <t>〒006－0805
札幌市手稲区新発寒五条２丁目１番２６　７０１号室</t>
    </r>
  </si>
  <si>
    <r>
      <rPr>
        <sz val="9"/>
        <color rgb="FF000000"/>
        <rFont val="ＭＳ ゴシック"/>
        <family val="3"/>
        <charset val="128"/>
      </rPr>
      <t>011-624-7280
(011-624-7290)</t>
    </r>
  </si>
  <si>
    <r>
      <rPr>
        <sz val="9"/>
        <color rgb="FF000000"/>
        <rFont val="ＭＳ Ｐゴシック"/>
        <family val="3"/>
        <charset val="128"/>
      </rPr>
      <t>( 訪看23 )第    923 号
( 訪看24 )第   1103 号
( 訪看25 )第    994 号
( 訪看32 )第     55 号
( 訪看34 )第    383 号
( 訪看35 )第      1 号
( 訪看40 )第    253 号</t>
    </r>
  </si>
  <si>
    <r>
      <rPr>
        <sz val="9"/>
        <color rgb="FF000000"/>
        <rFont val="ＭＳ Ｐゴシック"/>
        <family val="3"/>
        <charset val="128"/>
      </rPr>
      <t>令和 6年 6月 1日
令和 7年11月 1日
令和 6年 2月 1日
令和 6年11月 1日
令和 8年 6月 1日
令和 8年 6月 1日
令和 6年 6月 1日</t>
    </r>
  </si>
  <si>
    <t>264</t>
  </si>
  <si>
    <t>04,9104,9</t>
  </si>
  <si>
    <r>
      <rPr>
        <sz val="9"/>
        <color rgb="FF000000"/>
        <rFont val="ＭＳ ゴシック"/>
        <family val="3"/>
        <charset val="128"/>
      </rPr>
      <t>株式会社シーユーシー・ホスピス
看護クラーク札幌西</t>
    </r>
  </si>
  <si>
    <r>
      <rPr>
        <sz val="9"/>
        <color rgb="FF000000"/>
        <rFont val="ＭＳ ゴシック"/>
        <family val="3"/>
        <charset val="128"/>
      </rPr>
      <t>〒063－0033
札幌市西区西野三条５丁目６番３０号</t>
    </r>
  </si>
  <si>
    <r>
      <rPr>
        <sz val="9"/>
        <color rgb="FF000000"/>
        <rFont val="ＭＳ ゴシック"/>
        <family val="3"/>
        <charset val="128"/>
      </rPr>
      <t>011-676-9792
(011-676-9793)</t>
    </r>
  </si>
  <si>
    <r>
      <rPr>
        <sz val="9"/>
        <color rgb="FF000000"/>
        <rFont val="ＭＳ Ｐゴシック"/>
        <family val="3"/>
        <charset val="128"/>
      </rPr>
      <t>( 訪看23 )第    922 号
( 訪看25 )第    993 号
( 訪看34 )第    102 号
( 訪看36 )第     23 号
( 訪ベⅠ１ )第     11 号
( 訪ベⅠ１注 )第    316 号
( 訪ベⅡ１８ )第     16 号
( 訪ベⅡ１８注 )第     12 号
( 訪看41 )第    215 号</t>
    </r>
  </si>
  <si>
    <r>
      <rPr>
        <sz val="9"/>
        <color rgb="FF000000"/>
        <rFont val="ＭＳ Ｐゴシック"/>
        <family val="3"/>
        <charset val="128"/>
      </rPr>
      <t>令和 6年 6月 1日
令和 6年 2月 1日
令和 6年 9月 1日
令和 8年 6月 1日
令和 8年 6月 1日
令和 8年 6月 1日
令和 6年 6月 1日
令和 8年 6月 1日
令和 6年10月 1日</t>
    </r>
  </si>
  <si>
    <t>265</t>
  </si>
  <si>
    <t>04,9105,6</t>
  </si>
  <si>
    <r>
      <rPr>
        <sz val="9"/>
        <color rgb="FF000000"/>
        <rFont val="ＭＳ ゴシック"/>
        <family val="3"/>
        <charset val="128"/>
      </rPr>
      <t>株式会社ｎｉｃｏｒｏ
ニコロ訪問看護ステーション</t>
    </r>
  </si>
  <si>
    <r>
      <rPr>
        <sz val="9"/>
        <color rgb="FF000000"/>
        <rFont val="ＭＳ ゴシック"/>
        <family val="3"/>
        <charset val="128"/>
      </rPr>
      <t>〒063－0831
札幌市西区発寒十一条５丁目１－１２－４０３号ＭＴビル</t>
    </r>
  </si>
  <si>
    <r>
      <rPr>
        <sz val="9"/>
        <color rgb="FF000000"/>
        <rFont val="ＭＳ ゴシック"/>
        <family val="3"/>
        <charset val="128"/>
      </rPr>
      <t>011-688-9120
(011-688-9129)</t>
    </r>
  </si>
  <si>
    <r>
      <rPr>
        <sz val="9"/>
        <color rgb="FF000000"/>
        <rFont val="ＭＳ Ｐゴシック"/>
        <family val="3"/>
        <charset val="128"/>
      </rPr>
      <t>( 訪看10 )第    630 号
( 訪看23 )第   1085 号
( 訪看24 )第    935 号
( 訪看25 )第   1006 号
( 訪看27 )第    329 号
( 訪看28 )第    219 号
( 訪ベⅠ１ )第    395 号
( 訪ベⅠ１注 )第     80 号
( 訪看40 )第    578 号
( 訪看41 )第     13 号</t>
    </r>
  </si>
  <si>
    <r>
      <rPr>
        <sz val="9"/>
        <color rgb="FF000000"/>
        <rFont val="ＭＳ Ｐゴシック"/>
        <family val="3"/>
        <charset val="128"/>
      </rPr>
      <t>令和 6年 4月 1日
令和 7年 2月 1日
令和 6年 4月 1日
令和 6年 4月 1日
令和 6年 4月 1日
令和 6年 4月 1日
令和 8年 6月 1日
令和 8年 6月 1日
令和 6年10月 1日
令和 6年 6月 1日</t>
    </r>
  </si>
  <si>
    <t>266</t>
  </si>
  <si>
    <t>04,9106,4</t>
  </si>
  <si>
    <r>
      <rPr>
        <sz val="9"/>
        <color rgb="FF000000"/>
        <rFont val="ＭＳ ゴシック"/>
        <family val="3"/>
        <charset val="128"/>
      </rPr>
      <t>株式会社ｓ－ｅｄｇｅ
ＳＯＩＮ訪問看護ステーション札幌西</t>
    </r>
  </si>
  <si>
    <r>
      <rPr>
        <sz val="9"/>
        <color rgb="FF000000"/>
        <rFont val="ＭＳ ゴシック"/>
        <family val="3"/>
        <charset val="128"/>
      </rPr>
      <t>〒063－0061
札幌市西区西町北１２丁目２－１５ＣＡＳＡ西町グランデＡ棟２０３</t>
    </r>
  </si>
  <si>
    <r>
      <rPr>
        <sz val="9"/>
        <color rgb="FF000000"/>
        <rFont val="ＭＳ ゴシック"/>
        <family val="3"/>
        <charset val="128"/>
      </rPr>
      <t>011-676-5290
(011-676-5286)</t>
    </r>
  </si>
  <si>
    <r>
      <rPr>
        <sz val="9"/>
        <color rgb="FF000000"/>
        <rFont val="ＭＳ Ｐゴシック"/>
        <family val="3"/>
        <charset val="128"/>
      </rPr>
      <t>( 訪看23 )第    938 号
( 訪看25 )第   1008 号
( 訪看35 )第     67 号
( 訪看37 )第     36 号
( 訪ベⅠ１ )第    268 号
( 訪看40 )第    168 号</t>
    </r>
  </si>
  <si>
    <r>
      <rPr>
        <sz val="9"/>
        <color rgb="FF000000"/>
        <rFont val="ＭＳ Ｐゴシック"/>
        <family val="3"/>
        <charset val="128"/>
      </rPr>
      <t>令和 6年 6月 1日
令和 6年 4月 1日
令和 8年 6月 1日
令和 8年 6月 1日
令和 6年 6月 1日
令和 6年 6月 1日</t>
    </r>
  </si>
  <si>
    <t>267</t>
  </si>
  <si>
    <t>04,9107,2</t>
  </si>
  <si>
    <r>
      <rPr>
        <sz val="9"/>
        <color rgb="FF000000"/>
        <rFont val="ＭＳ ゴシック"/>
        <family val="3"/>
        <charset val="128"/>
      </rPr>
      <t>株式会社ソニック
住まいの訪問看護ステーション星置</t>
    </r>
  </si>
  <si>
    <r>
      <rPr>
        <sz val="9"/>
        <color rgb="FF000000"/>
        <rFont val="ＭＳ ゴシック"/>
        <family val="3"/>
        <charset val="128"/>
      </rPr>
      <t>〒006－0853
札幌市手稲区星置三条１丁目２番４５号</t>
    </r>
  </si>
  <si>
    <r>
      <rPr>
        <sz val="9"/>
        <color rgb="FF000000"/>
        <rFont val="ＭＳ ゴシック"/>
        <family val="3"/>
        <charset val="128"/>
      </rPr>
      <t>011-686-8778
(011-686-8777)</t>
    </r>
  </si>
  <si>
    <r>
      <rPr>
        <sz val="9"/>
        <color rgb="FF000000"/>
        <rFont val="ＭＳ Ｐゴシック"/>
        <family val="3"/>
        <charset val="128"/>
      </rPr>
      <t>( 訪看10 )第    634 号
( 訪看23 )第    939 号
( 訪看25 )第   1009 号
( 訪看27 )第    332 号
( 訪看28 )第    222 号
( 訪ベⅠ１ )第    484 号
( 訪看41 )第     14 号</t>
    </r>
  </si>
  <si>
    <r>
      <rPr>
        <sz val="9"/>
        <color rgb="FF000000"/>
        <rFont val="ＭＳ Ｐゴシック"/>
        <family val="3"/>
        <charset val="128"/>
      </rPr>
      <t>令和 6年 4月 1日
令和 6年 6月 1日
令和 6年 4月 1日
令和 6年 4月 1日
令和 6年 4月 1日
令和 8年 6月 1日
令和 6年 6月 1日</t>
    </r>
  </si>
  <si>
    <t>268</t>
  </si>
  <si>
    <t>04,9108,0</t>
  </si>
  <si>
    <r>
      <rPr>
        <sz val="9"/>
        <color rgb="FF000000"/>
        <rFont val="ＭＳ ゴシック"/>
        <family val="3"/>
        <charset val="128"/>
      </rPr>
      <t>株式会社ＢＲＩＧＨＴ
札幌西区こころとからだの訪問看護ステーション　リーフ</t>
    </r>
  </si>
  <si>
    <r>
      <rPr>
        <sz val="9"/>
        <color rgb="FF000000"/>
        <rFont val="ＭＳ ゴシック"/>
        <family val="3"/>
        <charset val="128"/>
      </rPr>
      <t>〒063－0823
札幌市西区発寒三条１丁目１番１３号サンプレイス琴似２Ｄ</t>
    </r>
  </si>
  <si>
    <r>
      <rPr>
        <sz val="9"/>
        <color rgb="FF000000"/>
        <rFont val="ＭＳ ゴシック"/>
        <family val="3"/>
        <charset val="128"/>
      </rPr>
      <t>011-699-5590
(011-699-5591)</t>
    </r>
  </si>
  <si>
    <r>
      <rPr>
        <sz val="9"/>
        <color rgb="FF000000"/>
        <rFont val="ＭＳ Ｐゴシック"/>
        <family val="3"/>
        <charset val="128"/>
      </rPr>
      <t>( 訪看10 )第    644 号
( 訪看23 )第   1022 号
( 訪看24 )第    952 号
( 訪看25 )第   1022 号
( 訪看27 )第    337 号
( 訪看28 )第    226 号
( 訪看34 )第    414 号
( 訪ベⅠ１ )第    411 号
( 訪ベⅠ１注 )第    119 号
( 訪看41 )第    113 号</t>
    </r>
  </si>
  <si>
    <r>
      <rPr>
        <sz val="9"/>
        <color rgb="FF000000"/>
        <rFont val="ＭＳ Ｐゴシック"/>
        <family val="3"/>
        <charset val="128"/>
      </rPr>
      <t>令和 6年 5月 1日
令和 6年 9月 1日
令和 6年 5月 1日
令和 6年 5月 1日
令和 6年 5月 1日
令和 6年 5月 1日
令和 8年 6月 1日
令和 8年 6月 1日
令和 8年 6月 1日
令和 6年 7月 1日</t>
    </r>
  </si>
  <si>
    <t>269</t>
  </si>
  <si>
    <t>04,9109,8</t>
  </si>
  <si>
    <r>
      <rPr>
        <sz val="9"/>
        <color rgb="FF000000"/>
        <rFont val="ＭＳ ゴシック"/>
        <family val="3"/>
        <charset val="128"/>
      </rPr>
      <t>株式会社アイケア北海道
訪問看護　アイケア山鼻中央</t>
    </r>
  </si>
  <si>
    <r>
      <rPr>
        <sz val="9"/>
        <color rgb="FF000000"/>
        <rFont val="ＭＳ ゴシック"/>
        <family val="3"/>
        <charset val="128"/>
      </rPr>
      <t>〒064－0919
札幌市中央区南十九条西７丁目２－１７</t>
    </r>
  </si>
  <si>
    <r>
      <rPr>
        <sz val="9"/>
        <color rgb="FF000000"/>
        <rFont val="ＭＳ Ｐゴシック"/>
        <family val="3"/>
        <charset val="128"/>
      </rPr>
      <t>( 訪看10 )第    642 号
( 訪看23 )第    948 号
( 訪看25 )第   1018 号
( 訪ベⅠ１ )第    170 号
( 訪看41 )第     15 号</t>
    </r>
  </si>
  <si>
    <r>
      <rPr>
        <sz val="9"/>
        <color rgb="FF000000"/>
        <rFont val="ＭＳ Ｐゴシック"/>
        <family val="3"/>
        <charset val="128"/>
      </rPr>
      <t>令和 6年 5月 1日
令和 6年 6月 1日
令和 6年 5月 1日
令和 6年 6月 1日
令和 6年 6月 1日</t>
    </r>
  </si>
  <si>
    <t>270</t>
  </si>
  <si>
    <t>04,9110,6</t>
  </si>
  <si>
    <r>
      <rPr>
        <sz val="9"/>
        <color rgb="FF000000"/>
        <rFont val="ＭＳ ゴシック"/>
        <family val="3"/>
        <charset val="128"/>
      </rPr>
      <t>株式会社メディカルシャトー
訪問看護リハビリステーション白ゆり発寒</t>
    </r>
  </si>
  <si>
    <r>
      <rPr>
        <sz val="9"/>
        <color rgb="FF000000"/>
        <rFont val="ＭＳ ゴシック"/>
        <family val="3"/>
        <charset val="128"/>
      </rPr>
      <t>〒063－0825
札幌市西区発寒五条８丁目１－３６</t>
    </r>
  </si>
  <si>
    <r>
      <rPr>
        <sz val="9"/>
        <color rgb="FF000000"/>
        <rFont val="ＭＳ ゴシック"/>
        <family val="3"/>
        <charset val="128"/>
      </rPr>
      <t xml:space="preserve">011-511-1023
</t>
    </r>
  </si>
  <si>
    <r>
      <rPr>
        <sz val="9"/>
        <color rgb="FF000000"/>
        <rFont val="ＭＳ Ｐゴシック"/>
        <family val="3"/>
        <charset val="128"/>
      </rPr>
      <t>( 訪看24 )第    963 号
( 訪看25 )第   1035 号
( 訪看34 )第    226 号
( 訪看35 )第     39 号
( 訪ベⅠ１ )第    333 号
( 訪ベⅠ１注 )第    159 号
( 訪看40 )第    620 号
( 訪看41 )第     16 号</t>
    </r>
  </si>
  <si>
    <r>
      <rPr>
        <sz val="9"/>
        <color rgb="FF000000"/>
        <rFont val="ＭＳ Ｐゴシック"/>
        <family val="3"/>
        <charset val="128"/>
      </rPr>
      <t>令和 6年 6月 1日
令和 6年 6月 1日
令和 6年12月 1日
令和 8年 6月 1日
令和 8年 6月 1日
令和 8年 6月 1日
令和 7年 5月 1日
令和 6年 6月 1日</t>
    </r>
  </si>
  <si>
    <t>271</t>
  </si>
  <si>
    <t>04,9111,4</t>
  </si>
  <si>
    <r>
      <rPr>
        <sz val="9"/>
        <color rgb="FF000000"/>
        <rFont val="ＭＳ ゴシック"/>
        <family val="3"/>
        <charset val="128"/>
      </rPr>
      <t>サクシード株式会社
訪問看護ステーションれら西宮の沢</t>
    </r>
  </si>
  <si>
    <r>
      <rPr>
        <sz val="9"/>
        <color rgb="FF000000"/>
        <rFont val="ＭＳ ゴシック"/>
        <family val="3"/>
        <charset val="128"/>
      </rPr>
      <t>〒006－0005
札幌市手稲区西宮の沢五条１丁目１３番１０号</t>
    </r>
  </si>
  <si>
    <r>
      <rPr>
        <sz val="9"/>
        <color rgb="FF000000"/>
        <rFont val="ＭＳ ゴシック"/>
        <family val="3"/>
        <charset val="128"/>
      </rPr>
      <t>080-5109-0790
(011-688-5362)</t>
    </r>
  </si>
  <si>
    <r>
      <rPr>
        <sz val="9"/>
        <color rgb="FF000000"/>
        <rFont val="ＭＳ Ｐゴシック"/>
        <family val="3"/>
        <charset val="128"/>
      </rPr>
      <t>( 訪看23 )第   1001 号
( 訪看25 )第   1031 号
( 訪看34 )第     75 号
( 訪看36 )第     18 号
( 訪ベⅠ１ )第    255 号
( 訪ベⅠ１注 )第     91 号
( 訪看41 )第      2 号</t>
    </r>
  </si>
  <si>
    <t>272</t>
  </si>
  <si>
    <t>04,9112,2</t>
  </si>
  <si>
    <r>
      <rPr>
        <sz val="9"/>
        <color rgb="FF000000"/>
        <rFont val="ＭＳ ゴシック"/>
        <family val="3"/>
        <charset val="128"/>
      </rPr>
      <t>合同会社令和
訪問看護ステーションあまね</t>
    </r>
  </si>
  <si>
    <r>
      <rPr>
        <sz val="9"/>
        <color rgb="FF000000"/>
        <rFont val="ＭＳ ゴシック"/>
        <family val="3"/>
        <charset val="128"/>
      </rPr>
      <t>〒064－0806
札幌市中央区南六条西１５丁目２－１２</t>
    </r>
  </si>
  <si>
    <r>
      <rPr>
        <sz val="9"/>
        <color rgb="FF000000"/>
        <rFont val="ＭＳ ゴシック"/>
        <family val="3"/>
        <charset val="128"/>
      </rPr>
      <t xml:space="preserve">080-3350-6037
</t>
    </r>
  </si>
  <si>
    <r>
      <rPr>
        <sz val="9"/>
        <color rgb="FF000000"/>
        <rFont val="ＭＳ Ｐゴシック"/>
        <family val="3"/>
        <charset val="128"/>
      </rPr>
      <t>( 訪看10 )第    652 号
( 訪看23 )第   1185 号
( 訪看24 )第    968 号
( 訪看25 )第   1040 号
( 訪看34 )第    394 号
( 訪看36 )第     36 号
( 訪看41 )第    114 号</t>
    </r>
  </si>
  <si>
    <r>
      <rPr>
        <sz val="9"/>
        <color rgb="FF000000"/>
        <rFont val="ＭＳ Ｐゴシック"/>
        <family val="3"/>
        <charset val="128"/>
      </rPr>
      <t>令和 6年 7月 1日
令和 8年 6月 1日
令和 6年 7月 1日
令和 6年 7月 1日
令和 8年 6月 1日
令和 8年 6月 1日
令和 6年 7月 1日</t>
    </r>
  </si>
  <si>
    <t>273</t>
  </si>
  <si>
    <t>04,9113,0</t>
  </si>
  <si>
    <r>
      <rPr>
        <sz val="9"/>
        <color rgb="FF000000"/>
        <rFont val="ＭＳ ゴシック"/>
        <family val="3"/>
        <charset val="128"/>
      </rPr>
      <t>特定非営利活動法人ＳＡＫＵＲＡ　ｃａｒｅ
訪問看護ステーション　さくらケア</t>
    </r>
  </si>
  <si>
    <r>
      <rPr>
        <sz val="9"/>
        <color rgb="FF000000"/>
        <rFont val="ＭＳ ゴシック"/>
        <family val="3"/>
        <charset val="128"/>
      </rPr>
      <t>〒006－0829
札幌市手稲区手稲前田５７３－１３</t>
    </r>
  </si>
  <si>
    <r>
      <rPr>
        <sz val="9"/>
        <color rgb="FF000000"/>
        <rFont val="ＭＳ ゴシック"/>
        <family val="3"/>
        <charset val="128"/>
      </rPr>
      <t>090-1649-1339
(011-311-4955)</t>
    </r>
  </si>
  <si>
    <r>
      <rPr>
        <sz val="9"/>
        <color rgb="FF000000"/>
        <rFont val="ＭＳ Ｐゴシック"/>
        <family val="3"/>
        <charset val="128"/>
      </rPr>
      <t>( 訪看10 )第    653 号
( 訪看23 )第   1117 号
( 訪看24 )第    969 号
( 訪看25 )第   1041 号
( 訪看27 )第    351 号
( 訪看28 )第    234 号
( 訪看34 )第     77 号
( 訪看37 )第     42 号
( 訪ベⅠ１ )第    352 号
( 訪ベⅠ１注 )第    390 号
( 訪看41 )第    115 号</t>
    </r>
  </si>
  <si>
    <r>
      <rPr>
        <sz val="9"/>
        <color rgb="FF000000"/>
        <rFont val="ＭＳ Ｐゴシック"/>
        <family val="3"/>
        <charset val="128"/>
      </rPr>
      <t>令和 6年 7月 1日
令和 7年 8月 1日
令和 6年 7月 1日
令和 6年 7月 1日
令和 6年 7月 1日
令和 6年 7月 1日
令和 6年 7月 1日
令和 8年 6月 1日
令和 8年 6月 1日
令和 8年 6月 1日
令和 6年 7月 1日</t>
    </r>
  </si>
  <si>
    <t>274</t>
  </si>
  <si>
    <t>04,9114,8</t>
  </si>
  <si>
    <r>
      <rPr>
        <sz val="9"/>
        <color rgb="FF000000"/>
        <rFont val="ＭＳ ゴシック"/>
        <family val="3"/>
        <charset val="128"/>
      </rPr>
      <t>株式会社クロシェット
訪問看護すりーる</t>
    </r>
  </si>
  <si>
    <r>
      <rPr>
        <sz val="9"/>
        <color rgb="FF000000"/>
        <rFont val="ＭＳ ゴシック"/>
        <family val="3"/>
        <charset val="128"/>
      </rPr>
      <t>〒063－0034
札幌市西区西野四条９丁目７番１０号</t>
    </r>
  </si>
  <si>
    <r>
      <rPr>
        <sz val="9"/>
        <color rgb="FF000000"/>
        <rFont val="ＭＳ ゴシック"/>
        <family val="3"/>
        <charset val="128"/>
      </rPr>
      <t xml:space="preserve">011-059-0361
</t>
    </r>
  </si>
  <si>
    <r>
      <rPr>
        <sz val="9"/>
        <color rgb="FF000000"/>
        <rFont val="ＭＳ Ｐゴシック"/>
        <family val="3"/>
        <charset val="128"/>
      </rPr>
      <t>( 訪看10 )第    667 号
( 訪看23 )第   1047 号
( 訪看24 )第    979 号
( 訪看25 )第   1053 号
( 訪看27 )第    362 号
( 訪看28 )第    241 号
( 訪ベⅠ１ )第    321 号
( 訪ベⅠ１注 )第    138 号
( 訪看41 )第    137 号</t>
    </r>
  </si>
  <si>
    <r>
      <rPr>
        <sz val="9"/>
        <color rgb="FF000000"/>
        <rFont val="ＭＳ Ｐゴシック"/>
        <family val="3"/>
        <charset val="128"/>
      </rPr>
      <t>令和 6年 8月 1日
令和 6年10月 1日
令和 6年 8月 1日
令和 6年 8月 1日
令和 6年 8月 1日
令和 6年 8月 1日
令和 8年 6月 1日
令和 8年 6月 1日
令和 6年 8月 1日</t>
    </r>
  </si>
  <si>
    <t>275</t>
  </si>
  <si>
    <t>04,9115,5</t>
  </si>
  <si>
    <r>
      <rPr>
        <sz val="9"/>
        <color rgb="FF000000"/>
        <rFont val="ＭＳ ゴシック"/>
        <family val="3"/>
        <charset val="128"/>
      </rPr>
      <t>医療法人社団棕櫚の会
ホサナ訪問看護ステーション</t>
    </r>
  </si>
  <si>
    <r>
      <rPr>
        <sz val="9"/>
        <color rgb="FF000000"/>
        <rFont val="ＭＳ ゴシック"/>
        <family val="3"/>
        <charset val="128"/>
      </rPr>
      <t>〒063－0053
札幌市西区宮の沢三条３丁目６番１号</t>
    </r>
  </si>
  <si>
    <r>
      <rPr>
        <sz val="9"/>
        <color rgb="FF000000"/>
        <rFont val="ＭＳ ゴシック"/>
        <family val="3"/>
        <charset val="128"/>
      </rPr>
      <t>011-688-9833
(011-688-8880)</t>
    </r>
  </si>
  <si>
    <r>
      <rPr>
        <sz val="9"/>
        <color rgb="FF000000"/>
        <rFont val="ＭＳ Ｐゴシック"/>
        <family val="3"/>
        <charset val="128"/>
      </rPr>
      <t>( 訪看23 )第   1063 号
( 訪看24 )第    987 号
( 訪看25 )第   1065 号
( 訪看26 )第     56 号
( 訪ベⅠ１ )第    599 号
( 訪ベⅡ５ )第      3 号
( 訪看41 )第    161 号</t>
    </r>
  </si>
  <si>
    <r>
      <rPr>
        <sz val="9"/>
        <color rgb="FF000000"/>
        <rFont val="ＭＳ Ｐゴシック"/>
        <family val="3"/>
        <charset val="128"/>
      </rPr>
      <t>令和 6年11月 1日
令和 6年10月 1日
令和 6年10月 1日
令和 6年10月 1日
令和 8年 6月 1日
令和 8年 6月 1日
令和 6年10月 1日</t>
    </r>
  </si>
  <si>
    <t>276</t>
  </si>
  <si>
    <t>04,9116,3</t>
  </si>
  <si>
    <r>
      <rPr>
        <sz val="9"/>
        <color rgb="FF000000"/>
        <rFont val="ＭＳ ゴシック"/>
        <family val="3"/>
        <charset val="128"/>
      </rPr>
      <t>株式会社弥栄
むすび訪問看護ステーション</t>
    </r>
  </si>
  <si>
    <r>
      <rPr>
        <sz val="9"/>
        <color rgb="FF000000"/>
        <rFont val="ＭＳ ゴシック"/>
        <family val="3"/>
        <charset val="128"/>
      </rPr>
      <t>〒006－0820
札幌市手稲区前田十条１０丁目５－３５Ｍコート２０３号</t>
    </r>
  </si>
  <si>
    <r>
      <rPr>
        <sz val="9"/>
        <color rgb="FF000000"/>
        <rFont val="ＭＳ ゴシック"/>
        <family val="3"/>
        <charset val="128"/>
      </rPr>
      <t>011-590-9066
(011-590-9067)</t>
    </r>
  </si>
  <si>
    <r>
      <rPr>
        <sz val="9"/>
        <color rgb="FF000000"/>
        <rFont val="ＭＳ Ｐゴシック"/>
        <family val="3"/>
        <charset val="128"/>
      </rPr>
      <t>( 訪看10 )第    706 号
( 訪看23 )第   1126 号
( 訪看24 )第   1031 号
( 訪看25 )第   1112 号
( 訪看27 )第    409 号
( 訪看28 )第    273 号
( 訪看34 )第    298 号
( 訪看35 )第     37 号
( 訪ベⅠ１ )第    442 号
( 訪看41 )第    364 号</t>
    </r>
  </si>
  <si>
    <r>
      <rPr>
        <sz val="9"/>
        <color rgb="FF000000"/>
        <rFont val="ＭＳ Ｐゴシック"/>
        <family val="3"/>
        <charset val="128"/>
      </rPr>
      <t>令和 7年 4月 1日
令和 7年 9月 1日
令和 7年 4月 1日
令和 7年 4月 1日
令和 7年 4月 1日
令和 7年 4月 1日
令和 7年 4月 1日
令和 8年 6月 1日
令和 8年 6月 1日
令和 7年 4月 1日</t>
    </r>
  </si>
  <si>
    <t>277</t>
  </si>
  <si>
    <t>04,9117,1</t>
  </si>
  <si>
    <r>
      <rPr>
        <sz val="9"/>
        <color rgb="FF000000"/>
        <rFont val="ＭＳ ゴシック"/>
        <family val="3"/>
        <charset val="128"/>
      </rPr>
      <t>株式会社　オガール
訪問看護ステーション　オガール</t>
    </r>
  </si>
  <si>
    <r>
      <rPr>
        <sz val="9"/>
        <color rgb="FF000000"/>
        <rFont val="ＭＳ ゴシック"/>
        <family val="3"/>
        <charset val="128"/>
      </rPr>
      <t>〒063－0034
札幌市西区西野四条７丁目７番３５号</t>
    </r>
  </si>
  <si>
    <r>
      <rPr>
        <sz val="9"/>
        <color rgb="FF000000"/>
        <rFont val="ＭＳ ゴシック"/>
        <family val="3"/>
        <charset val="128"/>
      </rPr>
      <t xml:space="preserve">011-668-5150
</t>
    </r>
  </si>
  <si>
    <r>
      <rPr>
        <sz val="9"/>
        <color rgb="FF000000"/>
        <rFont val="ＭＳ Ｐゴシック"/>
        <family val="3"/>
        <charset val="128"/>
      </rPr>
      <t>( 訪看10 )第    705 号
( 訪看23 )第   1094 号
( 訪看24 )第   1030 号
( 訪看25 )第   1111 号
( 訪看27 )第    402 号
( 訪看28 )第    295 号
( 訪看34 )第    297 号
( 訪ベⅠ１ )第    421 号
( 訪ベⅠ１注 )第    356 号
( 訪看41 )第    363 号</t>
    </r>
  </si>
  <si>
    <r>
      <rPr>
        <sz val="9"/>
        <color rgb="FF000000"/>
        <rFont val="ＭＳ Ｐゴシック"/>
        <family val="3"/>
        <charset val="128"/>
      </rPr>
      <t>令和 7年 4月 1日
令和 7年 5月 1日
令和 7年 4月 1日
令和 7年 4月 1日
令和 7年 4月 1日
令和 7年11月 1日
令和 7年 4月 1日
令和 8年 6月 1日
令和 8年 6月 1日
令和 7年 4月 1日</t>
    </r>
  </si>
  <si>
    <t>278</t>
  </si>
  <si>
    <t>04,9118,9</t>
  </si>
  <si>
    <r>
      <rPr>
        <sz val="9"/>
        <color rgb="FF000000"/>
        <rFont val="ＭＳ ゴシック"/>
        <family val="3"/>
        <charset val="128"/>
      </rPr>
      <t>株式会社　リージョナルクリエーションケア
訪問看護ステーション　メディケアさっぽろ</t>
    </r>
  </si>
  <si>
    <r>
      <rPr>
        <sz val="9"/>
        <color rgb="FF000000"/>
        <rFont val="ＭＳ ゴシック"/>
        <family val="3"/>
        <charset val="128"/>
      </rPr>
      <t>〒006－0006
札幌市手稲区西宮の沢六条１丁目１４－１７</t>
    </r>
  </si>
  <si>
    <r>
      <rPr>
        <sz val="9"/>
        <color rgb="FF000000"/>
        <rFont val="ＭＳ ゴシック"/>
        <family val="3"/>
        <charset val="128"/>
      </rPr>
      <t xml:space="preserve">011-624-5720
</t>
    </r>
  </si>
  <si>
    <r>
      <rPr>
        <sz val="9"/>
        <color rgb="FF000000"/>
        <rFont val="ＭＳ Ｐゴシック"/>
        <family val="3"/>
        <charset val="128"/>
      </rPr>
      <t>( 訪看23 )第   1111 号
( 訪看25 )第   1139 号
( 訪看34 )第    317 号
( 訪看36 )第     16 号
( 訪ベⅠ１ )第    378 号
( 訪ベⅠ１注 )第     85 号
( 訪看41 )第    395 号</t>
    </r>
  </si>
  <si>
    <r>
      <rPr>
        <sz val="9"/>
        <color rgb="FF000000"/>
        <rFont val="ＭＳ Ｐゴシック"/>
        <family val="3"/>
        <charset val="128"/>
      </rPr>
      <t>令和 7年 7月 1日
令和 7年 7月 1日
令和 7年 7月 1日
令和 8年 6月 1日
令和 8年 6月 1日
令和 8年 6月 1日
令和 7年 7月 1日</t>
    </r>
  </si>
  <si>
    <t>279</t>
  </si>
  <si>
    <t>04,9120,5</t>
  </si>
  <si>
    <r>
      <rPr>
        <sz val="9"/>
        <color rgb="FF000000"/>
        <rFont val="ＭＳ ゴシック"/>
        <family val="3"/>
        <charset val="128"/>
      </rPr>
      <t>合同会社ａｒｕｋｕ
あゆむ訪問看護ステーション</t>
    </r>
  </si>
  <si>
    <r>
      <rPr>
        <sz val="9"/>
        <color rgb="FF000000"/>
        <rFont val="ＭＳ ゴシック"/>
        <family val="3"/>
        <charset val="128"/>
      </rPr>
      <t>〒063－0835
札幌市西区発寒十五条１丁目２－２０コンツェルト発寒Ⅰ　３０５</t>
    </r>
  </si>
  <si>
    <r>
      <rPr>
        <sz val="9"/>
        <color rgb="FF000000"/>
        <rFont val="ＭＳ ゴシック"/>
        <family val="3"/>
        <charset val="128"/>
      </rPr>
      <t xml:space="preserve">090-8508-0253
</t>
    </r>
  </si>
  <si>
    <r>
      <rPr>
        <sz val="9"/>
        <color rgb="FF000000"/>
        <rFont val="ＭＳ Ｐゴシック"/>
        <family val="3"/>
        <charset val="128"/>
      </rPr>
      <t>( 訪看24 )第   1080 号
( 訪看25 )第   1164 号
( 訪看32 )第     68 号
( 訪看35 )第     18 号
( 訪ベⅠ１ )第    532 号
( 訪看41 )第    420 号</t>
    </r>
  </si>
  <si>
    <r>
      <rPr>
        <sz val="9"/>
        <color rgb="FF000000"/>
        <rFont val="ＭＳ Ｐゴシック"/>
        <family val="3"/>
        <charset val="128"/>
      </rPr>
      <t>令和 7年 8月 1日
令和 7年 8月 1日
令和 7年 8月 1日
令和 8年 6月 1日
令和 8年 6月 1日
令和 7年 8月 1日</t>
    </r>
  </si>
  <si>
    <t>280</t>
  </si>
  <si>
    <t>04,9121,3</t>
  </si>
  <si>
    <r>
      <rPr>
        <sz val="9"/>
        <color rgb="FF000000"/>
        <rFont val="ＭＳ ゴシック"/>
        <family val="3"/>
        <charset val="128"/>
      </rPr>
      <t>合同会社Ｆｉｒｓｔ
訪問看護ステーション　あんどっと。</t>
    </r>
  </si>
  <si>
    <r>
      <rPr>
        <sz val="9"/>
        <color rgb="FF000000"/>
        <rFont val="ＭＳ ゴシック"/>
        <family val="3"/>
        <charset val="128"/>
      </rPr>
      <t>〒006－0851
札幌市手稲区星置一条７丁目１－１６アースティック星置２０１</t>
    </r>
  </si>
  <si>
    <r>
      <rPr>
        <sz val="9"/>
        <color rgb="FF000000"/>
        <rFont val="ＭＳ ゴシック"/>
        <family val="3"/>
        <charset val="128"/>
      </rPr>
      <t>011-624-7110
(011-351-2729)</t>
    </r>
  </si>
  <si>
    <r>
      <rPr>
        <sz val="9"/>
        <color rgb="FF000000"/>
        <rFont val="ＭＳ Ｐゴシック"/>
        <family val="3"/>
        <charset val="128"/>
      </rPr>
      <t>( 訪看10 )第    765 号
( 訪看23 )第   1138 号
( 訪看24 )第   1099 号
( 訪看25 )第   1182 号
( 訪看27 )第    447 号
( 訪看34 )第    360 号
( 訪看35 )第     57 号
( 訪ベⅠ１ )第    500 号
( 訪看40 )第    656 号</t>
    </r>
  </si>
  <si>
    <r>
      <rPr>
        <sz val="9"/>
        <color rgb="FF000000"/>
        <rFont val="ＭＳ Ｐゴシック"/>
        <family val="3"/>
        <charset val="128"/>
      </rPr>
      <t>令和 7年10月 1日
令和 7年11月 1日
令和 7年10月 1日
令和 7年10月 1日
令和 7年10月 1日
令和 8年 2月 1日
令和 8年 6月 1日
令和 8年 6月 1日
令和 8年 1月 1日</t>
    </r>
  </si>
  <si>
    <t>281</t>
  </si>
  <si>
    <t>04,9122,1</t>
  </si>
  <si>
    <r>
      <rPr>
        <sz val="9"/>
        <color rgb="FF000000"/>
        <rFont val="ＭＳ ゴシック"/>
        <family val="3"/>
        <charset val="128"/>
      </rPr>
      <t>ソフィアメディ株式会社
ソフィアメディ訪問看護ステーション琴似</t>
    </r>
  </si>
  <si>
    <r>
      <rPr>
        <sz val="9"/>
        <color rgb="FF000000"/>
        <rFont val="ＭＳ ゴシック"/>
        <family val="3"/>
        <charset val="128"/>
      </rPr>
      <t>〒063－0811
札幌市西区琴似一条５－２－２３ラフィナート琴似１００１</t>
    </r>
  </si>
  <si>
    <r>
      <rPr>
        <sz val="9"/>
        <color rgb="FF000000"/>
        <rFont val="ＭＳ ゴシック"/>
        <family val="3"/>
        <charset val="128"/>
      </rPr>
      <t xml:space="preserve">011-676-7338
</t>
    </r>
  </si>
  <si>
    <r>
      <rPr>
        <sz val="9"/>
        <color rgb="FF000000"/>
        <rFont val="ＭＳ Ｐゴシック"/>
        <family val="3"/>
        <charset val="128"/>
      </rPr>
      <t>( 訪看10 )第    764 号
( 訪看23 )第   1142 号
( 訪看24 )第   1096 号
( 訪看25 )第   1179 号
( 訪看27 )第    446 号
( 訪看28 )第    320 号
( 訪看34 )第    353 号
( 訪ベⅠ１ )第    393 号
( 訪ベⅠ１注 )第     22 号
( 訪看41 )第    438 号</t>
    </r>
  </si>
  <si>
    <r>
      <rPr>
        <sz val="9"/>
        <color rgb="FF000000"/>
        <rFont val="ＭＳ Ｐゴシック"/>
        <family val="3"/>
        <charset val="128"/>
      </rPr>
      <t>令和 7年10月 1日
令和 7年12月 1日
令和 7年10月 1日
令和 7年10月 1日
令和 7年10月 1日
令和 8年 6月 1日
令和 7年12月 1日
令和 8年 6月 1日
令和 8年 6月 1日
令和 7年10月 1日</t>
    </r>
  </si>
  <si>
    <t>282</t>
  </si>
  <si>
    <t>04,9123,9</t>
  </si>
  <si>
    <r>
      <rPr>
        <sz val="9"/>
        <color rgb="FF000000"/>
        <rFont val="ＭＳ ゴシック"/>
        <family val="3"/>
        <charset val="128"/>
      </rPr>
      <t>株式会社Ｉｎｃｌｕｓｉｖｅ　Ｐａｒｔｎｅｒ
訪問看護リハビリステーション　ここな</t>
    </r>
  </si>
  <si>
    <r>
      <rPr>
        <sz val="9"/>
        <color rgb="FF000000"/>
        <rFont val="ＭＳ ゴシック"/>
        <family val="3"/>
        <charset val="128"/>
      </rPr>
      <t>〒063－0834
札幌市西区発寒十四条３丁目３番１レスポワール発寒２０８</t>
    </r>
  </si>
  <si>
    <r>
      <rPr>
        <sz val="9"/>
        <color rgb="FF000000"/>
        <rFont val="ＭＳ ゴシック"/>
        <family val="3"/>
        <charset val="128"/>
      </rPr>
      <t xml:space="preserve">011-699-6926
</t>
    </r>
  </si>
  <si>
    <r>
      <rPr>
        <sz val="9"/>
        <color rgb="FF000000"/>
        <rFont val="ＭＳ Ｐゴシック"/>
        <family val="3"/>
        <charset val="128"/>
      </rPr>
      <t>( 訪看10 )第    763 号
( 訪看24 )第   1095 号
( 訪看25 )第   1178 号
( 訪看41 )第    437 号</t>
    </r>
  </si>
  <si>
    <r>
      <rPr>
        <sz val="9"/>
        <color rgb="FF000000"/>
        <rFont val="ＭＳ Ｐゴシック"/>
        <family val="3"/>
        <charset val="128"/>
      </rPr>
      <t>令和 7年10月 1日
令和 7年10月 1日
令和 7年10月 1日
令和 7年10月 1日</t>
    </r>
  </si>
  <si>
    <t>283</t>
  </si>
  <si>
    <t>04,9124,7</t>
  </si>
  <si>
    <r>
      <rPr>
        <sz val="9"/>
        <color rgb="FF000000"/>
        <rFont val="ＭＳ ゴシック"/>
        <family val="3"/>
        <charset val="128"/>
      </rPr>
      <t>株式会社輝
えんじゅの樹訪問看護ステーション札幌西</t>
    </r>
  </si>
  <si>
    <r>
      <rPr>
        <sz val="9"/>
        <color rgb="FF000000"/>
        <rFont val="ＭＳ ゴシック"/>
        <family val="3"/>
        <charset val="128"/>
      </rPr>
      <t>〒063－0827
札幌市西区発寒七条１１丁目２番１２号アンソレイユ発寒１０１号室</t>
    </r>
  </si>
  <si>
    <r>
      <rPr>
        <sz val="9"/>
        <color rgb="FF000000"/>
        <rFont val="ＭＳ ゴシック"/>
        <family val="3"/>
        <charset val="128"/>
      </rPr>
      <t xml:space="preserve">011-663-6677
</t>
    </r>
  </si>
  <si>
    <r>
      <rPr>
        <sz val="9"/>
        <color rgb="FF000000"/>
        <rFont val="ＭＳ Ｐゴシック"/>
        <family val="3"/>
        <charset val="128"/>
      </rPr>
      <t>( 訪看10 )第    797 号
( 訪看24 )第   1098 号
( 訪看25 )第   1181 号
( 訪看27 )第    474 号
( 訪看41 )第    440 号</t>
    </r>
  </si>
  <si>
    <r>
      <rPr>
        <sz val="9"/>
        <color rgb="FF000000"/>
        <rFont val="ＭＳ Ｐゴシック"/>
        <family val="3"/>
        <charset val="128"/>
      </rPr>
      <t>令和 8年 5月 1日
令和 7年10月 1日
令和 7年10月 1日
令和 8年 5月 1日
令和 7年10月 1日</t>
    </r>
  </si>
  <si>
    <t>284</t>
  </si>
  <si>
    <t>04,9126,2</t>
  </si>
  <si>
    <r>
      <rPr>
        <sz val="9"/>
        <color rgb="FF000000"/>
        <rFont val="ＭＳ ゴシック"/>
        <family val="3"/>
        <charset val="128"/>
      </rPr>
      <t>株式会社ｍａｉｓｏｎ　ｄｅ　ｌｅｂｅｎ
訪問看護ステーションｋａｒｔｅ　ｐｌｕｓ</t>
    </r>
  </si>
  <si>
    <r>
      <rPr>
        <sz val="9"/>
        <color rgb="FF000000"/>
        <rFont val="ＭＳ ゴシック"/>
        <family val="3"/>
        <charset val="128"/>
      </rPr>
      <t>〒063－0813
札幌市西区琴似三条２丁目８－１８－１０２</t>
    </r>
  </si>
  <si>
    <r>
      <rPr>
        <sz val="9"/>
        <color rgb="FF000000"/>
        <rFont val="ＭＳ ゴシック"/>
        <family val="3"/>
        <charset val="128"/>
      </rPr>
      <t xml:space="preserve">011-676-9161
</t>
    </r>
  </si>
  <si>
    <r>
      <rPr>
        <sz val="9"/>
        <color rgb="FF000000"/>
        <rFont val="ＭＳ Ｐゴシック"/>
        <family val="3"/>
        <charset val="128"/>
      </rPr>
      <t>( 訪看10 )第    817 号
( 訪看24 )第   1148 号
( 訪看25 )第   1235 号
( 訪看27 )第    487 号
( 訪看32 )第     74 号
( 訪看34 )第    382 号
( 訪ベⅠ１ )第    602 号
( 訪看41 )第    501 号</t>
    </r>
  </si>
  <si>
    <r>
      <rPr>
        <sz val="9"/>
        <color rgb="FF000000"/>
        <rFont val="ＭＳ Ｐゴシック"/>
        <family val="3"/>
        <charset val="128"/>
      </rPr>
      <t>令和 8年 5月 1日
令和 8年 5月 1日
令和 8年 5月 1日
令和 8年 5月 1日
令和 8年 5月 1日
令和 8年 5月 1日
令和 8年 6月 1日
令和 8年 5月 1日</t>
    </r>
  </si>
  <si>
    <t>285</t>
  </si>
  <si>
    <t>05,9003,0</t>
  </si>
  <si>
    <r>
      <rPr>
        <sz val="9"/>
        <color rgb="FF000000"/>
        <rFont val="ＭＳ ゴシック"/>
        <family val="3"/>
        <charset val="128"/>
      </rPr>
      <t>社会福祉法人渓仁会
訪問看護ステーションあおば</t>
    </r>
  </si>
  <si>
    <r>
      <rPr>
        <sz val="9"/>
        <color rgb="FF000000"/>
        <rFont val="ＭＳ ゴシック"/>
        <family val="3"/>
        <charset val="128"/>
      </rPr>
      <t>〒004－0021
札幌市厚別区青葉町４丁目１０番２７号</t>
    </r>
  </si>
  <si>
    <r>
      <rPr>
        <sz val="9"/>
        <color rgb="FF000000"/>
        <rFont val="ＭＳ ゴシック"/>
        <family val="3"/>
        <charset val="128"/>
      </rPr>
      <t>011-893-5500
(011-893-5303)</t>
    </r>
  </si>
  <si>
    <r>
      <rPr>
        <sz val="9"/>
        <color rgb="FF000000"/>
        <rFont val="ＭＳ Ｐゴシック"/>
        <family val="3"/>
        <charset val="128"/>
      </rPr>
      <t>( 訪看10 )第     55 号
( 訪看23 )第     44 号
( 訪看25 )第    157 号
( 訪看27 )第    220 号
( 訪看34 )第    117 号
( 訪ベⅠ１ )第    176 号
( 訪ベⅠ１注 )第    255 号
( 訪看40 )第    113 号</t>
    </r>
  </si>
  <si>
    <r>
      <rPr>
        <sz val="9"/>
        <color rgb="FF000000"/>
        <rFont val="ＭＳ Ｐゴシック"/>
        <family val="3"/>
        <charset val="128"/>
      </rPr>
      <t>令和 3年 8月 1日
令和 6年 6月 1日
平成15年 4月 1日
令和 3年 8月 1日
令和 6年10月 1日
令和 8年 6月 1日
令和 8年 6月 1日
令和 6年 6月 1日</t>
    </r>
  </si>
  <si>
    <t>286</t>
  </si>
  <si>
    <t>05,9008,9</t>
  </si>
  <si>
    <r>
      <rPr>
        <sz val="9"/>
        <color rgb="FF000000"/>
        <rFont val="ＭＳ ゴシック"/>
        <family val="3"/>
        <charset val="128"/>
      </rPr>
      <t>医療法人　北志会
医療法人　北志会　訪問看護ステーション　らいらっく</t>
    </r>
  </si>
  <si>
    <r>
      <rPr>
        <sz val="9"/>
        <color rgb="FF000000"/>
        <rFont val="ＭＳ ゴシック"/>
        <family val="3"/>
        <charset val="128"/>
      </rPr>
      <t>〒062－0906
札幌市豊平区豊平六条８丁目２番１８号医療法人北志会　札幌ライラック病院内</t>
    </r>
  </si>
  <si>
    <r>
      <rPr>
        <sz val="9"/>
        <color rgb="FF000000"/>
        <rFont val="ＭＳ ゴシック"/>
        <family val="3"/>
        <charset val="128"/>
      </rPr>
      <t>011-812-8822
(011-831-2015)</t>
    </r>
  </si>
  <si>
    <r>
      <rPr>
        <sz val="9"/>
        <color rgb="FF000000"/>
        <rFont val="ＭＳ Ｐゴシック"/>
        <family val="3"/>
        <charset val="128"/>
      </rPr>
      <t>( 訪看24 )第     46 号
( 訪看25 )第    170 号
( 訪看34 )第    118 号
( 訪ベⅠ１ )第    178 号
( 訪ベⅠ１注 )第     44 号
( 訪看40 )第     16 号</t>
    </r>
  </si>
  <si>
    <r>
      <rPr>
        <sz val="9"/>
        <color rgb="FF000000"/>
        <rFont val="ＭＳ Ｐゴシック"/>
        <family val="3"/>
        <charset val="128"/>
      </rPr>
      <t>平成20年 4月 1日
平成16年10月 1日
令和 6年10月 1日
令和 8年 6月 1日
令和 8年 6月 1日
令和 6年 6月 1日</t>
    </r>
  </si>
  <si>
    <t>287</t>
  </si>
  <si>
    <t>05,9011,3</t>
  </si>
  <si>
    <r>
      <rPr>
        <sz val="9"/>
        <color rgb="FF000000"/>
        <rFont val="ＭＳ ゴシック"/>
        <family val="3"/>
        <charset val="128"/>
      </rPr>
      <t>社会医療法人恵佑会
訪問看護ステーション　恵佑会</t>
    </r>
  </si>
  <si>
    <r>
      <rPr>
        <sz val="9"/>
        <color rgb="FF000000"/>
        <rFont val="ＭＳ ゴシック"/>
        <family val="3"/>
        <charset val="128"/>
      </rPr>
      <t>〒003－0026
札幌市白石区本通９丁目南１番１号</t>
    </r>
  </si>
  <si>
    <r>
      <rPr>
        <sz val="9"/>
        <color rgb="FF000000"/>
        <rFont val="ＭＳ ゴシック"/>
        <family val="3"/>
        <charset val="128"/>
      </rPr>
      <t>011-868-0102
(011-868-0105)</t>
    </r>
  </si>
  <si>
    <r>
      <rPr>
        <sz val="9"/>
        <color rgb="FF000000"/>
        <rFont val="ＭＳ Ｐゴシック"/>
        <family val="3"/>
        <charset val="128"/>
      </rPr>
      <t>( 訪看23 )第    220 号
( 訪看25 )第    310 号
( 訪看26 )第      5 号
( 訪看34 )第    306 号
( 訪看40 )第    591 号
( 訪看41 )第     50 号</t>
    </r>
  </si>
  <si>
    <r>
      <rPr>
        <sz val="9"/>
        <color rgb="FF000000"/>
        <rFont val="ＭＳ Ｐゴシック"/>
        <family val="3"/>
        <charset val="128"/>
      </rPr>
      <t>令和 6年 6月 1日
平成22年 4月 1日
平成25年 5月 1日
令和 7年 5月 1日
令和 6年12月 1日
令和 6年 6月 1日</t>
    </r>
  </si>
  <si>
    <t>288</t>
  </si>
  <si>
    <t>05,9019,6</t>
  </si>
  <si>
    <r>
      <rPr>
        <sz val="9"/>
        <color rgb="FF000000"/>
        <rFont val="ＭＳ ゴシック"/>
        <family val="3"/>
        <charset val="128"/>
      </rPr>
      <t>社会医療法人貞仁会
新札幌ひばりが丘訪問看護ステーション</t>
    </r>
  </si>
  <si>
    <r>
      <rPr>
        <sz val="9"/>
        <color rgb="FF000000"/>
        <rFont val="ＭＳ ゴシック"/>
        <family val="3"/>
        <charset val="128"/>
      </rPr>
      <t>〒004－0053
札幌市厚別区厚別中央三条２丁目１２番４０号新札幌ひばりが丘病院　ウェルフェアセンター２階</t>
    </r>
  </si>
  <si>
    <r>
      <rPr>
        <sz val="9"/>
        <color rgb="FF000000"/>
        <rFont val="ＭＳ ゴシック"/>
        <family val="3"/>
        <charset val="128"/>
      </rPr>
      <t xml:space="preserve">011-802-8235
</t>
    </r>
  </si>
  <si>
    <r>
      <rPr>
        <sz val="9"/>
        <color rgb="FF000000"/>
        <rFont val="ＭＳ Ｐゴシック"/>
        <family val="3"/>
        <charset val="128"/>
      </rPr>
      <t>( 訪看23 )第   1176 号
( 訪看24 )第     51 号
( 訪看25 )第    229 号
( 訪看34 )第    399 号
( 訪ベⅠ１ )第    179 号
( 訪ベⅠ１注 )第    118 号
( 訪看41 )第     51 号</t>
    </r>
  </si>
  <si>
    <r>
      <rPr>
        <sz val="9"/>
        <color rgb="FF000000"/>
        <rFont val="ＭＳ Ｐゴシック"/>
        <family val="3"/>
        <charset val="128"/>
      </rPr>
      <t>令和 8年 6月 1日
平成20年 4月 1日
平成18年 9月 1日
令和 8年 6月 1日
令和 8年 6月 1日
令和 8年 6月 1日
令和 6年 6月 1日</t>
    </r>
  </si>
  <si>
    <t>289</t>
  </si>
  <si>
    <t>05,9026,1</t>
  </si>
  <si>
    <r>
      <rPr>
        <sz val="9"/>
        <color rgb="FF000000"/>
        <rFont val="ＭＳ ゴシック"/>
        <family val="3"/>
        <charset val="128"/>
      </rPr>
      <t>特定非営利活動法人　Ｒｅｗａｒｄｉｎｇ　Ｎｅｘｔ　
特定非営利法人　訪問看護ステーションポットこもれび</t>
    </r>
  </si>
  <si>
    <r>
      <rPr>
        <sz val="9"/>
        <color rgb="FF000000"/>
        <rFont val="ＭＳ ゴシック"/>
        <family val="3"/>
        <charset val="128"/>
      </rPr>
      <t>〒003－0021
札幌市白石区栄通１０丁目６番１０号レジデンス稲津１０２号</t>
    </r>
  </si>
  <si>
    <r>
      <rPr>
        <sz val="9"/>
        <color rgb="FF000000"/>
        <rFont val="ＭＳ ゴシック"/>
        <family val="3"/>
        <charset val="128"/>
      </rPr>
      <t>011-856-6757
(011-854-6775)</t>
    </r>
  </si>
  <si>
    <r>
      <rPr>
        <sz val="9"/>
        <color rgb="FF000000"/>
        <rFont val="ＭＳ Ｐゴシック"/>
        <family val="3"/>
        <charset val="128"/>
      </rPr>
      <t>( 訪看23 )第    195 号
( 訪看25 )第    286 号
( 訪看34 )第    119 号
( 訪ベⅠ１ )第    181 号
( 訪ベⅠ１注 )第    148 号
( 訪看40 )第     17 号</t>
    </r>
  </si>
  <si>
    <r>
      <rPr>
        <sz val="9"/>
        <color rgb="FF000000"/>
        <rFont val="ＭＳ Ｐゴシック"/>
        <family val="3"/>
        <charset val="128"/>
      </rPr>
      <t>令和 6年 6月 1日
平成20年11月 1日
令和 6年10月 1日
令和 8年 6月 1日
令和 8年 6月 1日
令和 6年 6月 1日</t>
    </r>
  </si>
  <si>
    <t>290</t>
  </si>
  <si>
    <t>05,9029,5</t>
  </si>
  <si>
    <r>
      <rPr>
        <sz val="9"/>
        <color rgb="FF000000"/>
        <rFont val="ＭＳ ゴシック"/>
        <family val="3"/>
        <charset val="128"/>
      </rPr>
      <t>医療法人為久会
五輪橋訪問看護ステーション</t>
    </r>
  </si>
  <si>
    <r>
      <rPr>
        <sz val="9"/>
        <color rgb="FF000000"/>
        <rFont val="ＭＳ ゴシック"/>
        <family val="3"/>
        <charset val="128"/>
      </rPr>
      <t>〒005－0802
札幌市南区川沿二条１丁目２番５４号</t>
    </r>
  </si>
  <si>
    <r>
      <rPr>
        <sz val="9"/>
        <color rgb="FF000000"/>
        <rFont val="ＭＳ ゴシック"/>
        <family val="3"/>
        <charset val="128"/>
      </rPr>
      <t>011-571-1823
(011-571-1823)</t>
    </r>
  </si>
  <si>
    <r>
      <rPr>
        <sz val="9"/>
        <color rgb="FF000000"/>
        <rFont val="ＭＳ Ｐゴシック"/>
        <family val="3"/>
        <charset val="128"/>
      </rPr>
      <t>( 訪看23 )第   1133 号
( 訪看24 )第    218 号
( 訪看25 )第    307 号
( 訪看34 )第    354 号
( 訪ベⅠ１ )第    257 号
( 訪ベⅠ１注 )第    397 号
( 訪看40 )第     85 号</t>
    </r>
  </si>
  <si>
    <r>
      <rPr>
        <sz val="9"/>
        <color rgb="FF000000"/>
        <rFont val="ＭＳ Ｐゴシック"/>
        <family val="3"/>
        <charset val="128"/>
      </rPr>
      <t>令和 7年11月 1日
平成21年 9月 1日
平成21年 9月 1日
令和 7年12月 1日
令和 8年 6月 1日
令和 8年 6月 1日
令和 6年 6月 1日</t>
    </r>
  </si>
  <si>
    <t>291</t>
  </si>
  <si>
    <t>05,9033,7</t>
  </si>
  <si>
    <r>
      <rPr>
        <sz val="9"/>
        <color rgb="FF000000"/>
        <rFont val="ＭＳ ゴシック"/>
        <family val="3"/>
        <charset val="128"/>
      </rPr>
      <t>株式会社メディカルリーディング
訪問看護事業所　さらん</t>
    </r>
  </si>
  <si>
    <r>
      <rPr>
        <sz val="9"/>
        <color rgb="FF000000"/>
        <rFont val="ＭＳ ゴシック"/>
        <family val="3"/>
        <charset val="128"/>
      </rPr>
      <t>〒062－0003
札幌市豊平区美園三条４丁目３番１０号日拓ビル４階</t>
    </r>
  </si>
  <si>
    <r>
      <rPr>
        <sz val="9"/>
        <color rgb="FF000000"/>
        <rFont val="ＭＳ ゴシック"/>
        <family val="3"/>
        <charset val="128"/>
      </rPr>
      <t>011-887-0385
(011-887-0383)</t>
    </r>
  </si>
  <si>
    <r>
      <rPr>
        <sz val="9"/>
        <color rgb="FF000000"/>
        <rFont val="ＭＳ Ｐゴシック"/>
        <family val="3"/>
        <charset val="128"/>
      </rPr>
      <t>( 訪看24 )第    269 号
( 訪看25 )第    325 号
( 訪看41 )第    306 号</t>
    </r>
  </si>
  <si>
    <r>
      <rPr>
        <sz val="9"/>
        <color rgb="FF000000"/>
        <rFont val="ＭＳ Ｐゴシック"/>
        <family val="3"/>
        <charset val="128"/>
      </rPr>
      <t>平成24年 7月 1日
平成22年11月 1日
令和 6年12月 1日</t>
    </r>
  </si>
  <si>
    <t>292</t>
  </si>
  <si>
    <t>05,9034,5</t>
  </si>
  <si>
    <r>
      <rPr>
        <sz val="9"/>
        <color rgb="FF000000"/>
        <rFont val="ＭＳ ゴシック"/>
        <family val="3"/>
        <charset val="128"/>
      </rPr>
      <t>医療法人　新産健会
訪問看護ふれあいステーション</t>
    </r>
  </si>
  <si>
    <r>
      <rPr>
        <sz val="9"/>
        <color rgb="FF000000"/>
        <rFont val="ＭＳ ゴシック"/>
        <family val="3"/>
        <charset val="128"/>
      </rPr>
      <t>〒062－0003
札幌市豊平区美園三条５丁目１－１５原ビル２階</t>
    </r>
  </si>
  <si>
    <r>
      <rPr>
        <sz val="9"/>
        <color rgb="FF000000"/>
        <rFont val="ＭＳ ゴシック"/>
        <family val="3"/>
        <charset val="128"/>
      </rPr>
      <t>011-826-3309
(011-854-8509)</t>
    </r>
  </si>
  <si>
    <r>
      <rPr>
        <sz val="9"/>
        <color rgb="FF000000"/>
        <rFont val="ＭＳ Ｐゴシック"/>
        <family val="3"/>
        <charset val="128"/>
      </rPr>
      <t>( 訪看23 )第    435 号
( 訪看25 )第    357 号
( 訪看34 )第    151 号
( 訪ベⅠ１ )第    392 号
( 訪ベⅠ１注 )第    162 号
( 訪看40 )第    177 号</t>
    </r>
  </si>
  <si>
    <r>
      <rPr>
        <sz val="9"/>
        <color rgb="FF000000"/>
        <rFont val="ＭＳ Ｐゴシック"/>
        <family val="3"/>
        <charset val="128"/>
      </rPr>
      <t>令和 6年 6月 1日
平成24年 4月 1日
令和 6年11月 1日
令和 8年 6月 1日
令和 8年 6月 1日
令和 6年 6月 1日</t>
    </r>
  </si>
  <si>
    <t>293</t>
  </si>
  <si>
    <t>05,9036,0</t>
  </si>
  <si>
    <r>
      <rPr>
        <sz val="9"/>
        <color rgb="FF000000"/>
        <rFont val="ＭＳ ゴシック"/>
        <family val="3"/>
        <charset val="128"/>
      </rPr>
      <t>医療法人　中山会
医療法人中山会新札幌パウロ病院訪問看護ステーション</t>
    </r>
  </si>
  <si>
    <r>
      <rPr>
        <sz val="9"/>
        <color rgb="FF000000"/>
        <rFont val="ＭＳ ゴシック"/>
        <family val="3"/>
        <charset val="128"/>
      </rPr>
      <t>〒004－0002
札幌市厚別区厚別東二条６丁目３番１０号</t>
    </r>
  </si>
  <si>
    <r>
      <rPr>
        <sz val="9"/>
        <color rgb="FF000000"/>
        <rFont val="ＭＳ ゴシック"/>
        <family val="3"/>
        <charset val="128"/>
      </rPr>
      <t>011-807-8670
(011-807-8680)</t>
    </r>
  </si>
  <si>
    <r>
      <rPr>
        <sz val="9"/>
        <color rgb="FF000000"/>
        <rFont val="ＭＳ Ｐゴシック"/>
        <family val="3"/>
        <charset val="128"/>
      </rPr>
      <t>( 訪看23 )第   1002 号
( 訪看25 )第    349 号
( 訪看34 )第     61 号
( 訪ベⅠ１ )第    183 号
( 訪ベⅠ１注 )第    107 号
( 訪看40 )第    179 号</t>
    </r>
  </si>
  <si>
    <r>
      <rPr>
        <sz val="9"/>
        <color rgb="FF000000"/>
        <rFont val="ＭＳ Ｐゴシック"/>
        <family val="3"/>
        <charset val="128"/>
      </rPr>
      <t>令和 6年 8月 1日
平成24年 1月 1日
令和 6年 6月 1日
令和 8年 6月 1日
令和 8年 6月 1日
令和 6年 6月 1日</t>
    </r>
  </si>
  <si>
    <t>294</t>
  </si>
  <si>
    <t>05,9038,6</t>
  </si>
  <si>
    <r>
      <rPr>
        <sz val="9"/>
        <color rgb="FF000000"/>
        <rFont val="ＭＳ ゴシック"/>
        <family val="3"/>
        <charset val="128"/>
      </rPr>
      <t>社会医療法人　恵和会
訪問看護ステーション　水源池すずらん</t>
    </r>
  </si>
  <si>
    <r>
      <rPr>
        <sz val="9"/>
        <color rgb="FF000000"/>
        <rFont val="ＭＳ ゴシック"/>
        <family val="3"/>
        <charset val="128"/>
      </rPr>
      <t>〒062－0034
札幌市豊平区西岡四条１３丁目１７番１号</t>
    </r>
  </si>
  <si>
    <r>
      <rPr>
        <sz val="9"/>
        <color rgb="FF000000"/>
        <rFont val="ＭＳ ゴシック"/>
        <family val="3"/>
        <charset val="128"/>
      </rPr>
      <t>011-584-6800
(011-584-1360)</t>
    </r>
  </si>
  <si>
    <r>
      <rPr>
        <sz val="9"/>
        <color rgb="FF000000"/>
        <rFont val="ＭＳ Ｐゴシック"/>
        <family val="3"/>
        <charset val="128"/>
      </rPr>
      <t>( 訪看10 )第     59 号
( 訪看23 )第    257 号
( 訪看25 )第    352 号
( 訪看32 )第     44 号
( 訪ベⅠ１ )第    185 号
( 訪ベⅠ１注 )第    286 号
( 訪看40 )第    153 号</t>
    </r>
  </si>
  <si>
    <r>
      <rPr>
        <sz val="9"/>
        <color rgb="FF000000"/>
        <rFont val="ＭＳ Ｐゴシック"/>
        <family val="3"/>
        <charset val="128"/>
      </rPr>
      <t>平成24年 4月 1日
令和 6年 6月 1日
平成24年 3月 1日
令和 6年 6月 1日
令和 8年 6月 1日
令和 8年 6月 1日
令和 6年 6月 1日</t>
    </r>
  </si>
  <si>
    <t>295</t>
  </si>
  <si>
    <t>05,9039,4</t>
  </si>
  <si>
    <r>
      <rPr>
        <sz val="9"/>
        <color rgb="FF000000"/>
        <rFont val="ＭＳ ゴシック"/>
        <family val="3"/>
        <charset val="128"/>
      </rPr>
      <t>株式会社　惠円
訪問看護ステーション惠円</t>
    </r>
  </si>
  <si>
    <r>
      <rPr>
        <sz val="9"/>
        <color rgb="FF000000"/>
        <rFont val="ＭＳ ゴシック"/>
        <family val="3"/>
        <charset val="128"/>
      </rPr>
      <t>〒004－0865
札幌市清田区北野五条４丁目１６－８　力石アパート１号室</t>
    </r>
  </si>
  <si>
    <r>
      <rPr>
        <sz val="9"/>
        <color rgb="FF000000"/>
        <rFont val="ＭＳ ゴシック"/>
        <family val="3"/>
        <charset val="128"/>
      </rPr>
      <t>011-882-5667
(011-882-5667)</t>
    </r>
  </si>
  <si>
    <r>
      <rPr>
        <sz val="9"/>
        <color rgb="FF000000"/>
        <rFont val="ＭＳ Ｐゴシック"/>
        <family val="3"/>
        <charset val="128"/>
      </rPr>
      <t>( 訪看10 )第    122 号
( 訪看23 )第    280 号
( 訪看25 )第    378 号
( 訪看27 )第    341 号
( 訪看34 )第    321 号
( 訪ベⅠ１ )第    515 号
( 訪看41 )第    216 号</t>
    </r>
  </si>
  <si>
    <r>
      <rPr>
        <sz val="9"/>
        <color rgb="FF000000"/>
        <rFont val="ＭＳ Ｐゴシック"/>
        <family val="3"/>
        <charset val="128"/>
      </rPr>
      <t>平成24年 7月 1日
令和 6年 6月 1日
平成24年12月 1日
令和 6年 6月 1日
令和 7年 7月 1日
令和 8年 6月 1日
令和 6年10月 1日</t>
    </r>
  </si>
  <si>
    <t>296</t>
  </si>
  <si>
    <t>05,9043,6</t>
  </si>
  <si>
    <r>
      <rPr>
        <sz val="9"/>
        <color rgb="FF000000"/>
        <rFont val="ＭＳ ゴシック"/>
        <family val="3"/>
        <charset val="128"/>
      </rPr>
      <t>札幌ケアサプライ合同会社
訪問看護ステーション木の葉</t>
    </r>
  </si>
  <si>
    <r>
      <rPr>
        <sz val="9"/>
        <color rgb="FF000000"/>
        <rFont val="ＭＳ ゴシック"/>
        <family val="3"/>
        <charset val="128"/>
      </rPr>
      <t>〒004－0811
札幌市清田区美しが丘一条６丁目２－１０ベルフロント札幌美しが丘１－Ｂ</t>
    </r>
  </si>
  <si>
    <r>
      <rPr>
        <sz val="9"/>
        <color rgb="FF000000"/>
        <rFont val="ＭＳ ゴシック"/>
        <family val="3"/>
        <charset val="128"/>
      </rPr>
      <t>011-301-7130
(011-301-8515)</t>
    </r>
  </si>
  <si>
    <r>
      <rPr>
        <sz val="9"/>
        <color rgb="FF000000"/>
        <rFont val="ＭＳ Ｐゴシック"/>
        <family val="3"/>
        <charset val="128"/>
      </rPr>
      <t>( 訪看10 )第    480 号
( 訪看24 )第    277 号
( 訪看25 )第    375 号</t>
    </r>
  </si>
  <si>
    <r>
      <rPr>
        <sz val="9"/>
        <color rgb="FF000000"/>
        <rFont val="ＭＳ Ｐゴシック"/>
        <family val="3"/>
        <charset val="128"/>
      </rPr>
      <t>令和 3年 7月 1日
平成24年10月 1日
平成24年10月 1日</t>
    </r>
  </si>
  <si>
    <t>297</t>
  </si>
  <si>
    <t>05,9044,4</t>
  </si>
  <si>
    <r>
      <rPr>
        <sz val="9"/>
        <color rgb="FF000000"/>
        <rFont val="ＭＳ ゴシック"/>
        <family val="3"/>
        <charset val="128"/>
      </rPr>
      <t>さっぽろ高齢者福祉生活協同組合
福祉生協　白石ナースステーション</t>
    </r>
  </si>
  <si>
    <r>
      <rPr>
        <sz val="9"/>
        <color rgb="FF000000"/>
        <rFont val="ＭＳ ゴシック"/>
        <family val="3"/>
        <charset val="128"/>
      </rPr>
      <t>〒003－0023
札幌市白石区南郷通　北６丁目北２番１０号　イリス南郷通</t>
    </r>
  </si>
  <si>
    <r>
      <rPr>
        <sz val="9"/>
        <color rgb="FF000000"/>
        <rFont val="ＭＳ ゴシック"/>
        <family val="3"/>
        <charset val="128"/>
      </rPr>
      <t>011-865-1717
(011-865-0078)</t>
    </r>
  </si>
  <si>
    <r>
      <rPr>
        <sz val="9"/>
        <color rgb="FF000000"/>
        <rFont val="ＭＳ Ｐゴシック"/>
        <family val="3"/>
        <charset val="128"/>
      </rPr>
      <t>( 訪看23 )第   1081 号
( 訪看24 )第    278 号
( 訪看25 )第    376 号
( 訪看41 )第    338 号</t>
    </r>
  </si>
  <si>
    <r>
      <rPr>
        <sz val="9"/>
        <color rgb="FF000000"/>
        <rFont val="ＭＳ Ｐゴシック"/>
        <family val="3"/>
        <charset val="128"/>
      </rPr>
      <t>令和 7年 1月 1日
平成24年11月 1日
平成24年11月 1日
令和 7年 1月 1日</t>
    </r>
  </si>
  <si>
    <t>298</t>
  </si>
  <si>
    <t>05,9047,7</t>
  </si>
  <si>
    <r>
      <rPr>
        <sz val="9"/>
        <color rgb="FF000000"/>
        <rFont val="ＭＳ ゴシック"/>
        <family val="3"/>
        <charset val="128"/>
      </rPr>
      <t>株式会社　メディカルシャトー
訪問看護リハビリステーション白ゆり新さっぽろ</t>
    </r>
  </si>
  <si>
    <r>
      <rPr>
        <sz val="9"/>
        <color rgb="FF000000"/>
        <rFont val="ＭＳ ゴシック"/>
        <family val="3"/>
        <charset val="128"/>
      </rPr>
      <t>〒004－0001
札幌市厚別区厚別東一条３丁目１４</t>
    </r>
  </si>
  <si>
    <r>
      <rPr>
        <sz val="9"/>
        <color rgb="FF000000"/>
        <rFont val="ＭＳ ゴシック"/>
        <family val="3"/>
        <charset val="128"/>
      </rPr>
      <t>011-899-2003
(011-899-2004)</t>
    </r>
  </si>
  <si>
    <r>
      <rPr>
        <sz val="9"/>
        <color rgb="FF000000"/>
        <rFont val="ＭＳ Ｐゴシック"/>
        <family val="3"/>
        <charset val="128"/>
      </rPr>
      <t>( 訪看10 )第    206 号
( 訪看24 )第    289 号
( 訪看25 )第    388 号
( 訪看27 )第     37 号
( 訪看34 )第    223 号
( 訪看35 )第     51 号
( 訪ベⅠ１ )第    187 号
( 訪ベⅠ１注 )第    157 号
( 訪看40 )第     49 号</t>
    </r>
  </si>
  <si>
    <r>
      <rPr>
        <sz val="9"/>
        <color rgb="FF000000"/>
        <rFont val="ＭＳ Ｐゴシック"/>
        <family val="3"/>
        <charset val="128"/>
      </rPr>
      <t>令和元年10月 1日
平成25年 4月 1日
平成25年 4月 1日
平成27年 6月 1日
令和 6年12月 1日
令和 8年 6月 1日
令和 8年 6月 1日
令和 8年 6月 1日
令和 6年 6月 1日</t>
    </r>
  </si>
  <si>
    <t>299</t>
  </si>
  <si>
    <t>05,9050,1</t>
  </si>
  <si>
    <r>
      <rPr>
        <sz val="9"/>
        <color rgb="FF000000"/>
        <rFont val="ＭＳ ゴシック"/>
        <family val="3"/>
        <charset val="128"/>
      </rPr>
      <t>株式会社ライフドリーム
訪問看護ステーション　ライフ札幌</t>
    </r>
  </si>
  <si>
    <r>
      <rPr>
        <sz val="9"/>
        <color rgb="FF000000"/>
        <rFont val="ＭＳ ゴシック"/>
        <family val="3"/>
        <charset val="128"/>
      </rPr>
      <t>〒007－0836
札幌市東区北三十六条東１９丁目１－２０コーポ竹内　１０２号室</t>
    </r>
  </si>
  <si>
    <r>
      <rPr>
        <sz val="9"/>
        <color rgb="FF000000"/>
        <rFont val="ＭＳ ゴシック"/>
        <family val="3"/>
        <charset val="128"/>
      </rPr>
      <t>011-872-6116
(011-879-5702)</t>
    </r>
  </si>
  <si>
    <r>
      <rPr>
        <sz val="9"/>
        <color rgb="FF000000"/>
        <rFont val="ＭＳ Ｐゴシック"/>
        <family val="3"/>
        <charset val="128"/>
      </rPr>
      <t>( 訪看10 )第    407 号
( 訪看23 )第   1023 号
( 訪看24 )第    293 号
( 訪看25 )第    393 号
( 訪ベⅠ１ )第     30 号
( 訪ベⅠ１注 )第     28 号
( 訪ベⅡ１８ )第      9 号
( 訪ベⅡ１８注 )第      3 号
( 訪看41 )第    217 号</t>
    </r>
  </si>
  <si>
    <r>
      <rPr>
        <sz val="9"/>
        <color rgb="FF000000"/>
        <rFont val="ＭＳ Ｐゴシック"/>
        <family val="3"/>
        <charset val="128"/>
      </rPr>
      <t>令和 4年 3月 1日
令和 6年 9月 1日
平成25年 7月 1日
平成25年 7月 1日
令和 8年 6月 1日
令和 8年 6月 1日
令和 6年 6月 1日
令和 8年 6月 1日
令和 6年10月 1日</t>
    </r>
  </si>
  <si>
    <t>300</t>
  </si>
  <si>
    <t>05,9054,3</t>
  </si>
  <si>
    <r>
      <rPr>
        <sz val="9"/>
        <color rgb="FF000000"/>
        <rFont val="ＭＳ ゴシック"/>
        <family val="3"/>
        <charset val="128"/>
      </rPr>
      <t>合同会社ハウスデイサービス
ハウスプラザ訪問看護ステーション</t>
    </r>
  </si>
  <si>
    <r>
      <rPr>
        <sz val="9"/>
        <color rgb="FF000000"/>
        <rFont val="ＭＳ ゴシック"/>
        <family val="3"/>
        <charset val="128"/>
      </rPr>
      <t>〒004－0831
札幌市清田区真栄一条２丁目１番２８号真栄ビル１階</t>
    </r>
  </si>
  <si>
    <r>
      <rPr>
        <sz val="9"/>
        <color rgb="FF000000"/>
        <rFont val="ＭＳ ゴシック"/>
        <family val="3"/>
        <charset val="128"/>
      </rPr>
      <t>011-807-7042
(011-888-2301)</t>
    </r>
  </si>
  <si>
    <r>
      <rPr>
        <sz val="9"/>
        <color rgb="FF000000"/>
        <rFont val="ＭＳ Ｐゴシック"/>
        <family val="3"/>
        <charset val="128"/>
      </rPr>
      <t>( 訪看24 )第    406 号
( 訪看25 )第    507 号</t>
    </r>
  </si>
  <si>
    <r>
      <rPr>
        <sz val="9"/>
        <color rgb="FF000000"/>
        <rFont val="ＭＳ Ｐゴシック"/>
        <family val="3"/>
        <charset val="128"/>
      </rPr>
      <t>平成27年 8月 1日
平成27年 8月 1日</t>
    </r>
  </si>
  <si>
    <t>301</t>
  </si>
  <si>
    <t>05,9058,4</t>
  </si>
  <si>
    <r>
      <rPr>
        <sz val="9"/>
        <color rgb="FF000000"/>
        <rFont val="ＭＳ ゴシック"/>
        <family val="3"/>
        <charset val="128"/>
      </rPr>
      <t>医療法人社団鈴木内科医院
鈴木内科訪問看護ステーション</t>
    </r>
  </si>
  <si>
    <r>
      <rPr>
        <sz val="9"/>
        <color rgb="FF000000"/>
        <rFont val="ＭＳ ゴシック"/>
        <family val="3"/>
        <charset val="128"/>
      </rPr>
      <t>〒004－0812
札幌市清田区美しが丘二条４丁目１７－１　医療介護支援住宅美しが丘</t>
    </r>
  </si>
  <si>
    <r>
      <rPr>
        <sz val="9"/>
        <color rgb="FF000000"/>
        <rFont val="ＭＳ ゴシック"/>
        <family val="3"/>
        <charset val="128"/>
      </rPr>
      <t>011-398-5333
(011-398-5334)</t>
    </r>
  </si>
  <si>
    <r>
      <rPr>
        <sz val="9"/>
        <color rgb="FF000000"/>
        <rFont val="ＭＳ Ｐゴシック"/>
        <family val="3"/>
        <charset val="128"/>
      </rPr>
      <t>( 訪看10 )第    823 号
( 訪看23 )第    311 号
( 訪看25 )第    412 号
( 訪看27 )第    493 号
( 訪看28 )第    325 号
( 訪看34 )第     78 号
( 訪看35 )第     25 号
( 訪看37 )第     14 号
( 訪ベⅠ１ )第     20 号
( 訪ベⅠ１注 )第    122 号
( 訪ベⅡ１８ )第      6 号
( 訪ベⅡ１８注 )第      7 号
( 訪看40 )第     94 号</t>
    </r>
  </si>
  <si>
    <r>
      <rPr>
        <sz val="9"/>
        <color rgb="FF000000"/>
        <rFont val="ＭＳ Ｐゴシック"/>
        <family val="3"/>
        <charset val="128"/>
      </rPr>
      <t>令和 8年 6月 1日
令和 6年 6月 1日
平成26年 1月 1日
令和 8年 6月 1日
令和 8年 6月 1日
令和 6年 7月 1日
令和 8年 6月 1日
令和 8年 6月 1日
令和 8年 6月 1日
令和 8年 6月 1日
令和 6年 6月 1日
令和 8年 6月 1日
令和 6年 6月 1日</t>
    </r>
  </si>
  <si>
    <t>302</t>
  </si>
  <si>
    <t>05,9060,0</t>
  </si>
  <si>
    <r>
      <rPr>
        <sz val="9"/>
        <color rgb="FF000000"/>
        <rFont val="ＭＳ ゴシック"/>
        <family val="3"/>
        <charset val="128"/>
      </rPr>
      <t>医療法人ふぁみーゆ
訪問看護ステーションクレール厚別</t>
    </r>
  </si>
  <si>
    <r>
      <rPr>
        <sz val="9"/>
        <color rgb="FF000000"/>
        <rFont val="ＭＳ ゴシック"/>
        <family val="3"/>
        <charset val="128"/>
      </rPr>
      <t>〒004－0014
札幌市厚別区もみじ台北５丁目１－５</t>
    </r>
  </si>
  <si>
    <r>
      <rPr>
        <sz val="9"/>
        <color rgb="FF000000"/>
        <rFont val="ＭＳ ゴシック"/>
        <family val="3"/>
        <charset val="128"/>
      </rPr>
      <t>011-899-0906
(011-899-3000)</t>
    </r>
  </si>
  <si>
    <r>
      <rPr>
        <sz val="9"/>
        <color rgb="FF000000"/>
        <rFont val="ＭＳ Ｐゴシック"/>
        <family val="3"/>
        <charset val="128"/>
      </rPr>
      <t>( 訪看24 )第    354 号
( 訪看25 )第    451 号
( 訪看41 )第    392 号</t>
    </r>
  </si>
  <si>
    <r>
      <rPr>
        <sz val="9"/>
        <color rgb="FF000000"/>
        <rFont val="ＭＳ Ｐゴシック"/>
        <family val="3"/>
        <charset val="128"/>
      </rPr>
      <t>平成26年 9月 1日
平成26年 9月 1日
令和 7年 6月 1日</t>
    </r>
  </si>
  <si>
    <t>303</t>
  </si>
  <si>
    <t>05,9064,2</t>
  </si>
  <si>
    <r>
      <rPr>
        <sz val="9"/>
        <color rgb="FF000000"/>
        <rFont val="ＭＳ ゴシック"/>
        <family val="3"/>
        <charset val="128"/>
      </rPr>
      <t>医療法人社団響
さくら訪問看護ステーション</t>
    </r>
  </si>
  <si>
    <r>
      <rPr>
        <sz val="9"/>
        <color rgb="FF000000"/>
        <rFont val="ＭＳ ゴシック"/>
        <family val="3"/>
        <charset val="128"/>
      </rPr>
      <t>〒003－0004
札幌市白石区東札幌四条４丁目１番１８号</t>
    </r>
  </si>
  <si>
    <r>
      <rPr>
        <sz val="9"/>
        <color rgb="FF000000"/>
        <rFont val="ＭＳ ゴシック"/>
        <family val="3"/>
        <charset val="128"/>
      </rPr>
      <t>011-814-0185
(011-827-7760)</t>
    </r>
  </si>
  <si>
    <r>
      <rPr>
        <sz val="9"/>
        <color rgb="FF000000"/>
        <rFont val="ＭＳ Ｐゴシック"/>
        <family val="3"/>
        <charset val="128"/>
      </rPr>
      <t>( 訪看10 )第    192 号
( 訪看24 )第    374 号
( 訪看25 )第    462 号
( 訪看27 )第     34 号
( 訪看28 )第     27 号
( 訪ベⅠ１ )第    631 号
( 訪看40 )第    254 号</t>
    </r>
  </si>
  <si>
    <r>
      <rPr>
        <sz val="9"/>
        <color rgb="FF000000"/>
        <rFont val="ＭＳ Ｐゴシック"/>
        <family val="3"/>
        <charset val="128"/>
      </rPr>
      <t>令和 3年 1月 1日
平成27年 3月 1日
平成26年12月 1日
平成27年 3月 1日
平成27年 3月 1日
令和 8年 7月 1日
令和 6年 6月 1日</t>
    </r>
  </si>
  <si>
    <t>304</t>
  </si>
  <si>
    <t>05,9065,9</t>
  </si>
  <si>
    <r>
      <rPr>
        <sz val="9"/>
        <color rgb="FF000000"/>
        <rFont val="ＭＳ ゴシック"/>
        <family val="3"/>
        <charset val="128"/>
      </rPr>
      <t>医療法人尚仁会
尚仁会　訪問看護ステーション　しんえい</t>
    </r>
  </si>
  <si>
    <r>
      <rPr>
        <sz val="9"/>
        <color rgb="FF000000"/>
        <rFont val="ＭＳ ゴシック"/>
        <family val="3"/>
        <charset val="128"/>
      </rPr>
      <t>〒004－0839
札幌市清田区真栄３３１番地真栄病院内</t>
    </r>
  </si>
  <si>
    <r>
      <rPr>
        <sz val="9"/>
        <color rgb="FF000000"/>
        <rFont val="ＭＳ ゴシック"/>
        <family val="3"/>
        <charset val="128"/>
      </rPr>
      <t>011-351-1570
(011-351-1571)</t>
    </r>
  </si>
  <si>
    <r>
      <rPr>
        <sz val="9"/>
        <color rgb="FF000000"/>
        <rFont val="ＭＳ Ｐゴシック"/>
        <family val="3"/>
        <charset val="128"/>
      </rPr>
      <t>( 訪看24 )第    344 号
( 訪看25 )第    443 号
( 訪ベⅠ１ )第    265 号
( 訪ベⅠ１注 )第    114 号
( 訪看40 )第    212 号</t>
    </r>
  </si>
  <si>
    <r>
      <rPr>
        <sz val="9"/>
        <color rgb="FF000000"/>
        <rFont val="ＭＳ Ｐゴシック"/>
        <family val="3"/>
        <charset val="128"/>
      </rPr>
      <t>平成26年 7月 1日
平成26年 7月 1日
令和 8年 6月 1日
令和 8年 6月 1日
令和 6年 6月 1日</t>
    </r>
  </si>
  <si>
    <t>305</t>
  </si>
  <si>
    <t>05,9066,7</t>
  </si>
  <si>
    <r>
      <rPr>
        <sz val="9"/>
        <color rgb="FF000000"/>
        <rFont val="ＭＳ ゴシック"/>
        <family val="3"/>
        <charset val="128"/>
      </rPr>
      <t>株式会社シムス
訪問看護ステーション　はばたき</t>
    </r>
  </si>
  <si>
    <r>
      <rPr>
        <sz val="9"/>
        <color rgb="FF000000"/>
        <rFont val="ＭＳ ゴシック"/>
        <family val="3"/>
        <charset val="128"/>
      </rPr>
      <t>〒003－0024
札幌市白石区本郷通　南３丁目南４－１１スピタ－ル南郷丘</t>
    </r>
  </si>
  <si>
    <r>
      <rPr>
        <sz val="9"/>
        <color rgb="FF000000"/>
        <rFont val="ＭＳ ゴシック"/>
        <family val="3"/>
        <charset val="128"/>
      </rPr>
      <t>011-867-0621
(011-867-0618)</t>
    </r>
  </si>
  <si>
    <r>
      <rPr>
        <sz val="9"/>
        <color rgb="FF000000"/>
        <rFont val="ＭＳ Ｐゴシック"/>
        <family val="3"/>
        <charset val="128"/>
      </rPr>
      <t>( 訪看10 )第    167 号
( 訪看24 )第    348 号
( 訪看25 )第    446 号
( 訪看41 )第     53 号</t>
    </r>
  </si>
  <si>
    <r>
      <rPr>
        <sz val="9"/>
        <color rgb="FF000000"/>
        <rFont val="ＭＳ Ｐゴシック"/>
        <family val="3"/>
        <charset val="128"/>
      </rPr>
      <t>平成26年 8月 1日
平成26年 8月 1日
平成26年 8月 1日
令和 6年 6月 1日</t>
    </r>
  </si>
  <si>
    <t>306</t>
  </si>
  <si>
    <t>05,9069,1</t>
  </si>
  <si>
    <r>
      <rPr>
        <sz val="9"/>
        <color rgb="FF000000"/>
        <rFont val="ＭＳ ゴシック"/>
        <family val="3"/>
        <charset val="128"/>
      </rPr>
      <t>株式会社オストジャパングループ
オストケア訪問看護とよひら</t>
    </r>
  </si>
  <si>
    <r>
      <rPr>
        <sz val="9"/>
        <color rgb="FF000000"/>
        <rFont val="ＭＳ ゴシック"/>
        <family val="3"/>
        <charset val="128"/>
      </rPr>
      <t>〒062－0008
札幌市豊平区美園八条３丁目１番１２号ガーデンコートＭ８３　１４１号室</t>
    </r>
  </si>
  <si>
    <r>
      <rPr>
        <sz val="9"/>
        <color rgb="FF000000"/>
        <rFont val="ＭＳ ゴシック"/>
        <family val="3"/>
        <charset val="128"/>
      </rPr>
      <t>011-812-5005
(011-820-7718)</t>
    </r>
  </si>
  <si>
    <r>
      <rPr>
        <sz val="9"/>
        <color rgb="FF000000"/>
        <rFont val="ＭＳ Ｐゴシック"/>
        <family val="3"/>
        <charset val="128"/>
      </rPr>
      <t>( 訪看24 )第    359 号
( 訪看25 )第    458 号
( 訪看41 )第    218 号</t>
    </r>
  </si>
  <si>
    <r>
      <rPr>
        <sz val="9"/>
        <color rgb="FF000000"/>
        <rFont val="ＭＳ Ｐゴシック"/>
        <family val="3"/>
        <charset val="128"/>
      </rPr>
      <t>平成26年10月 1日
平成26年10月 1日
令和 6年10月 1日</t>
    </r>
  </si>
  <si>
    <t>307</t>
  </si>
  <si>
    <t>05,9070,9</t>
  </si>
  <si>
    <r>
      <rPr>
        <sz val="9"/>
        <color rgb="FF000000"/>
        <rFont val="ＭＳ ゴシック"/>
        <family val="3"/>
        <charset val="128"/>
      </rPr>
      <t>社会福祉法人　勤医協福祉会
勤医協つきさむ訪問看護ステーション</t>
    </r>
  </si>
  <si>
    <r>
      <rPr>
        <sz val="9"/>
        <color rgb="FF000000"/>
        <rFont val="ＭＳ ゴシック"/>
        <family val="3"/>
        <charset val="128"/>
      </rPr>
      <t>〒062－0936
札幌市豊平区平岸六条１２丁目９番２５号</t>
    </r>
  </si>
  <si>
    <r>
      <rPr>
        <sz val="9"/>
        <color rgb="FF000000"/>
        <rFont val="ＭＳ ゴシック"/>
        <family val="3"/>
        <charset val="128"/>
      </rPr>
      <t>011-820-4035
(011-820-4076)</t>
    </r>
  </si>
  <si>
    <r>
      <rPr>
        <sz val="9"/>
        <color rgb="FF000000"/>
        <rFont val="ＭＳ Ｐゴシック"/>
        <family val="3"/>
        <charset val="128"/>
      </rPr>
      <t>( 訪看10 )第    638 号
( 訪看23 )第    361 号
( 訪看25 )第    460 号
( 訪看機１ )第     31 号
( 訪看機３ )第     29 号
( 訪看32 )第     59 号
( 訪ベⅠ１ )第    283 号
( 訪ベⅠ１注 )第    299 号
( 訪看40 )第    255 号</t>
    </r>
  </si>
  <si>
    <r>
      <rPr>
        <sz val="9"/>
        <color rgb="FF000000"/>
        <rFont val="ＭＳ Ｐゴシック"/>
        <family val="3"/>
        <charset val="128"/>
      </rPr>
      <t>令和 6年 5月 1日
令和 6年 6月 1日
平成26年10月 1日
令和 7年 4月 1日
令和 8年 4月 1日
令和 7年 4月 1日
令和 8年 6月 1日
令和 8年 6月 1日
令和 6年 6月 1日</t>
    </r>
  </si>
  <si>
    <t>308</t>
  </si>
  <si>
    <t>05,9072,5</t>
  </si>
  <si>
    <r>
      <rPr>
        <sz val="9"/>
        <color rgb="FF000000"/>
        <rFont val="ＭＳ ゴシック"/>
        <family val="3"/>
        <charset val="128"/>
      </rPr>
      <t>株式会社ゆう
訪問看護ステーションゆう</t>
    </r>
  </si>
  <si>
    <r>
      <rPr>
        <sz val="9"/>
        <color rgb="FF000000"/>
        <rFont val="ＭＳ ゴシック"/>
        <family val="3"/>
        <charset val="128"/>
      </rPr>
      <t>〒003－0029
札幌市白石区平和通１５丁目北１６－２１ルピナス・１　１０２号室</t>
    </r>
  </si>
  <si>
    <r>
      <rPr>
        <sz val="9"/>
        <color rgb="FF000000"/>
        <rFont val="ＭＳ ゴシック"/>
        <family val="3"/>
        <charset val="128"/>
      </rPr>
      <t>090-6387-0264
(011-846-8022)</t>
    </r>
  </si>
  <si>
    <r>
      <rPr>
        <sz val="9"/>
        <color rgb="FF000000"/>
        <rFont val="ＭＳ Ｐゴシック"/>
        <family val="3"/>
        <charset val="128"/>
      </rPr>
      <t>( 訪看23 )第    372 号
( 訪看25 )第    472 号
( 訪ベⅠ１ )第    364 号
( 訪ベⅠ１注 )第    364 号
( 訪看40 )第    256 号
( 訪看41 )第    280 号</t>
    </r>
  </si>
  <si>
    <r>
      <rPr>
        <sz val="9"/>
        <color rgb="FF000000"/>
        <rFont val="ＭＳ Ｐゴシック"/>
        <family val="3"/>
        <charset val="128"/>
      </rPr>
      <t>令和 6年 6月 1日
平成27年 2月 1日
令和 8年 6月 1日
令和 8年 6月 1日
令和 6年 6月 1日
令和 6年11月 1日</t>
    </r>
  </si>
  <si>
    <t>309</t>
  </si>
  <si>
    <t>05,9075,8</t>
  </si>
  <si>
    <r>
      <rPr>
        <sz val="9"/>
        <color rgb="FF000000"/>
        <rFont val="ＭＳ ゴシック"/>
        <family val="3"/>
        <charset val="128"/>
      </rPr>
      <t>社会福祉法人　勤医協福祉会
勤医協柏ヶ丘訪問看護ステーション</t>
    </r>
  </si>
  <si>
    <r>
      <rPr>
        <sz val="9"/>
        <color rgb="FF000000"/>
        <rFont val="ＭＳ ゴシック"/>
        <family val="3"/>
        <charset val="128"/>
      </rPr>
      <t>〒003－0027
札幌市白石区本通７丁目北２－１６</t>
    </r>
  </si>
  <si>
    <r>
      <rPr>
        <sz val="9"/>
        <color rgb="FF000000"/>
        <rFont val="ＭＳ ゴシック"/>
        <family val="3"/>
        <charset val="128"/>
      </rPr>
      <t>011-846-1294
(011-846-1301)</t>
    </r>
  </si>
  <si>
    <r>
      <rPr>
        <sz val="9"/>
        <color rgb="FF000000"/>
        <rFont val="ＭＳ Ｐゴシック"/>
        <family val="3"/>
        <charset val="128"/>
      </rPr>
      <t>( 訪看23 )第    380 号
( 訪看25 )第    480 号
( 訪看26 )第     40 号
( 訪看32 )第      7 号
( 訪ベⅠ１ )第    284 号
( 訪ベⅠ１注 )第    298 号
( 訪看40 )第    257 号</t>
    </r>
  </si>
  <si>
    <r>
      <rPr>
        <sz val="9"/>
        <color rgb="FF000000"/>
        <rFont val="ＭＳ Ｐゴシック"/>
        <family val="3"/>
        <charset val="128"/>
      </rPr>
      <t>令和 6年 6月 1日
平成27年 4月 1日
令和 4年 8月 1日
令和 4年 8月 1日
令和 8年 6月 1日
令和 8年 6月 1日
令和 6年 6月 1日</t>
    </r>
  </si>
  <si>
    <t>310</t>
  </si>
  <si>
    <t>05,9076,6</t>
  </si>
  <si>
    <r>
      <rPr>
        <sz val="9"/>
        <color rgb="FF000000"/>
        <rFont val="ＭＳ ゴシック"/>
        <family val="3"/>
        <charset val="128"/>
      </rPr>
      <t>株式会社ひよ幸
訪問看護ステーション　みつき</t>
    </r>
  </si>
  <si>
    <r>
      <rPr>
        <sz val="9"/>
        <color rgb="FF000000"/>
        <rFont val="ＭＳ ゴシック"/>
        <family val="3"/>
        <charset val="128"/>
      </rPr>
      <t>〒062－0052
札幌市豊平区月寒東二条１６丁目１番９２号２１５号室</t>
    </r>
  </si>
  <si>
    <r>
      <rPr>
        <sz val="9"/>
        <color rgb="FF000000"/>
        <rFont val="ＭＳ ゴシック"/>
        <family val="3"/>
        <charset val="128"/>
      </rPr>
      <t>011-807-0260
(011-807-0261)</t>
    </r>
  </si>
  <si>
    <r>
      <rPr>
        <sz val="9"/>
        <color rgb="FF000000"/>
        <rFont val="ＭＳ Ｐゴシック"/>
        <family val="3"/>
        <charset val="128"/>
      </rPr>
      <t>( 訪看10 )第    268 号
( 訪看24 )第    516 号
( 訪看25 )第    496 号
( 訪看41 )第     54 号</t>
    </r>
  </si>
  <si>
    <r>
      <rPr>
        <sz val="9"/>
        <color rgb="FF000000"/>
        <rFont val="ＭＳ Ｐゴシック"/>
        <family val="3"/>
        <charset val="128"/>
      </rPr>
      <t>平成29年 6月 1日
平成30年 4月 1日
平成27年 7月 1日
令和 6年 6月 1日</t>
    </r>
  </si>
  <si>
    <t>311</t>
  </si>
  <si>
    <t>05,9081,6</t>
  </si>
  <si>
    <r>
      <rPr>
        <sz val="9"/>
        <color rgb="FF000000"/>
        <rFont val="ＭＳ ゴシック"/>
        <family val="3"/>
        <charset val="128"/>
      </rPr>
      <t>株式会社札幌看護会
札幌訪問看護ほーぷ</t>
    </r>
  </si>
  <si>
    <r>
      <rPr>
        <sz val="9"/>
        <color rgb="FF000000"/>
        <rFont val="ＭＳ ゴシック"/>
        <family val="3"/>
        <charset val="128"/>
      </rPr>
      <t>〒004－0013
札幌市厚別区もみじ台西六丁目１番９号</t>
    </r>
  </si>
  <si>
    <r>
      <rPr>
        <sz val="9"/>
        <color rgb="FF000000"/>
        <rFont val="ＭＳ ゴシック"/>
        <family val="3"/>
        <charset val="128"/>
      </rPr>
      <t>011-899-3788
(011-899-3787)</t>
    </r>
  </si>
  <si>
    <r>
      <rPr>
        <sz val="9"/>
        <color rgb="FF000000"/>
        <rFont val="ＭＳ Ｐゴシック"/>
        <family val="3"/>
        <charset val="128"/>
      </rPr>
      <t>( 訪看10 )第    226 号
( 訪看24 )第    414 号
( 訪看25 )第    513 号
( 訪看27 )第     49 号
( 訪看28 )第     37 号
( 訪看41 )第     55 号</t>
    </r>
  </si>
  <si>
    <r>
      <rPr>
        <sz val="9"/>
        <color rgb="FF000000"/>
        <rFont val="ＭＳ Ｐゴシック"/>
        <family val="3"/>
        <charset val="128"/>
      </rPr>
      <t>令和 3年 8月 1日
平成27年11月 1日
平成27年11月 1日
平成27年11月 1日
平成27年11月 1日
令和 6年 6月 1日</t>
    </r>
  </si>
  <si>
    <t>312</t>
  </si>
  <si>
    <t>05,9085,7</t>
  </si>
  <si>
    <r>
      <rPr>
        <sz val="9"/>
        <color rgb="FF000000"/>
        <rFont val="ＭＳ ゴシック"/>
        <family val="3"/>
        <charset val="128"/>
      </rPr>
      <t>合同会社アーレア
訪問看護ステーションアーレア</t>
    </r>
  </si>
  <si>
    <r>
      <rPr>
        <sz val="9"/>
        <color rgb="FF000000"/>
        <rFont val="ＭＳ ゴシック"/>
        <family val="3"/>
        <charset val="128"/>
      </rPr>
      <t>〒003－0832
札幌市白石区北郷二条４丁目６番４３号ビッグバーンズマンション北郷Ⅲ　Ｄ棟２０２号室</t>
    </r>
  </si>
  <si>
    <r>
      <rPr>
        <sz val="9"/>
        <color rgb="FF000000"/>
        <rFont val="ＭＳ ゴシック"/>
        <family val="3"/>
        <charset val="128"/>
      </rPr>
      <t xml:space="preserve">080-5597-8041
</t>
    </r>
  </si>
  <si>
    <r>
      <rPr>
        <sz val="9"/>
        <color rgb="FF000000"/>
        <rFont val="ＭＳ Ｐゴシック"/>
        <family val="3"/>
        <charset val="128"/>
      </rPr>
      <t>( 訪看10 )第    238 号
( 訪看24 )第    442 号
( 訪看25 )第    536 号
( 訪看27 )第     55 号
( 訪看28 )第     42 号
( 訪ベⅠ１ )第    334 号
( 訪ベⅠ１注 )第    412 号
( 訪看41 )第    162 号</t>
    </r>
  </si>
  <si>
    <r>
      <rPr>
        <sz val="9"/>
        <color rgb="FF000000"/>
        <rFont val="ＭＳ Ｐゴシック"/>
        <family val="3"/>
        <charset val="128"/>
      </rPr>
      <t>令和 4年 3月 1日
平成28年 6月 1日
平成28年 6月 1日
平成28年 6月 1日
平成28年 6月 1日
令和 6年11月 1日
令和 8年 7月 1日
令和 6年10月 1日</t>
    </r>
  </si>
  <si>
    <t>313</t>
  </si>
  <si>
    <t>05,9086,5</t>
  </si>
  <si>
    <r>
      <rPr>
        <sz val="9"/>
        <color rgb="FF000000"/>
        <rFont val="ＭＳ ゴシック"/>
        <family val="3"/>
        <charset val="128"/>
      </rPr>
      <t>株式会社オストジャパングループ
オストケア訪問看護あつべつ</t>
    </r>
  </si>
  <si>
    <r>
      <rPr>
        <sz val="9"/>
        <color rgb="FF000000"/>
        <rFont val="ＭＳ ゴシック"/>
        <family val="3"/>
        <charset val="128"/>
      </rPr>
      <t>〒004－0014
札幌市厚別区もみじ台北６丁目１番３０号</t>
    </r>
  </si>
  <si>
    <r>
      <rPr>
        <sz val="9"/>
        <color rgb="FF000000"/>
        <rFont val="ＭＳ ゴシック"/>
        <family val="3"/>
        <charset val="128"/>
      </rPr>
      <t>011-809-3003
(011-887-6778)</t>
    </r>
  </si>
  <si>
    <r>
      <rPr>
        <sz val="9"/>
        <color rgb="FF000000"/>
        <rFont val="ＭＳ Ｐゴシック"/>
        <family val="3"/>
        <charset val="128"/>
      </rPr>
      <t>( 訪看24 )第    446 号
( 訪看25 )第    541 号
( 訪看41 )第    220 号</t>
    </r>
  </si>
  <si>
    <r>
      <rPr>
        <sz val="9"/>
        <color rgb="FF000000"/>
        <rFont val="ＭＳ Ｐゴシック"/>
        <family val="3"/>
        <charset val="128"/>
      </rPr>
      <t>平成28年 8月 1日
平成28年 8月 1日
令和 6年10月 1日</t>
    </r>
  </si>
  <si>
    <t>314</t>
  </si>
  <si>
    <t>05,9087,3</t>
  </si>
  <si>
    <r>
      <rPr>
        <sz val="9"/>
        <color rgb="FF000000"/>
        <rFont val="ＭＳ ゴシック"/>
        <family val="3"/>
        <charset val="128"/>
      </rPr>
      <t>医療法人晴生会
グラーネ訪問看護ステーション</t>
    </r>
  </si>
  <si>
    <r>
      <rPr>
        <sz val="9"/>
        <color rgb="FF000000"/>
        <rFont val="ＭＳ ゴシック"/>
        <family val="3"/>
        <charset val="128"/>
      </rPr>
      <t>〒005－0832
札幌市南区北ノ沢１８０４番地５２</t>
    </r>
  </si>
  <si>
    <r>
      <rPr>
        <sz val="9"/>
        <color rgb="FF000000"/>
        <rFont val="ＭＳ ゴシック"/>
        <family val="3"/>
        <charset val="128"/>
      </rPr>
      <t>011-572-2012
(011-572-2131)</t>
    </r>
  </si>
  <si>
    <r>
      <rPr>
        <sz val="9"/>
        <color rgb="FF000000"/>
        <rFont val="ＭＳ Ｐゴシック"/>
        <family val="3"/>
        <charset val="128"/>
      </rPr>
      <t>( 訪看10 )第    239 号
( 訪看23 )第   1024 号
( 訪看24 )第    443 号
( 訪看25 )第    538 号
( 訪看27 )第     56 号
( 訪看28 )第     43 号
( 訪看34 )第    405 号
( 訪看40 )第    203 号
( 訪看41 )第    400 号</t>
    </r>
  </si>
  <si>
    <r>
      <rPr>
        <sz val="9"/>
        <color rgb="FF000000"/>
        <rFont val="ＭＳ Ｐゴシック"/>
        <family val="3"/>
        <charset val="128"/>
      </rPr>
      <t>令和 4年 2月 1日
令和 6年 9月 1日
令和 4年 2月 1日
令和 2年 6月 1日
平成28年 7月 1日
平成28年 7月 1日
令和 8年 6月 1日
令和 6年 6月 1日
令和 7年 8月 1日</t>
    </r>
  </si>
  <si>
    <t>315</t>
  </si>
  <si>
    <t>05,9089,9</t>
  </si>
  <si>
    <r>
      <rPr>
        <sz val="9"/>
        <color rgb="FF000000"/>
        <rFont val="ＭＳ ゴシック"/>
        <family val="3"/>
        <charset val="128"/>
      </rPr>
      <t>医療法人社団五風会
訪問看護ステーション　ラパン</t>
    </r>
  </si>
  <si>
    <r>
      <rPr>
        <sz val="9"/>
        <color rgb="FF000000"/>
        <rFont val="ＭＳ ゴシック"/>
        <family val="3"/>
        <charset val="128"/>
      </rPr>
      <t>〒004－0839
札幌市清田区真栄３２８番地</t>
    </r>
  </si>
  <si>
    <r>
      <rPr>
        <sz val="9"/>
        <color rgb="FF000000"/>
        <rFont val="ＭＳ ゴシック"/>
        <family val="3"/>
        <charset val="128"/>
      </rPr>
      <t>011-375-7515
(011-375-7525)</t>
    </r>
  </si>
  <si>
    <r>
      <rPr>
        <sz val="9"/>
        <color rgb="FF000000"/>
        <rFont val="ＭＳ Ｐゴシック"/>
        <family val="3"/>
        <charset val="128"/>
      </rPr>
      <t>( 訪看10 )第    250 号
( 訪看23 )第    453 号
( 訪看25 )第    548 号
( 訪看27 )第     66 号
( 訪看28 )第     52 号
( 訪看34 )第    309 号
( 訪ベⅠ１ )第    189 号
( 訪ベⅠ１注 )第    102 号
( 訪看41 )第    221 号</t>
    </r>
  </si>
  <si>
    <r>
      <rPr>
        <sz val="9"/>
        <color rgb="FF000000"/>
        <rFont val="ＭＳ Ｐゴシック"/>
        <family val="3"/>
        <charset val="128"/>
      </rPr>
      <t>令和 3年 7月 1日
令和 6年 6月 1日
平成28年10月 1日
平成28年10月 1日
平成28年10月 1日
令和 7年 5月 1日
令和 8年 6月 1日
令和 8年 6月 1日
令和 6年10月 1日</t>
    </r>
  </si>
  <si>
    <t>316</t>
  </si>
  <si>
    <t>05,9094,9</t>
  </si>
  <si>
    <r>
      <rPr>
        <sz val="9"/>
        <color rgb="FF000000"/>
        <rFont val="ＭＳ ゴシック"/>
        <family val="3"/>
        <charset val="128"/>
      </rPr>
      <t>合同会社　Ｔｏｔａｌ　Ｖｉｓｉｏｎ
訪問看護ステーションエース</t>
    </r>
  </si>
  <si>
    <r>
      <rPr>
        <sz val="9"/>
        <color rgb="FF000000"/>
        <rFont val="ＭＳ ゴシック"/>
        <family val="3"/>
        <charset val="128"/>
      </rPr>
      <t>〒062－0041
札幌市豊平区福住一条１丁目１０番１号アーバン館福住１階</t>
    </r>
  </si>
  <si>
    <r>
      <rPr>
        <sz val="9"/>
        <color rgb="FF000000"/>
        <rFont val="ＭＳ ゴシック"/>
        <family val="3"/>
        <charset val="128"/>
      </rPr>
      <t>011-850-0035
(011-850-0036)</t>
    </r>
  </si>
  <si>
    <r>
      <rPr>
        <sz val="9"/>
        <color rgb="FF000000"/>
        <rFont val="ＭＳ Ｐゴシック"/>
        <family val="3"/>
        <charset val="128"/>
      </rPr>
      <t>( 訪看10 )第    271 号
( 訪看23 )第    479 号
( 訪看25 )第    577 号
( 訪看27 )第     82 号
( 訪看28 )第     66 号
( 訪看機４ )第      2 号
( 訪看34 )第     11 号
( 訪看35 )第     19 号
( 訪看37 )第      6 号
( 訪ベⅠ１ )第    191 号
( 訪ベⅠ１注 )第     62 号
( 訪看40 )第     98 号</t>
    </r>
  </si>
  <si>
    <r>
      <rPr>
        <sz val="9"/>
        <color rgb="FF000000"/>
        <rFont val="ＭＳ Ｐゴシック"/>
        <family val="3"/>
        <charset val="128"/>
      </rPr>
      <t>令和 3年 4月 1日
令和 6年 6月 1日
平成29年 7月 1日
平成29年 7月 1日
平成29年 7月 1日
令和 8年 6月 1日
令和 6年 6月 1日
令和 8年 6月 1日
令和 8年 6月 1日
令和 8年 6月 1日
令和 8年 6月 1日
令和 6年 6月 1日</t>
    </r>
  </si>
  <si>
    <t>317</t>
  </si>
  <si>
    <t>05,9095,6</t>
  </si>
  <si>
    <r>
      <rPr>
        <sz val="9"/>
        <color rgb="FF000000"/>
        <rFont val="ＭＳ ゴシック"/>
        <family val="3"/>
        <charset val="128"/>
      </rPr>
      <t>合同会社ライフピア
訪問看護ステーションあすく厚別</t>
    </r>
  </si>
  <si>
    <r>
      <rPr>
        <sz val="9"/>
        <color rgb="FF000000"/>
        <rFont val="ＭＳ ゴシック"/>
        <family val="3"/>
        <charset val="128"/>
      </rPr>
      <t>〒004－0021
札幌市厚別区青葉町７丁目６番１３号</t>
    </r>
  </si>
  <si>
    <r>
      <rPr>
        <sz val="9"/>
        <color rgb="FF000000"/>
        <rFont val="ＭＳ ゴシック"/>
        <family val="3"/>
        <charset val="128"/>
      </rPr>
      <t>011-300-7586
(011-300-5597)</t>
    </r>
  </si>
  <si>
    <r>
      <rPr>
        <sz val="9"/>
        <color rgb="FF000000"/>
        <rFont val="ＭＳ Ｐゴシック"/>
        <family val="3"/>
        <charset val="128"/>
      </rPr>
      <t>( 訪看10 )第    408 号
( 訪看23 )第   1025 号
( 訪看24 )第    498 号
( 訪看25 )第    596 号
( 訪ベⅠ１ )第    632 号
( 訪看40 )第    202 号</t>
    </r>
  </si>
  <si>
    <r>
      <rPr>
        <sz val="9"/>
        <color rgb="FF000000"/>
        <rFont val="ＭＳ Ｐゴシック"/>
        <family val="3"/>
        <charset val="128"/>
      </rPr>
      <t>令和 2年10月 1日
令和 6年 9月 1日
平成29年12月 1日
平成29年12月 1日
令和 8年 7月 1日
令和 6年 6月 1日</t>
    </r>
  </si>
  <si>
    <t>318</t>
  </si>
  <si>
    <t>05,9096,4</t>
  </si>
  <si>
    <r>
      <rPr>
        <sz val="9"/>
        <color rgb="FF000000"/>
        <rFont val="ＭＳ ゴシック"/>
        <family val="3"/>
        <charset val="128"/>
      </rPr>
      <t>株式会社オストジャパングループ
オストケア訪問看護しろいし</t>
    </r>
  </si>
  <si>
    <r>
      <rPr>
        <sz val="9"/>
        <color rgb="FF000000"/>
        <rFont val="ＭＳ ゴシック"/>
        <family val="3"/>
        <charset val="128"/>
      </rPr>
      <t>〒003－0028
札幌市白石区平和通１丁目南２番３号</t>
    </r>
  </si>
  <si>
    <r>
      <rPr>
        <sz val="9"/>
        <color rgb="FF000000"/>
        <rFont val="ＭＳ ゴシック"/>
        <family val="3"/>
        <charset val="128"/>
      </rPr>
      <t>011-867-7400
(011-867-8670)</t>
    </r>
  </si>
  <si>
    <r>
      <rPr>
        <sz val="9"/>
        <color rgb="FF000000"/>
        <rFont val="ＭＳ Ｐゴシック"/>
        <family val="3"/>
        <charset val="128"/>
      </rPr>
      <t>( 訪看24 )第    489 号
( 訪看25 )第    589 号
( 訪看41 )第    222 号</t>
    </r>
  </si>
  <si>
    <r>
      <rPr>
        <sz val="9"/>
        <color rgb="FF000000"/>
        <rFont val="ＭＳ Ｐゴシック"/>
        <family val="3"/>
        <charset val="128"/>
      </rPr>
      <t>平成29年10月 1日
平成29年10月 1日
令和 6年10月 1日</t>
    </r>
  </si>
  <si>
    <t>319</t>
  </si>
  <si>
    <t>05,9097,2</t>
  </si>
  <si>
    <r>
      <rPr>
        <sz val="9"/>
        <color rgb="FF000000"/>
        <rFont val="ＭＳ ゴシック"/>
        <family val="3"/>
        <charset val="128"/>
      </rPr>
      <t>医療法人社団　日向会
訪問看護ステーションひまわり</t>
    </r>
  </si>
  <si>
    <r>
      <rPr>
        <sz val="9"/>
        <color rgb="FF000000"/>
        <rFont val="ＭＳ ゴシック"/>
        <family val="3"/>
        <charset val="128"/>
      </rPr>
      <t>〒062－0053
札幌市豊平区月寒東三条１６丁目３－１０メディカルセンタービル２Ｆ</t>
    </r>
  </si>
  <si>
    <r>
      <rPr>
        <sz val="9"/>
        <color rgb="FF000000"/>
        <rFont val="ＭＳ ゴシック"/>
        <family val="3"/>
        <charset val="128"/>
      </rPr>
      <t>011-876-8823
(011-876-8826)</t>
    </r>
  </si>
  <si>
    <r>
      <rPr>
        <sz val="9"/>
        <color rgb="FF000000"/>
        <rFont val="ＭＳ Ｐゴシック"/>
        <family val="3"/>
        <charset val="128"/>
      </rPr>
      <t>( 訪看10 )第    281 号
( 訪看23 )第   1182 号
( 訪看24 )第    502 号
( 訪看25 )第    601 号
( 訪看27 )第     87 号
( 訪看28 )第     70 号
( 訪看34 )第    404 号
( 訪看35 )第     24 号
( 訪ベⅠ１ )第    497 号
( 訪看40 )第    128 号</t>
    </r>
  </si>
  <si>
    <r>
      <rPr>
        <sz val="9"/>
        <color rgb="FF000000"/>
        <rFont val="ＭＳ Ｐゴシック"/>
        <family val="3"/>
        <charset val="128"/>
      </rPr>
      <t>平成30年 1月 1日
令和 8年 6月 1日
平成30年 1月 1日
平成30年 1月 1日
平成30年 1月 1日
平成30年 1月 1日
令和 8年 6月 1日
令和 8年 6月 1日
令和 8年 6月 1日
令和 6年 6月 1日</t>
    </r>
  </si>
  <si>
    <t>320</t>
  </si>
  <si>
    <t>05,9098,0</t>
  </si>
  <si>
    <r>
      <rPr>
        <sz val="9"/>
        <color rgb="FF000000"/>
        <rFont val="ＭＳ ゴシック"/>
        <family val="3"/>
        <charset val="128"/>
      </rPr>
      <t>医療法人重仁会
訪問看護ステーション　エミーデ</t>
    </r>
  </si>
  <si>
    <r>
      <rPr>
        <sz val="9"/>
        <color rgb="FF000000"/>
        <rFont val="ＭＳ ゴシック"/>
        <family val="3"/>
        <charset val="128"/>
      </rPr>
      <t>〒004－0041
札幌市厚別区大谷地東５丁目７－１０介護老人保健施設ナーシングヴィラ大谷地</t>
    </r>
  </si>
  <si>
    <r>
      <rPr>
        <sz val="9"/>
        <color rgb="FF000000"/>
        <rFont val="ＭＳ ゴシック"/>
        <family val="3"/>
        <charset val="128"/>
      </rPr>
      <t>011-892-3737
(011-894-6188)</t>
    </r>
  </si>
  <si>
    <r>
      <rPr>
        <sz val="9"/>
        <color rgb="FF000000"/>
        <rFont val="ＭＳ Ｐゴシック"/>
        <family val="3"/>
        <charset val="128"/>
      </rPr>
      <t>( 訪看10 )第    285 号
( 訪看24 )第    507 号
( 訪看25 )第    605 号
( 訪看27 )第     89 号
( 訪看28 )第     72 号
( 訪看34 )第     28 号
( 訪ベⅠ１ )第    568 号
( 訪看40 )第     36 号</t>
    </r>
  </si>
  <si>
    <r>
      <rPr>
        <sz val="9"/>
        <color rgb="FF000000"/>
        <rFont val="ＭＳ Ｐゴシック"/>
        <family val="3"/>
        <charset val="128"/>
      </rPr>
      <t>令和 4年 2月 1日
平成30年 2月 1日
平成30年 2月 1日
平成30年 2月 1日
平成30年 2月 1日
令和 6年 6月 1日
令和 8年 6月 1日
令和 6年 6月 1日</t>
    </r>
  </si>
  <si>
    <t>321</t>
  </si>
  <si>
    <t>05,9099,8</t>
  </si>
  <si>
    <r>
      <rPr>
        <sz val="9"/>
        <color rgb="FF000000"/>
        <rFont val="ＭＳ ゴシック"/>
        <family val="3"/>
        <charset val="128"/>
      </rPr>
      <t>株式会社Ｓｉｒｉｕｓ
訪問看護ステーション　リファインこもれび</t>
    </r>
  </si>
  <si>
    <r>
      <rPr>
        <sz val="9"/>
        <color rgb="FF000000"/>
        <rFont val="ＭＳ ゴシック"/>
        <family val="3"/>
        <charset val="128"/>
      </rPr>
      <t>〒003－0832
札幌市白石区北郷二条３丁目４－７</t>
    </r>
  </si>
  <si>
    <r>
      <rPr>
        <sz val="9"/>
        <color rgb="FF000000"/>
        <rFont val="ＭＳ ゴシック"/>
        <family val="3"/>
        <charset val="128"/>
      </rPr>
      <t>011-598-8822
(011-598-8828)</t>
    </r>
  </si>
  <si>
    <r>
      <rPr>
        <sz val="9"/>
        <color rgb="FF000000"/>
        <rFont val="ＭＳ Ｐゴシック"/>
        <family val="3"/>
        <charset val="128"/>
      </rPr>
      <t>( 訪看23 )第    534 号
( 訪看25 )第    620 号
( 訪看40 )第     97 号</t>
    </r>
  </si>
  <si>
    <r>
      <rPr>
        <sz val="9"/>
        <color rgb="FF000000"/>
        <rFont val="ＭＳ Ｐゴシック"/>
        <family val="3"/>
        <charset val="128"/>
      </rPr>
      <t>令和 6年 6月 1日
平成30年 6月 1日
令和 6年 6月 1日</t>
    </r>
  </si>
  <si>
    <t>322</t>
  </si>
  <si>
    <t>05,9102,0</t>
  </si>
  <si>
    <r>
      <rPr>
        <sz val="9"/>
        <color rgb="FF000000"/>
        <rFont val="ＭＳ ゴシック"/>
        <family val="3"/>
        <charset val="128"/>
      </rPr>
      <t>株式会社Ａ＆Ｎ
訪問看護ステーションあき</t>
    </r>
  </si>
  <si>
    <r>
      <rPr>
        <sz val="9"/>
        <color rgb="FF000000"/>
        <rFont val="ＭＳ ゴシック"/>
        <family val="3"/>
        <charset val="128"/>
      </rPr>
      <t>〒064－0929
札幌市中央区南二十九条西１１丁目３－１ルーチェ１０３号室</t>
    </r>
  </si>
  <si>
    <r>
      <rPr>
        <sz val="9"/>
        <color rgb="FF000000"/>
        <rFont val="ＭＳ ゴシック"/>
        <family val="3"/>
        <charset val="128"/>
      </rPr>
      <t xml:space="preserve">090-1382-5574
</t>
    </r>
  </si>
  <si>
    <r>
      <rPr>
        <sz val="9"/>
        <color rgb="FF000000"/>
        <rFont val="ＭＳ Ｐゴシック"/>
        <family val="3"/>
        <charset val="128"/>
      </rPr>
      <t>( 訪看23 )第    532 号
( 訪看25 )第    619 号
( 訪ベⅠ１ )第    363 号
( 訪ベⅠ１注 )第    361 号
( 訪看40 )第    258 号</t>
    </r>
  </si>
  <si>
    <r>
      <rPr>
        <sz val="9"/>
        <color rgb="FF000000"/>
        <rFont val="ＭＳ Ｐゴシック"/>
        <family val="3"/>
        <charset val="128"/>
      </rPr>
      <t>令和 6年 6月 1日
平成30年 5月 1日
令和 8年 6月 1日
令和 8年 6月 1日
令和 6年 6月 1日</t>
    </r>
  </si>
  <si>
    <t>323</t>
  </si>
  <si>
    <t>05,9106,1</t>
  </si>
  <si>
    <r>
      <rPr>
        <sz val="9"/>
        <color rgb="FF000000"/>
        <rFont val="ＭＳ ゴシック"/>
        <family val="3"/>
        <charset val="128"/>
      </rPr>
      <t>ＳＯＭＰＯケア株式会社
ＳＯＭＰＯケア　札幌青葉　訪問看護</t>
    </r>
  </si>
  <si>
    <r>
      <rPr>
        <sz val="9"/>
        <color rgb="FF000000"/>
        <rFont val="ＭＳ ゴシック"/>
        <family val="3"/>
        <charset val="128"/>
      </rPr>
      <t>〒004－0021
札幌市厚別区青葉町１３丁目５番４０号</t>
    </r>
  </si>
  <si>
    <r>
      <rPr>
        <sz val="9"/>
        <color rgb="FF000000"/>
        <rFont val="ＭＳ ゴシック"/>
        <family val="3"/>
        <charset val="128"/>
      </rPr>
      <t>011-801-3362
(011-801-3350)</t>
    </r>
  </si>
  <si>
    <r>
      <rPr>
        <sz val="9"/>
        <color rgb="FF000000"/>
        <rFont val="ＭＳ Ｐゴシック"/>
        <family val="3"/>
        <charset val="128"/>
      </rPr>
      <t>( 訪看10 )第    300 号
( 訪看24 )第    538 号
( 訪看25 )第    623 号
( 訪看27 )第     96 号
( 訪看34 )第    120 号
( 訪ベⅠ１ )第    322 号
( 訪ベⅠ１注 )第    331 号
( 訪看41 )第    223 号</t>
    </r>
  </si>
  <si>
    <r>
      <rPr>
        <sz val="9"/>
        <color rgb="FF000000"/>
        <rFont val="ＭＳ Ｐゴシック"/>
        <family val="3"/>
        <charset val="128"/>
      </rPr>
      <t>令和 2年11月 1日
平成30年 7月 1日
平成30年 7月 1日
平成30年 7月 1日
令和 6年10月 1日
令和 8年 6月 1日
令和 8年 6月 1日
令和 6年10月 1日</t>
    </r>
  </si>
  <si>
    <t>324</t>
  </si>
  <si>
    <t>05,9107,9</t>
  </si>
  <si>
    <r>
      <rPr>
        <sz val="9"/>
        <color rgb="FF000000"/>
        <rFont val="ＭＳ ゴシック"/>
        <family val="3"/>
        <charset val="128"/>
      </rPr>
      <t>ＳＯＭＰＯケア株式会社
ＳＯＭＰＯケア　札幌菊水　訪問看護</t>
    </r>
  </si>
  <si>
    <r>
      <rPr>
        <sz val="9"/>
        <color rgb="FF000000"/>
        <rFont val="ＭＳ ゴシック"/>
        <family val="3"/>
        <charset val="128"/>
      </rPr>
      <t>〒003－0803
札幌市白石区菊水三条４丁目２番７号樋口ビル</t>
    </r>
  </si>
  <si>
    <r>
      <rPr>
        <sz val="9"/>
        <color rgb="FF000000"/>
        <rFont val="ＭＳ ゴシック"/>
        <family val="3"/>
        <charset val="128"/>
      </rPr>
      <t>011-812-6042
(011-812-6043)</t>
    </r>
  </si>
  <si>
    <r>
      <rPr>
        <sz val="9"/>
        <color rgb="FF000000"/>
        <rFont val="ＭＳ Ｐゴシック"/>
        <family val="3"/>
        <charset val="128"/>
      </rPr>
      <t>( 訪看10 )第    306 号
( 訪看24 )第    544 号
( 訪看25 )第    629 号
( 訪看27 )第    226 号
( 訪看28 )第    140 号
( 訪看34 )第    121 号
( 訪ベⅠ１ )第    323 号
( 訪ベⅠ１注 )第    329 号
( 訪看41 )第    224 号</t>
    </r>
  </si>
  <si>
    <r>
      <rPr>
        <sz val="9"/>
        <color rgb="FF000000"/>
        <rFont val="ＭＳ Ｐゴシック"/>
        <family val="3"/>
        <charset val="128"/>
      </rPr>
      <t>令和 3年10月 1日
平成30年 7月 1日
平成30年 7月 1日
令和 3年10月 1日
令和 3年10月 1日
令和 6年10月 1日
令和 8年 6月 1日
令和 8年 6月 1日
令和 6年10月 1日</t>
    </r>
  </si>
  <si>
    <t>325</t>
  </si>
  <si>
    <t>05,9108,7</t>
  </si>
  <si>
    <r>
      <rPr>
        <sz val="9"/>
        <color rgb="FF000000"/>
        <rFont val="ＭＳ ゴシック"/>
        <family val="3"/>
        <charset val="128"/>
      </rPr>
      <t>ＳＯＭＰＯケア株式会社
ＳＯＭＰＯケア　札幌川下　訪問看護</t>
    </r>
  </si>
  <si>
    <r>
      <rPr>
        <sz val="9"/>
        <color rgb="FF000000"/>
        <rFont val="ＭＳ ゴシック"/>
        <family val="3"/>
        <charset val="128"/>
      </rPr>
      <t>〒003－0863
札幌市白石区川下三条６丁目６番１号</t>
    </r>
  </si>
  <si>
    <r>
      <rPr>
        <sz val="9"/>
        <color rgb="FF000000"/>
        <rFont val="ＭＳ ゴシック"/>
        <family val="3"/>
        <charset val="128"/>
      </rPr>
      <t>011-871-3393
(011-871-3326)</t>
    </r>
  </si>
  <si>
    <r>
      <rPr>
        <sz val="9"/>
        <color rgb="FF000000"/>
        <rFont val="ＭＳ Ｐゴシック"/>
        <family val="3"/>
        <charset val="128"/>
      </rPr>
      <t>( 訪看10 )第    305 号
( 訪看23 )第   1135 号
( 訪看24 )第    543 号
( 訪看25 )第    628 号
( 訪看27 )第    101 号
( 訪看34 )第    122 号
( 訪ベⅠ１ )第    324 号
( 訪ベⅠ１注 )第    330 号
( 訪看40 )第     24 号</t>
    </r>
  </si>
  <si>
    <r>
      <rPr>
        <sz val="9"/>
        <color rgb="FF000000"/>
        <rFont val="ＭＳ Ｐゴシック"/>
        <family val="3"/>
        <charset val="128"/>
      </rPr>
      <t>令和 3年 3月 1日
令和 7年11月 1日
平成30年 7月 1日
平成30年 7月 1日
平成30年 7月 1日
令和 6年10月 1日
令和 8年 6月 1日
令和 8年 6月 1日
令和 6年 6月 1日</t>
    </r>
  </si>
  <si>
    <t>326</t>
  </si>
  <si>
    <t>05,9109,5</t>
  </si>
  <si>
    <r>
      <rPr>
        <sz val="9"/>
        <color rgb="FF000000"/>
        <rFont val="ＭＳ ゴシック"/>
        <family val="3"/>
        <charset val="128"/>
      </rPr>
      <t>ＳＯＭＰＯケア株式会社
ＳＯＭＰＯケア　札幌澄川　訪問看護</t>
    </r>
  </si>
  <si>
    <r>
      <rPr>
        <sz val="9"/>
        <color rgb="FF000000"/>
        <rFont val="ＭＳ ゴシック"/>
        <family val="3"/>
        <charset val="128"/>
      </rPr>
      <t>〒005－0006
札幌市南区澄川六条４丁目２番１号澄川ビル</t>
    </r>
  </si>
  <si>
    <r>
      <rPr>
        <sz val="9"/>
        <color rgb="FF000000"/>
        <rFont val="ＭＳ ゴシック"/>
        <family val="3"/>
        <charset val="128"/>
      </rPr>
      <t>011-820-5153
(011-825-8118)</t>
    </r>
  </si>
  <si>
    <r>
      <rPr>
        <sz val="9"/>
        <color rgb="FF000000"/>
        <rFont val="ＭＳ Ｐゴシック"/>
        <family val="3"/>
        <charset val="128"/>
      </rPr>
      <t>( 訪看10 )第    313 号
( 訪看24 )第    551 号
( 訪看25 )第    636 号
( 訪看34 )第    123 号
( 訪ベⅠ１ )第    325 号
( 訪ベⅠ１注 )第    333 号
( 訪看41 )第    225 号</t>
    </r>
  </si>
  <si>
    <r>
      <rPr>
        <sz val="9"/>
        <color rgb="FF000000"/>
        <rFont val="ＭＳ Ｐゴシック"/>
        <family val="3"/>
        <charset val="128"/>
      </rPr>
      <t>令和 3年12月 1日
平成30年 7月 1日
平成30年 7月 1日
令和 6年10月 1日
令和 8年 6月 1日
令和 8年 6月 1日
令和 6年10月 1日</t>
    </r>
  </si>
  <si>
    <t>327</t>
  </si>
  <si>
    <t>05,9112,9</t>
  </si>
  <si>
    <r>
      <rPr>
        <sz val="9"/>
        <color rgb="FF000000"/>
        <rFont val="ＭＳ ゴシック"/>
        <family val="3"/>
        <charset val="128"/>
      </rPr>
      <t>医療法人社団図南会
訪問看護ステーション　えがお</t>
    </r>
  </si>
  <si>
    <r>
      <rPr>
        <sz val="9"/>
        <color rgb="FF000000"/>
        <rFont val="ＭＳ ゴシック"/>
        <family val="3"/>
        <charset val="128"/>
      </rPr>
      <t>〒004－0841
札幌市清田区清田一条４丁目４番３５号</t>
    </r>
  </si>
  <si>
    <r>
      <rPr>
        <sz val="9"/>
        <color rgb="FF000000"/>
        <rFont val="ＭＳ ゴシック"/>
        <family val="3"/>
        <charset val="128"/>
      </rPr>
      <t>011-888-2310
(011-888-2311)</t>
    </r>
  </si>
  <si>
    <r>
      <rPr>
        <sz val="9"/>
        <color rgb="FF000000"/>
        <rFont val="ＭＳ Ｐゴシック"/>
        <family val="3"/>
        <charset val="128"/>
      </rPr>
      <t>( 訪看10 )第    315 号
( 訪看40 )第    434 号</t>
    </r>
  </si>
  <si>
    <r>
      <rPr>
        <sz val="9"/>
        <color rgb="FF000000"/>
        <rFont val="ＭＳ Ｐゴシック"/>
        <family val="3"/>
        <charset val="128"/>
      </rPr>
      <t>令和 3年 8月 1日
令和 6年 6月 1日</t>
    </r>
  </si>
  <si>
    <t>328</t>
  </si>
  <si>
    <t>05,9114,5</t>
  </si>
  <si>
    <r>
      <rPr>
        <sz val="9"/>
        <color rgb="FF000000"/>
        <rFont val="ＭＳ ゴシック"/>
        <family val="3"/>
        <charset val="128"/>
      </rPr>
      <t>株式会社アイケア北海道
訪問看護ステーションアイケア北海道</t>
    </r>
  </si>
  <si>
    <r>
      <rPr>
        <sz val="9"/>
        <color rgb="FF000000"/>
        <rFont val="ＭＳ ゴシック"/>
        <family val="3"/>
        <charset val="128"/>
      </rPr>
      <t>〒004－0812
札幌市清田区美しが丘二条３丁目３－２</t>
    </r>
  </si>
  <si>
    <r>
      <rPr>
        <sz val="9"/>
        <color rgb="FF000000"/>
        <rFont val="ＭＳ ゴシック"/>
        <family val="3"/>
        <charset val="128"/>
      </rPr>
      <t>011-887-6218
(011-887-6219)</t>
    </r>
  </si>
  <si>
    <r>
      <rPr>
        <sz val="9"/>
        <color rgb="FF000000"/>
        <rFont val="ＭＳ Ｐゴシック"/>
        <family val="3"/>
        <charset val="128"/>
      </rPr>
      <t>( 訪看10 )第    324 号
( 訪看24 )第    568 号
( 訪看25 )第    652 号
( 訪看27 )第    154 号
( 訪看28 )第     85 号</t>
    </r>
  </si>
  <si>
    <r>
      <rPr>
        <sz val="9"/>
        <color rgb="FF000000"/>
        <rFont val="ＭＳ Ｐゴシック"/>
        <family val="3"/>
        <charset val="128"/>
      </rPr>
      <t>令和 3年 2月 1日
令和 3年 2月 1日
令和 3年 2月 1日
平成30年10月 1日
平成30年10月 1日</t>
    </r>
  </si>
  <si>
    <t>329</t>
  </si>
  <si>
    <t>05,9115,2</t>
  </si>
  <si>
    <r>
      <rPr>
        <sz val="9"/>
        <color rgb="FF000000"/>
        <rFont val="ＭＳ ゴシック"/>
        <family val="3"/>
        <charset val="128"/>
      </rPr>
      <t>株式会社ノアコンツェル
訪問看護ステーション　ナースケアーズ美しが丘</t>
    </r>
  </si>
  <si>
    <r>
      <rPr>
        <sz val="9"/>
        <color rgb="FF000000"/>
        <rFont val="ＭＳ ゴシック"/>
        <family val="3"/>
        <charset val="128"/>
      </rPr>
      <t>〒004－0812
札幌市清田区美しが丘二条１０丁目４－３ノアガーデンレジェンド１Ｆ</t>
    </r>
  </si>
  <si>
    <r>
      <rPr>
        <sz val="9"/>
        <color rgb="FF000000"/>
        <rFont val="ＭＳ ゴシック"/>
        <family val="3"/>
        <charset val="128"/>
      </rPr>
      <t>011-888-7071
(011-888-7072)</t>
    </r>
  </si>
  <si>
    <r>
      <rPr>
        <sz val="9"/>
        <color rgb="FF000000"/>
        <rFont val="ＭＳ Ｐゴシック"/>
        <family val="3"/>
        <charset val="128"/>
      </rPr>
      <t>( 訪看23 )第    943 号
( 訪看25 )第   1014 号
( 訪ベⅠ１ )第    623 号
( 訪看41 )第     56 号</t>
    </r>
  </si>
  <si>
    <r>
      <rPr>
        <sz val="9"/>
        <color rgb="FF000000"/>
        <rFont val="ＭＳ Ｐゴシック"/>
        <family val="3"/>
        <charset val="128"/>
      </rPr>
      <t>令和 6年 6月 1日
令和 6年 5月 1日
令和 8年 6月 1日
令和 6年 6月 1日</t>
    </r>
  </si>
  <si>
    <t>330</t>
  </si>
  <si>
    <t>05,9116,0</t>
  </si>
  <si>
    <r>
      <rPr>
        <sz val="9"/>
        <color rgb="FF000000"/>
        <rFont val="ＭＳ ゴシック"/>
        <family val="3"/>
        <charset val="128"/>
      </rPr>
      <t>株式会社ｔｗｏ．ｓｅｖｅｎ
リボン訪問看護ステーション平岸</t>
    </r>
  </si>
  <si>
    <r>
      <rPr>
        <sz val="9"/>
        <color rgb="FF000000"/>
        <rFont val="ＭＳ ゴシック"/>
        <family val="3"/>
        <charset val="128"/>
      </rPr>
      <t>〒062－0933
札幌市豊平区平岸三条１２丁目５－７　２０４号</t>
    </r>
  </si>
  <si>
    <r>
      <rPr>
        <sz val="9"/>
        <color rgb="FF000000"/>
        <rFont val="ＭＳ ゴシック"/>
        <family val="3"/>
        <charset val="128"/>
      </rPr>
      <t>011-814-5527
(011-814-0027)</t>
    </r>
  </si>
  <si>
    <r>
      <rPr>
        <sz val="9"/>
        <color rgb="FF000000"/>
        <rFont val="ＭＳ Ｐゴシック"/>
        <family val="3"/>
        <charset val="128"/>
      </rPr>
      <t>( 訪看10 )第    431 号
( 訪看23 )第    576 号
( 訪看25 )第    660 号
( 訪看34 )第    392 号
( 訪ベⅠ１ )第    288 号
( 訪ベⅠ１注 )第    245 号
( 訪看40 )第    259 号</t>
    </r>
  </si>
  <si>
    <r>
      <rPr>
        <sz val="9"/>
        <color rgb="FF000000"/>
        <rFont val="ＭＳ Ｐゴシック"/>
        <family val="3"/>
        <charset val="128"/>
      </rPr>
      <t>令和 2年12月 1日
令和 6年 6月 1日
平成31年 2月 1日
令和 8年 6月 1日
令和 8年 6月 1日
令和 8年 6月 1日
令和 6年 6月 1日</t>
    </r>
  </si>
  <si>
    <t>331</t>
  </si>
  <si>
    <t>05,9118,6</t>
  </si>
  <si>
    <r>
      <rPr>
        <sz val="9"/>
        <color rgb="FF000000"/>
        <rFont val="ＭＳ ゴシック"/>
        <family val="3"/>
        <charset val="128"/>
      </rPr>
      <t>イリス株式会社
訪問看護ステーションあやめ</t>
    </r>
  </si>
  <si>
    <r>
      <rPr>
        <sz val="9"/>
        <color rgb="FF000000"/>
        <rFont val="ＭＳ ゴシック"/>
        <family val="3"/>
        <charset val="128"/>
      </rPr>
      <t>〒005－0021
札幌市南区真駒内本町５丁目１番８号第５ナベビル２階</t>
    </r>
  </si>
  <si>
    <r>
      <rPr>
        <sz val="9"/>
        <color rgb="FF000000"/>
        <rFont val="ＭＳ ゴシック"/>
        <family val="3"/>
        <charset val="128"/>
      </rPr>
      <t>080-6085-4966
(011-582-0621)</t>
    </r>
  </si>
  <si>
    <r>
      <rPr>
        <sz val="9"/>
        <color rgb="FF000000"/>
        <rFont val="ＭＳ Ｐゴシック"/>
        <family val="3"/>
        <charset val="128"/>
      </rPr>
      <t>( 訪看10 )第    581 号
( 訪看24 )第    577 号
( 訪看25 )第    661 号
( 訪看27 )第    285 号
( 訪看28 )第    186 号
( 訪看34 )第    149 号
( 訪看40 )第    653 号
( 訪看41 )第    370 号</t>
    </r>
  </si>
  <si>
    <r>
      <rPr>
        <sz val="9"/>
        <color rgb="FF000000"/>
        <rFont val="ＭＳ Ｐゴシック"/>
        <family val="3"/>
        <charset val="128"/>
      </rPr>
      <t>令和 5年 7月 1日
平成31年 1月 1日
平成31年 1月 1日
令和 5年 7月 1日
令和 5年 7月 1日
令和 6年11月 1日
令和 7年12月 1日
令和 7年 4月 1日</t>
    </r>
  </si>
  <si>
    <t>332</t>
  </si>
  <si>
    <t>05,9119,4</t>
  </si>
  <si>
    <r>
      <rPr>
        <sz val="9"/>
        <color rgb="FF000000"/>
        <rFont val="ＭＳ ゴシック"/>
        <family val="3"/>
        <charset val="128"/>
      </rPr>
      <t>医療法人徳洲会
医療法人徳洲会　札幌徳洲会訪問看護ステーション</t>
    </r>
  </si>
  <si>
    <r>
      <rPr>
        <sz val="9"/>
        <color rgb="FF000000"/>
        <rFont val="ＭＳ ゴシック"/>
        <family val="3"/>
        <charset val="128"/>
      </rPr>
      <t>〒004－0041
札幌市厚別区大谷地東１丁目１番１号</t>
    </r>
  </si>
  <si>
    <r>
      <rPr>
        <sz val="9"/>
        <color rgb="FF000000"/>
        <rFont val="ＭＳ ゴシック"/>
        <family val="3"/>
        <charset val="128"/>
      </rPr>
      <t>011-890-1110
(011-896-2202)</t>
    </r>
  </si>
  <si>
    <r>
      <rPr>
        <sz val="9"/>
        <color rgb="FF000000"/>
        <rFont val="ＭＳ Ｐゴシック"/>
        <family val="3"/>
        <charset val="128"/>
      </rPr>
      <t>( 訪看23 )第    614 号
( 訪看25 )第    688 号
( 訪看32 )第     40 号
( 訪ベⅠ１ )第    192 号
( 訪ベⅠ１注 )第     78 号
( 訪看40 )第    132 号</t>
    </r>
  </si>
  <si>
    <r>
      <rPr>
        <sz val="9"/>
        <color rgb="FF000000"/>
        <rFont val="ＭＳ Ｐゴシック"/>
        <family val="3"/>
        <charset val="128"/>
      </rPr>
      <t>令和 6年 6月 1日
令和元年 7月 1日
令和 6年 6月 1日
令和 8年 6月 1日
令和 8年 6月 1日
令和 6年 6月 1日</t>
    </r>
  </si>
  <si>
    <t>333</t>
  </si>
  <si>
    <t>05,9122,8</t>
  </si>
  <si>
    <r>
      <rPr>
        <sz val="9"/>
        <color rgb="FF000000"/>
        <rFont val="ＭＳ ゴシック"/>
        <family val="3"/>
        <charset val="128"/>
      </rPr>
      <t>合同会社まるわ
訪問看護　パークウェル</t>
    </r>
  </si>
  <si>
    <r>
      <rPr>
        <sz val="9"/>
        <color rgb="FF000000"/>
        <rFont val="ＭＳ ゴシック"/>
        <family val="3"/>
        <charset val="128"/>
      </rPr>
      <t>〒062－0932
札幌市豊平区平岸二条１丁目７－６　パークウェル学園前</t>
    </r>
  </si>
  <si>
    <r>
      <rPr>
        <sz val="9"/>
        <color rgb="FF000000"/>
        <rFont val="ＭＳ ゴシック"/>
        <family val="3"/>
        <charset val="128"/>
      </rPr>
      <t>011-376-1713
(011-312-3266)</t>
    </r>
  </si>
  <si>
    <r>
      <rPr>
        <sz val="9"/>
        <color rgb="FF000000"/>
        <rFont val="ＭＳ Ｐゴシック"/>
        <family val="3"/>
        <charset val="128"/>
      </rPr>
      <t>( 訪看10 )第    555 号
( 訪看24 )第    607 号
( 訪看25 )第    681 号</t>
    </r>
  </si>
  <si>
    <r>
      <rPr>
        <sz val="9"/>
        <color rgb="FF000000"/>
        <rFont val="ＭＳ Ｐゴシック"/>
        <family val="3"/>
        <charset val="128"/>
      </rPr>
      <t>令和 5年 3月 1日
令和元年 6月 1日
令和元年 6月 1日</t>
    </r>
  </si>
  <si>
    <t>334</t>
  </si>
  <si>
    <t>05,9123,6</t>
  </si>
  <si>
    <r>
      <rPr>
        <sz val="9"/>
        <color rgb="FF000000"/>
        <rFont val="ＭＳ ゴシック"/>
        <family val="3"/>
        <charset val="128"/>
      </rPr>
      <t>株式会社はこぶね
訪問看護ステーション　ワッカ</t>
    </r>
  </si>
  <si>
    <r>
      <rPr>
        <sz val="9"/>
        <color rgb="FF000000"/>
        <rFont val="ＭＳ ゴシック"/>
        <family val="3"/>
        <charset val="128"/>
      </rPr>
      <t>〒004－0863
札幌市清田区北野三条２丁目１１番１５号</t>
    </r>
  </si>
  <si>
    <r>
      <rPr>
        <sz val="9"/>
        <color rgb="FF000000"/>
        <rFont val="ＭＳ ゴシック"/>
        <family val="3"/>
        <charset val="128"/>
      </rPr>
      <t>011-876-9670
(011-876-9645)</t>
    </r>
  </si>
  <si>
    <r>
      <rPr>
        <sz val="9"/>
        <color rgb="FF000000"/>
        <rFont val="ＭＳ Ｐゴシック"/>
        <family val="3"/>
        <charset val="128"/>
      </rPr>
      <t>( 訪看23 )第    977 号
( 訪看24 )第    613 号
( 訪看25 )第    687 号
( 訪看34 )第     79 号
( 訪ベⅠ１ )第    385 号
( 訪ベⅠ１注 )第    395 号
( 訪看40 )第    260 号</t>
    </r>
  </si>
  <si>
    <r>
      <rPr>
        <sz val="9"/>
        <color rgb="FF000000"/>
        <rFont val="ＭＳ Ｐゴシック"/>
        <family val="3"/>
        <charset val="128"/>
      </rPr>
      <t>令和 6年 7月 1日
令和元年 7月 1日
令和元年 7月 1日
令和 6年 7月 1日
令和 8年 6月 1日
令和 8年 6月 1日
令和 6年 6月 1日</t>
    </r>
  </si>
  <si>
    <t>335</t>
  </si>
  <si>
    <t>05,9126,9</t>
  </si>
  <si>
    <r>
      <rPr>
        <sz val="9"/>
        <color rgb="FF000000"/>
        <rFont val="ＭＳ ゴシック"/>
        <family val="3"/>
        <charset val="128"/>
      </rPr>
      <t>医療法人徳洲会
医療法人徳洲会　緩和ケア訪問看護ステーション札幌</t>
    </r>
  </si>
  <si>
    <r>
      <rPr>
        <sz val="9"/>
        <color rgb="FF000000"/>
        <rFont val="ＭＳ ゴシック"/>
        <family val="3"/>
        <charset val="128"/>
      </rPr>
      <t>〒004－0875
札幌市清田区平岡五条１丁目５番１０号</t>
    </r>
  </si>
  <si>
    <r>
      <rPr>
        <sz val="9"/>
        <color rgb="FF000000"/>
        <rFont val="ＭＳ ゴシック"/>
        <family val="3"/>
        <charset val="128"/>
      </rPr>
      <t>011-807-8207
(011-807-8208)</t>
    </r>
  </si>
  <si>
    <r>
      <rPr>
        <sz val="9"/>
        <color rgb="FF000000"/>
        <rFont val="ＭＳ Ｐゴシック"/>
        <family val="3"/>
        <charset val="128"/>
      </rPr>
      <t>( 訪看23 )第    621 号
( 訪看25 )第    695 号
( 訪看26 )第     29 号
( 訪看機１ )第     20 号
( 訪看32 )第      8 号
( 訪看34 )第    283 号
( 訪ベⅠ１ )第     35 号
( 訪ベⅠ１注 )第     27 号
( 訪ベⅡ１８ )第     14 号
( 訪ベⅡ１８注 )第      2 号
( 訪看40 )第    163 号</t>
    </r>
  </si>
  <si>
    <r>
      <rPr>
        <sz val="9"/>
        <color rgb="FF000000"/>
        <rFont val="ＭＳ Ｐゴシック"/>
        <family val="3"/>
        <charset val="128"/>
      </rPr>
      <t>令和 6年 6月 1日
令和元年 9月 1日
令和元年 9月 1日
令和 6年 6月 1日
令和 4年 4月 1日
令和 7年 3月 1日
令和 8年 6月 1日
令和 8年 6月 1日
令和 6年 7月 1日
令和 8年 6月 1日
令和 6年 6月 1日</t>
    </r>
  </si>
  <si>
    <t>336</t>
  </si>
  <si>
    <t>05,9127,7</t>
  </si>
  <si>
    <r>
      <rPr>
        <sz val="9"/>
        <color rgb="FF000000"/>
        <rFont val="ＭＳ ゴシック"/>
        <family val="3"/>
        <charset val="128"/>
      </rPr>
      <t>株式会社　フェザーイノベーション
スカイ訪問看護ステーション</t>
    </r>
  </si>
  <si>
    <r>
      <rPr>
        <sz val="9"/>
        <color rgb="FF000000"/>
        <rFont val="ＭＳ ゴシック"/>
        <family val="3"/>
        <charset val="128"/>
      </rPr>
      <t>〒003－0021
札幌市白石区栄通２１丁目２１－２４ベアーズⅡ３０２</t>
    </r>
  </si>
  <si>
    <r>
      <rPr>
        <sz val="9"/>
        <color rgb="FF000000"/>
        <rFont val="ＭＳ ゴシック"/>
        <family val="3"/>
        <charset val="128"/>
      </rPr>
      <t xml:space="preserve">011-799-4201
</t>
    </r>
  </si>
  <si>
    <r>
      <rPr>
        <sz val="9"/>
        <color rgb="FF000000"/>
        <rFont val="ＭＳ Ｐゴシック"/>
        <family val="3"/>
        <charset val="128"/>
      </rPr>
      <t>( 訪看10 )第    413 号
( 訪看23 )第    978 号
( 訪看24 )第    714 号
( 訪看25 )第    787 号
( 訪看27 )第    229 号
( 訪看40 )第    435 号
( 訪看41 )第    163 号</t>
    </r>
  </si>
  <si>
    <r>
      <rPr>
        <sz val="9"/>
        <color rgb="FF000000"/>
        <rFont val="ＭＳ Ｐゴシック"/>
        <family val="3"/>
        <charset val="128"/>
      </rPr>
      <t>令和 4年 1月 1日
令和 6年 7月 1日
令和 3年 4月 1日
令和 3年 4月 1日
令和 3年11月 1日
令和 6年 6月 1日
令和 6年10月 1日</t>
    </r>
  </si>
  <si>
    <t>337</t>
  </si>
  <si>
    <t>05,9128,5</t>
  </si>
  <si>
    <r>
      <rPr>
        <sz val="9"/>
        <color rgb="FF000000"/>
        <rFont val="ＭＳ ゴシック"/>
        <family val="3"/>
        <charset val="128"/>
      </rPr>
      <t>株式会社みなづき
訪問看護ステーション　みなづき</t>
    </r>
  </si>
  <si>
    <r>
      <rPr>
        <sz val="9"/>
        <color rgb="FF000000"/>
        <rFont val="ＭＳ ゴシック"/>
        <family val="3"/>
        <charset val="128"/>
      </rPr>
      <t>〒007－0808
札幌市東区東苗穂八条２丁目１３番８号みなづきホーム東苗穂館</t>
    </r>
  </si>
  <si>
    <r>
      <rPr>
        <sz val="9"/>
        <color rgb="FF000000"/>
        <rFont val="ＭＳ ゴシック"/>
        <family val="3"/>
        <charset val="128"/>
      </rPr>
      <t>011-598-1470
(011-598-1471)</t>
    </r>
  </si>
  <si>
    <r>
      <rPr>
        <sz val="9"/>
        <color rgb="FF000000"/>
        <rFont val="ＭＳ Ｐゴシック"/>
        <family val="3"/>
        <charset val="128"/>
      </rPr>
      <t>( 訪看24 )第    680 号
( 訪看25 )第    752 号</t>
    </r>
  </si>
  <si>
    <r>
      <rPr>
        <sz val="9"/>
        <color rgb="FF000000"/>
        <rFont val="ＭＳ Ｐゴシック"/>
        <family val="3"/>
        <charset val="128"/>
      </rPr>
      <t>令和 2年 7月 1日
令和 2年 7月 1日</t>
    </r>
  </si>
  <si>
    <t>338</t>
  </si>
  <si>
    <t>05,9129,3</t>
  </si>
  <si>
    <r>
      <rPr>
        <sz val="9"/>
        <color rgb="FF000000"/>
        <rFont val="ＭＳ ゴシック"/>
        <family val="3"/>
        <charset val="128"/>
      </rPr>
      <t>株式会社ＣＨＯＵＥＴＴＥ
訪問看護ステーション　シュエット</t>
    </r>
  </si>
  <si>
    <r>
      <rPr>
        <sz val="9"/>
        <color rgb="FF000000"/>
        <rFont val="ＭＳ ゴシック"/>
        <family val="3"/>
        <charset val="128"/>
      </rPr>
      <t>〒003－0021
札幌市白石区栄通１８丁目５－４５ライブビル３０２号</t>
    </r>
  </si>
  <si>
    <r>
      <rPr>
        <sz val="9"/>
        <color rgb="FF000000"/>
        <rFont val="ＭＳ ゴシック"/>
        <family val="3"/>
        <charset val="128"/>
      </rPr>
      <t>011-856-6502
(011-856-0703)</t>
    </r>
  </si>
  <si>
    <r>
      <rPr>
        <sz val="9"/>
        <color rgb="FF000000"/>
        <rFont val="ＭＳ Ｐゴシック"/>
        <family val="3"/>
        <charset val="128"/>
      </rPr>
      <t>( 訪看10 )第    450 号
( 訪看23 )第    651 号
( 訪看25 )第    725 号
( 訪看27 )第    197 号
( 訪看28 )第    119 号
( 訪看34 )第    146 号
( 訪看40 )第    161 号</t>
    </r>
  </si>
  <si>
    <r>
      <rPr>
        <sz val="9"/>
        <color rgb="FF000000"/>
        <rFont val="ＭＳ Ｐゴシック"/>
        <family val="3"/>
        <charset val="128"/>
      </rPr>
      <t>令和 4年 1月 1日
令和 6年 6月 1日
令和 2年 4月 1日
令和 2年12月 1日
令和 2年12月 1日
令和 6年11月 1日
令和 6年 6月 1日</t>
    </r>
  </si>
  <si>
    <t>339</t>
  </si>
  <si>
    <t>05,9130,1</t>
  </si>
  <si>
    <r>
      <rPr>
        <sz val="9"/>
        <color rgb="FF000000"/>
        <rFont val="ＭＳ ゴシック"/>
        <family val="3"/>
        <charset val="128"/>
      </rPr>
      <t>株式会社小春日和
訪問看護ステーション春の詩</t>
    </r>
  </si>
  <si>
    <r>
      <rPr>
        <sz val="9"/>
        <color rgb="FF000000"/>
        <rFont val="ＭＳ ゴシック"/>
        <family val="3"/>
        <charset val="128"/>
      </rPr>
      <t>〒004－0867
札幌市清田区北野七条４丁目１１番２２号北野イーストビル　３Ｆ</t>
    </r>
  </si>
  <si>
    <r>
      <rPr>
        <sz val="9"/>
        <color rgb="FF000000"/>
        <rFont val="ＭＳ ゴシック"/>
        <family val="3"/>
        <charset val="128"/>
      </rPr>
      <t>011-887-7285
(011-887-7286)</t>
    </r>
  </si>
  <si>
    <r>
      <rPr>
        <sz val="9"/>
        <color rgb="FF000000"/>
        <rFont val="ＭＳ Ｐゴシック"/>
        <family val="3"/>
        <charset val="128"/>
      </rPr>
      <t>( 訪看10 )第    415 号
( 訪看23 )第    649 号
( 訪看25 )第    723 号
( 訪看27 )第    178 号
( 訪看28 )第    105 号
( 訪看34 )第    282 号
( 訪看35 )第     22 号
( 訪看37 )第     10 号
( 訪ベⅠ１ )第    195 号
( 訪ベⅠ１注 )第    146 号
( 訪看40 )第    127 号</t>
    </r>
  </si>
  <si>
    <r>
      <rPr>
        <sz val="9"/>
        <color rgb="FF000000"/>
        <rFont val="ＭＳ Ｐゴシック"/>
        <family val="3"/>
        <charset val="128"/>
      </rPr>
      <t>令和 3年 2月 1日
令和 6年 6月 1日
令和 2年 4月 1日
令和 2年 4月 1日
令和 2年 4月 1日
令和 7年 3月 1日
令和 8年 6月 1日
令和 8年 6月 1日
令和 8年 6月 1日
令和 8年 6月 1日
令和 6年 6月 1日</t>
    </r>
  </si>
  <si>
    <t>340</t>
  </si>
  <si>
    <t>05,9131,9</t>
  </si>
  <si>
    <r>
      <rPr>
        <sz val="9"/>
        <color rgb="FF000000"/>
        <rFont val="ＭＳ ゴシック"/>
        <family val="3"/>
        <charset val="128"/>
      </rPr>
      <t>株式会社つどい
訪問看護ステーション　つどい</t>
    </r>
  </si>
  <si>
    <r>
      <rPr>
        <sz val="9"/>
        <color rgb="FF000000"/>
        <rFont val="ＭＳ ゴシック"/>
        <family val="3"/>
        <charset val="128"/>
      </rPr>
      <t>〒062－0904
札幌市豊平区豊平四条９丁目２－１２ＴＯＡマンション８０２</t>
    </r>
  </si>
  <si>
    <r>
      <rPr>
        <sz val="9"/>
        <color rgb="FF000000"/>
        <rFont val="ＭＳ ゴシック"/>
        <family val="3"/>
        <charset val="128"/>
      </rPr>
      <t>011-867-0087
(011-867-0126)</t>
    </r>
  </si>
  <si>
    <r>
      <rPr>
        <sz val="9"/>
        <color rgb="FF000000"/>
        <rFont val="ＭＳ Ｐゴシック"/>
        <family val="3"/>
        <charset val="128"/>
      </rPr>
      <t>( 訪看10 )第    410 号
( 訪看23 )第    643 号
( 訪看25 )第    717 号
( 訪看27 )第    228 号
( 訪看34 )第     80 号
( 訪ベⅠ１ )第    349 号
( 訪ベⅠ１注 )第     20 号
( 訪看40 )第    644 号
( 訪看41 )第    227 号</t>
    </r>
  </si>
  <si>
    <r>
      <rPr>
        <sz val="9"/>
        <color rgb="FF000000"/>
        <rFont val="ＭＳ Ｐゴシック"/>
        <family val="3"/>
        <charset val="128"/>
      </rPr>
      <t>令和 3年 8月 1日
令和 6年 6月 1日
令和 2年 2月 1日
令和 3年11月 1日
令和 6年 7月 1日
令和 8年 6月 1日
令和 8年 6月 1日
令和 7年10月 1日
令和 6年10月 1日</t>
    </r>
  </si>
  <si>
    <t>341</t>
  </si>
  <si>
    <t>05,9132,7</t>
  </si>
  <si>
    <r>
      <rPr>
        <sz val="9"/>
        <color rgb="FF000000"/>
        <rFont val="ＭＳ ゴシック"/>
        <family val="3"/>
        <charset val="128"/>
      </rPr>
      <t>株式会社ノアコンツェル
訪問看護ステーション　ナースケアーズ福住中央</t>
    </r>
  </si>
  <si>
    <r>
      <rPr>
        <sz val="9"/>
        <color rgb="FF000000"/>
        <rFont val="ＭＳ ゴシック"/>
        <family val="3"/>
        <charset val="128"/>
      </rPr>
      <t>〒062－0041
札幌市豊平区福住一条２丁目９－２３ノアガーデンペイサージュ　１Ｆ</t>
    </r>
  </si>
  <si>
    <r>
      <rPr>
        <sz val="9"/>
        <color rgb="FF000000"/>
        <rFont val="ＭＳ ゴシック"/>
        <family val="3"/>
        <charset val="128"/>
      </rPr>
      <t>011-850-2223
(011-850-2224)</t>
    </r>
  </si>
  <si>
    <r>
      <rPr>
        <sz val="9"/>
        <color rgb="FF000000"/>
        <rFont val="ＭＳ Ｐゴシック"/>
        <family val="3"/>
        <charset val="128"/>
      </rPr>
      <t>( 訪看23 )第   1195 号
( 訪看25 )第   1246 号
( 訪ベⅠ１ )第    624 号
( 訪看41 )第     57 号</t>
    </r>
  </si>
  <si>
    <t>342</t>
  </si>
  <si>
    <t>05,9133,5</t>
  </si>
  <si>
    <r>
      <rPr>
        <sz val="9"/>
        <color rgb="FF000000"/>
        <rFont val="ＭＳ ゴシック"/>
        <family val="3"/>
        <charset val="128"/>
      </rPr>
      <t>株式会社シーユーシー・ホスピス
看護クラーク札幌厚別</t>
    </r>
  </si>
  <si>
    <r>
      <rPr>
        <sz val="9"/>
        <color rgb="FF000000"/>
        <rFont val="ＭＳ ゴシック"/>
        <family val="3"/>
        <charset val="128"/>
      </rPr>
      <t>〒004－0064
札幌市厚別区厚別西四条２丁目１２番２１号</t>
    </r>
  </si>
  <si>
    <r>
      <rPr>
        <sz val="9"/>
        <color rgb="FF000000"/>
        <rFont val="ＭＳ ゴシック"/>
        <family val="3"/>
        <charset val="128"/>
      </rPr>
      <t>011-801-8220
(011-801-8221)</t>
    </r>
  </si>
  <si>
    <r>
      <rPr>
        <sz val="9"/>
        <color rgb="FF000000"/>
        <rFont val="ＭＳ Ｐゴシック"/>
        <family val="3"/>
        <charset val="128"/>
      </rPr>
      <t>( 訪看23 )第    655 号
( 訪看25 )第    729 号
( 訪看32 )第     76 号
( 訪看34 )第    103 号
( 訪看36 )第     25 号
( 訪ベⅠ１ )第     13 号
( 訪ベⅠ１注 )第    314 号
( 訪ベⅡ１８ )第      1 号
( 訪ベⅡ１８注 )第     10 号
( 訪看41 )第    228 号</t>
    </r>
  </si>
  <si>
    <r>
      <rPr>
        <sz val="9"/>
        <color rgb="FF000000"/>
        <rFont val="ＭＳ Ｐゴシック"/>
        <family val="3"/>
        <charset val="128"/>
      </rPr>
      <t>令和 6年 6月 1日
令和 2年 4月 1日
令和 8年 6月 1日
令和 6年 9月 1日
令和 8年 6月 1日
令和 8年 6月 1日
令和 8年 6月 1日
令和 6年 6月 1日
令和 8年 6月 1日
令和 6年10月 1日</t>
    </r>
  </si>
  <si>
    <t>343</t>
  </si>
  <si>
    <t>05,9134,3</t>
  </si>
  <si>
    <r>
      <rPr>
        <sz val="9"/>
        <color rgb="FF000000"/>
        <rFont val="ＭＳ ゴシック"/>
        <family val="3"/>
        <charset val="128"/>
      </rPr>
      <t>株式会社創生事業団
グッドタイム訪問看護ステーション・白石中央</t>
    </r>
  </si>
  <si>
    <r>
      <rPr>
        <sz val="9"/>
        <color rgb="FF000000"/>
        <rFont val="ＭＳ ゴシック"/>
        <family val="3"/>
        <charset val="128"/>
      </rPr>
      <t>〒003－0012
札幌市白石区中央二条６丁目９番１６号</t>
    </r>
  </si>
  <si>
    <r>
      <rPr>
        <sz val="9"/>
        <color rgb="FF000000"/>
        <rFont val="ＭＳ ゴシック"/>
        <family val="3"/>
        <charset val="128"/>
      </rPr>
      <t>011-896-0294
(011-896-0298)</t>
    </r>
  </si>
  <si>
    <r>
      <rPr>
        <sz val="9"/>
        <color rgb="FF000000"/>
        <rFont val="ＭＳ Ｐゴシック"/>
        <family val="3"/>
        <charset val="128"/>
      </rPr>
      <t>( 訪看10 )第    429 号
( 訪看24 )第    678 号
( 訪看25 )第    750 号</t>
    </r>
  </si>
  <si>
    <r>
      <rPr>
        <sz val="9"/>
        <color rgb="FF000000"/>
        <rFont val="ＭＳ Ｐゴシック"/>
        <family val="3"/>
        <charset val="128"/>
      </rPr>
      <t>令和 2年 9月 1日
令和 2年 6月 1日
令和 2年 6月 1日</t>
    </r>
  </si>
  <si>
    <t>344</t>
  </si>
  <si>
    <t>05,9137,6</t>
  </si>
  <si>
    <r>
      <rPr>
        <sz val="9"/>
        <color rgb="FF000000"/>
        <rFont val="ＭＳ ゴシック"/>
        <family val="3"/>
        <charset val="128"/>
      </rPr>
      <t>株式会社Ｃ．Ｓ．Ｅ
看護ステーションあいりす</t>
    </r>
  </si>
  <si>
    <r>
      <rPr>
        <sz val="9"/>
        <color rgb="FF000000"/>
        <rFont val="ＭＳ ゴシック"/>
        <family val="3"/>
        <charset val="128"/>
      </rPr>
      <t>〒003－0832
札幌市白石区北郷二条２丁目２－３６ハイツシャルマン１０５号</t>
    </r>
  </si>
  <si>
    <r>
      <rPr>
        <sz val="9"/>
        <color rgb="FF000000"/>
        <rFont val="ＭＳ ゴシック"/>
        <family val="3"/>
        <charset val="128"/>
      </rPr>
      <t>011-827-7466
(011-827-7465)</t>
    </r>
  </si>
  <si>
    <r>
      <rPr>
        <sz val="9"/>
        <color rgb="FF000000"/>
        <rFont val="ＭＳ Ｐゴシック"/>
        <family val="3"/>
        <charset val="128"/>
      </rPr>
      <t>( 訪看10 )第    494 号
( 訪看41 )第     58 号</t>
    </r>
  </si>
  <si>
    <r>
      <rPr>
        <sz val="9"/>
        <color rgb="FF000000"/>
        <rFont val="ＭＳ Ｐゴシック"/>
        <family val="3"/>
        <charset val="128"/>
      </rPr>
      <t>令和 3年12月 1日
令和 6年 6月 1日</t>
    </r>
  </si>
  <si>
    <t>345</t>
  </si>
  <si>
    <t>05,9140,0</t>
  </si>
  <si>
    <r>
      <rPr>
        <sz val="9"/>
        <color rgb="FF000000"/>
        <rFont val="ＭＳ ゴシック"/>
        <family val="3"/>
        <charset val="128"/>
      </rPr>
      <t>ＴＣＳ　Ｍｅｄｉｃａｌｉｚｅ株式会社
ライフケアＳＭＢ訪問看護ステーション札幌</t>
    </r>
  </si>
  <si>
    <r>
      <rPr>
        <sz val="9"/>
        <color rgb="FF000000"/>
        <rFont val="ＭＳ ゴシック"/>
        <family val="3"/>
        <charset val="128"/>
      </rPr>
      <t>〒062－0020
札幌市豊平区月寒中央通７丁目６－２０ＪＡ月寒中央ビル２階</t>
    </r>
  </si>
  <si>
    <r>
      <rPr>
        <sz val="9"/>
        <color rgb="FF000000"/>
        <rFont val="ＭＳ ゴシック"/>
        <family val="3"/>
        <charset val="128"/>
      </rPr>
      <t>011-826-4900
(011-856-9574)</t>
    </r>
  </si>
  <si>
    <r>
      <rPr>
        <sz val="9"/>
        <color rgb="FF000000"/>
        <rFont val="ＭＳ Ｐゴシック"/>
        <family val="3"/>
        <charset val="128"/>
      </rPr>
      <t>( 訪看10 )第    440 号
( 訪看23 )第   1055 号
( 訪看24 )第    693 号
( 訪看25 )第    765 号
( 訪看27 )第    191 号
( 訪看28 )第    116 号
( 訪ベⅠ１ )第    295 号
( 訪ベⅠ１注 )第     90 号
( 訪看40 )第    261 号</t>
    </r>
  </si>
  <si>
    <r>
      <rPr>
        <sz val="9"/>
        <color rgb="FF000000"/>
        <rFont val="ＭＳ Ｐゴシック"/>
        <family val="3"/>
        <charset val="128"/>
      </rPr>
      <t>令和 2年10月 1日
令和 6年11月 1日
令和 2年10月 1日
令和 2年10月 1日
令和 2年10月 1日
令和 2年10月 1日
令和 8年 6月 1日
令和 8年 6月 1日
令和 6年 6月 1日</t>
    </r>
  </si>
  <si>
    <t>346</t>
  </si>
  <si>
    <t>05,9141,8</t>
  </si>
  <si>
    <r>
      <rPr>
        <sz val="9"/>
        <color rgb="FF000000"/>
        <rFont val="ＭＳ ゴシック"/>
        <family val="3"/>
        <charset val="128"/>
      </rPr>
      <t>株式会社ケアライズ
訪問看護ステーション　ケアライズ</t>
    </r>
  </si>
  <si>
    <r>
      <rPr>
        <sz val="9"/>
        <color rgb="FF000000"/>
        <rFont val="ＭＳ ゴシック"/>
        <family val="3"/>
        <charset val="128"/>
      </rPr>
      <t>〒003－0022
札幌市白石区南郷通２１丁目南５－３９南郷２１メディカルビル１Ｆ</t>
    </r>
  </si>
  <si>
    <r>
      <rPr>
        <sz val="9"/>
        <color rgb="FF000000"/>
        <rFont val="ＭＳ ゴシック"/>
        <family val="3"/>
        <charset val="128"/>
      </rPr>
      <t>011-827-6636
(011-827-6637)</t>
    </r>
  </si>
  <si>
    <r>
      <rPr>
        <sz val="9"/>
        <color rgb="FF000000"/>
        <rFont val="ＭＳ Ｐゴシック"/>
        <family val="3"/>
        <charset val="128"/>
      </rPr>
      <t>( 訪看10 )第    446 号
( 訪看23 )第   1026 号
( 訪看24 )第    700 号
( 訪看25 )第    772 号
( 訪看27 )第    195 号
( 訪看28 )第    118 号
( 訪看34 )第    145 号
( 訪ベⅠ１ )第    513 号
( 訪看40 )第    438 号</t>
    </r>
  </si>
  <si>
    <r>
      <rPr>
        <sz val="9"/>
        <color rgb="FF000000"/>
        <rFont val="ＭＳ Ｐゴシック"/>
        <family val="3"/>
        <charset val="128"/>
      </rPr>
      <t>令和 3年10月 1日
令和 6年 9月 1日
令和 2年11月 1日
令和 2年11月 1日
令和 2年11月 1日
令和 2年11月 1日
令和 6年11月 1日
令和 8年 6月 1日
令和 6年 6月 1日</t>
    </r>
  </si>
  <si>
    <t>347</t>
  </si>
  <si>
    <t>05,9142,6</t>
  </si>
  <si>
    <r>
      <rPr>
        <sz val="9"/>
        <color rgb="FF000000"/>
        <rFont val="ＭＳ ゴシック"/>
        <family val="3"/>
        <charset val="128"/>
      </rPr>
      <t>社会医療法人交雄会メディカル
訪問看護ステーション風鈴</t>
    </r>
  </si>
  <si>
    <r>
      <rPr>
        <sz val="9"/>
        <color rgb="FF000000"/>
        <rFont val="ＭＳ ゴシック"/>
        <family val="3"/>
        <charset val="128"/>
      </rPr>
      <t>〒004－0051
札幌市厚別区厚別中央一条６丁目２－５</t>
    </r>
  </si>
  <si>
    <r>
      <rPr>
        <sz val="9"/>
        <color rgb="FF000000"/>
        <rFont val="ＭＳ ゴシック"/>
        <family val="3"/>
        <charset val="128"/>
      </rPr>
      <t>011-351-3127
(011-351-3128)</t>
    </r>
  </si>
  <si>
    <r>
      <rPr>
        <sz val="9"/>
        <color rgb="FF000000"/>
        <rFont val="ＭＳ Ｐゴシック"/>
        <family val="3"/>
        <charset val="128"/>
      </rPr>
      <t>( 訪看10 )第    532 号
( 訪看23 )第    701 号
( 訪看25 )第    773 号
( 訪看27 )第    288 号
( 訪看28 )第    189 号
( 訪看34 )第     62 号
( 訪ベⅠ１ )第    197 号
( 訪ベⅠ１注 )第     79 号
( 訪看41 )第    229 号</t>
    </r>
  </si>
  <si>
    <r>
      <rPr>
        <sz val="9"/>
        <color rgb="FF000000"/>
        <rFont val="ＭＳ Ｐゴシック"/>
        <family val="3"/>
        <charset val="128"/>
      </rPr>
      <t>令和 4年10月 1日
令和 6年 6月 1日
令和 2年11月 1日
令和 5年 8月 1日
令和 5年 8月 1日
令和 6年 6月 1日
令和 8年 6月 1日
令和 8年 6月 1日
令和 6年10月 1日</t>
    </r>
  </si>
  <si>
    <t>348</t>
  </si>
  <si>
    <t>05,9143,4</t>
  </si>
  <si>
    <r>
      <rPr>
        <sz val="9"/>
        <color rgb="FF000000"/>
        <rFont val="ＭＳ ゴシック"/>
        <family val="3"/>
        <charset val="128"/>
      </rPr>
      <t>株式会社ドクターアイズ
朝日訪問看護ステーション　澄川</t>
    </r>
  </si>
  <si>
    <r>
      <rPr>
        <sz val="9"/>
        <color rgb="FF000000"/>
        <rFont val="ＭＳ ゴシック"/>
        <family val="3"/>
        <charset val="128"/>
      </rPr>
      <t>〒005－0004
札幌市南区澄川四条２丁目１７－１７</t>
    </r>
  </si>
  <si>
    <r>
      <rPr>
        <sz val="9"/>
        <color rgb="FF000000"/>
        <rFont val="ＭＳ ゴシック"/>
        <family val="3"/>
        <charset val="128"/>
      </rPr>
      <t>011-598-6608
(011-598-6621)</t>
    </r>
  </si>
  <si>
    <r>
      <rPr>
        <sz val="9"/>
        <color rgb="FF000000"/>
        <rFont val="ＭＳ Ｐゴシック"/>
        <family val="3"/>
        <charset val="128"/>
      </rPr>
      <t>( 訪看24 )第    704 号
( 訪看25 )第    777 号</t>
    </r>
  </si>
  <si>
    <r>
      <rPr>
        <sz val="9"/>
        <color rgb="FF000000"/>
        <rFont val="ＭＳ Ｐゴシック"/>
        <family val="3"/>
        <charset val="128"/>
      </rPr>
      <t>令和 2年12月 1日
令和 2年12月 1日</t>
    </r>
  </si>
  <si>
    <t>349</t>
  </si>
  <si>
    <t>05,9145,9</t>
  </si>
  <si>
    <r>
      <rPr>
        <sz val="9"/>
        <color rgb="FF000000"/>
        <rFont val="ＭＳ ゴシック"/>
        <family val="3"/>
        <charset val="128"/>
      </rPr>
      <t>株式会社元気な介護
訪問看護ステーション　リーフィール</t>
    </r>
  </si>
  <si>
    <r>
      <rPr>
        <sz val="9"/>
        <color rgb="FF000000"/>
        <rFont val="ＭＳ ゴシック"/>
        <family val="3"/>
        <charset val="128"/>
      </rPr>
      <t>〒062－0921
札幌市豊平区中の島一条７丁目１２－１</t>
    </r>
  </si>
  <si>
    <r>
      <rPr>
        <sz val="9"/>
        <color rgb="FF000000"/>
        <rFont val="ＭＳ ゴシック"/>
        <family val="3"/>
        <charset val="128"/>
      </rPr>
      <t>011-842-1000
(011-842-1002)</t>
    </r>
  </si>
  <si>
    <r>
      <rPr>
        <sz val="9"/>
        <color rgb="FF000000"/>
        <rFont val="ＭＳ Ｐゴシック"/>
        <family val="3"/>
        <charset val="128"/>
      </rPr>
      <t>( 訪看10 )第    457 号
( 訪看24 )第    708 号
( 訪看25 )第    781 号
( 訪看34 )第     33 号
( 訪ベⅠ１ )第    576 号
( 訪看41 )第     60 号</t>
    </r>
  </si>
  <si>
    <r>
      <rPr>
        <sz val="9"/>
        <color rgb="FF000000"/>
        <rFont val="ＭＳ Ｐゴシック"/>
        <family val="3"/>
        <charset val="128"/>
      </rPr>
      <t>令和 3年 2月 1日
令和 3年 2月 1日
令和 3年 2月 1日
令和 6年 6月 1日
令和 8年 6月 1日
令和 6年 6月 1日</t>
    </r>
  </si>
  <si>
    <t>350</t>
  </si>
  <si>
    <t>05,9146,7</t>
  </si>
  <si>
    <r>
      <rPr>
        <sz val="9"/>
        <color rgb="FF000000"/>
        <rFont val="ＭＳ ゴシック"/>
        <family val="3"/>
        <charset val="128"/>
      </rPr>
      <t>合同会社樹
訪問看護リハビリステーション　樹</t>
    </r>
  </si>
  <si>
    <r>
      <rPr>
        <sz val="9"/>
        <color rgb="FF000000"/>
        <rFont val="ＭＳ Ｐゴシック"/>
        <family val="3"/>
        <charset val="128"/>
      </rPr>
      <t>( 訪看10 )第    509 号
( 訪看23 )第    711 号
( 訪看25 )第    784 号
( 訪看34 )第    284 号
( 訪ベⅠ１ )第    452 号
( 訪ベⅠ１注 )第     25 号
( 訪看40 )第    441 号
( 訪看41 )第    295 号</t>
    </r>
  </si>
  <si>
    <r>
      <rPr>
        <sz val="9"/>
        <color rgb="FF000000"/>
        <rFont val="ＭＳ Ｐゴシック"/>
        <family val="3"/>
        <charset val="128"/>
      </rPr>
      <t>令和 4年 4月 1日
令和 6年 6月 1日
令和 3年 2月 1日
令和 7年 3月 1日
令和 8年 6月 1日
令和 8年 6月 1日
令和 6年 6月 1日
令和 6年11月 1日</t>
    </r>
  </si>
  <si>
    <t>351</t>
  </si>
  <si>
    <t>05,9147,5</t>
  </si>
  <si>
    <r>
      <rPr>
        <sz val="9"/>
        <color rgb="FF000000"/>
        <rFont val="ＭＳ ゴシック"/>
        <family val="3"/>
        <charset val="128"/>
      </rPr>
      <t>株式会社メディカルフェロー
訪問看護ステーション　リハポート</t>
    </r>
  </si>
  <si>
    <r>
      <rPr>
        <sz val="9"/>
        <color rgb="FF000000"/>
        <rFont val="ＭＳ ゴシック"/>
        <family val="3"/>
        <charset val="128"/>
      </rPr>
      <t>〒005－0841
札幌市南区石山一条８丁目１－３ＯＭレジデンス札幌石山２０２号室</t>
    </r>
  </si>
  <si>
    <r>
      <rPr>
        <sz val="9"/>
        <color rgb="FF000000"/>
        <rFont val="ＭＳ ゴシック"/>
        <family val="3"/>
        <charset val="128"/>
      </rPr>
      <t>011-592-2110
(011-592-2111)</t>
    </r>
  </si>
  <si>
    <r>
      <rPr>
        <sz val="9"/>
        <color rgb="FF000000"/>
        <rFont val="ＭＳ Ｐゴシック"/>
        <family val="3"/>
        <charset val="128"/>
      </rPr>
      <t>( 訪看23 )第    738 号
( 訪看25 )第    811 号
( 訪看40 )第    600 号</t>
    </r>
  </si>
  <si>
    <r>
      <rPr>
        <sz val="9"/>
        <color rgb="FF000000"/>
        <rFont val="ＭＳ Ｐゴシック"/>
        <family val="3"/>
        <charset val="128"/>
      </rPr>
      <t>令和 6年 6月 1日
令和 3年 7月 1日
令和 6年12月 1日</t>
    </r>
  </si>
  <si>
    <t>352</t>
  </si>
  <si>
    <t>05,9149,1</t>
  </si>
  <si>
    <r>
      <rPr>
        <sz val="9"/>
        <color rgb="FF000000"/>
        <rFont val="ＭＳ ゴシック"/>
        <family val="3"/>
        <charset val="128"/>
      </rPr>
      <t>ソフィアメディ株式会社
ソフィアメディ訪問看護ステーション豊平</t>
    </r>
  </si>
  <si>
    <r>
      <rPr>
        <sz val="9"/>
        <color rgb="FF000000"/>
        <rFont val="ＭＳ ゴシック"/>
        <family val="3"/>
        <charset val="128"/>
      </rPr>
      <t>〒062－0006
札幌市豊平区美園六条５丁目３－２３美園６５ＭＳ　１階</t>
    </r>
  </si>
  <si>
    <r>
      <rPr>
        <sz val="9"/>
        <color rgb="FF000000"/>
        <rFont val="ＭＳ ゴシック"/>
        <family val="3"/>
        <charset val="128"/>
      </rPr>
      <t>011-867-0277
(011-867-0273)</t>
    </r>
  </si>
  <si>
    <r>
      <rPr>
        <sz val="9"/>
        <color rgb="FF000000"/>
        <rFont val="ＭＳ Ｐゴシック"/>
        <family val="3"/>
        <charset val="128"/>
      </rPr>
      <t>( 訪看10 )第    466 号
( 訪看23 )第    718 号
( 訪看25 )第    790 号
( 訪看27 )第    207 号
( 訪看28 )第    321 号
( 訪看34 )第    249 号
( 訪ベⅠ１ )第    199 号
( 訪ベⅠ１注 )第     23 号
( 訪看40 )第     55 号</t>
    </r>
  </si>
  <si>
    <r>
      <rPr>
        <sz val="9"/>
        <color rgb="FF000000"/>
        <rFont val="ＭＳ Ｐゴシック"/>
        <family val="3"/>
        <charset val="128"/>
      </rPr>
      <t>令和 3年 8月 1日
令和 6年 6月 1日
令和 3年 4月 1日
令和 3年 4月 1日
令和 8年 6月 1日
令和 7年 1月 1日
令和 8年 6月 1日
令和 8年 6月 1日
令和 6年 6月 1日</t>
    </r>
  </si>
  <si>
    <t>353</t>
  </si>
  <si>
    <t>05,9150,9</t>
  </si>
  <si>
    <r>
      <rPr>
        <sz val="9"/>
        <color rgb="FF000000"/>
        <rFont val="ＭＳ ゴシック"/>
        <family val="3"/>
        <charset val="128"/>
      </rPr>
      <t>株式会社結絆
みいな訪問看護リハビリステーション</t>
    </r>
  </si>
  <si>
    <r>
      <rPr>
        <sz val="9"/>
        <color rgb="FF000000"/>
        <rFont val="ＭＳ ゴシック"/>
        <family val="3"/>
        <charset val="128"/>
      </rPr>
      <t>〒003－0023
札幌市白石区南郷通１８丁目北１－１０</t>
    </r>
  </si>
  <si>
    <r>
      <rPr>
        <sz val="9"/>
        <color rgb="FF000000"/>
        <rFont val="ＭＳ ゴシック"/>
        <family val="3"/>
        <charset val="128"/>
      </rPr>
      <t>011-598-6437
(011-598-6438)</t>
    </r>
  </si>
  <si>
    <r>
      <rPr>
        <sz val="9"/>
        <color rgb="FF000000"/>
        <rFont val="ＭＳ Ｐゴシック"/>
        <family val="3"/>
        <charset val="128"/>
      </rPr>
      <t>( 訪看10 )第    471 号
( 訪看24 )第    725 号
( 訪看25 )第    797 号
( 訪看26 )第     51 号
( 訪看27 )第    211 号
( 訪看32 )第     45 号
( 訪看34 )第    144 号
( 訪看40 )第    175 号</t>
    </r>
  </si>
  <si>
    <r>
      <rPr>
        <sz val="9"/>
        <color rgb="FF000000"/>
        <rFont val="ＭＳ Ｐゴシック"/>
        <family val="3"/>
        <charset val="128"/>
      </rPr>
      <t>令和 4年 2月 1日
令和 3年 5月 1日
令和 3年 5月 1日
令和 6年 6月 1日
令和 3年 5月 1日
令和 6年 6月 1日
令和 6年11月 1日
令和 6年 6月 1日</t>
    </r>
  </si>
  <si>
    <t>354</t>
  </si>
  <si>
    <t>05,9151,7</t>
  </si>
  <si>
    <r>
      <rPr>
        <sz val="9"/>
        <color rgb="FF000000"/>
        <rFont val="ＭＳ ゴシック"/>
        <family val="3"/>
        <charset val="128"/>
      </rPr>
      <t>株式会社モンエクスプレス
訪問看護ステーションあいれもん</t>
    </r>
  </si>
  <si>
    <r>
      <rPr>
        <sz val="9"/>
        <color rgb="FF000000"/>
        <rFont val="ＭＳ ゴシック"/>
        <family val="3"/>
        <charset val="128"/>
      </rPr>
      <t>〒062－0936
札幌市豊平区平岸六条１７丁目１番２号ロイヤルレインボー平岸Ｃ棟１Ｆ</t>
    </r>
  </si>
  <si>
    <r>
      <rPr>
        <sz val="9"/>
        <color rgb="FF000000"/>
        <rFont val="ＭＳ ゴシック"/>
        <family val="3"/>
        <charset val="128"/>
      </rPr>
      <t>011-826-6610
(011-811-8871)</t>
    </r>
  </si>
  <si>
    <r>
      <rPr>
        <sz val="9"/>
        <color rgb="FF000000"/>
        <rFont val="ＭＳ Ｐゴシック"/>
        <family val="3"/>
        <charset val="128"/>
      </rPr>
      <t>( 訪看10 )第    477 号
( 訪看23 )第    732 号
( 訪看25 )第    805 号
( 訪看27 )第    215 号
( 訪看28 )第    134 号
( 訪看34 )第    269 号
( 訪ベⅠ１ )第    278 号
( 訪ベⅠ１注 )第    203 号
( 訪看40 )第    443 号</t>
    </r>
  </si>
  <si>
    <r>
      <rPr>
        <sz val="9"/>
        <color rgb="FF000000"/>
        <rFont val="ＭＳ Ｐゴシック"/>
        <family val="3"/>
        <charset val="128"/>
      </rPr>
      <t>令和 3年10月 1日
令和 6年 6月 1日
令和 3年 7月 1日
令和 3年 7月 1日
令和 3年 7月 1日
令和 7年 2月 1日
令和 8年 6月 1日
令和 8年 6月 1日
令和 6年 6月 1日</t>
    </r>
  </si>
  <si>
    <t>355</t>
  </si>
  <si>
    <t>05,9152,5</t>
  </si>
  <si>
    <r>
      <rPr>
        <sz val="9"/>
        <color rgb="FF000000"/>
        <rFont val="ＭＳ ゴシック"/>
        <family val="3"/>
        <charset val="128"/>
      </rPr>
      <t>合同会社ネクストハート
アナベル訪問看護ステーション</t>
    </r>
  </si>
  <si>
    <r>
      <rPr>
        <sz val="9"/>
        <color rgb="FF000000"/>
        <rFont val="ＭＳ ゴシック"/>
        <family val="3"/>
        <charset val="128"/>
      </rPr>
      <t>〒003－0021
札幌市白石区栄通２丁目８番２６号</t>
    </r>
  </si>
  <si>
    <r>
      <rPr>
        <sz val="9"/>
        <color rgb="FF000000"/>
        <rFont val="ＭＳ ゴシック"/>
        <family val="3"/>
        <charset val="128"/>
      </rPr>
      <t>011-827-9981
(011-827-9927)</t>
    </r>
  </si>
  <si>
    <r>
      <rPr>
        <sz val="9"/>
        <color rgb="FF000000"/>
        <rFont val="ＭＳ Ｐゴシック"/>
        <family val="3"/>
        <charset val="128"/>
      </rPr>
      <t>( 訪看10 )第    481 号
( 訪看23 )第    736 号
( 訪看25 )第    810 号
( 訪看27 )第    255 号
( 訪ベⅠ１ )第    201 号
( 訪ベⅠ１注 )第    273 号
( 訪看40 )第    158 号</t>
    </r>
  </si>
  <si>
    <r>
      <rPr>
        <sz val="9"/>
        <color rgb="FF000000"/>
        <rFont val="ＭＳ Ｐゴシック"/>
        <family val="3"/>
        <charset val="128"/>
      </rPr>
      <t>令和 3年 7月 1日
令和 6年 6月 1日
令和 3年 7月 1日
令和 4年 9月 1日
令和 8年 6月 1日
令和 8年 6月 1日
令和 6年 6月 1日</t>
    </r>
  </si>
  <si>
    <t>356</t>
  </si>
  <si>
    <t>05,9154,1</t>
  </si>
  <si>
    <r>
      <rPr>
        <sz val="9"/>
        <color rgb="FF000000"/>
        <rFont val="ＭＳ ゴシック"/>
        <family val="3"/>
        <charset val="128"/>
      </rPr>
      <t>株式会社いきいき生きる
訪問看護ステーションぷらちな</t>
    </r>
  </si>
  <si>
    <r>
      <rPr>
        <sz val="9"/>
        <color rgb="FF000000"/>
        <rFont val="ＭＳ ゴシック"/>
        <family val="3"/>
        <charset val="128"/>
      </rPr>
      <t>〒005－0831
札幌市南区中ノ沢２丁目２ホクレンショップ中ノ沢　２階</t>
    </r>
  </si>
  <si>
    <r>
      <rPr>
        <sz val="9"/>
        <color rgb="FF000000"/>
        <rFont val="ＭＳ ゴシック"/>
        <family val="3"/>
        <charset val="128"/>
      </rPr>
      <t>011-596-0470
(011-596-0471)</t>
    </r>
  </si>
  <si>
    <r>
      <rPr>
        <sz val="9"/>
        <color rgb="FF000000"/>
        <rFont val="ＭＳ Ｐゴシック"/>
        <family val="3"/>
        <charset val="128"/>
      </rPr>
      <t>( 訪看24 )第    754 号
( 訪看25 )第    828 号
( 訪ベⅠ１ )第    431 号
( 訪看40 )第    262 号</t>
    </r>
  </si>
  <si>
    <r>
      <rPr>
        <sz val="9"/>
        <color rgb="FF000000"/>
        <rFont val="ＭＳ Ｐゴシック"/>
        <family val="3"/>
        <charset val="128"/>
      </rPr>
      <t>令和 3年11月 1日
令和 3年11月 1日
令和 8年 3月 1日
令和 6年 6月 1日</t>
    </r>
  </si>
  <si>
    <t>357</t>
  </si>
  <si>
    <t>05,9155,8</t>
  </si>
  <si>
    <r>
      <rPr>
        <sz val="9"/>
        <color rgb="FF000000"/>
        <rFont val="ＭＳ ゴシック"/>
        <family val="3"/>
        <charset val="128"/>
      </rPr>
      <t>株式会社メディカルシャトー
訪問看護リハビリステーション白ゆり南郷</t>
    </r>
  </si>
  <si>
    <r>
      <rPr>
        <sz val="9"/>
        <color rgb="FF000000"/>
        <rFont val="ＭＳ ゴシック"/>
        <family val="3"/>
        <charset val="128"/>
      </rPr>
      <t>〒003－0022
札幌市白石区南郷通２丁目南１１番１２号</t>
    </r>
  </si>
  <si>
    <r>
      <rPr>
        <sz val="9"/>
        <color rgb="FF000000"/>
        <rFont val="ＭＳ ゴシック"/>
        <family val="3"/>
        <charset val="128"/>
      </rPr>
      <t>011-598-6850
(011-598-6857)</t>
    </r>
  </si>
  <si>
    <r>
      <rPr>
        <sz val="9"/>
        <color rgb="FF000000"/>
        <rFont val="ＭＳ Ｐゴシック"/>
        <family val="3"/>
        <charset val="128"/>
      </rPr>
      <t>( 訪看24 )第    750 号
( 訪看25 )第    824 号
( 訪看34 )第    225 号
( 訪看35 )第     52 号
( 訪ベⅠ１ )第    203 号
( 訪ベⅠ１注 )第    155 号
( 訪看40 )第     38 号</t>
    </r>
  </si>
  <si>
    <r>
      <rPr>
        <sz val="9"/>
        <color rgb="FF000000"/>
        <rFont val="ＭＳ Ｐゴシック"/>
        <family val="3"/>
        <charset val="128"/>
      </rPr>
      <t>令和 3年10月 1日
令和 3年10月 1日
令和 6年12月 1日
令和 8年 6月 1日
令和 8年 6月 1日
令和 8年 6月 1日
令和 6年 6月 1日</t>
    </r>
  </si>
  <si>
    <t>358</t>
  </si>
  <si>
    <t>05,9156,6</t>
  </si>
  <si>
    <r>
      <rPr>
        <sz val="9"/>
        <color rgb="FF000000"/>
        <rFont val="ＭＳ ゴシック"/>
        <family val="3"/>
        <charset val="128"/>
      </rPr>
      <t>医療法人社団青葉
訪問看護ステーションなないろ</t>
    </r>
  </si>
  <si>
    <r>
      <rPr>
        <sz val="9"/>
        <color rgb="FF000000"/>
        <rFont val="ＭＳ ゴシック"/>
        <family val="3"/>
        <charset val="128"/>
      </rPr>
      <t>〒005－0003
札幌市南区澄川三条６丁目３番３号じょうてつドエル真駒内１階</t>
    </r>
  </si>
  <si>
    <r>
      <rPr>
        <sz val="9"/>
        <color rgb="FF000000"/>
        <rFont val="ＭＳ ゴシック"/>
        <family val="3"/>
        <charset val="128"/>
      </rPr>
      <t>011-826-6642
(011-826-6643)</t>
    </r>
  </si>
  <si>
    <r>
      <rPr>
        <sz val="9"/>
        <color rgb="FF000000"/>
        <rFont val="ＭＳ Ｐゴシック"/>
        <family val="3"/>
        <charset val="128"/>
      </rPr>
      <t>( 訪看23 )第    745 号
( 訪看25 )第    819 号
( 訪看34 )第    337 号
( 訪看35 )第     30 号
( 訪ベⅠ１ )第    237 号
( 訪ベⅠ１注 )第    263 号
( 訪看40 )第      8 号</t>
    </r>
  </si>
  <si>
    <r>
      <rPr>
        <sz val="9"/>
        <color rgb="FF000000"/>
        <rFont val="ＭＳ Ｐゴシック"/>
        <family val="3"/>
        <charset val="128"/>
      </rPr>
      <t>令和 6年 6月 1日
令和 3年10月 1日
令和 7年 8月 1日
令和 8年 6月 1日
令和 8年 6月 1日
令和 8年 6月 1日
令和 6年 6月 1日</t>
    </r>
  </si>
  <si>
    <t>359</t>
  </si>
  <si>
    <t>05,9158,2</t>
  </si>
  <si>
    <r>
      <rPr>
        <sz val="9"/>
        <color rgb="FF000000"/>
        <rFont val="ＭＳ ゴシック"/>
        <family val="3"/>
        <charset val="128"/>
      </rPr>
      <t>株式会社ハッピープラス
訪問看護ステーション　ハッピーステーション</t>
    </r>
  </si>
  <si>
    <r>
      <rPr>
        <sz val="9"/>
        <color rgb="FF000000"/>
        <rFont val="ＭＳ ゴシック"/>
        <family val="3"/>
        <charset val="128"/>
      </rPr>
      <t>〒064－0810
札幌市中央区南十条西１丁目１番５１号メゾン井上ビル４階</t>
    </r>
  </si>
  <si>
    <r>
      <rPr>
        <sz val="9"/>
        <color rgb="FF000000"/>
        <rFont val="ＭＳ ゴシック"/>
        <family val="3"/>
        <charset val="128"/>
      </rPr>
      <t>011-530-1133
(011-552-4374)</t>
    </r>
  </si>
  <si>
    <r>
      <rPr>
        <sz val="9"/>
        <color rgb="FF000000"/>
        <rFont val="ＭＳ Ｐゴシック"/>
        <family val="3"/>
        <charset val="128"/>
      </rPr>
      <t>( 訪看10 )第    748 号
( 訪看23 )第   1122 号
( 訪看25 )第   1163 号
( 訪看27 )第    437 号
( 訪看28 )第    289 号
( 訪ベⅠ１ )第    419 号
( 訪ベⅠ１注 )第    152 号
( 訪看41 )第    419 号</t>
    </r>
  </si>
  <si>
    <r>
      <rPr>
        <sz val="9"/>
        <color rgb="FF000000"/>
        <rFont val="ＭＳ Ｐゴシック"/>
        <family val="3"/>
        <charset val="128"/>
      </rPr>
      <t>令和 7年 8月 1日
令和 7年 8月 1日
令和 7年 8月 1日
令和 7年 8月 1日
令和 7年 9月 1日
令和 8年 6月 1日
令和 8年 6月 1日
令和 7年 8月 1日</t>
    </r>
  </si>
  <si>
    <t>360</t>
  </si>
  <si>
    <t>05,9159,0</t>
  </si>
  <si>
    <r>
      <rPr>
        <sz val="9"/>
        <color rgb="FF000000"/>
        <rFont val="ＭＳ ゴシック"/>
        <family val="3"/>
        <charset val="128"/>
      </rPr>
      <t>株式会社ソニック
住まいの訪問看護ステーション　新さっぽろ</t>
    </r>
  </si>
  <si>
    <r>
      <rPr>
        <sz val="9"/>
        <color rgb="FF000000"/>
        <rFont val="ＭＳ ゴシック"/>
        <family val="3"/>
        <charset val="128"/>
      </rPr>
      <t>〒004－0001
札幌市厚別区厚別東一条２丁目２番１５号</t>
    </r>
  </si>
  <si>
    <r>
      <rPr>
        <sz val="9"/>
        <color rgb="FF000000"/>
        <rFont val="ＭＳ ゴシック"/>
        <family val="3"/>
        <charset val="128"/>
      </rPr>
      <t>011-809-1001
(011-809-1002)</t>
    </r>
  </si>
  <si>
    <r>
      <rPr>
        <sz val="9"/>
        <color rgb="FF000000"/>
        <rFont val="ＭＳ Ｐゴシック"/>
        <family val="3"/>
        <charset val="128"/>
      </rPr>
      <t>( 訪看10 )第    495 号
( 訪看23 )第   1083 号
( 訪看24 )第    759 号
( 訪看25 )第    833 号
( 訪看27 )第    230 号
( 訪看28 )第    143 号
( 訪ベⅠ１ )第    618 号
( 訪看41 )第     62 号</t>
    </r>
  </si>
  <si>
    <r>
      <rPr>
        <sz val="9"/>
        <color rgb="FF000000"/>
        <rFont val="ＭＳ Ｐゴシック"/>
        <family val="3"/>
        <charset val="128"/>
      </rPr>
      <t>令和 3年12月 1日
令和 7年 2月 1日
令和 6年 6月 1日
令和 3年12月 1日
令和 3年12月 1日
令和 3年12月 1日
令和 8年 6月 1日
令和 6年 6月 1日</t>
    </r>
  </si>
  <si>
    <t>361</t>
  </si>
  <si>
    <t>05,9160,8</t>
  </si>
  <si>
    <r>
      <rPr>
        <sz val="9"/>
        <color rgb="FF000000"/>
        <rFont val="ＭＳ ゴシック"/>
        <family val="3"/>
        <charset val="128"/>
      </rPr>
      <t>株式会社ビオネスト
訪問看護ステーションココエル　札幌</t>
    </r>
  </si>
  <si>
    <r>
      <rPr>
        <sz val="9"/>
        <color rgb="FF000000"/>
        <rFont val="ＭＳ ゴシック"/>
        <family val="3"/>
        <charset val="128"/>
      </rPr>
      <t>〒005－0021
札幌市南区真駒内本町１丁目５番３号</t>
    </r>
  </si>
  <si>
    <r>
      <rPr>
        <sz val="9"/>
        <color rgb="FF000000"/>
        <rFont val="ＭＳ ゴシック"/>
        <family val="3"/>
        <charset val="128"/>
      </rPr>
      <t>011-596-8911
(011-596-8928)</t>
    </r>
  </si>
  <si>
    <r>
      <rPr>
        <sz val="9"/>
        <color rgb="FF000000"/>
        <rFont val="ＭＳ Ｐゴシック"/>
        <family val="3"/>
        <charset val="128"/>
      </rPr>
      <t>( 訪看10 )第    496 号
( 訪看23 )第    979 号
( 訪看25 )第    834 号
( 訪看27 )第    231 号
( 訪看28 )第    144 号
( 訪看機２ )第     41 号
( 訪看34 )第    345 号
( 訪看37 )第     40 号
( 訪ベⅠ１ )第    272 号
( 訪ベⅠ１注 )第    277 号
( 訪看41 )第    230 号</t>
    </r>
  </si>
  <si>
    <r>
      <rPr>
        <sz val="9"/>
        <color rgb="FF000000"/>
        <rFont val="ＭＳ Ｐゴシック"/>
        <family val="3"/>
        <charset val="128"/>
      </rPr>
      <t>令和 4年 3月 1日
令和 6年 7月 1日
令和 3年12月 1日
令和 3年12月 1日
令和 3年12月 1日
令和 6年 4月 1日
令和 7年10月 1日
令和 8年 6月 1日
令和 8年 6月 1日
令和 8年 6月 1日
令和 6年10月 1日</t>
    </r>
  </si>
  <si>
    <t>362</t>
  </si>
  <si>
    <t>05,9162,4</t>
  </si>
  <si>
    <r>
      <rPr>
        <sz val="9"/>
        <color rgb="FF000000"/>
        <rFont val="ＭＳ ゴシック"/>
        <family val="3"/>
        <charset val="128"/>
      </rPr>
      <t>有限会社エーアステス
訪問看護ステーション紬</t>
    </r>
  </si>
  <si>
    <r>
      <rPr>
        <sz val="9"/>
        <color rgb="FF000000"/>
        <rFont val="ＭＳ ゴシック"/>
        <family val="3"/>
        <charset val="128"/>
      </rPr>
      <t>〒062－0932
札幌市豊平区平岸二条５丁目２－４－２０１ネオハイツ</t>
    </r>
  </si>
  <si>
    <r>
      <rPr>
        <sz val="9"/>
        <color rgb="FF000000"/>
        <rFont val="ＭＳ ゴシック"/>
        <family val="3"/>
        <charset val="128"/>
      </rPr>
      <t>011-850-9306
(011-850-9306)</t>
    </r>
  </si>
  <si>
    <r>
      <rPr>
        <sz val="9"/>
        <color rgb="FF000000"/>
        <rFont val="ＭＳ Ｐゴシック"/>
        <family val="3"/>
        <charset val="128"/>
      </rPr>
      <t>( 訪看23 )第    798 号
( 訪看25 )第    872 号
( 訪看機３ )第     22 号
( 訪看34 )第    386 号
( 訪看40 )第    564 号</t>
    </r>
  </si>
  <si>
    <r>
      <rPr>
        <sz val="9"/>
        <color rgb="FF000000"/>
        <rFont val="ＭＳ Ｐゴシック"/>
        <family val="3"/>
        <charset val="128"/>
      </rPr>
      <t>令和 6年 6月 1日
令和 4年 7月 1日
令和 6年 5月 1日
令和 8年 6月 1日
令和 6年 6月 1日</t>
    </r>
  </si>
  <si>
    <t>363</t>
  </si>
  <si>
    <t>05,9163,2</t>
  </si>
  <si>
    <r>
      <rPr>
        <sz val="9"/>
        <color rgb="FF000000"/>
        <rFont val="ＭＳ ゴシック"/>
        <family val="3"/>
        <charset val="128"/>
      </rPr>
      <t>一般社団法人療養生活支援協議会
訪問看護ステーション　さんさんさん</t>
    </r>
  </si>
  <si>
    <r>
      <rPr>
        <sz val="9"/>
        <color rgb="FF000000"/>
        <rFont val="ＭＳ ゴシック"/>
        <family val="3"/>
        <charset val="128"/>
      </rPr>
      <t>〒004－0061
札幌市厚別区厚別西一条２丁目１－１７グランシーＡＮ２０５号</t>
    </r>
  </si>
  <si>
    <r>
      <rPr>
        <sz val="9"/>
        <color rgb="FF000000"/>
        <rFont val="ＭＳ ゴシック"/>
        <family val="3"/>
        <charset val="128"/>
      </rPr>
      <t>011-398-6222
(011-398-6228)</t>
    </r>
  </si>
  <si>
    <r>
      <rPr>
        <sz val="9"/>
        <color rgb="FF000000"/>
        <rFont val="ＭＳ Ｐゴシック"/>
        <family val="3"/>
        <charset val="128"/>
      </rPr>
      <t>( 訪看10 )第    503 号
( 訪看24 )第    770 号
( 訪看25 )第    844 号
( 訪看27 )第    237 号
( 訪看28 )第    147 号</t>
    </r>
  </si>
  <si>
    <r>
      <rPr>
        <sz val="9"/>
        <color rgb="FF000000"/>
        <rFont val="ＭＳ Ｐゴシック"/>
        <family val="3"/>
        <charset val="128"/>
      </rPr>
      <t>令和 4年 3月 1日
令和 4年 3月 1日
令和 4年 3月 1日
令和 4年 3月 1日
令和 4年 3月 1日</t>
    </r>
  </si>
  <si>
    <t>364</t>
  </si>
  <si>
    <t>05,9164,0</t>
  </si>
  <si>
    <r>
      <rPr>
        <sz val="9"/>
        <color rgb="FF000000"/>
        <rFont val="ＭＳ ゴシック"/>
        <family val="3"/>
        <charset val="128"/>
      </rPr>
      <t>株式会社プリコーション
訪問看護ステーション　いっぽ　にほ　さんぽ</t>
    </r>
  </si>
  <si>
    <r>
      <rPr>
        <sz val="9"/>
        <color rgb="FF000000"/>
        <rFont val="ＭＳ ゴシック"/>
        <family val="3"/>
        <charset val="128"/>
      </rPr>
      <t>〒003－0023
札幌市白石区南郷通７丁目北５－１６第１中澤ビル２０１号室</t>
    </r>
  </si>
  <si>
    <r>
      <rPr>
        <sz val="9"/>
        <color rgb="FF000000"/>
        <rFont val="ＭＳ ゴシック"/>
        <family val="3"/>
        <charset val="128"/>
      </rPr>
      <t>011-827-7895
(011-827-7896)</t>
    </r>
  </si>
  <si>
    <r>
      <rPr>
        <sz val="9"/>
        <color rgb="FF000000"/>
        <rFont val="ＭＳ Ｐゴシック"/>
        <family val="3"/>
        <charset val="128"/>
      </rPr>
      <t>( 訪看10 )第    510 号
( 訪看23 )第    775 号
( 訪看25 )第    849 号
( 訪看34 )第     88 号
( 訪ベⅠ１ )第    516 号
( 訪看40 )第    639 号
( 訪看41 )第    231 号</t>
    </r>
  </si>
  <si>
    <r>
      <rPr>
        <sz val="9"/>
        <color rgb="FF000000"/>
        <rFont val="ＭＳ Ｐゴシック"/>
        <family val="3"/>
        <charset val="128"/>
      </rPr>
      <t>令和 4年 4月 1日
令和 6年 6月 1日
令和 4年 4月 1日
令和 6年 8月 1日
令和 8年 6月 1日
令和 7年 9月 1日
令和 6年10月 1日</t>
    </r>
  </si>
  <si>
    <t>365</t>
  </si>
  <si>
    <t>05,9165,7</t>
  </si>
  <si>
    <r>
      <rPr>
        <sz val="9"/>
        <color rgb="FF000000"/>
        <rFont val="ＭＳ ゴシック"/>
        <family val="3"/>
        <charset val="128"/>
      </rPr>
      <t>株式会社モカ
もか訪問看護ステーション</t>
    </r>
  </si>
  <si>
    <r>
      <rPr>
        <sz val="9"/>
        <color rgb="FF000000"/>
        <rFont val="ＭＳ ゴシック"/>
        <family val="3"/>
        <charset val="128"/>
      </rPr>
      <t>〒062－0024
札幌市豊平区月寒西四条８丁目２番４７号</t>
    </r>
  </si>
  <si>
    <r>
      <rPr>
        <sz val="9"/>
        <color rgb="FF000000"/>
        <rFont val="ＭＳ ゴシック"/>
        <family val="3"/>
        <charset val="128"/>
      </rPr>
      <t>011-826-6896
(011-826-6420)</t>
    </r>
  </si>
  <si>
    <r>
      <rPr>
        <sz val="9"/>
        <color rgb="FF000000"/>
        <rFont val="ＭＳ Ｐゴシック"/>
        <family val="3"/>
        <charset val="128"/>
      </rPr>
      <t>( 訪看10 )第    593 号
( 訪看24 )第    794 号
( 訪看25 )第    868 号
( 訪看27 )第    293 号
( 訪看28 )第    193 号
( 訪看34 )第     89 号
( 訪看35 )第      3 号
( 訪看40 )第      3 号
( 訪看41 )第    452 号</t>
    </r>
  </si>
  <si>
    <r>
      <rPr>
        <sz val="9"/>
        <color rgb="FF000000"/>
        <rFont val="ＭＳ Ｐゴシック"/>
        <family val="3"/>
        <charset val="128"/>
      </rPr>
      <t>令和 5年 9月 1日
令和 4年 7月 1日
令和 4年 7月 1日
令和 5年 9月 1日
令和 5年 9月 1日
令和 6年 8月 1日
令和 8年 6月 1日
令和 6年 6月 1日
令和 8年 1月 1日</t>
    </r>
  </si>
  <si>
    <t>366</t>
  </si>
  <si>
    <t>05,9166,5</t>
  </si>
  <si>
    <r>
      <rPr>
        <sz val="9"/>
        <color rgb="FF000000"/>
        <rFont val="ＭＳ ゴシック"/>
        <family val="3"/>
        <charset val="128"/>
      </rPr>
      <t>株式会社ノアコンツェル
訪問看護ステーション　ナースケアーズ福住南</t>
    </r>
  </si>
  <si>
    <r>
      <rPr>
        <sz val="9"/>
        <color rgb="FF000000"/>
        <rFont val="ＭＳ ゴシック"/>
        <family val="3"/>
        <charset val="128"/>
      </rPr>
      <t>〒062－0041
札幌市豊平区福住一条５丁目３－１ノアガーデン　シーズンベル１Ｆ</t>
    </r>
  </si>
  <si>
    <r>
      <rPr>
        <sz val="9"/>
        <color rgb="FF000000"/>
        <rFont val="ＭＳ ゴシック"/>
        <family val="3"/>
        <charset val="128"/>
      </rPr>
      <t>011-859-3003
(011-859-3002)</t>
    </r>
  </si>
  <si>
    <r>
      <rPr>
        <sz val="9"/>
        <color rgb="FF000000"/>
        <rFont val="ＭＳ Ｐゴシック"/>
        <family val="3"/>
        <charset val="128"/>
      </rPr>
      <t>( 訪看23 )第   1196 号
( 訪看25 )第   1247 号
( 訪ベⅠ１ )第    625 号
( 訪看41 )第     63 号</t>
    </r>
  </si>
  <si>
    <t>367</t>
  </si>
  <si>
    <t>05,9167,3</t>
  </si>
  <si>
    <r>
      <rPr>
        <sz val="9"/>
        <color rgb="FF000000"/>
        <rFont val="ＭＳ ゴシック"/>
        <family val="3"/>
        <charset val="128"/>
      </rPr>
      <t>株式会社きずな
パルム訪問看護澄川</t>
    </r>
  </si>
  <si>
    <r>
      <rPr>
        <sz val="9"/>
        <color rgb="FF000000"/>
        <rFont val="ＭＳ ゴシック"/>
        <family val="3"/>
        <charset val="128"/>
      </rPr>
      <t>〒005－0005
札幌市南区澄川五条３丁目３－４１</t>
    </r>
  </si>
  <si>
    <r>
      <rPr>
        <sz val="9"/>
        <color rgb="FF000000"/>
        <rFont val="ＭＳ ゴシック"/>
        <family val="3"/>
        <charset val="128"/>
      </rPr>
      <t>011-850-9088
(011-850-9089)</t>
    </r>
  </si>
  <si>
    <r>
      <rPr>
        <sz val="9"/>
        <color rgb="FF000000"/>
        <rFont val="ＭＳ Ｐゴシック"/>
        <family val="3"/>
        <charset val="128"/>
      </rPr>
      <t>( 訪看23 )第    806 号
( 訪看25 )第    880 号
( 訪看32 )第     23 号
( 訪看36 )第     35 号
( 訪ベⅠ１ )第     19 号
( 訪ベⅠ１注 )第    117 号
( 訪ベⅡ１８ )第      5 号
( 訪看41 )第    232 号</t>
    </r>
  </si>
  <si>
    <r>
      <rPr>
        <sz val="9"/>
        <color rgb="FF000000"/>
        <rFont val="ＭＳ Ｐゴシック"/>
        <family val="3"/>
        <charset val="128"/>
      </rPr>
      <t>令和 6年 6月 1日
令和 4年 9月 1日
令和 4年 9月 1日
令和 8年 6月 1日
令和 8年 6月 1日
令和 8年 6月 1日
令和 6年 6月 1日
令和 6年10月 1日</t>
    </r>
  </si>
  <si>
    <t>368</t>
  </si>
  <si>
    <t>05,9170,7</t>
  </si>
  <si>
    <r>
      <rPr>
        <sz val="9"/>
        <color rgb="FF000000"/>
        <rFont val="ＭＳ ゴシック"/>
        <family val="3"/>
        <charset val="128"/>
      </rPr>
      <t>株式会社アンビス
医心館　訪問看護ステーション　東札幌</t>
    </r>
  </si>
  <si>
    <r>
      <rPr>
        <sz val="9"/>
        <color rgb="FF000000"/>
        <rFont val="ＭＳ ゴシック"/>
        <family val="3"/>
        <charset val="128"/>
      </rPr>
      <t>〒003－0001
札幌市白石区東札幌一条１丁目６番２５号</t>
    </r>
  </si>
  <si>
    <r>
      <rPr>
        <sz val="9"/>
        <color rgb="FF000000"/>
        <rFont val="ＭＳ ゴシック"/>
        <family val="3"/>
        <charset val="128"/>
      </rPr>
      <t>011-376-5061
(011-376-5062)</t>
    </r>
  </si>
  <si>
    <r>
      <rPr>
        <sz val="9"/>
        <color rgb="FF000000"/>
        <rFont val="ＭＳ Ｐゴシック"/>
        <family val="3"/>
        <charset val="128"/>
      </rPr>
      <t>( 訪看23 )第    812 号
( 訪看25 )第    886 号
( 訪看34 )第    250 号
( 訪看36 )第      4 号
( 訪ベⅠ１ )第     17 号
( 訪ベⅠ１注 )第    358 号
( 訪ベⅡ１８ )第      4 号
( 訪ベⅡ１８注 )第     15 号
( 訪看41 )第    233 号</t>
    </r>
  </si>
  <si>
    <r>
      <rPr>
        <sz val="9"/>
        <color rgb="FF000000"/>
        <rFont val="ＭＳ Ｐゴシック"/>
        <family val="3"/>
        <charset val="128"/>
      </rPr>
      <t>令和 6年 6月 1日
令和 4年10月 1日
令和 7年 1月 1日
令和 8年 6月 1日
令和 8年 6月 1日
令和 8年 6月 1日
令和 6年 6月 1日
令和 8年 6月 1日
令和 6年10月 1日</t>
    </r>
  </si>
  <si>
    <t>369</t>
  </si>
  <si>
    <t>05,9171,5</t>
  </si>
  <si>
    <r>
      <rPr>
        <sz val="9"/>
        <color rgb="FF000000"/>
        <rFont val="ＭＳ ゴシック"/>
        <family val="3"/>
        <charset val="128"/>
      </rPr>
      <t>医療法人三和会　札幌南整形外科病院
札幌南整形　訪問看護ステーション</t>
    </r>
  </si>
  <si>
    <r>
      <rPr>
        <sz val="9"/>
        <color rgb="FF000000"/>
        <rFont val="ＭＳ ゴシック"/>
        <family val="3"/>
        <charset val="128"/>
      </rPr>
      <t>〒005－0033
札幌市南区南三十三条西１１丁目４番１号</t>
    </r>
  </si>
  <si>
    <r>
      <rPr>
        <sz val="9"/>
        <color rgb="FF000000"/>
        <rFont val="ＭＳ ゴシック"/>
        <family val="3"/>
        <charset val="128"/>
      </rPr>
      <t>011-582-5151
(011-582-5151)</t>
    </r>
  </si>
  <si>
    <r>
      <rPr>
        <sz val="9"/>
        <color rgb="FF000000"/>
        <rFont val="ＭＳ Ｐゴシック"/>
        <family val="3"/>
        <charset val="128"/>
      </rPr>
      <t>( 訪ベⅠ１ )第    499 号
( 訪看41 )第     64 号</t>
    </r>
  </si>
  <si>
    <r>
      <rPr>
        <sz val="9"/>
        <color rgb="FF000000"/>
        <rFont val="ＭＳ Ｐゴシック"/>
        <family val="3"/>
        <charset val="128"/>
      </rPr>
      <t>令和 8年 6月 1日
令和 6年 6月 1日</t>
    </r>
  </si>
  <si>
    <t>370</t>
  </si>
  <si>
    <t>05,9172,3</t>
  </si>
  <si>
    <r>
      <rPr>
        <sz val="9"/>
        <color rgb="FF000000"/>
        <rFont val="ＭＳ ゴシック"/>
        <family val="3"/>
        <charset val="128"/>
      </rPr>
      <t>三井ヘルスサービス株式会社
訪問看護ステーション交雄会あかり厚別</t>
    </r>
  </si>
  <si>
    <r>
      <rPr>
        <sz val="9"/>
        <color rgb="FF000000"/>
        <rFont val="ＭＳ ゴシック"/>
        <family val="3"/>
        <charset val="128"/>
      </rPr>
      <t>〒004－0041
札幌市厚別区大谷地東５丁目７－２０</t>
    </r>
  </si>
  <si>
    <r>
      <rPr>
        <sz val="9"/>
        <color rgb="FF000000"/>
        <rFont val="ＭＳ ゴシック"/>
        <family val="3"/>
        <charset val="128"/>
      </rPr>
      <t>011-802-3139
(011-802-3136)</t>
    </r>
  </si>
  <si>
    <r>
      <rPr>
        <sz val="9"/>
        <color rgb="FF000000"/>
        <rFont val="ＭＳ Ｐゴシック"/>
        <family val="3"/>
        <charset val="128"/>
      </rPr>
      <t>( 訪看10 )第    533 号
( 訪看24 )第    813 号
( 訪看25 )第    887 号
( 訪看36 )第     38 号
( 訪看37 )第     46 号
( 訪ベⅠ１ )第      9 号
( 訪ベⅠ１注 )第    349 号
( 訪看41 )第    165 号</t>
    </r>
  </si>
  <si>
    <r>
      <rPr>
        <sz val="9"/>
        <color rgb="FF000000"/>
        <rFont val="ＭＳ Ｐゴシック"/>
        <family val="3"/>
        <charset val="128"/>
      </rPr>
      <t>令和 4年10月 1日
令和 6年 7月 1日
令和 4年10月 1日
令和 8年 7月 1日
令和 8年 7月 1日
令和 8年 6月 1日
令和 8年 6月 1日
令和 6年10月 1日</t>
    </r>
  </si>
  <si>
    <t>371</t>
  </si>
  <si>
    <t>05,9173,1</t>
  </si>
  <si>
    <r>
      <rPr>
        <sz val="9"/>
        <color rgb="FF000000"/>
        <rFont val="ＭＳ ゴシック"/>
        <family val="3"/>
        <charset val="128"/>
      </rPr>
      <t>株式会社ホーク
訪問看護ステーション　ホークプラス</t>
    </r>
  </si>
  <si>
    <r>
      <rPr>
        <sz val="9"/>
        <color rgb="FF000000"/>
        <rFont val="ＭＳ ゴシック"/>
        <family val="3"/>
        <charset val="128"/>
      </rPr>
      <t>〒004－0021
札幌市厚別区青葉町１１丁目１－７ｆｅｕｉｌｌｅｓ　ｖｅｒｔｅｓ　ＡＪ　１００２号室</t>
    </r>
  </si>
  <si>
    <r>
      <rPr>
        <sz val="9"/>
        <color rgb="FF000000"/>
        <rFont val="ＭＳ ゴシック"/>
        <family val="3"/>
        <charset val="128"/>
      </rPr>
      <t>011-807-5810
(011-807-5820)</t>
    </r>
  </si>
  <si>
    <r>
      <rPr>
        <sz val="9"/>
        <color rgb="FF000000"/>
        <rFont val="ＭＳ Ｐゴシック"/>
        <family val="3"/>
        <charset val="128"/>
      </rPr>
      <t>( 訪看10 )第    541 号
( 訪看24 )第    818 号
( 訪看25 )第    892 号</t>
    </r>
  </si>
  <si>
    <r>
      <rPr>
        <sz val="9"/>
        <color rgb="FF000000"/>
        <rFont val="ＭＳ Ｐゴシック"/>
        <family val="3"/>
        <charset val="128"/>
      </rPr>
      <t>令和 4年11月 1日
令和 4年11月 1日
令和 4年11月 1日</t>
    </r>
  </si>
  <si>
    <t>372</t>
  </si>
  <si>
    <t>05,9174,9</t>
  </si>
  <si>
    <r>
      <rPr>
        <sz val="9"/>
        <color rgb="FF000000"/>
        <rFont val="ＭＳ ゴシック"/>
        <family val="3"/>
        <charset val="128"/>
      </rPr>
      <t>あしすと株式会社
訪問看護ステーションあしすと</t>
    </r>
  </si>
  <si>
    <r>
      <rPr>
        <sz val="9"/>
        <color rgb="FF000000"/>
        <rFont val="ＭＳ ゴシック"/>
        <family val="3"/>
        <charset val="128"/>
      </rPr>
      <t>〒004－0841
札幌市清田区清田一条４丁目１番５５号</t>
    </r>
  </si>
  <si>
    <r>
      <rPr>
        <sz val="9"/>
        <color rgb="FF000000"/>
        <rFont val="ＭＳ ゴシック"/>
        <family val="3"/>
        <charset val="128"/>
      </rPr>
      <t>011-375-6472
(011-375-6473)</t>
    </r>
  </si>
  <si>
    <r>
      <rPr>
        <sz val="9"/>
        <color rgb="FF000000"/>
        <rFont val="ＭＳ Ｐゴシック"/>
        <family val="3"/>
        <charset val="128"/>
      </rPr>
      <t>( 訪看10 )第    547 号
( 訪看24 )第    982 号
( 訪看25 )第   1057 号
( 訪看27 )第    364 号
( 訪看28 )第    244 号
( 訪ベⅠ１ )第    342 号
( 訪ベⅠ１注 )第    131 号
( 訪看40 )第    449 号</t>
    </r>
  </si>
  <si>
    <r>
      <rPr>
        <sz val="9"/>
        <color rgb="FF000000"/>
        <rFont val="ＭＳ Ｐゴシック"/>
        <family val="3"/>
        <charset val="128"/>
      </rPr>
      <t>令和 5年 1月 1日
令和 6年 9月 1日
令和 6年 9月 1日
令和 6年 9月 1日
令和 6年 9月 1日
令和 8年 6月 1日
令和 8年 6月 1日
令和 6年 6月 1日</t>
    </r>
  </si>
  <si>
    <t>373</t>
  </si>
  <si>
    <t>05,9175,6</t>
  </si>
  <si>
    <r>
      <rPr>
        <sz val="9"/>
        <color rgb="FF000000"/>
        <rFont val="ＭＳ ゴシック"/>
        <family val="3"/>
        <charset val="128"/>
      </rPr>
      <t>合同会社Ｎｉｃｏ
ナースケアＮｉｃｏ</t>
    </r>
  </si>
  <si>
    <r>
      <rPr>
        <sz val="9"/>
        <color rgb="FF000000"/>
        <rFont val="ＭＳ ゴシック"/>
        <family val="3"/>
        <charset val="128"/>
      </rPr>
      <t>〒062－0042
札幌市豊平区福住二条１０丁目３－８</t>
    </r>
  </si>
  <si>
    <r>
      <rPr>
        <sz val="9"/>
        <color rgb="FF000000"/>
        <rFont val="ＭＳ ゴシック"/>
        <family val="3"/>
        <charset val="128"/>
      </rPr>
      <t xml:space="preserve">070-1563-9755
</t>
    </r>
  </si>
  <si>
    <r>
      <rPr>
        <sz val="9"/>
        <color rgb="FF000000"/>
        <rFont val="ＭＳ Ｐゴシック"/>
        <family val="3"/>
        <charset val="128"/>
      </rPr>
      <t>( 訪看10 )第    550 号
( 訪看23 )第    830 号
( 訪看25 )第    904 号
( 訪看27 )第    265 号
( 訪看28 )第    169 号
( 訪看34 )第    124 号
( 訪看35 )第     75 号
( 訪看37 )第     30 号
( 訪ベⅠ１ )第    339 号
( 訪ベⅠ１注 )第    174 号
( 訪看40 )第    579 号</t>
    </r>
  </si>
  <si>
    <r>
      <rPr>
        <sz val="9"/>
        <color rgb="FF000000"/>
        <rFont val="ＭＳ Ｐゴシック"/>
        <family val="3"/>
        <charset val="128"/>
      </rPr>
      <t>令和 5年 2月 1日
令和 6年 6月 1日
令和 5年 2月 1日
令和 5年 2月 1日
令和 5年 2月 1日
令和 6年10月 1日
令和 8年 6月 1日
令和 8年 6月 1日
令和 8年 6月 1日
令和 8年 6月 1日
令和 6年10月 1日</t>
    </r>
  </si>
  <si>
    <t>374</t>
  </si>
  <si>
    <t>05,9176,4</t>
  </si>
  <si>
    <r>
      <rPr>
        <sz val="9"/>
        <color rgb="FF000000"/>
        <rFont val="ＭＳ ゴシック"/>
        <family val="3"/>
        <charset val="128"/>
      </rPr>
      <t>株式会社ｓ－ｅｄｇｅ
ＳＯＩＮ訪問看護ステーション厚別</t>
    </r>
  </si>
  <si>
    <r>
      <rPr>
        <sz val="9"/>
        <color rgb="FF000000"/>
        <rFont val="ＭＳ ゴシック"/>
        <family val="3"/>
        <charset val="128"/>
      </rPr>
      <t>〒004－0062
札幌市厚別区厚別西二条４丁目８－１５アクティブコート１０５号室</t>
    </r>
  </si>
  <si>
    <r>
      <rPr>
        <sz val="9"/>
        <color rgb="FF000000"/>
        <rFont val="ＭＳ ゴシック"/>
        <family val="3"/>
        <charset val="128"/>
      </rPr>
      <t>090-2074-6901
(011-374-7310)</t>
    </r>
  </si>
  <si>
    <r>
      <rPr>
        <sz val="9"/>
        <color rgb="FF000000"/>
        <rFont val="ＭＳ Ｐゴシック"/>
        <family val="3"/>
        <charset val="128"/>
      </rPr>
      <t>( 訪看23 )第    840 号
( 訪看25 )第    913 号
( 訪看35 )第     65 号
( 訪看37 )第     35 号
( 訪ベⅠ１ )第    271 号
( 訪看40 )第     77 号</t>
    </r>
  </si>
  <si>
    <r>
      <rPr>
        <sz val="9"/>
        <color rgb="FF000000"/>
        <rFont val="ＭＳ Ｐゴシック"/>
        <family val="3"/>
        <charset val="128"/>
      </rPr>
      <t>令和 6年 6月 1日
令和 5年 4月 1日
令和 8年 6月 1日
令和 8年 6月 1日
令和 6年 6月 1日
令和 6年 6月 1日</t>
    </r>
  </si>
  <si>
    <t>375</t>
  </si>
  <si>
    <t>05,9177,2</t>
  </si>
  <si>
    <r>
      <rPr>
        <sz val="9"/>
        <color rgb="FF000000"/>
        <rFont val="ＭＳ ゴシック"/>
        <family val="3"/>
        <charset val="128"/>
      </rPr>
      <t>社会福祉法人　モニカ
訪問看護ステーション　さくら</t>
    </r>
  </si>
  <si>
    <r>
      <rPr>
        <sz val="9"/>
        <color rgb="FF000000"/>
        <rFont val="ＭＳ ゴシック"/>
        <family val="3"/>
        <charset val="128"/>
      </rPr>
      <t>〒003－0026
札幌市白石区本通１２丁目南６番５号Ｒｉｎ南郷　１０６号室</t>
    </r>
  </si>
  <si>
    <r>
      <rPr>
        <sz val="9"/>
        <color rgb="FF000000"/>
        <rFont val="ＭＳ ゴシック"/>
        <family val="3"/>
        <charset val="128"/>
      </rPr>
      <t>080-7058-0750
(011-868-4114)</t>
    </r>
  </si>
  <si>
    <r>
      <rPr>
        <sz val="9"/>
        <color rgb="FF000000"/>
        <rFont val="ＭＳ Ｐゴシック"/>
        <family val="3"/>
        <charset val="128"/>
      </rPr>
      <t>( 訪看10 )第    563 号
( 訪看23 )第    841 号
( 訪看25 )第    914 号
( 訪看27 )第    272 号
( 訪看28 )第    175 号
( 訪看34 )第    125 号
( 訪看41 )第    166 号</t>
    </r>
  </si>
  <si>
    <r>
      <rPr>
        <sz val="9"/>
        <color rgb="FF000000"/>
        <rFont val="ＭＳ Ｐゴシック"/>
        <family val="3"/>
        <charset val="128"/>
      </rPr>
      <t>令和 5年 4月 1日
令和 6年 6月 1日
令和 5年 4月 1日
令和 5年 4月 1日
令和 5年 4月 1日
令和 6年10月 1日
令和 6年10月 1日</t>
    </r>
  </si>
  <si>
    <t>376</t>
  </si>
  <si>
    <t>05,9178,0</t>
  </si>
  <si>
    <r>
      <rPr>
        <sz val="9"/>
        <color rgb="FF000000"/>
        <rFont val="ＭＳ ゴシック"/>
        <family val="3"/>
        <charset val="128"/>
      </rPr>
      <t>株式会社Ａｙ
訪問看護ステーションＣＩＳＥ</t>
    </r>
  </si>
  <si>
    <r>
      <rPr>
        <sz val="9"/>
        <color rgb="FF000000"/>
        <rFont val="ＭＳ ゴシック"/>
        <family val="3"/>
        <charset val="128"/>
      </rPr>
      <t>〒062－0904
札幌市豊平区豊平四条３丁目３－１７久慈ビル</t>
    </r>
  </si>
  <si>
    <r>
      <rPr>
        <sz val="9"/>
        <color rgb="FF000000"/>
        <rFont val="ＭＳ ゴシック"/>
        <family val="3"/>
        <charset val="128"/>
      </rPr>
      <t xml:space="preserve">080-4044-1506
</t>
    </r>
  </si>
  <si>
    <r>
      <rPr>
        <sz val="9"/>
        <color rgb="FF000000"/>
        <rFont val="ＭＳ Ｐゴシック"/>
        <family val="3"/>
        <charset val="128"/>
      </rPr>
      <t>( 訪看10 )第    557 号
( 訪看23 )第    835 号
( 訪看28 )第    328 号
( 訪看34 )第    299 号
( 訪ベⅠ１ )第    205 号
( 訪ベⅠ１注 )第    198 号
( 訪看40 )第    263 号</t>
    </r>
  </si>
  <si>
    <r>
      <rPr>
        <sz val="9"/>
        <color rgb="FF000000"/>
        <rFont val="ＭＳ Ｐゴシック"/>
        <family val="3"/>
        <charset val="128"/>
      </rPr>
      <t>令和 5年 4月 1日
令和 6年 6月 1日
令和 8年 7月 1日
令和 7年 4月 1日
令和 8年 6月 1日
令和 8年 6月 1日
令和 6年 6月 1日</t>
    </r>
  </si>
  <si>
    <t>377</t>
  </si>
  <si>
    <t>05,9180,6</t>
  </si>
  <si>
    <r>
      <rPr>
        <sz val="9"/>
        <color rgb="FF000000"/>
        <rFont val="ＭＳ ゴシック"/>
        <family val="3"/>
        <charset val="128"/>
      </rPr>
      <t>株式会社ＪＳＨ
訪問看護ステーション　コルディアーレ札幌</t>
    </r>
  </si>
  <si>
    <r>
      <rPr>
        <sz val="9"/>
        <color rgb="FF000000"/>
        <rFont val="ＭＳ ゴシック"/>
        <family val="3"/>
        <charset val="128"/>
      </rPr>
      <t>〒003－0806
札幌市白石区菊水六条１丁目１－３３石川ビル２階</t>
    </r>
  </si>
  <si>
    <r>
      <rPr>
        <sz val="9"/>
        <color rgb="FF000000"/>
        <rFont val="ＭＳ ゴシック"/>
        <family val="3"/>
        <charset val="128"/>
      </rPr>
      <t>011-887-0562
(011-887-0563)</t>
    </r>
  </si>
  <si>
    <r>
      <rPr>
        <sz val="9"/>
        <color rgb="FF000000"/>
        <rFont val="ＭＳ Ｐゴシック"/>
        <family val="3"/>
        <charset val="128"/>
      </rPr>
      <t>( 訪看10 )第    565 号
( 訪看34 )第     66 号
( 訪ベⅠ１ )第    207 号
( 訪ベⅠ１注 )第    385 号
( 訪看40 )第    583 号
( 訪看41 )第    234 号</t>
    </r>
  </si>
  <si>
    <r>
      <rPr>
        <sz val="9"/>
        <color rgb="FF000000"/>
        <rFont val="ＭＳ Ｐゴシック"/>
        <family val="3"/>
        <charset val="128"/>
      </rPr>
      <t>令和 5年 4月 1日
令和 6年 6月 1日
令和 8年 6月 1日
令和 8年 6月 1日
令和 6年11月 1日
令和 6年10月 1日</t>
    </r>
  </si>
  <si>
    <t>378</t>
  </si>
  <si>
    <t>05,9181,4</t>
  </si>
  <si>
    <r>
      <rPr>
        <sz val="9"/>
        <color rgb="FF000000"/>
        <rFont val="ＭＳ ゴシック"/>
        <family val="3"/>
        <charset val="128"/>
      </rPr>
      <t>ワンダーストレージ株式会社
訪問看護ルグラン</t>
    </r>
  </si>
  <si>
    <r>
      <rPr>
        <sz val="9"/>
        <color rgb="FF000000"/>
        <rFont val="ＭＳ ゴシック"/>
        <family val="3"/>
        <charset val="128"/>
      </rPr>
      <t>〒062－0922
札幌市豊平区中の島二条７丁目４－５ナーシングホームルグラン中の島２号館１階</t>
    </r>
  </si>
  <si>
    <r>
      <rPr>
        <sz val="9"/>
        <color rgb="FF000000"/>
        <rFont val="ＭＳ ゴシック"/>
        <family val="3"/>
        <charset val="128"/>
      </rPr>
      <t>011-814-5151
(011-826-4625)</t>
    </r>
  </si>
  <si>
    <r>
      <rPr>
        <sz val="9"/>
        <color rgb="FF000000"/>
        <rFont val="ＭＳ Ｐゴシック"/>
        <family val="3"/>
        <charset val="128"/>
      </rPr>
      <t>( 訪看10 )第    716 号
( 訪看23 )第    848 号
( 訪看25 )第    920 号
( 訪看27 )第    411 号
( 訪看36 )第     34 号
( 訪ベⅠ１ )第    608 号
( 訪看41 )第    314 号</t>
    </r>
  </si>
  <si>
    <r>
      <rPr>
        <sz val="9"/>
        <color rgb="FF000000"/>
        <rFont val="ＭＳ Ｐゴシック"/>
        <family val="3"/>
        <charset val="128"/>
      </rPr>
      <t>令和 7年 5月 1日
令和 6年 6月 1日
令和 5年 5月 1日
令和 7年 5月 1日
令和 8年 6月 1日
令和 8年 6月 1日
令和 6年12月 1日</t>
    </r>
  </si>
  <si>
    <t>379</t>
  </si>
  <si>
    <t>05,9182,2</t>
  </si>
  <si>
    <r>
      <rPr>
        <sz val="9"/>
        <color rgb="FF000000"/>
        <rFont val="ＭＳ ゴシック"/>
        <family val="3"/>
        <charset val="128"/>
      </rPr>
      <t>合同会社ＥＭＡＲＢＥＬ
Ｎｕｒｓｅ　Ｃａｒｅ</t>
    </r>
  </si>
  <si>
    <r>
      <rPr>
        <sz val="9"/>
        <color rgb="FF000000"/>
        <rFont val="ＭＳ ゴシック"/>
        <family val="3"/>
        <charset val="128"/>
      </rPr>
      <t>〒062－0932
札幌市豊平区平岸二条１１丁目３－２１第５川崎ビル２階</t>
    </r>
  </si>
  <si>
    <r>
      <rPr>
        <sz val="9"/>
        <color rgb="FF000000"/>
        <rFont val="ＭＳ ゴシック"/>
        <family val="3"/>
        <charset val="128"/>
      </rPr>
      <t>080-4503-9281
(011-500-2727)</t>
    </r>
  </si>
  <si>
    <r>
      <rPr>
        <sz val="9"/>
        <color rgb="FF000000"/>
        <rFont val="ＭＳ Ｐゴシック"/>
        <family val="3"/>
        <charset val="128"/>
      </rPr>
      <t>( 訪看24 )第    847 号
( 訪看25 )第    919 号</t>
    </r>
  </si>
  <si>
    <r>
      <rPr>
        <sz val="9"/>
        <color rgb="FF000000"/>
        <rFont val="ＭＳ Ｐゴシック"/>
        <family val="3"/>
        <charset val="128"/>
      </rPr>
      <t>令和 5年 5月 1日
令和 5年 5月 1日</t>
    </r>
  </si>
  <si>
    <t>380</t>
  </si>
  <si>
    <t>05,9183,0</t>
  </si>
  <si>
    <r>
      <rPr>
        <sz val="9"/>
        <color rgb="FF000000"/>
        <rFont val="ＭＳ ゴシック"/>
        <family val="3"/>
        <charset val="128"/>
      </rPr>
      <t>株式会社ＴＩＴ
訪問看護ステーション看五右衛門</t>
    </r>
  </si>
  <si>
    <r>
      <rPr>
        <sz val="9"/>
        <color rgb="FF000000"/>
        <rFont val="ＭＳ ゴシック"/>
        <family val="3"/>
        <charset val="128"/>
      </rPr>
      <t>〒003－0834
札幌市白石区北郷四条２丁目１７－２０ロイヤルコート北郷　３０２号室</t>
    </r>
  </si>
  <si>
    <r>
      <rPr>
        <sz val="9"/>
        <color rgb="FF000000"/>
        <rFont val="ＭＳ ゴシック"/>
        <family val="3"/>
        <charset val="128"/>
      </rPr>
      <t>011-598-9700
(011-598-6226)</t>
    </r>
  </si>
  <si>
    <r>
      <rPr>
        <sz val="9"/>
        <color rgb="FF000000"/>
        <rFont val="ＭＳ Ｐゴシック"/>
        <family val="3"/>
        <charset val="128"/>
      </rPr>
      <t>( 訪看10 )第    574 号
( 訪看24 )第    852 号
( 訪看25 )第    924 号
( 訪看35 )第     63 号
( 訪ベⅠ１ )第    429 号
( 訪ベⅠ１注 )第    142 号
( 訪看41 )第    354 号</t>
    </r>
  </si>
  <si>
    <r>
      <rPr>
        <sz val="9"/>
        <color rgb="FF000000"/>
        <rFont val="ＭＳ Ｐゴシック"/>
        <family val="3"/>
        <charset val="128"/>
      </rPr>
      <t>令和 5年 6月 1日
令和 5年 6月 1日
令和 5年 6月 1日
令和 8年 6月 1日
令和 8年 6月 1日
令和 8年 6月 1日
令和 7年 2月 1日</t>
    </r>
  </si>
  <si>
    <t>381</t>
  </si>
  <si>
    <t>05,9184,8</t>
  </si>
  <si>
    <r>
      <rPr>
        <sz val="9"/>
        <color rgb="FF000000"/>
        <rFont val="ＭＳ ゴシック"/>
        <family val="3"/>
        <charset val="128"/>
      </rPr>
      <t>医療法人渓仁会
定山渓病院　訪問看護ステーション　エール</t>
    </r>
  </si>
  <si>
    <r>
      <rPr>
        <sz val="9"/>
        <color rgb="FF000000"/>
        <rFont val="ＭＳ ゴシック"/>
        <family val="3"/>
        <charset val="128"/>
      </rPr>
      <t>〒061－2282
札幌市南区藤野二条４丁目１番２号東光ストア藤野店２階</t>
    </r>
  </si>
  <si>
    <r>
      <rPr>
        <sz val="9"/>
        <color rgb="FF000000"/>
        <rFont val="ＭＳ ゴシック"/>
        <family val="3"/>
        <charset val="128"/>
      </rPr>
      <t>011-590-5448
(011-590-5449)</t>
    </r>
  </si>
  <si>
    <r>
      <rPr>
        <sz val="9"/>
        <color rgb="FF000000"/>
        <rFont val="ＭＳ Ｐゴシック"/>
        <family val="3"/>
        <charset val="128"/>
      </rPr>
      <t>( 訪看10 )第    586 号
( 訪看24 )第    853 号
( 訪看25 )第    925 号
( 訪看26 )第     47 号
( 訪看27 )第    438 号
( 訪看32 )第     35 号
( 訪看34 )第    289 号
( 訪ベⅠ１ )第    209 号
( 訪ベⅠ１注 )第     71 号
( 訪看40 )第    174 号</t>
    </r>
  </si>
  <si>
    <r>
      <rPr>
        <sz val="9"/>
        <color rgb="FF000000"/>
        <rFont val="ＭＳ Ｐゴシック"/>
        <family val="3"/>
        <charset val="128"/>
      </rPr>
      <t>令和 5年 8月 1日
令和 5年 6月 1日
令和 5年 6月 1日
令和 5年 8月 1日
令和 7年 9月 1日
令和 5年 8月 1日
令和 7年 4月 1日
令和 8年 6月 1日
令和 8年 6月 1日
令和 6年 6月 1日</t>
    </r>
  </si>
  <si>
    <t>382</t>
  </si>
  <si>
    <t>05,9185,5</t>
  </si>
  <si>
    <r>
      <rPr>
        <sz val="9"/>
        <color rgb="FF000000"/>
        <rFont val="ＭＳ ゴシック"/>
        <family val="3"/>
        <charset val="128"/>
      </rPr>
      <t>合同会社Ｔｅｎ
訪問看護ステーション　奏</t>
    </r>
  </si>
  <si>
    <r>
      <rPr>
        <sz val="9"/>
        <color rgb="FF000000"/>
        <rFont val="ＭＳ ゴシック"/>
        <family val="3"/>
        <charset val="128"/>
      </rPr>
      <t>〒062－0012
札幌市豊平区美園十二条７丁目７－６パークハイム１２・７　４０３号室</t>
    </r>
  </si>
  <si>
    <r>
      <rPr>
        <sz val="9"/>
        <color rgb="FF000000"/>
        <rFont val="ＭＳ ゴシック"/>
        <family val="3"/>
        <charset val="128"/>
      </rPr>
      <t xml:space="preserve">011-595-7647
</t>
    </r>
  </si>
  <si>
    <r>
      <rPr>
        <sz val="9"/>
        <color rgb="FF000000"/>
        <rFont val="ＭＳ Ｐゴシック"/>
        <family val="3"/>
        <charset val="128"/>
      </rPr>
      <t>( 訪看10 )第    577 号
( 訪看23 )第    856 号
( 訪看25 )第    928 号
( 訪看27 )第    282 号
( 訪看28 )第    183 号
( 訪看35 )第     91 号
( 訪ベⅠ１ )第    211 号
( 訪ベⅠ１注 )第    171 号
( 訪看40 )第    180 号</t>
    </r>
  </si>
  <si>
    <r>
      <rPr>
        <sz val="9"/>
        <color rgb="FF000000"/>
        <rFont val="ＭＳ Ｐゴシック"/>
        <family val="3"/>
        <charset val="128"/>
      </rPr>
      <t>令和 5年 7月 1日
令和 6年 6月 1日
令和 5年 7月 1日
令和 5年 7月 1日
令和 5年 7月 1日
令和 8年 6月 1日
令和 8年 6月 1日
令和 8年 6月 1日
令和 6年 6月 1日</t>
    </r>
  </si>
  <si>
    <t>383</t>
  </si>
  <si>
    <t>05,9186,3</t>
  </si>
  <si>
    <r>
      <rPr>
        <sz val="9"/>
        <color rgb="FF000000"/>
        <rFont val="ＭＳ ゴシック"/>
        <family val="3"/>
        <charset val="128"/>
      </rPr>
      <t>ファミリー・ホスピス株式会社
アオハル訪問看護ステーション</t>
    </r>
  </si>
  <si>
    <r>
      <rPr>
        <sz val="9"/>
        <color rgb="FF000000"/>
        <rFont val="ＭＳ ゴシック"/>
        <family val="3"/>
        <charset val="128"/>
      </rPr>
      <t>〒004－0065
札幌市厚別区厚別西五条２丁目１８－２２</t>
    </r>
  </si>
  <si>
    <r>
      <rPr>
        <sz val="9"/>
        <color rgb="FF000000"/>
        <rFont val="ＭＳ ゴシック"/>
        <family val="3"/>
        <charset val="128"/>
      </rPr>
      <t>011-890-5300
(011-890-5305)</t>
    </r>
  </si>
  <si>
    <r>
      <rPr>
        <sz val="9"/>
        <color rgb="FF000000"/>
        <rFont val="ＭＳ Ｐゴシック"/>
        <family val="3"/>
        <charset val="128"/>
      </rPr>
      <t>( 訪看23 )第    876 号
( 訪看25 )第    948 号
( 訪看36 )第     15 号
( 訪ベⅠ１ )第    492 号
( 訪看41 )第    235 号</t>
    </r>
  </si>
  <si>
    <r>
      <rPr>
        <sz val="9"/>
        <color rgb="FF000000"/>
        <rFont val="ＭＳ Ｐゴシック"/>
        <family val="3"/>
        <charset val="128"/>
      </rPr>
      <t>令和 6年 6月 1日
令和 5年 8月 1日
令和 8年 6月 1日
令和 8年 6月 1日
令和 6年10月 1日</t>
    </r>
  </si>
  <si>
    <t>384</t>
  </si>
  <si>
    <t>05,9187,1</t>
  </si>
  <si>
    <r>
      <rPr>
        <sz val="9"/>
        <color rgb="FF000000"/>
        <rFont val="ＭＳ ゴシック"/>
        <family val="3"/>
        <charset val="128"/>
      </rPr>
      <t>株式会社ＴＵホームケア
サンズナースステーション札幌</t>
    </r>
  </si>
  <si>
    <r>
      <rPr>
        <sz val="9"/>
        <color rgb="FF000000"/>
        <rFont val="ＭＳ ゴシック"/>
        <family val="3"/>
        <charset val="128"/>
      </rPr>
      <t>〒004－0022
札幌市厚別区厚別南２丁目３－１８ラークヒルズマンション３０６</t>
    </r>
  </si>
  <si>
    <r>
      <rPr>
        <sz val="9"/>
        <color rgb="FF000000"/>
        <rFont val="ＭＳ ゴシック"/>
        <family val="3"/>
        <charset val="128"/>
      </rPr>
      <t>070-1463-9593
(011-351-1752)</t>
    </r>
  </si>
  <si>
    <r>
      <rPr>
        <sz val="9"/>
        <color rgb="FF000000"/>
        <rFont val="ＭＳ Ｐゴシック"/>
        <family val="3"/>
        <charset val="128"/>
      </rPr>
      <t>( 訪看24 )第    877 号
( 訪看25 )第    949 号</t>
    </r>
  </si>
  <si>
    <r>
      <rPr>
        <sz val="9"/>
        <color rgb="FF000000"/>
        <rFont val="ＭＳ Ｐゴシック"/>
        <family val="3"/>
        <charset val="128"/>
      </rPr>
      <t>令和 5年 8月 1日
令和 5年 8月 1日</t>
    </r>
  </si>
  <si>
    <t>385</t>
  </si>
  <si>
    <t>05,9189,7</t>
  </si>
  <si>
    <r>
      <rPr>
        <sz val="9"/>
        <color rgb="FF000000"/>
        <rFont val="ＭＳ ゴシック"/>
        <family val="3"/>
        <charset val="128"/>
      </rPr>
      <t>一般社団法人ＯＷＬ
訪問看護ステーション　あさがおプラス</t>
    </r>
  </si>
  <si>
    <r>
      <rPr>
        <sz val="9"/>
        <color rgb="FF000000"/>
        <rFont val="ＭＳ ゴシック"/>
        <family val="3"/>
        <charset val="128"/>
      </rPr>
      <t>〒004－0874
札幌市清田区平岡四条１丁目１６－１</t>
    </r>
  </si>
  <si>
    <r>
      <rPr>
        <sz val="9"/>
        <color rgb="FF000000"/>
        <rFont val="ＭＳ ゴシック"/>
        <family val="3"/>
        <charset val="128"/>
      </rPr>
      <t>011-792-5931
(011-792-5932)</t>
    </r>
  </si>
  <si>
    <r>
      <rPr>
        <sz val="9"/>
        <color rgb="FF000000"/>
        <rFont val="ＭＳ Ｐゴシック"/>
        <family val="3"/>
        <charset val="128"/>
      </rPr>
      <t>( 訪看10 )第    604 号
( 訪看24 )第    902 号
( 訪看25 )第    972 号
( 訪看27 )第    306 号
( 訪看28 )第    201 号
( 訪看41 )第    139 号</t>
    </r>
  </si>
  <si>
    <r>
      <rPr>
        <sz val="9"/>
        <color rgb="FF000000"/>
        <rFont val="ＭＳ Ｐゴシック"/>
        <family val="3"/>
        <charset val="128"/>
      </rPr>
      <t>令和 5年11月 1日
令和 5年11月 1日
令和 5年11月 1日
令和 5年11月 1日
令和 5年11月 1日
令和 6年 6月 1日</t>
    </r>
  </si>
  <si>
    <t>386</t>
  </si>
  <si>
    <t>05,9191,3</t>
  </si>
  <si>
    <r>
      <rPr>
        <sz val="9"/>
        <color rgb="FF000000"/>
        <rFont val="ＭＳ ゴシック"/>
        <family val="3"/>
        <charset val="128"/>
      </rPr>
      <t>医療法人社団平郁会
訪問看護ステーションそよ風</t>
    </r>
  </si>
  <si>
    <r>
      <rPr>
        <sz val="9"/>
        <color rgb="FF000000"/>
        <rFont val="ＭＳ ゴシック"/>
        <family val="3"/>
        <charset val="128"/>
      </rPr>
      <t>〒004－0841
札幌市清田区清田一条４丁目５－５２</t>
    </r>
  </si>
  <si>
    <r>
      <rPr>
        <sz val="9"/>
        <color rgb="FF000000"/>
        <rFont val="ＭＳ ゴシック"/>
        <family val="3"/>
        <charset val="128"/>
      </rPr>
      <t>011-888-0808
(011-888-0888)</t>
    </r>
  </si>
  <si>
    <r>
      <rPr>
        <sz val="9"/>
        <color rgb="FF000000"/>
        <rFont val="ＭＳ Ｐゴシック"/>
        <family val="3"/>
        <charset val="128"/>
      </rPr>
      <t>( 訪看24 )第    894 号
( 訪看25 )第    964 号
( 訪看26 )第     48 号
( 訪看27 )第    302 号
( 訪看28 )第    199 号
( 訪看32 )第     37 号
( 訪ベⅠ１ )第     10 号
( 訪ベⅠ１注 )第     66 号
( 訪看40 )第    264 号</t>
    </r>
  </si>
  <si>
    <r>
      <rPr>
        <sz val="9"/>
        <color rgb="FF000000"/>
        <rFont val="ＭＳ Ｐゴシック"/>
        <family val="3"/>
        <charset val="128"/>
      </rPr>
      <t>令和 5年10月 1日
令和 5年10月 1日
令和 5年10月 1日
令和 5年10月 1日
令和 5年10月 1日
令和 5年10月 1日
令和 8年 6月 1日
令和 8年 6月 1日
令和 6年 6月 1日</t>
    </r>
  </si>
  <si>
    <t>387</t>
  </si>
  <si>
    <t>05,9192,1</t>
  </si>
  <si>
    <r>
      <rPr>
        <sz val="9"/>
        <color rgb="FF000000"/>
        <rFont val="ＭＳ ゴシック"/>
        <family val="3"/>
        <charset val="128"/>
      </rPr>
      <t>ＳＯＭＰＯケア株式会社
ＳＯＭＰＯケア　豊平　訪問看護</t>
    </r>
  </si>
  <si>
    <r>
      <rPr>
        <sz val="9"/>
        <color rgb="FF000000"/>
        <rFont val="ＭＳ ゴシック"/>
        <family val="3"/>
        <charset val="128"/>
      </rPr>
      <t>〒062－0903
札幌市豊平区豊平三条１丁目１番３８号</t>
    </r>
  </si>
  <si>
    <r>
      <rPr>
        <sz val="9"/>
        <color rgb="FF000000"/>
        <rFont val="ＭＳ ゴシック"/>
        <family val="3"/>
        <charset val="128"/>
      </rPr>
      <t>011-887-0303
(011-816-1616)</t>
    </r>
  </si>
  <si>
    <r>
      <rPr>
        <sz val="9"/>
        <color rgb="FF000000"/>
        <rFont val="ＭＳ Ｐゴシック"/>
        <family val="3"/>
        <charset val="128"/>
      </rPr>
      <t>( 訪看24 )第    897 号
( 訪看25 )第    967 号
( 訪看34 )第    126 号
( 訪看36 )第     32 号
( 訪ベⅠ１ )第    326 号
( 訪ベⅠ１注 )第    340 号
( 訪看41 )第    236 号</t>
    </r>
  </si>
  <si>
    <t>388</t>
  </si>
  <si>
    <t>05,9193,9</t>
  </si>
  <si>
    <r>
      <rPr>
        <sz val="9"/>
        <color rgb="FF000000"/>
        <rFont val="ＭＳ ゴシック"/>
        <family val="3"/>
        <charset val="128"/>
      </rPr>
      <t>株式会社さくらフレンズ
訪問看護ステーションえーる</t>
    </r>
  </si>
  <si>
    <r>
      <rPr>
        <sz val="9"/>
        <color rgb="FF000000"/>
        <rFont val="ＭＳ ゴシック"/>
        <family val="3"/>
        <charset val="128"/>
      </rPr>
      <t>〒062－0041
札幌市豊平区福住一条３丁目８－５</t>
    </r>
  </si>
  <si>
    <r>
      <rPr>
        <sz val="9"/>
        <color rgb="FF000000"/>
        <rFont val="ＭＳ ゴシック"/>
        <family val="3"/>
        <charset val="128"/>
      </rPr>
      <t>080-3431-9467
(011-557-8539)</t>
    </r>
  </si>
  <si>
    <r>
      <rPr>
        <sz val="9"/>
        <color rgb="FF000000"/>
        <rFont val="ＭＳ Ｐゴシック"/>
        <family val="3"/>
        <charset val="128"/>
      </rPr>
      <t>( 訪看10 )第    720 号
( 訪看23 )第   1066 号
( 訪看25 )第   1090 号
( 訪看41 )第    329 号</t>
    </r>
  </si>
  <si>
    <r>
      <rPr>
        <sz val="9"/>
        <color rgb="FF000000"/>
        <rFont val="ＭＳ Ｐゴシック"/>
        <family val="3"/>
        <charset val="128"/>
      </rPr>
      <t>令和 7年 5月 1日
令和 6年12月 1日
令和 6年12月 1日
令和 6年12月 1日</t>
    </r>
  </si>
  <si>
    <t>389</t>
  </si>
  <si>
    <t>05,9194,7</t>
  </si>
  <si>
    <r>
      <rPr>
        <sz val="9"/>
        <color rgb="FF000000"/>
        <rFont val="ＭＳ ゴシック"/>
        <family val="3"/>
        <charset val="128"/>
      </rPr>
      <t>株式会社親中産業
訪問看護ステーションリリーヴ</t>
    </r>
  </si>
  <si>
    <r>
      <rPr>
        <sz val="9"/>
        <color rgb="FF000000"/>
        <rFont val="ＭＳ ゴシック"/>
        <family val="3"/>
        <charset val="128"/>
      </rPr>
      <t>〒062－0933
札幌市豊平区平岸三条７丁目８番３号北川ビル４０６号室</t>
    </r>
  </si>
  <si>
    <r>
      <rPr>
        <sz val="9"/>
        <color rgb="FF000000"/>
        <rFont val="ＭＳ ゴシック"/>
        <family val="3"/>
        <charset val="128"/>
      </rPr>
      <t>011-313-3488
(011-312-5133)</t>
    </r>
  </si>
  <si>
    <r>
      <rPr>
        <sz val="9"/>
        <color rgb="FF000000"/>
        <rFont val="ＭＳ Ｐゴシック"/>
        <family val="3"/>
        <charset val="128"/>
      </rPr>
      <t>( 訪看10 )第    602 号
( 訪看24 )第    893 号
( 訪看25 )第   1104 号
( 訪看27 )第    301 号
( 訪ベⅠ１ )第    549 号
( 訪ベⅠ１注 )第    257 号
( 訪看40 )第    604 号</t>
    </r>
  </si>
  <si>
    <r>
      <rPr>
        <sz val="9"/>
        <color rgb="FF000000"/>
        <rFont val="ＭＳ Ｐゴシック"/>
        <family val="3"/>
        <charset val="128"/>
      </rPr>
      <t>令和 5年10月 1日
令和 5年10月 1日
令和 7年 2月 1日
令和 5年10月 1日
令和 8年 6月 1日
令和 8年 6月 1日
令和 6年12月 1日</t>
    </r>
  </si>
  <si>
    <t>390</t>
  </si>
  <si>
    <t>05,9195,4</t>
  </si>
  <si>
    <r>
      <rPr>
        <sz val="9"/>
        <color rgb="FF000000"/>
        <rFont val="ＭＳ ゴシック"/>
        <family val="3"/>
        <charset val="128"/>
      </rPr>
      <t>ファミリー・ホスピス株式会社
訪問看護ファミリー・ホスピス白石</t>
    </r>
  </si>
  <si>
    <r>
      <rPr>
        <sz val="9"/>
        <color rgb="FF000000"/>
        <rFont val="ＭＳ ゴシック"/>
        <family val="3"/>
        <charset val="128"/>
      </rPr>
      <t>〒003－0862
札幌市白石区川下二条７丁目２－２２</t>
    </r>
  </si>
  <si>
    <r>
      <rPr>
        <sz val="9"/>
        <color rgb="FF000000"/>
        <rFont val="ＭＳ ゴシック"/>
        <family val="3"/>
        <charset val="128"/>
      </rPr>
      <t>011-827-9541
(011-827-9542)</t>
    </r>
  </si>
  <si>
    <r>
      <rPr>
        <sz val="9"/>
        <color rgb="FF000000"/>
        <rFont val="ＭＳ Ｐゴシック"/>
        <family val="3"/>
        <charset val="128"/>
      </rPr>
      <t>( 訪看23 )第    885 号
( 訪看25 )第    957 号
( 訪看36 )第     14 号
( 訪ベⅠ１ )第    491 号
( 訪看41 )第    237 号</t>
    </r>
  </si>
  <si>
    <r>
      <rPr>
        <sz val="9"/>
        <color rgb="FF000000"/>
        <rFont val="ＭＳ Ｐゴシック"/>
        <family val="3"/>
        <charset val="128"/>
      </rPr>
      <t>令和 6年 6月 1日
令和 5年10月 1日
令和 8年 6月 1日
令和 8年 6月 1日
令和 6年10月 1日</t>
    </r>
  </si>
  <si>
    <t>391</t>
  </si>
  <si>
    <t>05,9196,2</t>
  </si>
  <si>
    <r>
      <rPr>
        <sz val="9"/>
        <color rgb="FF000000"/>
        <rFont val="ＭＳ ゴシック"/>
        <family val="3"/>
        <charset val="128"/>
      </rPr>
      <t>株式会社ぽるく
訪問看護ステーションぽるく</t>
    </r>
  </si>
  <si>
    <r>
      <rPr>
        <sz val="9"/>
        <color rgb="FF000000"/>
        <rFont val="ＭＳ ゴシック"/>
        <family val="3"/>
        <charset val="128"/>
      </rPr>
      <t>〒003－0022
札幌市白石区南郷通１丁目南３番１６号ローズ・アヴェニュー南郷通１０１号</t>
    </r>
  </si>
  <si>
    <r>
      <rPr>
        <sz val="9"/>
        <color rgb="FF000000"/>
        <rFont val="ＭＳ ゴシック"/>
        <family val="3"/>
        <charset val="128"/>
      </rPr>
      <t>011-598-1314
(011-598-1315)</t>
    </r>
  </si>
  <si>
    <r>
      <rPr>
        <sz val="9"/>
        <color rgb="FF000000"/>
        <rFont val="ＭＳ Ｐゴシック"/>
        <family val="3"/>
        <charset val="128"/>
      </rPr>
      <t>( 訪看10 )第    614 号
( 訪看23 )第    907 号
( 訪看25 )第    977 号
( 訪看27 )第    314 号
( 訪看28 )第    207 号
( 訪看34 )第     21 号</t>
    </r>
  </si>
  <si>
    <r>
      <rPr>
        <sz val="9"/>
        <color rgb="FF000000"/>
        <rFont val="ＭＳ Ｐゴシック"/>
        <family val="3"/>
        <charset val="128"/>
      </rPr>
      <t>令和 6年 1月 1日
令和 6年 6月 1日
令和 5年12月 1日
令和 6年 1月 1日
令和 6年 1月 1日
令和 6年 6月 1日</t>
    </r>
  </si>
  <si>
    <t>392</t>
  </si>
  <si>
    <t>05,9197,0</t>
  </si>
  <si>
    <r>
      <rPr>
        <sz val="9"/>
        <color rgb="FF000000"/>
        <rFont val="ＭＳ ゴシック"/>
        <family val="3"/>
        <charset val="128"/>
      </rPr>
      <t>株式会社イノカン
イノカン訪問看護ステーション　札幌月寒</t>
    </r>
  </si>
  <si>
    <r>
      <rPr>
        <sz val="9"/>
        <color rgb="FF000000"/>
        <rFont val="ＭＳ ゴシック"/>
        <family val="3"/>
        <charset val="128"/>
      </rPr>
      <t>〒062－0051
札幌市豊平区月寒東一条１７丁目５番４８号有田不動産ビル１階</t>
    </r>
  </si>
  <si>
    <r>
      <rPr>
        <sz val="9"/>
        <color rgb="FF000000"/>
        <rFont val="ＭＳ ゴシック"/>
        <family val="3"/>
        <charset val="128"/>
      </rPr>
      <t>011-598-6384
(011-598-7484)</t>
    </r>
  </si>
  <si>
    <r>
      <rPr>
        <sz val="9"/>
        <color rgb="FF000000"/>
        <rFont val="ＭＳ Ｐゴシック"/>
        <family val="3"/>
        <charset val="128"/>
      </rPr>
      <t>( 訪看10 )第    611 号
( 訪看23 )第    908 号
( 訪看25 )第    978 号
( 訪看27 )第    311 号
( 訪看28 )第    205 号
( 訪看機３ )第     30 号
( 訪看34 )第     22 号
( 訪看35 )第     16 号
( 訪看37 )第     23 号
( 訪ベⅠ１ )第    213 号
( 訪ベⅠ１注 )第    178 号
( 訪看40 )第    352 号</t>
    </r>
  </si>
  <si>
    <r>
      <rPr>
        <sz val="9"/>
        <color rgb="FF000000"/>
        <rFont val="ＭＳ Ｐゴシック"/>
        <family val="3"/>
        <charset val="128"/>
      </rPr>
      <t>令和 5年12月 1日
令和 6年 6月 1日
令和 5年12月 1日
令和 5年12月 1日
令和 5年12月 1日
令和 8年 6月 1日
令和 6年 6月 1日
令和 8年 6月 1日
令和 8年 6月 1日
令和 8年 6月 1日
令和 8年 6月 1日
令和 6年 6月 1日</t>
    </r>
  </si>
  <si>
    <t>393</t>
  </si>
  <si>
    <t>05,9198,8</t>
  </si>
  <si>
    <r>
      <rPr>
        <sz val="9"/>
        <color rgb="FF000000"/>
        <rFont val="ＭＳ ゴシック"/>
        <family val="3"/>
        <charset val="128"/>
      </rPr>
      <t>ファミリー・ホスピス株式会社
訪問看護ファミリー・ホスピス中島公園</t>
    </r>
  </si>
  <si>
    <r>
      <rPr>
        <sz val="9"/>
        <color rgb="FF000000"/>
        <rFont val="ＭＳ ゴシック"/>
        <family val="3"/>
        <charset val="128"/>
      </rPr>
      <t>〒064－0913
札幌市中央区南十三条西７丁目１－２７</t>
    </r>
  </si>
  <si>
    <r>
      <rPr>
        <sz val="9"/>
        <color rgb="FF000000"/>
        <rFont val="ＭＳ ゴシック"/>
        <family val="3"/>
        <charset val="128"/>
      </rPr>
      <t>011-596-6726
(011-596-6727)</t>
    </r>
  </si>
  <si>
    <r>
      <rPr>
        <sz val="9"/>
        <color rgb="FF000000"/>
        <rFont val="ＭＳ Ｐゴシック"/>
        <family val="3"/>
        <charset val="128"/>
      </rPr>
      <t>( 訪看23 )第    915 号
( 訪看25 )第    987 号
( 訪看36 )第     13 号
( 訪ベⅠ１ )第    496 号
( 訪看41 )第    238 号</t>
    </r>
  </si>
  <si>
    <r>
      <rPr>
        <sz val="9"/>
        <color rgb="FF000000"/>
        <rFont val="ＭＳ Ｐゴシック"/>
        <family val="3"/>
        <charset val="128"/>
      </rPr>
      <t>令和 6年 6月 1日
令和 5年12月 1日
令和 8年 6月 1日
令和 8年 6月 1日
令和 6年10月 1日</t>
    </r>
  </si>
  <si>
    <t>394</t>
  </si>
  <si>
    <t>05,9199,6</t>
  </si>
  <si>
    <r>
      <rPr>
        <sz val="9"/>
        <color rgb="FF000000"/>
        <rFont val="ＭＳ ゴシック"/>
        <family val="3"/>
        <charset val="128"/>
      </rPr>
      <t>株式会社大蔵メディカル
訪問看護よつ葉の郷</t>
    </r>
  </si>
  <si>
    <r>
      <rPr>
        <sz val="9"/>
        <color rgb="FF000000"/>
        <rFont val="ＭＳ ゴシック"/>
        <family val="3"/>
        <charset val="128"/>
      </rPr>
      <t>〒062－0905
札幌市豊平区豊平五条２丁目２－１８ピュア・Ｍ・豊平４０３</t>
    </r>
  </si>
  <si>
    <r>
      <rPr>
        <sz val="9"/>
        <color rgb="FF000000"/>
        <rFont val="ＭＳ ゴシック"/>
        <family val="3"/>
        <charset val="128"/>
      </rPr>
      <t>011-827-8362
(011-351-1758)</t>
    </r>
  </si>
  <si>
    <r>
      <rPr>
        <sz val="9"/>
        <color rgb="FF000000"/>
        <rFont val="ＭＳ Ｐゴシック"/>
        <family val="3"/>
        <charset val="128"/>
      </rPr>
      <t>( 訪看24 )第    916 号
( 訪看25 )第    986 号</t>
    </r>
  </si>
  <si>
    <r>
      <rPr>
        <sz val="9"/>
        <color rgb="FF000000"/>
        <rFont val="ＭＳ Ｐゴシック"/>
        <family val="3"/>
        <charset val="128"/>
      </rPr>
      <t>令和 6年 1月 1日
令和 6年 1月 1日</t>
    </r>
  </si>
  <si>
    <t>395</t>
  </si>
  <si>
    <t>05,9200,2</t>
  </si>
  <si>
    <r>
      <rPr>
        <sz val="9"/>
        <color rgb="FF000000"/>
        <rFont val="ＭＳ ゴシック"/>
        <family val="3"/>
        <charset val="128"/>
      </rPr>
      <t>北海道無垢株式会社
訪問看護ステーション　無垢の家</t>
    </r>
  </si>
  <si>
    <r>
      <rPr>
        <sz val="9"/>
        <color rgb="FF000000"/>
        <rFont val="ＭＳ ゴシック"/>
        <family val="3"/>
        <charset val="128"/>
      </rPr>
      <t>〒005－0801
札幌市南区川沿一条４丁目１０番１２号</t>
    </r>
  </si>
  <si>
    <r>
      <rPr>
        <sz val="9"/>
        <color rgb="FF000000"/>
        <rFont val="ＭＳ ゴシック"/>
        <family val="3"/>
        <charset val="128"/>
      </rPr>
      <t xml:space="preserve">011-596-7687
</t>
    </r>
  </si>
  <si>
    <r>
      <rPr>
        <sz val="9"/>
        <color rgb="FF000000"/>
        <rFont val="ＭＳ Ｐゴシック"/>
        <family val="3"/>
        <charset val="128"/>
      </rPr>
      <t>( 訪ベⅠ１ )第    531 号
( 訪看41 )第     67 号</t>
    </r>
  </si>
  <si>
    <t>396</t>
  </si>
  <si>
    <t>05,9201,0</t>
  </si>
  <si>
    <r>
      <rPr>
        <sz val="9"/>
        <color rgb="FF000000"/>
        <rFont val="ＭＳ ゴシック"/>
        <family val="3"/>
        <charset val="128"/>
      </rPr>
      <t>社会医療法人貞仁会
訪問看護ステーションＨＡＹＡ</t>
    </r>
  </si>
  <si>
    <r>
      <rPr>
        <sz val="9"/>
        <color rgb="FF000000"/>
        <rFont val="ＭＳ ゴシック"/>
        <family val="3"/>
        <charset val="128"/>
      </rPr>
      <t>〒004－0065
札幌市厚別区厚別西五条１丁目１６番２０号２階－１区画</t>
    </r>
  </si>
  <si>
    <r>
      <rPr>
        <sz val="9"/>
        <color rgb="FF000000"/>
        <rFont val="ＭＳ ゴシック"/>
        <family val="3"/>
        <charset val="128"/>
      </rPr>
      <t>011-802-6835
(011-802-6836)</t>
    </r>
  </si>
  <si>
    <r>
      <rPr>
        <sz val="9"/>
        <color rgb="FF000000"/>
        <rFont val="ＭＳ Ｐゴシック"/>
        <family val="3"/>
        <charset val="128"/>
      </rPr>
      <t>( 訪看23 )第    926 号
( 訪看25 )第    998 号
( 訪看34 )第    398 号
( 訪ベⅠ１ )第    406 号
( 訪ベⅠ１注 )第    116 号
( 訪看40 )第    265 号</t>
    </r>
  </si>
  <si>
    <r>
      <rPr>
        <sz val="9"/>
        <color rgb="FF000000"/>
        <rFont val="ＭＳ Ｐゴシック"/>
        <family val="3"/>
        <charset val="128"/>
      </rPr>
      <t>令和 6年 6月 1日
令和 6年 3月 1日
令和 8年 6月 1日
令和 8年 6月 1日
令和 8年 6月 1日
令和 6年 6月 1日</t>
    </r>
  </si>
  <si>
    <t>397</t>
  </si>
  <si>
    <t>05,9202,8</t>
  </si>
  <si>
    <r>
      <rPr>
        <sz val="9"/>
        <color rgb="FF000000"/>
        <rFont val="ＭＳ ゴシック"/>
        <family val="3"/>
        <charset val="128"/>
      </rPr>
      <t>株式会社イツモ
訪問看護ステーションイツモ</t>
    </r>
  </si>
  <si>
    <r>
      <rPr>
        <sz val="9"/>
        <color rgb="FF000000"/>
        <rFont val="ＭＳ ゴシック"/>
        <family val="3"/>
        <charset val="128"/>
      </rPr>
      <t>〒062－0905
札幌市豊平区豊平五条２丁目１－１６－１０２クラリス豊平Ⅴ</t>
    </r>
  </si>
  <si>
    <r>
      <rPr>
        <sz val="9"/>
        <color rgb="FF000000"/>
        <rFont val="ＭＳ ゴシック"/>
        <family val="3"/>
        <charset val="128"/>
      </rPr>
      <t>011-867-0421
(011-867-0431)</t>
    </r>
  </si>
  <si>
    <r>
      <rPr>
        <sz val="9"/>
        <color rgb="FF000000"/>
        <rFont val="ＭＳ Ｐゴシック"/>
        <family val="3"/>
        <charset val="128"/>
      </rPr>
      <t>( 訪看10 )第    631 号
( 訪看23 )第    936 号
( 訪看25 )第   1007 号
( 訪看27 )第    330 号
( 訪看28 )第    220 号
( 訪ベⅠ１ )第    570 号
( 訪看40 )第    613 号
( 訪看41 )第      3 号</t>
    </r>
  </si>
  <si>
    <r>
      <rPr>
        <sz val="9"/>
        <color rgb="FF000000"/>
        <rFont val="ＭＳ Ｐゴシック"/>
        <family val="3"/>
        <charset val="128"/>
      </rPr>
      <t>令和 6年 4月 1日
令和 6年 6月 1日
令和 6年 4月 1日
令和 6年 4月 1日
令和 6年 4月 1日
令和 8年 6月 1日
令和 7年 2月 1日
令和 6年 6月 1日</t>
    </r>
  </si>
  <si>
    <t>398</t>
  </si>
  <si>
    <t>05,9203,6</t>
  </si>
  <si>
    <r>
      <rPr>
        <sz val="9"/>
        <color rgb="FF000000"/>
        <rFont val="ＭＳ ゴシック"/>
        <family val="3"/>
        <charset val="128"/>
      </rPr>
      <t>株式会社スリータクト
訪問看護ステーション　リガーレ</t>
    </r>
  </si>
  <si>
    <r>
      <rPr>
        <sz val="9"/>
        <color rgb="FF000000"/>
        <rFont val="ＭＳ ゴシック"/>
        <family val="3"/>
        <charset val="128"/>
      </rPr>
      <t>〒003－0801
札幌市白石区菊水一条４丁目４－８Ｅ－ｈｏｒｉｚｏｎ菊水４０２</t>
    </r>
  </si>
  <si>
    <r>
      <rPr>
        <sz val="9"/>
        <color rgb="FF000000"/>
        <rFont val="ＭＳ ゴシック"/>
        <family val="3"/>
        <charset val="128"/>
      </rPr>
      <t xml:space="preserve">090-2056-8639
</t>
    </r>
  </si>
  <si>
    <r>
      <rPr>
        <sz val="9"/>
        <color rgb="FF000000"/>
        <rFont val="ＭＳ Ｐゴシック"/>
        <family val="3"/>
        <charset val="128"/>
      </rPr>
      <t>( 訪看24 )第   1087 号
( 訪看25 )第   1171 号</t>
    </r>
  </si>
  <si>
    <r>
      <rPr>
        <sz val="9"/>
        <color rgb="FF000000"/>
        <rFont val="ＭＳ Ｐゴシック"/>
        <family val="3"/>
        <charset val="128"/>
      </rPr>
      <t>令和 7年10月 1日
令和 7年10月 1日</t>
    </r>
  </si>
  <si>
    <t>399</t>
  </si>
  <si>
    <t>05,9204,4</t>
  </si>
  <si>
    <r>
      <rPr>
        <sz val="9"/>
        <color rgb="FF000000"/>
        <rFont val="ＭＳ ゴシック"/>
        <family val="3"/>
        <charset val="128"/>
      </rPr>
      <t>株式会社トリニティー
訪問看護ステーション　ルリアン</t>
    </r>
  </si>
  <si>
    <r>
      <rPr>
        <sz val="9"/>
        <color rgb="FF000000"/>
        <rFont val="ＭＳ ゴシック"/>
        <family val="3"/>
        <charset val="128"/>
      </rPr>
      <t>〒004－0051
札幌市厚別区厚別中央一条７丁目１７－３７スズキビル２Ｆ</t>
    </r>
  </si>
  <si>
    <r>
      <rPr>
        <sz val="9"/>
        <color rgb="FF000000"/>
        <rFont val="ＭＳ ゴシック"/>
        <family val="3"/>
        <charset val="128"/>
      </rPr>
      <t>011-600-6988
(011-351-5299)</t>
    </r>
  </si>
  <si>
    <r>
      <rPr>
        <sz val="9"/>
        <color rgb="FF000000"/>
        <rFont val="ＭＳ Ｐゴシック"/>
        <family val="3"/>
        <charset val="128"/>
      </rPr>
      <t>( 訪看10 )第    639 号
( 訪看23 )第    944 号
( 訪看25 )第   1015 号
( 訪看27 )第    394 号
( 訪看34 )第     23 号
( 訪ベⅠ１ )第    355 号
( 訪ベⅠ１注 )第    100 号
( 訪看41 )第      4 号</t>
    </r>
  </si>
  <si>
    <r>
      <rPr>
        <sz val="9"/>
        <color rgb="FF000000"/>
        <rFont val="ＭＳ Ｐゴシック"/>
        <family val="3"/>
        <charset val="128"/>
      </rPr>
      <t>令和 6年 5月 1日
令和 6年 6月 1日
令和 6年 5月 1日
令和 7年 2月 1日
令和 6年 6月 1日
令和 8年 6月 1日
令和 8年 6月 1日
令和 6年 6月 1日</t>
    </r>
  </si>
  <si>
    <t>400</t>
  </si>
  <si>
    <t>05,9205,1</t>
  </si>
  <si>
    <r>
      <rPr>
        <sz val="9"/>
        <color rgb="FF000000"/>
        <rFont val="ＭＳ ゴシック"/>
        <family val="3"/>
        <charset val="128"/>
      </rPr>
      <t>ザオーケア株式会社
ザオーケア訪問看護ステーション札幌</t>
    </r>
  </si>
  <si>
    <r>
      <rPr>
        <sz val="9"/>
        <color rgb="FF000000"/>
        <rFont val="ＭＳ ゴシック"/>
        <family val="3"/>
        <charset val="128"/>
      </rPr>
      <t>〒062－0051
札幌市豊平区月寒東一条１８丁目５－９０月寒東１条１８丁目テナント１Ｆ</t>
    </r>
  </si>
  <si>
    <r>
      <rPr>
        <sz val="9"/>
        <color rgb="FF000000"/>
        <rFont val="ＭＳ ゴシック"/>
        <family val="3"/>
        <charset val="128"/>
      </rPr>
      <t>011-827-9670
(011-827-9671)</t>
    </r>
  </si>
  <si>
    <r>
      <rPr>
        <sz val="9"/>
        <color rgb="FF000000"/>
        <rFont val="ＭＳ Ｐゴシック"/>
        <family val="3"/>
        <charset val="128"/>
      </rPr>
      <t>( 訪看10 )第    640 号
( 訪看23 )第   1004 号
( 訪看25 )第   1023 号
( 訪看27 )第    334 号
( 訪看28 )第    224 号
( 訪看34 )第    331 号
( 訪看40 )第    631 号
( 訪看41 )第      5 号</t>
    </r>
  </si>
  <si>
    <r>
      <rPr>
        <sz val="9"/>
        <color rgb="FF000000"/>
        <rFont val="ＭＳ Ｐゴシック"/>
        <family val="3"/>
        <charset val="128"/>
      </rPr>
      <t>令和 6年 5月 1日
令和 6年 8月 1日
令和 6年 6月 1日
令和 6年 5月 1日
令和 6年 5月 1日
令和 7年 8月 1日
令和 7年 8月 1日
令和 6年 6月 1日</t>
    </r>
  </si>
  <si>
    <t>401</t>
  </si>
  <si>
    <t>05,9206,9</t>
  </si>
  <si>
    <r>
      <rPr>
        <sz val="9"/>
        <color rgb="FF000000"/>
        <rFont val="ＭＳ ゴシック"/>
        <family val="3"/>
        <charset val="128"/>
      </rPr>
      <t>株式会社Ｎ．Ｏ．Ｋ
訪問看護ステーション　カムイ</t>
    </r>
  </si>
  <si>
    <r>
      <rPr>
        <sz val="9"/>
        <color rgb="FF000000"/>
        <rFont val="ＭＳ ゴシック"/>
        <family val="3"/>
        <charset val="128"/>
      </rPr>
      <t>〒004－0812
札幌市清田区美しが丘二条７丁目２番１号</t>
    </r>
  </si>
  <si>
    <r>
      <rPr>
        <sz val="9"/>
        <color rgb="FF000000"/>
        <rFont val="ＭＳ ゴシック"/>
        <family val="3"/>
        <charset val="128"/>
      </rPr>
      <t xml:space="preserve">080-5337-6509
</t>
    </r>
  </si>
  <si>
    <r>
      <rPr>
        <sz val="9"/>
        <color rgb="FF000000"/>
        <rFont val="ＭＳ Ｐゴシック"/>
        <family val="3"/>
        <charset val="128"/>
      </rPr>
      <t>( 訪看10 )第    650 号
( 訪看23 )第   1003 号
( 訪看25 )第   1032 号
( 訪看27 )第    348 号
( 訪看28 )第    232 号
( 訪ベⅠ１ )第    573 号
( 訪ベⅠ１注 )第    311 号
( 訪看41 )第    308 号</t>
    </r>
  </si>
  <si>
    <r>
      <rPr>
        <sz val="9"/>
        <color rgb="FF000000"/>
        <rFont val="ＭＳ Ｐゴシック"/>
        <family val="3"/>
        <charset val="128"/>
      </rPr>
      <t>令和 6年 6月 1日
令和 6年 8月 1日
令和 6年 6月 1日
令和 6年 6月 1日
令和 6年 6月 1日
令和 8年 6月 1日
令和 8年 6月 1日
令和 6年12月 1日</t>
    </r>
  </si>
  <si>
    <t>402</t>
  </si>
  <si>
    <t>05,9207,7</t>
  </si>
  <si>
    <r>
      <rPr>
        <sz val="9"/>
        <color rgb="FF000000"/>
        <rFont val="ＭＳ ゴシック"/>
        <family val="3"/>
        <charset val="128"/>
      </rPr>
      <t>株式会社Ａｍｏｕｒ
訪問看護ステーションＡｍｏｕｒ</t>
    </r>
  </si>
  <si>
    <r>
      <rPr>
        <sz val="9"/>
        <color rgb="FF000000"/>
        <rFont val="ＭＳ ゴシック"/>
        <family val="3"/>
        <charset val="128"/>
      </rPr>
      <t>〒003－0004
札幌市白石区東札幌四条１丁目３－２５Ｂｌａｉｓｅ３階</t>
    </r>
  </si>
  <si>
    <r>
      <rPr>
        <sz val="9"/>
        <color rgb="FF000000"/>
        <rFont val="ＭＳ ゴシック"/>
        <family val="3"/>
        <charset val="128"/>
      </rPr>
      <t>011-827-7994
(011-351-2239)</t>
    </r>
  </si>
  <si>
    <r>
      <rPr>
        <sz val="9"/>
        <color rgb="FF000000"/>
        <rFont val="ＭＳ Ｐゴシック"/>
        <family val="3"/>
        <charset val="128"/>
      </rPr>
      <t>( 訪看10 )第    660 号
( 訪看23 )第   1166 号
( 訪看24 )第    970 号
( 訪看25 )第   1042 号
( 訪看27 )第    356 号
( 訪看28 )第    237 号
( 訪ベⅠ１ )第    537 号
( 訪看41 )第    128 号</t>
    </r>
  </si>
  <si>
    <r>
      <rPr>
        <sz val="9"/>
        <color rgb="FF000000"/>
        <rFont val="ＭＳ Ｐゴシック"/>
        <family val="3"/>
        <charset val="128"/>
      </rPr>
      <t>令和 6年 8月 1日
令和 8年 4月 1日
令和 6年 7月 1日
令和 6年 7月 1日
令和 6年 8月 1日
令和 6年 8月 1日
令和 8年 6月 1日
令和 6年 8月 1日</t>
    </r>
  </si>
  <si>
    <t>403</t>
  </si>
  <si>
    <t>05,9208,5</t>
  </si>
  <si>
    <r>
      <rPr>
        <sz val="9"/>
        <color rgb="FF000000"/>
        <rFont val="ＭＳ ゴシック"/>
        <family val="3"/>
        <charset val="128"/>
      </rPr>
      <t>合同会社惺
つばさ訪問看護ステーション</t>
    </r>
  </si>
  <si>
    <r>
      <rPr>
        <sz val="9"/>
        <color rgb="FF000000"/>
        <rFont val="ＭＳ ゴシック"/>
        <family val="3"/>
        <charset val="128"/>
      </rPr>
      <t>〒003－0829
札幌市白石区菊水元町九条１丁目１番９号</t>
    </r>
  </si>
  <si>
    <r>
      <rPr>
        <sz val="9"/>
        <color rgb="FF000000"/>
        <rFont val="ＭＳ ゴシック"/>
        <family val="3"/>
        <charset val="128"/>
      </rPr>
      <t>011-600-0667
(011-600-0668)</t>
    </r>
  </si>
  <si>
    <r>
      <rPr>
        <sz val="9"/>
        <color rgb="FF000000"/>
        <rFont val="ＭＳ Ｐゴシック"/>
        <family val="3"/>
        <charset val="128"/>
      </rPr>
      <t>( 訪看10 )第    661 号
( 訪看24 )第    975 号
( 訪看25 )第   1047 号
( 訪看27 )第    357 号
( 訪看28 )第    238 号
( 訪ベⅠ１ )第    553 号
( 訪看41 )第    129 号</t>
    </r>
  </si>
  <si>
    <r>
      <rPr>
        <sz val="9"/>
        <color rgb="FF000000"/>
        <rFont val="ＭＳ Ｐゴシック"/>
        <family val="3"/>
        <charset val="128"/>
      </rPr>
      <t>令和 6年 8月 1日
令和 6年 8月 1日
令和 6年 8月 1日
令和 6年 8月 1日
令和 6年 8月 1日
令和 8年 6月 1日
令和 6年 8月 1日</t>
    </r>
  </si>
  <si>
    <t>404</t>
  </si>
  <si>
    <t>05,9209,3</t>
  </si>
  <si>
    <r>
      <rPr>
        <sz val="9"/>
        <color rgb="FF000000"/>
        <rFont val="ＭＳ ゴシック"/>
        <family val="3"/>
        <charset val="128"/>
      </rPr>
      <t>一般社団法人ホームホスピスばらのおうち
あづまし家ナースステーション</t>
    </r>
  </si>
  <si>
    <r>
      <rPr>
        <sz val="9"/>
        <color rgb="FF000000"/>
        <rFont val="ＭＳ ゴシック"/>
        <family val="3"/>
        <charset val="128"/>
      </rPr>
      <t>〒062－0052
札幌市豊平区月寒東二条７丁目９－２８　２０１号室</t>
    </r>
  </si>
  <si>
    <r>
      <rPr>
        <sz val="9"/>
        <color rgb="FF000000"/>
        <rFont val="ＭＳ ゴシック"/>
        <family val="3"/>
        <charset val="128"/>
      </rPr>
      <t>011-859-1116
(011-859-1115)</t>
    </r>
  </si>
  <si>
    <r>
      <rPr>
        <sz val="9"/>
        <color rgb="FF000000"/>
        <rFont val="ＭＳ Ｐゴシック"/>
        <family val="3"/>
        <charset val="128"/>
      </rPr>
      <t>( 訪看10 )第    663 号
( 訪看24 )第    981 号
( 訪看25 )第   1052 号
( 訪看27 )第    359 号
( 訪看28 )第    240 号
( 訪看32 )第     63 号
( 訪看34 )第    426 号
( 訪ベⅠ１ )第    344 号
( 訪ベⅠ１注 )第    169 号
( 訪看41 )第    135 号</t>
    </r>
  </si>
  <si>
    <r>
      <rPr>
        <sz val="9"/>
        <color rgb="FF000000"/>
        <rFont val="ＭＳ Ｐゴシック"/>
        <family val="3"/>
        <charset val="128"/>
      </rPr>
      <t>令和 6年 8月 1日
令和 6年 8月 1日
令和 6年 8月 1日
令和 6年 8月 1日
令和 6年 8月 1日
令和 7年 4月 1日
令和 8年 6月 1日
令和 8年 6月 1日
令和 8年 6月 1日
令和 6年 8月 1日</t>
    </r>
  </si>
  <si>
    <t>405</t>
  </si>
  <si>
    <t>05,9210,1</t>
  </si>
  <si>
    <r>
      <rPr>
        <sz val="9"/>
        <color rgb="FF000000"/>
        <rFont val="ＭＳ ゴシック"/>
        <family val="3"/>
        <charset val="128"/>
      </rPr>
      <t>株式会社エフプランツ
訪問看護ステーションＦｉｔ</t>
    </r>
  </si>
  <si>
    <r>
      <rPr>
        <sz val="9"/>
        <color rgb="FF000000"/>
        <rFont val="ＭＳ ゴシック"/>
        <family val="3"/>
        <charset val="128"/>
      </rPr>
      <t>〒004－0055
札幌市厚別区厚別中央五条２丁目４番３２号マンションパール１０２号室</t>
    </r>
  </si>
  <si>
    <r>
      <rPr>
        <sz val="9"/>
        <color rgb="FF000000"/>
        <rFont val="ＭＳ ゴシック"/>
        <family val="3"/>
        <charset val="128"/>
      </rPr>
      <t xml:space="preserve">011-892-6001
</t>
    </r>
  </si>
  <si>
    <r>
      <rPr>
        <sz val="9"/>
        <color rgb="FF000000"/>
        <rFont val="ＭＳ Ｐゴシック"/>
        <family val="3"/>
        <charset val="128"/>
      </rPr>
      <t>( 訪看10 )第    664 号
( 訪看24 )第    988 号
( 訪看25 )第   1066 号
( 訪看27 )第    370 号
( 訪看28 )第    245 号
( 訪ベⅠ１ )第    354 号
( 訪ベⅠ１注 )第     84 号
( 訪看40 )第    621 号
( 訪看41 )第    339 号</t>
    </r>
  </si>
  <si>
    <r>
      <rPr>
        <sz val="9"/>
        <color rgb="FF000000"/>
        <rFont val="ＭＳ Ｐゴシック"/>
        <family val="3"/>
        <charset val="128"/>
      </rPr>
      <t>令和 6年 8月 1日
令和 6年10月 1日
令和 6年10月 1日
令和 6年10月 1日
令和 6年10月 1日
令和 8年 6月 1日
令和 8年 6月 1日
令和 7年 5月 1日
令和 7年 1月 1日</t>
    </r>
  </si>
  <si>
    <t>406</t>
  </si>
  <si>
    <t>05,9211,9</t>
  </si>
  <si>
    <r>
      <rPr>
        <sz val="9"/>
        <color rgb="FF000000"/>
        <rFont val="ＭＳ ゴシック"/>
        <family val="3"/>
        <charset val="128"/>
      </rPr>
      <t>株式会社もんじゅ
訪問看護ステーション　トータルケア札幌白石</t>
    </r>
  </si>
  <si>
    <r>
      <rPr>
        <sz val="9"/>
        <color rgb="FF000000"/>
        <rFont val="ＭＳ ゴシック"/>
        <family val="3"/>
        <charset val="128"/>
      </rPr>
      <t>〒003－0027
札幌市白石区本通１０丁目北６－１９第１ムーヴビル２階</t>
    </r>
  </si>
  <si>
    <r>
      <rPr>
        <sz val="9"/>
        <color rgb="FF000000"/>
        <rFont val="ＭＳ ゴシック"/>
        <family val="3"/>
        <charset val="128"/>
      </rPr>
      <t xml:space="preserve">011-868-8100
</t>
    </r>
  </si>
  <si>
    <r>
      <rPr>
        <sz val="9"/>
        <color rgb="FF000000"/>
        <rFont val="ＭＳ Ｐゴシック"/>
        <family val="3"/>
        <charset val="128"/>
      </rPr>
      <t>( 訪看23 )第   1052 号
( 訪看25 )第   1076 号
( 訪看34 )第    425 号
( 訪看41 )第    239 号</t>
    </r>
  </si>
  <si>
    <r>
      <rPr>
        <sz val="9"/>
        <color rgb="FF000000"/>
        <rFont val="ＭＳ Ｐゴシック"/>
        <family val="3"/>
        <charset val="128"/>
      </rPr>
      <t>令和 6年10月 1日
令和 6年10月 1日
令和 8年 6月 1日
令和 6年10月 1日</t>
    </r>
  </si>
  <si>
    <t>407</t>
  </si>
  <si>
    <t>05,9212,7</t>
  </si>
  <si>
    <r>
      <rPr>
        <sz val="9"/>
        <color rgb="FF000000"/>
        <rFont val="ＭＳ ゴシック"/>
        <family val="3"/>
        <charset val="128"/>
      </rPr>
      <t>株式会社トラストリング
ナースケアサポートきたの</t>
    </r>
  </si>
  <si>
    <r>
      <rPr>
        <sz val="9"/>
        <color rgb="FF000000"/>
        <rFont val="ＭＳ ゴシック"/>
        <family val="3"/>
        <charset val="128"/>
      </rPr>
      <t>〒004－0862
札幌市清田区北野二条１丁目１５－１－３０２</t>
    </r>
  </si>
  <si>
    <r>
      <rPr>
        <sz val="9"/>
        <color rgb="FF000000"/>
        <rFont val="ＭＳ ゴシック"/>
        <family val="3"/>
        <charset val="128"/>
      </rPr>
      <t>011-802-7878
(011-802-7879)</t>
    </r>
  </si>
  <si>
    <r>
      <rPr>
        <sz val="9"/>
        <color rgb="FF000000"/>
        <rFont val="ＭＳ Ｐゴシック"/>
        <family val="3"/>
        <charset val="128"/>
      </rPr>
      <t>( 訪看10 )第    673 号
( 訪看23 )第   1056 号
( 訪看24 )第    989 号
( 訪看25 )第   1067 号
( 訪看27 )第    371 号
( 訪看40 )第    582 号
( 訪看41 )第    240 号</t>
    </r>
  </si>
  <si>
    <r>
      <rPr>
        <sz val="9"/>
        <color rgb="FF000000"/>
        <rFont val="ＭＳ Ｐゴシック"/>
        <family val="3"/>
        <charset val="128"/>
      </rPr>
      <t>令和 6年10月 1日
令和 6年11月 1日
令和 6年10月 1日
令和 6年10月 1日
令和 6年10月 1日
令和 6年11月 1日
令和 6年10月 1日</t>
    </r>
  </si>
  <si>
    <t>408</t>
  </si>
  <si>
    <t>05,9213,5</t>
  </si>
  <si>
    <r>
      <rPr>
        <sz val="9"/>
        <color rgb="FF000000"/>
        <rFont val="ＭＳ ゴシック"/>
        <family val="3"/>
        <charset val="128"/>
      </rPr>
      <t>株式会社ウェルサポ
訪問看護ステーションウェルネス札幌</t>
    </r>
  </si>
  <si>
    <r>
      <rPr>
        <sz val="9"/>
        <color rgb="FF000000"/>
        <rFont val="ＭＳ ゴシック"/>
        <family val="3"/>
        <charset val="128"/>
      </rPr>
      <t>〒004－0842
札幌市清田区清田二条１丁目１４－１７</t>
    </r>
  </si>
  <si>
    <r>
      <rPr>
        <sz val="9"/>
        <color rgb="FF000000"/>
        <rFont val="ＭＳ ゴシック"/>
        <family val="3"/>
        <charset val="128"/>
      </rPr>
      <t xml:space="preserve">070-5561-6205
</t>
    </r>
  </si>
  <si>
    <r>
      <rPr>
        <sz val="9"/>
        <color rgb="FF000000"/>
        <rFont val="ＭＳ Ｐゴシック"/>
        <family val="3"/>
        <charset val="128"/>
      </rPr>
      <t>( 訪看10 )第    688 号
( 訪看24 )第   1006 号
( 訪看25 )第   1085 号
( 訪看27 )第    386 号
( 訪看28 )第    256 号
( 訪看41 )第    293 号</t>
    </r>
  </si>
  <si>
    <r>
      <rPr>
        <sz val="9"/>
        <color rgb="FF000000"/>
        <rFont val="ＭＳ Ｐゴシック"/>
        <family val="3"/>
        <charset val="128"/>
      </rPr>
      <t>令和 6年11月 1日
令和 6年11月 1日
令和 6年11月 1日
令和 6年11月 1日
令和 6年11月 1日
令和 6年11月 1日</t>
    </r>
  </si>
  <si>
    <t>409</t>
  </si>
  <si>
    <t>05,9215,0</t>
  </si>
  <si>
    <r>
      <rPr>
        <sz val="9"/>
        <color rgb="FF000000"/>
        <rFont val="ＭＳ ゴシック"/>
        <family val="3"/>
        <charset val="128"/>
      </rPr>
      <t>ちひろ合同会社
いまここ訪問看護ステーション</t>
    </r>
  </si>
  <si>
    <r>
      <rPr>
        <sz val="9"/>
        <color rgb="FF000000"/>
        <rFont val="ＭＳ ゴシック"/>
        <family val="3"/>
        <charset val="128"/>
      </rPr>
      <t>〒005－0005
札幌市南区澄川五条１０丁目３－２０ハイツ高橋Ａ　２０３</t>
    </r>
  </si>
  <si>
    <r>
      <rPr>
        <sz val="9"/>
        <color rgb="FF000000"/>
        <rFont val="ＭＳ ゴシック"/>
        <family val="3"/>
        <charset val="128"/>
      </rPr>
      <t xml:space="preserve">011-590-4578
</t>
    </r>
  </si>
  <si>
    <r>
      <rPr>
        <sz val="9"/>
        <color rgb="FF000000"/>
        <rFont val="ＭＳ Ｐゴシック"/>
        <family val="3"/>
        <charset val="128"/>
      </rPr>
      <t>( 訪看10 )第    685 号
( 訪看23 )第   1072 号
( 訪看24 )第   1007 号
( 訪看25 )第   1079 号
( 訪看27 )第    383 号
( 訪ベⅠ１ )第    609 号
( 訪看41 )第    288 号</t>
    </r>
  </si>
  <si>
    <r>
      <rPr>
        <sz val="9"/>
        <color rgb="FF000000"/>
        <rFont val="ＭＳ Ｐゴシック"/>
        <family val="3"/>
        <charset val="128"/>
      </rPr>
      <t>令和 6年11月 1日
令和 7年 1月 1日
令和 6年11月 1日
令和 6年11月 1日
令和 6年11月 1日
令和 8年 6月 1日
令和 6年11月 1日</t>
    </r>
  </si>
  <si>
    <t>410</t>
  </si>
  <si>
    <t>05,9216,8</t>
  </si>
  <si>
    <r>
      <rPr>
        <sz val="9"/>
        <color rgb="FF000000"/>
        <rFont val="ＭＳ ゴシック"/>
        <family val="3"/>
        <charset val="128"/>
      </rPr>
      <t>株式会社Ｊｅｗｅｌｒｙ・Ｂｅｌｌｅ
ここあい訪問看護ステーション豊平</t>
    </r>
  </si>
  <si>
    <r>
      <rPr>
        <sz val="9"/>
        <color rgb="FF000000"/>
        <rFont val="ＭＳ ゴシック"/>
        <family val="3"/>
        <charset val="128"/>
      </rPr>
      <t>〒062－0055
札幌市豊平区月寒東五条９丁目３番６号シャレード藤Ｔ１０１号室</t>
    </r>
  </si>
  <si>
    <r>
      <rPr>
        <sz val="9"/>
        <color rgb="FF000000"/>
        <rFont val="ＭＳ ゴシック"/>
        <family val="3"/>
        <charset val="128"/>
      </rPr>
      <t>011-826-3644
(011-826-3654)</t>
    </r>
  </si>
  <si>
    <r>
      <rPr>
        <sz val="9"/>
        <color rgb="FF000000"/>
        <rFont val="ＭＳ Ｐゴシック"/>
        <family val="3"/>
        <charset val="128"/>
      </rPr>
      <t>( 訪看10 )第    684 号
( 訪看24 )第   1002 号
( 訪看25 )第   1078 号
( 訪看27 )第    382 号
( 訪看28 )第    254 号
( 訪看34 )第    159 号
( 訪ベⅠ１ )第    389 号
( 訪ベⅠ１注 )第    405 号
( 訪看41 )第    287 号</t>
    </r>
  </si>
  <si>
    <r>
      <rPr>
        <sz val="9"/>
        <color rgb="FF000000"/>
        <rFont val="ＭＳ Ｐゴシック"/>
        <family val="3"/>
        <charset val="128"/>
      </rPr>
      <t>令和 6年11月 1日
令和 6年11月 1日
令和 6年11月 1日
令和 6年11月 1日
令和 6年11月 1日
令和 6年11月 1日
令和 7年11月 1日
令和 8年 7月 1日
令和 6年11月 1日</t>
    </r>
  </si>
  <si>
    <t>411</t>
  </si>
  <si>
    <t>05,9217,6</t>
  </si>
  <si>
    <r>
      <rPr>
        <sz val="9"/>
        <color rgb="FF000000"/>
        <rFont val="ＭＳ ゴシック"/>
        <family val="3"/>
        <charset val="128"/>
      </rPr>
      <t>株式会社Ｉ．Ｓ．Ｔ
ナーシングケアＭＵＫＵ</t>
    </r>
  </si>
  <si>
    <r>
      <rPr>
        <sz val="9"/>
        <color rgb="FF000000"/>
        <rFont val="ＭＳ ゴシック"/>
        <family val="3"/>
        <charset val="128"/>
      </rPr>
      <t>〒004－0874
札幌市清田区平岡四条７丁目３－２１</t>
    </r>
  </si>
  <si>
    <r>
      <rPr>
        <sz val="9"/>
        <color rgb="FF000000"/>
        <rFont val="ＭＳ ゴシック"/>
        <family val="3"/>
        <charset val="128"/>
      </rPr>
      <t>011-389-4063
(011-389-4064)</t>
    </r>
  </si>
  <si>
    <r>
      <rPr>
        <sz val="9"/>
        <color rgb="FF000000"/>
        <rFont val="ＭＳ Ｐゴシック"/>
        <family val="3"/>
        <charset val="128"/>
      </rPr>
      <t>( 訪看10 )第    717 号
( 訪看23 )第   1098 号
( 訪看25 )第   1125 号
( 訪看27 )第    412 号
( 訪看28 )第    274 号
( 訪看34 )第    322 号
( 訪ベⅠ１ )第    556 号
( 訪ベⅠ１注 )第    276 号
( 訪看41 )第    424 号</t>
    </r>
  </si>
  <si>
    <r>
      <rPr>
        <sz val="9"/>
        <color rgb="FF000000"/>
        <rFont val="ＭＳ Ｐゴシック"/>
        <family val="3"/>
        <charset val="128"/>
      </rPr>
      <t>令和 7年 5月 1日
令和 7年 5月 1日
令和 7年 5月 1日
令和 7年 5月 1日
令和 7年 5月 1日
令和 7年 7月 1日
令和 8年 6月 1日
令和 8年 6月 1日
令和 7年10月 1日</t>
    </r>
  </si>
  <si>
    <t>412</t>
  </si>
  <si>
    <t>05,9219,2</t>
  </si>
  <si>
    <r>
      <rPr>
        <sz val="9"/>
        <color rgb="FF000000"/>
        <rFont val="ＭＳ ゴシック"/>
        <family val="3"/>
        <charset val="128"/>
      </rPr>
      <t>合同会社メディケアイズム
ウェルネス訪問看護リハステーション</t>
    </r>
  </si>
  <si>
    <r>
      <rPr>
        <sz val="9"/>
        <color rgb="FF000000"/>
        <rFont val="ＭＳ ゴシック"/>
        <family val="3"/>
        <charset val="128"/>
      </rPr>
      <t>〒062－0935
札幌市豊平区平岸五条６丁目１－２４平岸フレンドビル１階</t>
    </r>
  </si>
  <si>
    <r>
      <rPr>
        <sz val="9"/>
        <color rgb="FF000000"/>
        <rFont val="ＭＳ ゴシック"/>
        <family val="3"/>
        <charset val="128"/>
      </rPr>
      <t>011-598-0820
(011-598-0817)</t>
    </r>
  </si>
  <si>
    <r>
      <rPr>
        <sz val="9"/>
        <color rgb="FF000000"/>
        <rFont val="ＭＳ Ｐゴシック"/>
        <family val="3"/>
        <charset val="128"/>
      </rPr>
      <t>( 訪看10 )第    693 号
( 訪看23 )第   1074 号
( 訪看24 )第   1015 号
( 訪看25 )第   1093 号
( 訪看27 )第    390 号
( 訪看28 )第    258 号
( 訪看34 )第    318 号
( 訪ベⅠ１ )第    636 号
( 訪看40 )第    635 号
( 訪看41 )第    333 号</t>
    </r>
  </si>
  <si>
    <r>
      <rPr>
        <sz val="9"/>
        <color rgb="FF000000"/>
        <rFont val="ＭＳ Ｐゴシック"/>
        <family val="3"/>
        <charset val="128"/>
      </rPr>
      <t>令和 6年12月 1日
令和 7年 1月 1日
令和 6年12月 1日
令和 6年12月 1日
令和 6年12月 1日
令和 6年12月 1日
令和 7年 7月 1日
令和 8年 7月 1日
令和 7年 9月 1日
令和 6年12月 1日</t>
    </r>
  </si>
  <si>
    <t>413</t>
  </si>
  <si>
    <t>05,9221,8</t>
  </si>
  <si>
    <r>
      <rPr>
        <sz val="9"/>
        <color rgb="FF000000"/>
        <rFont val="ＭＳ ゴシック"/>
        <family val="3"/>
        <charset val="128"/>
      </rPr>
      <t>株式会社ハートウッドケア
訪問看護ステーションハートウッドケア</t>
    </r>
  </si>
  <si>
    <r>
      <rPr>
        <sz val="9"/>
        <color rgb="FF000000"/>
        <rFont val="ＭＳ ゴシック"/>
        <family val="3"/>
        <charset val="128"/>
      </rPr>
      <t>〒003－0012
札幌市白石区中央二条３丁目９－１８</t>
    </r>
  </si>
  <si>
    <r>
      <rPr>
        <sz val="9"/>
        <color rgb="FF000000"/>
        <rFont val="ＭＳ ゴシック"/>
        <family val="3"/>
        <charset val="128"/>
      </rPr>
      <t xml:space="preserve">090-8374-7313
</t>
    </r>
  </si>
  <si>
    <r>
      <rPr>
        <sz val="9"/>
        <color rgb="FF000000"/>
        <rFont val="ＭＳ Ｐゴシック"/>
        <family val="3"/>
        <charset val="128"/>
      </rPr>
      <t>( 訪看24 )第   1013 号
( 訪看25 )第   1091 号
( 訪看34 )第    400 号
( 訪ベⅠ１ )第    405 号
( 訪ベⅠ１注 )第    352 号
( 訪ベⅡ１ )第      1 号
( 訪看41 )第    331 号</t>
    </r>
  </si>
  <si>
    <r>
      <rPr>
        <sz val="9"/>
        <color rgb="FF000000"/>
        <rFont val="ＭＳ Ｐゴシック"/>
        <family val="3"/>
        <charset val="128"/>
      </rPr>
      <t>令和 6年12月 1日
令和 6年12月 1日
令和 8年 6月 1日
令和 8年 6月 1日
令和 8年 6月 1日
令和 8年 3月 1日
令和 6年12月 1日</t>
    </r>
  </si>
  <si>
    <t>414</t>
  </si>
  <si>
    <t>05,9222,6</t>
  </si>
  <si>
    <r>
      <rPr>
        <sz val="9"/>
        <color rgb="FF000000"/>
        <rFont val="ＭＳ ゴシック"/>
        <family val="3"/>
        <charset val="128"/>
      </rPr>
      <t>株式会社元気な介護
訪問看護ステーション　リーフィール澄川</t>
    </r>
  </si>
  <si>
    <r>
      <rPr>
        <sz val="9"/>
        <color rgb="FF000000"/>
        <rFont val="ＭＳ ゴシック"/>
        <family val="3"/>
        <charset val="128"/>
      </rPr>
      <t>〒005－0004
札幌市南区澄川四条二丁目１７－１７</t>
    </r>
  </si>
  <si>
    <r>
      <rPr>
        <sz val="9"/>
        <color rgb="FF000000"/>
        <rFont val="ＭＳ ゴシック"/>
        <family val="3"/>
        <charset val="128"/>
      </rPr>
      <t>011-598-8351
(011-598-6551)</t>
    </r>
  </si>
  <si>
    <r>
      <rPr>
        <sz val="9"/>
        <color rgb="FF000000"/>
        <rFont val="ＭＳ Ｐゴシック"/>
        <family val="3"/>
        <charset val="128"/>
      </rPr>
      <t>( 訪ベⅠ１ )第    578 号
( 訪看41 )第    341 号</t>
    </r>
  </si>
  <si>
    <r>
      <rPr>
        <sz val="9"/>
        <color rgb="FF000000"/>
        <rFont val="ＭＳ Ｐゴシック"/>
        <family val="3"/>
        <charset val="128"/>
      </rPr>
      <t>令和 8年 6月 1日
令和 7年 1月 1日</t>
    </r>
  </si>
  <si>
    <t>415</t>
  </si>
  <si>
    <t>05,9223,4</t>
  </si>
  <si>
    <r>
      <rPr>
        <sz val="9"/>
        <color rgb="FF000000"/>
        <rFont val="ＭＳ ゴシック"/>
        <family val="3"/>
        <charset val="128"/>
      </rPr>
      <t>株式会社Ａｍｂｅｒ
訪問看護ステーションひいらぎ</t>
    </r>
  </si>
  <si>
    <r>
      <rPr>
        <sz val="9"/>
        <color rgb="FF000000"/>
        <rFont val="ＭＳ ゴシック"/>
        <family val="3"/>
        <charset val="128"/>
      </rPr>
      <t>〒005－0003
札幌市南区澄川三条６丁目３－３じょうてつドエル真駒内　３２６号室</t>
    </r>
  </si>
  <si>
    <r>
      <rPr>
        <sz val="9"/>
        <color rgb="FF000000"/>
        <rFont val="ＭＳ ゴシック"/>
        <family val="3"/>
        <charset val="128"/>
      </rPr>
      <t>011-876-8904
(011-876-8905)</t>
    </r>
  </si>
  <si>
    <r>
      <rPr>
        <sz val="9"/>
        <color rgb="FF000000"/>
        <rFont val="ＭＳ Ｐゴシック"/>
        <family val="3"/>
        <charset val="128"/>
      </rPr>
      <t>( 訪看10 )第    702 号
( 訪看23 )第   1110 号
( 訪看24 )第   1026 号
( 訪看25 )第   1106 号
( 訪看27 )第    399 号
( 訪看28 )第    264 号
( 訪看34 )第    286 号
( 訪看35 )第     73 号
( 訪看41 )第    358 号</t>
    </r>
  </si>
  <si>
    <r>
      <rPr>
        <sz val="9"/>
        <color rgb="FF000000"/>
        <rFont val="ＭＳ Ｐゴシック"/>
        <family val="3"/>
        <charset val="128"/>
      </rPr>
      <t>令和 7年 3月 1日
令和 7年 6月 1日
令和 7年 3月 1日
令和 7年 3月 1日
令和 7年 3月 1日
令和 7年 3月 1日
令和 7年 3月 1日
令和 8年 6月 1日
令和 7年 3月 1日</t>
    </r>
  </si>
  <si>
    <t>416</t>
  </si>
  <si>
    <t>05,9224,2</t>
  </si>
  <si>
    <r>
      <rPr>
        <sz val="9"/>
        <color rgb="FF000000"/>
        <rFont val="ＭＳ ゴシック"/>
        <family val="3"/>
        <charset val="128"/>
      </rPr>
      <t>医療法人社団幸嶺会
訪問看護ステーション　南大橋</t>
    </r>
  </si>
  <si>
    <r>
      <rPr>
        <sz val="9"/>
        <color rgb="FF000000"/>
        <rFont val="ＭＳ ゴシック"/>
        <family val="3"/>
        <charset val="128"/>
      </rPr>
      <t>〒062－0904
札幌市豊平区豊平４条３丁目３番２号さんぱちビルⅡ７０３</t>
    </r>
  </si>
  <si>
    <r>
      <rPr>
        <sz val="9"/>
        <color rgb="FF000000"/>
        <rFont val="ＭＳ ゴシック"/>
        <family val="3"/>
        <charset val="128"/>
      </rPr>
      <t>011-795-7738
(011-795-5823)</t>
    </r>
  </si>
  <si>
    <r>
      <rPr>
        <sz val="9"/>
        <color rgb="FF000000"/>
        <rFont val="ＭＳ Ｐゴシック"/>
        <family val="3"/>
        <charset val="128"/>
      </rPr>
      <t>( 訪看10 )第    701 号
( 訪看23 )第   1104 号
( 訪看24 )第   1025 号
( 訪看25 )第   1105 号
( 訪看27 )第    398 号
( 訪看28 )第    263 号
( 訪看35 )第     72 号
( 訪看37 )第     28 号
( 訪ベⅠ１ )第    414 号
( 訪ベⅠ１注 )第    300 号
( 訪看41 )第    357 号</t>
    </r>
  </si>
  <si>
    <r>
      <rPr>
        <sz val="9"/>
        <color rgb="FF000000"/>
        <rFont val="ＭＳ Ｐゴシック"/>
        <family val="3"/>
        <charset val="128"/>
      </rPr>
      <t>令和 7年 3月 1日
令和 7年 6月 1日
令和 7年 3月 1日
令和 7年 3月 1日
令和 7年 3月 1日
令和 7年 3月 1日
令和 8年 6月 1日
令和 8年 6月 1日
令和 8年 6月 1日
令和 8年 6月 1日
令和 7年 3月 1日</t>
    </r>
  </si>
  <si>
    <t>417</t>
  </si>
  <si>
    <t>05,9226,7</t>
  </si>
  <si>
    <r>
      <rPr>
        <sz val="9"/>
        <color rgb="FF000000"/>
        <rFont val="ＭＳ ゴシック"/>
        <family val="3"/>
        <charset val="128"/>
      </rPr>
      <t>株式会社スピリアート
訪問看護ステーションスピリアート</t>
    </r>
  </si>
  <si>
    <r>
      <rPr>
        <sz val="9"/>
        <color rgb="FF000000"/>
        <rFont val="ＭＳ ゴシック"/>
        <family val="3"/>
        <charset val="128"/>
      </rPr>
      <t>〒062－0938
札幌市豊平区平岸八条１２丁目３－７０－２１１</t>
    </r>
  </si>
  <si>
    <r>
      <rPr>
        <sz val="9"/>
        <color rgb="FF000000"/>
        <rFont val="ＭＳ ゴシック"/>
        <family val="3"/>
        <charset val="128"/>
      </rPr>
      <t xml:space="preserve">080-4501-3886
</t>
    </r>
  </si>
  <si>
    <r>
      <rPr>
        <sz val="9"/>
        <color rgb="FF000000"/>
        <rFont val="ＭＳ Ｐゴシック"/>
        <family val="3"/>
        <charset val="128"/>
      </rPr>
      <t>( 訪看10 )第    723 号
( 訪看24 )第   1045 号
( 訪看25 )第   1126 号
( 訪看27 )第    416 号
( 訪看28 )第    277 号
( 訪看41 )第    378 号</t>
    </r>
  </si>
  <si>
    <r>
      <rPr>
        <sz val="9"/>
        <color rgb="FF000000"/>
        <rFont val="ＭＳ Ｐゴシック"/>
        <family val="3"/>
        <charset val="128"/>
      </rPr>
      <t>令和 7年 5月 1日
令和 7年 5月 1日
令和 7年 5月 1日
令和 7年 5月 1日
令和 7年 5月 1日
令和 7年 5月 1日</t>
    </r>
  </si>
  <si>
    <t>418</t>
  </si>
  <si>
    <t>05,9227,5</t>
  </si>
  <si>
    <r>
      <rPr>
        <sz val="9"/>
        <color rgb="FF000000"/>
        <rFont val="ＭＳ ゴシック"/>
        <family val="3"/>
        <charset val="128"/>
      </rPr>
      <t>株式会社ＭＵＲＡＭＩ
訪問看護事業所　織</t>
    </r>
  </si>
  <si>
    <r>
      <rPr>
        <sz val="9"/>
        <color rgb="FF000000"/>
        <rFont val="ＭＳ ゴシック"/>
        <family val="3"/>
        <charset val="128"/>
      </rPr>
      <t>〒003－0028
札幌市白石区平和通６丁目南３－４</t>
    </r>
  </si>
  <si>
    <r>
      <rPr>
        <sz val="9"/>
        <color rgb="FF000000"/>
        <rFont val="ＭＳ ゴシック"/>
        <family val="3"/>
        <charset val="128"/>
      </rPr>
      <t xml:space="preserve">011-862-2850
</t>
    </r>
  </si>
  <si>
    <r>
      <rPr>
        <sz val="9"/>
        <color rgb="FF000000"/>
        <rFont val="ＭＳ Ｐゴシック"/>
        <family val="3"/>
        <charset val="128"/>
      </rPr>
      <t>( 訪看10 )第    753 号
( 訪看23 )第   1130 号
( 訪看24 )第   1032 号
( 訪看25 )第   1113 号
( 訪看27 )第    440 号
( 訪ベⅠ１ )第    480 号
( 訪看41 )第    422 号</t>
    </r>
  </si>
  <si>
    <r>
      <rPr>
        <sz val="9"/>
        <color rgb="FF000000"/>
        <rFont val="ＭＳ Ｐゴシック"/>
        <family val="3"/>
        <charset val="128"/>
      </rPr>
      <t>令和 7年 9月 1日
令和 7年 9月 1日
令和 7年 4月 1日
令和 7年 4月 1日
令和 7年 9月 1日
令和 8年 6月 1日
令和 7年 9月 1日</t>
    </r>
  </si>
  <si>
    <t>419</t>
  </si>
  <si>
    <t>05,9228,3</t>
  </si>
  <si>
    <r>
      <rPr>
        <sz val="9"/>
        <color rgb="FF000000"/>
        <rFont val="ＭＳ ゴシック"/>
        <family val="3"/>
        <charset val="128"/>
      </rPr>
      <t>ファミリー・ホスピス株式会社
訪問看護ファミリー・ホスピス月寒東</t>
    </r>
  </si>
  <si>
    <r>
      <rPr>
        <sz val="9"/>
        <color rgb="FF000000"/>
        <rFont val="ＭＳ ゴシック"/>
        <family val="3"/>
        <charset val="128"/>
      </rPr>
      <t>〒062－0052
札幌市豊平区月寒東二条２０丁目１番５号</t>
    </r>
  </si>
  <si>
    <r>
      <rPr>
        <sz val="9"/>
        <color rgb="FF000000"/>
        <rFont val="ＭＳ ゴシック"/>
        <family val="3"/>
        <charset val="128"/>
      </rPr>
      <t xml:space="preserve">011-598-8516
</t>
    </r>
  </si>
  <si>
    <r>
      <rPr>
        <sz val="9"/>
        <color rgb="FF000000"/>
        <rFont val="ＭＳ Ｐゴシック"/>
        <family val="3"/>
        <charset val="128"/>
      </rPr>
      <t>( 訪看23 )第   1103 号
( 訪看24 )第   1047 号
( 訪看25 )第   1127 号
( 訪看36 )第     11 号
( 訪ベⅠ１ )第    495 号
( 訪看41 )第    376 号</t>
    </r>
  </si>
  <si>
    <r>
      <rPr>
        <sz val="9"/>
        <color rgb="FF000000"/>
        <rFont val="ＭＳ Ｐゴシック"/>
        <family val="3"/>
        <charset val="128"/>
      </rPr>
      <t>令和 7年 6月 1日
令和 7年 5月 1日
令和 7年 5月 1日
令和 8年 6月 1日
令和 8年 6月 1日
令和 7年 5月 1日</t>
    </r>
  </si>
  <si>
    <t>420</t>
  </si>
  <si>
    <t>05,9229,1</t>
  </si>
  <si>
    <r>
      <rPr>
        <sz val="9"/>
        <color rgb="FF000000"/>
        <rFont val="ＭＳ ゴシック"/>
        <family val="3"/>
        <charset val="128"/>
      </rPr>
      <t>合同会社Ｃ’ｚ－ｃｒｅｗ
訪問看護カスミソウ</t>
    </r>
  </si>
  <si>
    <r>
      <rPr>
        <sz val="9"/>
        <color rgb="FF000000"/>
        <rFont val="ＭＳ ゴシック"/>
        <family val="3"/>
        <charset val="128"/>
      </rPr>
      <t>〒062－0004
札幌市豊平区美園四条６丁目１－２５ビューハイム４６　７０３号室</t>
    </r>
  </si>
  <si>
    <r>
      <rPr>
        <sz val="9"/>
        <color rgb="FF000000"/>
        <rFont val="ＭＳ ゴシック"/>
        <family val="3"/>
        <charset val="128"/>
      </rPr>
      <t xml:space="preserve">011-374-5412
</t>
    </r>
  </si>
  <si>
    <r>
      <rPr>
        <sz val="9"/>
        <color rgb="FF000000"/>
        <rFont val="ＭＳ Ｐゴシック"/>
        <family val="3"/>
        <charset val="128"/>
      </rPr>
      <t>( 訪看10 )第    713 号
( 訪看24 )第   1038 号
( 訪看25 )第   1119 号
( 訪看27 )第    405 号
( 訪看34 )第    351 号
( 訪ベⅠ１ )第    592 号
( 訪看41 )第    371 号</t>
    </r>
  </si>
  <si>
    <r>
      <rPr>
        <sz val="9"/>
        <color rgb="FF000000"/>
        <rFont val="ＭＳ Ｐゴシック"/>
        <family val="3"/>
        <charset val="128"/>
      </rPr>
      <t>令和 7年 4月 1日
令和 7年 4月 1日
令和 7年 4月 1日
令和 7年 4月 1日
令和 7年12月 1日
令和 8年 6月 1日
令和 7年 4月 1日</t>
    </r>
  </si>
  <si>
    <t>421</t>
  </si>
  <si>
    <t>05,9230,9</t>
  </si>
  <si>
    <r>
      <rPr>
        <sz val="9"/>
        <color rgb="FF000000"/>
        <rFont val="ＭＳ ゴシック"/>
        <family val="3"/>
        <charset val="128"/>
      </rPr>
      <t>株式会社ウィズリンク
訪問看護ステーション　ウィズナースケア</t>
    </r>
  </si>
  <si>
    <r>
      <rPr>
        <sz val="9"/>
        <color rgb="FF000000"/>
        <rFont val="ＭＳ ゴシック"/>
        <family val="3"/>
        <charset val="128"/>
      </rPr>
      <t>〒005－0003
札幌市南区澄川三条１丁目１３－１</t>
    </r>
  </si>
  <si>
    <r>
      <rPr>
        <sz val="9"/>
        <color rgb="FF000000"/>
        <rFont val="ＭＳ ゴシック"/>
        <family val="3"/>
        <charset val="128"/>
      </rPr>
      <t xml:space="preserve">011-376-1645
</t>
    </r>
  </si>
  <si>
    <r>
      <rPr>
        <sz val="9"/>
        <color rgb="FF000000"/>
        <rFont val="ＭＳ Ｐゴシック"/>
        <family val="3"/>
        <charset val="128"/>
      </rPr>
      <t>( 訪看24 )第   1039 号</t>
    </r>
  </si>
  <si>
    <r>
      <rPr>
        <sz val="9"/>
        <color rgb="FF000000"/>
        <rFont val="ＭＳ Ｐゴシック"/>
        <family val="3"/>
        <charset val="128"/>
      </rPr>
      <t>令和 7年 4月 1日</t>
    </r>
  </si>
  <si>
    <t>422</t>
  </si>
  <si>
    <t>05,9231,7</t>
  </si>
  <si>
    <r>
      <rPr>
        <sz val="9"/>
        <color rgb="FF000000"/>
        <rFont val="ＭＳ ゴシック"/>
        <family val="3"/>
        <charset val="128"/>
      </rPr>
      <t>合同会社Ｎｅｉｇｅ
訪問看護ステーションゆきうさぎ</t>
    </r>
  </si>
  <si>
    <r>
      <rPr>
        <sz val="9"/>
        <color rgb="FF000000"/>
        <rFont val="ＭＳ ゴシック"/>
        <family val="3"/>
        <charset val="128"/>
      </rPr>
      <t>〒062－0904
札幌市豊平区豊平四条７丁目４－９レオンⅡ　１０２</t>
    </r>
  </si>
  <si>
    <r>
      <rPr>
        <sz val="9"/>
        <color rgb="FF000000"/>
        <rFont val="ＭＳ ゴシック"/>
        <family val="3"/>
        <charset val="128"/>
      </rPr>
      <t xml:space="preserve">090-7513-8516
</t>
    </r>
  </si>
  <si>
    <r>
      <rPr>
        <sz val="9"/>
        <color rgb="FF000000"/>
        <rFont val="ＭＳ Ｐゴシック"/>
        <family val="3"/>
        <charset val="128"/>
      </rPr>
      <t>( 訪看10 )第    714 号
( 訪看23 )第   1095 号
( 訪看24 )第   1040 号
( 訪看25 )第   1120 号
( 訪看27 )第    406 号
( 訪看28 )第    270 号
( 訪看34 )第    302 号
( 訪看41 )第    372 号</t>
    </r>
  </si>
  <si>
    <r>
      <rPr>
        <sz val="9"/>
        <color rgb="FF000000"/>
        <rFont val="ＭＳ Ｐゴシック"/>
        <family val="3"/>
        <charset val="128"/>
      </rPr>
      <t>令和 7年 4月 1日
令和 7年 5月 1日
令和 7年 4月 1日
令和 7年 4月 1日
令和 7年 4月 1日
令和 7年 4月 1日
令和 7年 4月 1日
令和 7年 4月 1日</t>
    </r>
  </si>
  <si>
    <t>423</t>
  </si>
  <si>
    <t>05,9232,5</t>
  </si>
  <si>
    <r>
      <rPr>
        <sz val="9"/>
        <color rgb="FF000000"/>
        <rFont val="ＭＳ ゴシック"/>
        <family val="3"/>
        <charset val="128"/>
      </rPr>
      <t>株式会社ｅｈａｍｏ
訪問看護ステーション　Ｎｏｒｔｈ　Ｂｅｌｌ</t>
    </r>
  </si>
  <si>
    <r>
      <rPr>
        <sz val="9"/>
        <color rgb="FF000000"/>
        <rFont val="ＭＳ ゴシック"/>
        <family val="3"/>
        <charset val="128"/>
      </rPr>
      <t>〒003－0832
札幌市白石区北郷二条８丁目１－７長井ビル２０３</t>
    </r>
  </si>
  <si>
    <r>
      <rPr>
        <sz val="9"/>
        <color rgb="FF000000"/>
        <rFont val="ＭＳ ゴシック"/>
        <family val="3"/>
        <charset val="128"/>
      </rPr>
      <t xml:space="preserve">090-2561-0607
</t>
    </r>
  </si>
  <si>
    <r>
      <rPr>
        <sz val="9"/>
        <color rgb="FF000000"/>
        <rFont val="ＭＳ Ｐゴシック"/>
        <family val="3"/>
        <charset val="128"/>
      </rPr>
      <t>( 訪看10 )第    736 号
( 訪看24 )第   1079 号
( 訪看25 )第   1162 号
( 訪看27 )第    436 号
( 訪看32 )第     67 号
( 訪看34 )第    358 号
( 訪ベⅠ１ )第    626 号</t>
    </r>
  </si>
  <si>
    <r>
      <rPr>
        <sz val="9"/>
        <color rgb="FF000000"/>
        <rFont val="ＭＳ Ｐゴシック"/>
        <family val="3"/>
        <charset val="128"/>
      </rPr>
      <t>令和 7年 8月 1日
令和 7年 8月 1日
令和 7年 8月 1日
令和 7年 8月 1日
令和 7年 8月 1日
令和 8年 1月 1日
令和 8年 6月 1日</t>
    </r>
  </si>
  <si>
    <t>424</t>
  </si>
  <si>
    <t>05,9233,3</t>
  </si>
  <si>
    <r>
      <rPr>
        <sz val="9"/>
        <color rgb="FF000000"/>
        <rFont val="ＭＳ ゴシック"/>
        <family val="3"/>
        <charset val="128"/>
      </rPr>
      <t>医療法人菊郷会石橋胃腸病院
訪問看護ステーションえくら</t>
    </r>
  </si>
  <si>
    <r>
      <rPr>
        <sz val="9"/>
        <color rgb="FF000000"/>
        <rFont val="ＭＳ ゴシック"/>
        <family val="3"/>
        <charset val="128"/>
      </rPr>
      <t>〒003－0863
札幌市白石区川下三条４丁目２番１号</t>
    </r>
  </si>
  <si>
    <r>
      <rPr>
        <sz val="9"/>
        <color rgb="FF000000"/>
        <rFont val="ＭＳ ゴシック"/>
        <family val="3"/>
        <charset val="128"/>
      </rPr>
      <t xml:space="preserve">011-872-5812
</t>
    </r>
  </si>
  <si>
    <r>
      <rPr>
        <sz val="9"/>
        <color rgb="FF000000"/>
        <rFont val="ＭＳ Ｐゴシック"/>
        <family val="3"/>
        <charset val="128"/>
      </rPr>
      <t>( 訪看23 )第   1113 号
( 訪看24 )第   1053 号
( 訪看25 )第   1133 号
( 訪看34 )第    357 号
( 訪ベⅠ１ )第    450 号
( 訪看41 )第    385 号</t>
    </r>
  </si>
  <si>
    <r>
      <rPr>
        <sz val="9"/>
        <color rgb="FF000000"/>
        <rFont val="ＭＳ Ｐゴシック"/>
        <family val="3"/>
        <charset val="128"/>
      </rPr>
      <t>令和 7年 7月 1日
令和 7年 6月 1日
令和 7年 6月 1日
令和 8年 1月 1日
令和 8年 6月 1日
令和 7年 6月 1日</t>
    </r>
  </si>
  <si>
    <t>425</t>
  </si>
  <si>
    <t>05,9234,1</t>
  </si>
  <si>
    <r>
      <rPr>
        <sz val="9"/>
        <color rgb="FF000000"/>
        <rFont val="ＭＳ ゴシック"/>
        <family val="3"/>
        <charset val="128"/>
      </rPr>
      <t>株式会社Ｔｒａｄｍａｎ
看護ステーションクローバー</t>
    </r>
  </si>
  <si>
    <r>
      <rPr>
        <sz val="9"/>
        <color rgb="FF000000"/>
        <rFont val="ＭＳ ゴシック"/>
        <family val="3"/>
        <charset val="128"/>
      </rPr>
      <t>〒003－0025
札幌市白石区本郷通８丁目北８－１７本郷商店街ビル１０４</t>
    </r>
  </si>
  <si>
    <r>
      <rPr>
        <sz val="9"/>
        <color rgb="FF000000"/>
        <rFont val="ＭＳ ゴシック"/>
        <family val="3"/>
        <charset val="128"/>
      </rPr>
      <t xml:space="preserve">011-867-0190
</t>
    </r>
  </si>
  <si>
    <r>
      <rPr>
        <sz val="9"/>
        <color rgb="FF000000"/>
        <rFont val="ＭＳ Ｐゴシック"/>
        <family val="3"/>
        <charset val="128"/>
      </rPr>
      <t>( 訪看10 )第    728 号
( 訪看24 )第   1054 号
( 訪看25 )第   1135 号
( 訪看41 )第    387 号</t>
    </r>
  </si>
  <si>
    <r>
      <rPr>
        <sz val="9"/>
        <color rgb="FF000000"/>
        <rFont val="ＭＳ Ｐゴシック"/>
        <family val="3"/>
        <charset val="128"/>
      </rPr>
      <t>令和 7年 6月 1日
令和 7年 6月 1日
令和 7年 6月 1日
令和 7年 6月 1日</t>
    </r>
  </si>
  <si>
    <t>426</t>
  </si>
  <si>
    <t>05,9235,8</t>
  </si>
  <si>
    <r>
      <rPr>
        <sz val="9"/>
        <color rgb="FF000000"/>
        <rFont val="ＭＳ ゴシック"/>
        <family val="3"/>
        <charset val="128"/>
      </rPr>
      <t>株式会社ウェルサポ
訪問看護ステーションウェルネス美園</t>
    </r>
  </si>
  <si>
    <r>
      <rPr>
        <sz val="9"/>
        <color rgb="FF000000"/>
        <rFont val="ＭＳ ゴシック"/>
        <family val="3"/>
        <charset val="128"/>
      </rPr>
      <t>〒062－0003
札幌市豊平区美園三条４丁目３－５　２階</t>
    </r>
  </si>
  <si>
    <r>
      <rPr>
        <sz val="9"/>
        <color rgb="FF000000"/>
        <rFont val="ＭＳ ゴシック"/>
        <family val="3"/>
        <charset val="128"/>
      </rPr>
      <t xml:space="preserve">011-839-9523
</t>
    </r>
  </si>
  <si>
    <r>
      <rPr>
        <sz val="9"/>
        <color rgb="FF000000"/>
        <rFont val="ＭＳ Ｐゴシック"/>
        <family val="3"/>
        <charset val="128"/>
      </rPr>
      <t>( 訪看10 )第    798 号
( 訪看24 )第   1058 号
( 訪看25 )第   1141 号
( 訪看27 )第    473 号
( 訪看28 )第    310 号
( 訪看41 )第    398 号</t>
    </r>
  </si>
  <si>
    <r>
      <rPr>
        <sz val="9"/>
        <color rgb="FF000000"/>
        <rFont val="ＭＳ Ｐゴシック"/>
        <family val="3"/>
        <charset val="128"/>
      </rPr>
      <t>令和 8年 5月 1日
令和 7年 7月 1日
令和 7年 7月 1日
令和 8年 5月 1日
令和 8年 5月 1日
令和 7年 7月 1日</t>
    </r>
  </si>
  <si>
    <t>427</t>
  </si>
  <si>
    <t>05,9236,6</t>
  </si>
  <si>
    <r>
      <rPr>
        <sz val="9"/>
        <color rgb="FF000000"/>
        <rFont val="ＭＳ ゴシック"/>
        <family val="3"/>
        <charset val="128"/>
      </rPr>
      <t>株式会社サンウェルズ
ＰＤハウス札幌訪問看護ステーション</t>
    </r>
  </si>
  <si>
    <r>
      <rPr>
        <sz val="9"/>
        <color rgb="FF000000"/>
        <rFont val="ＭＳ ゴシック"/>
        <family val="3"/>
        <charset val="128"/>
      </rPr>
      <t>〒004－0872
札幌市清田区平岡２条１丁目４番８号</t>
    </r>
  </si>
  <si>
    <r>
      <rPr>
        <sz val="9"/>
        <color rgb="FF000000"/>
        <rFont val="ＭＳ ゴシック"/>
        <family val="3"/>
        <charset val="128"/>
      </rPr>
      <t xml:space="preserve">011-826-3789
</t>
    </r>
  </si>
  <si>
    <r>
      <rPr>
        <sz val="9"/>
        <color rgb="FF000000"/>
        <rFont val="ＭＳ Ｐゴシック"/>
        <family val="3"/>
        <charset val="128"/>
      </rPr>
      <t>( 訪看10 )第    726 号
( 訪看24 )第   1051 号
( 訪看25 )第   1131 号
( 訪看36 )第      6 号
( 訪ベⅠ１ )第    388 号
( 訪ベⅠ１注 )第    344 号
( 訪ベⅡ１８ )第     27 号
( 訪看41 )第    383 号</t>
    </r>
  </si>
  <si>
    <r>
      <rPr>
        <sz val="9"/>
        <color rgb="FF000000"/>
        <rFont val="ＭＳ Ｐゴシック"/>
        <family val="3"/>
        <charset val="128"/>
      </rPr>
      <t>令和 7年 6月 1日
令和 7年 6月 1日
令和 7年 6月 1日
令和 8年 6月 1日
令和 8年 6月 1日
令和 8年 6月 1日
令和 7年10月 1日
令和 7年 6月 1日</t>
    </r>
  </si>
  <si>
    <t>428</t>
  </si>
  <si>
    <t>05,9237,4</t>
  </si>
  <si>
    <r>
      <rPr>
        <sz val="9"/>
        <color rgb="FF000000"/>
        <rFont val="ＭＳ ゴシック"/>
        <family val="3"/>
        <charset val="128"/>
      </rPr>
      <t>株式会社学研ココファン・ナーシング
学研ココファン・ナーシング札幌</t>
    </r>
  </si>
  <si>
    <r>
      <rPr>
        <sz val="9"/>
        <color rgb="FF000000"/>
        <rFont val="ＭＳ ゴシック"/>
        <family val="3"/>
        <charset val="128"/>
      </rPr>
      <t>〒062－0922
札幌市豊平区中の島二条５丁目９－１</t>
    </r>
  </si>
  <si>
    <r>
      <rPr>
        <sz val="9"/>
        <color rgb="FF000000"/>
        <rFont val="ＭＳ ゴシック"/>
        <family val="3"/>
        <charset val="128"/>
      </rPr>
      <t xml:space="preserve">011-825-3432
</t>
    </r>
  </si>
  <si>
    <r>
      <rPr>
        <sz val="9"/>
        <color rgb="FF000000"/>
        <rFont val="ＭＳ Ｐゴシック"/>
        <family val="3"/>
        <charset val="128"/>
      </rPr>
      <t>( 訪看10 )第    724 号
( 訪看24 )第   1049 号
( 訪看25 )第   1129 号
( 訪看27 )第    417 号
( 訪看28 )第    278 号
( 訪看34 )第    372 号
( 訪ベⅠ１ )第    397 号
( 訪ベⅠ１注 )第    386 号
( 訪看41 )第    381 号</t>
    </r>
  </si>
  <si>
    <r>
      <rPr>
        <sz val="9"/>
        <color rgb="FF000000"/>
        <rFont val="ＭＳ Ｐゴシック"/>
        <family val="3"/>
        <charset val="128"/>
      </rPr>
      <t>令和 7年 6月 1日
令和 7年 6月 1日
令和 7年 6月 1日
令和 7年 6月 1日
令和 7年 6月 1日
令和 8年 4月 1日
令和 8年 6月 1日
令和 8年 6月 1日
令和 7年 6月 1日</t>
    </r>
  </si>
  <si>
    <t>429</t>
  </si>
  <si>
    <t>05,9238,2</t>
  </si>
  <si>
    <r>
      <rPr>
        <sz val="9"/>
        <color rgb="FF000000"/>
        <rFont val="ＭＳ ゴシック"/>
        <family val="3"/>
        <charset val="128"/>
      </rPr>
      <t>株式会社ＬｏｃａｌＡｉｄ
訪問看護ステーションかなう</t>
    </r>
  </si>
  <si>
    <r>
      <rPr>
        <sz val="9"/>
        <color rgb="FF000000"/>
        <rFont val="ＭＳ ゴシック"/>
        <family val="3"/>
        <charset val="128"/>
      </rPr>
      <t>〒003－0022
札幌市白石区南郷通１３丁目南２－１エンブレム南郷２０５</t>
    </r>
  </si>
  <si>
    <r>
      <rPr>
        <sz val="9"/>
        <color rgb="FF000000"/>
        <rFont val="ＭＳ ゴシック"/>
        <family val="3"/>
        <charset val="128"/>
      </rPr>
      <t xml:space="preserve">090-1528-3459
</t>
    </r>
  </si>
  <si>
    <r>
      <rPr>
        <sz val="9"/>
        <color rgb="FF000000"/>
        <rFont val="ＭＳ Ｐゴシック"/>
        <family val="3"/>
        <charset val="128"/>
      </rPr>
      <t>( 訪看10 )第    733 号
( 訪看23 )第   1114 号
( 訪看25 )第   1140 号
( 訪看27 )第    426 号
( 訪看28 )第    283 号
( 訪ベⅠ１ )第    430 号
( 訪看41 )第    396 号</t>
    </r>
  </si>
  <si>
    <r>
      <rPr>
        <sz val="9"/>
        <color rgb="FF000000"/>
        <rFont val="ＭＳ Ｐゴシック"/>
        <family val="3"/>
        <charset val="128"/>
      </rPr>
      <t>令和 7年 7月 1日
令和 7年 7月 1日
令和 7年 7月 1日
令和 7年 7月 1日
令和 7年 7月 1日
令和 8年 4月 1日
令和 7年 7月 1日</t>
    </r>
  </si>
  <si>
    <t>430</t>
  </si>
  <si>
    <t>05,9239,0</t>
  </si>
  <si>
    <r>
      <rPr>
        <sz val="9"/>
        <color rgb="FF000000"/>
        <rFont val="ＭＳ ゴシック"/>
        <family val="3"/>
        <charset val="128"/>
      </rPr>
      <t>株式会社シーユーシー・ホスピス
看護クラーク南平岸</t>
    </r>
  </si>
  <si>
    <r>
      <rPr>
        <sz val="9"/>
        <color rgb="FF000000"/>
        <rFont val="ＭＳ ゴシック"/>
        <family val="3"/>
        <charset val="128"/>
      </rPr>
      <t>〒062－0937
札幌市豊平区平岸七条１４丁目１－３２</t>
    </r>
  </si>
  <si>
    <r>
      <rPr>
        <sz val="9"/>
        <color rgb="FF000000"/>
        <rFont val="ＭＳ ゴシック"/>
        <family val="3"/>
        <charset val="128"/>
      </rPr>
      <t xml:space="preserve">011-827-8301
</t>
    </r>
  </si>
  <si>
    <r>
      <rPr>
        <sz val="9"/>
        <color rgb="FF000000"/>
        <rFont val="ＭＳ Ｐゴシック"/>
        <family val="3"/>
        <charset val="128"/>
      </rPr>
      <t>( 訪看23 )第   1129 号
( 訪看24 )第   1074 号
( 訪看25 )第   1158 号
( 訪看34 )第    346 号
( 訪ベⅠ１ )第    382 号
( 訪ベⅠ１注 )第    318 号
( 訪ベⅡ１８ )第     29 号
( 訪ベⅡ１８注 )第     14 号
( 訪看41 )第    416 号</t>
    </r>
  </si>
  <si>
    <r>
      <rPr>
        <sz val="9"/>
        <color rgb="FF000000"/>
        <rFont val="ＭＳ Ｐゴシック"/>
        <family val="3"/>
        <charset val="128"/>
      </rPr>
      <t>令和 7年 9月 1日
令和 7年 7月 1日
令和 7年 7月 1日
令和 7年11月 1日
令和 8年 6月 1日
令和 8年 6月 1日
令和 8年 1月 1日
令和 8年 6月 1日
令和 7年 7月 1日</t>
    </r>
  </si>
  <si>
    <t>431</t>
  </si>
  <si>
    <t>05,9240,8</t>
  </si>
  <si>
    <r>
      <rPr>
        <sz val="9"/>
        <color rgb="FF000000"/>
        <rFont val="ＭＳ ゴシック"/>
        <family val="3"/>
        <charset val="128"/>
      </rPr>
      <t>サクシード株式会社
訪問看護ステーションれら福住</t>
    </r>
  </si>
  <si>
    <r>
      <rPr>
        <sz val="9"/>
        <color rgb="FF000000"/>
        <rFont val="ＭＳ ゴシック"/>
        <family val="3"/>
        <charset val="128"/>
      </rPr>
      <t>〒062－0052
札幌市豊平区月寒東二条１６丁目１－７０</t>
    </r>
  </si>
  <si>
    <r>
      <rPr>
        <sz val="9"/>
        <color rgb="FF000000"/>
        <rFont val="ＭＳ ゴシック"/>
        <family val="3"/>
        <charset val="128"/>
      </rPr>
      <t xml:space="preserve">011-859-1005
</t>
    </r>
  </si>
  <si>
    <r>
      <rPr>
        <sz val="9"/>
        <color rgb="FF000000"/>
        <rFont val="ＭＳ Ｐゴシック"/>
        <family val="3"/>
        <charset val="128"/>
      </rPr>
      <t>( 訪看24 )第   1076 号
( 訪看25 )第   1160 号
( 訪看34 )第    334 号
( 訪看36 )第     10 号
( 訪ベⅠ１ )第    380 号
( 訪ベⅠ１注 )第     72 号
( 訪看41 )第    417 号</t>
    </r>
  </si>
  <si>
    <t>432</t>
  </si>
  <si>
    <t>05,9241,6</t>
  </si>
  <si>
    <r>
      <rPr>
        <sz val="9"/>
        <color rgb="FF000000"/>
        <rFont val="ＭＳ ゴシック"/>
        <family val="3"/>
        <charset val="128"/>
      </rPr>
      <t>ワンダーストレージ株式会社
訪問看護ルグラン福住</t>
    </r>
  </si>
  <si>
    <r>
      <rPr>
        <sz val="9"/>
        <color rgb="FF000000"/>
        <rFont val="ＭＳ ゴシック"/>
        <family val="3"/>
        <charset val="128"/>
      </rPr>
      <t>〒062－0021
札幌市豊平区月寒西一条１１丁目３－１０</t>
    </r>
  </si>
  <si>
    <r>
      <rPr>
        <sz val="9"/>
        <color rgb="FF000000"/>
        <rFont val="ＭＳ ゴシック"/>
        <family val="3"/>
        <charset val="128"/>
      </rPr>
      <t>011-376-5370
(011-376-5377)</t>
    </r>
  </si>
  <si>
    <r>
      <rPr>
        <sz val="9"/>
        <color rgb="FF000000"/>
        <rFont val="ＭＳ Ｐゴシック"/>
        <family val="3"/>
        <charset val="128"/>
      </rPr>
      <t>( 訪看10 )第    771 号
( 訪看23 )第   1143 号
( 訪看25 )第   1186 号
( 訪看27 )第    451 号
( 訪看36 )第     33 号
( 訪ベⅠ１ )第    607 号
( 訪看41 )第    445 号</t>
    </r>
  </si>
  <si>
    <r>
      <rPr>
        <sz val="9"/>
        <color rgb="FF000000"/>
        <rFont val="ＭＳ Ｐゴシック"/>
        <family val="3"/>
        <charset val="128"/>
      </rPr>
      <t>令和 7年 8月 1日
令和 7年 9月 1日
令和 7年 8月 1日
令和 7年 8月 1日
令和 8年 6月 1日
令和 8年 6月 1日
令和 7年 8月 1日</t>
    </r>
  </si>
  <si>
    <t>433</t>
  </si>
  <si>
    <t>05,9243,2</t>
  </si>
  <si>
    <r>
      <rPr>
        <sz val="9"/>
        <color rgb="FF000000"/>
        <rFont val="ＭＳ ゴシック"/>
        <family val="3"/>
        <charset val="128"/>
      </rPr>
      <t>株式会社ｃｏｃｏｌｅ
訪問看護ステーション　ココレ</t>
    </r>
  </si>
  <si>
    <r>
      <rPr>
        <sz val="9"/>
        <color rgb="FF000000"/>
        <rFont val="ＭＳ ゴシック"/>
        <family val="3"/>
        <charset val="128"/>
      </rPr>
      <t>〒005－0016
札幌市南区真駒内南町４丁目４番１８号</t>
    </r>
  </si>
  <si>
    <r>
      <rPr>
        <sz val="9"/>
        <color rgb="FF000000"/>
        <rFont val="ＭＳ ゴシック"/>
        <family val="3"/>
        <charset val="128"/>
      </rPr>
      <t xml:space="preserve">011-558-2255
</t>
    </r>
  </si>
  <si>
    <r>
      <rPr>
        <sz val="9"/>
        <color rgb="FF000000"/>
        <rFont val="ＭＳ Ｐゴシック"/>
        <family val="3"/>
        <charset val="128"/>
      </rPr>
      <t>( 訪看10 )第    759 号
( 訪看23 )第   1140 号
( 訪看24 )第   1088 号
( 訪看25 )第   1172 号
( 訪看27 )第    445 号
( 訪看28 )第    294 号
( 訪看34 )第    402 号
( 訪看41 )第    430 号</t>
    </r>
  </si>
  <si>
    <r>
      <rPr>
        <sz val="9"/>
        <color rgb="FF000000"/>
        <rFont val="ＭＳ Ｐゴシック"/>
        <family val="3"/>
        <charset val="128"/>
      </rPr>
      <t>令和 7年10月 1日
令和 7年11月 1日
令和 7年 9月 1日
令和 7年 9月 1日
令和 7年10月 1日
令和 7年10月 1日
令和 8年 6月 1日
令和 7年 9月 1日</t>
    </r>
  </si>
  <si>
    <t>434</t>
  </si>
  <si>
    <t>05,9244,0</t>
  </si>
  <si>
    <r>
      <rPr>
        <sz val="9"/>
        <color rgb="FF000000"/>
        <rFont val="ＭＳ ゴシック"/>
        <family val="3"/>
        <charset val="128"/>
      </rPr>
      <t>Ｅ・Ｎ・Ｓ株式会社
ｃｏｃｏｒｕ　訪問看護ステーション</t>
    </r>
  </si>
  <si>
    <r>
      <rPr>
        <sz val="9"/>
        <color rgb="FF000000"/>
        <rFont val="ＭＳ ゴシック"/>
        <family val="3"/>
        <charset val="128"/>
      </rPr>
      <t>〒062－0008
札幌市豊平区美園八条１－２－２４チケン豊平公園１０２号室</t>
    </r>
  </si>
  <si>
    <r>
      <rPr>
        <sz val="9"/>
        <color rgb="FF000000"/>
        <rFont val="ＭＳ ゴシック"/>
        <family val="3"/>
        <charset val="128"/>
      </rPr>
      <t>011-790-0723
(011-799-0725)</t>
    </r>
  </si>
  <si>
    <r>
      <rPr>
        <sz val="9"/>
        <color rgb="FF000000"/>
        <rFont val="ＭＳ Ｐゴシック"/>
        <family val="3"/>
        <charset val="128"/>
      </rPr>
      <t>( 訪看23 )第   1139 号
( 訪看24 )第   1097 号
( 訪看25 )第   1180 号
( 訪看35 )第     68 号
( 訪看37 )第     32 号
( 訪ベⅠ１ )第    588 号
( 訪看41 )第    439 号</t>
    </r>
  </si>
  <si>
    <r>
      <rPr>
        <sz val="9"/>
        <color rgb="FF000000"/>
        <rFont val="ＭＳ Ｐゴシック"/>
        <family val="3"/>
        <charset val="128"/>
      </rPr>
      <t>令和 7年11月 1日
令和 7年10月 1日
令和 7年10月 1日
令和 8年 6月 1日
令和 8年 6月 1日
令和 8年 6月 1日
令和 7年10月 1日</t>
    </r>
  </si>
  <si>
    <t>435</t>
  </si>
  <si>
    <t>05,9247,3</t>
  </si>
  <si>
    <r>
      <rPr>
        <sz val="9"/>
        <color rgb="FF000000"/>
        <rFont val="ＭＳ ゴシック"/>
        <family val="3"/>
        <charset val="128"/>
      </rPr>
      <t>株式会社エフケア
ひとびとの空ナースポート</t>
    </r>
  </si>
  <si>
    <r>
      <rPr>
        <sz val="9"/>
        <color rgb="FF000000"/>
        <rFont val="ＭＳ ゴシック"/>
        <family val="3"/>
        <charset val="128"/>
      </rPr>
      <t>〒062－0931
札幌市豊平区平岸一条１７丁目１－８</t>
    </r>
  </si>
  <si>
    <r>
      <rPr>
        <sz val="9"/>
        <color rgb="FF000000"/>
        <rFont val="ＭＳ ゴシック"/>
        <family val="3"/>
        <charset val="128"/>
      </rPr>
      <t xml:space="preserve">070-9105-5886
</t>
    </r>
  </si>
  <si>
    <r>
      <rPr>
        <sz val="9"/>
        <color rgb="FF000000"/>
        <rFont val="ＭＳ Ｐゴシック"/>
        <family val="3"/>
        <charset val="128"/>
      </rPr>
      <t>( 訪看10 )第    782 号
( 訪看24 )第   1104 号
( 訪看25 )第   1189 号
( 訪ベⅠ１ )第    617 号
( 訪ベⅠ１注 )第    401 号</t>
    </r>
  </si>
  <si>
    <r>
      <rPr>
        <sz val="9"/>
        <color rgb="FF000000"/>
        <rFont val="ＭＳ Ｐゴシック"/>
        <family val="3"/>
        <charset val="128"/>
      </rPr>
      <t>令和 8年 3月 1日
令和 7年12月 1日
令和 7年12月 1日
令和 8年 6月 1日
令和 8年 6月 1日</t>
    </r>
  </si>
  <si>
    <t>436</t>
  </si>
  <si>
    <t>05,9248,1</t>
  </si>
  <si>
    <r>
      <rPr>
        <sz val="9"/>
        <color rgb="FF000000"/>
        <rFont val="ＭＳ ゴシック"/>
        <family val="3"/>
        <charset val="128"/>
      </rPr>
      <t>株式会社ライブシンフォニー
訪問看護　あお</t>
    </r>
  </si>
  <si>
    <r>
      <rPr>
        <sz val="9"/>
        <color rgb="FF000000"/>
        <rFont val="ＭＳ ゴシック"/>
        <family val="3"/>
        <charset val="128"/>
      </rPr>
      <t>〒062－0933
札幌市豊平区平岸三条１７丁目３－４５エルカミノ平岸　７０１号</t>
    </r>
  </si>
  <si>
    <r>
      <rPr>
        <sz val="9"/>
        <color rgb="FF000000"/>
        <rFont val="ＭＳ ゴシック"/>
        <family val="3"/>
        <charset val="128"/>
      </rPr>
      <t xml:space="preserve">070-5547-7260
</t>
    </r>
  </si>
  <si>
    <r>
      <rPr>
        <sz val="9"/>
        <color rgb="FF000000"/>
        <rFont val="ＭＳ Ｐゴシック"/>
        <family val="3"/>
        <charset val="128"/>
      </rPr>
      <t>( 訪看10 )第    784 号
( 訪看23 )第   1152 号
( 訪看24 )第   1108 号
( 訪看25 )第   1193 号
( 訪ベⅠ１ )第    443 号
( 訪看41 )第    450 号</t>
    </r>
  </si>
  <si>
    <r>
      <rPr>
        <sz val="9"/>
        <color rgb="FF000000"/>
        <rFont val="ＭＳ Ｐゴシック"/>
        <family val="3"/>
        <charset val="128"/>
      </rPr>
      <t>令和 8年 3月 1日
令和 8年 3月 1日
令和 7年12月 1日
令和 7年12月 1日
令和 8年 6月 1日
令和 7年12月 1日</t>
    </r>
  </si>
  <si>
    <t>437</t>
  </si>
  <si>
    <t>05,9249,9</t>
  </si>
  <si>
    <r>
      <rPr>
        <sz val="9"/>
        <color rgb="FF000000"/>
        <rFont val="ＭＳ ゴシック"/>
        <family val="3"/>
        <charset val="128"/>
      </rPr>
      <t>株式会社ＭｉＬｕ
訪問看護ステーション　ＭｉＬｕ</t>
    </r>
  </si>
  <si>
    <r>
      <rPr>
        <sz val="9"/>
        <color rgb="FF000000"/>
        <rFont val="ＭＳ ゴシック"/>
        <family val="3"/>
        <charset val="128"/>
      </rPr>
      <t>〒005－0801
札幌市南区川沿一条２丁目７－１３</t>
    </r>
  </si>
  <si>
    <r>
      <rPr>
        <sz val="9"/>
        <color rgb="FF000000"/>
        <rFont val="ＭＳ ゴシック"/>
        <family val="3"/>
        <charset val="128"/>
      </rPr>
      <t xml:space="preserve">011-205-4655
</t>
    </r>
  </si>
  <si>
    <r>
      <rPr>
        <sz val="9"/>
        <color rgb="FF000000"/>
        <rFont val="ＭＳ Ｐゴシック"/>
        <family val="3"/>
        <charset val="128"/>
      </rPr>
      <t>( 訪看23 )第   1150 号
( 訪看24 )第   1105 号
( 訪看25 )第   1190 号
( 訪ベⅠ１ )第    639 号
( 訪看40 )第    655 号</t>
    </r>
  </si>
  <si>
    <r>
      <rPr>
        <sz val="9"/>
        <color rgb="FF000000"/>
        <rFont val="ＭＳ Ｐゴシック"/>
        <family val="3"/>
        <charset val="128"/>
      </rPr>
      <t>令和 8年 1月 1日
令和 7年12月 1日
令和 7年12月 1日
令和 8年 7月 1日
令和 8年 1月 1日</t>
    </r>
  </si>
  <si>
    <t>438</t>
  </si>
  <si>
    <t>05,9250,7</t>
  </si>
  <si>
    <r>
      <rPr>
        <sz val="9"/>
        <color rgb="FF000000"/>
        <rFont val="ＭＳ ゴシック"/>
        <family val="3"/>
        <charset val="128"/>
      </rPr>
      <t>株式会社Ｇｅｍｉｎｉｔｙ
訪問看護ステーション　トパーズ</t>
    </r>
  </si>
  <si>
    <r>
      <rPr>
        <sz val="9"/>
        <color rgb="FF000000"/>
        <rFont val="ＭＳ ゴシック"/>
        <family val="3"/>
        <charset val="128"/>
      </rPr>
      <t>〒003－0026
札幌市白石区本通１０丁目南４－１０ブランピエールⅡ１０５号室</t>
    </r>
  </si>
  <si>
    <r>
      <rPr>
        <sz val="9"/>
        <color rgb="FF000000"/>
        <rFont val="ＭＳ ゴシック"/>
        <family val="3"/>
        <charset val="128"/>
      </rPr>
      <t xml:space="preserve">090-3892-4966
</t>
    </r>
  </si>
  <si>
    <r>
      <rPr>
        <sz val="9"/>
        <color rgb="FF000000"/>
        <rFont val="ＭＳ Ｐゴシック"/>
        <family val="3"/>
        <charset val="128"/>
      </rPr>
      <t>( 訪看10 )第    777 号
( 訪看23 )第   1153 号
( 訪看24 )第   1109 号
( 訪看25 )第   1197 号
( 訪看27 )第    458 号
( 訪看41 )第    461 号</t>
    </r>
  </si>
  <si>
    <r>
      <rPr>
        <sz val="9"/>
        <color rgb="FF000000"/>
        <rFont val="ＭＳ Ｐゴシック"/>
        <family val="3"/>
        <charset val="128"/>
      </rPr>
      <t>令和 8年 1月 1日
令和 8年 3月 1日
令和 8年 1月 1日
令和 8年 3月 1日
令和 8年 1月 1日
令和 8年 3月 1日</t>
    </r>
  </si>
  <si>
    <t>439</t>
  </si>
  <si>
    <t>05,9251,5</t>
  </si>
  <si>
    <r>
      <rPr>
        <sz val="9"/>
        <color rgb="FF000000"/>
        <rFont val="ＭＳ ゴシック"/>
        <family val="3"/>
        <charset val="128"/>
      </rPr>
      <t>株式会社シャイン
訪問看護ステーション　シャイン</t>
    </r>
  </si>
  <si>
    <r>
      <rPr>
        <sz val="9"/>
        <color rgb="FF000000"/>
        <rFont val="ＭＳ ゴシック"/>
        <family val="3"/>
        <charset val="128"/>
      </rPr>
      <t>〒003－0021
札幌市白石区栄通９丁目１－１０サクラブール栄通　１０５号</t>
    </r>
  </si>
  <si>
    <r>
      <rPr>
        <sz val="9"/>
        <color rgb="FF000000"/>
        <rFont val="ＭＳ ゴシック"/>
        <family val="3"/>
        <charset val="128"/>
      </rPr>
      <t xml:space="preserve">011-858-9000
</t>
    </r>
  </si>
  <si>
    <r>
      <rPr>
        <sz val="9"/>
        <color rgb="FF000000"/>
        <rFont val="ＭＳ Ｐゴシック"/>
        <family val="3"/>
        <charset val="128"/>
      </rPr>
      <t>( 訪看10 )第    779 号
( 訪看24 )第   1113 号
( 訪看25 )第   1196 号
( 訪看27 )第    460 号
( 訪看41 )第    456 号</t>
    </r>
  </si>
  <si>
    <r>
      <rPr>
        <sz val="9"/>
        <color rgb="FF000000"/>
        <rFont val="ＭＳ Ｐゴシック"/>
        <family val="3"/>
        <charset val="128"/>
      </rPr>
      <t>令和 8年 2月 1日
令和 8年 2月 1日
令和 8年 2月 1日
令和 8年 2月 1日
令和 8年 2月 1日</t>
    </r>
  </si>
  <si>
    <t>440</t>
  </si>
  <si>
    <t>05,9252,3</t>
  </si>
  <si>
    <r>
      <rPr>
        <sz val="9"/>
        <color rgb="FF000000"/>
        <rFont val="ＭＳ ゴシック"/>
        <family val="3"/>
        <charset val="128"/>
      </rPr>
      <t>ファミリー・ホスピス株式会社
訪問看護ファミリー・ホスピス札幌南</t>
    </r>
  </si>
  <si>
    <r>
      <rPr>
        <sz val="9"/>
        <color rgb="FF000000"/>
        <rFont val="ＭＳ ゴシック"/>
        <family val="3"/>
        <charset val="128"/>
      </rPr>
      <t>〒061－2284
札幌市南区藤野四条４丁目２０－１０</t>
    </r>
  </si>
  <si>
    <r>
      <rPr>
        <sz val="9"/>
        <color rgb="FF000000"/>
        <rFont val="ＭＳ ゴシック"/>
        <family val="3"/>
        <charset val="128"/>
      </rPr>
      <t xml:space="preserve">011-213-0167
</t>
    </r>
  </si>
  <si>
    <r>
      <rPr>
        <sz val="9"/>
        <color rgb="FF000000"/>
        <rFont val="ＭＳ Ｐゴシック"/>
        <family val="3"/>
        <charset val="128"/>
      </rPr>
      <t>( 訪看23 )第   1157 号
( 訪看24 )第   1116 号
( 訪看25 )第   1201 号
( 訪看36 )第     12 号
( 訪ベⅠ１ )第    494 号
( 訪看41 )第    463 号</t>
    </r>
  </si>
  <si>
    <r>
      <rPr>
        <sz val="9"/>
        <color rgb="FF000000"/>
        <rFont val="ＭＳ Ｐゴシック"/>
        <family val="3"/>
        <charset val="128"/>
      </rPr>
      <t>令和 8年 3月 1日
令和 8年 2月 1日
令和 8年 2月 1日
令和 8年 6月 1日
令和 8年 6月 1日
令和 8年 2月 1日</t>
    </r>
  </si>
  <si>
    <t>441</t>
  </si>
  <si>
    <t>05,9253,1</t>
  </si>
  <si>
    <r>
      <rPr>
        <sz val="9"/>
        <color rgb="FF000000"/>
        <rFont val="ＭＳ ゴシック"/>
        <family val="3"/>
        <charset val="128"/>
      </rPr>
      <t>合同会社Ｌｉｖｒｕｎ
アルスタ訪問看護ステーション</t>
    </r>
  </si>
  <si>
    <r>
      <rPr>
        <sz val="9"/>
        <color rgb="FF000000"/>
        <rFont val="ＭＳ ゴシック"/>
        <family val="3"/>
        <charset val="128"/>
      </rPr>
      <t>〒003－0809
札幌市白石区菊水九条１丁目２－１２エスビーハイツテン３０５号室</t>
    </r>
  </si>
  <si>
    <r>
      <rPr>
        <sz val="9"/>
        <color rgb="FF000000"/>
        <rFont val="ＭＳ ゴシック"/>
        <family val="3"/>
        <charset val="128"/>
      </rPr>
      <t xml:space="preserve">070-8585-5978
</t>
    </r>
  </si>
  <si>
    <r>
      <rPr>
        <sz val="9"/>
        <color rgb="FF000000"/>
        <rFont val="ＭＳ Ｐゴシック"/>
        <family val="3"/>
        <charset val="128"/>
      </rPr>
      <t>( 訪看10 )第    812 号
( 訪看23 )第   1186 号
( 訪看24 )第   1140 号
( 訪看25 )第   1226 号
( 訪看27 )第    482 号
( 訪看28 )第    314 号
( 訪ベⅠ１ )第    633 号
( 訪看41 )第    484 号</t>
    </r>
  </si>
  <si>
    <r>
      <rPr>
        <sz val="9"/>
        <color rgb="FF000000"/>
        <rFont val="ＭＳ Ｐゴシック"/>
        <family val="3"/>
        <charset val="128"/>
      </rPr>
      <t>令和 8年 4月 1日
令和 8年 6月 1日
令和 8年 4月 1日
令和 8年 4月 1日
令和 8年 4月 1日
令和 8年 4月 1日
令和 8年 7月 1日
令和 8年 4月 1日</t>
    </r>
  </si>
  <si>
    <t>442</t>
  </si>
  <si>
    <t>05,9254,9</t>
  </si>
  <si>
    <r>
      <rPr>
        <sz val="9"/>
        <color rgb="FF000000"/>
        <rFont val="ＭＳ ゴシック"/>
        <family val="3"/>
        <charset val="128"/>
      </rPr>
      <t>株式会社わしづ
訪問看護ステーション　Ｎ．Ｔｒｅｅ</t>
    </r>
  </si>
  <si>
    <r>
      <rPr>
        <sz val="9"/>
        <color rgb="FF000000"/>
        <rFont val="ＭＳ ゴシック"/>
        <family val="3"/>
        <charset val="128"/>
      </rPr>
      <t>〒062－0931
札幌市豊平区平岸一条９丁目６－１コスモレジェンド平岸１階</t>
    </r>
  </si>
  <si>
    <r>
      <rPr>
        <sz val="9"/>
        <color rgb="FF000000"/>
        <rFont val="ＭＳ ゴシック"/>
        <family val="3"/>
        <charset val="128"/>
      </rPr>
      <t xml:space="preserve">080-2300-0544
</t>
    </r>
  </si>
  <si>
    <r>
      <rPr>
        <sz val="9"/>
        <color rgb="FF000000"/>
        <rFont val="ＭＳ Ｐゴシック"/>
        <family val="3"/>
        <charset val="128"/>
      </rPr>
      <t>( 訪看10 )第    802 号
( 訪看23 )第   1189 号
( 訪看24 )第   1133 号
( 訪看25 )第   1219 号
( 訪看27 )第    479 号
( 訪看28 )第    313 号
( 訪看34 )第    377 号
( 訪看41 )第    483 号</t>
    </r>
  </si>
  <si>
    <r>
      <rPr>
        <sz val="9"/>
        <color rgb="FF000000"/>
        <rFont val="ＭＳ Ｐゴシック"/>
        <family val="3"/>
        <charset val="128"/>
      </rPr>
      <t>令和 8年 4月 1日
令和 8年 6月 1日
令和 8年 4月 1日
令和 8年 4月 1日
令和 8年 4月 1日
令和 8年 4月 1日
令和 8年 4月 1日
令和 8年 4月 1日</t>
    </r>
  </si>
  <si>
    <t>443</t>
  </si>
  <si>
    <t>05,9255,6</t>
  </si>
  <si>
    <r>
      <rPr>
        <sz val="9"/>
        <color rgb="FF000000"/>
        <rFont val="ＭＳ ゴシック"/>
        <family val="3"/>
        <charset val="128"/>
      </rPr>
      <t>学校法人日本医療大学
日本医療大学　訪問看護・リハビリセンター</t>
    </r>
  </si>
  <si>
    <r>
      <rPr>
        <sz val="9"/>
        <color rgb="FF000000"/>
        <rFont val="ＭＳ ゴシック"/>
        <family val="3"/>
        <charset val="128"/>
      </rPr>
      <t>〒062－0053
札幌市豊平区月寒東三条１１丁目１番５０号</t>
    </r>
  </si>
  <si>
    <r>
      <rPr>
        <sz val="9"/>
        <color rgb="FF000000"/>
        <rFont val="ＭＳ ゴシック"/>
        <family val="3"/>
        <charset val="128"/>
      </rPr>
      <t xml:space="preserve">011-351-6070
</t>
    </r>
  </si>
  <si>
    <r>
      <rPr>
        <sz val="9"/>
        <color rgb="FF000000"/>
        <rFont val="ＭＳ Ｐゴシック"/>
        <family val="3"/>
        <charset val="128"/>
      </rPr>
      <t>( 訪看10 )第    822 号
( 訪看23 )第   1181 号
( 訪看24 )第   1135 号
( 訪看25 )第   1222 号
( 訪看34 )第    376 号
( 訪看41 )第    487 号</t>
    </r>
  </si>
  <si>
    <r>
      <rPr>
        <sz val="9"/>
        <color rgb="FF000000"/>
        <rFont val="ＭＳ Ｐゴシック"/>
        <family val="3"/>
        <charset val="128"/>
      </rPr>
      <t>令和 8年 6月 1日
令和 8年 6月 1日
令和 8年 4月 1日
令和 8年 4月 1日
令和 8年 4月 1日
令和 8年 4月 1日</t>
    </r>
  </si>
  <si>
    <t>444</t>
  </si>
  <si>
    <t>05,9256,4</t>
  </si>
  <si>
    <r>
      <rPr>
        <sz val="9"/>
        <color rgb="FF000000"/>
        <rFont val="ＭＳ ゴシック"/>
        <family val="3"/>
        <charset val="128"/>
      </rPr>
      <t>株式会社ＢＯＮＤＳ
訪問看護ステーションココよか</t>
    </r>
  </si>
  <si>
    <r>
      <rPr>
        <sz val="9"/>
        <color rgb="FF000000"/>
        <rFont val="ＭＳ ゴシック"/>
        <family val="3"/>
        <charset val="128"/>
      </rPr>
      <t>〒003－0027
札幌市白石区本通５丁目北２－１３　パレス白石１０６号</t>
    </r>
  </si>
  <si>
    <r>
      <rPr>
        <sz val="9"/>
        <color rgb="FF000000"/>
        <rFont val="ＭＳ ゴシック"/>
        <family val="3"/>
        <charset val="128"/>
      </rPr>
      <t xml:space="preserve">090-1003-1925
</t>
    </r>
  </si>
  <si>
    <r>
      <rPr>
        <sz val="9"/>
        <color rgb="FF000000"/>
        <rFont val="ＭＳ Ｐゴシック"/>
        <family val="3"/>
        <charset val="128"/>
      </rPr>
      <t>( 訪看10 )第    825 号
( 訪看24 )第   1153 号
( 訪看25 )第   1241 号
( 訪看27 )第    495 号
( 訪看28 )第    326 号</t>
    </r>
  </si>
  <si>
    <r>
      <rPr>
        <sz val="9"/>
        <color rgb="FF000000"/>
        <rFont val="ＭＳ Ｐゴシック"/>
        <family val="3"/>
        <charset val="128"/>
      </rPr>
      <t>令和 8年 6月 1日
令和 8年 6月 1日
令和 8年 6月 1日
令和 8年 6月 1日
令和 8年 6月 1日</t>
    </r>
  </si>
  <si>
    <t>445</t>
  </si>
  <si>
    <t>05,9401,6</t>
  </si>
  <si>
    <r>
      <rPr>
        <sz val="9"/>
        <color rgb="FF000000"/>
        <rFont val="ＭＳ ゴシック"/>
        <family val="3"/>
        <charset val="128"/>
      </rPr>
      <t>社会福祉法人　ノテ福祉会
訪問看護ステーション　ノテ真栄</t>
    </r>
  </si>
  <si>
    <r>
      <rPr>
        <sz val="9"/>
        <color rgb="FF000000"/>
        <rFont val="ＭＳ ゴシック"/>
        <family val="3"/>
        <charset val="128"/>
      </rPr>
      <t>〒004－0839
札幌市清田区真栄４３４番地６</t>
    </r>
  </si>
  <si>
    <r>
      <rPr>
        <sz val="9"/>
        <color rgb="FF000000"/>
        <rFont val="ＭＳ ゴシック"/>
        <family val="3"/>
        <charset val="128"/>
      </rPr>
      <t>011-885-2755
(011-885-2811)</t>
    </r>
  </si>
  <si>
    <r>
      <rPr>
        <sz val="9"/>
        <color rgb="FF000000"/>
        <rFont val="ＭＳ Ｐゴシック"/>
        <family val="3"/>
        <charset val="128"/>
      </rPr>
      <t>( 訪看23 )第    290 号
( 訪看25 )第    323 号
( 訪看40 )第    162 号</t>
    </r>
  </si>
  <si>
    <r>
      <rPr>
        <sz val="9"/>
        <color rgb="FF000000"/>
        <rFont val="ＭＳ Ｐゴシック"/>
        <family val="3"/>
        <charset val="128"/>
      </rPr>
      <t>令和 6年 6月 1日
平成22年10月 1日
令和 6年 6月 1日</t>
    </r>
  </si>
  <si>
    <t>446</t>
  </si>
  <si>
    <t>05,9402,4</t>
  </si>
  <si>
    <r>
      <rPr>
        <sz val="9"/>
        <color rgb="FF000000"/>
        <rFont val="ＭＳ ゴシック"/>
        <family val="3"/>
        <charset val="128"/>
      </rPr>
      <t>株式会社　モア・アクティブ
訪問看護ステーション　モア・アクティブ札幌白石</t>
    </r>
  </si>
  <si>
    <r>
      <rPr>
        <sz val="9"/>
        <color rgb="FF000000"/>
        <rFont val="ＭＳ ゴシック"/>
        <family val="3"/>
        <charset val="128"/>
      </rPr>
      <t>〒003－0024
札幌市白石区本郷通　南１丁目南３番１号　モデュロール１０１号室</t>
    </r>
  </si>
  <si>
    <r>
      <rPr>
        <sz val="9"/>
        <color rgb="FF000000"/>
        <rFont val="ＭＳ ゴシック"/>
        <family val="3"/>
        <charset val="128"/>
      </rPr>
      <t>011-860-5007
(011-860-5008)</t>
    </r>
  </si>
  <si>
    <r>
      <rPr>
        <sz val="9"/>
        <color rgb="FF000000"/>
        <rFont val="ＭＳ Ｐゴシック"/>
        <family val="3"/>
        <charset val="128"/>
      </rPr>
      <t>( 訪看24 )第    263 号
( 訪看25 )第    360 号
( 訪ベⅠ１ )第    376 号
( 訪ベⅠ１注 )第    272 号
( 訪看40 )第    266 号</t>
    </r>
  </si>
  <si>
    <r>
      <rPr>
        <sz val="9"/>
        <color rgb="FF000000"/>
        <rFont val="ＭＳ Ｐゴシック"/>
        <family val="3"/>
        <charset val="128"/>
      </rPr>
      <t>平成24年 5月 1日
平成24年 5月 1日
令和 8年 6月 1日
令和 8年 6月 1日
令和 6年 6月 1日</t>
    </r>
  </si>
  <si>
    <t>447</t>
  </si>
  <si>
    <t>05,9404,0</t>
  </si>
  <si>
    <r>
      <rPr>
        <sz val="9"/>
        <color rgb="FF000000"/>
        <rFont val="ＭＳ ゴシック"/>
        <family val="3"/>
        <charset val="128"/>
      </rPr>
      <t>ＭＴ居宅サービス株式会社
訪問看護リハビリセンター椿</t>
    </r>
  </si>
  <si>
    <r>
      <rPr>
        <sz val="9"/>
        <color rgb="FF000000"/>
        <rFont val="ＭＳ ゴシック"/>
        <family val="3"/>
        <charset val="128"/>
      </rPr>
      <t>〒004－0033
札幌市厚別区上野幌三条４丁目１９－２６　ホクノー上野幌ビル２階Ｃ</t>
    </r>
  </si>
  <si>
    <r>
      <rPr>
        <sz val="9"/>
        <color rgb="FF000000"/>
        <rFont val="ＭＳ ゴシック"/>
        <family val="3"/>
        <charset val="128"/>
      </rPr>
      <t>011-802-5921
(011-802-5931)</t>
    </r>
  </si>
  <si>
    <r>
      <rPr>
        <sz val="9"/>
        <color rgb="FF000000"/>
        <rFont val="ＭＳ Ｐゴシック"/>
        <family val="3"/>
        <charset val="128"/>
      </rPr>
      <t>( 訪看10 )第    175 号
( 訪看24 )第    268 号
( 訪看25 )第    365 号
( 訪看40 )第    181 号</t>
    </r>
  </si>
  <si>
    <r>
      <rPr>
        <sz val="9"/>
        <color rgb="FF000000"/>
        <rFont val="ＭＳ Ｐゴシック"/>
        <family val="3"/>
        <charset val="128"/>
      </rPr>
      <t>令和 2年 2月 1日
平成24年 7月 1日
平成24年 7月 1日
令和 6年 6月 1日</t>
    </r>
  </si>
  <si>
    <t>448</t>
  </si>
  <si>
    <t>05,9405,7</t>
  </si>
  <si>
    <r>
      <rPr>
        <sz val="9"/>
        <color rgb="FF000000"/>
        <rFont val="ＭＳ ゴシック"/>
        <family val="3"/>
        <charset val="128"/>
      </rPr>
      <t>医療法人社団鈴木内科医院
鈴木内科介護看護センター</t>
    </r>
  </si>
  <si>
    <r>
      <rPr>
        <sz val="9"/>
        <color rgb="FF000000"/>
        <rFont val="ＭＳ Ｐゴシック"/>
        <family val="3"/>
        <charset val="128"/>
      </rPr>
      <t>( 訪看24 )第    312 号
( 訪看25 )第    413 号</t>
    </r>
  </si>
  <si>
    <r>
      <rPr>
        <sz val="9"/>
        <color rgb="FF000000"/>
        <rFont val="ＭＳ Ｐゴシック"/>
        <family val="3"/>
        <charset val="128"/>
      </rPr>
      <t>平成26年 1月 1日
平成26年 1月 1日</t>
    </r>
  </si>
  <si>
    <t>449</t>
  </si>
  <si>
    <t>05,9406,5</t>
  </si>
  <si>
    <r>
      <rPr>
        <sz val="9"/>
        <color rgb="FF000000"/>
        <rFont val="ＭＳ ゴシック"/>
        <family val="3"/>
        <charset val="128"/>
      </rPr>
      <t>社会医療法人康和会
複合型居宅介護しらかば</t>
    </r>
  </si>
  <si>
    <r>
      <rPr>
        <sz val="9"/>
        <color rgb="FF000000"/>
        <rFont val="ＭＳ ゴシック"/>
        <family val="3"/>
        <charset val="128"/>
      </rPr>
      <t>〒062－0053
札幌市豊平区月寒東三条１８丁目２０番４８号</t>
    </r>
  </si>
  <si>
    <r>
      <rPr>
        <sz val="9"/>
        <color rgb="FF000000"/>
        <rFont val="ＭＳ ゴシック"/>
        <family val="3"/>
        <charset val="128"/>
      </rPr>
      <t>011-826-5565
(011-826-5663)</t>
    </r>
  </si>
  <si>
    <r>
      <rPr>
        <sz val="9"/>
        <color rgb="FF000000"/>
        <rFont val="ＭＳ Ｐゴシック"/>
        <family val="3"/>
        <charset val="128"/>
      </rPr>
      <t>( 訪看24 )第    358 号
( 訪看25 )第    457 号
( 訪看40 )第    100 号</t>
    </r>
  </si>
  <si>
    <r>
      <rPr>
        <sz val="9"/>
        <color rgb="FF000000"/>
        <rFont val="ＭＳ Ｐゴシック"/>
        <family val="3"/>
        <charset val="128"/>
      </rPr>
      <t>平成26年10月 1日
平成26年10月 1日
令和 6年 6月 1日</t>
    </r>
  </si>
  <si>
    <t>450</t>
  </si>
  <si>
    <t>05,9407,3</t>
  </si>
  <si>
    <r>
      <rPr>
        <sz val="9"/>
        <color rgb="FF000000"/>
        <rFont val="ＭＳ ゴシック"/>
        <family val="3"/>
        <charset val="128"/>
      </rPr>
      <t>社会医療法人康和会
２４時間訪問介護看護　しらかば</t>
    </r>
  </si>
  <si>
    <r>
      <rPr>
        <sz val="9"/>
        <color rgb="FF000000"/>
        <rFont val="ＭＳ ゴシック"/>
        <family val="3"/>
        <charset val="128"/>
      </rPr>
      <t>011-826-1156
(011-826-5585)</t>
    </r>
  </si>
  <si>
    <r>
      <rPr>
        <sz val="9"/>
        <color rgb="FF000000"/>
        <rFont val="ＭＳ Ｐゴシック"/>
        <family val="3"/>
        <charset val="128"/>
      </rPr>
      <t>( 訪看24 )第    366 号
( 訪看25 )第    466 号
( 訪看41 )第     68 号</t>
    </r>
  </si>
  <si>
    <r>
      <rPr>
        <sz val="9"/>
        <color rgb="FF000000"/>
        <rFont val="ＭＳ Ｐゴシック"/>
        <family val="3"/>
        <charset val="128"/>
      </rPr>
      <t>平成26年12月 1日
平成26年12月 1日
令和 6年 6月 1日</t>
    </r>
  </si>
  <si>
    <t>451</t>
  </si>
  <si>
    <t>05,9411,5</t>
  </si>
  <si>
    <r>
      <rPr>
        <sz val="9"/>
        <color rgb="FF000000"/>
        <rFont val="ＭＳ ゴシック"/>
        <family val="3"/>
        <charset val="128"/>
      </rPr>
      <t>医療法人社団青葉
ＨＡＲＥＬＵ宮の森看護小規模多機能型居宅介護</t>
    </r>
  </si>
  <si>
    <r>
      <rPr>
        <sz val="9"/>
        <color rgb="FF000000"/>
        <rFont val="ＭＳ ゴシック"/>
        <family val="3"/>
        <charset val="128"/>
      </rPr>
      <t>011-215-8292
(011-215-8878)</t>
    </r>
  </si>
  <si>
    <r>
      <rPr>
        <sz val="9"/>
        <color rgb="FF000000"/>
        <rFont val="ＭＳ Ｐゴシック"/>
        <family val="3"/>
        <charset val="128"/>
      </rPr>
      <t>( 訪看24 )第    756 号
( 訪看25 )第    830 号</t>
    </r>
  </si>
  <si>
    <r>
      <rPr>
        <sz val="9"/>
        <color rgb="FF000000"/>
        <rFont val="ＭＳ Ｐゴシック"/>
        <family val="3"/>
        <charset val="128"/>
      </rPr>
      <t>令和 3年11月 1日
令和 3年11月 1日</t>
    </r>
  </si>
  <si>
    <t>452</t>
  </si>
  <si>
    <t>05,9413,1</t>
  </si>
  <si>
    <r>
      <rPr>
        <sz val="9"/>
        <color rgb="FF000000"/>
        <rFont val="ＭＳ ゴシック"/>
        <family val="3"/>
        <charset val="128"/>
      </rPr>
      <t>社会医療法人貞仁会
看護小規模多機能型居宅介護　新札幌ひばりが丘</t>
    </r>
  </si>
  <si>
    <r>
      <rPr>
        <sz val="9"/>
        <color rgb="FF000000"/>
        <rFont val="ＭＳ ゴシック"/>
        <family val="3"/>
        <charset val="128"/>
      </rPr>
      <t>〒004－0053
札幌市厚別区厚別中央三条２丁目１２番４０号</t>
    </r>
  </si>
  <si>
    <r>
      <rPr>
        <sz val="9"/>
        <color rgb="FF000000"/>
        <rFont val="ＭＳ ゴシック"/>
        <family val="3"/>
        <charset val="128"/>
      </rPr>
      <t>011-894-7032
(011-894-7033)</t>
    </r>
  </si>
  <si>
    <r>
      <rPr>
        <sz val="9"/>
        <color rgb="FF000000"/>
        <rFont val="ＭＳ Ｐゴシック"/>
        <family val="3"/>
        <charset val="128"/>
      </rPr>
      <t>( 訪看24 )第    942 号
( 訪看25 )第   1013 号</t>
    </r>
  </si>
  <si>
    <r>
      <rPr>
        <sz val="9"/>
        <color rgb="FF000000"/>
        <rFont val="ＭＳ Ｐゴシック"/>
        <family val="3"/>
        <charset val="128"/>
      </rPr>
      <t>令和 6年 4月 1日
令和 6年 4月 1日</t>
    </r>
  </si>
  <si>
    <t>453</t>
  </si>
  <si>
    <t>05,9414,9</t>
  </si>
  <si>
    <r>
      <rPr>
        <sz val="9"/>
        <color rgb="FF000000"/>
        <rFont val="ＭＳ ゴシック"/>
        <family val="3"/>
        <charset val="128"/>
      </rPr>
      <t>株式会社おいらーく
訪問看護ステーション　おいらーく</t>
    </r>
  </si>
  <si>
    <r>
      <rPr>
        <sz val="9"/>
        <color rgb="FF000000"/>
        <rFont val="ＭＳ ゴシック"/>
        <family val="3"/>
        <charset val="128"/>
      </rPr>
      <t>〒007－0809
札幌市東区東苗穂九条３丁目１－３３</t>
    </r>
  </si>
  <si>
    <r>
      <rPr>
        <sz val="9"/>
        <color rgb="FF000000"/>
        <rFont val="ＭＳ ゴシック"/>
        <family val="3"/>
        <charset val="128"/>
      </rPr>
      <t xml:space="preserve">011-790-6250
</t>
    </r>
  </si>
  <si>
    <r>
      <rPr>
        <sz val="9"/>
        <color rgb="FF000000"/>
        <rFont val="ＭＳ Ｐゴシック"/>
        <family val="3"/>
        <charset val="128"/>
      </rPr>
      <t>( 訪看10 )第    654 号
( 訪看24 )第    971 号
( 訪看25 )第   1043 号
( 訪看27 )第    352 号
( 訪看41 )第    300 号</t>
    </r>
  </si>
  <si>
    <r>
      <rPr>
        <sz val="9"/>
        <color rgb="FF000000"/>
        <rFont val="ＭＳ Ｐゴシック"/>
        <family val="3"/>
        <charset val="128"/>
      </rPr>
      <t>令和 6年 7月 1日
令和 6年 7月 1日
令和 6年 7月 1日
令和 6年 7月 1日
令和 6年12月 1日</t>
    </r>
  </si>
  <si>
    <t>454</t>
  </si>
  <si>
    <t>05,9415,6</t>
  </si>
  <si>
    <r>
      <rPr>
        <sz val="9"/>
        <color rgb="FF000000"/>
        <rFont val="ＭＳ ゴシック"/>
        <family val="3"/>
        <charset val="128"/>
      </rPr>
      <t>株式会社ＴｈｒｅｅＭ．
訪問看護ステーションうらら</t>
    </r>
  </si>
  <si>
    <r>
      <rPr>
        <sz val="9"/>
        <color rgb="FF000000"/>
        <rFont val="ＭＳ ゴシック"/>
        <family val="3"/>
        <charset val="128"/>
      </rPr>
      <t>〒062－0933
札幌市豊平区平岸三条１４丁目２－１６－６０３</t>
    </r>
  </si>
  <si>
    <r>
      <rPr>
        <sz val="9"/>
        <color rgb="FF000000"/>
        <rFont val="ＭＳ ゴシック"/>
        <family val="3"/>
        <charset val="128"/>
      </rPr>
      <t xml:space="preserve">011-311-5047
</t>
    </r>
  </si>
  <si>
    <r>
      <rPr>
        <sz val="9"/>
        <color rgb="FF000000"/>
        <rFont val="ＭＳ Ｐゴシック"/>
        <family val="3"/>
        <charset val="128"/>
      </rPr>
      <t>( 訪看10 )第    666 号
( 訪看23 )第   1041 号
( 訪看24 )第    978 号
( 訪看25 )第   1054 号
( 訪看27 )第    361 号
( 訪看41 )第    241 号</t>
    </r>
  </si>
  <si>
    <r>
      <rPr>
        <sz val="9"/>
        <color rgb="FF000000"/>
        <rFont val="ＭＳ Ｐゴシック"/>
        <family val="3"/>
        <charset val="128"/>
      </rPr>
      <t>令和 6年 8月 1日
令和 6年 9月 1日
令和 6年 8月 1日
令和 6年 8月 1日
令和 6年 8月 1日
令和 6年10月 1日</t>
    </r>
  </si>
  <si>
    <t>455</t>
  </si>
  <si>
    <t>05,9416,4</t>
  </si>
  <si>
    <r>
      <rPr>
        <sz val="9"/>
        <color rgb="FF000000"/>
        <rFont val="ＭＳ ゴシック"/>
        <family val="3"/>
        <charset val="128"/>
      </rPr>
      <t>株式会社アトリエサクラ
メディケア　ツバキ</t>
    </r>
  </si>
  <si>
    <r>
      <rPr>
        <sz val="9"/>
        <color rgb="FF000000"/>
        <rFont val="ＭＳ ゴシック"/>
        <family val="3"/>
        <charset val="128"/>
      </rPr>
      <t>〒063－0023
札幌市西区平和三条５丁目１番１号</t>
    </r>
  </si>
  <si>
    <r>
      <rPr>
        <sz val="9"/>
        <color rgb="FF000000"/>
        <rFont val="ＭＳ ゴシック"/>
        <family val="3"/>
        <charset val="128"/>
      </rPr>
      <t xml:space="preserve">011-666-8511
</t>
    </r>
  </si>
  <si>
    <r>
      <rPr>
        <sz val="9"/>
        <color rgb="FF000000"/>
        <rFont val="ＭＳ Ｐゴシック"/>
        <family val="3"/>
        <charset val="128"/>
      </rPr>
      <t>( 訪看24 )第   1106 号
( 訪看25 )第   1191 号
( 訪ベⅠ１ )第    547 号
( 訪看41 )第    453 号</t>
    </r>
  </si>
  <si>
    <r>
      <rPr>
        <sz val="9"/>
        <color rgb="FF000000"/>
        <rFont val="ＭＳ Ｐゴシック"/>
        <family val="3"/>
        <charset val="128"/>
      </rPr>
      <t>令和 8年 2月 1日
令和 8年 2月 1日
令和 8年 6月 1日
令和 8年 2月 1日</t>
    </r>
  </si>
  <si>
    <t>456</t>
  </si>
  <si>
    <t>05,9417,2</t>
  </si>
  <si>
    <r>
      <rPr>
        <sz val="9"/>
        <color rgb="FF000000"/>
        <rFont val="ＭＳ ゴシック"/>
        <family val="3"/>
        <charset val="128"/>
      </rPr>
      <t>株式会社リハ・イノベーション
ヴァルハラ看多機センター</t>
    </r>
  </si>
  <si>
    <r>
      <rPr>
        <sz val="9"/>
        <color rgb="FF000000"/>
        <rFont val="ＭＳ ゴシック"/>
        <family val="3"/>
        <charset val="128"/>
      </rPr>
      <t>〒063－0039
札幌市西区西野九条８丁目１４－５</t>
    </r>
  </si>
  <si>
    <r>
      <rPr>
        <sz val="9"/>
        <color rgb="FF000000"/>
        <rFont val="ＭＳ ゴシック"/>
        <family val="3"/>
        <charset val="128"/>
      </rPr>
      <t xml:space="preserve">011-676-3650
</t>
    </r>
  </si>
  <si>
    <r>
      <rPr>
        <sz val="9"/>
        <color rgb="FF000000"/>
        <rFont val="ＭＳ Ｐゴシック"/>
        <family val="3"/>
        <charset val="128"/>
      </rPr>
      <t>( 訪ベⅠ１ )第    458 号
( 訪ベⅠ１注 )第     34 号</t>
    </r>
  </si>
  <si>
    <r>
      <rPr>
        <sz val="9"/>
        <color rgb="FF000000"/>
        <rFont val="ＭＳ Ｐゴシック"/>
        <family val="3"/>
        <charset val="128"/>
      </rPr>
      <t>令和 8年 6月 1日
令和 8年 6月 1日</t>
    </r>
  </si>
  <si>
    <t>457</t>
  </si>
  <si>
    <t>10,9004,8</t>
  </si>
  <si>
    <r>
      <rPr>
        <sz val="9"/>
        <color rgb="FF000000"/>
        <rFont val="ＭＳ ゴシック"/>
        <family val="3"/>
        <charset val="128"/>
      </rPr>
      <t>一般社団法人　北海道総合在宅ケア事業団
一般社団法人北海道総合在宅ケア事業団江別訪問看護ステーション</t>
    </r>
  </si>
  <si>
    <r>
      <rPr>
        <sz val="9"/>
        <color rgb="FF000000"/>
        <rFont val="ＭＳ ゴシック"/>
        <family val="3"/>
        <charset val="128"/>
      </rPr>
      <t>〒069－0842
江別市大麻沢町５番の６　江別市いきいきセンター</t>
    </r>
  </si>
  <si>
    <r>
      <rPr>
        <sz val="9"/>
        <color rgb="FF000000"/>
        <rFont val="ＭＳ ゴシック"/>
        <family val="3"/>
        <charset val="128"/>
      </rPr>
      <t xml:space="preserve">011-387-8877
</t>
    </r>
  </si>
  <si>
    <r>
      <rPr>
        <sz val="9"/>
        <color rgb="FF000000"/>
        <rFont val="ＭＳ Ｐゴシック"/>
        <family val="3"/>
        <charset val="128"/>
      </rPr>
      <t>( 訪看10 )第     60 号
( 訪看23 )第   1146 号
( 訪看24 )第    125 号
( 訪看25 )第     27 号
( 訪看27 )第    113 号
( 訪看34 )第    171 号
( 訪ベⅠ１ )第    308 号
( 訪ベⅠ１注 )第    214 号
( 訪看40 )第    267 号</t>
    </r>
  </si>
  <si>
    <r>
      <rPr>
        <sz val="9"/>
        <color rgb="FF000000"/>
        <rFont val="ＭＳ Ｐゴシック"/>
        <family val="3"/>
        <charset val="128"/>
      </rPr>
      <t>令和 3年12月 1日
令和 8年 1月 1日
平成20年 4月 1日
平成10年 5月 1日
平成30年 7月 1日
令和 6年12月 1日
令和 8年 6月 1日
令和 8年 6月 1日
令和 6年 6月 1日</t>
    </r>
  </si>
  <si>
    <t>458</t>
  </si>
  <si>
    <t>10,9006,3</t>
  </si>
  <si>
    <r>
      <rPr>
        <sz val="9"/>
        <color rgb="FF000000"/>
        <rFont val="ＭＳ ゴシック"/>
        <family val="3"/>
        <charset val="128"/>
      </rPr>
      <t>一般社団法人　北海道総合在宅ケア事業団
一般社団法人北海道総合在宅ケア事業団当別訪問看護ステーション</t>
    </r>
  </si>
  <si>
    <r>
      <rPr>
        <sz val="9"/>
        <color rgb="FF000000"/>
        <rFont val="ＭＳ ゴシック"/>
        <family val="3"/>
        <charset val="128"/>
      </rPr>
      <t>〒061－0226
石狩郡当別町錦町５５番地９ＪＲドーミー当別１階</t>
    </r>
  </si>
  <si>
    <r>
      <rPr>
        <sz val="9"/>
        <color rgb="FF000000"/>
        <rFont val="ＭＳ ゴシック"/>
        <family val="3"/>
        <charset val="128"/>
      </rPr>
      <t xml:space="preserve">01332-5-2150
</t>
    </r>
  </si>
  <si>
    <r>
      <rPr>
        <sz val="9"/>
        <color rgb="FF000000"/>
        <rFont val="ＭＳ Ｐゴシック"/>
        <family val="3"/>
        <charset val="128"/>
      </rPr>
      <t>( 訪看10 )第     61 号
( 訪看23 )第    197 号
( 訪看25 )第    288 号
( 訪看27 )第    114 号
( 訪看34 )第    197 号
( 訪ベⅠ１ )第    214 号
( 訪ベⅠ１注 )第    212 号
( 訪看40 )第    268 号</t>
    </r>
  </si>
  <si>
    <r>
      <rPr>
        <sz val="9"/>
        <color rgb="FF000000"/>
        <rFont val="ＭＳ Ｐゴシック"/>
        <family val="3"/>
        <charset val="128"/>
      </rPr>
      <t>令和 3年10月 1日
令和 6年 6月 1日
平成20年12月 1日
平成30年 7月 1日
令和 6年12月 1日
令和 8年 6月 1日
令和 8年 6月 1日
令和 6年 6月 1日</t>
    </r>
  </si>
  <si>
    <t>459</t>
  </si>
  <si>
    <t>10,9007,1</t>
  </si>
  <si>
    <r>
      <rPr>
        <sz val="9"/>
        <color rgb="FF000000"/>
        <rFont val="ＭＳ ゴシック"/>
        <family val="3"/>
        <charset val="128"/>
      </rPr>
      <t>医療法人　友愛会
訪問看護ステーションゆうあい</t>
    </r>
  </si>
  <si>
    <r>
      <rPr>
        <sz val="9"/>
        <color rgb="FF000000"/>
        <rFont val="ＭＳ ゴシック"/>
        <family val="3"/>
        <charset val="128"/>
      </rPr>
      <t>〒069－0806
江別市新栄台　４６－１</t>
    </r>
  </si>
  <si>
    <r>
      <rPr>
        <sz val="9"/>
        <color rgb="FF000000"/>
        <rFont val="ＭＳ ゴシック"/>
        <family val="3"/>
        <charset val="128"/>
      </rPr>
      <t xml:space="preserve">011-380-5078
</t>
    </r>
  </si>
  <si>
    <r>
      <rPr>
        <sz val="9"/>
        <color rgb="FF000000"/>
        <rFont val="ＭＳ Ｐゴシック"/>
        <family val="3"/>
        <charset val="128"/>
      </rPr>
      <t>( 訪看10 )第    827 号
( 訪看23 )第     55 号
( 訪看25 )第     89 号
( 訪看34 )第     58 号
( 訪ベⅠ１ )第    215 号
( 訪ベⅠ１注 )第     39 号
( 訪看40 )第    201 号</t>
    </r>
  </si>
  <si>
    <r>
      <rPr>
        <sz val="9"/>
        <color rgb="FF000000"/>
        <rFont val="ＭＳ Ｐゴシック"/>
        <family val="3"/>
        <charset val="128"/>
      </rPr>
      <t>令和 8年 7月 1日
令和 6年 6月 1日
平成11年 2月 1日
令和 6年 6月 1日
令和 8年 6月 1日
令和 8年 6月 1日
令和 6年 6月 1日</t>
    </r>
  </si>
  <si>
    <t>460</t>
  </si>
  <si>
    <t>10,9013,9</t>
  </si>
  <si>
    <r>
      <rPr>
        <sz val="9"/>
        <color rgb="FF000000"/>
        <rFont val="ＭＳ ゴシック"/>
        <family val="3"/>
        <charset val="128"/>
      </rPr>
      <t>医療法人英生会
訪問看護ステーションのっぽろ</t>
    </r>
  </si>
  <si>
    <r>
      <rPr>
        <sz val="9"/>
        <color rgb="FF000000"/>
        <rFont val="ＭＳ ゴシック"/>
        <family val="3"/>
        <charset val="128"/>
      </rPr>
      <t>〒069－0813
江別市野幌町５３番地の５</t>
    </r>
  </si>
  <si>
    <r>
      <rPr>
        <sz val="9"/>
        <color rgb="FF000000"/>
        <rFont val="ＭＳ ゴシック"/>
        <family val="3"/>
        <charset val="128"/>
      </rPr>
      <t>011-382-3483
(011-383-7965)</t>
    </r>
  </si>
  <si>
    <r>
      <rPr>
        <sz val="9"/>
        <color rgb="FF000000"/>
        <rFont val="ＭＳ Ｐゴシック"/>
        <family val="3"/>
        <charset val="128"/>
      </rPr>
      <t>( 訪看24 )第     58 号
( 訪看25 )第    205 号
( 訪ベⅠ１ )第    216 号
( 訪ベⅠ１注 )第    237 号
( 訪看40 )第     66 号</t>
    </r>
  </si>
  <si>
    <r>
      <rPr>
        <sz val="9"/>
        <color rgb="FF000000"/>
        <rFont val="ＭＳ Ｐゴシック"/>
        <family val="3"/>
        <charset val="128"/>
      </rPr>
      <t>平成20年 4月 1日
平成18年 2月 1日
令和 8年 6月 1日
令和 8年 6月 1日
令和 6年 6月 1日</t>
    </r>
  </si>
  <si>
    <t>461</t>
  </si>
  <si>
    <t>10,9015,4</t>
  </si>
  <si>
    <r>
      <rPr>
        <sz val="9"/>
        <color rgb="FF000000"/>
        <rFont val="ＭＳ ゴシック"/>
        <family val="3"/>
        <charset val="128"/>
      </rPr>
      <t>江別市長　後藤　好人
江別市立病院訪問看護ステーションいたわり</t>
    </r>
  </si>
  <si>
    <r>
      <rPr>
        <sz val="9"/>
        <color rgb="FF000000"/>
        <rFont val="ＭＳ ゴシック"/>
        <family val="3"/>
        <charset val="128"/>
      </rPr>
      <t>〒067－0004
江別市若草町６番地</t>
    </r>
  </si>
  <si>
    <r>
      <rPr>
        <sz val="9"/>
        <color rgb="FF000000"/>
        <rFont val="ＭＳ ゴシック"/>
        <family val="3"/>
        <charset val="128"/>
      </rPr>
      <t>011-382-5151
(011-384-1321)</t>
    </r>
  </si>
  <si>
    <r>
      <rPr>
        <sz val="9"/>
        <color rgb="FF000000"/>
        <rFont val="ＭＳ Ｐゴシック"/>
        <family val="3"/>
        <charset val="128"/>
      </rPr>
      <t>( 訪看10 )第     32 号
( 訪看23 )第    223 号
( 訪看25 )第    313 号
( 訪看26 )第      6 号
( 訪看27 )第    150 号
( 訪看35 )第     71 号
( 訪ベⅠ１ )第    384 号
( 訪ベⅠ１注 )第    387 号
( 訪看40 )第     19 号</t>
    </r>
  </si>
  <si>
    <r>
      <rPr>
        <sz val="9"/>
        <color rgb="FF000000"/>
        <rFont val="ＭＳ Ｐゴシック"/>
        <family val="3"/>
        <charset val="128"/>
      </rPr>
      <t>平成22年 4月 1日
令和 6年 6月 1日
平成22年 4月 1日
平成26年 4月 1日
平成30年10月 1日
令和 8年 6月 1日
令和 8年 6月 1日
令和 8年 6月 1日
令和 6年 6月 1日</t>
    </r>
  </si>
  <si>
    <t>462</t>
  </si>
  <si>
    <t>10,9019,6</t>
  </si>
  <si>
    <r>
      <rPr>
        <sz val="9"/>
        <color rgb="FF000000"/>
        <rFont val="ＭＳ ゴシック"/>
        <family val="3"/>
        <charset val="128"/>
      </rPr>
      <t>株式会社　Ａライフケア
訪問看護ステーション　ことり</t>
    </r>
  </si>
  <si>
    <r>
      <rPr>
        <sz val="9"/>
        <color rgb="FF000000"/>
        <rFont val="ＭＳ ゴシック"/>
        <family val="3"/>
        <charset val="128"/>
      </rPr>
      <t>〒067－0014
江別市４条７丁目３番地２</t>
    </r>
  </si>
  <si>
    <r>
      <rPr>
        <sz val="9"/>
        <color rgb="FF000000"/>
        <rFont val="ＭＳ ゴシック"/>
        <family val="3"/>
        <charset val="128"/>
      </rPr>
      <t>011-556-3335
(011-556-5422)</t>
    </r>
  </si>
  <si>
    <r>
      <rPr>
        <sz val="9"/>
        <color rgb="FF000000"/>
        <rFont val="ＭＳ Ｐゴシック"/>
        <family val="3"/>
        <charset val="128"/>
      </rPr>
      <t>( 訪看10 )第    233 号
( 訪看23 )第    427 号
( 訪看25 )第    524 号
( 訪看27 )第     51 号
( 訪看28 )第     38 号
( 訪ベⅠ１ )第    217 号
( 訪ベⅠ１注 )第    269 号
( 訪看40 )第     39 号</t>
    </r>
  </si>
  <si>
    <r>
      <rPr>
        <sz val="9"/>
        <color rgb="FF000000"/>
        <rFont val="ＭＳ Ｐゴシック"/>
        <family val="3"/>
        <charset val="128"/>
      </rPr>
      <t>令和 4年 3月 1日
令和 6年 6月 1日
平成28年 3月 1日
平成28年 3月 1日
平成28年 3月 1日
令和 8年 6月 1日
令和 8年 6月 1日
令和 6年 6月 1日</t>
    </r>
  </si>
  <si>
    <t>463</t>
  </si>
  <si>
    <t>10,9021,2</t>
  </si>
  <si>
    <r>
      <rPr>
        <sz val="9"/>
        <color rgb="FF000000"/>
        <rFont val="ＭＳ ゴシック"/>
        <family val="3"/>
        <charset val="128"/>
      </rPr>
      <t>株式会社Ｎ・フィールド
訪問看護ステーション　デューン江別</t>
    </r>
  </si>
  <si>
    <r>
      <rPr>
        <sz val="9"/>
        <color rgb="FF000000"/>
        <rFont val="ＭＳ ゴシック"/>
        <family val="3"/>
        <charset val="128"/>
      </rPr>
      <t>〒069－0846
江別市大麻桜木町３４－３クシェル　ソレイユ１０４号</t>
    </r>
  </si>
  <si>
    <r>
      <rPr>
        <sz val="9"/>
        <color rgb="FF000000"/>
        <rFont val="ＭＳ ゴシック"/>
        <family val="3"/>
        <charset val="128"/>
      </rPr>
      <t>011-398-8452
(011-398-8453)</t>
    </r>
  </si>
  <si>
    <r>
      <rPr>
        <sz val="9"/>
        <color rgb="FF000000"/>
        <rFont val="ＭＳ Ｐゴシック"/>
        <family val="3"/>
        <charset val="128"/>
      </rPr>
      <t>( 訪看10 )第    242 号
( 訪看34 )第    292 号
( 訪ベⅠ１ )第    220 号
( 訪ベⅠ１注 )第    147 号
( 訪看40 )第    633 号</t>
    </r>
  </si>
  <si>
    <r>
      <rPr>
        <sz val="9"/>
        <color rgb="FF000000"/>
        <rFont val="ＭＳ Ｐゴシック"/>
        <family val="3"/>
        <charset val="128"/>
      </rPr>
      <t>令和 4年 1月 1日
令和 7年 4月 1日
令和 8年 6月 1日
令和 8年 6月 1日
令和 7年 8月 1日</t>
    </r>
  </si>
  <si>
    <t>464</t>
  </si>
  <si>
    <t>10,9022,0</t>
  </si>
  <si>
    <r>
      <rPr>
        <sz val="9"/>
        <color rgb="FF000000"/>
        <rFont val="ＭＳ ゴシック"/>
        <family val="3"/>
        <charset val="128"/>
      </rPr>
      <t>株式会社みのりの丘
訪問看護ステーションみのりの丘</t>
    </r>
  </si>
  <si>
    <r>
      <rPr>
        <sz val="9"/>
        <color rgb="FF000000"/>
        <rFont val="ＭＳ ゴシック"/>
        <family val="3"/>
        <charset val="128"/>
      </rPr>
      <t>〒069－0852
江別市大麻東町１５番地の３０</t>
    </r>
  </si>
  <si>
    <r>
      <rPr>
        <sz val="9"/>
        <color rgb="FF000000"/>
        <rFont val="ＭＳ ゴシック"/>
        <family val="3"/>
        <charset val="128"/>
      </rPr>
      <t>011-375-1547
(011-398-9750)</t>
    </r>
  </si>
  <si>
    <r>
      <rPr>
        <sz val="9"/>
        <color rgb="FF000000"/>
        <rFont val="ＭＳ Ｐゴシック"/>
        <family val="3"/>
        <charset val="128"/>
      </rPr>
      <t>( 訪看23 )第    580 号
( 訪看25 )第    663 号
( 訪ベⅠ１ )第    539 号
( 訪看40 )第    269 号</t>
    </r>
  </si>
  <si>
    <r>
      <rPr>
        <sz val="9"/>
        <color rgb="FF000000"/>
        <rFont val="ＭＳ Ｐゴシック"/>
        <family val="3"/>
        <charset val="128"/>
      </rPr>
      <t>令和 6年 6月 1日
平成31年 1月 1日
令和 8年 6月 1日
令和 6年 6月 1日</t>
    </r>
  </si>
  <si>
    <t>465</t>
  </si>
  <si>
    <t>10,9023,8</t>
  </si>
  <si>
    <r>
      <rPr>
        <sz val="9"/>
        <color rgb="FF000000"/>
        <rFont val="ＭＳ ゴシック"/>
        <family val="3"/>
        <charset val="128"/>
      </rPr>
      <t>株式会社　ワクラフ
訪問看護ステーション　こことわ</t>
    </r>
  </si>
  <si>
    <r>
      <rPr>
        <sz val="9"/>
        <color rgb="FF000000"/>
        <rFont val="ＭＳ ゴシック"/>
        <family val="3"/>
        <charset val="128"/>
      </rPr>
      <t>〒069－0802
江別市野幌寿町３－３グリーンコーポ　１０１</t>
    </r>
  </si>
  <si>
    <r>
      <rPr>
        <sz val="9"/>
        <color rgb="FF000000"/>
        <rFont val="ＭＳ ゴシック"/>
        <family val="3"/>
        <charset val="128"/>
      </rPr>
      <t>011-887-8601
(011-887-8602)</t>
    </r>
  </si>
  <si>
    <r>
      <rPr>
        <sz val="9"/>
        <color rgb="FF000000"/>
        <rFont val="ＭＳ Ｐゴシック"/>
        <family val="3"/>
        <charset val="128"/>
      </rPr>
      <t>( 訪看23 )第    612 号
( 訪看25 )第    686 号
( 訪看34 )第     24 号
( 訪ベⅠ１ )第      6 号
( 訪ベⅠ１注 )第    190 号
( 訪看40 )第    101 号</t>
    </r>
  </si>
  <si>
    <t>466</t>
  </si>
  <si>
    <t>10,9024,6</t>
  </si>
  <si>
    <r>
      <rPr>
        <sz val="9"/>
        <color rgb="FF000000"/>
        <rFont val="ＭＳ ゴシック"/>
        <family val="3"/>
        <charset val="128"/>
      </rPr>
      <t>株式会社　ライズリング
訪問看護ステーション　あんずの華</t>
    </r>
  </si>
  <si>
    <r>
      <rPr>
        <sz val="9"/>
        <color rgb="FF000000"/>
        <rFont val="ＭＳ ゴシック"/>
        <family val="3"/>
        <charset val="128"/>
      </rPr>
      <t>〒067－0041
江別市元江別本町１０番地の２３</t>
    </r>
  </si>
  <si>
    <r>
      <rPr>
        <sz val="9"/>
        <color rgb="FF000000"/>
        <rFont val="ＭＳ ゴシック"/>
        <family val="3"/>
        <charset val="128"/>
      </rPr>
      <t>011-382-3000
(011-382-1010)</t>
    </r>
  </si>
  <si>
    <r>
      <rPr>
        <sz val="9"/>
        <color rgb="FF000000"/>
        <rFont val="ＭＳ Ｐゴシック"/>
        <family val="3"/>
        <charset val="128"/>
      </rPr>
      <t>( 訪看10 )第    551 号
( 訪看23 )第    644 号
( 訪看25 )第    718 号
( 訪看27 )第    266 号
( 訪看40 )第    464 号
( 訪看41 )第    447 号</t>
    </r>
  </si>
  <si>
    <r>
      <rPr>
        <sz val="9"/>
        <color rgb="FF000000"/>
        <rFont val="ＭＳ Ｐゴシック"/>
        <family val="3"/>
        <charset val="128"/>
      </rPr>
      <t>令和 5年 2月 1日
令和 6年 6月 1日
令和 2年 2月 1日
令和 5年 2月 1日
令和 6年 6月 1日
令和 7年 9月 1日</t>
    </r>
  </si>
  <si>
    <t>467</t>
  </si>
  <si>
    <t>10,9025,3</t>
  </si>
  <si>
    <r>
      <rPr>
        <sz val="9"/>
        <color rgb="FF000000"/>
        <rFont val="ＭＳ ゴシック"/>
        <family val="3"/>
        <charset val="128"/>
      </rPr>
      <t>一般社団法人ポラリス
一般社団法人ポラリス　在宅看護センターポラリス</t>
    </r>
  </si>
  <si>
    <r>
      <rPr>
        <sz val="9"/>
        <color rgb="FF000000"/>
        <rFont val="ＭＳ ゴシック"/>
        <family val="3"/>
        <charset val="128"/>
      </rPr>
      <t>〒069－0816
江別市野幌住吉町１１－９</t>
    </r>
  </si>
  <si>
    <r>
      <rPr>
        <sz val="9"/>
        <color rgb="FF000000"/>
        <rFont val="ＭＳ ゴシック"/>
        <family val="3"/>
        <charset val="128"/>
      </rPr>
      <t>011-807-7405
(011-807-7406)</t>
    </r>
  </si>
  <si>
    <r>
      <rPr>
        <sz val="9"/>
        <color rgb="FF000000"/>
        <rFont val="ＭＳ Ｐゴシック"/>
        <family val="3"/>
        <charset val="128"/>
      </rPr>
      <t>( 訪看10 )第    414 号
( 訪看24 )第    646 号
( 訪看25 )第    720 号
( 訪看26 )第     31 号
( 訪看32 )第     39 号
( 訪ベⅠ１ )第    221 号
( 訪看40 )第    353 号</t>
    </r>
  </si>
  <si>
    <r>
      <rPr>
        <sz val="9"/>
        <color rgb="FF000000"/>
        <rFont val="ＭＳ Ｐゴシック"/>
        <family val="3"/>
        <charset val="128"/>
      </rPr>
      <t>令和 2年10月 1日
令和 2年 3月 1日
令和 2年 3月 1日
令和 2年 3月 1日
令和 6年 1月 1日
令和 6年 6月 1日
令和 6年 6月 1日</t>
    </r>
  </si>
  <si>
    <t>468</t>
  </si>
  <si>
    <t>10,9026,1</t>
  </si>
  <si>
    <r>
      <rPr>
        <sz val="9"/>
        <color rgb="FF000000"/>
        <rFont val="ＭＳ ゴシック"/>
        <family val="3"/>
        <charset val="128"/>
      </rPr>
      <t>社会福祉法人　勤医協福祉会
勤医協訪問看護ステーションとうべつ</t>
    </r>
  </si>
  <si>
    <r>
      <rPr>
        <sz val="9"/>
        <color rgb="FF000000"/>
        <rFont val="ＭＳ ゴシック"/>
        <family val="3"/>
        <charset val="128"/>
      </rPr>
      <t>〒061－0224
石狩郡当別町末広１１８番地５２</t>
    </r>
  </si>
  <si>
    <r>
      <rPr>
        <sz val="9"/>
        <color rgb="FF000000"/>
        <rFont val="ＭＳ ゴシック"/>
        <family val="3"/>
        <charset val="128"/>
      </rPr>
      <t>0133-23-0453
(0133-23-0461)</t>
    </r>
  </si>
  <si>
    <r>
      <rPr>
        <sz val="9"/>
        <color rgb="FF000000"/>
        <rFont val="ＭＳ Ｐゴシック"/>
        <family val="3"/>
        <charset val="128"/>
      </rPr>
      <t>( 訪看10 )第    669 号
( 訪看23 )第    653 号
( 訪看25 )第    727 号
( 訪ベⅠ１ )第    290 号
( 訪ベⅠ１注 )第    287 号
( 訪看40 )第    270 号</t>
    </r>
  </si>
  <si>
    <r>
      <rPr>
        <sz val="9"/>
        <color rgb="FF000000"/>
        <rFont val="ＭＳ Ｐゴシック"/>
        <family val="3"/>
        <charset val="128"/>
      </rPr>
      <t>令和 6年 9月 1日
令和 6年 6月 1日
令和 2年 4月 1日
令和 8年 6月 1日
令和 8年 6月 1日
令和 6年 6月 1日</t>
    </r>
  </si>
  <si>
    <t>469</t>
  </si>
  <si>
    <t>10,9027,9</t>
  </si>
  <si>
    <r>
      <rPr>
        <sz val="9"/>
        <color rgb="FF000000"/>
        <rFont val="ＭＳ ゴシック"/>
        <family val="3"/>
        <charset val="128"/>
      </rPr>
      <t>社会医療法人関愛会
江別訪問診療所　かかりつけ訪問看護　ちいきの森</t>
    </r>
  </si>
  <si>
    <r>
      <rPr>
        <sz val="9"/>
        <color rgb="FF000000"/>
        <rFont val="ＭＳ ゴシック"/>
        <family val="3"/>
        <charset val="128"/>
      </rPr>
      <t>〒067－0064
江別市上江別４７６－４</t>
    </r>
  </si>
  <si>
    <r>
      <rPr>
        <sz val="9"/>
        <color rgb="FF000000"/>
        <rFont val="ＭＳ ゴシック"/>
        <family val="3"/>
        <charset val="128"/>
      </rPr>
      <t>011-398-6890
(011-398-6891)</t>
    </r>
  </si>
  <si>
    <r>
      <rPr>
        <sz val="9"/>
        <color rgb="FF000000"/>
        <rFont val="ＭＳ Ｐゴシック"/>
        <family val="3"/>
        <charset val="128"/>
      </rPr>
      <t>( 訪看23 )第    679 号
( 訪看25 )第    751 号
( 訪看26 )第     35 号
( 訪看機１ )第     25 号
( 訪看32 )第     47 号
( 訪看34 )第    238 号
( 訪看36 )第     28 号
( 訪ベⅠ１ )第    408 号
( 訪看40 )第    146 号</t>
    </r>
  </si>
  <si>
    <r>
      <rPr>
        <sz val="9"/>
        <color rgb="FF000000"/>
        <rFont val="ＭＳ Ｐゴシック"/>
        <family val="3"/>
        <charset val="128"/>
      </rPr>
      <t>令和 6年 6月 1日
令和 2年 6月 1日
令和 2年 6月 1日
令和 6年 6月 1日
令和 6年 6月 1日
令和 6年12月 1日
令和 8年 6月 1日
令和 8年 6月 1日
令和 6年 6月 1日</t>
    </r>
  </si>
  <si>
    <t>470</t>
  </si>
  <si>
    <t>10,9028,7</t>
  </si>
  <si>
    <r>
      <rPr>
        <sz val="9"/>
        <color rgb="FF000000"/>
        <rFont val="ＭＳ ゴシック"/>
        <family val="3"/>
        <charset val="128"/>
      </rPr>
      <t>ＴＡＫＵＭＩプランニング株式会社
訪問看護ステーション　ラ・ムーン</t>
    </r>
  </si>
  <si>
    <r>
      <rPr>
        <sz val="9"/>
        <color rgb="FF000000"/>
        <rFont val="ＭＳ ゴシック"/>
        <family val="3"/>
        <charset val="128"/>
      </rPr>
      <t>〒069－0806
江別市新栄台９１番地２住宅型有料老人ホーム　ラ・ムーン内</t>
    </r>
  </si>
  <si>
    <r>
      <rPr>
        <sz val="9"/>
        <color rgb="FF000000"/>
        <rFont val="ＭＳ ゴシック"/>
        <family val="3"/>
        <charset val="128"/>
      </rPr>
      <t>011-374-7770
(011-374-7773)</t>
    </r>
  </si>
  <si>
    <r>
      <rPr>
        <sz val="9"/>
        <color rgb="FF000000"/>
        <rFont val="ＭＳ Ｐゴシック"/>
        <family val="3"/>
        <charset val="128"/>
      </rPr>
      <t>( 訪看24 )第    681 号
( 訪看25 )第    753 号
( 訪看36 )第     27 号
( 訪ベⅠ１ )第    595 号
( 訪ベⅡ１８ )第     35 号
( 訪看41 )第     71 号</t>
    </r>
  </si>
  <si>
    <r>
      <rPr>
        <sz val="9"/>
        <color rgb="FF000000"/>
        <rFont val="ＭＳ Ｐゴシック"/>
        <family val="3"/>
        <charset val="128"/>
      </rPr>
      <t>令和 2年 7月 1日
令和 2年 7月 1日
令和 8年 6月 1日
令和 8年 6月 1日
令和 8年 6月 1日
令和 6年 6月 1日</t>
    </r>
  </si>
  <si>
    <t>471</t>
  </si>
  <si>
    <t>10,9031,1</t>
  </si>
  <si>
    <r>
      <rPr>
        <sz val="9"/>
        <color rgb="FF000000"/>
        <rFont val="ＭＳ ゴシック"/>
        <family val="3"/>
        <charset val="128"/>
      </rPr>
      <t>合同会社のっぽろ社会福祉士事務所
合同会社のっぽろ社会福祉士事務所　訪問看護ステーション　ハピネス</t>
    </r>
  </si>
  <si>
    <r>
      <rPr>
        <sz val="9"/>
        <color rgb="FF000000"/>
        <rFont val="ＭＳ ゴシック"/>
        <family val="3"/>
        <charset val="128"/>
      </rPr>
      <t>〒067－0061
江別市上江別東町２１番地１８</t>
    </r>
  </si>
  <si>
    <r>
      <rPr>
        <sz val="9"/>
        <color rgb="FF000000"/>
        <rFont val="ＭＳ ゴシック"/>
        <family val="3"/>
        <charset val="128"/>
      </rPr>
      <t>011-807-5452
(011-807-5453)</t>
    </r>
  </si>
  <si>
    <r>
      <rPr>
        <sz val="9"/>
        <color rgb="FF000000"/>
        <rFont val="ＭＳ Ｐゴシック"/>
        <family val="3"/>
        <charset val="128"/>
      </rPr>
      <t>( 訪看10 )第    512 号
( 訪看23 )第    777 号
( 訪看25 )第    851 号
( 訪看27 )第    243 号
( 訪看28 )第    152 号
( 訪看34 )第     49 号
( 訪看35 )第     42 号
( 訪ベⅠ１ )第    223 号
( 訪ベⅠ１注 )第     97 号
( 訪看40 )第    588 号</t>
    </r>
  </si>
  <si>
    <r>
      <rPr>
        <sz val="9"/>
        <color rgb="FF000000"/>
        <rFont val="ＭＳ Ｐゴシック"/>
        <family val="3"/>
        <charset val="128"/>
      </rPr>
      <t>令和 4年 4月 1日
令和 6年 6月 1日
令和 4年 4月 1日
令和 4年 4月 1日
令和 4年 4月 1日
令和 6年 6月 1日
令和 8年 6月 1日
令和 8年 6月 1日
令和 8年 6月 1日
令和 6年12月 1日</t>
    </r>
  </si>
  <si>
    <t>472</t>
  </si>
  <si>
    <t>10,9032,9</t>
  </si>
  <si>
    <r>
      <rPr>
        <sz val="9"/>
        <color rgb="FF000000"/>
        <rFont val="ＭＳ ゴシック"/>
        <family val="3"/>
        <charset val="128"/>
      </rPr>
      <t>株式会社　ＮＯＹＡＵ
訪問看護ステーション　おるおる</t>
    </r>
  </si>
  <si>
    <r>
      <rPr>
        <sz val="9"/>
        <color rgb="FF000000"/>
        <rFont val="ＭＳ ゴシック"/>
        <family val="3"/>
        <charset val="128"/>
      </rPr>
      <t>〒067－0061
江別市上江別東町４４－１６</t>
    </r>
  </si>
  <si>
    <r>
      <rPr>
        <sz val="9"/>
        <color rgb="FF000000"/>
        <rFont val="ＭＳ ゴシック"/>
        <family val="3"/>
        <charset val="128"/>
      </rPr>
      <t>011-398-5290
(011-398-5291)</t>
    </r>
  </si>
  <si>
    <r>
      <rPr>
        <sz val="9"/>
        <color rgb="FF000000"/>
        <rFont val="ＭＳ Ｐゴシック"/>
        <family val="3"/>
        <charset val="128"/>
      </rPr>
      <t>( 訪看10 )第    534 号
( 訪看23 )第    807 号
( 訪看25 )第    881 号
( 訪看27 )第    258 号
( 訪看28 )第    164 号
( 訪看40 )第    184 号</t>
    </r>
  </si>
  <si>
    <r>
      <rPr>
        <sz val="9"/>
        <color rgb="FF000000"/>
        <rFont val="ＭＳ Ｐゴシック"/>
        <family val="3"/>
        <charset val="128"/>
      </rPr>
      <t>令和 4年10月 1日
令和 6年 6月 1日
令和 4年 9月 1日
令和 4年10月 1日
令和 4年10月 1日
令和 6年 6月 1日</t>
    </r>
  </si>
  <si>
    <t>473</t>
  </si>
  <si>
    <t>10,9033,7</t>
  </si>
  <si>
    <r>
      <rPr>
        <sz val="9"/>
        <color rgb="FF000000"/>
        <rFont val="ＭＳ ゴシック"/>
        <family val="3"/>
        <charset val="128"/>
      </rPr>
      <t>医療法人渓和会　江別病院
医療法人渓和会　訪問看護ステーション　てとて</t>
    </r>
  </si>
  <si>
    <r>
      <rPr>
        <sz val="9"/>
        <color rgb="FF000000"/>
        <rFont val="ＭＳ ゴシック"/>
        <family val="3"/>
        <charset val="128"/>
      </rPr>
      <t>〒069－0817
江別市野幌代々木町８１番地６江別病院内</t>
    </r>
  </si>
  <si>
    <r>
      <rPr>
        <sz val="9"/>
        <color rgb="FF000000"/>
        <rFont val="ＭＳ ゴシック"/>
        <family val="3"/>
        <charset val="128"/>
      </rPr>
      <t>011-382-1111
(011-381-3060)</t>
    </r>
  </si>
  <si>
    <r>
      <rPr>
        <sz val="9"/>
        <color rgb="FF000000"/>
        <rFont val="ＭＳ Ｐゴシック"/>
        <family val="3"/>
        <charset val="128"/>
      </rPr>
      <t>( 訪看24 )第    864 号
( 訪看25 )第    936 号
( 訪看34 )第     90 号
( 訪ベⅠ１ )第     15 号
( 訪ベⅠ１注 )第      5 号
( 訪看41 )第    243 号</t>
    </r>
  </si>
  <si>
    <r>
      <rPr>
        <sz val="9"/>
        <color rgb="FF000000"/>
        <rFont val="ＭＳ Ｐゴシック"/>
        <family val="3"/>
        <charset val="128"/>
      </rPr>
      <t>令和 5年 7月 1日
令和 5年 7月 1日
令和 6年 8月 1日
令和 8年 6月 1日
令和 8年 6月 1日
令和 6年10月 1日</t>
    </r>
  </si>
  <si>
    <t>474</t>
  </si>
  <si>
    <t>10,9034,5</t>
  </si>
  <si>
    <r>
      <rPr>
        <sz val="9"/>
        <color rgb="FF000000"/>
        <rFont val="ＭＳ ゴシック"/>
        <family val="3"/>
        <charset val="128"/>
      </rPr>
      <t>株式会社メディカルプラットフォーム
メディカルライブラリ野幌訪問看護事業所</t>
    </r>
  </si>
  <si>
    <r>
      <rPr>
        <sz val="9"/>
        <color rgb="FF000000"/>
        <rFont val="ＭＳ ゴシック"/>
        <family val="3"/>
        <charset val="128"/>
      </rPr>
      <t>〒069－0815
江別市野幌末広町３９－１</t>
    </r>
  </si>
  <si>
    <r>
      <rPr>
        <sz val="9"/>
        <color rgb="FF000000"/>
        <rFont val="ＭＳ ゴシック"/>
        <family val="3"/>
        <charset val="128"/>
      </rPr>
      <t>011-807-7625
(011-807-7626)</t>
    </r>
  </si>
  <si>
    <r>
      <rPr>
        <sz val="9"/>
        <color rgb="FF000000"/>
        <rFont val="ＭＳ Ｐゴシック"/>
        <family val="3"/>
        <charset val="128"/>
      </rPr>
      <t>( 訪看10 )第    697 号
( 訪看24 )第   1112 号
( 訪看25 )第   1100 号
( 訪看34 )第    271 号
( 訪ベⅠ１ )第    487 号
( 訪看41 )第    350 号</t>
    </r>
  </si>
  <si>
    <r>
      <rPr>
        <sz val="9"/>
        <color rgb="FF000000"/>
        <rFont val="ＭＳ Ｐゴシック"/>
        <family val="3"/>
        <charset val="128"/>
      </rPr>
      <t>令和 7年 2月 1日
令和 8年 2月 1日
令和 7年 2月 1日
令和 7年 2月 1日
令和 8年 6月 1日
令和 7年 2月 1日</t>
    </r>
  </si>
  <si>
    <t>475</t>
  </si>
  <si>
    <t>10,9035,2</t>
  </si>
  <si>
    <r>
      <rPr>
        <sz val="9"/>
        <color rgb="FF000000"/>
        <rFont val="ＭＳ ゴシック"/>
        <family val="3"/>
        <charset val="128"/>
      </rPr>
      <t>合同会社ＧＩＶＥ　ＡＩＤ　訪問看護あさひ
合同会社ＧＩＶＥ　ＡＩＤ　訪問看護あさひ</t>
    </r>
  </si>
  <si>
    <r>
      <rPr>
        <sz val="9"/>
        <color rgb="FF000000"/>
        <rFont val="ＭＳ ゴシック"/>
        <family val="3"/>
        <charset val="128"/>
      </rPr>
      <t>〒067－0024
江別市朝日町４１－１９ヴィラージュ朝日町Ⅱ　２０２号</t>
    </r>
  </si>
  <si>
    <r>
      <rPr>
        <sz val="9"/>
        <color rgb="FF000000"/>
        <rFont val="ＭＳ ゴシック"/>
        <family val="3"/>
        <charset val="128"/>
      </rPr>
      <t>011-887-9969
(011-887-9968)</t>
    </r>
  </si>
  <si>
    <r>
      <rPr>
        <sz val="9"/>
        <color rgb="FF000000"/>
        <rFont val="ＭＳ Ｐゴシック"/>
        <family val="3"/>
        <charset val="128"/>
      </rPr>
      <t>( 訪看10 )第    751 号
( 訪看24 )第   1081 号
( 訪看25 )第   1165 号
( 訪看27 )第    455 号
( 訪看41 )第    421 号</t>
    </r>
  </si>
  <si>
    <r>
      <rPr>
        <sz val="9"/>
        <color rgb="FF000000"/>
        <rFont val="ＭＳ Ｐゴシック"/>
        <family val="3"/>
        <charset val="128"/>
      </rPr>
      <t>令和 7年 8月 1日
令和 7年 8月 1日
令和 7年 8月 1日
令和 8年 1月 1日
令和 7年 8月 1日</t>
    </r>
  </si>
  <si>
    <t>476</t>
  </si>
  <si>
    <t>10,9036,0</t>
  </si>
  <si>
    <r>
      <rPr>
        <sz val="9"/>
        <color rgb="FF000000"/>
        <rFont val="ＭＳ ゴシック"/>
        <family val="3"/>
        <charset val="128"/>
      </rPr>
      <t>株式会社Ｈ＆Ｆ
訪問看護ステーションひじり野幌</t>
    </r>
  </si>
  <si>
    <r>
      <rPr>
        <sz val="9"/>
        <color rgb="FF000000"/>
        <rFont val="ＭＳ ゴシック"/>
        <family val="3"/>
        <charset val="128"/>
      </rPr>
      <t>〒069－0813
江別市野幌町１３－２小林ビル２階</t>
    </r>
  </si>
  <si>
    <r>
      <rPr>
        <sz val="9"/>
        <color rgb="FF000000"/>
        <rFont val="ＭＳ ゴシック"/>
        <family val="3"/>
        <charset val="128"/>
      </rPr>
      <t xml:space="preserve">090-2694-4394
</t>
    </r>
  </si>
  <si>
    <r>
      <rPr>
        <sz val="9"/>
        <color rgb="FF000000"/>
        <rFont val="ＭＳ Ｐゴシック"/>
        <family val="3"/>
        <charset val="128"/>
      </rPr>
      <t>( 訪看10 )第    811 号
( 訪看24 )第   1142 号
( 訪看25 )第   1228 号
( 訪看27 )第    476 号
( 訪看34 )第    381 号
( 訪ベⅠ１ )第    529 号
( 訪看41 )第    481 号</t>
    </r>
  </si>
  <si>
    <r>
      <rPr>
        <sz val="9"/>
        <color rgb="FF000000"/>
        <rFont val="ＭＳ Ｐゴシック"/>
        <family val="3"/>
        <charset val="128"/>
      </rPr>
      <t>令和 8年 5月 1日
令和 8年 5月 1日
令和 8年 5月 1日
令和 8年 5月 1日
令和 8年 5月 1日
令和 8年 6月 1日
令和 8年 5月 1日</t>
    </r>
  </si>
  <si>
    <t>477</t>
  </si>
  <si>
    <t>10,9037,8</t>
  </si>
  <si>
    <r>
      <rPr>
        <sz val="9"/>
        <color rgb="FF000000"/>
        <rFont val="ＭＳ ゴシック"/>
        <family val="3"/>
        <charset val="128"/>
      </rPr>
      <t>株式会社旭
訪問看護ステーションおおあさ</t>
    </r>
  </si>
  <si>
    <r>
      <rPr>
        <sz val="9"/>
        <color rgb="FF000000"/>
        <rFont val="ＭＳ ゴシック"/>
        <family val="3"/>
        <charset val="128"/>
      </rPr>
      <t>〒069－0854
江別市大麻中町２番１７メディカルビルおおあさ３階</t>
    </r>
  </si>
  <si>
    <r>
      <rPr>
        <sz val="9"/>
        <color rgb="FF000000"/>
        <rFont val="ＭＳ ゴシック"/>
        <family val="3"/>
        <charset val="128"/>
      </rPr>
      <t>011-387-5067
(011-387-5091)</t>
    </r>
  </si>
  <si>
    <r>
      <rPr>
        <sz val="9"/>
        <color rgb="FF000000"/>
        <rFont val="ＭＳ Ｐゴシック"/>
        <family val="3"/>
        <charset val="128"/>
      </rPr>
      <t>( 訪看24 )第   1129 号
( 訪看25 )第   1214 号
( 訪ベⅠ１ )第    433 号
( 訪ベⅠ１注 )第      2 号
( 訪看40 )第    658 号</t>
    </r>
  </si>
  <si>
    <r>
      <rPr>
        <sz val="9"/>
        <color rgb="FF000000"/>
        <rFont val="ＭＳ Ｐゴシック"/>
        <family val="3"/>
        <charset val="128"/>
      </rPr>
      <t>令和 8年 4月 1日
令和 8年 4月 1日
令和 8年 6月 1日
令和 8年 6月 1日
令和 8年 4月 1日</t>
    </r>
  </si>
  <si>
    <t>478</t>
  </si>
  <si>
    <t>10,9402,4</t>
  </si>
  <si>
    <r>
      <rPr>
        <sz val="9"/>
        <color rgb="FF000000"/>
        <rFont val="ＭＳ ゴシック"/>
        <family val="3"/>
        <charset val="128"/>
      </rPr>
      <t>株式会社ライフデザイン
サポート２４江別</t>
    </r>
  </si>
  <si>
    <r>
      <rPr>
        <sz val="9"/>
        <color rgb="FF000000"/>
        <rFont val="ＭＳ ゴシック"/>
        <family val="3"/>
        <charset val="128"/>
      </rPr>
      <t>〒069－0847
江別市大麻ひかり町４４－１５ソルシティパレス１０２</t>
    </r>
  </si>
  <si>
    <r>
      <rPr>
        <sz val="9"/>
        <color rgb="FF000000"/>
        <rFont val="ＭＳ ゴシック"/>
        <family val="3"/>
        <charset val="128"/>
      </rPr>
      <t>011-807-5546
(011-807-5547)</t>
    </r>
  </si>
  <si>
    <r>
      <rPr>
        <sz val="9"/>
        <color rgb="FF000000"/>
        <rFont val="ＭＳ Ｐゴシック"/>
        <family val="3"/>
        <charset val="128"/>
      </rPr>
      <t>( 訪看10 )第    535 号
( 訪看23 )第    751 号
( 訪看25 )第    825 号
( 訪看27 )第    259 号
( 訪看34 )第    252 号
( 訪ベⅠ１ )第    225 号
( 訪ベⅠ１注 )第     93 号
( 訪看41 )第     69 号</t>
    </r>
  </si>
  <si>
    <r>
      <rPr>
        <sz val="9"/>
        <color rgb="FF000000"/>
        <rFont val="ＭＳ Ｐゴシック"/>
        <family val="3"/>
        <charset val="128"/>
      </rPr>
      <t>令和 4年10月 1日
令和 6年 6月 1日
令和 3年10月 1日
令和 4年10月 1日
令和 7年 1月 1日
令和 8年 6月 1日
令和 8年 6月 1日
令和 6年 6月 1日</t>
    </r>
  </si>
  <si>
    <t>479</t>
  </si>
  <si>
    <t>11,9001,2</t>
  </si>
  <si>
    <r>
      <rPr>
        <sz val="9"/>
        <color rgb="FF000000"/>
        <rFont val="ＭＳ ゴシック"/>
        <family val="3"/>
        <charset val="128"/>
      </rPr>
      <t>一般社団法人　北海道総合在宅ケア事業団
一般社団法人北海道総合在宅ケア事業団千歳訪問看護ステーション</t>
    </r>
  </si>
  <si>
    <r>
      <rPr>
        <sz val="9"/>
        <color rgb="FF000000"/>
        <rFont val="ＭＳ ゴシック"/>
        <family val="3"/>
        <charset val="128"/>
      </rPr>
      <t>〒066－0033
千歳市北光２丁目１番１号市立千歳市民病院内</t>
    </r>
  </si>
  <si>
    <r>
      <rPr>
        <sz val="9"/>
        <color rgb="FF000000"/>
        <rFont val="ＭＳ ゴシック"/>
        <family val="3"/>
        <charset val="128"/>
      </rPr>
      <t>0123-22-3400
(0123-22-3500)</t>
    </r>
  </si>
  <si>
    <r>
      <rPr>
        <sz val="9"/>
        <color rgb="FF000000"/>
        <rFont val="ＭＳ Ｐゴシック"/>
        <family val="3"/>
        <charset val="128"/>
      </rPr>
      <t>( 訪看10 )第     62 号
( 訪看23 )第   1147 号
( 訪看24 )第    123 号
( 訪看25 )第     97 号
( 訪看27 )第    115 号
( 訪看34 )第    168 号
( 訪ベⅠ１ )第     37 号
( 訪ベⅠ１注 )第    210 号
( 訪看40 )第    271 号</t>
    </r>
  </si>
  <si>
    <r>
      <rPr>
        <sz val="9"/>
        <color rgb="FF000000"/>
        <rFont val="ＭＳ Ｐゴシック"/>
        <family val="3"/>
        <charset val="128"/>
      </rPr>
      <t>令和 3年10月 1日
令和 8年 1月 1日
平成20年 4月 1日
平成11年 4月 1日
平成30年 7月 1日
令和 6年12月 1日
令和 8年 6月 1日
令和 8年 6月 1日
令和 6年 6月 1日</t>
    </r>
  </si>
  <si>
    <t>480</t>
  </si>
  <si>
    <t>11,9006,1</t>
  </si>
  <si>
    <r>
      <rPr>
        <sz val="9"/>
        <color rgb="FF000000"/>
        <rFont val="ＭＳ ゴシック"/>
        <family val="3"/>
        <charset val="128"/>
      </rPr>
      <t>株式会社　シェアドリーム
訪問看護ステーション　わかち愛</t>
    </r>
  </si>
  <si>
    <r>
      <rPr>
        <sz val="9"/>
        <color rgb="FF000000"/>
        <rFont val="ＭＳ ゴシック"/>
        <family val="3"/>
        <charset val="128"/>
      </rPr>
      <t>〒066－0063
千歳市幸町１丁目１１番</t>
    </r>
  </si>
  <si>
    <r>
      <rPr>
        <sz val="9"/>
        <color rgb="FF000000"/>
        <rFont val="ＭＳ ゴシック"/>
        <family val="3"/>
        <charset val="128"/>
      </rPr>
      <t>0123-25-5001
(0123-25-5023)</t>
    </r>
  </si>
  <si>
    <r>
      <rPr>
        <sz val="9"/>
        <color rgb="FF000000"/>
        <rFont val="ＭＳ Ｐゴシック"/>
        <family val="3"/>
        <charset val="128"/>
      </rPr>
      <t>( 訪看10 )第    163 号
( 訪看23 )第    323 号
( 訪看24 )第   1125 号
( 訪看25 )第    423 号
( 訪看27 )第     18 号
( 訪看28 )第     16 号
( 訪看34 )第     25 号
( 訪ベⅠ１ )第     38 号
( 訪看40 )第    467 号</t>
    </r>
  </si>
  <si>
    <r>
      <rPr>
        <sz val="9"/>
        <color rgb="FF000000"/>
        <rFont val="ＭＳ Ｐゴシック"/>
        <family val="3"/>
        <charset val="128"/>
      </rPr>
      <t>令和 4年 3月 1日
令和 6年 6月 1日
令和 8年 3月 1日
平成25年 7月 1日
平成26年 9月 1日
平成26年 9月 1日
令和 6年 6月 1日
令和 6年 6月 1日
令和 6年 6月 1日</t>
    </r>
  </si>
  <si>
    <t>481</t>
  </si>
  <si>
    <t>11,9007,9</t>
  </si>
  <si>
    <r>
      <rPr>
        <sz val="9"/>
        <color rgb="FF000000"/>
        <rFont val="ＭＳ ゴシック"/>
        <family val="3"/>
        <charset val="128"/>
      </rPr>
      <t>株式会社元気な介護
訪問看護ステーション　くらしさ千歳</t>
    </r>
  </si>
  <si>
    <r>
      <rPr>
        <sz val="9"/>
        <color rgb="FF000000"/>
        <rFont val="ＭＳ ゴシック"/>
        <family val="3"/>
        <charset val="128"/>
      </rPr>
      <t>〒066－0047
千歳市本町５丁目１５０２－３メイライズＡ－２</t>
    </r>
  </si>
  <si>
    <r>
      <rPr>
        <sz val="9"/>
        <color rgb="FF000000"/>
        <rFont val="ＭＳ ゴシック"/>
        <family val="3"/>
        <charset val="128"/>
      </rPr>
      <t>0123-27-9043
(0123-27-9044)</t>
    </r>
  </si>
  <si>
    <r>
      <rPr>
        <sz val="9"/>
        <color rgb="FF000000"/>
        <rFont val="ＭＳ Ｐゴシック"/>
        <family val="3"/>
        <charset val="128"/>
      </rPr>
      <t>( 訪看10 )第    272 号
( 訪看24 )第    394 号
( 訪看25 )第    655 号
( 訪看27 )第     83 号
( 訪看34 )第     26 号
( 訪ベⅠ１ )第    577 号
( 訪看41 )第     72 号</t>
    </r>
  </si>
  <si>
    <r>
      <rPr>
        <sz val="9"/>
        <color rgb="FF000000"/>
        <rFont val="ＭＳ Ｐゴシック"/>
        <family val="3"/>
        <charset val="128"/>
      </rPr>
      <t>令和 3年 6月 1日
平成27年 5月13日
平成30年12月 1日
平成29年 9月 1日
令和 6年 6月 1日
令和 8年 6月 1日
令和 6年 6月 1日</t>
    </r>
  </si>
  <si>
    <t>482</t>
  </si>
  <si>
    <t>11,9009,5</t>
  </si>
  <si>
    <r>
      <rPr>
        <sz val="9"/>
        <color rgb="FF000000"/>
        <rFont val="ＭＳ ゴシック"/>
        <family val="3"/>
        <charset val="128"/>
      </rPr>
      <t>株式会社　凛花
訪問看護ステーション　プレモ</t>
    </r>
  </si>
  <si>
    <r>
      <rPr>
        <sz val="9"/>
        <color rgb="FF000000"/>
        <rFont val="ＭＳ ゴシック"/>
        <family val="3"/>
        <charset val="128"/>
      </rPr>
      <t>〒066－0042
千歳市東雲町３丁目１番１７</t>
    </r>
  </si>
  <si>
    <r>
      <rPr>
        <sz val="9"/>
        <color rgb="FF000000"/>
        <rFont val="ＭＳ ゴシック"/>
        <family val="3"/>
        <charset val="128"/>
      </rPr>
      <t>0123-25-5847
(0123-25-5848)</t>
    </r>
  </si>
  <si>
    <r>
      <rPr>
        <sz val="9"/>
        <color rgb="FF000000"/>
        <rFont val="ＭＳ Ｐゴシック"/>
        <family val="3"/>
        <charset val="128"/>
      </rPr>
      <t>( 訪看10 )第    325 号
( 訪看24 )第    570 号
( 訪看25 )第    654 号
( 訪ベⅠ１ )第    613 号
( 訪看40 )第    272 号</t>
    </r>
  </si>
  <si>
    <r>
      <rPr>
        <sz val="9"/>
        <color rgb="FF000000"/>
        <rFont val="ＭＳ Ｐゴシック"/>
        <family val="3"/>
        <charset val="128"/>
      </rPr>
      <t>令和 3年 8月 1日
平成30年10月 1日
平成30年10月 1日
令和 8年 6月 1日
令和 6年 6月 1日</t>
    </r>
  </si>
  <si>
    <t>483</t>
  </si>
  <si>
    <t>11,9010,3</t>
  </si>
  <si>
    <r>
      <rPr>
        <sz val="9"/>
        <color rgb="FF000000"/>
        <rFont val="ＭＳ ゴシック"/>
        <family val="3"/>
        <charset val="128"/>
      </rPr>
      <t>医療法人北海道家庭医療学センター
向陽台訪問看護ステーション</t>
    </r>
  </si>
  <si>
    <r>
      <rPr>
        <sz val="9"/>
        <color rgb="FF000000"/>
        <rFont val="ＭＳ ゴシック"/>
        <family val="3"/>
        <charset val="128"/>
      </rPr>
      <t>〒066－0054
千歳市柏陽４丁目３－５</t>
    </r>
  </si>
  <si>
    <r>
      <rPr>
        <sz val="9"/>
        <color rgb="FF000000"/>
        <rFont val="ＭＳ ゴシック"/>
        <family val="3"/>
        <charset val="128"/>
      </rPr>
      <t>0123-21-8168
(0123-21-8158)</t>
    </r>
  </si>
  <si>
    <r>
      <rPr>
        <sz val="9"/>
        <color rgb="FF000000"/>
        <rFont val="ＭＳ Ｐゴシック"/>
        <family val="3"/>
        <charset val="128"/>
      </rPr>
      <t>( 訪看10 )第    420 号
( 訪看23 )第    661 号
( 訪看25 )第    734 号
( 訪看26 )第     33 号
( 訪看27 )第    182 号
( 訪看28 )第    108 号
( 訪看機１ )第     33 号
( 訪看機２ )第     48 号
( 訪看32 )第     42 号
( 訪看34 )第     27 号
( 訪看35 )第     69 号
( 訪ベⅠ１ )第     39 号
( 訪ベⅠ１注 )第    132 号
( 訪看40 )第    131 号</t>
    </r>
  </si>
  <si>
    <r>
      <rPr>
        <sz val="9"/>
        <color rgb="FF000000"/>
        <rFont val="ＭＳ Ｐゴシック"/>
        <family val="3"/>
        <charset val="128"/>
      </rPr>
      <t>令和 2年 4月 1日
令和 6年 6月 1日
令和 2年 4月 1日
令和 2年 4月 1日
令和 2年 4月 1日
令和 2年 4月 1日
令和 7年10月 1日
令和 7年 4月 1日
令和 6年 5月 1日
令和 6年 6月 1日
令和 8年 6月 1日
令和 8年 6月 1日
令和 8年 6月 1日
令和 6年 6月 1日</t>
    </r>
  </si>
  <si>
    <t>484</t>
  </si>
  <si>
    <t>11,9012,9</t>
  </si>
  <si>
    <r>
      <rPr>
        <sz val="9"/>
        <color rgb="FF000000"/>
        <rFont val="ＭＳ ゴシック"/>
        <family val="3"/>
        <charset val="128"/>
      </rPr>
      <t>株式会社ＮＯＹＡＵ
訪問看護ステーションつばさ</t>
    </r>
  </si>
  <si>
    <r>
      <rPr>
        <sz val="9"/>
        <color rgb="FF000000"/>
        <rFont val="ＭＳ ゴシック"/>
        <family val="3"/>
        <charset val="128"/>
      </rPr>
      <t>〒066－0074
千歳市緑町１丁目３番２２号（看護小規模多機能型居宅介護　ＶＩＡＲＥＳＴ　千歳緑町内）</t>
    </r>
  </si>
  <si>
    <r>
      <rPr>
        <sz val="9"/>
        <color rgb="FF000000"/>
        <rFont val="ＭＳ ゴシック"/>
        <family val="3"/>
        <charset val="128"/>
      </rPr>
      <t xml:space="preserve">0123-23-0283
</t>
    </r>
  </si>
  <si>
    <r>
      <rPr>
        <sz val="9"/>
        <color rgb="FF000000"/>
        <rFont val="ＭＳ Ｐゴシック"/>
        <family val="3"/>
        <charset val="128"/>
      </rPr>
      <t>( 訪看10 )第    647 号
( 訪看24 )第    796 号
( 訪看25 )第    870 号
( 訪看27 )第    343 号
( 訪看28 )第    229 号
( 訪看40 )第    199 号</t>
    </r>
  </si>
  <si>
    <r>
      <rPr>
        <sz val="9"/>
        <color rgb="FF000000"/>
        <rFont val="ＭＳ Ｐゴシック"/>
        <family val="3"/>
        <charset val="128"/>
      </rPr>
      <t>令和 6年 6月 1日
令和 4年 7月 1日
令和 4年 7月 1日
令和 6年 6月 1日
令和 6年 6月 1日
令和 6年 6月 1日</t>
    </r>
  </si>
  <si>
    <t>485</t>
  </si>
  <si>
    <t>11,9013,7</t>
  </si>
  <si>
    <r>
      <rPr>
        <sz val="9"/>
        <color rgb="FF000000"/>
        <rFont val="ＭＳ ゴシック"/>
        <family val="3"/>
        <charset val="128"/>
      </rPr>
      <t>合同会社　ＳＴＹ
訪問看護ステーションポライト</t>
    </r>
  </si>
  <si>
    <r>
      <rPr>
        <sz val="9"/>
        <color rgb="FF000000"/>
        <rFont val="ＭＳ ゴシック"/>
        <family val="3"/>
        <charset val="128"/>
      </rPr>
      <t>〒066－0076
千歳市あずさ５丁目２－１３Ｐｕｒｅ　ＰａｌａｃｅⅡＡ棟</t>
    </r>
  </si>
  <si>
    <r>
      <rPr>
        <sz val="9"/>
        <color rgb="FF000000"/>
        <rFont val="ＭＳ ゴシック"/>
        <family val="3"/>
        <charset val="128"/>
      </rPr>
      <t xml:space="preserve">0123-25-8944
</t>
    </r>
  </si>
  <si>
    <r>
      <rPr>
        <sz val="9"/>
        <color rgb="FF000000"/>
        <rFont val="ＭＳ Ｐゴシック"/>
        <family val="3"/>
        <charset val="128"/>
      </rPr>
      <t>( 訪看23 )第    861 号
( 訪看25 )第    933 号
( 訪看40 )第     92 号</t>
    </r>
  </si>
  <si>
    <r>
      <rPr>
        <sz val="9"/>
        <color rgb="FF000000"/>
        <rFont val="ＭＳ Ｐゴシック"/>
        <family val="3"/>
        <charset val="128"/>
      </rPr>
      <t>令和 6年 6月 1日
令和 5年 7月 1日
令和 6年 6月 1日</t>
    </r>
  </si>
  <si>
    <t>486</t>
  </si>
  <si>
    <t>11,9014,5</t>
  </si>
  <si>
    <r>
      <rPr>
        <sz val="9"/>
        <color rgb="FF000000"/>
        <rFont val="ＭＳ ゴシック"/>
        <family val="3"/>
        <charset val="128"/>
      </rPr>
      <t>株式会社　ＭＣＬ
ナーシングビラ訪問看護</t>
    </r>
  </si>
  <si>
    <r>
      <rPr>
        <sz val="9"/>
        <color rgb="FF000000"/>
        <rFont val="ＭＳ ゴシック"/>
        <family val="3"/>
        <charset val="128"/>
      </rPr>
      <t>〒066－0055
千歳市里美２丁目２番６号第３ビジュアルコーポ１０１号室</t>
    </r>
  </si>
  <si>
    <r>
      <rPr>
        <sz val="9"/>
        <color rgb="FF000000"/>
        <rFont val="ＭＳ ゴシック"/>
        <family val="3"/>
        <charset val="128"/>
      </rPr>
      <t>0123-25-8058
(0123-25-8778)</t>
    </r>
  </si>
  <si>
    <r>
      <rPr>
        <sz val="9"/>
        <color rgb="FF000000"/>
        <rFont val="ＭＳ Ｐゴシック"/>
        <family val="3"/>
        <charset val="128"/>
      </rPr>
      <t>( 訪看24 )第    849 号
( 訪看25 )第    921 号
( 訪看41 )第    362 号</t>
    </r>
  </si>
  <si>
    <r>
      <rPr>
        <sz val="9"/>
        <color rgb="FF000000"/>
        <rFont val="ＭＳ Ｐゴシック"/>
        <family val="3"/>
        <charset val="128"/>
      </rPr>
      <t>令和 5年 5月 1日
令和 5年 5月 1日
令和 7年 4月 1日</t>
    </r>
  </si>
  <si>
    <t>487</t>
  </si>
  <si>
    <t>11,9015,2</t>
  </si>
  <si>
    <r>
      <rPr>
        <sz val="9"/>
        <color rgb="FF000000"/>
        <rFont val="ＭＳ ゴシック"/>
        <family val="3"/>
        <charset val="128"/>
      </rPr>
      <t>医療法人　同仁会
訪問看護ステーションしののめ</t>
    </r>
  </si>
  <si>
    <r>
      <rPr>
        <sz val="9"/>
        <color rgb="FF000000"/>
        <rFont val="ＭＳ ゴシック"/>
        <family val="3"/>
        <charset val="128"/>
      </rPr>
      <t>〒066－0042
千歳市東雲町１丁目１１番地</t>
    </r>
  </si>
  <si>
    <r>
      <rPr>
        <sz val="9"/>
        <color rgb="FF000000"/>
        <rFont val="ＭＳ ゴシック"/>
        <family val="3"/>
        <charset val="128"/>
      </rPr>
      <t>0123-23-4111
(0123-27-3169)</t>
    </r>
  </si>
  <si>
    <r>
      <rPr>
        <sz val="9"/>
        <color rgb="FF000000"/>
        <rFont val="ＭＳ Ｐゴシック"/>
        <family val="3"/>
        <charset val="128"/>
      </rPr>
      <t>( 訪ベⅠ１ )第    401 号
( 訪ベⅠ１注 )第    271 号
( 訪看41 )第    244 号</t>
    </r>
  </si>
  <si>
    <r>
      <rPr>
        <sz val="9"/>
        <color rgb="FF000000"/>
        <rFont val="ＭＳ Ｐゴシック"/>
        <family val="3"/>
        <charset val="128"/>
      </rPr>
      <t>令和 8年 6月 1日
令和 8年 6月 1日
令和 6年10月 1日</t>
    </r>
  </si>
  <si>
    <t>488</t>
  </si>
  <si>
    <t>11,9017,8</t>
  </si>
  <si>
    <r>
      <rPr>
        <sz val="9"/>
        <color rgb="FF000000"/>
        <rFont val="ＭＳ ゴシック"/>
        <family val="3"/>
        <charset val="128"/>
      </rPr>
      <t>医療法人資生会
千歳病院訪問看護ステーション</t>
    </r>
  </si>
  <si>
    <r>
      <rPr>
        <sz val="9"/>
        <color rgb="FF000000"/>
        <rFont val="ＭＳ ゴシック"/>
        <family val="3"/>
        <charset val="128"/>
      </rPr>
      <t>〒066－0067
千歳市桂木１丁目５番６号</t>
    </r>
  </si>
  <si>
    <r>
      <rPr>
        <sz val="9"/>
        <color rgb="FF000000"/>
        <rFont val="ＭＳ ゴシック"/>
        <family val="3"/>
        <charset val="128"/>
      </rPr>
      <t>0123-21-8533
(0123-40-0701)</t>
    </r>
  </si>
  <si>
    <r>
      <rPr>
        <sz val="9"/>
        <color rgb="FF000000"/>
        <rFont val="ＭＳ Ｐゴシック"/>
        <family val="3"/>
        <charset val="128"/>
      </rPr>
      <t>( 訪看10 )第    807 号
( 訪看34 )第    428 号
( 訪ベⅠ１ )第    441 号
( 訪看40 )第    661 号
( 訪看41 )第    488 号</t>
    </r>
  </si>
  <si>
    <r>
      <rPr>
        <sz val="9"/>
        <color rgb="FF000000"/>
        <rFont val="ＭＳ Ｐゴシック"/>
        <family val="3"/>
        <charset val="128"/>
      </rPr>
      <t>令和 8年 4月 1日
令和 8年 7月 1日
令和 8年 6月 1日
令和 8年 5月 1日
令和 8年 4月 1日</t>
    </r>
  </si>
  <si>
    <t>489</t>
  </si>
  <si>
    <t>11,9401,4</t>
  </si>
  <si>
    <r>
      <rPr>
        <sz val="9"/>
        <color rgb="FF000000"/>
        <rFont val="ＭＳ ゴシック"/>
        <family val="3"/>
        <charset val="128"/>
      </rPr>
      <t>有限会社　ケアサポートえいぶる
訪問看護ステーション　明日葉</t>
    </r>
  </si>
  <si>
    <r>
      <rPr>
        <sz val="9"/>
        <color rgb="FF000000"/>
        <rFont val="ＭＳ ゴシック"/>
        <family val="3"/>
        <charset val="128"/>
      </rPr>
      <t>〒066－0025
千歳市梅ケ丘１丁目７－１２</t>
    </r>
  </si>
  <si>
    <r>
      <rPr>
        <sz val="9"/>
        <color rgb="FF000000"/>
        <rFont val="ＭＳ ゴシック"/>
        <family val="3"/>
        <charset val="128"/>
      </rPr>
      <t>0123-25-8812
(0123-25-8813)</t>
    </r>
  </si>
  <si>
    <r>
      <rPr>
        <sz val="9"/>
        <color rgb="FF000000"/>
        <rFont val="ＭＳ Ｐゴシック"/>
        <family val="3"/>
        <charset val="128"/>
      </rPr>
      <t>( 訪看24 )第    322 号
( 訪看25 )第    422 号</t>
    </r>
  </si>
  <si>
    <r>
      <rPr>
        <sz val="9"/>
        <color rgb="FF000000"/>
        <rFont val="ＭＳ Ｐゴシック"/>
        <family val="3"/>
        <charset val="128"/>
      </rPr>
      <t>平成24年 6月 1日
平成24年 6月 1日</t>
    </r>
  </si>
  <si>
    <t>490</t>
  </si>
  <si>
    <t>11,9404,8</t>
  </si>
  <si>
    <r>
      <rPr>
        <sz val="9"/>
        <color rgb="FF000000"/>
        <rFont val="ＭＳ ゴシック"/>
        <family val="3"/>
        <charset val="128"/>
      </rPr>
      <t>株式会社ゆうしんかん
ゆうしんかん訪問看護ステーション</t>
    </r>
  </si>
  <si>
    <r>
      <rPr>
        <sz val="9"/>
        <color rgb="FF000000"/>
        <rFont val="ＭＳ ゴシック"/>
        <family val="3"/>
        <charset val="128"/>
      </rPr>
      <t>〒066－0083
千歳市みどり台北２丁目５番１５号</t>
    </r>
  </si>
  <si>
    <r>
      <rPr>
        <sz val="9"/>
        <color rgb="FF000000"/>
        <rFont val="ＭＳ ゴシック"/>
        <family val="3"/>
        <charset val="128"/>
      </rPr>
      <t>0123-42-3058
(0123-42-3056)</t>
    </r>
  </si>
  <si>
    <r>
      <rPr>
        <sz val="9"/>
        <color rgb="FF000000"/>
        <rFont val="ＭＳ Ｐゴシック"/>
        <family val="3"/>
        <charset val="128"/>
      </rPr>
      <t>( 訪看24 )第    615 号
( 訪看25 )第    689 号
( 訪看41 )第    296 号</t>
    </r>
  </si>
  <si>
    <r>
      <rPr>
        <sz val="9"/>
        <color rgb="FF000000"/>
        <rFont val="ＭＳ Ｐゴシック"/>
        <family val="3"/>
        <charset val="128"/>
      </rPr>
      <t>令和元年 7月 1日
令和元年 7月 1日
令和 6年11月 1日</t>
    </r>
  </si>
  <si>
    <t>491</t>
  </si>
  <si>
    <t>11,9405,5</t>
  </si>
  <si>
    <r>
      <rPr>
        <sz val="9"/>
        <color rgb="FF000000"/>
        <rFont val="ＭＳ ゴシック"/>
        <family val="3"/>
        <charset val="128"/>
      </rPr>
      <t>株式会社やさしい介護
訪問看護ステーションやさしい介護しののめ</t>
    </r>
  </si>
  <si>
    <r>
      <rPr>
        <sz val="9"/>
        <color rgb="FF000000"/>
        <rFont val="ＭＳ ゴシック"/>
        <family val="3"/>
        <charset val="128"/>
      </rPr>
      <t>〒066－0066
千歳市大和２丁目３－７</t>
    </r>
  </si>
  <si>
    <r>
      <rPr>
        <sz val="9"/>
        <color rgb="FF000000"/>
        <rFont val="ＭＳ ゴシック"/>
        <family val="3"/>
        <charset val="128"/>
      </rPr>
      <t>0123-21-8341
(0123-21-8641)</t>
    </r>
  </si>
  <si>
    <r>
      <rPr>
        <sz val="9"/>
        <color rgb="FF000000"/>
        <rFont val="ＭＳ Ｐゴシック"/>
        <family val="3"/>
        <charset val="128"/>
      </rPr>
      <t>( 訪看10 )第    441 号
( 訪看23 )第    660 号
( 訪看25 )第    733 号
( 訪看34 )第    406 号
( 訪ベⅠ１ )第     40 号
( 訪ベⅠ１注 )第    101 号
( 訪看40 )第     20 号</t>
    </r>
  </si>
  <si>
    <r>
      <rPr>
        <sz val="9"/>
        <color rgb="FF000000"/>
        <rFont val="ＭＳ Ｐゴシック"/>
        <family val="3"/>
        <charset val="128"/>
      </rPr>
      <t>令和 2年10月 1日
令和 6年 6月 1日
令和 2年 4月 1日
令和 8年 6月 1日
令和 8年 6月 1日
令和 8年 6月 1日
令和 6年 6月 1日</t>
    </r>
  </si>
  <si>
    <t>492</t>
  </si>
  <si>
    <t>12,9001,0</t>
  </si>
  <si>
    <r>
      <rPr>
        <sz val="9"/>
        <color rgb="FF000000"/>
        <rFont val="ＭＳ ゴシック"/>
        <family val="3"/>
        <charset val="128"/>
      </rPr>
      <t>一般社団法人　北海道総合在宅ケア事業団
一般社団法人北海道総合在宅ケア事業団恵庭訪問看護ステーション</t>
    </r>
  </si>
  <si>
    <r>
      <rPr>
        <sz val="9"/>
        <color rgb="FF000000"/>
        <rFont val="ＭＳ ゴシック"/>
        <family val="3"/>
        <charset val="128"/>
      </rPr>
      <t>〒061－1374
恵庭市恵み野北３丁目１番１　恵庭リサーチ・ビジネスパークセンタービル内２階Ｗ－２０９号室</t>
    </r>
  </si>
  <si>
    <r>
      <rPr>
        <sz val="9"/>
        <color rgb="FF000000"/>
        <rFont val="ＭＳ ゴシック"/>
        <family val="3"/>
        <charset val="128"/>
      </rPr>
      <t xml:space="preserve">0123-36-2055
</t>
    </r>
  </si>
  <si>
    <r>
      <rPr>
        <sz val="9"/>
        <color rgb="FF000000"/>
        <rFont val="ＭＳ Ｐゴシック"/>
        <family val="3"/>
        <charset val="128"/>
      </rPr>
      <t>( 訪看10 )第     63 号
( 訪看23 )第   1149 号
( 訪看24 )第    124 号
( 訪看25 )第     35 号
( 訪看27 )第    116 号
( 訪看34 )第    169 号
( 訪ベⅠ１ )第     41 号
( 訪ベⅠ１注 )第    208 号
( 訪看40 )第    273 号</t>
    </r>
  </si>
  <si>
    <r>
      <rPr>
        <sz val="9"/>
        <color rgb="FF000000"/>
        <rFont val="ＭＳ Ｐゴシック"/>
        <family val="3"/>
        <charset val="128"/>
      </rPr>
      <t>令和 4年 3月 1日
令和 8年 1月 1日
平成20年 4月 1日
平成10年 5月 1日
平成30年 7月 1日
令和 6年12月 1日
令和 8年 6月 1日
令和 8年 6月 1日
令和 6年 6月 1日</t>
    </r>
  </si>
  <si>
    <t>493</t>
  </si>
  <si>
    <t>12,9004,4</t>
  </si>
  <si>
    <r>
      <rPr>
        <sz val="9"/>
        <color rgb="FF000000"/>
        <rFont val="ＭＳ ゴシック"/>
        <family val="3"/>
        <charset val="128"/>
      </rPr>
      <t>株式会社ＹＡＲＵＫＡ
いちい訪問看護ステーション　えにわ</t>
    </r>
  </si>
  <si>
    <r>
      <rPr>
        <sz val="9"/>
        <color rgb="FF000000"/>
        <rFont val="ＭＳ ゴシック"/>
        <family val="3"/>
        <charset val="128"/>
      </rPr>
      <t>〒061－1431
恵庭市有明町４丁目１番１号</t>
    </r>
  </si>
  <si>
    <r>
      <rPr>
        <sz val="9"/>
        <color rgb="FF000000"/>
        <rFont val="ＭＳ ゴシック"/>
        <family val="3"/>
        <charset val="128"/>
      </rPr>
      <t>0123-25-6313
(0123-25-6314)</t>
    </r>
  </si>
  <si>
    <r>
      <rPr>
        <sz val="9"/>
        <color rgb="FF000000"/>
        <rFont val="ＭＳ Ｐゴシック"/>
        <family val="3"/>
        <charset val="128"/>
      </rPr>
      <t>( 訪看10 )第    228 号
( 訪看23 )第    413 号
( 訪看25 )第    512 号
( 訪看27 )第    149 号
( 訪看34 )第     44 号
( 訪ベⅠ１ )第     42 号
( 訪ベⅠ１注 )第    158 号
( 訪看40 )第    120 号</t>
    </r>
  </si>
  <si>
    <r>
      <rPr>
        <sz val="9"/>
        <color rgb="FF000000"/>
        <rFont val="ＭＳ Ｐゴシック"/>
        <family val="3"/>
        <charset val="128"/>
      </rPr>
      <t>令和 2年12月 1日
令和 6年 6月 1日
平成27年11月 1日
平成30年10月 1日
令和 6年 6月 1日
令和 8年 6月 1日
令和 8年 6月 1日
令和 6年 6月 1日</t>
    </r>
  </si>
  <si>
    <t>494</t>
  </si>
  <si>
    <t>12,9006,9</t>
  </si>
  <si>
    <r>
      <rPr>
        <sz val="9"/>
        <color rgb="FF000000"/>
        <rFont val="ＭＳ ゴシック"/>
        <family val="3"/>
        <charset val="128"/>
      </rPr>
      <t>医療法人社団　緩和ケアクリニック・恵庭
緩和ケアクリニック・恵庭　訪問看護ステーション</t>
    </r>
  </si>
  <si>
    <r>
      <rPr>
        <sz val="9"/>
        <color rgb="FF000000"/>
        <rFont val="ＭＳ ゴシック"/>
        <family val="3"/>
        <charset val="128"/>
      </rPr>
      <t>〒061－1412
恵庭市白樺町３丁目２２番１号</t>
    </r>
  </si>
  <si>
    <r>
      <rPr>
        <sz val="9"/>
        <color rgb="FF000000"/>
        <rFont val="ＭＳ ゴシック"/>
        <family val="3"/>
        <charset val="128"/>
      </rPr>
      <t>0123-35-3300
(0123-35-3301)</t>
    </r>
  </si>
  <si>
    <r>
      <rPr>
        <sz val="9"/>
        <color rgb="FF000000"/>
        <rFont val="ＭＳ Ｐゴシック"/>
        <family val="3"/>
        <charset val="128"/>
      </rPr>
      <t>( 訪看23 )第   1027 号
( 訪看24 )第    436 号
( 訪看25 )第    532 号
( 訪看機２ )第     46 号
( 訪看34 )第    270 号
( 訪看35 )第     62 号
( 訪ベⅠ１ )第     43 号
( 訪ベⅠ１注 )第    128 号
( 訪看40 )第    571 号</t>
    </r>
  </si>
  <si>
    <r>
      <rPr>
        <sz val="9"/>
        <color rgb="FF000000"/>
        <rFont val="ＭＳ Ｐゴシック"/>
        <family val="3"/>
        <charset val="128"/>
      </rPr>
      <t>令和 6年 9月 1日
平成28年 6月 1日
平成28年 6月 1日
令和 6年 7月 1日
令和 7年 2月 1日
令和 8年 6月 1日
令和 8年 6月 1日
令和 8年 6月 1日
令和 6年 6月 1日</t>
    </r>
  </si>
  <si>
    <t>495</t>
  </si>
  <si>
    <t>12,9007,7</t>
  </si>
  <si>
    <r>
      <rPr>
        <sz val="9"/>
        <color rgb="FF000000"/>
        <rFont val="ＭＳ ゴシック"/>
        <family val="3"/>
        <charset val="128"/>
      </rPr>
      <t>社会医療法人　北晨会
社会医療法人　北晨会　恵み野訪問看護ステーション「はあと」</t>
    </r>
  </si>
  <si>
    <r>
      <rPr>
        <sz val="9"/>
        <color rgb="FF000000"/>
        <rFont val="ＭＳ ゴシック"/>
        <family val="3"/>
        <charset val="128"/>
      </rPr>
      <t>〒061－1373
恵庭市恵み野西２丁目３ー１０サービス付高齢者住宅「シャロームめぐみの」１階</t>
    </r>
  </si>
  <si>
    <r>
      <rPr>
        <sz val="9"/>
        <color rgb="FF000000"/>
        <rFont val="ＭＳ ゴシック"/>
        <family val="3"/>
        <charset val="128"/>
      </rPr>
      <t>0123-36-7555
(0123-33-7359)</t>
    </r>
  </si>
  <si>
    <r>
      <rPr>
        <sz val="9"/>
        <color rgb="FF000000"/>
        <rFont val="ＭＳ Ｐゴシック"/>
        <family val="3"/>
        <charset val="128"/>
      </rPr>
      <t>( 訪看24 )第    441 号
( 訪看25 )第    535 号
( 訪看26 )第     24 号
( 訪看32 )第      9 号
( 訪ベⅠ１ )第    469 号
( 訪ベⅠ１注 )第     36 号
( 訪看40 )第    469 号</t>
    </r>
  </si>
  <si>
    <r>
      <rPr>
        <sz val="9"/>
        <color rgb="FF000000"/>
        <rFont val="ＭＳ Ｐゴシック"/>
        <family val="3"/>
        <charset val="128"/>
      </rPr>
      <t>平成28年 6月 1日
平成28年 6月 1日
平成30年 4月 1日
令和 4年 4月 1日
令和 8年 6月 1日
令和 8年 6月 1日
令和 6年 6月 1日</t>
    </r>
  </si>
  <si>
    <t>496</t>
  </si>
  <si>
    <t>12,9009,3</t>
  </si>
  <si>
    <r>
      <rPr>
        <sz val="9"/>
        <color rgb="FF000000"/>
        <rFont val="ＭＳ ゴシック"/>
        <family val="3"/>
        <charset val="128"/>
      </rPr>
      <t>Ｊケア株式会社
訪問看護ステーション結</t>
    </r>
  </si>
  <si>
    <r>
      <rPr>
        <sz val="9"/>
        <color rgb="FF000000"/>
        <rFont val="ＭＳ ゴシック"/>
        <family val="3"/>
        <charset val="128"/>
      </rPr>
      <t>〒061－1449
恵庭市黄金中央１丁目１３番地１</t>
    </r>
  </si>
  <si>
    <r>
      <rPr>
        <sz val="9"/>
        <color rgb="FF000000"/>
        <rFont val="ＭＳ ゴシック"/>
        <family val="3"/>
        <charset val="128"/>
      </rPr>
      <t>0123-29-5785
(0123-29-5786)</t>
    </r>
  </si>
  <si>
    <r>
      <rPr>
        <sz val="9"/>
        <color rgb="FF000000"/>
        <rFont val="ＭＳ Ｐゴシック"/>
        <family val="3"/>
        <charset val="128"/>
      </rPr>
      <t>( 訪看10 )第    456 号
( 訪看24 )第    707 号
( 訪看25 )第    780 号
( 訪看27 )第    200 号
( 訪看28 )第    122 号
( 訪ベⅠ１ )第    518 号
( 訪看41 )第    145 号</t>
    </r>
  </si>
  <si>
    <r>
      <rPr>
        <sz val="9"/>
        <color rgb="FF000000"/>
        <rFont val="ＭＳ Ｐゴシック"/>
        <family val="3"/>
        <charset val="128"/>
      </rPr>
      <t>令和 3年 2月 1日
令和 3年 1月 1日
令和 3年 1月 1日
令和 3年 1月 1日
令和 3年 1月 1日
令和 8年 6月 1日
令和 6年 9月 1日</t>
    </r>
  </si>
  <si>
    <t>497</t>
  </si>
  <si>
    <t>12,9010,1</t>
  </si>
  <si>
    <r>
      <rPr>
        <sz val="9"/>
        <color rgb="FF000000"/>
        <rFont val="ＭＳ ゴシック"/>
        <family val="3"/>
        <charset val="128"/>
      </rPr>
      <t>株式会社　人と夢
はなはな訪問看護リハビリステーション</t>
    </r>
  </si>
  <si>
    <r>
      <rPr>
        <sz val="9"/>
        <color rgb="FF000000"/>
        <rFont val="ＭＳ ゴシック"/>
        <family val="3"/>
        <charset val="128"/>
      </rPr>
      <t>〒061－1427
恵庭市美咲野４丁目２－７</t>
    </r>
  </si>
  <si>
    <r>
      <rPr>
        <sz val="9"/>
        <color rgb="FF000000"/>
        <rFont val="ＭＳ ゴシック"/>
        <family val="3"/>
        <charset val="128"/>
      </rPr>
      <t xml:space="preserve">090-7517-4379
</t>
    </r>
  </si>
  <si>
    <r>
      <rPr>
        <sz val="9"/>
        <color rgb="FF000000"/>
        <rFont val="ＭＳ Ｐゴシック"/>
        <family val="3"/>
        <charset val="128"/>
      </rPr>
      <t>( 訪看10 )第    635 号
( 訪看24 )第    940 号
( 訪看25 )第   1010 号
( 訪看27 )第    333 号
( 訪看28 )第    223 号
( 訪看40 )第    629 号</t>
    </r>
  </si>
  <si>
    <r>
      <rPr>
        <sz val="9"/>
        <color rgb="FF000000"/>
        <rFont val="ＭＳ Ｐゴシック"/>
        <family val="3"/>
        <charset val="128"/>
      </rPr>
      <t>令和 6年 4月 1日
令和 6年 4月 1日
令和 6年 4月 1日
令和 6年 4月 1日
令和 6年 4月 1日
令和 7年 7月 1日</t>
    </r>
  </si>
  <si>
    <t>498</t>
  </si>
  <si>
    <t>12,9400,4</t>
  </si>
  <si>
    <r>
      <rPr>
        <sz val="9"/>
        <color rgb="FF000000"/>
        <rFont val="ＭＳ ゴシック"/>
        <family val="3"/>
        <charset val="128"/>
      </rPr>
      <t>社会医療法人恵和会
訪問看護ステーション　恵庭すずらん</t>
    </r>
  </si>
  <si>
    <r>
      <rPr>
        <sz val="9"/>
        <color rgb="FF000000"/>
        <rFont val="ＭＳ ゴシック"/>
        <family val="3"/>
        <charset val="128"/>
      </rPr>
      <t>〒061－1447
恵庭市福住町１丁目６番６</t>
    </r>
  </si>
  <si>
    <r>
      <rPr>
        <sz val="9"/>
        <color rgb="FF000000"/>
        <rFont val="ＭＳ ゴシック"/>
        <family val="3"/>
        <charset val="128"/>
      </rPr>
      <t xml:space="preserve">0123-34-1155
</t>
    </r>
  </si>
  <si>
    <r>
      <rPr>
        <sz val="9"/>
        <color rgb="FF000000"/>
        <rFont val="ＭＳ Ｐゴシック"/>
        <family val="3"/>
        <charset val="128"/>
      </rPr>
      <t>( 訪看10 )第    781 号
( 訪看24 )第    881 号
( 訪看25 )第    953 号
( 訪看27 )第    463 号
( 訪看28 )第    302 号
( 訪ベⅠ１ )第    296 号
( 訪ベⅠ１注 )第    285 号
( 訪看41 )第    353 号</t>
    </r>
  </si>
  <si>
    <r>
      <rPr>
        <sz val="9"/>
        <color rgb="FF000000"/>
        <rFont val="ＭＳ Ｐゴシック"/>
        <family val="3"/>
        <charset val="128"/>
      </rPr>
      <t>令和 8年 3月 1日
令和 5年 8月 1日
令和 5年 8月 1日
令和 8年 3月 1日
令和 8年 3月 1日
令和 8年 6月 1日
令和 8年 6月 1日
令和 7年 2月 1日</t>
    </r>
  </si>
  <si>
    <t>499</t>
  </si>
  <si>
    <t>13,9001,8</t>
  </si>
  <si>
    <r>
      <rPr>
        <sz val="9"/>
        <color rgb="FF000000"/>
        <rFont val="ＭＳ ゴシック"/>
        <family val="3"/>
        <charset val="128"/>
      </rPr>
      <t>一般社団法人　北海道総合在宅ケア事業団
一般社団法人北海道総合在宅ケア事業団北広島地域訪問看護ステーション</t>
    </r>
  </si>
  <si>
    <r>
      <rPr>
        <sz val="9"/>
        <color rgb="FF000000"/>
        <rFont val="ＭＳ ゴシック"/>
        <family val="3"/>
        <charset val="128"/>
      </rPr>
      <t>〒061－1121
北広島市中央３丁目３－１しんこうビル２階</t>
    </r>
  </si>
  <si>
    <r>
      <rPr>
        <sz val="9"/>
        <color rgb="FF000000"/>
        <rFont val="ＭＳ ゴシック"/>
        <family val="3"/>
        <charset val="128"/>
      </rPr>
      <t>011-372-5665
(011-372-5775)</t>
    </r>
  </si>
  <si>
    <r>
      <rPr>
        <sz val="9"/>
        <color rgb="FF000000"/>
        <rFont val="ＭＳ Ｐゴシック"/>
        <family val="3"/>
        <charset val="128"/>
      </rPr>
      <t>( 訪看10 )第     64 号
( 訪看23 )第   1102 号
( 訪看24 )第    114 号
( 訪看25 )第    230 号
( 訪看27 )第    117 号
( 訪看34 )第    212 号
( 訪ベⅠ１ )第     44 号
( 訪ベⅠ１注 )第    206 号
( 訪看40 )第    274 号</t>
    </r>
  </si>
  <si>
    <r>
      <rPr>
        <sz val="9"/>
        <color rgb="FF000000"/>
        <rFont val="ＭＳ Ｐゴシック"/>
        <family val="3"/>
        <charset val="128"/>
      </rPr>
      <t>令和 3年10月 1日
令和 7年 6月 1日
平成20年 4月 1日
平成18年11月 1日
平成30年 7月 1日
令和 6年12月 1日
令和 8年 6月 1日
令和 8年 6月 1日
令和 6年 6月 1日</t>
    </r>
  </si>
  <si>
    <t>500</t>
  </si>
  <si>
    <t>13,9004,2</t>
  </si>
  <si>
    <r>
      <rPr>
        <sz val="9"/>
        <color rgb="FF000000"/>
        <rFont val="ＭＳ ゴシック"/>
        <family val="3"/>
        <charset val="128"/>
      </rPr>
      <t>社会福祉法人　北海長正会
北広島訪問看護ステーション四恩園</t>
    </r>
  </si>
  <si>
    <r>
      <rPr>
        <sz val="9"/>
        <color rgb="FF000000"/>
        <rFont val="ＭＳ ゴシック"/>
        <family val="3"/>
        <charset val="128"/>
      </rPr>
      <t>〒061－1137
北広島市緑陽町１丁目２番地</t>
    </r>
  </si>
  <si>
    <r>
      <rPr>
        <sz val="9"/>
        <color rgb="FF000000"/>
        <rFont val="ＭＳ ゴシック"/>
        <family val="3"/>
        <charset val="128"/>
      </rPr>
      <t>011-373-6655
(011-373-6611)</t>
    </r>
  </si>
  <si>
    <r>
      <rPr>
        <sz val="9"/>
        <color rgb="FF000000"/>
        <rFont val="ＭＳ Ｐゴシック"/>
        <family val="3"/>
        <charset val="128"/>
      </rPr>
      <t>( 訪看10 )第    213 号
( 訪看23 )第     63 号
( 訪看25 )第    139 号
( 訪ベⅠ１ )第     45 号
( 訪ベⅠ１注 )第    384 号
( 訪看40 )第      5 号</t>
    </r>
  </si>
  <si>
    <r>
      <rPr>
        <sz val="9"/>
        <color rgb="FF000000"/>
        <rFont val="ＭＳ Ｐゴシック"/>
        <family val="3"/>
        <charset val="128"/>
      </rPr>
      <t>令和 3年10月 1日
令和 6年 6月 1日
平成12年 9月 1日
令和 8年 6月 1日
令和 8年 6月 1日
令和 6年 6月 1日</t>
    </r>
  </si>
  <si>
    <t>501</t>
  </si>
  <si>
    <t>13,9008,3</t>
  </si>
  <si>
    <r>
      <rPr>
        <sz val="9"/>
        <color rgb="FF000000"/>
        <rFont val="ＭＳ ゴシック"/>
        <family val="3"/>
        <charset val="128"/>
      </rPr>
      <t>株式会社ウィズユアライフ
訪問看護ステーション　ひなた</t>
    </r>
  </si>
  <si>
    <r>
      <rPr>
        <sz val="9"/>
        <color rgb="FF000000"/>
        <rFont val="ＭＳ ゴシック"/>
        <family val="3"/>
        <charset val="128"/>
      </rPr>
      <t>〒061－1121
北広島市中央３丁目７番地１第６ニューオータニビル２階</t>
    </r>
  </si>
  <si>
    <r>
      <rPr>
        <sz val="9"/>
        <color rgb="FF000000"/>
        <rFont val="ＭＳ ゴシック"/>
        <family val="3"/>
        <charset val="128"/>
      </rPr>
      <t>011-375-1854
(011-375-1849)</t>
    </r>
  </si>
  <si>
    <r>
      <rPr>
        <sz val="9"/>
        <color rgb="FF000000"/>
        <rFont val="ＭＳ Ｐゴシック"/>
        <family val="3"/>
        <charset val="128"/>
      </rPr>
      <t>( 訪看10 )第    222 号
( 訪看24 )第    417 号
( 訪看25 )第    501 号
( 訪看27 )第    165 号
( 訪看28 )第     95 号
( 訪看34 )第    230 号
( 訪ベⅠ１ )第     46 号
( 訪ベⅠ１注 )第    267 号
( 訪看40 )第     61 号</t>
    </r>
  </si>
  <si>
    <r>
      <rPr>
        <sz val="9"/>
        <color rgb="FF000000"/>
        <rFont val="ＭＳ Ｐゴシック"/>
        <family val="3"/>
        <charset val="128"/>
      </rPr>
      <t>令和 3年 3月 1日
平成27年12月 1日
平成27年 8月 1日
令和元年 7月 1日
令和元年 7月 1日
令和 6年12月 1日
令和 8年 6月 1日
令和 8年 6月 1日
令和 6年 6月 1日</t>
    </r>
  </si>
  <si>
    <t>502</t>
  </si>
  <si>
    <t>13,9009,1</t>
  </si>
  <si>
    <r>
      <rPr>
        <sz val="9"/>
        <color rgb="FF000000"/>
        <rFont val="ＭＳ ゴシック"/>
        <family val="3"/>
        <charset val="128"/>
      </rPr>
      <t>バレーペアレンツ株式会社
なごみ　訪問看護</t>
    </r>
  </si>
  <si>
    <r>
      <rPr>
        <sz val="9"/>
        <color rgb="FF000000"/>
        <rFont val="ＭＳ ゴシック"/>
        <family val="3"/>
        <charset val="128"/>
      </rPr>
      <t>〒061－1126
北広島市新富町東２丁目５番地１９アベイユ　２０３号</t>
    </r>
  </si>
  <si>
    <r>
      <rPr>
        <sz val="9"/>
        <color rgb="FF000000"/>
        <rFont val="ＭＳ ゴシック"/>
        <family val="3"/>
        <charset val="128"/>
      </rPr>
      <t xml:space="preserve">011-398-7780
</t>
    </r>
  </si>
  <si>
    <r>
      <rPr>
        <sz val="9"/>
        <color rgb="FF000000"/>
        <rFont val="ＭＳ Ｐゴシック"/>
        <family val="3"/>
        <charset val="128"/>
      </rPr>
      <t>( 訪看10 )第    307 号
( 訪看24 )第    545 号
( 訪看25 )第    630 号
( 訪看27 )第    142 号
( 訪看28 )第     79 号
( 訪看34 )第    290 号
( 訪ベⅠ１ )第    446 号
( 訪ベⅠ１注 )第      8 号
( 訪看40 )第    275 号</t>
    </r>
  </si>
  <si>
    <r>
      <rPr>
        <sz val="9"/>
        <color rgb="FF000000"/>
        <rFont val="ＭＳ Ｐゴシック"/>
        <family val="3"/>
        <charset val="128"/>
      </rPr>
      <t>令和元年10月 1日
令和 2年11月 1日
令和 2年 5月 1日
平成30年 8月 1日
平成30年 8月 1日
令和 7年 4月 1日
令和 8年 6月 1日
令和 8年 6月 1日
令和 6年 6月 1日</t>
    </r>
  </si>
  <si>
    <t>503</t>
  </si>
  <si>
    <t>13,9010,9</t>
  </si>
  <si>
    <r>
      <rPr>
        <sz val="9"/>
        <color rgb="FF000000"/>
        <rFont val="ＭＳ ゴシック"/>
        <family val="3"/>
        <charset val="128"/>
      </rPr>
      <t>ＭＴ居宅サービス株式会社
北広島訪問看護ステーション椿</t>
    </r>
  </si>
  <si>
    <r>
      <rPr>
        <sz val="9"/>
        <color rgb="FF000000"/>
        <rFont val="ＭＳ ゴシック"/>
        <family val="3"/>
        <charset val="128"/>
      </rPr>
      <t>〒061－1277
北広島市大曲光２丁目６－１</t>
    </r>
  </si>
  <si>
    <r>
      <rPr>
        <sz val="9"/>
        <color rgb="FF000000"/>
        <rFont val="ＭＳ ゴシック"/>
        <family val="3"/>
        <charset val="128"/>
      </rPr>
      <t>011-374-5242
(011-374-5245)</t>
    </r>
  </si>
  <si>
    <r>
      <rPr>
        <sz val="9"/>
        <color rgb="FF000000"/>
        <rFont val="ＭＳ Ｐゴシック"/>
        <family val="3"/>
        <charset val="128"/>
      </rPr>
      <t>( 訪看10 )第    399 号
( 訪看24 )第    620 号
( 訪看25 )第    694 号</t>
    </r>
  </si>
  <si>
    <r>
      <rPr>
        <sz val="9"/>
        <color rgb="FF000000"/>
        <rFont val="ＭＳ Ｐゴシック"/>
        <family val="3"/>
        <charset val="128"/>
      </rPr>
      <t>令和 2年 2月 1日
令和元年 9月 1日
令和元年 9月 1日</t>
    </r>
  </si>
  <si>
    <t>504</t>
  </si>
  <si>
    <t>13,9011,7</t>
  </si>
  <si>
    <r>
      <rPr>
        <sz val="9"/>
        <color rgb="FF000000"/>
        <rFont val="ＭＳ ゴシック"/>
        <family val="3"/>
        <charset val="128"/>
      </rPr>
      <t>医療法人社団ささえる医療研究所
訪問看護ステーションささえるさん</t>
    </r>
  </si>
  <si>
    <r>
      <rPr>
        <sz val="9"/>
        <color rgb="FF000000"/>
        <rFont val="ＭＳ ゴシック"/>
        <family val="3"/>
        <charset val="128"/>
      </rPr>
      <t>〒061－1131
北広島市美沢１丁目２番地１２</t>
    </r>
  </si>
  <si>
    <r>
      <rPr>
        <sz val="9"/>
        <color rgb="FF000000"/>
        <rFont val="ＭＳ ゴシック"/>
        <family val="3"/>
        <charset val="128"/>
      </rPr>
      <t>011-887-6780
(011-887-6790)</t>
    </r>
  </si>
  <si>
    <r>
      <rPr>
        <sz val="9"/>
        <color rgb="FF000000"/>
        <rFont val="ＭＳ Ｐゴシック"/>
        <family val="3"/>
        <charset val="128"/>
      </rPr>
      <t>( 訪看10 )第    405 号
( 訪看23 )第    637 号
( 訪看25 )第    711 号
( 訪看27 )第    488 号
( 訪看34 )第    395 号
( 訪看37 )第      8 号
( 訪ベⅠ１ )第    367 号
( 訪ベⅠ１注 )第    207 号
( 訪看40 )第    129 号</t>
    </r>
  </si>
  <si>
    <r>
      <rPr>
        <sz val="9"/>
        <color rgb="FF000000"/>
        <rFont val="ＭＳ Ｐゴシック"/>
        <family val="3"/>
        <charset val="128"/>
      </rPr>
      <t>令和 2年 3月 1日
令和 6年 6月 1日
令和元年12月 1日
令和 8年 6月 1日
令和 8年 6月 1日
令和 8年 6月 1日
令和 8年 6月 1日
令和 8年 6月 1日
令和 6年 6月 1日</t>
    </r>
  </si>
  <si>
    <t>505</t>
  </si>
  <si>
    <t>13,9012,5</t>
  </si>
  <si>
    <r>
      <rPr>
        <sz val="9"/>
        <color rgb="FF000000"/>
        <rFont val="ＭＳ ゴシック"/>
        <family val="3"/>
        <charset val="128"/>
      </rPr>
      <t>有限会社　健メディカル・サポート
プラトー訪問看護ステーション</t>
    </r>
  </si>
  <si>
    <r>
      <rPr>
        <sz val="9"/>
        <color rgb="FF000000"/>
        <rFont val="ＭＳ ゴシック"/>
        <family val="3"/>
        <charset val="128"/>
      </rPr>
      <t>〒061－1272
北広島市大曲末広２丁目１－１３</t>
    </r>
  </si>
  <si>
    <r>
      <rPr>
        <sz val="9"/>
        <color rgb="FF000000"/>
        <rFont val="ＭＳ ゴシック"/>
        <family val="3"/>
        <charset val="128"/>
      </rPr>
      <t>011-376-0102
(011-376-0103)</t>
    </r>
  </si>
  <si>
    <r>
      <rPr>
        <sz val="9"/>
        <color rgb="FF000000"/>
        <rFont val="ＭＳ Ｐゴシック"/>
        <family val="3"/>
        <charset val="128"/>
      </rPr>
      <t>( 訪看24 )第    748 号
( 訪看25 )第    822 号
( 訪ベⅠ１ )第    559 号
( 訪ベⅠ１注 )第    279 号</t>
    </r>
  </si>
  <si>
    <r>
      <rPr>
        <sz val="9"/>
        <color rgb="FF000000"/>
        <rFont val="ＭＳ Ｐゴシック"/>
        <family val="3"/>
        <charset val="128"/>
      </rPr>
      <t>令和 3年10月 1日
令和 3年10月 1日
令和 8年 6月 1日
令和 8年 6月 1日</t>
    </r>
  </si>
  <si>
    <t>506</t>
  </si>
  <si>
    <t>13,9013,3</t>
  </si>
  <si>
    <r>
      <rPr>
        <sz val="9"/>
        <color rgb="FF000000"/>
        <rFont val="ＭＳ ゴシック"/>
        <family val="3"/>
        <charset val="128"/>
      </rPr>
      <t>ＣＦＧケアシステム株式会社
アゼリア訪問看護ステーション</t>
    </r>
  </si>
  <si>
    <r>
      <rPr>
        <sz val="9"/>
        <color rgb="FF000000"/>
        <rFont val="ＭＳ ゴシック"/>
        <family val="3"/>
        <charset val="128"/>
      </rPr>
      <t>〒061－1113
北広島市共栄町１丁目２－５コーポ松本３－１０１号室</t>
    </r>
  </si>
  <si>
    <r>
      <rPr>
        <sz val="9"/>
        <color rgb="FF000000"/>
        <rFont val="ＭＳ ゴシック"/>
        <family val="3"/>
        <charset val="128"/>
      </rPr>
      <t>011-372-2388
(011-372-2297)</t>
    </r>
  </si>
  <si>
    <r>
      <rPr>
        <sz val="9"/>
        <color rgb="FF000000"/>
        <rFont val="ＭＳ Ｐゴシック"/>
        <family val="3"/>
        <charset val="128"/>
      </rPr>
      <t>( 訪看10 )第    601 号
( 訪看24 )第    929 号
( 訪看25 )第   1000 号
( 訪看41 )第    282 号</t>
    </r>
  </si>
  <si>
    <r>
      <rPr>
        <sz val="9"/>
        <color rgb="FF000000"/>
        <rFont val="ＭＳ Ｐゴシック"/>
        <family val="3"/>
        <charset val="128"/>
      </rPr>
      <t>令和 5年10月 1日
令和 6年 4月 1日
令和 6年 4月 1日
令和 6年11月 1日</t>
    </r>
  </si>
  <si>
    <t>507</t>
  </si>
  <si>
    <t>13,9014,1</t>
  </si>
  <si>
    <r>
      <rPr>
        <sz val="9"/>
        <color rgb="FF000000"/>
        <rFont val="ＭＳ ゴシック"/>
        <family val="3"/>
        <charset val="128"/>
      </rPr>
      <t>医療法人社団　翔仁会
医療法人社団　翔仁会　訪問看護ステーション　リエゾン</t>
    </r>
  </si>
  <si>
    <r>
      <rPr>
        <sz val="9"/>
        <color rgb="FF000000"/>
        <rFont val="ＭＳ ゴシック"/>
        <family val="3"/>
        <charset val="128"/>
      </rPr>
      <t>〒061－1264
北広島市輪厚７０４番地１６</t>
    </r>
  </si>
  <si>
    <r>
      <rPr>
        <sz val="9"/>
        <color rgb="FF000000"/>
        <rFont val="ＭＳ ゴシック"/>
        <family val="3"/>
        <charset val="128"/>
      </rPr>
      <t>011-376-3911
(011-377-5621)</t>
    </r>
  </si>
  <si>
    <r>
      <rPr>
        <sz val="9"/>
        <color rgb="FF000000"/>
        <rFont val="ＭＳ Ｐゴシック"/>
        <family val="3"/>
        <charset val="128"/>
      </rPr>
      <t>( 訪看10 )第    552 号
( 訪看23 )第    731 号
( 訪看25 )第    804 号
( 訪看27 )第    267 号
( 訪看28 )第    170 号
( 訪看32 )第     65 号
( 訪ベⅠ１ )第     29 号
( 訪ベⅠ１注 )第    137 号
( 訪看40 )第     90 号</t>
    </r>
  </si>
  <si>
    <r>
      <rPr>
        <sz val="9"/>
        <color rgb="FF000000"/>
        <rFont val="ＭＳ Ｐゴシック"/>
        <family val="3"/>
        <charset val="128"/>
      </rPr>
      <t>令和 5年 2月 1日
令和 6年 6月 1日
令和 3年 6月 1日
令和 5年 2月 1日
令和 5年 2月 1日
令和 7年 5月 1日
令和 8年 6月 1日
令和 8年 6月 1日
令和 6年 6月 1日</t>
    </r>
  </si>
  <si>
    <t>508</t>
  </si>
  <si>
    <t>13,9015,8</t>
  </si>
  <si>
    <r>
      <rPr>
        <sz val="9"/>
        <color rgb="FF000000"/>
        <rFont val="ＭＳ ゴシック"/>
        <family val="3"/>
        <charset val="128"/>
      </rPr>
      <t>ファミリー・ホスピス株式会社
Ｆビレッジ訪問看護ステーション</t>
    </r>
  </si>
  <si>
    <r>
      <rPr>
        <sz val="9"/>
        <color rgb="FF000000"/>
        <rFont val="ＭＳ ゴシック"/>
        <family val="3"/>
        <charset val="128"/>
      </rPr>
      <t>〒061－1116
北広島市Ｆビレッジ２１番</t>
    </r>
  </si>
  <si>
    <r>
      <rPr>
        <sz val="9"/>
        <color rgb="FF000000"/>
        <rFont val="ＭＳ ゴシック"/>
        <family val="3"/>
        <charset val="128"/>
      </rPr>
      <t>011-398-9760
(011-398-4004)</t>
    </r>
  </si>
  <si>
    <r>
      <rPr>
        <sz val="9"/>
        <color rgb="FF000000"/>
        <rFont val="ＭＳ Ｐゴシック"/>
        <family val="3"/>
        <charset val="128"/>
      </rPr>
      <t>( 訪看23 )第   1065 号
( 訪看25 )第   1089 号
( 訪ベⅠ１ )第    498 号
( 訪看41 )第    311 号</t>
    </r>
  </si>
  <si>
    <r>
      <rPr>
        <sz val="9"/>
        <color rgb="FF000000"/>
        <rFont val="ＭＳ Ｐゴシック"/>
        <family val="3"/>
        <charset val="128"/>
      </rPr>
      <t>令和 6年12月 1日
令和 6年12月 1日
令和 8年 6月 1日
令和 6年12月 1日</t>
    </r>
  </si>
  <si>
    <t>509</t>
  </si>
  <si>
    <t>13,9016,6</t>
  </si>
  <si>
    <r>
      <rPr>
        <sz val="9"/>
        <color rgb="FF000000"/>
        <rFont val="ＭＳ ゴシック"/>
        <family val="3"/>
        <charset val="128"/>
      </rPr>
      <t>株式会社テト
訪問看護ステーションみんと</t>
    </r>
  </si>
  <si>
    <r>
      <rPr>
        <sz val="9"/>
        <color rgb="FF000000"/>
        <rFont val="ＭＳ ゴシック"/>
        <family val="3"/>
        <charset val="128"/>
      </rPr>
      <t>〒061－1104
北広島市西の里北１丁目７－１９ミレニアムハイツ２０３</t>
    </r>
  </si>
  <si>
    <r>
      <rPr>
        <sz val="9"/>
        <color rgb="FF000000"/>
        <rFont val="ＭＳ ゴシック"/>
        <family val="3"/>
        <charset val="128"/>
      </rPr>
      <t>011-887-7212
(011-887-7213)</t>
    </r>
  </si>
  <si>
    <r>
      <rPr>
        <sz val="9"/>
        <color rgb="FF000000"/>
        <rFont val="ＭＳ Ｐゴシック"/>
        <family val="3"/>
        <charset val="128"/>
      </rPr>
      <t>( 訪看10 )第    768 号
( 訪看23 )第   1141 号
( 訪看24 )第   1102 号
( 訪看25 )第   1185 号
( 訪看27 )第    449 号
( 訪ベⅠ１ )第    409 号
( 訪ベⅠ１注 )第     68 号
( 訪看41 )第    443 号</t>
    </r>
  </si>
  <si>
    <r>
      <rPr>
        <sz val="9"/>
        <color rgb="FF000000"/>
        <rFont val="ＭＳ Ｐゴシック"/>
        <family val="3"/>
        <charset val="128"/>
      </rPr>
      <t>令和 7年10月 2日
令和 7年11月 1日
令和 7年10月 2日
令和 7年10月 2日
令和 7年10月 2日
令和 8年 6月 1日
令和 8年 6月 1日
令和 7年10月 2日</t>
    </r>
  </si>
  <si>
    <t>510</t>
  </si>
  <si>
    <t>14,9001,6</t>
  </si>
  <si>
    <r>
      <rPr>
        <sz val="9"/>
        <color rgb="FF000000"/>
        <rFont val="ＭＳ ゴシック"/>
        <family val="3"/>
        <charset val="128"/>
      </rPr>
      <t>一般社団法人　北海道総合在宅ケア事業団
一般社団法人北海道総合在宅ケア事業団函館訪問看護ステーション</t>
    </r>
  </si>
  <si>
    <r>
      <rPr>
        <sz val="9"/>
        <color rgb="FF000000"/>
        <rFont val="ＭＳ ゴシック"/>
        <family val="3"/>
        <charset val="128"/>
      </rPr>
      <t>〒042－0943
函館市乃木町５番３０号</t>
    </r>
  </si>
  <si>
    <r>
      <rPr>
        <sz val="9"/>
        <color rgb="FF000000"/>
        <rFont val="ＭＳ ゴシック"/>
        <family val="3"/>
        <charset val="128"/>
      </rPr>
      <t xml:space="preserve">0138-35-4522
</t>
    </r>
  </si>
  <si>
    <r>
      <rPr>
        <sz val="9"/>
        <color rgb="FF000000"/>
        <rFont val="ＭＳ Ｐゴシック"/>
        <family val="3"/>
        <charset val="128"/>
      </rPr>
      <t>( 訪看10 )第    137 号
( 訪看34 )第    215 号
( 訪ベⅠ１ )第     48 号
( 訪ベⅠ１注 )第    204 号
( 訪看40 )第    276 号</t>
    </r>
  </si>
  <si>
    <r>
      <rPr>
        <sz val="9"/>
        <color rgb="FF000000"/>
        <rFont val="ＭＳ Ｐゴシック"/>
        <family val="3"/>
        <charset val="128"/>
      </rPr>
      <t>令和 4年 3月 1日
令和 6年12月 1日
令和 8年 6月 1日
令和 8年 6月 1日
令和 6年 6月 1日</t>
    </r>
  </si>
  <si>
    <t>511</t>
  </si>
  <si>
    <t>14,9004,0</t>
  </si>
  <si>
    <r>
      <rPr>
        <sz val="9"/>
        <color rgb="FF000000"/>
        <rFont val="ＭＳ ゴシック"/>
        <family val="3"/>
        <charset val="128"/>
      </rPr>
      <t>医療法人　道南勤労者医療協会
訪問看護ステーション稜北</t>
    </r>
  </si>
  <si>
    <r>
      <rPr>
        <sz val="9"/>
        <color rgb="FF000000"/>
        <rFont val="ＭＳ ゴシック"/>
        <family val="3"/>
        <charset val="128"/>
      </rPr>
      <t>〒041－0853
函館市中道２丁目５１番１号</t>
    </r>
  </si>
  <si>
    <r>
      <rPr>
        <sz val="9"/>
        <color rgb="FF000000"/>
        <rFont val="ＭＳ ゴシック"/>
        <family val="3"/>
        <charset val="128"/>
      </rPr>
      <t xml:space="preserve">0138-32-2787
</t>
    </r>
  </si>
  <si>
    <r>
      <rPr>
        <sz val="9"/>
        <color rgb="FF000000"/>
        <rFont val="ＭＳ Ｐゴシック"/>
        <family val="3"/>
        <charset val="128"/>
      </rPr>
      <t>( 訪看24 )第     65 号
( 訪看25 )第    233 号</t>
    </r>
  </si>
  <si>
    <r>
      <rPr>
        <sz val="9"/>
        <color rgb="FF000000"/>
        <rFont val="ＭＳ Ｐゴシック"/>
        <family val="3"/>
        <charset val="128"/>
      </rPr>
      <t>平成20年 4月 1日
平成19年 1月 1日</t>
    </r>
  </si>
  <si>
    <t>512</t>
  </si>
  <si>
    <t>14,9005,7</t>
  </si>
  <si>
    <r>
      <rPr>
        <sz val="9"/>
        <color rgb="FF000000"/>
        <rFont val="ＭＳ ゴシック"/>
        <family val="3"/>
        <charset val="128"/>
      </rPr>
      <t>社会福祉法人　函館厚生院
訪問看護ステーションケンゆのかわ</t>
    </r>
  </si>
  <si>
    <r>
      <rPr>
        <sz val="9"/>
        <color rgb="FF000000"/>
        <rFont val="ＭＳ ゴシック"/>
        <family val="3"/>
        <charset val="128"/>
      </rPr>
      <t>〒042－0932
函館市湯川町３丁目２９番１５号</t>
    </r>
  </si>
  <si>
    <r>
      <rPr>
        <sz val="9"/>
        <color rgb="FF000000"/>
        <rFont val="ＭＳ ゴシック"/>
        <family val="3"/>
        <charset val="128"/>
      </rPr>
      <t xml:space="preserve">0138-59-1214
</t>
    </r>
  </si>
  <si>
    <r>
      <rPr>
        <sz val="9"/>
        <color rgb="FF000000"/>
        <rFont val="ＭＳ Ｐゴシック"/>
        <family val="3"/>
        <charset val="128"/>
      </rPr>
      <t>( 訪看10 )第    244 号
( 訪看24 )第     66 号
( 訪看25 )第     80 号
( 訪看27 )第    467 号
( 訪看28 )第    307 号
( 訪看34 )第    366 号
( 訪看35 )第     55 号
( 訪看40 )第    166 号</t>
    </r>
  </si>
  <si>
    <r>
      <rPr>
        <sz val="9"/>
        <color rgb="FF000000"/>
        <rFont val="ＭＳ Ｐゴシック"/>
        <family val="3"/>
        <charset val="128"/>
      </rPr>
      <t>平成28年 8月 1日
平成20年 4月 1日
平成10年 9月 1日
令和 8年 4月 1日
令和 8年 4月 1日
令和 8年 4月 1日
令和 8年 6月 1日
令和 6年 6月 1日</t>
    </r>
  </si>
  <si>
    <t>513</t>
  </si>
  <si>
    <t>14,9013,1</t>
  </si>
  <si>
    <r>
      <rPr>
        <sz val="9"/>
        <color rgb="FF000000"/>
        <rFont val="ＭＳ ゴシック"/>
        <family val="3"/>
        <charset val="128"/>
      </rPr>
      <t>株式会社　トラントユイット
訪問看護ステーションフレンズ</t>
    </r>
  </si>
  <si>
    <r>
      <rPr>
        <sz val="9"/>
        <color rgb="FF000000"/>
        <rFont val="ＭＳ ゴシック"/>
        <family val="3"/>
        <charset val="128"/>
      </rPr>
      <t>〒040－0053
函館市末広町６ー１４</t>
    </r>
  </si>
  <si>
    <r>
      <rPr>
        <sz val="9"/>
        <color rgb="FF000000"/>
        <rFont val="ＭＳ ゴシック"/>
        <family val="3"/>
        <charset val="128"/>
      </rPr>
      <t>0138-26-3388
(0138-26-3377)</t>
    </r>
  </si>
  <si>
    <r>
      <rPr>
        <sz val="9"/>
        <color rgb="FF000000"/>
        <rFont val="ＭＳ Ｐゴシック"/>
        <family val="3"/>
        <charset val="128"/>
      </rPr>
      <t>( 訪看10 )第     29 号
( 訪看23 )第    163 号
( 訪看25 )第    234 号
( 訪看27 )第     24 号
( 訪看28 )第     22 号
( 訪看機３ )第     33 号
( 訪看34 )第    237 号
( 訪看35 )第     97 号
( 訪ベⅠ１ )第    473 号
( 訪看40 )第    182 号</t>
    </r>
  </si>
  <si>
    <r>
      <rPr>
        <sz val="9"/>
        <color rgb="FF000000"/>
        <rFont val="ＭＳ Ｐゴシック"/>
        <family val="3"/>
        <charset val="128"/>
      </rPr>
      <t>平成20年 4月 1日
令和 6年 6月 1日
平成18年 6月 1日
平成26年10月 1日
平成26年10月 1日
令和 8年 7月 1日
令和 6年12月 1日
令和 8年 7月 1日
令和 8年 6月 1日
令和 6年 6月 1日</t>
    </r>
  </si>
  <si>
    <t>514</t>
  </si>
  <si>
    <t>14,9016,4</t>
  </si>
  <si>
    <r>
      <rPr>
        <sz val="9"/>
        <color rgb="FF000000"/>
        <rFont val="ＭＳ ゴシック"/>
        <family val="3"/>
        <charset val="128"/>
      </rPr>
      <t>社会医療法人　函館博栄会
訪問看護ステーションあまりりす</t>
    </r>
  </si>
  <si>
    <r>
      <rPr>
        <sz val="9"/>
        <color rgb="FF000000"/>
        <rFont val="ＭＳ ゴシック"/>
        <family val="3"/>
        <charset val="128"/>
      </rPr>
      <t>〒042－0932
函館市湯川町２丁目１５番３号</t>
    </r>
  </si>
  <si>
    <r>
      <rPr>
        <sz val="9"/>
        <color rgb="FF000000"/>
        <rFont val="ＭＳ ゴシック"/>
        <family val="3"/>
        <charset val="128"/>
      </rPr>
      <t>0138-59-2284
(0138-59-2296)</t>
    </r>
  </si>
  <si>
    <r>
      <rPr>
        <sz val="9"/>
        <color rgb="FF000000"/>
        <rFont val="ＭＳ Ｐゴシック"/>
        <family val="3"/>
        <charset val="128"/>
      </rPr>
      <t>( 訪看10 )第    442 号
( 訪看23 )第     68 号
( 訪看25 )第    270 号
( 訪看27 )第    192 号
( 訪看36 )第     29 号
( 訪ベⅠ１ )第     51 号
( 訪ベⅠ１注 )第    252 号
( 訪看41 )第    168 号</t>
    </r>
  </si>
  <si>
    <r>
      <rPr>
        <sz val="9"/>
        <color rgb="FF000000"/>
        <rFont val="ＭＳ Ｐゴシック"/>
        <family val="3"/>
        <charset val="128"/>
      </rPr>
      <t>令和 2年10月 1日
令和 6年 6月 1日
平成20年 2月 1日
令和 2年10月 1日
令和 8年 6月 1日
令和 8年 6月 1日
令和 8年 6月 1日
令和 6年10月 1日</t>
    </r>
  </si>
  <si>
    <t>515</t>
  </si>
  <si>
    <t>14,9019,8</t>
  </si>
  <si>
    <r>
      <rPr>
        <sz val="9"/>
        <color rgb="FF000000"/>
        <rFont val="ＭＳ ゴシック"/>
        <family val="3"/>
        <charset val="128"/>
      </rPr>
      <t>株式会社クローバー
訪問看護ステーションよつ葉</t>
    </r>
  </si>
  <si>
    <r>
      <rPr>
        <sz val="9"/>
        <color rgb="FF000000"/>
        <rFont val="ＭＳ ゴシック"/>
        <family val="3"/>
        <charset val="128"/>
      </rPr>
      <t>〒041－0806
函館市美原５丁目２１番２０号　コーポＭ＆ＹⅡ　Ｂ号室</t>
    </r>
  </si>
  <si>
    <r>
      <rPr>
        <sz val="9"/>
        <color rgb="FF000000"/>
        <rFont val="ＭＳ ゴシック"/>
        <family val="3"/>
        <charset val="128"/>
      </rPr>
      <t>0138-84-6412
(0138-84-6413)</t>
    </r>
  </si>
  <si>
    <r>
      <rPr>
        <sz val="9"/>
        <color rgb="FF000000"/>
        <rFont val="ＭＳ Ｐゴシック"/>
        <family val="3"/>
        <charset val="128"/>
      </rPr>
      <t>( 訪看10 )第    143 号
( 訪看23 )第    231 号
( 訪看25 )第    321 号
( 訪看35 )第     27 号
( 訪ベⅠ１ )第    530 号
( 訪看40 )第    570 号</t>
    </r>
  </si>
  <si>
    <r>
      <rPr>
        <sz val="9"/>
        <color rgb="FF000000"/>
        <rFont val="ＭＳ Ｐゴシック"/>
        <family val="3"/>
        <charset val="128"/>
      </rPr>
      <t>平成25年10月 1日
令和 6年 6月 1日
平成22年 8月 1日
令和 8年 6月 1日
令和 8年 6月 1日
令和 6年 6月 1日</t>
    </r>
  </si>
  <si>
    <t>516</t>
  </si>
  <si>
    <t>14,9020,6</t>
  </si>
  <si>
    <r>
      <rPr>
        <sz val="9"/>
        <color rgb="FF000000"/>
        <rFont val="ＭＳ ゴシック"/>
        <family val="3"/>
        <charset val="128"/>
      </rPr>
      <t>株式会社メディカルシャトー
訪問看護リハビリステーション白ゆり五稜郭</t>
    </r>
  </si>
  <si>
    <r>
      <rPr>
        <sz val="9"/>
        <color rgb="FF000000"/>
        <rFont val="ＭＳ ゴシック"/>
        <family val="3"/>
        <charset val="128"/>
      </rPr>
      <t>〒041－0853
函館市中道２丁目１１－６</t>
    </r>
  </si>
  <si>
    <r>
      <rPr>
        <sz val="9"/>
        <color rgb="FF000000"/>
        <rFont val="ＭＳ ゴシック"/>
        <family val="3"/>
        <charset val="128"/>
      </rPr>
      <t>0138-83-1993
(0138-83-1994)</t>
    </r>
  </si>
  <si>
    <r>
      <rPr>
        <sz val="9"/>
        <color rgb="FF000000"/>
        <rFont val="ＭＳ Ｐゴシック"/>
        <family val="3"/>
        <charset val="128"/>
      </rPr>
      <t>( 訪看24 )第    240 号
( 訪看25 )第    333 号
( 訪看34 )第    222 号
( 訪看35 )第     40 号
( 訪ベⅠ１ )第     52 号
( 訪ベⅠ１注 )第     86 号
( 訪看40 )第     79 号</t>
    </r>
  </si>
  <si>
    <r>
      <rPr>
        <sz val="9"/>
        <color rgb="FF000000"/>
        <rFont val="ＭＳ Ｐゴシック"/>
        <family val="3"/>
        <charset val="128"/>
      </rPr>
      <t>令和 3年 5月 1日
令和 3年 5月 1日
令和 6年12月 1日
令和 8年 6月 1日
令和 8年 6月 1日
令和 8年 6月 1日
令和 6年 6月 1日</t>
    </r>
  </si>
  <si>
    <t>517</t>
  </si>
  <si>
    <t>14,9021,4</t>
  </si>
  <si>
    <r>
      <rPr>
        <sz val="9"/>
        <color rgb="FF000000"/>
        <rFont val="ＭＳ ゴシック"/>
        <family val="3"/>
        <charset val="128"/>
      </rPr>
      <t>有限会社ウィズ
訪問看護ステーションウィズ桔梗</t>
    </r>
  </si>
  <si>
    <r>
      <rPr>
        <sz val="9"/>
        <color rgb="FF000000"/>
        <rFont val="ＭＳ ゴシック"/>
        <family val="3"/>
        <charset val="128"/>
      </rPr>
      <t>〒041－0808
函館市桔梗４丁目３４番９号</t>
    </r>
  </si>
  <si>
    <r>
      <rPr>
        <sz val="9"/>
        <color rgb="FF000000"/>
        <rFont val="ＭＳ ゴシック"/>
        <family val="3"/>
        <charset val="128"/>
      </rPr>
      <t>0138-34-2271
(0138-34-2273)</t>
    </r>
  </si>
  <si>
    <r>
      <rPr>
        <sz val="9"/>
        <color rgb="FF000000"/>
        <rFont val="ＭＳ Ｐゴシック"/>
        <family val="3"/>
        <charset val="128"/>
      </rPr>
      <t>( 訪看10 )第     65 号
( 訪看24 )第    253 号
( 訪看25 )第    346 号
( 訪ベⅠ１ )第     54 号
( 訪ベⅠ１注 )第    306 号
( 訪看41 )第    169 号</t>
    </r>
  </si>
  <si>
    <r>
      <rPr>
        <sz val="9"/>
        <color rgb="FF000000"/>
        <rFont val="ＭＳ Ｐゴシック"/>
        <family val="3"/>
        <charset val="128"/>
      </rPr>
      <t>令和 3年10月 1日
平成23年12月 1日
平成23年12月 1日
令和 8年 6月 1日
令和 8年 6月 1日
令和 6年10月 1日</t>
    </r>
  </si>
  <si>
    <t>518</t>
  </si>
  <si>
    <t>14,9024,8</t>
  </si>
  <si>
    <r>
      <rPr>
        <sz val="9"/>
        <color rgb="FF000000"/>
        <rFont val="ＭＳ ゴシック"/>
        <family val="3"/>
        <charset val="128"/>
      </rPr>
      <t>有限会社　ひだまり
訪問看護ステーション　くくる（心）</t>
    </r>
  </si>
  <si>
    <r>
      <rPr>
        <sz val="9"/>
        <color rgb="FF000000"/>
        <rFont val="ＭＳ ゴシック"/>
        <family val="3"/>
        <charset val="128"/>
      </rPr>
      <t>〒042－0952
函館市高松町４３０番地１２</t>
    </r>
  </si>
  <si>
    <r>
      <rPr>
        <sz val="9"/>
        <color rgb="FF000000"/>
        <rFont val="ＭＳ ゴシック"/>
        <family val="3"/>
        <charset val="128"/>
      </rPr>
      <t>0138-57-7311
(0138-57-4674)</t>
    </r>
  </si>
  <si>
    <r>
      <rPr>
        <sz val="9"/>
        <color rgb="FF000000"/>
        <rFont val="ＭＳ Ｐゴシック"/>
        <family val="3"/>
        <charset val="128"/>
      </rPr>
      <t>( 訪看24 )第    307 号
( 訪看25 )第    407 号
( 訪看34 )第    127 号
( 訪看41 )第    446 号</t>
    </r>
  </si>
  <si>
    <r>
      <rPr>
        <sz val="9"/>
        <color rgb="FF000000"/>
        <rFont val="ＭＳ Ｐゴシック"/>
        <family val="3"/>
        <charset val="128"/>
      </rPr>
      <t>平成25年11月 1日
平成25年11月 1日
令和 6年10月 1日
令和 8年 1月 1日</t>
    </r>
  </si>
  <si>
    <t>519</t>
  </si>
  <si>
    <t>14,9025,5</t>
  </si>
  <si>
    <r>
      <rPr>
        <sz val="9"/>
        <color rgb="FF000000"/>
        <rFont val="ＭＳ ゴシック"/>
        <family val="3"/>
        <charset val="128"/>
      </rPr>
      <t>合同会社Ｌｕｎａ
訪問看護ステーション　オハナ</t>
    </r>
  </si>
  <si>
    <r>
      <rPr>
        <sz val="9"/>
        <color rgb="FF000000"/>
        <rFont val="ＭＳ ゴシック"/>
        <family val="3"/>
        <charset val="128"/>
      </rPr>
      <t>〒041－0822
函館市亀田港町１０番１７号</t>
    </r>
  </si>
  <si>
    <r>
      <rPr>
        <sz val="9"/>
        <color rgb="FF000000"/>
        <rFont val="ＭＳ ゴシック"/>
        <family val="3"/>
        <charset val="128"/>
      </rPr>
      <t>0138-43-7581
(0138-43-7582)</t>
    </r>
  </si>
  <si>
    <r>
      <rPr>
        <sz val="9"/>
        <color rgb="FF000000"/>
        <rFont val="ＭＳ Ｐゴシック"/>
        <family val="3"/>
        <charset val="128"/>
      </rPr>
      <t>( 訪看23 )第    309 号
( 訪看25 )第    409 号
( 訪看機３ )第     31 号
( 訪看34 )第      8 号
( 訪看35 )第     98 号
( 訪ベⅠ１ )第    459 号
( 訪看40 )第    114 号</t>
    </r>
  </si>
  <si>
    <r>
      <rPr>
        <sz val="9"/>
        <color rgb="FF000000"/>
        <rFont val="ＭＳ Ｐゴシック"/>
        <family val="3"/>
        <charset val="128"/>
      </rPr>
      <t>令和 6年 6月 1日
平成25年12月 1日
令和 8年 6月 1日
令和 6年 6月 1日
令和 8年 7月 1日
令和 8年 6月 1日
令和 6年 6月 1日</t>
    </r>
  </si>
  <si>
    <t>520</t>
  </si>
  <si>
    <t>14,9026,3</t>
  </si>
  <si>
    <r>
      <rPr>
        <sz val="9"/>
        <color rgb="FF000000"/>
        <rFont val="ＭＳ ゴシック"/>
        <family val="3"/>
        <charset val="128"/>
      </rPr>
      <t>株式会社ハイサポート
訪問看護ステーション彩絆</t>
    </r>
  </si>
  <si>
    <r>
      <rPr>
        <sz val="9"/>
        <color rgb="FF000000"/>
        <rFont val="ＭＳ ゴシック"/>
        <family val="3"/>
        <charset val="128"/>
      </rPr>
      <t>〒040－0022
函館市日乃出町２０番１７号</t>
    </r>
  </si>
  <si>
    <r>
      <rPr>
        <sz val="9"/>
        <color rgb="FF000000"/>
        <rFont val="ＭＳ ゴシック"/>
        <family val="3"/>
        <charset val="128"/>
      </rPr>
      <t>0138-84-6022
(0138-84-6033)</t>
    </r>
  </si>
  <si>
    <r>
      <rPr>
        <sz val="9"/>
        <color rgb="FF000000"/>
        <rFont val="ＭＳ Ｐゴシック"/>
        <family val="3"/>
        <charset val="128"/>
      </rPr>
      <t>( 訪看24 )第    402 号
( 訪看25 )第    505 号
( 訪看41 )第    133 号</t>
    </r>
  </si>
  <si>
    <r>
      <rPr>
        <sz val="9"/>
        <color rgb="FF000000"/>
        <rFont val="ＭＳ Ｐゴシック"/>
        <family val="3"/>
        <charset val="128"/>
      </rPr>
      <t>平成26年12月 1日
平成26年12月 1日
令和 6年 8月 1日</t>
    </r>
  </si>
  <si>
    <t>521</t>
  </si>
  <si>
    <t>14,9028,9</t>
  </si>
  <si>
    <r>
      <rPr>
        <sz val="9"/>
        <color rgb="FF000000"/>
        <rFont val="ＭＳ ゴシック"/>
        <family val="3"/>
        <charset val="128"/>
      </rPr>
      <t>社会福祉法人　戸井福祉会
訪問看護事業所　ちょうじゅそう</t>
    </r>
  </si>
  <si>
    <r>
      <rPr>
        <sz val="9"/>
        <color rgb="FF000000"/>
        <rFont val="ＭＳ ゴシック"/>
        <family val="3"/>
        <charset val="128"/>
      </rPr>
      <t>〒041－0252
函館市釜谷町６０５番地１</t>
    </r>
  </si>
  <si>
    <r>
      <rPr>
        <sz val="9"/>
        <color rgb="FF000000"/>
        <rFont val="ＭＳ ゴシック"/>
        <family val="3"/>
        <charset val="128"/>
      </rPr>
      <t>0138-83-7133
(0138-82-3563)</t>
    </r>
  </si>
  <si>
    <r>
      <rPr>
        <sz val="9"/>
        <color rgb="FF000000"/>
        <rFont val="ＭＳ Ｐゴシック"/>
        <family val="3"/>
        <charset val="128"/>
      </rPr>
      <t>( 訪看24 )第    465 号
( 訪看25 )第    561 号</t>
    </r>
  </si>
  <si>
    <r>
      <rPr>
        <sz val="9"/>
        <color rgb="FF000000"/>
        <rFont val="ＭＳ Ｐゴシック"/>
        <family val="3"/>
        <charset val="128"/>
      </rPr>
      <t>平成29年 2月 1日
平成29年 2月 1日</t>
    </r>
  </si>
  <si>
    <t>522</t>
  </si>
  <si>
    <t>14,9032,1</t>
  </si>
  <si>
    <r>
      <rPr>
        <sz val="9"/>
        <color rgb="FF000000"/>
        <rFont val="ＭＳ ゴシック"/>
        <family val="3"/>
        <charset val="128"/>
      </rPr>
      <t>有限会社　ウィズ
訪問看護ステーションウィズ日吉</t>
    </r>
  </si>
  <si>
    <r>
      <rPr>
        <sz val="9"/>
        <color rgb="FF000000"/>
        <rFont val="ＭＳ ゴシック"/>
        <family val="3"/>
        <charset val="128"/>
      </rPr>
      <t>〒041－0841
函館市日吉町４丁目１２番１８号</t>
    </r>
  </si>
  <si>
    <r>
      <rPr>
        <sz val="9"/>
        <color rgb="FF000000"/>
        <rFont val="ＭＳ ゴシック"/>
        <family val="3"/>
        <charset val="128"/>
      </rPr>
      <t>0138-52-1533
(0138-52-1511)</t>
    </r>
  </si>
  <si>
    <r>
      <rPr>
        <sz val="9"/>
        <color rgb="FF000000"/>
        <rFont val="ＭＳ Ｐゴシック"/>
        <family val="3"/>
        <charset val="128"/>
      </rPr>
      <t>( 訪看10 )第    309 号
( 訪看24 )第    550 号
( 訪看25 )第    635 号
( 訪ベⅠ１ )第     56 号
( 訪ベⅠ１注 )第    304 号
( 訪看41 )第    170 号</t>
    </r>
  </si>
  <si>
    <r>
      <rPr>
        <sz val="9"/>
        <color rgb="FF000000"/>
        <rFont val="ＭＳ Ｐゴシック"/>
        <family val="3"/>
        <charset val="128"/>
      </rPr>
      <t>令和 4年 1月 1日
平成30年 6月 1日
平成30年 6月 1日
令和 8年 6月 1日
令和 8年 6月 1日
令和 6年10月 1日</t>
    </r>
  </si>
  <si>
    <t>523</t>
  </si>
  <si>
    <t>14,9033,9</t>
  </si>
  <si>
    <r>
      <rPr>
        <sz val="9"/>
        <color rgb="FF000000"/>
        <rFont val="ＭＳ ゴシック"/>
        <family val="3"/>
        <charset val="128"/>
      </rPr>
      <t>ＳＯＭＰＯケア株式会社
ＳＯＭＰＯケア　函館昭和　訪問看護</t>
    </r>
  </si>
  <si>
    <r>
      <rPr>
        <sz val="9"/>
        <color rgb="FF000000"/>
        <rFont val="ＭＳ ゴシック"/>
        <family val="3"/>
        <charset val="128"/>
      </rPr>
      <t>〒041－0812
函館市昭和４丁目３０番３５号</t>
    </r>
  </si>
  <si>
    <r>
      <rPr>
        <sz val="9"/>
        <color rgb="FF000000"/>
        <rFont val="ＭＳ ゴシック"/>
        <family val="3"/>
        <charset val="128"/>
      </rPr>
      <t>0138-42-1181
(0138-43-0526)</t>
    </r>
  </si>
  <si>
    <r>
      <rPr>
        <sz val="9"/>
        <color rgb="FF000000"/>
        <rFont val="ＭＳ Ｐゴシック"/>
        <family val="3"/>
        <charset val="128"/>
      </rPr>
      <t>( 訪看10 )第    312 号
( 訪看23 )第   1136 号
( 訪看24 )第    552 号
( 訪看25 )第    639 号
( 訪看機１ )第     18 号
( 訪看機２ )第     51 号
( 訪看34 )第    133 号
( 訪ベⅠ１ )第    327 号
( 訪ベⅠ１注 )第    327 号
( 訪看40 )第     26 号</t>
    </r>
  </si>
  <si>
    <r>
      <rPr>
        <sz val="9"/>
        <color rgb="FF000000"/>
        <rFont val="ＭＳ Ｐゴシック"/>
        <family val="3"/>
        <charset val="128"/>
      </rPr>
      <t>令和 3年 1月 1日
令和 7年11月 1日
平成30年 7月 1日
平成30年 7月 1日
令和 4年10月 1日
令和 7年 7月 1日
令和 6年10月 1日
令和 8年 6月 1日
令和 8年 6月 1日
令和 6年 6月 1日</t>
    </r>
  </si>
  <si>
    <t>524</t>
  </si>
  <si>
    <t>14,9035,4</t>
  </si>
  <si>
    <r>
      <rPr>
        <sz val="9"/>
        <color rgb="FF000000"/>
        <rFont val="ＭＳ ゴシック"/>
        <family val="3"/>
        <charset val="128"/>
      </rPr>
      <t>株式会社ライフデザイン
訪問看護ステーション　ライフデザイン公園前</t>
    </r>
  </si>
  <si>
    <r>
      <rPr>
        <sz val="9"/>
        <color rgb="FF000000"/>
        <rFont val="ＭＳ ゴシック"/>
        <family val="3"/>
        <charset val="128"/>
      </rPr>
      <t>〒041－0851
函館市本通２丁目３９番２１号</t>
    </r>
  </si>
  <si>
    <r>
      <rPr>
        <sz val="9"/>
        <color rgb="FF000000"/>
        <rFont val="ＭＳ ゴシック"/>
        <family val="3"/>
        <charset val="128"/>
      </rPr>
      <t>0138-83-7677
(0138-83-7687)</t>
    </r>
  </si>
  <si>
    <r>
      <rPr>
        <sz val="9"/>
        <color rgb="FF000000"/>
        <rFont val="ＭＳ Ｐゴシック"/>
        <family val="3"/>
        <charset val="128"/>
      </rPr>
      <t>( 訪看23 )第   1028 号
( 訪看24 )第    586 号
( 訪看25 )第    667 号
( 訪ベⅠ１ )第     23 号
( 訪ベⅠ１注 )第    151 号
( 訪ベⅡ１２ )第      1 号
( 訪看40 )第    277 号</t>
    </r>
  </si>
  <si>
    <r>
      <rPr>
        <sz val="9"/>
        <color rgb="FF000000"/>
        <rFont val="ＭＳ Ｐゴシック"/>
        <family val="3"/>
        <charset val="128"/>
      </rPr>
      <t>令和 6年 9月 1日
平成31年 3月 1日
平成31年 3月 1日
令和 8年 6月 1日
令和 8年 6月 1日
令和 6年 6月 1日
令和 6年 6月 1日</t>
    </r>
  </si>
  <si>
    <t>525</t>
  </si>
  <si>
    <t>14,9037,0</t>
  </si>
  <si>
    <r>
      <rPr>
        <sz val="9"/>
        <color rgb="FF000000"/>
        <rFont val="ＭＳ ゴシック"/>
        <family val="3"/>
        <charset val="128"/>
      </rPr>
      <t>合同会社ここから
訪問看護ステーションつなぐ</t>
    </r>
  </si>
  <si>
    <r>
      <rPr>
        <sz val="9"/>
        <color rgb="FF000000"/>
        <rFont val="ＭＳ ゴシック"/>
        <family val="3"/>
        <charset val="128"/>
      </rPr>
      <t>〒040－0024
函館市高盛町１７番１９号</t>
    </r>
  </si>
  <si>
    <r>
      <rPr>
        <sz val="9"/>
        <color rgb="FF000000"/>
        <rFont val="ＭＳ ゴシック"/>
        <family val="3"/>
        <charset val="128"/>
      </rPr>
      <t>0138-86-5751
(0138-86-6136)</t>
    </r>
  </si>
  <si>
    <r>
      <rPr>
        <sz val="9"/>
        <color rgb="FF000000"/>
        <rFont val="ＭＳ Ｐゴシック"/>
        <family val="3"/>
        <charset val="128"/>
      </rPr>
      <t>( 訪看10 )第    540 号
( 訪看23 )第    601 号
( 訪看25 )第    675 号
( 訪看27 )第    261 号
( 訪看28 )第    166 号
( 訪看34 )第    410 号
( 訪看35 )第     45 号
( 訪ベⅠ１ )第     58 号
( 訪ベⅠ１注 )第     83 号
( 訪看40 )第    109 号</t>
    </r>
  </si>
  <si>
    <r>
      <rPr>
        <sz val="9"/>
        <color rgb="FF000000"/>
        <rFont val="ＭＳ Ｐゴシック"/>
        <family val="3"/>
        <charset val="128"/>
      </rPr>
      <t>令和 4年11月 1日
令和 6年 6月 1日
令和元年 5月13日
令和 4年11月 1日
令和 4年11月 1日
令和 8年 6月 1日
令和 8年 6月 1日
令和 8年 6月 1日
令和 8年 6月 1日
令和 6年 6月 1日</t>
    </r>
  </si>
  <si>
    <t>526</t>
  </si>
  <si>
    <t>14,9039,6</t>
  </si>
  <si>
    <r>
      <rPr>
        <sz val="9"/>
        <color rgb="FF000000"/>
        <rFont val="ＭＳ ゴシック"/>
        <family val="3"/>
        <charset val="128"/>
      </rPr>
      <t>医療法人　徳洲会
訪問看護ステーション　きょうあい</t>
    </r>
  </si>
  <si>
    <r>
      <rPr>
        <sz val="9"/>
        <color rgb="FF000000"/>
        <rFont val="ＭＳ ゴシック"/>
        <family val="3"/>
        <charset val="128"/>
      </rPr>
      <t>〒040－8577
函館市中島町７番２１号</t>
    </r>
  </si>
  <si>
    <r>
      <rPr>
        <sz val="9"/>
        <color rgb="FF000000"/>
        <rFont val="ＭＳ ゴシック"/>
        <family val="3"/>
        <charset val="128"/>
      </rPr>
      <t>0138-51-9111
(0138-51-2272)</t>
    </r>
  </si>
  <si>
    <r>
      <rPr>
        <sz val="9"/>
        <color rgb="FF000000"/>
        <rFont val="ＭＳ Ｐゴシック"/>
        <family val="3"/>
        <charset val="128"/>
      </rPr>
      <t>( 訪看10 )第    462 号
( 訪看24 )第    608 号
( 訪看25 )第    682 号
( 訪看27 )第    203 号
( 訪看28 )第    125 号
( 訪ベⅠ１ )第     59 号
( 訪ベⅠ１注 )第     64 号
( 訪看40 )第    145 号</t>
    </r>
  </si>
  <si>
    <r>
      <rPr>
        <sz val="9"/>
        <color rgb="FF000000"/>
        <rFont val="ＭＳ Ｐゴシック"/>
        <family val="3"/>
        <charset val="128"/>
      </rPr>
      <t>令和 3年 4月 1日
令和元年 6月 1日
令和元年 6月 1日
令和 3年 4月 1日
令和 3年 4月 1日
令和 8年 6月 1日
令和 8年 6月 1日
令和 6年 6月 1日</t>
    </r>
  </si>
  <si>
    <t>527</t>
  </si>
  <si>
    <t>14,9040,4</t>
  </si>
  <si>
    <r>
      <rPr>
        <sz val="9"/>
        <color rgb="FF000000"/>
        <rFont val="ＭＳ ゴシック"/>
        <family val="3"/>
        <charset val="128"/>
      </rPr>
      <t>株式会社ケア・アール
訪問看護ステーションあーる</t>
    </r>
  </si>
  <si>
    <r>
      <rPr>
        <sz val="9"/>
        <color rgb="FF000000"/>
        <rFont val="ＭＳ ゴシック"/>
        <family val="3"/>
        <charset val="128"/>
      </rPr>
      <t>〒040－0011
函館市本町３５番１号</t>
    </r>
  </si>
  <si>
    <r>
      <rPr>
        <sz val="9"/>
        <color rgb="FF000000"/>
        <rFont val="ＭＳ ゴシック"/>
        <family val="3"/>
        <charset val="128"/>
      </rPr>
      <t>0138-41-9911
(0138-41-9988)</t>
    </r>
  </si>
  <si>
    <r>
      <rPr>
        <sz val="9"/>
        <color rgb="FF000000"/>
        <rFont val="ＭＳ Ｐゴシック"/>
        <family val="3"/>
        <charset val="128"/>
      </rPr>
      <t>( 訪看10 )第    572 号
( 訪看24 )第    665 号
( 訪看25 )第    738 号
( 訪看27 )第    278 号
( 訪看34 )第    281 号
( 訪看41 )第     74 号</t>
    </r>
  </si>
  <si>
    <r>
      <rPr>
        <sz val="9"/>
        <color rgb="FF000000"/>
        <rFont val="ＭＳ Ｐゴシック"/>
        <family val="3"/>
        <charset val="128"/>
      </rPr>
      <t>令和 5年 5月 1日
令和 2年 4月 1日
令和 2年 4月 1日
令和 5年 5月 1日
令和 7年 3月 1日
令和 6年 6月 1日</t>
    </r>
  </si>
  <si>
    <t>528</t>
  </si>
  <si>
    <t>14,9041,2</t>
  </si>
  <si>
    <r>
      <rPr>
        <sz val="9"/>
        <color rgb="FF000000"/>
        <rFont val="ＭＳ ゴシック"/>
        <family val="3"/>
        <charset val="128"/>
      </rPr>
      <t>株式会社　みすずメディカルグループ
訪問看護ステーションエクラ</t>
    </r>
  </si>
  <si>
    <r>
      <rPr>
        <sz val="9"/>
        <color rgb="FF000000"/>
        <rFont val="ＭＳ ゴシック"/>
        <family val="3"/>
        <charset val="128"/>
      </rPr>
      <t>〒041－0841
函館市日吉町４丁目１６番２１号コンテ日吉７号室</t>
    </r>
  </si>
  <si>
    <r>
      <rPr>
        <sz val="9"/>
        <color rgb="FF000000"/>
        <rFont val="ＭＳ ゴシック"/>
        <family val="3"/>
        <charset val="128"/>
      </rPr>
      <t>0138-84-1105
(0138-84-1106)</t>
    </r>
  </si>
  <si>
    <r>
      <rPr>
        <sz val="9"/>
        <color rgb="FF000000"/>
        <rFont val="ＭＳ Ｐゴシック"/>
        <family val="3"/>
        <charset val="128"/>
      </rPr>
      <t>( 訪看10 )第    775 号
( 訪看23 )第    639 号
( 訪看25 )第    713 号
( 訪看26 )第     36 号
( 訪看27 )第    456 号
( 訪看28 )第    300 号
( 訪看34 )第      5 号
( 訪看35 )第     36 号
( 訪看37 )第     16 号
( 訪ベⅠ１ )第    627 号
( 訪看40 )第     63 号</t>
    </r>
  </si>
  <si>
    <r>
      <rPr>
        <sz val="9"/>
        <color rgb="FF000000"/>
        <rFont val="ＭＳ Ｐゴシック"/>
        <family val="3"/>
        <charset val="128"/>
      </rPr>
      <t>令和 8年 2月 1日
令和 6年 6月 1日
令和 2年 1月 1日
令和 3年 3月 1日
令和 8年 2月 1日
令和 8年 2月 1日
令和 6年 6月 1日
令和 8年 6月 1日
令和 8年 6月 1日
令和 8年 6月 1日
令和 6年 6月 1日</t>
    </r>
  </si>
  <si>
    <t>529</t>
  </si>
  <si>
    <t>14,9042,0</t>
  </si>
  <si>
    <r>
      <rPr>
        <sz val="9"/>
        <color rgb="FF000000"/>
        <rFont val="ＭＳ ゴシック"/>
        <family val="3"/>
        <charset val="128"/>
      </rPr>
      <t>株式会社絆メディカルグループ
訪問看護ステーションがじゅまる</t>
    </r>
  </si>
  <si>
    <r>
      <rPr>
        <sz val="9"/>
        <color rgb="FF000000"/>
        <rFont val="ＭＳ ゴシック"/>
        <family val="3"/>
        <charset val="128"/>
      </rPr>
      <t>〒041－0852
函館市鍛治２丁目３５－１９</t>
    </r>
  </si>
  <si>
    <r>
      <rPr>
        <sz val="9"/>
        <color rgb="FF000000"/>
        <rFont val="ＭＳ ゴシック"/>
        <family val="3"/>
        <charset val="128"/>
      </rPr>
      <t>0138-86-5723
(0138-86-5724)</t>
    </r>
  </si>
  <si>
    <r>
      <rPr>
        <sz val="9"/>
        <color rgb="FF000000"/>
        <rFont val="ＭＳ Ｐゴシック"/>
        <family val="3"/>
        <charset val="128"/>
      </rPr>
      <t>( 訪看10 )第    424 号
( 訪看23 )第    671 号
( 訪看25 )第   1187 号
( 訪看27 )第    453 号
( 訪看28 )第    299 号
( 訪看34 )第      9 号
( 訪ベⅠ１ )第    474 号
( 訪看41 )第     75 号</t>
    </r>
  </si>
  <si>
    <r>
      <rPr>
        <sz val="9"/>
        <color rgb="FF000000"/>
        <rFont val="ＭＳ Ｐゴシック"/>
        <family val="3"/>
        <charset val="128"/>
      </rPr>
      <t>令和 2年 8月 1日
令和 6年 6月 1日
令和 8年 1月 1日
令和 8年 1月 1日
令和 8年 1月 1日
令和 6年 6月 1日
令和 8年 6月 1日
令和 6年 6月 1日</t>
    </r>
  </si>
  <si>
    <t>530</t>
  </si>
  <si>
    <t>14,9043,8</t>
  </si>
  <si>
    <r>
      <rPr>
        <sz val="9"/>
        <color rgb="FF000000"/>
        <rFont val="ＭＳ ゴシック"/>
        <family val="3"/>
        <charset val="128"/>
      </rPr>
      <t>公益社団法人　函館市医師会
公益社団法人　函館市医師会　函館市医師会　訪問看護ステーション</t>
    </r>
  </si>
  <si>
    <r>
      <rPr>
        <sz val="9"/>
        <color rgb="FF000000"/>
        <rFont val="ＭＳ ゴシック"/>
        <family val="3"/>
        <charset val="128"/>
      </rPr>
      <t>〒041－0811
函館市富岡町２丁目１０番１０号</t>
    </r>
  </si>
  <si>
    <r>
      <rPr>
        <sz val="9"/>
        <color rgb="FF000000"/>
        <rFont val="ＭＳ ゴシック"/>
        <family val="3"/>
        <charset val="128"/>
      </rPr>
      <t>0138-43-6116
(0138-43-6115)</t>
    </r>
  </si>
  <si>
    <r>
      <rPr>
        <sz val="9"/>
        <color rgb="FF000000"/>
        <rFont val="ＭＳ Ｐゴシック"/>
        <family val="3"/>
        <charset val="128"/>
      </rPr>
      <t>( 訪看23 )第    658 号
( 訪看25 )第    731 号
( 訪看34 )第    401 号
( 訪看40 )第    278 号</t>
    </r>
  </si>
  <si>
    <t>531</t>
  </si>
  <si>
    <t>14,9044,6</t>
  </si>
  <si>
    <r>
      <rPr>
        <sz val="9"/>
        <color rgb="FF000000"/>
        <rFont val="ＭＳ ゴシック"/>
        <family val="3"/>
        <charset val="128"/>
      </rPr>
      <t>株式会社ミモメディカルサポート
訪問看護リハビリステーション　ホーム</t>
    </r>
  </si>
  <si>
    <r>
      <rPr>
        <sz val="9"/>
        <color rgb="FF000000"/>
        <rFont val="ＭＳ ゴシック"/>
        <family val="3"/>
        <charset val="128"/>
      </rPr>
      <t>〒041－0851
函館市本通２丁目３３番１４号</t>
    </r>
  </si>
  <si>
    <r>
      <rPr>
        <sz val="9"/>
        <color rgb="FF000000"/>
        <rFont val="ＭＳ ゴシック"/>
        <family val="3"/>
        <charset val="128"/>
      </rPr>
      <t>0138-76-9305
(0138-76-1946)</t>
    </r>
  </si>
  <si>
    <r>
      <rPr>
        <sz val="9"/>
        <color rgb="FF000000"/>
        <rFont val="ＭＳ Ｐゴシック"/>
        <family val="3"/>
        <charset val="128"/>
      </rPr>
      <t>( 訪看24 )第    675 号
( 訪看25 )第    747 号
( 訪看40 )第    279 号</t>
    </r>
  </si>
  <si>
    <r>
      <rPr>
        <sz val="9"/>
        <color rgb="FF000000"/>
        <rFont val="ＭＳ Ｐゴシック"/>
        <family val="3"/>
        <charset val="128"/>
      </rPr>
      <t>令和 2年 5月20日
令和 2年 5月20日
令和 6年 6月 1日</t>
    </r>
  </si>
  <si>
    <t>532</t>
  </si>
  <si>
    <t>14,9046,1</t>
  </si>
  <si>
    <r>
      <rPr>
        <sz val="9"/>
        <color rgb="FF000000"/>
        <rFont val="ＭＳ ゴシック"/>
        <family val="3"/>
        <charset val="128"/>
      </rPr>
      <t>株式会社ｌｉｎｏ
訪問看護ステーション　アイリー</t>
    </r>
  </si>
  <si>
    <r>
      <rPr>
        <sz val="9"/>
        <color rgb="FF000000"/>
        <rFont val="ＭＳ ゴシック"/>
        <family val="3"/>
        <charset val="128"/>
      </rPr>
      <t>〒042－0953
函館市戸倉町３３－１６ビラミカエルⅠ　３０２</t>
    </r>
  </si>
  <si>
    <r>
      <rPr>
        <sz val="9"/>
        <color rgb="FF000000"/>
        <rFont val="ＭＳ ゴシック"/>
        <family val="3"/>
        <charset val="128"/>
      </rPr>
      <t>0138-36-5203
(0138-36-5204)</t>
    </r>
  </si>
  <si>
    <r>
      <rPr>
        <sz val="9"/>
        <color rgb="FF000000"/>
        <rFont val="ＭＳ Ｐゴシック"/>
        <family val="3"/>
        <charset val="128"/>
      </rPr>
      <t>( 訪看24 )第    761 号
( 訪看25 )第    835 号</t>
    </r>
  </si>
  <si>
    <r>
      <rPr>
        <sz val="9"/>
        <color rgb="FF000000"/>
        <rFont val="ＭＳ Ｐゴシック"/>
        <family val="3"/>
        <charset val="128"/>
      </rPr>
      <t>令和 3年12月 1日
令和 3年12月 1日</t>
    </r>
  </si>
  <si>
    <t>533</t>
  </si>
  <si>
    <t>14,9048,7</t>
  </si>
  <si>
    <r>
      <rPr>
        <sz val="9"/>
        <color rgb="FF000000"/>
        <rFont val="ＭＳ ゴシック"/>
        <family val="3"/>
        <charset val="128"/>
      </rPr>
      <t>合同会社花奏
訪問看護ステーション花奏</t>
    </r>
  </si>
  <si>
    <r>
      <rPr>
        <sz val="9"/>
        <color rgb="FF000000"/>
        <rFont val="ＭＳ ゴシック"/>
        <family val="3"/>
        <charset val="128"/>
      </rPr>
      <t>〒041－0836
函館市山の手１丁目１０番１５－１号</t>
    </r>
  </si>
  <si>
    <r>
      <rPr>
        <sz val="9"/>
        <color rgb="FF000000"/>
        <rFont val="ＭＳ ゴシック"/>
        <family val="3"/>
        <charset val="128"/>
      </rPr>
      <t>0138-68-1271
(0138-68-1271)</t>
    </r>
  </si>
  <si>
    <r>
      <rPr>
        <sz val="9"/>
        <color rgb="FF000000"/>
        <rFont val="ＭＳ Ｐゴシック"/>
        <family val="3"/>
        <charset val="128"/>
      </rPr>
      <t>( 訪看10 )第    504 号
( 訪看24 )第    771 号
( 訪看25 )第    845 号
( 訪看27 )第    238 号
( 訪看28 )第    149 号
( 訪看37 )第     15 号
( 訪看41 )第    171 号</t>
    </r>
  </si>
  <si>
    <r>
      <rPr>
        <sz val="9"/>
        <color rgb="FF000000"/>
        <rFont val="ＭＳ Ｐゴシック"/>
        <family val="3"/>
        <charset val="128"/>
      </rPr>
      <t>令和 4年 3月 1日
令和 4年 3月 1日
令和 4年 3月 1日
令和 4年 3月 1日
令和 4年 3月 1日
令和 8年 6月 1日
令和 6年10月 1日</t>
    </r>
  </si>
  <si>
    <t>534</t>
  </si>
  <si>
    <t>14,9049,5</t>
  </si>
  <si>
    <r>
      <rPr>
        <sz val="9"/>
        <color rgb="FF000000"/>
        <rFont val="ＭＳ ゴシック"/>
        <family val="3"/>
        <charset val="128"/>
      </rPr>
      <t>株式会社かなりあ
訪問看護ステーション　らら</t>
    </r>
  </si>
  <si>
    <r>
      <rPr>
        <sz val="9"/>
        <color rgb="FF000000"/>
        <rFont val="ＭＳ ゴシック"/>
        <family val="3"/>
        <charset val="128"/>
      </rPr>
      <t>〒040－0074
函館市松川町３９番８号</t>
    </r>
  </si>
  <si>
    <r>
      <rPr>
        <sz val="9"/>
        <color rgb="FF000000"/>
        <rFont val="ＭＳ ゴシック"/>
        <family val="3"/>
        <charset val="128"/>
      </rPr>
      <t>0138-83-8270
(0138-83-8271)</t>
    </r>
  </si>
  <si>
    <r>
      <rPr>
        <sz val="9"/>
        <color rgb="FF000000"/>
        <rFont val="ＭＳ Ｐゴシック"/>
        <family val="3"/>
        <charset val="128"/>
      </rPr>
      <t>( 訪看10 )第    513 号
( 訪看23 )第    778 号
( 訪看25 )第    852 号
( 訪看27 )第    263 号
( 訪看28 )第    168 号
( 訪看34 )第     56 号
( 訪看35 )第      8 号
( 訪ベⅠ１ )第    541 号
( 訪ベⅠ１注 )第    172 号
( 訪看40 )第    478 号</t>
    </r>
  </si>
  <si>
    <r>
      <rPr>
        <sz val="9"/>
        <color rgb="FF000000"/>
        <rFont val="ＭＳ Ｐゴシック"/>
        <family val="3"/>
        <charset val="128"/>
      </rPr>
      <t>令和 4年 4月 1日
令和 6年 6月 1日
令和 4年 4月 1日
令和 4年12月 1日
令和 4年12月 1日
令和 6年 6月 1日
令和 8年 6月 1日
令和 8年 6月 1日
令和 8年 6月 1日
令和 6年 6月 1日</t>
    </r>
  </si>
  <si>
    <t>535</t>
  </si>
  <si>
    <t>14,9050,3</t>
  </si>
  <si>
    <r>
      <rPr>
        <sz val="9"/>
        <color rgb="FF000000"/>
        <rFont val="ＭＳ ゴシック"/>
        <family val="3"/>
        <charset val="128"/>
      </rPr>
      <t>Ｓｍｉｌｅ　Ａｌｌ　Ｓｕｐｐｏｒｔ株式会社
訪問看護リハビリステーション　エリー</t>
    </r>
  </si>
  <si>
    <r>
      <rPr>
        <sz val="9"/>
        <color rgb="FF000000"/>
        <rFont val="ＭＳ ゴシック"/>
        <family val="3"/>
        <charset val="128"/>
      </rPr>
      <t>〒041－0851
函館市本通２丁目５２番１１号</t>
    </r>
  </si>
  <si>
    <r>
      <rPr>
        <sz val="9"/>
        <color rgb="FF000000"/>
        <rFont val="ＭＳ ゴシック"/>
        <family val="3"/>
        <charset val="128"/>
      </rPr>
      <t>0138-76-1072
(0138-76-4410)</t>
    </r>
  </si>
  <si>
    <r>
      <rPr>
        <sz val="9"/>
        <color rgb="FF000000"/>
        <rFont val="ＭＳ Ｐゴシック"/>
        <family val="3"/>
        <charset val="128"/>
      </rPr>
      <t>( 訪看10 )第    594 号
( 訪看23 )第    789 号
( 訪看25 )第    863 号
( 訪看27 )第    380 号
( 訪看34 )第     52 号
( 訪看41 )第    245 号</t>
    </r>
  </si>
  <si>
    <r>
      <rPr>
        <sz val="9"/>
        <color rgb="FF000000"/>
        <rFont val="ＭＳ Ｐゴシック"/>
        <family val="3"/>
        <charset val="128"/>
      </rPr>
      <t>令和 5年 9月 1日
令和 6年 6月 1日
令和 4年 6月 1日
令和 6年11月 1日
令和 6年 6月 1日
令和 6年10月 1日</t>
    </r>
  </si>
  <si>
    <t>536</t>
  </si>
  <si>
    <t>14,9051,1</t>
  </si>
  <si>
    <r>
      <rPr>
        <sz val="9"/>
        <color rgb="FF000000"/>
        <rFont val="ＭＳ ゴシック"/>
        <family val="3"/>
        <charset val="128"/>
      </rPr>
      <t>株式会社参優
訪問看護ステーション　ゆう</t>
    </r>
  </si>
  <si>
    <r>
      <rPr>
        <sz val="9"/>
        <color rgb="FF000000"/>
        <rFont val="ＭＳ ゴシック"/>
        <family val="3"/>
        <charset val="128"/>
      </rPr>
      <t>〒041－0835
函館市東山２丁目３６番６号</t>
    </r>
  </si>
  <si>
    <r>
      <rPr>
        <sz val="9"/>
        <color rgb="FF000000"/>
        <rFont val="ＭＳ ゴシック"/>
        <family val="3"/>
        <charset val="128"/>
      </rPr>
      <t>0138-76-8333
(0138-76-3375)</t>
    </r>
  </si>
  <si>
    <r>
      <rPr>
        <sz val="9"/>
        <color rgb="FF000000"/>
        <rFont val="ＭＳ Ｐゴシック"/>
        <family val="3"/>
        <charset val="128"/>
      </rPr>
      <t>( 訪看23 )第    821 号
( 訪看25 )第    895 号
( 訪ベⅠ１ )第    488 号
( 訪看40 )第    480 号</t>
    </r>
  </si>
  <si>
    <r>
      <rPr>
        <sz val="9"/>
        <color rgb="FF000000"/>
        <rFont val="ＭＳ Ｐゴシック"/>
        <family val="3"/>
        <charset val="128"/>
      </rPr>
      <t>令和 6年 6月 1日
令和 4年12月 1日
令和 8年 6月 1日
令和 6年 6月 1日</t>
    </r>
  </si>
  <si>
    <t>537</t>
  </si>
  <si>
    <t>14,9052,9</t>
  </si>
  <si>
    <r>
      <rPr>
        <sz val="9"/>
        <color rgb="FF000000"/>
        <rFont val="ＭＳ ゴシック"/>
        <family val="3"/>
        <charset val="128"/>
      </rPr>
      <t>株式会社ゆうぜん
訪問看護ステーションめぐみ</t>
    </r>
  </si>
  <si>
    <r>
      <rPr>
        <sz val="9"/>
        <color rgb="FF000000"/>
        <rFont val="ＭＳ ゴシック"/>
        <family val="3"/>
        <charset val="128"/>
      </rPr>
      <t>〒041－0801
函館市桔梗町４０５－２０</t>
    </r>
  </si>
  <si>
    <r>
      <rPr>
        <sz val="9"/>
        <color rgb="FF000000"/>
        <rFont val="ＭＳ ゴシック"/>
        <family val="3"/>
        <charset val="128"/>
      </rPr>
      <t>0138-48-0830
(0138-48-0831)</t>
    </r>
  </si>
  <si>
    <r>
      <rPr>
        <sz val="9"/>
        <color rgb="FF000000"/>
        <rFont val="ＭＳ Ｐゴシック"/>
        <family val="3"/>
        <charset val="128"/>
      </rPr>
      <t>( 訪看10 )第    587 号
( 訪看23 )第    980 号
( 訪看24 )第    824 号
( 訪看25 )第    898 号
( 訪看27 )第    290 号
( 訪看28 )第    190 号
( 訪看34 )第    275 号
( 訪ベⅠ１ )第    536 号
( 訪ベⅠ１注 )第    168 号
( 訪看40 )第    615 号
( 訪看41 )第    172 号</t>
    </r>
  </si>
  <si>
    <r>
      <rPr>
        <sz val="9"/>
        <color rgb="FF000000"/>
        <rFont val="ＭＳ Ｐゴシック"/>
        <family val="3"/>
        <charset val="128"/>
      </rPr>
      <t>令和 5年 8月 1日
令和 6年 7月 1日
令和 5年 1月 1日
令和 5年 1月 1日
令和 5年 8月 1日
令和 5年 8月 1日
令和 7年 2月 1日
令和 8年 6月 1日
令和 8年 6月 1日
令和 7年 3月 1日
令和 6年10月 1日</t>
    </r>
  </si>
  <si>
    <t>538</t>
  </si>
  <si>
    <t>14,9054,5</t>
  </si>
  <si>
    <r>
      <rPr>
        <sz val="9"/>
        <color rgb="FF000000"/>
        <rFont val="ＭＳ ゴシック"/>
        <family val="3"/>
        <charset val="128"/>
      </rPr>
      <t>株式会社フロックス
おうち看護ロータス</t>
    </r>
  </si>
  <si>
    <r>
      <rPr>
        <sz val="9"/>
        <color rgb="FF000000"/>
        <rFont val="ＭＳ ゴシック"/>
        <family val="3"/>
        <charset val="128"/>
      </rPr>
      <t>〒041－0853
函館市中道２丁目３７－１１ハーベスト－１０３</t>
    </r>
  </si>
  <si>
    <r>
      <rPr>
        <sz val="9"/>
        <color rgb="FF000000"/>
        <rFont val="ＭＳ ゴシック"/>
        <family val="3"/>
        <charset val="128"/>
      </rPr>
      <t>0138-83-7804
(0138-38-9239)</t>
    </r>
  </si>
  <si>
    <r>
      <rPr>
        <sz val="9"/>
        <color rgb="FF000000"/>
        <rFont val="ＭＳ Ｐゴシック"/>
        <family val="3"/>
        <charset val="128"/>
      </rPr>
      <t>( 訪看10 )第    700 号
( 訪看23 )第   1075 号
( 訪看24 )第    886 号
( 訪看25 )第    958 号
( 訪看27 )第    397 号
( 訪看28 )第    262 号
( 訪看34 )第    143 号
( 訪ベⅠ１ )第     67 号
( 訪看41 )第    347 号</t>
    </r>
  </si>
  <si>
    <r>
      <rPr>
        <sz val="9"/>
        <color rgb="FF000000"/>
        <rFont val="ＭＳ Ｐゴシック"/>
        <family val="3"/>
        <charset val="128"/>
      </rPr>
      <t>令和 7年 2月 1日
令和 7年 1月 1日
令和 5年10月 1日
令和 5年10月 1日
令和 7年 2月 1日
令和 7年 2月 1日
令和 6年11月 1日
令和 6年 6月 1日
令和 7年 1月 1日</t>
    </r>
  </si>
  <si>
    <t>539</t>
  </si>
  <si>
    <t>14,9055,2</t>
  </si>
  <si>
    <r>
      <rPr>
        <sz val="9"/>
        <color rgb="FF000000"/>
        <rFont val="ＭＳ ゴシック"/>
        <family val="3"/>
        <charset val="128"/>
      </rPr>
      <t>合同会社　ｆｌａｔ　ｃａｒｅ
訪問看護ステーションましろ</t>
    </r>
  </si>
  <si>
    <r>
      <rPr>
        <sz val="9"/>
        <color rgb="FF000000"/>
        <rFont val="ＭＳ ゴシック"/>
        <family val="3"/>
        <charset val="128"/>
      </rPr>
      <t>〒041－0841
函館市日吉町２丁目３５－７－１０１</t>
    </r>
  </si>
  <si>
    <r>
      <rPr>
        <sz val="9"/>
        <color rgb="FF000000"/>
        <rFont val="ＭＳ ゴシック"/>
        <family val="3"/>
        <charset val="128"/>
      </rPr>
      <t xml:space="preserve">090-3899-5427
</t>
    </r>
  </si>
  <si>
    <r>
      <rPr>
        <sz val="9"/>
        <color rgb="FF000000"/>
        <rFont val="ＭＳ Ｐゴシック"/>
        <family val="3"/>
        <charset val="128"/>
      </rPr>
      <t>( 訪看10 )第    607 号
( 訪看23 )第    905 号
( 訪看25 )第    975 号
( 訪看27 )第    307 号
( 訪看28 )第    202 号
( 訪看34 )第     81 号
( 訪看41 )第    246 号</t>
    </r>
  </si>
  <si>
    <r>
      <rPr>
        <sz val="9"/>
        <color rgb="FF000000"/>
        <rFont val="ＭＳ Ｐゴシック"/>
        <family val="3"/>
        <charset val="128"/>
      </rPr>
      <t>令和 5年11月 1日
令和 6年 6月 1日
令和 5年11月 1日
令和 5年11月 1日
令和 5年11月 1日
令和 6年 7月 1日
令和 6年10月 1日</t>
    </r>
  </si>
  <si>
    <t>540</t>
  </si>
  <si>
    <t>14,9057,8</t>
  </si>
  <si>
    <r>
      <rPr>
        <sz val="9"/>
        <color rgb="FF000000"/>
        <rFont val="ＭＳ ゴシック"/>
        <family val="3"/>
        <charset val="128"/>
      </rPr>
      <t>医療法人　敬仁会
訪問看護ステーションおしま</t>
    </r>
  </si>
  <si>
    <r>
      <rPr>
        <sz val="9"/>
        <color rgb="FF000000"/>
        <rFont val="ＭＳ ゴシック"/>
        <family val="3"/>
        <charset val="128"/>
      </rPr>
      <t>〒040－0021
函館市的場町１９番６号</t>
    </r>
  </si>
  <si>
    <r>
      <rPr>
        <sz val="9"/>
        <color rgb="FF000000"/>
        <rFont val="ＭＳ ゴシック"/>
        <family val="3"/>
        <charset val="128"/>
      </rPr>
      <t>0138-30-7287
(0138-56-2317)</t>
    </r>
  </si>
  <si>
    <r>
      <rPr>
        <sz val="9"/>
        <color rgb="FF000000"/>
        <rFont val="ＭＳ Ｐゴシック"/>
        <family val="3"/>
        <charset val="128"/>
      </rPr>
      <t>( 訪看23 )第    917 号
( 訪看25 )第    988 号
( 訪看34 )第    104 号
( 訪ベⅠ１ )第     27 号
( 訪ベⅠ１注 )第     75 号
( 訪看40 )第    112 号</t>
    </r>
  </si>
  <si>
    <r>
      <rPr>
        <sz val="9"/>
        <color rgb="FF000000"/>
        <rFont val="ＭＳ Ｐゴシック"/>
        <family val="3"/>
        <charset val="128"/>
      </rPr>
      <t>令和 6年 6月 1日
令和 6年 1月 1日
令和 6年 9月 1日
令和 8年 6月 1日
令和 8年 6月 1日
令和 6年 6月 1日</t>
    </r>
  </si>
  <si>
    <t>541</t>
  </si>
  <si>
    <t>14,9058,6</t>
  </si>
  <si>
    <r>
      <rPr>
        <sz val="9"/>
        <color rgb="FF000000"/>
        <rFont val="ＭＳ ゴシック"/>
        <family val="3"/>
        <charset val="128"/>
      </rPr>
      <t>株式会社ライフデザイン
訪問看護ステーション　ライフデザイン湯の川</t>
    </r>
  </si>
  <si>
    <r>
      <rPr>
        <sz val="9"/>
        <color rgb="FF000000"/>
        <rFont val="ＭＳ Ｐゴシック"/>
        <family val="3"/>
        <charset val="128"/>
      </rPr>
      <t>( 訪看23 )第   1029 号
( 訪看24 )第    909 号
( 訪看25 )第    979 号
( 訪ベⅠ１ )第     63 号
( 訪ベⅠ１注 )第    153 号
( 訪看40 )第    205 号</t>
    </r>
  </si>
  <si>
    <r>
      <rPr>
        <sz val="9"/>
        <color rgb="FF000000"/>
        <rFont val="ＭＳ Ｐゴシック"/>
        <family val="3"/>
        <charset val="128"/>
      </rPr>
      <t>令和 6年 9月 1日
令和 5年12月 1日
令和 5年12月 1日
令和 8年 6月 1日
令和 8年 6月 1日
令和 6年 6月 1日</t>
    </r>
  </si>
  <si>
    <t>542</t>
  </si>
  <si>
    <t>14,9059,4</t>
  </si>
  <si>
    <r>
      <rPr>
        <sz val="9"/>
        <color rgb="FF000000"/>
        <rFont val="ＭＳ ゴシック"/>
        <family val="3"/>
        <charset val="128"/>
      </rPr>
      <t>株式会社ツクイ
ツクイ函館訪問看護ステーション</t>
    </r>
  </si>
  <si>
    <r>
      <rPr>
        <sz val="9"/>
        <color rgb="FF000000"/>
        <rFont val="ＭＳ ゴシック"/>
        <family val="3"/>
        <charset val="128"/>
      </rPr>
      <t>〒040－0015
函館市梁川町５－１０プライム函館ＥＡＳＴ１０１号室</t>
    </r>
  </si>
  <si>
    <r>
      <rPr>
        <sz val="9"/>
        <color rgb="FF000000"/>
        <rFont val="ＭＳ ゴシック"/>
        <family val="3"/>
        <charset val="128"/>
      </rPr>
      <t>0138-30-7117
(0138-55-5885)</t>
    </r>
  </si>
  <si>
    <r>
      <rPr>
        <sz val="9"/>
        <color rgb="FF000000"/>
        <rFont val="ＭＳ Ｐゴシック"/>
        <family val="3"/>
        <charset val="128"/>
      </rPr>
      <t>( 訪看10 )第    618 号
( 訪看24 )第    920 号
( 訪看25 )第    991 号
( 訪看27 )第    317 号
( 訪看28 )第    210 号
( 訪看40 )第    652 号</t>
    </r>
  </si>
  <si>
    <r>
      <rPr>
        <sz val="9"/>
        <color rgb="FF000000"/>
        <rFont val="ＭＳ Ｐゴシック"/>
        <family val="3"/>
        <charset val="128"/>
      </rPr>
      <t>令和 6年 2月 1日
令和 6年 2月 1日
令和 6年 2月 1日
令和 6年 2月 1日
令和 6年 2月 1日
令和 7年12月 1日</t>
    </r>
  </si>
  <si>
    <t>543</t>
  </si>
  <si>
    <t>14,9060,2</t>
  </si>
  <si>
    <r>
      <rPr>
        <sz val="9"/>
        <color rgb="FF000000"/>
        <rFont val="ＭＳ ゴシック"/>
        <family val="3"/>
        <charset val="128"/>
      </rPr>
      <t>合同会社　ＮＵＲＳＥ　ＩＳＭ
Ｙｏｕｒ　Ｎｕｒｓｅ訪問看護ステーション</t>
    </r>
  </si>
  <si>
    <r>
      <rPr>
        <sz val="9"/>
        <color rgb="FF000000"/>
        <rFont val="ＭＳ ゴシック"/>
        <family val="3"/>
        <charset val="128"/>
      </rPr>
      <t>〒041－0853
函館市中道２丁目３４番１６号</t>
    </r>
  </si>
  <si>
    <r>
      <rPr>
        <sz val="9"/>
        <color rgb="FF000000"/>
        <rFont val="ＭＳ ゴシック"/>
        <family val="3"/>
        <charset val="128"/>
      </rPr>
      <t>0138-76-8800
(0138-76-0088)</t>
    </r>
  </si>
  <si>
    <r>
      <rPr>
        <sz val="9"/>
        <color rgb="FF000000"/>
        <rFont val="ＭＳ Ｐゴシック"/>
        <family val="3"/>
        <charset val="128"/>
      </rPr>
      <t>( 訪看10 )第    622 号
( 訪看23 )第   1048 号
( 訪看24 )第    930 号
( 訪看25 )第   1001 号
( 訪看27 )第    325 号
( 訪看28 )第    215 号
( 訪ベⅠ１ )第    563 号
( 訪ベⅠ１注 )第    281 号
( 訪ベⅡ６注 )第      1 号
( 訪看41 )第     77 号</t>
    </r>
  </si>
  <si>
    <r>
      <rPr>
        <sz val="9"/>
        <color rgb="FF000000"/>
        <rFont val="ＭＳ Ｐゴシック"/>
        <family val="3"/>
        <charset val="128"/>
      </rPr>
      <t>令和 6年 3月 1日
令和 6年10月 1日
令和 6年 4月 1日
令和 6年 4月 1日
令和 6年 4月 1日
令和 6年 4月 1日
令和 8年 6月 1日
令和 8年 6月 1日
令和 8年 6月 1日
令和 6年 6月 1日</t>
    </r>
  </si>
  <si>
    <t>544</t>
  </si>
  <si>
    <t>14,9061,0</t>
  </si>
  <si>
    <r>
      <rPr>
        <sz val="9"/>
        <color rgb="FF000000"/>
        <rFont val="ＭＳ ゴシック"/>
        <family val="3"/>
        <charset val="128"/>
      </rPr>
      <t>株式会社リブ
訪問看護ステーション　キュア</t>
    </r>
  </si>
  <si>
    <r>
      <rPr>
        <sz val="9"/>
        <color rgb="FF000000"/>
        <rFont val="ＭＳ ゴシック"/>
        <family val="3"/>
        <charset val="128"/>
      </rPr>
      <t>〒042－0955
函館市高丘町２５番１８号高丘第三桧荘１５号室</t>
    </r>
  </si>
  <si>
    <r>
      <rPr>
        <sz val="9"/>
        <color rgb="FF000000"/>
        <rFont val="ＭＳ ゴシック"/>
        <family val="3"/>
        <charset val="128"/>
      </rPr>
      <t>0138-86-5388
(0138-86-5387)</t>
    </r>
  </si>
  <si>
    <r>
      <rPr>
        <sz val="9"/>
        <color rgb="FF000000"/>
        <rFont val="ＭＳ Ｐゴシック"/>
        <family val="3"/>
        <charset val="128"/>
      </rPr>
      <t>( 訪看10 )第    662 号
( 訪看24 )第    976 号
( 訪看25 )第   1048 号
( 訪看27 )第    358 号
( 訪看28 )第    239 号
( 訪ベⅠ１ )第    455 号
( 訪ベⅡ３ )第      2 号
( 訪看41 )第    130 号</t>
    </r>
  </si>
  <si>
    <r>
      <rPr>
        <sz val="9"/>
        <color rgb="FF000000"/>
        <rFont val="ＭＳ Ｐゴシック"/>
        <family val="3"/>
        <charset val="128"/>
      </rPr>
      <t>令和 6年 8月 1日
令和 6年 8月 1日
令和 6年 8月 1日
令和 6年 8月 1日
令和 6年 8月 1日
令和 8年 6月 1日
令和 8年 6月 1日
令和 6年 8月 1日</t>
    </r>
  </si>
  <si>
    <t>545</t>
  </si>
  <si>
    <t>14,9062,8</t>
  </si>
  <si>
    <r>
      <rPr>
        <sz val="9"/>
        <color rgb="FF000000"/>
        <rFont val="ＭＳ ゴシック"/>
        <family val="3"/>
        <charset val="128"/>
      </rPr>
      <t>株式会社あかさか義肢
ぱんだ訪問看護ステーション函館</t>
    </r>
  </si>
  <si>
    <r>
      <rPr>
        <sz val="9"/>
        <color rgb="FF000000"/>
        <rFont val="ＭＳ ゴシック"/>
        <family val="3"/>
        <charset val="128"/>
      </rPr>
      <t>〒041－0841
函館市日吉町１丁目１９－５</t>
    </r>
  </si>
  <si>
    <r>
      <rPr>
        <sz val="9"/>
        <color rgb="FF000000"/>
        <rFont val="ＭＳ ゴシック"/>
        <family val="3"/>
        <charset val="128"/>
      </rPr>
      <t>0138-83-6595
(0138-83-6863)</t>
    </r>
  </si>
  <si>
    <r>
      <rPr>
        <sz val="9"/>
        <color rgb="FF000000"/>
        <rFont val="ＭＳ Ｐゴシック"/>
        <family val="3"/>
        <charset val="128"/>
      </rPr>
      <t>( 訪看10 )第    734 号
( 訪看23 )第   1101 号
( 訪看25 )第   1096 号
( 訪看26 )第     60 号
( 訪看27 )第    423 号
( 訪看28 )第    282 号
( 訪看32 )第     57 号
( 訪看34 )第    253 号
( 訪看41 )第    342 号</t>
    </r>
  </si>
  <si>
    <r>
      <rPr>
        <sz val="9"/>
        <color rgb="FF000000"/>
        <rFont val="ＭＳ Ｐゴシック"/>
        <family val="3"/>
        <charset val="128"/>
      </rPr>
      <t>令和 7年 7月 1日
令和 7年 5月 1日
令和 7年 1月 1日
令和 7年 1月 1日
令和 7年 7月 1日
令和 7年 7月 1日
令和 7年 1月 1日
令和 7年 1月 1日
令和 7年 1月 1日</t>
    </r>
  </si>
  <si>
    <t>546</t>
  </si>
  <si>
    <t>14,9063,6</t>
  </si>
  <si>
    <r>
      <rPr>
        <sz val="9"/>
        <color rgb="FF000000"/>
        <rFont val="ＭＳ ゴシック"/>
        <family val="3"/>
        <charset val="128"/>
      </rPr>
      <t>株式会社アイサポート
訪問看護ステーション　サポート</t>
    </r>
  </si>
  <si>
    <r>
      <rPr>
        <sz val="9"/>
        <color rgb="FF000000"/>
        <rFont val="ＭＳ ゴシック"/>
        <family val="3"/>
        <charset val="128"/>
      </rPr>
      <t>〒042－0953
函館市戸倉町３３番１６号ビラミカエルⅠ　１０３号室</t>
    </r>
  </si>
  <si>
    <r>
      <rPr>
        <sz val="9"/>
        <color rgb="FF000000"/>
        <rFont val="ＭＳ Ｐゴシック"/>
        <family val="3"/>
        <charset val="128"/>
      </rPr>
      <t>( 訪看24 )第   1029 号
( 訪看25 )第   1110 号
( 訪ベⅠ１ )第    514 号
( 訪看41 )第    361 号</t>
    </r>
  </si>
  <si>
    <r>
      <rPr>
        <sz val="9"/>
        <color rgb="FF000000"/>
        <rFont val="ＭＳ Ｐゴシック"/>
        <family val="3"/>
        <charset val="128"/>
      </rPr>
      <t>令和 7年 3月 1日
令和 7年 3月 1日
令和 8年 6月 1日
令和 7年 3月 1日</t>
    </r>
  </si>
  <si>
    <t>547</t>
  </si>
  <si>
    <t>14,9064,4</t>
  </si>
  <si>
    <r>
      <rPr>
        <sz val="9"/>
        <color rgb="FF000000"/>
        <rFont val="ＭＳ ゴシック"/>
        <family val="3"/>
        <charset val="128"/>
      </rPr>
      <t>株式会社元気な介護
訪問看護ステーションくらしさ函館</t>
    </r>
  </si>
  <si>
    <r>
      <rPr>
        <sz val="9"/>
        <color rgb="FF000000"/>
        <rFont val="ＭＳ ゴシック"/>
        <family val="3"/>
        <charset val="128"/>
      </rPr>
      <t>〒041－0851
函館市本通２丁目３２番１号</t>
    </r>
  </si>
  <si>
    <r>
      <rPr>
        <sz val="9"/>
        <color rgb="FF000000"/>
        <rFont val="ＭＳ ゴシック"/>
        <family val="3"/>
        <charset val="128"/>
      </rPr>
      <t>0138-31-8000
(0138-31-8100)</t>
    </r>
  </si>
  <si>
    <r>
      <rPr>
        <sz val="9"/>
        <color rgb="FF000000"/>
        <rFont val="ＭＳ Ｐゴシック"/>
        <family val="3"/>
        <charset val="128"/>
      </rPr>
      <t>( 訪看10 )第    767 号
( 訪看24 )第   1048 号
( 訪看25 )第   1128 号
( 訪ベⅠ１ )第    579 号
( 訪看41 )第    380 号</t>
    </r>
  </si>
  <si>
    <r>
      <rPr>
        <sz val="9"/>
        <color rgb="FF000000"/>
        <rFont val="ＭＳ Ｐゴシック"/>
        <family val="3"/>
        <charset val="128"/>
      </rPr>
      <t>令和 7年11月 1日
令和 7年 6月 1日
令和 7年 6月 1日
令和 8年 6月 1日
令和 7年 6月 1日</t>
    </r>
  </si>
  <si>
    <t>548</t>
  </si>
  <si>
    <t>14,9065,1</t>
  </si>
  <si>
    <r>
      <rPr>
        <sz val="9"/>
        <color rgb="FF000000"/>
        <rFont val="ＭＳ ゴシック"/>
        <family val="3"/>
        <charset val="128"/>
      </rPr>
      <t>株式会社６’ｅｇ
ｅｇ＋訪問看護ステーション函館</t>
    </r>
  </si>
  <si>
    <r>
      <rPr>
        <sz val="9"/>
        <color rgb="FF000000"/>
        <rFont val="ＭＳ ゴシック"/>
        <family val="3"/>
        <charset val="128"/>
      </rPr>
      <t>〒040－0073
函館市宮前町１３番９号</t>
    </r>
  </si>
  <si>
    <r>
      <rPr>
        <sz val="9"/>
        <color rgb="FF000000"/>
        <rFont val="ＭＳ ゴシック"/>
        <family val="3"/>
        <charset val="128"/>
      </rPr>
      <t>0138-85-6841
(0138-85-6842)</t>
    </r>
  </si>
  <si>
    <r>
      <rPr>
        <sz val="9"/>
        <color rgb="FF000000"/>
        <rFont val="ＭＳ Ｐゴシック"/>
        <family val="3"/>
        <charset val="128"/>
      </rPr>
      <t>( 訪看10 )第    744 号
( 訪看23 )第   1124 号
( 訪看24 )第   1072 号
( 訪看25 )第   1156 号
( 訪看27 )第    432 号
( 訪看28 )第    286 号
( 訪看34 )第    359 号
( 訪看35 )第     89 号
( 訪ベⅠ１ )第    477 号
( 訪看41 )第    413 号</t>
    </r>
  </si>
  <si>
    <r>
      <rPr>
        <sz val="9"/>
        <color rgb="FF000000"/>
        <rFont val="ＭＳ Ｐゴシック"/>
        <family val="3"/>
        <charset val="128"/>
      </rPr>
      <t>令和 7年 7月 1日
令和 7年 9月 1日
令和 7年 7月 1日
令和 7年 7月 1日
令和 7年 7月 1日
令和 7年 7月 1日
令和 8年 1月 1日
令和 8年 6月 1日
令和 8年 6月 1日
令和 7年 7月 1日</t>
    </r>
  </si>
  <si>
    <t>549</t>
  </si>
  <si>
    <t>14,9066,9</t>
  </si>
  <si>
    <r>
      <rPr>
        <sz val="9"/>
        <color rgb="FF000000"/>
        <rFont val="ＭＳ ゴシック"/>
        <family val="3"/>
        <charset val="128"/>
      </rPr>
      <t>ケアパートナー株式会社
ソエルガーデン函館訪問看護</t>
    </r>
  </si>
  <si>
    <r>
      <rPr>
        <sz val="9"/>
        <color rgb="FF000000"/>
        <rFont val="ＭＳ ゴシック"/>
        <family val="3"/>
        <charset val="128"/>
      </rPr>
      <t>〒041－0841
函館市日吉町２丁目３２番３０号</t>
    </r>
  </si>
  <si>
    <r>
      <rPr>
        <sz val="9"/>
        <color rgb="FF000000"/>
        <rFont val="ＭＳ ゴシック"/>
        <family val="3"/>
        <charset val="128"/>
      </rPr>
      <t>0138-86-5815
(0138-86-5816)</t>
    </r>
  </si>
  <si>
    <r>
      <rPr>
        <sz val="9"/>
        <color rgb="FF000000"/>
        <rFont val="ＭＳ Ｐゴシック"/>
        <family val="3"/>
        <charset val="128"/>
      </rPr>
      <t>( 訪看24 )第   1130 号
( 訪看25 )第   1215 号
( 訪看36 )第     37 号
( 訪ベⅠ１ )第    589 号
( 訪看41 )第    489 号</t>
    </r>
  </si>
  <si>
    <r>
      <rPr>
        <sz val="9"/>
        <color rgb="FF000000"/>
        <rFont val="ＭＳ Ｐゴシック"/>
        <family val="3"/>
        <charset val="128"/>
      </rPr>
      <t>令和 8年 4月 1日
令和 8年 4月 1日
令和 8年 7月 1日
令和 8年 6月 1日
令和 8年 4月 1日</t>
    </r>
  </si>
  <si>
    <t>550</t>
  </si>
  <si>
    <t>14,9402,6</t>
  </si>
  <si>
    <r>
      <rPr>
        <sz val="9"/>
        <color rgb="FF000000"/>
        <rFont val="ＭＳ ゴシック"/>
        <family val="3"/>
        <charset val="128"/>
      </rPr>
      <t>医療法人　徳洲会
共愛会ケアステーション</t>
    </r>
  </si>
  <si>
    <r>
      <rPr>
        <sz val="9"/>
        <color rgb="FF000000"/>
        <rFont val="ＭＳ ゴシック"/>
        <family val="3"/>
        <charset val="128"/>
      </rPr>
      <t>〒040－0061
函館市海岸町６－３</t>
    </r>
  </si>
  <si>
    <r>
      <rPr>
        <sz val="9"/>
        <color rgb="FF000000"/>
        <rFont val="ＭＳ ゴシック"/>
        <family val="3"/>
        <charset val="128"/>
      </rPr>
      <t xml:space="preserve">0138-86-7540
</t>
    </r>
  </si>
  <si>
    <r>
      <rPr>
        <sz val="9"/>
        <color rgb="FF000000"/>
        <rFont val="ＭＳ Ｐゴシック"/>
        <family val="3"/>
        <charset val="128"/>
      </rPr>
      <t>( 訪看10 )第    390 号
( 訪看24 )第    606 号
( 訪看25 )第    680 号</t>
    </r>
  </si>
  <si>
    <r>
      <rPr>
        <sz val="9"/>
        <color rgb="FF000000"/>
        <rFont val="ＭＳ Ｐゴシック"/>
        <family val="3"/>
        <charset val="128"/>
      </rPr>
      <t>令和元年 6月 1日
令和元年 6月 1日
令和元年 6月 1日</t>
    </r>
  </si>
  <si>
    <t>551</t>
  </si>
  <si>
    <t>14,9403,4</t>
  </si>
  <si>
    <r>
      <rPr>
        <sz val="9"/>
        <color rgb="FF000000"/>
        <rFont val="ＭＳ ゴシック"/>
        <family val="3"/>
        <charset val="128"/>
      </rPr>
      <t>株式会社ベーネ函館
定期巡回・随時対応型訪問介護看護　わらく</t>
    </r>
  </si>
  <si>
    <r>
      <rPr>
        <sz val="9"/>
        <color rgb="FF000000"/>
        <rFont val="ＭＳ ゴシック"/>
        <family val="3"/>
        <charset val="128"/>
      </rPr>
      <t>〒041－0802
函館市石川町４６４番地１</t>
    </r>
  </si>
  <si>
    <r>
      <rPr>
        <sz val="9"/>
        <color rgb="FF000000"/>
        <rFont val="ＭＳ ゴシック"/>
        <family val="3"/>
        <charset val="128"/>
      </rPr>
      <t>0138-85-6688
(0138-47-5871)</t>
    </r>
  </si>
  <si>
    <r>
      <rPr>
        <sz val="9"/>
        <color rgb="FF000000"/>
        <rFont val="ＭＳ Ｐゴシック"/>
        <family val="3"/>
        <charset val="128"/>
      </rPr>
      <t>( 訪看24 )第    647 号
( 訪看25 )第    721 号</t>
    </r>
  </si>
  <si>
    <r>
      <rPr>
        <sz val="9"/>
        <color rgb="FF000000"/>
        <rFont val="ＭＳ Ｐゴシック"/>
        <family val="3"/>
        <charset val="128"/>
      </rPr>
      <t>令和 2年 2月 1日
令和 2年 2月 1日</t>
    </r>
  </si>
  <si>
    <t>552</t>
  </si>
  <si>
    <t>14,9407,5</t>
  </si>
  <si>
    <r>
      <rPr>
        <sz val="9"/>
        <color rgb="FF000000"/>
        <rFont val="ＭＳ ゴシック"/>
        <family val="3"/>
        <charset val="128"/>
      </rPr>
      <t>株式会社ｌｉｎｏ
定期巡回・随時対応型訪問介護看護　アイリー</t>
    </r>
  </si>
  <si>
    <r>
      <rPr>
        <sz val="9"/>
        <color rgb="FF000000"/>
        <rFont val="ＭＳ ゴシック"/>
        <family val="3"/>
        <charset val="128"/>
      </rPr>
      <t>〒041－0802
函館市石川町４６３番地８</t>
    </r>
  </si>
  <si>
    <r>
      <rPr>
        <sz val="9"/>
        <color rgb="FF000000"/>
        <rFont val="ＭＳ ゴシック"/>
        <family val="3"/>
        <charset val="128"/>
      </rPr>
      <t>0138-86-6286
(0138-86-5860)</t>
    </r>
  </si>
  <si>
    <r>
      <rPr>
        <sz val="9"/>
        <color rgb="FF000000"/>
        <rFont val="ＭＳ Ｐゴシック"/>
        <family val="3"/>
        <charset val="128"/>
      </rPr>
      <t>( 訪看23 )第    918 号
( 訪看25 )第    989 号
( 訪ベⅠ１ )第     18 号
( 訪ベⅡ１０ )第      1 号
( 訪看41 )第    173 号</t>
    </r>
  </si>
  <si>
    <r>
      <rPr>
        <sz val="9"/>
        <color rgb="FF000000"/>
        <rFont val="ＭＳ Ｐゴシック"/>
        <family val="3"/>
        <charset val="128"/>
      </rPr>
      <t>令和 6年 6月 1日
令和 6年 1月 1日
令和 6年 6月 1日
令和 6年 6月 1日
令和 6年10月 1日</t>
    </r>
  </si>
  <si>
    <t>553</t>
  </si>
  <si>
    <t>14,9408,3</t>
  </si>
  <si>
    <r>
      <rPr>
        <sz val="9"/>
        <color rgb="FF000000"/>
        <rFont val="ＭＳ ゴシック"/>
        <family val="3"/>
        <charset val="128"/>
      </rPr>
      <t>株式会社ＲＦＭ
訪問看護センター亮</t>
    </r>
  </si>
  <si>
    <r>
      <rPr>
        <sz val="9"/>
        <color rgb="FF000000"/>
        <rFont val="ＭＳ ゴシック"/>
        <family val="3"/>
        <charset val="128"/>
      </rPr>
      <t>〒041－0851
函館市本通３丁目１４番１号</t>
    </r>
  </si>
  <si>
    <r>
      <rPr>
        <sz val="9"/>
        <color rgb="FF000000"/>
        <rFont val="ＭＳ ゴシック"/>
        <family val="3"/>
        <charset val="128"/>
      </rPr>
      <t>0138-84-5015
(0138-84-6379)</t>
    </r>
  </si>
  <si>
    <r>
      <rPr>
        <sz val="9"/>
        <color rgb="FF000000"/>
        <rFont val="ＭＳ Ｐゴシック"/>
        <family val="3"/>
        <charset val="128"/>
      </rPr>
      <t>( 訪看10 )第    721 号
( 訪看23 )第   1030 号
( 訪看25 )第   1058 号
( 訪看27 )第    414 号
( 訪看28 )第    276 号
( 訪ベⅠ１ )第    506 号
( 訪看41 )第    124 号</t>
    </r>
  </si>
  <si>
    <r>
      <rPr>
        <sz val="9"/>
        <color rgb="FF000000"/>
        <rFont val="ＭＳ Ｐゴシック"/>
        <family val="3"/>
        <charset val="128"/>
      </rPr>
      <t>令和 7年 5月 1日
令和 6年 9月 1日
令和 6年 9月 1日
令和 7年 5月 1日
令和 7年 5月 1日
令和 8年 6月 1日
令和 6年 7月 1日</t>
    </r>
  </si>
  <si>
    <t>554</t>
  </si>
  <si>
    <t>14,9409,1</t>
  </si>
  <si>
    <r>
      <rPr>
        <sz val="9"/>
        <color rgb="FF000000"/>
        <rFont val="ＭＳ ゴシック"/>
        <family val="3"/>
        <charset val="128"/>
      </rPr>
      <t>株式会社Ｅｎ・ｄｏｒ
訪問看護ステーション　パスエイド</t>
    </r>
  </si>
  <si>
    <r>
      <rPr>
        <sz val="9"/>
        <color rgb="FF000000"/>
        <rFont val="ＭＳ ゴシック"/>
        <family val="3"/>
        <charset val="128"/>
      </rPr>
      <t>〒042－0914
函館市上湯川町３６８－１ルミネ上湯川　１０１号</t>
    </r>
  </si>
  <si>
    <r>
      <rPr>
        <sz val="9"/>
        <color rgb="FF000000"/>
        <rFont val="ＭＳ ゴシック"/>
        <family val="3"/>
        <charset val="128"/>
      </rPr>
      <t>0138-86-6192
(0138-86-6193)</t>
    </r>
  </si>
  <si>
    <r>
      <rPr>
        <sz val="9"/>
        <color rgb="FF000000"/>
        <rFont val="ＭＳ Ｐゴシック"/>
        <family val="3"/>
        <charset val="128"/>
      </rPr>
      <t>( 訪看23 )第   1197 号
( 訪看24 )第   1052 号
( 訪看25 )第   1132 号
( 訪ベⅠ１ )第    581 号</t>
    </r>
  </si>
  <si>
    <r>
      <rPr>
        <sz val="9"/>
        <color rgb="FF000000"/>
        <rFont val="ＭＳ Ｐゴシック"/>
        <family val="3"/>
        <charset val="128"/>
      </rPr>
      <t>令和 8年 7月 1日
令和 7年 6月 1日
令和 7年 6月 1日
令和 8年 6月 1日</t>
    </r>
  </si>
  <si>
    <t>555</t>
  </si>
  <si>
    <t>15,9001,3</t>
  </si>
  <si>
    <r>
      <rPr>
        <sz val="9"/>
        <color rgb="FF000000"/>
        <rFont val="ＭＳ ゴシック"/>
        <family val="3"/>
        <charset val="128"/>
      </rPr>
      <t>医療法人社団　健和会
訪問看護ステーションりんごの樹</t>
    </r>
  </si>
  <si>
    <r>
      <rPr>
        <sz val="9"/>
        <color rgb="FF000000"/>
        <rFont val="ＭＳ ゴシック"/>
        <family val="3"/>
        <charset val="128"/>
      </rPr>
      <t>〒041－1111
亀田郡七飯町本町４丁目６番１０号</t>
    </r>
  </si>
  <si>
    <r>
      <rPr>
        <sz val="9"/>
        <color rgb="FF000000"/>
        <rFont val="ＭＳ ゴシック"/>
        <family val="3"/>
        <charset val="128"/>
      </rPr>
      <t xml:space="preserve">0138-65-7878
</t>
    </r>
  </si>
  <si>
    <r>
      <rPr>
        <sz val="9"/>
        <color rgb="FF000000"/>
        <rFont val="ＭＳ Ｐゴシック"/>
        <family val="3"/>
        <charset val="128"/>
      </rPr>
      <t>( 訪看24 )第     69 号
( 訪看25 )第    171 号
( 訪看34 )第    388 号
( 訪看35 )第     10 号
( 訪看40 )第    485 号</t>
    </r>
  </si>
  <si>
    <r>
      <rPr>
        <sz val="9"/>
        <color rgb="FF000000"/>
        <rFont val="ＭＳ Ｐゴシック"/>
        <family val="3"/>
        <charset val="128"/>
      </rPr>
      <t>平成20年 4月 1日
平成17年 1月 1日
令和 8年 6月 1日
令和 8年 6月 1日
令和 6年 6月 1日</t>
    </r>
  </si>
  <si>
    <t>556</t>
  </si>
  <si>
    <t>15,9007,0</t>
  </si>
  <si>
    <r>
      <rPr>
        <sz val="9"/>
        <color rgb="FF000000"/>
        <rFont val="ＭＳ ゴシック"/>
        <family val="3"/>
        <charset val="128"/>
      </rPr>
      <t>有限会社　ウィズ
訪問看護ステーション　ウィズ</t>
    </r>
  </si>
  <si>
    <r>
      <rPr>
        <sz val="9"/>
        <color rgb="FF000000"/>
        <rFont val="ＭＳ ゴシック"/>
        <family val="3"/>
        <charset val="128"/>
      </rPr>
      <t>〒049－0111
北斗市七重浜８丁目３番３７号</t>
    </r>
  </si>
  <si>
    <r>
      <rPr>
        <sz val="9"/>
        <color rgb="FF000000"/>
        <rFont val="ＭＳ ゴシック"/>
        <family val="3"/>
        <charset val="128"/>
      </rPr>
      <t>0138-48-1202
(0138-48-1101)</t>
    </r>
  </si>
  <si>
    <r>
      <rPr>
        <sz val="9"/>
        <color rgb="FF000000"/>
        <rFont val="ＭＳ Ｐゴシック"/>
        <family val="3"/>
        <charset val="128"/>
      </rPr>
      <t>( 訪看10 )第     66 号
( 訪看24 )第     71 号
( 訪看25 )第    175 号
( 訪ベⅠ１ )第     69 号
( 訪ベⅠ１注 )第    305 号
( 訪看41 )第    174 号</t>
    </r>
  </si>
  <si>
    <r>
      <rPr>
        <sz val="9"/>
        <color rgb="FF000000"/>
        <rFont val="ＭＳ Ｐゴシック"/>
        <family val="3"/>
        <charset val="128"/>
      </rPr>
      <t>令和 4年 1月 1日
平成20年 4月 1日
平成17年 8月 1日
令和 8年 6月 1日
令和 8年 6月 1日
令和 6年10月 1日</t>
    </r>
  </si>
  <si>
    <t>557</t>
  </si>
  <si>
    <t>15,9011,2</t>
  </si>
  <si>
    <r>
      <rPr>
        <sz val="9"/>
        <color rgb="FF000000"/>
        <rFont val="ＭＳ ゴシック"/>
        <family val="3"/>
        <charset val="128"/>
      </rPr>
      <t>特定非営利活動法人かがりの杜
訪問看護ステーションかがりの杜</t>
    </r>
  </si>
  <si>
    <r>
      <rPr>
        <sz val="9"/>
        <color rgb="FF000000"/>
        <rFont val="ＭＳ ゴシック"/>
        <family val="3"/>
        <charset val="128"/>
      </rPr>
      <t>〒041－1112
亀田郡七飯町鳴川４丁目４番１号</t>
    </r>
  </si>
  <si>
    <r>
      <rPr>
        <sz val="9"/>
        <color rgb="FF000000"/>
        <rFont val="ＭＳ ゴシック"/>
        <family val="3"/>
        <charset val="128"/>
      </rPr>
      <t>0138-83-1641
(0138-83-1642)</t>
    </r>
  </si>
  <si>
    <r>
      <rPr>
        <sz val="9"/>
        <color rgb="FF000000"/>
        <rFont val="ＭＳ Ｐゴシック"/>
        <family val="3"/>
        <charset val="128"/>
      </rPr>
      <t>( 訪看10 )第    119 号
( 訪看24 )第    265 号
( 訪看25 )第    362 号
( 訪看27 )第     58 号
( 訪看28 )第     45 号
( 訪看41 )第     78 号</t>
    </r>
  </si>
  <si>
    <r>
      <rPr>
        <sz val="9"/>
        <color rgb="FF000000"/>
        <rFont val="ＭＳ Ｐゴシック"/>
        <family val="3"/>
        <charset val="128"/>
      </rPr>
      <t>令和 3年 1月 1日
平成24年 6月 1日
平成24年 6月 1日
平成28年 8月 1日
平成28年 8月 1日
令和 6年 6月 1日</t>
    </r>
  </si>
  <si>
    <t>558</t>
  </si>
  <si>
    <t>15,9012,0</t>
  </si>
  <si>
    <r>
      <rPr>
        <sz val="9"/>
        <color rgb="FF000000"/>
        <rFont val="ＭＳ ゴシック"/>
        <family val="3"/>
        <charset val="128"/>
      </rPr>
      <t>株式会社創和社
訪問看護ステーション小華苑</t>
    </r>
  </si>
  <si>
    <r>
      <rPr>
        <sz val="9"/>
        <color rgb="FF000000"/>
        <rFont val="ＭＳ ゴシック"/>
        <family val="3"/>
        <charset val="128"/>
      </rPr>
      <t>〒041－1122
亀田郡七飯町大川５丁目３９番２０号</t>
    </r>
  </si>
  <si>
    <r>
      <rPr>
        <sz val="9"/>
        <color rgb="FF000000"/>
        <rFont val="ＭＳ ゴシック"/>
        <family val="3"/>
        <charset val="128"/>
      </rPr>
      <t>0138-64-3003
(0138-64-3003)</t>
    </r>
  </si>
  <si>
    <r>
      <rPr>
        <sz val="9"/>
        <color rgb="FF000000"/>
        <rFont val="ＭＳ Ｐゴシック"/>
        <family val="3"/>
        <charset val="128"/>
      </rPr>
      <t>( 訪看23 )第    981 号
( 訪看24 )第    408 号
( 訪看25 )第    508 号
( 訪看41 )第    248 号</t>
    </r>
  </si>
  <si>
    <r>
      <rPr>
        <sz val="9"/>
        <color rgb="FF000000"/>
        <rFont val="ＭＳ Ｐゴシック"/>
        <family val="3"/>
        <charset val="128"/>
      </rPr>
      <t>令和 6年 7月 1日
平成27年10月 1日
平成27年10月 1日
令和 6年10月 1日</t>
    </r>
  </si>
  <si>
    <t>559</t>
  </si>
  <si>
    <t>15,9014,6</t>
  </si>
  <si>
    <r>
      <rPr>
        <sz val="9"/>
        <color rgb="FF000000"/>
        <rFont val="ＭＳ ゴシック"/>
        <family val="3"/>
        <charset val="128"/>
      </rPr>
      <t>株式会社ＮｓＲ
訪問看護ステーション　ひなた</t>
    </r>
  </si>
  <si>
    <r>
      <rPr>
        <sz val="9"/>
        <color rgb="FF000000"/>
        <rFont val="ＭＳ ゴシック"/>
        <family val="3"/>
        <charset val="128"/>
      </rPr>
      <t>〒049－0111
北斗市七重浜８丁目２６－３</t>
    </r>
  </si>
  <si>
    <r>
      <rPr>
        <sz val="9"/>
        <color rgb="FF000000"/>
        <rFont val="ＭＳ ゴシック"/>
        <family val="3"/>
        <charset val="128"/>
      </rPr>
      <t>0138-84-5843
(0138-85-6041)</t>
    </r>
  </si>
  <si>
    <r>
      <rPr>
        <sz val="9"/>
        <color rgb="FF000000"/>
        <rFont val="ＭＳ Ｐゴシック"/>
        <family val="3"/>
        <charset val="128"/>
      </rPr>
      <t>( 訪看23 )第    982 号
( 訪看24 )第    426 号
( 訪看25 )第    523 号
( 訪看35 )第     79 号
( 訪ベⅠ１ )第    428 号
( 訪看40 )第    622 号
( 訪看41 )第    328 号</t>
    </r>
  </si>
  <si>
    <r>
      <rPr>
        <sz val="9"/>
        <color rgb="FF000000"/>
        <rFont val="ＭＳ Ｐゴシック"/>
        <family val="3"/>
        <charset val="128"/>
      </rPr>
      <t>令和 6年 7月 1日
平成28年 3月 1日
平成28年 3月 1日
令和 8年 6月 1日
令和 8年 6月 1日
令和 7年 6月 1日
令和 6年12月 1日</t>
    </r>
  </si>
  <si>
    <t>560</t>
  </si>
  <si>
    <t>15,9016,1</t>
  </si>
  <si>
    <r>
      <rPr>
        <sz val="9"/>
        <color rgb="FF000000"/>
        <rFont val="ＭＳ ゴシック"/>
        <family val="3"/>
        <charset val="128"/>
      </rPr>
      <t>北斗防災サービス
訪問看護ステーション　ほくと</t>
    </r>
  </si>
  <si>
    <r>
      <rPr>
        <sz val="9"/>
        <color rgb="FF000000"/>
        <rFont val="ＭＳ ゴシック"/>
        <family val="3"/>
        <charset val="128"/>
      </rPr>
      <t>〒049－0161
北斗市飯生１丁目１３番２９号</t>
    </r>
  </si>
  <si>
    <r>
      <rPr>
        <sz val="9"/>
        <color rgb="FF000000"/>
        <rFont val="ＭＳ Ｐゴシック"/>
        <family val="3"/>
        <charset val="128"/>
      </rPr>
      <t>( 訪看10 )第    433 号
( 訪看23 )第    492 号
( 訪看25 )第    592 号
( 訪看35 )第      7 号
( 訪看40 )第    489 号</t>
    </r>
  </si>
  <si>
    <r>
      <rPr>
        <sz val="9"/>
        <color rgb="FF000000"/>
        <rFont val="ＭＳ Ｐゴシック"/>
        <family val="3"/>
        <charset val="128"/>
      </rPr>
      <t>令和 3年11月 1日
令和 6年 6月 1日
平成29年10月 1日
令和 8年 6月 1日
令和 6年 6月 1日</t>
    </r>
  </si>
  <si>
    <t>561</t>
  </si>
  <si>
    <t>15,9017,9</t>
  </si>
  <si>
    <r>
      <rPr>
        <sz val="9"/>
        <color rgb="FF000000"/>
        <rFont val="ＭＳ ゴシック"/>
        <family val="3"/>
        <charset val="128"/>
      </rPr>
      <t>あんずケア株式会社
訪問看護ステーションあんず</t>
    </r>
  </si>
  <si>
    <r>
      <rPr>
        <sz val="9"/>
        <color rgb="FF000000"/>
        <rFont val="ＭＳ ゴシック"/>
        <family val="3"/>
        <charset val="128"/>
      </rPr>
      <t>〒049－2313
茅部郡森町森川町１６８番地１９</t>
    </r>
  </si>
  <si>
    <r>
      <rPr>
        <sz val="9"/>
        <color rgb="FF000000"/>
        <rFont val="ＭＳ ゴシック"/>
        <family val="3"/>
        <charset val="128"/>
      </rPr>
      <t>01374-7-1095
(01374-7-1096)</t>
    </r>
  </si>
  <si>
    <r>
      <rPr>
        <sz val="9"/>
        <color rgb="FF000000"/>
        <rFont val="ＭＳ Ｐゴシック"/>
        <family val="3"/>
        <charset val="128"/>
      </rPr>
      <t>( 訪看10 )第    279 号
( 訪看24 )第    499 号
( 訪看25 )第    597 号
( 訪ベⅠ１ )第    481 号
( 訪看40 )第    280 号</t>
    </r>
  </si>
  <si>
    <r>
      <rPr>
        <sz val="9"/>
        <color rgb="FF000000"/>
        <rFont val="ＭＳ Ｐゴシック"/>
        <family val="3"/>
        <charset val="128"/>
      </rPr>
      <t>平成29年12月 1日
平成29年12月 1日
平成29年12月 1日
令和 8年 6月 1日
令和 6年 6月 1日</t>
    </r>
  </si>
  <si>
    <t>562</t>
  </si>
  <si>
    <t>15,9018,7</t>
  </si>
  <si>
    <r>
      <rPr>
        <sz val="9"/>
        <color rgb="FF000000"/>
        <rFont val="ＭＳ ゴシック"/>
        <family val="3"/>
        <charset val="128"/>
      </rPr>
      <t>社会福祉法人函館厚生院
社会福祉法人函館厚生院　訪問看護ステーション　なな心</t>
    </r>
  </si>
  <si>
    <r>
      <rPr>
        <sz val="9"/>
        <color rgb="FF000000"/>
        <rFont val="ＭＳ ゴシック"/>
        <family val="3"/>
        <charset val="128"/>
      </rPr>
      <t>〒041－1195
亀田郡七飯町本町７丁目６５７番地５</t>
    </r>
  </si>
  <si>
    <r>
      <rPr>
        <sz val="9"/>
        <color rgb="FF000000"/>
        <rFont val="ＭＳ ゴシック"/>
        <family val="3"/>
        <charset val="128"/>
      </rPr>
      <t>0138-65-2566
(0138-65-3900)</t>
    </r>
  </si>
  <si>
    <r>
      <rPr>
        <sz val="9"/>
        <color rgb="FF000000"/>
        <rFont val="ＭＳ Ｐゴシック"/>
        <family val="3"/>
        <charset val="128"/>
      </rPr>
      <t>( 訪看24 )第    531 号
( 訪看25 )第    617 号
( 訪看34 )第    218 号
( 訪ベⅠ１ )第     71 号
( 訪ベⅠ１注 )第    301 号
( 訪看40 )第    490 号</t>
    </r>
  </si>
  <si>
    <r>
      <rPr>
        <sz val="9"/>
        <color rgb="FF000000"/>
        <rFont val="ＭＳ Ｐゴシック"/>
        <family val="3"/>
        <charset val="128"/>
      </rPr>
      <t>平成30年 4月 1日
平成30年 4月 1日
令和 6年12月 1日
令和 8年 6月 1日
令和 8年 6月 1日
令和 6年 6月 1日</t>
    </r>
  </si>
  <si>
    <t>563</t>
  </si>
  <si>
    <t>15,9020,3</t>
  </si>
  <si>
    <r>
      <rPr>
        <sz val="9"/>
        <color rgb="FF000000"/>
        <rFont val="ＭＳ ゴシック"/>
        <family val="3"/>
        <charset val="128"/>
      </rPr>
      <t>合同会社サムハラ
サムハラ訪問看護ステーション</t>
    </r>
  </si>
  <si>
    <r>
      <rPr>
        <sz val="9"/>
        <color rgb="FF000000"/>
        <rFont val="ＭＳ ゴシック"/>
        <family val="3"/>
        <charset val="128"/>
      </rPr>
      <t>〒049－2325
茅部郡森町字本町４５番地１</t>
    </r>
  </si>
  <si>
    <r>
      <rPr>
        <sz val="9"/>
        <color rgb="FF000000"/>
        <rFont val="ＭＳ ゴシック"/>
        <family val="3"/>
        <charset val="128"/>
      </rPr>
      <t>01374-7-1590
(01374-7-1590)</t>
    </r>
  </si>
  <si>
    <r>
      <rPr>
        <sz val="9"/>
        <color rgb="FF000000"/>
        <rFont val="ＭＳ Ｐゴシック"/>
        <family val="3"/>
        <charset val="128"/>
      </rPr>
      <t>( 訪看10 )第    397 号
( 訪看24 )第    604 号
( 訪看25 )第    678 号
( 訪看27 )第    172 号
( 訪看28 )第    101 号
( 訪看34 )第     50 号
( 訪ベⅠ１ )第     72 号
( 訪ベⅠ１注 )第    183 号
( 訪看41 )第    321 号</t>
    </r>
  </si>
  <si>
    <r>
      <rPr>
        <sz val="9"/>
        <color rgb="FF000000"/>
        <rFont val="ＭＳ Ｐゴシック"/>
        <family val="3"/>
        <charset val="128"/>
      </rPr>
      <t>令和元年12月 1日
令和元年 5月 1日
令和元年 5月 1日
令和元年 9月 1日
令和元年 9月 1日
令和 6年 6月 1日
令和 8年 6月 1日
令和 8年 6月 1日
令和 6年12月 1日</t>
    </r>
  </si>
  <si>
    <t>564</t>
  </si>
  <si>
    <t>15,9021,1</t>
  </si>
  <si>
    <r>
      <rPr>
        <sz val="9"/>
        <color rgb="FF000000"/>
        <rFont val="ＭＳ ゴシック"/>
        <family val="3"/>
        <charset val="128"/>
      </rPr>
      <t>株式会社タイズアンドボンズ
リリーホームナーシング訪問看護ステーション</t>
    </r>
  </si>
  <si>
    <r>
      <rPr>
        <sz val="9"/>
        <color rgb="FF000000"/>
        <rFont val="ＭＳ ゴシック"/>
        <family val="3"/>
        <charset val="128"/>
      </rPr>
      <t>〒049－3106
二海郡八雲町富士見町１６７番地１</t>
    </r>
  </si>
  <si>
    <r>
      <rPr>
        <sz val="9"/>
        <color rgb="FF000000"/>
        <rFont val="ＭＳ ゴシック"/>
        <family val="3"/>
        <charset val="128"/>
      </rPr>
      <t>0137-62-3131
(0137-66-8581)</t>
    </r>
  </si>
  <si>
    <r>
      <rPr>
        <sz val="9"/>
        <color rgb="FF000000"/>
        <rFont val="ＭＳ Ｐゴシック"/>
        <family val="3"/>
        <charset val="128"/>
      </rPr>
      <t>( 訪看24 )第    627 号
( 訪看25 )第    701 号
( 訪看41 )第    249 号</t>
    </r>
  </si>
  <si>
    <r>
      <rPr>
        <sz val="9"/>
        <color rgb="FF000000"/>
        <rFont val="ＭＳ Ｐゴシック"/>
        <family val="3"/>
        <charset val="128"/>
      </rPr>
      <t>令和元年10月 1日
令和元年10月 1日
令和 6年10月 1日</t>
    </r>
  </si>
  <si>
    <t>565</t>
  </si>
  <si>
    <t>15,9023,7</t>
  </si>
  <si>
    <r>
      <rPr>
        <sz val="9"/>
        <color rgb="FF000000"/>
        <rFont val="ＭＳ ゴシック"/>
        <family val="3"/>
        <charset val="128"/>
      </rPr>
      <t>合同会社フォースＢＷＹ
訪問看護ステーションあや</t>
    </r>
  </si>
  <si>
    <r>
      <rPr>
        <sz val="9"/>
        <color rgb="FF000000"/>
        <rFont val="ＭＳ ゴシック"/>
        <family val="3"/>
        <charset val="128"/>
      </rPr>
      <t>〒049－0122
北斗市東浜１丁目１０番１２号</t>
    </r>
  </si>
  <si>
    <r>
      <rPr>
        <sz val="9"/>
        <color rgb="FF000000"/>
        <rFont val="ＭＳ ゴシック"/>
        <family val="3"/>
        <charset val="128"/>
      </rPr>
      <t>0138-84-1992
(0138-84-1993)</t>
    </r>
  </si>
  <si>
    <r>
      <rPr>
        <sz val="9"/>
        <color rgb="FF000000"/>
        <rFont val="ＭＳ Ｐゴシック"/>
        <family val="3"/>
        <charset val="128"/>
      </rPr>
      <t>( 訪看10 )第    619 号
( 訪看23 )第    921 号
( 訪看25 )第    996 号
( 訪看27 )第    318 号
( 訪看28 )第    211 号
( 訪看41 )第    175 号</t>
    </r>
  </si>
  <si>
    <r>
      <rPr>
        <sz val="9"/>
        <color rgb="FF000000"/>
        <rFont val="ＭＳ Ｐゴシック"/>
        <family val="3"/>
        <charset val="128"/>
      </rPr>
      <t>令和 6年 2月 1日
令和 6年 6月 1日
令和 6年 2月 1日
令和 6年 2月 1日
令和 6年 2月 1日
令和 6年10月 1日</t>
    </r>
  </si>
  <si>
    <t>566</t>
  </si>
  <si>
    <t>15,9024,5</t>
  </si>
  <si>
    <r>
      <rPr>
        <sz val="9"/>
        <color rgb="FF000000"/>
        <rFont val="ＭＳ ゴシック"/>
        <family val="3"/>
        <charset val="128"/>
      </rPr>
      <t>合同会社イーズ
訪問看護ステーション　リンドウ</t>
    </r>
  </si>
  <si>
    <r>
      <rPr>
        <sz val="9"/>
        <color rgb="FF000000"/>
        <rFont val="ＭＳ ゴシック"/>
        <family val="3"/>
        <charset val="128"/>
      </rPr>
      <t>〒041－1111
亀田郡七飯町本町３丁目４番１６号</t>
    </r>
  </si>
  <si>
    <r>
      <rPr>
        <sz val="9"/>
        <color rgb="FF000000"/>
        <rFont val="ＭＳ ゴシック"/>
        <family val="3"/>
        <charset val="128"/>
      </rPr>
      <t>0138-76-3307
(0138-76-8043)</t>
    </r>
  </si>
  <si>
    <r>
      <rPr>
        <sz val="9"/>
        <color rgb="FF000000"/>
        <rFont val="ＭＳ Ｐゴシック"/>
        <family val="3"/>
        <charset val="128"/>
      </rPr>
      <t>( 訪看10 )第    752 号
( 訪看23 )第    946 号
( 訪看25 )第   1016 号
( 訪看34 )第    409 号
( 訪ベⅠ１ )第    448 号
( 訪ベⅠ１注 )第     10 号
( 訪ベⅡ１２注 )第      1 号
( 訪看41 )第     79 号</t>
    </r>
  </si>
  <si>
    <r>
      <rPr>
        <sz val="9"/>
        <color rgb="FF000000"/>
        <rFont val="ＭＳ Ｐゴシック"/>
        <family val="3"/>
        <charset val="128"/>
      </rPr>
      <t>令和 7年 9月 1日
令和 6年 6月 1日
令和 6年 5月 1日
令和 8年 6月 1日
令和 8年 6月 1日
令和 8年 6月 1日
令和 8年 6月 1日
令和 6年 6月 1日</t>
    </r>
  </si>
  <si>
    <t>567</t>
  </si>
  <si>
    <t>15,9025,2</t>
  </si>
  <si>
    <r>
      <rPr>
        <sz val="9"/>
        <color rgb="FF000000"/>
        <rFont val="ＭＳ ゴシック"/>
        <family val="3"/>
        <charset val="128"/>
      </rPr>
      <t>グッドライフサポートヤンマー株式会社
訪問看護ステーションミュージック</t>
    </r>
  </si>
  <si>
    <r>
      <rPr>
        <sz val="9"/>
        <color rgb="FF000000"/>
        <rFont val="ＭＳ ゴシック"/>
        <family val="3"/>
        <charset val="128"/>
      </rPr>
      <t>〒041－1122
亀田郡七飯町大川３丁目２１番８号</t>
    </r>
  </si>
  <si>
    <r>
      <rPr>
        <sz val="9"/>
        <color rgb="FF000000"/>
        <rFont val="ＭＳ ゴシック"/>
        <family val="3"/>
        <charset val="128"/>
      </rPr>
      <t>0138-64-3736
(0138-86-7319)</t>
    </r>
  </si>
  <si>
    <r>
      <rPr>
        <sz val="9"/>
        <color rgb="FF000000"/>
        <rFont val="ＭＳ Ｐゴシック"/>
        <family val="3"/>
        <charset val="128"/>
      </rPr>
      <t>( 訪看23 )第    941 号
( 訪看25 )第   1011 号
( 訪看34 )第    254 号
( 訪看40 )第    647 号
( 訪看41 )第      6 号</t>
    </r>
  </si>
  <si>
    <r>
      <rPr>
        <sz val="9"/>
        <color rgb="FF000000"/>
        <rFont val="ＭＳ Ｐゴシック"/>
        <family val="3"/>
        <charset val="128"/>
      </rPr>
      <t>令和 7年10月 1日
令和 7年10月 1日
令和 7年 1月 1日
令和 7年10月 1日
令和 6年 6月 1日</t>
    </r>
  </si>
  <si>
    <t>568</t>
  </si>
  <si>
    <t>15,9026,0</t>
  </si>
  <si>
    <r>
      <rPr>
        <sz val="9"/>
        <color rgb="FF000000"/>
        <rFont val="ＭＳ ゴシック"/>
        <family val="3"/>
        <charset val="128"/>
      </rPr>
      <t>合同会社思いやり
訪問看護ステーション　猫まる</t>
    </r>
  </si>
  <si>
    <r>
      <rPr>
        <sz val="9"/>
        <color rgb="FF000000"/>
        <rFont val="ＭＳ ゴシック"/>
        <family val="3"/>
        <charset val="128"/>
      </rPr>
      <t>〒041－1122
亀田郡七飯町大川１丁目１番２６号</t>
    </r>
  </si>
  <si>
    <r>
      <rPr>
        <sz val="9"/>
        <color rgb="FF000000"/>
        <rFont val="ＭＳ ゴシック"/>
        <family val="3"/>
        <charset val="128"/>
      </rPr>
      <t>0138-76-9898
(0138-76-3734)</t>
    </r>
  </si>
  <si>
    <r>
      <rPr>
        <sz val="9"/>
        <color rgb="FF000000"/>
        <rFont val="ＭＳ Ｐゴシック"/>
        <family val="3"/>
        <charset val="128"/>
      </rPr>
      <t>( 訪看10 )第    643 号
( 訪看24 )第    951 号
( 訪看25 )第   1021 号
( 訪看27 )第    336 号
( 訪ベⅠ１ )第    525 号
( 訪看41 )第      7 号</t>
    </r>
  </si>
  <si>
    <r>
      <rPr>
        <sz val="9"/>
        <color rgb="FF000000"/>
        <rFont val="ＭＳ Ｐゴシック"/>
        <family val="3"/>
        <charset val="128"/>
      </rPr>
      <t>令和 6年 5月 7日
令和 6年 5月 7日
令和 6年 5月 7日
令和 6年 5月 7日
令和 8年 6月 1日
令和 6年 6月 1日</t>
    </r>
  </si>
  <si>
    <t>569</t>
  </si>
  <si>
    <t>15,9027,8</t>
  </si>
  <si>
    <r>
      <rPr>
        <sz val="9"/>
        <color rgb="FF000000"/>
        <rFont val="ＭＳ ゴシック"/>
        <family val="3"/>
        <charset val="128"/>
      </rPr>
      <t>合同会社一
訪問看護はなまる</t>
    </r>
  </si>
  <si>
    <r>
      <rPr>
        <sz val="9"/>
        <color rgb="FF000000"/>
        <rFont val="ＭＳ ゴシック"/>
        <family val="3"/>
        <charset val="128"/>
      </rPr>
      <t>〒049－0162
北斗市中央１丁目４番１号リージャストマンション１０１号室</t>
    </r>
  </si>
  <si>
    <r>
      <rPr>
        <sz val="9"/>
        <color rgb="FF000000"/>
        <rFont val="ＭＳ ゴシック"/>
        <family val="3"/>
        <charset val="128"/>
      </rPr>
      <t>0138-78-1009
(0138-76-7690)</t>
    </r>
  </si>
  <si>
    <r>
      <rPr>
        <sz val="9"/>
        <color rgb="FF000000"/>
        <rFont val="ＭＳ Ｐゴシック"/>
        <family val="3"/>
        <charset val="128"/>
      </rPr>
      <t>( 訪看10 )第    809 号
( 訪看23 )第   1123 号
( 訪看24 )第   1069 号
( 訪看25 )第   1153 号
( 訪看27 )第    484 号
( 訪看28 )第    316 号
( 訪看34 )第    378 号
( 訪ベⅠ１ )第    569 号
( 訪看40 )第    634 号
( 訪看41 )第    410 号</t>
    </r>
  </si>
  <si>
    <r>
      <rPr>
        <sz val="9"/>
        <color rgb="FF000000"/>
        <rFont val="ＭＳ Ｐゴシック"/>
        <family val="3"/>
        <charset val="128"/>
      </rPr>
      <t>令和 8年 5月 1日
令和 7年 9月 1日
令和 7年 7月 1日
令和 7年 7月 1日
令和 8年 5月 1日
令和 8年 5月 1日
令和 8年 5月 1日
令和 8年 6月 1日
令和 7年 9月 1日
令和 7年 7月 1日</t>
    </r>
  </si>
  <si>
    <t>570</t>
  </si>
  <si>
    <t>15,9028,6</t>
  </si>
  <si>
    <r>
      <rPr>
        <sz val="9"/>
        <color rgb="FF000000"/>
        <rFont val="ＭＳ ゴシック"/>
        <family val="3"/>
        <charset val="128"/>
      </rPr>
      <t>一般社団法人ヒーローズ
訪問看護ステーション　イコル</t>
    </r>
  </si>
  <si>
    <r>
      <rPr>
        <sz val="9"/>
        <color rgb="FF000000"/>
        <rFont val="ＭＳ ゴシック"/>
        <family val="3"/>
        <charset val="128"/>
      </rPr>
      <t>〒049－0161
北斗市飯生１丁目６番７号</t>
    </r>
  </si>
  <si>
    <r>
      <rPr>
        <sz val="9"/>
        <color rgb="FF000000"/>
        <rFont val="ＭＳ ゴシック"/>
        <family val="3"/>
        <charset val="128"/>
      </rPr>
      <t>0138-83-2002
(0138-83-1830)</t>
    </r>
  </si>
  <si>
    <r>
      <rPr>
        <sz val="9"/>
        <color rgb="FF000000"/>
        <rFont val="ＭＳ Ｐゴシック"/>
        <family val="3"/>
        <charset val="128"/>
      </rPr>
      <t>( 訪看10 )第    791 号
( 訪看23 )第   1160 号
( 訪看24 )第   1120 号
( 訪看25 )第   1205 号
( 訪看34 )第    364 号
( 訪ベⅠ１ )第    634 号
( 訪看41 )第    468 号</t>
    </r>
  </si>
  <si>
    <r>
      <rPr>
        <sz val="9"/>
        <color rgb="FF000000"/>
        <rFont val="ＭＳ Ｐゴシック"/>
        <family val="3"/>
        <charset val="128"/>
      </rPr>
      <t>令和 8年 4月 1日
令和 8年 4月 1日
令和 8年 3月 1日
令和 8年 3月 1日
令和 8年 3月 1日
令和 8年 7月 1日
令和 8年 3月 1日</t>
    </r>
  </si>
  <si>
    <t>571</t>
  </si>
  <si>
    <t>15,9029,4</t>
  </si>
  <si>
    <r>
      <rPr>
        <sz val="9"/>
        <color rgb="FF000000"/>
        <rFont val="ＭＳ ゴシック"/>
        <family val="3"/>
        <charset val="128"/>
      </rPr>
      <t>株式会社Ｎｅｓｔｌｉｎｋ
訪問看護ステーションはぁと</t>
    </r>
  </si>
  <si>
    <r>
      <rPr>
        <sz val="9"/>
        <color rgb="FF000000"/>
        <rFont val="ＭＳ ゴシック"/>
        <family val="3"/>
        <charset val="128"/>
      </rPr>
      <t>〒049－1517
松前郡松前町朝日４９５番２号</t>
    </r>
  </si>
  <si>
    <r>
      <rPr>
        <sz val="9"/>
        <color rgb="FF000000"/>
        <rFont val="ＭＳ ゴシック"/>
        <family val="3"/>
        <charset val="128"/>
      </rPr>
      <t>0139-46-7333
(0139-46-7344)</t>
    </r>
  </si>
  <si>
    <r>
      <rPr>
        <sz val="9"/>
        <color rgb="FF000000"/>
        <rFont val="ＭＳ Ｐゴシック"/>
        <family val="3"/>
        <charset val="128"/>
      </rPr>
      <t>( 訪看24 )第   1137 号
( 訪看25 )第   1223 号
( 訪看41 )第    490 号</t>
    </r>
  </si>
  <si>
    <r>
      <rPr>
        <sz val="9"/>
        <color rgb="FF000000"/>
        <rFont val="ＭＳ Ｐゴシック"/>
        <family val="3"/>
        <charset val="128"/>
      </rPr>
      <t>令和 8年 4月 1日
令和 8年 4月 1日
令和 8年 4月 1日</t>
    </r>
  </si>
  <si>
    <t>572</t>
  </si>
  <si>
    <t>15,9402,3</t>
  </si>
  <si>
    <r>
      <rPr>
        <sz val="9"/>
        <color rgb="FF000000"/>
        <rFont val="ＭＳ ゴシック"/>
        <family val="3"/>
        <charset val="128"/>
      </rPr>
      <t>合同会社サムハラ
サムハラ巡回ケアセンター</t>
    </r>
  </si>
  <si>
    <r>
      <rPr>
        <sz val="9"/>
        <color rgb="FF000000"/>
        <rFont val="ＭＳ ゴシック"/>
        <family val="3"/>
        <charset val="128"/>
      </rPr>
      <t>01374-7-1590
(01374-7-1593)</t>
    </r>
  </si>
  <si>
    <r>
      <rPr>
        <sz val="9"/>
        <color rgb="FF000000"/>
        <rFont val="ＭＳ Ｐゴシック"/>
        <family val="3"/>
        <charset val="128"/>
      </rPr>
      <t>( 訪看24 )第    871 号
( 訪看25 )第    943 号
( 訪看34 )第     51 号
( 訪ベⅠ１ )第     79 号
( 訪ベⅠ１注 )第    188 号
( 訪看41 )第    322 号</t>
    </r>
  </si>
  <si>
    <r>
      <rPr>
        <sz val="9"/>
        <color rgb="FF000000"/>
        <rFont val="ＭＳ Ｐゴシック"/>
        <family val="3"/>
        <charset val="128"/>
      </rPr>
      <t>令和 5年 8月 1日
令和 5年 8月 1日
令和 6年 6月 1日
令和 8年 6月 1日
令和 8年 6月 1日
令和 6年12月 1日</t>
    </r>
  </si>
  <si>
    <t>573</t>
  </si>
  <si>
    <t>15,9403,1</t>
  </si>
  <si>
    <r>
      <rPr>
        <sz val="9"/>
        <color rgb="FF000000"/>
        <rFont val="ＭＳ ゴシック"/>
        <family val="3"/>
        <charset val="128"/>
      </rPr>
      <t>株式会社Ｇｒｅｅｎｎｅｓｔ
訪問看護ステーションさくら</t>
    </r>
  </si>
  <si>
    <r>
      <rPr>
        <sz val="9"/>
        <color rgb="FF000000"/>
        <rFont val="ＭＳ ゴシック"/>
        <family val="3"/>
        <charset val="128"/>
      </rPr>
      <t>〒049－0111
北斗市七重浜３丁目１１番２号ヴェスナーⅠ　２０５号</t>
    </r>
  </si>
  <si>
    <r>
      <rPr>
        <sz val="9"/>
        <color rgb="FF000000"/>
        <rFont val="ＭＳ ゴシック"/>
        <family val="3"/>
        <charset val="128"/>
      </rPr>
      <t>0138-83-8056
(0138-83-8058)</t>
    </r>
  </si>
  <si>
    <r>
      <rPr>
        <sz val="9"/>
        <color rgb="FF000000"/>
        <rFont val="ＭＳ Ｐゴシック"/>
        <family val="3"/>
        <charset val="128"/>
      </rPr>
      <t>( 訪看10 )第    750 号
( 訪看23 )第    833 号
( 訪看25 )第    907 号
( 訪看40 )第    147 号</t>
    </r>
  </si>
  <si>
    <r>
      <rPr>
        <sz val="9"/>
        <color rgb="FF000000"/>
        <rFont val="ＭＳ Ｐゴシック"/>
        <family val="3"/>
        <charset val="128"/>
      </rPr>
      <t>令和 7年 9月 1日
令和 6年 6月 1日
令和 5年 3月 1日
令和 6年 6月 1日</t>
    </r>
  </si>
  <si>
    <t>574</t>
  </si>
  <si>
    <t>15,9404,9</t>
  </si>
  <si>
    <r>
      <rPr>
        <sz val="9"/>
        <color rgb="FF000000"/>
        <rFont val="ＭＳ ゴシック"/>
        <family val="3"/>
        <charset val="128"/>
      </rPr>
      <t>医療法人　やわらぎ会
訪問看護ステーションやわらぎ</t>
    </r>
  </si>
  <si>
    <r>
      <rPr>
        <sz val="9"/>
        <color rgb="FF000000"/>
        <rFont val="ＭＳ ゴシック"/>
        <family val="3"/>
        <charset val="128"/>
      </rPr>
      <t>〒049－0101
北斗市追分５丁目３番１３号</t>
    </r>
  </si>
  <si>
    <r>
      <rPr>
        <sz val="9"/>
        <color rgb="FF000000"/>
        <rFont val="ＭＳ ゴシック"/>
        <family val="3"/>
        <charset val="128"/>
      </rPr>
      <t>0138-49-8080
(0138-49-8525)</t>
    </r>
  </si>
  <si>
    <r>
      <rPr>
        <sz val="9"/>
        <color rgb="FF000000"/>
        <rFont val="ＭＳ Ｐゴシック"/>
        <family val="3"/>
        <charset val="128"/>
      </rPr>
      <t>( 訪看10 )第    708 号
( 訪看23 )第   1097 号
( 訪看24 )第   1043 号
( 訪看25 )第   1123 号
( 訪看27 )第    403 号
( 訪看28 )第    268 号
( 訪ベⅠ１ )第    418 号
( 訪看41 )第    379 号</t>
    </r>
  </si>
  <si>
    <r>
      <rPr>
        <sz val="9"/>
        <color rgb="FF000000"/>
        <rFont val="ＭＳ Ｐゴシック"/>
        <family val="3"/>
        <charset val="128"/>
      </rPr>
      <t>令和 7年 4月 1日
令和 7年 5月 1日
令和 7年 4月 1日
令和 7年 4月 1日
令和 7年 4月 1日
令和 7年 4月 1日
令和 8年 6月 1日
令和 7年 5月 1日</t>
    </r>
  </si>
  <si>
    <t>575</t>
  </si>
  <si>
    <t>15,9405,6</t>
  </si>
  <si>
    <r>
      <rPr>
        <sz val="9"/>
        <color rgb="FF000000"/>
        <rFont val="ＭＳ ゴシック"/>
        <family val="3"/>
        <charset val="128"/>
      </rPr>
      <t>株式会社　けあるーぷ
定期巡回随時対応型訪問介護看護けあるーぷ</t>
    </r>
  </si>
  <si>
    <r>
      <rPr>
        <sz val="9"/>
        <color rgb="FF000000"/>
        <rFont val="ＭＳ ゴシック"/>
        <family val="3"/>
        <charset val="128"/>
      </rPr>
      <t>〒049－0111
北斗市七重浜１丁目１０番３３号フローラ壱番館　２０３号室</t>
    </r>
  </si>
  <si>
    <r>
      <rPr>
        <sz val="9"/>
        <color rgb="FF000000"/>
        <rFont val="ＭＳ ゴシック"/>
        <family val="3"/>
        <charset val="128"/>
      </rPr>
      <t xml:space="preserve">090-6119-1555
</t>
    </r>
  </si>
  <si>
    <r>
      <rPr>
        <sz val="9"/>
        <color rgb="FF000000"/>
        <rFont val="ＭＳ Ｐゴシック"/>
        <family val="3"/>
        <charset val="128"/>
      </rPr>
      <t>( 訪看24 )第   1092 号
( 訪看25 )第   1176 号
( 訪看41 )第    460 号</t>
    </r>
  </si>
  <si>
    <r>
      <rPr>
        <sz val="9"/>
        <color rgb="FF000000"/>
        <rFont val="ＭＳ Ｐゴシック"/>
        <family val="3"/>
        <charset val="128"/>
      </rPr>
      <t>令和 7年10月 1日
令和 7年10月 1日
令和 8年 3月 1日</t>
    </r>
  </si>
  <si>
    <t>576</t>
  </si>
  <si>
    <t>16,9001,1</t>
  </si>
  <si>
    <r>
      <rPr>
        <sz val="9"/>
        <color rgb="FF000000"/>
        <rFont val="ＭＳ ゴシック"/>
        <family val="3"/>
        <charset val="128"/>
      </rPr>
      <t>一般社団法人　北海道総合在宅ケア事業団
一般社団法人北海道総合在宅ケア事業団江差地域訪問看護ステーション</t>
    </r>
  </si>
  <si>
    <r>
      <rPr>
        <sz val="9"/>
        <color rgb="FF000000"/>
        <rFont val="ＭＳ ゴシック"/>
        <family val="3"/>
        <charset val="128"/>
      </rPr>
      <t>〒043－0022
檜山郡江差町字伏木戸町４８４番地北海道立江差病院４階</t>
    </r>
  </si>
  <si>
    <r>
      <rPr>
        <sz val="9"/>
        <color rgb="FF000000"/>
        <rFont val="ＭＳ ゴシック"/>
        <family val="3"/>
        <charset val="128"/>
      </rPr>
      <t>0139-52-5130
(0139-52-5027)</t>
    </r>
  </si>
  <si>
    <r>
      <rPr>
        <sz val="9"/>
        <color rgb="FF000000"/>
        <rFont val="ＭＳ Ｐゴシック"/>
        <family val="3"/>
        <charset val="128"/>
      </rPr>
      <t>( 訪看10 )第     67 号
( 訪看34 )第    193 号
( 訪ベⅠ１ )第     81 号
( 訪ベⅠ１注 )第    200 号
( 訪看40 )第    282 号</t>
    </r>
  </si>
  <si>
    <r>
      <rPr>
        <sz val="9"/>
        <color rgb="FF000000"/>
        <rFont val="ＭＳ Ｐゴシック"/>
        <family val="3"/>
        <charset val="128"/>
      </rPr>
      <t>令和 2年 7月 1日
令和 6年12月 1日
令和 8年 6月 1日
令和 8年 6月 1日
令和 6年 6月 1日</t>
    </r>
  </si>
  <si>
    <t>577</t>
  </si>
  <si>
    <t>16,9008,6</t>
  </si>
  <si>
    <r>
      <rPr>
        <sz val="9"/>
        <color rgb="FF000000"/>
        <rFont val="ＭＳ ゴシック"/>
        <family val="3"/>
        <charset val="128"/>
      </rPr>
      <t>一般社団法人ゆまにて
訪問看護ステーションそう　江差</t>
    </r>
  </si>
  <si>
    <r>
      <rPr>
        <sz val="9"/>
        <color rgb="FF000000"/>
        <rFont val="ＭＳ ゴシック"/>
        <family val="3"/>
        <charset val="128"/>
      </rPr>
      <t>〒043－0055
檜山郡江差町円山２９９番地６３</t>
    </r>
  </si>
  <si>
    <r>
      <rPr>
        <sz val="9"/>
        <color rgb="FF000000"/>
        <rFont val="ＭＳ ゴシック"/>
        <family val="3"/>
        <charset val="128"/>
      </rPr>
      <t>0139-56-6082
(0139-56-6072)</t>
    </r>
  </si>
  <si>
    <r>
      <rPr>
        <sz val="9"/>
        <color rgb="FF000000"/>
        <rFont val="ＭＳ Ｐゴシック"/>
        <family val="3"/>
        <charset val="128"/>
      </rPr>
      <t>( 訪看24 )第   1018 号
( 訪看25 )第   1097 号
( 訪看41 )第    343 号</t>
    </r>
  </si>
  <si>
    <t>578</t>
  </si>
  <si>
    <t>17,9004,3</t>
  </si>
  <si>
    <r>
      <rPr>
        <sz val="9"/>
        <color rgb="FF000000"/>
        <rFont val="ＭＳ ゴシック"/>
        <family val="3"/>
        <charset val="128"/>
      </rPr>
      <t>せたな町長
せたな町訪問看護ステーション</t>
    </r>
  </si>
  <si>
    <r>
      <rPr>
        <sz val="9"/>
        <color rgb="FF000000"/>
        <rFont val="ＭＳ ゴシック"/>
        <family val="3"/>
        <charset val="128"/>
      </rPr>
      <t>〒049－4501
久遠郡せたな町北檜山区北檜山３７８番地</t>
    </r>
  </si>
  <si>
    <r>
      <rPr>
        <sz val="9"/>
        <color rgb="FF000000"/>
        <rFont val="ＭＳ ゴシック"/>
        <family val="3"/>
        <charset val="128"/>
      </rPr>
      <t>0137-83-8448
(0137-83-8448)</t>
    </r>
  </si>
  <si>
    <r>
      <rPr>
        <sz val="9"/>
        <color rgb="FF000000"/>
        <rFont val="ＭＳ Ｐゴシック"/>
        <family val="3"/>
        <charset val="128"/>
      </rPr>
      <t>( 訪看10 )第    385 号
( 訪看34 )第    319 号
( 訪看40 )第    598 号</t>
    </r>
  </si>
  <si>
    <r>
      <rPr>
        <sz val="9"/>
        <color rgb="FF000000"/>
        <rFont val="ＭＳ Ｐゴシック"/>
        <family val="3"/>
        <charset val="128"/>
      </rPr>
      <t>令和 2年 7月 1日
令和 7年 7月 1日
令和 6年12月 1日</t>
    </r>
  </si>
  <si>
    <t>579</t>
  </si>
  <si>
    <t>20,9001,3</t>
  </si>
  <si>
    <r>
      <rPr>
        <sz val="9"/>
        <color rgb="FF000000"/>
        <rFont val="ＭＳ ゴシック"/>
        <family val="3"/>
        <charset val="128"/>
      </rPr>
      <t>一般社団法人　北海道総合在宅ケア事業団
一般社団法人北海道総合在宅ケア事業団小樽訪問看護ステーション</t>
    </r>
  </si>
  <si>
    <r>
      <rPr>
        <sz val="9"/>
        <color rgb="FF000000"/>
        <rFont val="ＭＳ ゴシック"/>
        <family val="3"/>
        <charset val="128"/>
      </rPr>
      <t>〒047－0013
小樽市奥沢１丁目１７番１０号</t>
    </r>
  </si>
  <si>
    <r>
      <rPr>
        <sz val="9"/>
        <color rgb="FF000000"/>
        <rFont val="ＭＳ ゴシック"/>
        <family val="3"/>
        <charset val="128"/>
      </rPr>
      <t xml:space="preserve">0134-23-3877
</t>
    </r>
  </si>
  <si>
    <r>
      <rPr>
        <sz val="9"/>
        <color rgb="FF000000"/>
        <rFont val="ＭＳ Ｐゴシック"/>
        <family val="3"/>
        <charset val="128"/>
      </rPr>
      <t>( 訪看10 )第     68 号
( 訪看23 )第   1198 号
( 訪看24 )第    116 号
( 訪看25 )第     28 号
( 訪看27 )第    119 号
( 訪看34 )第    210 号
( 訪ベⅠ１ )第     85 号
( 訪ベⅠ１注 )第    199 号
( 訪看40 )第    283 号</t>
    </r>
  </si>
  <si>
    <r>
      <rPr>
        <sz val="9"/>
        <color rgb="FF000000"/>
        <rFont val="ＭＳ Ｐゴシック"/>
        <family val="3"/>
        <charset val="128"/>
      </rPr>
      <t>令和 3年 7月 1日
令和 8年 7月 1日
平成20年 4月 1日
平成10年 5月 1日
平成30年 7月 1日
令和 6年12月 1日
令和 8年 6月 1日
令和 8年 6月 1日
令和 6年 6月 1日</t>
    </r>
  </si>
  <si>
    <t>580</t>
  </si>
  <si>
    <t>20,9015,3</t>
  </si>
  <si>
    <r>
      <rPr>
        <sz val="9"/>
        <color rgb="FF000000"/>
        <rFont val="ＭＳ ゴシック"/>
        <family val="3"/>
        <charset val="128"/>
      </rPr>
      <t>株式会社　ケア・オフィス優
ケア・オフィス優</t>
    </r>
  </si>
  <si>
    <r>
      <rPr>
        <sz val="9"/>
        <color rgb="FF000000"/>
        <rFont val="ＭＳ ゴシック"/>
        <family val="3"/>
        <charset val="128"/>
      </rPr>
      <t>〒047－0021
小樽市入船３丁目７番２１号</t>
    </r>
  </si>
  <si>
    <r>
      <rPr>
        <sz val="9"/>
        <color rgb="FF000000"/>
        <rFont val="ＭＳ ゴシック"/>
        <family val="3"/>
        <charset val="128"/>
      </rPr>
      <t>0134-64-5221
(0134-64-5861)</t>
    </r>
  </si>
  <si>
    <r>
      <rPr>
        <sz val="9"/>
        <color rgb="FF000000"/>
        <rFont val="ＭＳ Ｐゴシック"/>
        <family val="3"/>
        <charset val="128"/>
      </rPr>
      <t>( 訪看23 )第     73 号
( 訪看25 )第    272 号
( 訪看34 )第    418 号
( 訪看35 )第     29 号
( 訪看40 )第    104 号</t>
    </r>
  </si>
  <si>
    <r>
      <rPr>
        <sz val="9"/>
        <color rgb="FF000000"/>
        <rFont val="ＭＳ Ｐゴシック"/>
        <family val="3"/>
        <charset val="128"/>
      </rPr>
      <t>令和 6年 6月 1日
平成20年 3月 1日
令和 8年 6月 1日
令和 8年 6月 1日
令和 6年 6月 1日</t>
    </r>
  </si>
  <si>
    <t>581</t>
  </si>
  <si>
    <t>20,9017,9</t>
  </si>
  <si>
    <r>
      <rPr>
        <sz val="9"/>
        <color rgb="FF000000"/>
        <rFont val="ＭＳ ゴシック"/>
        <family val="3"/>
        <charset val="128"/>
      </rPr>
      <t>株式会社アイケア北海道
訪問看護ステーション　アイケア奥沢口</t>
    </r>
  </si>
  <si>
    <r>
      <rPr>
        <sz val="9"/>
        <color rgb="FF000000"/>
        <rFont val="ＭＳ ゴシック"/>
        <family val="3"/>
        <charset val="128"/>
      </rPr>
      <t>〒047－0013
小樽市奥沢１丁目１６番５号</t>
    </r>
  </si>
  <si>
    <r>
      <rPr>
        <sz val="9"/>
        <color rgb="FF000000"/>
        <rFont val="ＭＳ ゴシック"/>
        <family val="3"/>
        <charset val="128"/>
      </rPr>
      <t>0134-22-5260
(0134-31-7018)</t>
    </r>
  </si>
  <si>
    <r>
      <rPr>
        <sz val="9"/>
        <color rgb="FF000000"/>
        <rFont val="ＭＳ Ｐゴシック"/>
        <family val="3"/>
        <charset val="128"/>
      </rPr>
      <t>( 訪看10 )第    155 号
( 訪看23 )第    242 号
( 訪看25 )第    335 号
( 訪看27 )第     13 号
( 訪看28 )第     10 号
( 訪ベⅠ１ )第     86 号
( 訪看41 )第    250 号</t>
    </r>
  </si>
  <si>
    <r>
      <rPr>
        <sz val="9"/>
        <color rgb="FF000000"/>
        <rFont val="ＭＳ Ｐゴシック"/>
        <family val="3"/>
        <charset val="128"/>
      </rPr>
      <t>令和 2年 7月 1日
令和 6年 6月 1日
平成23年 7月 1日
令和 2年 7月 1日
令和 2年 7月 1日
令和 6年 6月 1日
令和 6年10月 1日</t>
    </r>
  </si>
  <si>
    <t>582</t>
  </si>
  <si>
    <t>20,9018,7</t>
  </si>
  <si>
    <r>
      <rPr>
        <sz val="9"/>
        <color rgb="FF000000"/>
        <rFont val="ＭＳ ゴシック"/>
        <family val="3"/>
        <charset val="128"/>
      </rPr>
      <t>株式会社ＡＣＥ
訪問看護ステーション　そら</t>
    </r>
  </si>
  <si>
    <r>
      <rPr>
        <sz val="9"/>
        <color rgb="FF000000"/>
        <rFont val="ＭＳ ゴシック"/>
        <family val="3"/>
        <charset val="128"/>
      </rPr>
      <t>〒047－0013
小樽市奥沢１丁目１番１号</t>
    </r>
  </si>
  <si>
    <r>
      <rPr>
        <sz val="9"/>
        <color rgb="FF000000"/>
        <rFont val="ＭＳ ゴシック"/>
        <family val="3"/>
        <charset val="128"/>
      </rPr>
      <t xml:space="preserve">0134-27-5968
</t>
    </r>
  </si>
  <si>
    <r>
      <rPr>
        <sz val="9"/>
        <color rgb="FF000000"/>
        <rFont val="ＭＳ Ｐゴシック"/>
        <family val="3"/>
        <charset val="128"/>
      </rPr>
      <t>( 訪看10 )第    207 号
( 訪看24 )第    264 号
( 訪看25 )第    361 号
( 訪看41 )第     80 号</t>
    </r>
  </si>
  <si>
    <r>
      <rPr>
        <sz val="9"/>
        <color rgb="FF000000"/>
        <rFont val="ＭＳ Ｐゴシック"/>
        <family val="3"/>
        <charset val="128"/>
      </rPr>
      <t>令和 3年 9月 1日
平成24年 6月 1日
平成24年 6月 1日
令和 6年 6月 1日</t>
    </r>
  </si>
  <si>
    <t>583</t>
  </si>
  <si>
    <t>20,9019,5</t>
  </si>
  <si>
    <r>
      <rPr>
        <sz val="9"/>
        <color rgb="FF000000"/>
        <rFont val="ＭＳ ゴシック"/>
        <family val="3"/>
        <charset val="128"/>
      </rPr>
      <t>医療法人ひまわり会札樽病院
札樽病院訪問看護ステーションひまわり</t>
    </r>
  </si>
  <si>
    <r>
      <rPr>
        <sz val="9"/>
        <color rgb="FF000000"/>
        <rFont val="ＭＳ ゴシック"/>
        <family val="3"/>
        <charset val="128"/>
      </rPr>
      <t>〒047－0261
小樽市銭函３丁目２９８番地</t>
    </r>
  </si>
  <si>
    <r>
      <rPr>
        <sz val="9"/>
        <color rgb="FF000000"/>
        <rFont val="ＭＳ ゴシック"/>
        <family val="3"/>
        <charset val="128"/>
      </rPr>
      <t>0134-62-2383
(0134-62-2384)</t>
    </r>
  </si>
  <si>
    <r>
      <rPr>
        <sz val="9"/>
        <color rgb="FF000000"/>
        <rFont val="ＭＳ Ｐゴシック"/>
        <family val="3"/>
        <charset val="128"/>
      </rPr>
      <t>( 訪看24 )第    362 号
( 訪看25 )第    461 号
( 訪ベⅠ１ )第     87 号
( 訪看40 )第    498 号</t>
    </r>
  </si>
  <si>
    <r>
      <rPr>
        <sz val="9"/>
        <color rgb="FF000000"/>
        <rFont val="ＭＳ Ｐゴシック"/>
        <family val="3"/>
        <charset val="128"/>
      </rPr>
      <t>平成26年11月 1日
平成26年11月 1日
令和 6年 6月 1日
令和 6年 6月 1日</t>
    </r>
  </si>
  <si>
    <t>584</t>
  </si>
  <si>
    <t>20,9020,3</t>
  </si>
  <si>
    <r>
      <rPr>
        <sz val="9"/>
        <color rgb="FF000000"/>
        <rFont val="ＭＳ ゴシック"/>
        <family val="3"/>
        <charset val="128"/>
      </rPr>
      <t>株式会社ＯＺＯＮＥ
訪問看護ステーション桜</t>
    </r>
  </si>
  <si>
    <r>
      <rPr>
        <sz val="9"/>
        <color rgb="FF000000"/>
        <rFont val="ＭＳ ゴシック"/>
        <family val="3"/>
        <charset val="128"/>
      </rPr>
      <t>〒047－0042
小樽市末広町２番６号</t>
    </r>
  </si>
  <si>
    <r>
      <rPr>
        <sz val="9"/>
        <color rgb="FF000000"/>
        <rFont val="ＭＳ ゴシック"/>
        <family val="3"/>
        <charset val="128"/>
      </rPr>
      <t>0134-55-2275
(0134-55-2081)</t>
    </r>
  </si>
  <si>
    <r>
      <rPr>
        <sz val="9"/>
        <color rgb="FF000000"/>
        <rFont val="ＭＳ Ｐゴシック"/>
        <family val="3"/>
        <charset val="128"/>
      </rPr>
      <t>( 訪看24 )第    379 号
( 訪看25 )第    479 号
( 訪看40 )第     82 号</t>
    </r>
  </si>
  <si>
    <r>
      <rPr>
        <sz val="9"/>
        <color rgb="FF000000"/>
        <rFont val="ＭＳ Ｐゴシック"/>
        <family val="3"/>
        <charset val="128"/>
      </rPr>
      <t>令和 6年 7月 1日
令和 3年 4月 1日
令和 6年 6月 1日</t>
    </r>
  </si>
  <si>
    <t>585</t>
  </si>
  <si>
    <t>20,9021,1</t>
  </si>
  <si>
    <r>
      <rPr>
        <sz val="9"/>
        <color rgb="FF000000"/>
        <rFont val="ＭＳ ゴシック"/>
        <family val="3"/>
        <charset val="128"/>
      </rPr>
      <t>株式会社アイケア北海道
訪問看護ステーション　アイケア銭函</t>
    </r>
  </si>
  <si>
    <r>
      <rPr>
        <sz val="9"/>
        <color rgb="FF000000"/>
        <rFont val="ＭＳ ゴシック"/>
        <family val="3"/>
        <charset val="128"/>
      </rPr>
      <t>〒047－0261
小樽市銭函２丁目７－２８</t>
    </r>
  </si>
  <si>
    <r>
      <rPr>
        <sz val="9"/>
        <color rgb="FF000000"/>
        <rFont val="ＭＳ ゴシック"/>
        <family val="3"/>
        <charset val="128"/>
      </rPr>
      <t>0134-64-5335
(0134-64-5380)</t>
    </r>
  </si>
  <si>
    <r>
      <rPr>
        <sz val="9"/>
        <color rgb="FF000000"/>
        <rFont val="ＭＳ Ｐゴシック"/>
        <family val="3"/>
        <charset val="128"/>
      </rPr>
      <t>( 訪看10 )第    298 号
( 訪看23 )第    464 号
( 訪看25 )第    560 号
( 訪ベⅠ１ )第     88 号
( 訪看41 )第    251 号</t>
    </r>
  </si>
  <si>
    <r>
      <rPr>
        <sz val="9"/>
        <color rgb="FF000000"/>
        <rFont val="ＭＳ Ｐゴシック"/>
        <family val="3"/>
        <charset val="128"/>
      </rPr>
      <t>令和 4年 2月 1日
令和 6年 6月 1日
平成29年 2月 1日
令和 6年 6月 1日
令和 6年10月 1日</t>
    </r>
  </si>
  <si>
    <t>586</t>
  </si>
  <si>
    <t>20,9022,9</t>
  </si>
  <si>
    <r>
      <rPr>
        <sz val="9"/>
        <color rgb="FF000000"/>
        <rFont val="ＭＳ ゴシック"/>
        <family val="3"/>
        <charset val="128"/>
      </rPr>
      <t>医療法人社団　三ツ山病院
訪問看護ステーションアザレア</t>
    </r>
  </si>
  <si>
    <r>
      <rPr>
        <sz val="9"/>
        <color rgb="FF000000"/>
        <rFont val="ＭＳ ゴシック"/>
        <family val="3"/>
        <charset val="128"/>
      </rPr>
      <t>〒047－0021
小樽市入船４丁目２８－１</t>
    </r>
  </si>
  <si>
    <r>
      <rPr>
        <sz val="9"/>
        <color rgb="FF000000"/>
        <rFont val="ＭＳ ゴシック"/>
        <family val="3"/>
        <charset val="128"/>
      </rPr>
      <t>0134-23-3280
(0134-23-3281)</t>
    </r>
  </si>
  <si>
    <r>
      <rPr>
        <sz val="9"/>
        <color rgb="FF000000"/>
        <rFont val="ＭＳ Ｐゴシック"/>
        <family val="3"/>
        <charset val="128"/>
      </rPr>
      <t>( 訪看24 )第    527 号
( 訪看25 )第    550 号
( 訪看41 )第    176 号</t>
    </r>
  </si>
  <si>
    <r>
      <rPr>
        <sz val="9"/>
        <color rgb="FF000000"/>
        <rFont val="ＭＳ Ｐゴシック"/>
        <family val="3"/>
        <charset val="128"/>
      </rPr>
      <t>平成30年 4月 1日
平成28年11月 1日
令和 6年10月 1日</t>
    </r>
  </si>
  <si>
    <t>587</t>
  </si>
  <si>
    <t>20,9023,7</t>
  </si>
  <si>
    <r>
      <rPr>
        <sz val="9"/>
        <color rgb="FF000000"/>
        <rFont val="ＭＳ ゴシック"/>
        <family val="3"/>
        <charset val="128"/>
      </rPr>
      <t>社会福祉法人恩賜財団済生会支部北海道済生会
北海道済生会訪問看護ステーション</t>
    </r>
  </si>
  <si>
    <r>
      <rPr>
        <sz val="9"/>
        <color rgb="FF000000"/>
        <rFont val="ＭＳ ゴシック"/>
        <family val="3"/>
        <charset val="128"/>
      </rPr>
      <t>〒047－0008
小樽市築港１０番１号</t>
    </r>
  </si>
  <si>
    <r>
      <rPr>
        <sz val="9"/>
        <color rgb="FF000000"/>
        <rFont val="ＭＳ ゴシック"/>
        <family val="3"/>
        <charset val="128"/>
      </rPr>
      <t>0134-64-7616
(0134-25-4325)</t>
    </r>
  </si>
  <si>
    <r>
      <rPr>
        <sz val="9"/>
        <color rgb="FF000000"/>
        <rFont val="ＭＳ Ｐゴシック"/>
        <family val="3"/>
        <charset val="128"/>
      </rPr>
      <t>( 訪看23 )第    638 号
( 訪看25 )第    712 号
( 訪看26 )第     50 号
( 訪看32 )第     33 号
( 訪ベⅠ１ )第    571 号
( 訪看40 )第    608 号</t>
    </r>
  </si>
  <si>
    <r>
      <rPr>
        <sz val="9"/>
        <color rgb="FF000000"/>
        <rFont val="ＭＳ Ｐゴシック"/>
        <family val="3"/>
        <charset val="128"/>
      </rPr>
      <t>令和 6年 6月 1日
令和元年12月 1日
令和 6年 5月 1日
令和 6年 6月 1日
令和 8年 6月 1日
令和 6年12月 1日</t>
    </r>
  </si>
  <si>
    <t>588</t>
  </si>
  <si>
    <t>20,9024,5</t>
  </si>
  <si>
    <r>
      <rPr>
        <sz val="9"/>
        <color rgb="FF000000"/>
        <rFont val="ＭＳ ゴシック"/>
        <family val="3"/>
        <charset val="128"/>
      </rPr>
      <t>株式会社みらいサポート
ナースステーションぽえむ</t>
    </r>
  </si>
  <si>
    <r>
      <rPr>
        <sz val="9"/>
        <color rgb="FF000000"/>
        <rFont val="ＭＳ ゴシック"/>
        <family val="3"/>
        <charset val="128"/>
      </rPr>
      <t>〒047－0155
小樽市望洋台二丁目３０番７号</t>
    </r>
  </si>
  <si>
    <r>
      <rPr>
        <sz val="9"/>
        <color rgb="FF000000"/>
        <rFont val="ＭＳ ゴシック"/>
        <family val="3"/>
        <charset val="128"/>
      </rPr>
      <t>0134-61-6953
(0134-61-6957)</t>
    </r>
  </si>
  <si>
    <r>
      <rPr>
        <sz val="9"/>
        <color rgb="FF000000"/>
        <rFont val="ＭＳ Ｐゴシック"/>
        <family val="3"/>
        <charset val="128"/>
      </rPr>
      <t>( 訪看24 )第    990 号
( 訪看25 )第   1068 号
( 訪看41 )第     81 号</t>
    </r>
  </si>
  <si>
    <r>
      <rPr>
        <sz val="9"/>
        <color rgb="FF000000"/>
        <rFont val="ＭＳ Ｐゴシック"/>
        <family val="3"/>
        <charset val="128"/>
      </rPr>
      <t>令和 6年10月 1日
令和 6年10月 1日
令和 6年 6月 1日</t>
    </r>
  </si>
  <si>
    <t>589</t>
  </si>
  <si>
    <t>20,9026,0</t>
  </si>
  <si>
    <r>
      <rPr>
        <sz val="9"/>
        <color rgb="FF000000"/>
        <rFont val="ＭＳ ゴシック"/>
        <family val="3"/>
        <charset val="128"/>
      </rPr>
      <t>株式会社　ｈｉｍａｒｉ
訪問看護ステーションひまり</t>
    </r>
  </si>
  <si>
    <r>
      <rPr>
        <sz val="9"/>
        <color rgb="FF000000"/>
        <rFont val="ＭＳ ゴシック"/>
        <family val="3"/>
        <charset val="128"/>
      </rPr>
      <t>〒047－0017
小樽市若松１丁目８番３号－１０１</t>
    </r>
  </si>
  <si>
    <r>
      <rPr>
        <sz val="9"/>
        <color rgb="FF000000"/>
        <rFont val="ＭＳ ゴシック"/>
        <family val="3"/>
        <charset val="128"/>
      </rPr>
      <t>0134-55-4821
(0134-55-0924)</t>
    </r>
  </si>
  <si>
    <r>
      <rPr>
        <sz val="9"/>
        <color rgb="FF000000"/>
        <rFont val="ＭＳ Ｐゴシック"/>
        <family val="3"/>
        <charset val="128"/>
      </rPr>
      <t>( 訪看24 )第    998 号
( 訪看25 )第   1077 号
( 訪看41 )第     82 号</t>
    </r>
  </si>
  <si>
    <r>
      <rPr>
        <sz val="9"/>
        <color rgb="FF000000"/>
        <rFont val="ＭＳ Ｐゴシック"/>
        <family val="3"/>
        <charset val="128"/>
      </rPr>
      <t>令和 6年11月 1日
令和 6年11月 1日
令和 6年 6月 1日</t>
    </r>
  </si>
  <si>
    <t>590</t>
  </si>
  <si>
    <t>20,9027,8</t>
  </si>
  <si>
    <r>
      <rPr>
        <sz val="9"/>
        <color rgb="FF000000"/>
        <rFont val="ＭＳ ゴシック"/>
        <family val="3"/>
        <charset val="128"/>
      </rPr>
      <t>合同会社　かんわけあ
るりか訪問看護ステーション</t>
    </r>
  </si>
  <si>
    <r>
      <rPr>
        <sz val="9"/>
        <color rgb="FF000000"/>
        <rFont val="ＭＳ ゴシック"/>
        <family val="3"/>
        <charset val="128"/>
      </rPr>
      <t>〒047－0264
小樽市桂岡町４番１号春香２　１６号</t>
    </r>
  </si>
  <si>
    <r>
      <rPr>
        <sz val="9"/>
        <color rgb="FF000000"/>
        <rFont val="ＭＳ ゴシック"/>
        <family val="3"/>
        <charset val="128"/>
      </rPr>
      <t xml:space="preserve">080-7523-4801
</t>
    </r>
  </si>
  <si>
    <r>
      <rPr>
        <sz val="9"/>
        <color rgb="FF000000"/>
        <rFont val="ＭＳ Ｐゴシック"/>
        <family val="3"/>
        <charset val="128"/>
      </rPr>
      <t>令和 6年 8月 1日
令和 6年 6月 1日
令和 6年 6月 1日
令和 6年 6月 1日
令和 6年10月 1日
令和 8年 6月 1日
令和 8年 6月 1日
令和 8年 6月 1日
令和 7年 7月 1日
令和 6年 6月 1日</t>
    </r>
  </si>
  <si>
    <t>591</t>
  </si>
  <si>
    <t>20,9028,6</t>
  </si>
  <si>
    <r>
      <rPr>
        <sz val="9"/>
        <color rgb="FF000000"/>
        <rFont val="ＭＳ ゴシック"/>
        <family val="3"/>
        <charset val="128"/>
      </rPr>
      <t>株式会社アイケア北海道
訪問看護ステーション　アイケア花園</t>
    </r>
  </si>
  <si>
    <r>
      <rPr>
        <sz val="9"/>
        <color rgb="FF000000"/>
        <rFont val="ＭＳ ゴシック"/>
        <family val="3"/>
        <charset val="128"/>
      </rPr>
      <t>〒047－0024
小樽市花園４丁目５番１６号</t>
    </r>
  </si>
  <si>
    <r>
      <rPr>
        <sz val="9"/>
        <color rgb="FF000000"/>
        <rFont val="ＭＳ ゴシック"/>
        <family val="3"/>
        <charset val="128"/>
      </rPr>
      <t>0134-61-1460
(0134-61-1461)</t>
    </r>
  </si>
  <si>
    <r>
      <rPr>
        <sz val="9"/>
        <color rgb="FF000000"/>
        <rFont val="ＭＳ Ｐゴシック"/>
        <family val="3"/>
        <charset val="128"/>
      </rPr>
      <t>( 訪看10 )第    680 号
( 訪看23 )第   1076 号
( 訪看24 )第    997 号
( 訪看25 )第   1075 号
( 訪ベⅠ１ )第    338 号
( 訪看41 )第    177 号</t>
    </r>
  </si>
  <si>
    <r>
      <rPr>
        <sz val="9"/>
        <color rgb="FF000000"/>
        <rFont val="ＭＳ Ｐゴシック"/>
        <family val="3"/>
        <charset val="128"/>
      </rPr>
      <t>令和 6年10月 1日
令和 7年 1月 1日
令和 6年10月 1日
令和 6年10月 1日
令和 6年12月 1日
令和 6年10月 1日</t>
    </r>
  </si>
  <si>
    <t>592</t>
  </si>
  <si>
    <t>20,9029,4</t>
  </si>
  <si>
    <r>
      <rPr>
        <sz val="9"/>
        <color rgb="FF000000"/>
        <rFont val="ＭＳ ゴシック"/>
        <family val="3"/>
        <charset val="128"/>
      </rPr>
      <t>叶株式会社
訪問看護ステーション　叶</t>
    </r>
  </si>
  <si>
    <r>
      <rPr>
        <sz val="9"/>
        <color rgb="FF000000"/>
        <rFont val="ＭＳ ゴシック"/>
        <family val="3"/>
        <charset val="128"/>
      </rPr>
      <t>〒047－0021
小樽市入船５－２４－９</t>
    </r>
  </si>
  <si>
    <r>
      <rPr>
        <sz val="9"/>
        <color rgb="FF000000"/>
        <rFont val="ＭＳ ゴシック"/>
        <family val="3"/>
        <charset val="128"/>
      </rPr>
      <t xml:space="preserve">090-6990-9937
</t>
    </r>
  </si>
  <si>
    <r>
      <rPr>
        <sz val="9"/>
        <color rgb="FF000000"/>
        <rFont val="ＭＳ Ｐゴシック"/>
        <family val="3"/>
        <charset val="128"/>
      </rPr>
      <t>( 訪看24 )第   1101 号
( 訪看25 )第   1184 号
( 訪ベⅠ１ )第    535 号
( 訪ベⅠ１注 )第    389 号
( 訪看41 )第    457 号</t>
    </r>
  </si>
  <si>
    <r>
      <rPr>
        <sz val="9"/>
        <color rgb="FF000000"/>
        <rFont val="ＭＳ Ｐゴシック"/>
        <family val="3"/>
        <charset val="128"/>
      </rPr>
      <t>令和 7年11月 1日
令和 7年11月 1日
令和 8年 6月 1日
令和 8年 6月 1日
令和 8年 2月 1日</t>
    </r>
  </si>
  <si>
    <t>593</t>
  </si>
  <si>
    <t>20,9030,2</t>
  </si>
  <si>
    <r>
      <rPr>
        <sz val="9"/>
        <color rgb="FF000000"/>
        <rFont val="ＭＳ ゴシック"/>
        <family val="3"/>
        <charset val="128"/>
      </rPr>
      <t>株式会社ひなた
訪問看護ステーション　すかい</t>
    </r>
  </si>
  <si>
    <r>
      <rPr>
        <sz val="9"/>
        <color rgb="FF000000"/>
        <rFont val="ＭＳ ゴシック"/>
        <family val="3"/>
        <charset val="128"/>
      </rPr>
      <t>〒047－0156
小樽市桜２－２５－１０５光アヴェニュー２５　１０５号</t>
    </r>
  </si>
  <si>
    <r>
      <rPr>
        <sz val="9"/>
        <color rgb="FF000000"/>
        <rFont val="ＭＳ ゴシック"/>
        <family val="3"/>
        <charset val="128"/>
      </rPr>
      <t xml:space="preserve">090-3114-1782
</t>
    </r>
  </si>
  <si>
    <r>
      <rPr>
        <sz val="9"/>
        <color rgb="FF000000"/>
        <rFont val="ＭＳ Ｐゴシック"/>
        <family val="3"/>
        <charset val="128"/>
      </rPr>
      <t>( 訪看24 )第   1090 号
( 訪看25 )第   1173 号
( 訪ベⅠ１ )第    467 号
( 訪看40 )第    646 号</t>
    </r>
  </si>
  <si>
    <r>
      <rPr>
        <sz val="9"/>
        <color rgb="FF000000"/>
        <rFont val="ＭＳ Ｐゴシック"/>
        <family val="3"/>
        <charset val="128"/>
      </rPr>
      <t>令和 7年10月 1日
令和 7年10月 1日
令和 8年 6月 1日
令和 7年10月 1日</t>
    </r>
  </si>
  <si>
    <t>594</t>
  </si>
  <si>
    <t>20,9031,0</t>
  </si>
  <si>
    <r>
      <rPr>
        <sz val="9"/>
        <color rgb="FF000000"/>
        <rFont val="ＭＳ ゴシック"/>
        <family val="3"/>
        <charset val="128"/>
      </rPr>
      <t>合同会社ＲＯＩＣＡＬ
訪問看護リハビリステーション　イーズ・ロイカル</t>
    </r>
  </si>
  <si>
    <r>
      <rPr>
        <sz val="9"/>
        <color rgb="FF000000"/>
        <rFont val="ＭＳ ゴシック"/>
        <family val="3"/>
        <charset val="128"/>
      </rPr>
      <t>〒047－0032
小樽市稲穂３丁目６番１２５号小樽グランドパレス４０７</t>
    </r>
  </si>
  <si>
    <r>
      <rPr>
        <sz val="9"/>
        <color rgb="FF000000"/>
        <rFont val="ＭＳ ゴシック"/>
        <family val="3"/>
        <charset val="128"/>
      </rPr>
      <t xml:space="preserve">080-7165-1182
</t>
    </r>
  </si>
  <si>
    <r>
      <rPr>
        <sz val="9"/>
        <color rgb="FF000000"/>
        <rFont val="ＭＳ Ｐゴシック"/>
        <family val="3"/>
        <charset val="128"/>
      </rPr>
      <t>( 訪看10 )第    792 号
( 訪看24 )第   1122 号
( 訪看25 )第   1207 号
( 訪看27 )第    468 号
( 訪看28 )第    308 号
( 訪看34 )第    367 号
( 訪ベⅠ１ )第    524 号
( 訪看41 )第    472 号</t>
    </r>
  </si>
  <si>
    <r>
      <rPr>
        <sz val="9"/>
        <color rgb="FF000000"/>
        <rFont val="ＭＳ Ｐゴシック"/>
        <family val="3"/>
        <charset val="128"/>
      </rPr>
      <t>令和 8年 3月 1日
令和 8年 3月 1日
令和 8年 3月 1日
令和 8年 3月 1日
令和 8年 3月 1日
令和 8年 3月 1日
令和 8年 6月 1日
令和 8年 3月 1日</t>
    </r>
  </si>
  <si>
    <t>595</t>
  </si>
  <si>
    <t>20,9032,8</t>
  </si>
  <si>
    <r>
      <rPr>
        <sz val="9"/>
        <color rgb="FF000000"/>
        <rFont val="ＭＳ ゴシック"/>
        <family val="3"/>
        <charset val="128"/>
      </rPr>
      <t>株式会社シャイニング
ナーシングステーションＬａ　Ｂｒｉｌｌｅｒ</t>
    </r>
  </si>
  <si>
    <r>
      <rPr>
        <sz val="9"/>
        <color rgb="FF000000"/>
        <rFont val="ＭＳ ゴシック"/>
        <family val="3"/>
        <charset val="128"/>
      </rPr>
      <t>〒047－0156
小樽市桜２丁目２５－１２ビックブリッジⅢ　２０１号室</t>
    </r>
  </si>
  <si>
    <r>
      <rPr>
        <sz val="9"/>
        <color rgb="FF000000"/>
        <rFont val="ＭＳ ゴシック"/>
        <family val="3"/>
        <charset val="128"/>
      </rPr>
      <t xml:space="preserve">070-9111-0476
</t>
    </r>
  </si>
  <si>
    <r>
      <rPr>
        <sz val="9"/>
        <color rgb="FF000000"/>
        <rFont val="ＭＳ Ｐゴシック"/>
        <family val="3"/>
        <charset val="128"/>
      </rPr>
      <t>( 訪看10 )第    796 号
( 訪看23 )第   1165 号
( 訪看25 )第   1211 号
( 訪看27 )第    472 号
( 訪看28 )第    311 号
( 訪看34 )第    371 号
( 訪ベⅠ１注 )第    413 号
( 訪看41 )第    477 号</t>
    </r>
  </si>
  <si>
    <r>
      <rPr>
        <sz val="9"/>
        <color rgb="FF000000"/>
        <rFont val="ＭＳ Ｐゴシック"/>
        <family val="3"/>
        <charset val="128"/>
      </rPr>
      <t>令和 8年 4月 1日
令和 8年 4月 1日
令和 8年 4月 1日
令和 8年 4月 1日
令和 8年 4月 1日
令和 8年 4月 1日
令和 8年 7月 1日
令和 8年 4月 1日</t>
    </r>
  </si>
  <si>
    <t>596</t>
  </si>
  <si>
    <t>20,9033,6</t>
  </si>
  <si>
    <r>
      <rPr>
        <sz val="9"/>
        <color rgb="FF000000"/>
        <rFont val="ＭＳ ゴシック"/>
        <family val="3"/>
        <charset val="128"/>
      </rPr>
      <t>社会福祉法人　北海道社会事業協会
小樽協会病院訪問看護ステーション</t>
    </r>
  </si>
  <si>
    <r>
      <rPr>
        <sz val="9"/>
        <color rgb="FF000000"/>
        <rFont val="ＭＳ ゴシック"/>
        <family val="3"/>
        <charset val="128"/>
      </rPr>
      <t>〒047－8510
小樽市住ノ江１丁目６番１５号</t>
    </r>
  </si>
  <si>
    <r>
      <rPr>
        <sz val="9"/>
        <color rgb="FF000000"/>
        <rFont val="ＭＳ ゴシック"/>
        <family val="3"/>
        <charset val="128"/>
      </rPr>
      <t>0134-23-6234
(0134-33-7752)</t>
    </r>
  </si>
  <si>
    <r>
      <rPr>
        <sz val="9"/>
        <color rgb="FF000000"/>
        <rFont val="ＭＳ Ｐゴシック"/>
        <family val="3"/>
        <charset val="128"/>
      </rPr>
      <t>( 訪ベⅠ１ )第    638 号</t>
    </r>
  </si>
  <si>
    <r>
      <rPr>
        <sz val="9"/>
        <color rgb="FF000000"/>
        <rFont val="ＭＳ Ｐゴシック"/>
        <family val="3"/>
        <charset val="128"/>
      </rPr>
      <t>令和 8年 7月 1日</t>
    </r>
  </si>
  <si>
    <t>597</t>
  </si>
  <si>
    <t>21,9003,7</t>
  </si>
  <si>
    <r>
      <rPr>
        <sz val="9"/>
        <color rgb="FF000000"/>
        <rFont val="ＭＳ ゴシック"/>
        <family val="3"/>
        <charset val="128"/>
      </rPr>
      <t>社会福祉法人　勤医協福祉会
勤医協くろまつない訪問看護ステーション</t>
    </r>
  </si>
  <si>
    <r>
      <rPr>
        <sz val="9"/>
        <color rgb="FF000000"/>
        <rFont val="ＭＳ ゴシック"/>
        <family val="3"/>
        <charset val="128"/>
      </rPr>
      <t>〒048－0101
寿都郡黒松内町黒松内３０６－３</t>
    </r>
  </si>
  <si>
    <r>
      <rPr>
        <sz val="9"/>
        <color rgb="FF000000"/>
        <rFont val="ＭＳ ゴシック"/>
        <family val="3"/>
        <charset val="128"/>
      </rPr>
      <t>0136-72-4379
(0136-72-4397)</t>
    </r>
  </si>
  <si>
    <r>
      <rPr>
        <sz val="9"/>
        <color rgb="FF000000"/>
        <rFont val="ＭＳ Ｐゴシック"/>
        <family val="3"/>
        <charset val="128"/>
      </rPr>
      <t>( 訪看10 )第    204 号
( 訪看23 )第    385 号
( 訪看24 )第   1024 号
( 訪看25 )第    485 号
( 訪ベⅠ１ )第    291 号
( 訪ベⅠ１注 )第    292 号
( 訪看40 )第    284 号</t>
    </r>
  </si>
  <si>
    <r>
      <rPr>
        <sz val="9"/>
        <color rgb="FF000000"/>
        <rFont val="ＭＳ Ｐゴシック"/>
        <family val="3"/>
        <charset val="128"/>
      </rPr>
      <t>平成27年 4月 1日
令和 6年 6月 1日
令和 7年 3月 1日
平成27年 4月 1日
令和 8年 6月 1日
令和 8年 6月 1日
令和 6年 6月 1日</t>
    </r>
  </si>
  <si>
    <t>598</t>
  </si>
  <si>
    <t>22,9001,9</t>
  </si>
  <si>
    <r>
      <rPr>
        <sz val="9"/>
        <color rgb="FF000000"/>
        <rFont val="ＭＳ ゴシック"/>
        <family val="3"/>
        <charset val="128"/>
      </rPr>
      <t>北海道厚生農業協同組合連合会
ＪＡ北海道厚生連ようてい訪問看護ステーション</t>
    </r>
  </si>
  <si>
    <r>
      <rPr>
        <sz val="9"/>
        <color rgb="FF000000"/>
        <rFont val="ＭＳ ゴシック"/>
        <family val="3"/>
        <charset val="128"/>
      </rPr>
      <t>〒044－0004
虻田郡倶知安町北四条東１丁目２番地</t>
    </r>
  </si>
  <si>
    <r>
      <rPr>
        <sz val="9"/>
        <color rgb="FF000000"/>
        <rFont val="ＭＳ ゴシック"/>
        <family val="3"/>
        <charset val="128"/>
      </rPr>
      <t>0136-21-2297
(0136-21-2298)</t>
    </r>
  </si>
  <si>
    <r>
      <rPr>
        <sz val="9"/>
        <color rgb="FF000000"/>
        <rFont val="ＭＳ Ｐゴシック"/>
        <family val="3"/>
        <charset val="128"/>
      </rPr>
      <t>( 訪看10 )第    162 号
( 訪看23 )第     75 号
( 訪看25 )第    125 号
( 訪看34 )第    262 号
( 訪ベⅠ１ )第     89 号
( 訪ベⅠ１注 )第    371 号
( 訪看40 )第     86 号</t>
    </r>
  </si>
  <si>
    <r>
      <rPr>
        <sz val="9"/>
        <color rgb="FF000000"/>
        <rFont val="ＭＳ Ｐゴシック"/>
        <family val="3"/>
        <charset val="128"/>
      </rPr>
      <t>令和 3年10月 1日
令和 6年 6月 1日
平成11年12月 1日
令和 7年 2月 1日
令和 8年 6月 1日
令和 8年 6月 1日
令和 6年 6月 1日</t>
    </r>
  </si>
  <si>
    <t>599</t>
  </si>
  <si>
    <t>23,9003,3</t>
  </si>
  <si>
    <r>
      <rPr>
        <sz val="9"/>
        <color rgb="FF000000"/>
        <rFont val="ＭＳ ゴシック"/>
        <family val="3"/>
        <charset val="128"/>
      </rPr>
      <t>社会福祉法人　北海道社会事業協会
訪問看護ステーションのぞみ</t>
    </r>
  </si>
  <si>
    <r>
      <rPr>
        <sz val="9"/>
        <color rgb="FF000000"/>
        <rFont val="ＭＳ ゴシック"/>
        <family val="3"/>
        <charset val="128"/>
      </rPr>
      <t>〒045－0013
岩内郡岩内町高台２０９番地２</t>
    </r>
  </si>
  <si>
    <r>
      <rPr>
        <sz val="9"/>
        <color rgb="FF000000"/>
        <rFont val="ＭＳ ゴシック"/>
        <family val="3"/>
        <charset val="128"/>
      </rPr>
      <t xml:space="preserve">0135-62-6420
</t>
    </r>
  </si>
  <si>
    <r>
      <rPr>
        <sz val="9"/>
        <color rgb="FF000000"/>
        <rFont val="ＭＳ Ｐゴシック"/>
        <family val="3"/>
        <charset val="128"/>
      </rPr>
      <t>( 訪看10 )第     70 号
( 訪看23 )第    236 号
( 訪看25 )第    802 号
( 訪ベⅠ１ )第     90 号
( 訪ベⅠ１注 )第    209 号
( 訪看40 )第    501 号</t>
    </r>
  </si>
  <si>
    <r>
      <rPr>
        <sz val="9"/>
        <color rgb="FF000000"/>
        <rFont val="ＭＳ Ｐゴシック"/>
        <family val="3"/>
        <charset val="128"/>
      </rPr>
      <t>平成24年 4月 1日
令和 6年 6月 1日
令和 3年 6月 1日
令和 8年 6月 1日
令和 8年 6月 1日
令和 6年 6月 1日</t>
    </r>
  </si>
  <si>
    <t>600</t>
  </si>
  <si>
    <t>23,9401,9</t>
  </si>
  <si>
    <r>
      <rPr>
        <sz val="9"/>
        <color rgb="FF000000"/>
        <rFont val="ＭＳ ゴシック"/>
        <family val="3"/>
        <charset val="128"/>
      </rPr>
      <t>社会福祉法人　渓仁会
訪問看護ステーション岩内</t>
    </r>
  </si>
  <si>
    <r>
      <rPr>
        <sz val="9"/>
        <color rgb="FF000000"/>
        <rFont val="ＭＳ ゴシック"/>
        <family val="3"/>
        <charset val="128"/>
      </rPr>
      <t>〒045－0024
岩内郡岩内町野束６９番地の２６</t>
    </r>
  </si>
  <si>
    <r>
      <rPr>
        <sz val="9"/>
        <color rgb="FF000000"/>
        <rFont val="ＭＳ ゴシック"/>
        <family val="3"/>
        <charset val="128"/>
      </rPr>
      <t>0135-62-5030
(0135-62-3887)</t>
    </r>
  </si>
  <si>
    <r>
      <rPr>
        <sz val="9"/>
        <color rgb="FF000000"/>
        <rFont val="ＭＳ Ｐゴシック"/>
        <family val="3"/>
        <charset val="128"/>
      </rPr>
      <t>( 訪看34 )第    129 号
( 訪ベⅠ１ )第     91 号
( 訪ベⅠ１注 )第    275 号
( 訪看40 )第    586 号</t>
    </r>
  </si>
  <si>
    <r>
      <rPr>
        <sz val="9"/>
        <color rgb="FF000000"/>
        <rFont val="ＭＳ Ｐゴシック"/>
        <family val="3"/>
        <charset val="128"/>
      </rPr>
      <t>令和 6年10月 1日
令和 8年 6月 1日
令和 8年 6月 1日
令和 6年12月 1日</t>
    </r>
  </si>
  <si>
    <t>601</t>
  </si>
  <si>
    <t>25,9006,1</t>
  </si>
  <si>
    <r>
      <rPr>
        <sz val="9"/>
        <color rgb="FF000000"/>
        <rFont val="ＭＳ ゴシック"/>
        <family val="3"/>
        <charset val="128"/>
      </rPr>
      <t>社会福祉法人　勤医協福祉会
勤医協よいち訪問看護ステーション</t>
    </r>
  </si>
  <si>
    <r>
      <rPr>
        <sz val="9"/>
        <color rgb="FF000000"/>
        <rFont val="ＭＳ ゴシック"/>
        <family val="3"/>
        <charset val="128"/>
      </rPr>
      <t>〒046－0003
余市郡余市町黒川町１２丁目４６番地</t>
    </r>
  </si>
  <si>
    <r>
      <rPr>
        <sz val="9"/>
        <color rgb="FF000000"/>
        <rFont val="ＭＳ ゴシック"/>
        <family val="3"/>
        <charset val="128"/>
      </rPr>
      <t>0135-22-7201
(0135-22-7206)</t>
    </r>
  </si>
  <si>
    <r>
      <rPr>
        <sz val="9"/>
        <color rgb="FF000000"/>
        <rFont val="ＭＳ Ｐゴシック"/>
        <family val="3"/>
        <charset val="128"/>
      </rPr>
      <t>( 訪ベⅠ１ )第    289 号
( 訪ベⅠ１注 )第    291 号
( 訪看40 )第    285 号</t>
    </r>
  </si>
  <si>
    <r>
      <rPr>
        <sz val="9"/>
        <color rgb="FF000000"/>
        <rFont val="ＭＳ Ｐゴシック"/>
        <family val="3"/>
        <charset val="128"/>
      </rPr>
      <t>令和 8年 6月 1日
令和 8年 6月 1日
令和 6年 6月 1日</t>
    </r>
  </si>
  <si>
    <t>602</t>
  </si>
  <si>
    <t>29,9002,2</t>
  </si>
  <si>
    <r>
      <rPr>
        <sz val="9"/>
        <color rgb="FF000000"/>
        <rFont val="ＭＳ ゴシック"/>
        <family val="3"/>
        <charset val="128"/>
      </rPr>
      <t>日本赤十字社
旭川赤十字訪問看護ステーション</t>
    </r>
  </si>
  <si>
    <r>
      <rPr>
        <sz val="9"/>
        <color rgb="FF000000"/>
        <rFont val="ＭＳ ゴシック"/>
        <family val="3"/>
        <charset val="128"/>
      </rPr>
      <t>〒070－0061
旭川市曙１条１丁目１番１号　旭川赤十字病院内</t>
    </r>
  </si>
  <si>
    <r>
      <rPr>
        <sz val="9"/>
        <color rgb="FF000000"/>
        <rFont val="ＭＳ ゴシック"/>
        <family val="3"/>
        <charset val="128"/>
      </rPr>
      <t xml:space="preserve">0166-22-7218
</t>
    </r>
  </si>
  <si>
    <r>
      <rPr>
        <sz val="9"/>
        <color rgb="FF000000"/>
        <rFont val="ＭＳ Ｐゴシック"/>
        <family val="3"/>
        <charset val="128"/>
      </rPr>
      <t>令和 6年 6月 1日
平成10年 4月 1日
令和 3年 5月 1日
令和 5年 4月 1日
令和 6年11月 1日
令和 8年 6月 1日
令和 8年 6月 1日
令和 8年 6月 1日
令和 6年 6月 1日</t>
    </r>
  </si>
  <si>
    <t>603</t>
  </si>
  <si>
    <t>29,9003,0</t>
  </si>
  <si>
    <r>
      <rPr>
        <sz val="9"/>
        <color rgb="FF000000"/>
        <rFont val="ＭＳ ゴシック"/>
        <family val="3"/>
        <charset val="128"/>
      </rPr>
      <t>医療法人社団　萌生会
訪問看護ステーションクローバー</t>
    </r>
  </si>
  <si>
    <r>
      <rPr>
        <sz val="9"/>
        <color rgb="FF000000"/>
        <rFont val="ＭＳ ゴシック"/>
        <family val="3"/>
        <charset val="128"/>
      </rPr>
      <t>〒070－8012
旭川市神居２条１８丁目１６番１６号</t>
    </r>
  </si>
  <si>
    <r>
      <rPr>
        <sz val="9"/>
        <color rgb="FF000000"/>
        <rFont val="ＭＳ ゴシック"/>
        <family val="3"/>
        <charset val="128"/>
      </rPr>
      <t xml:space="preserve">0166-61-8042
</t>
    </r>
  </si>
  <si>
    <r>
      <rPr>
        <sz val="9"/>
        <color rgb="FF000000"/>
        <rFont val="ＭＳ Ｐゴシック"/>
        <family val="3"/>
        <charset val="128"/>
      </rPr>
      <t>( 訪看23 )第     78 号
( 訪看25 )第     10 号
( 訪看26 )第     53 号
( 訪看34 )第    373 号
( 訪ベⅠ１ )第     95 号
( 訪ベⅠ１注 )第    274 号
( 訪看40 )第     41 号</t>
    </r>
  </si>
  <si>
    <r>
      <rPr>
        <sz val="9"/>
        <color rgb="FF000000"/>
        <rFont val="ＭＳ Ｐゴシック"/>
        <family val="3"/>
        <charset val="128"/>
      </rPr>
      <t>令和 6年 6月 1日
平成10年 4月 1日
令和 6年 6月 1日
令和 8年 5月 1日
令和 8年 6月 1日
令和 8年 6月 1日
令和 6年 6月 1日</t>
    </r>
  </si>
  <si>
    <t>604</t>
  </si>
  <si>
    <t>29,9005,5</t>
  </si>
  <si>
    <r>
      <rPr>
        <sz val="9"/>
        <color rgb="FF000000"/>
        <rFont val="ＭＳ ゴシック"/>
        <family val="3"/>
        <charset val="128"/>
      </rPr>
      <t>北海道厚生農業協同組合連合会
ＪＡ北海道厚生連　旭川厚生訪問看護ステーション</t>
    </r>
  </si>
  <si>
    <r>
      <rPr>
        <sz val="9"/>
        <color rgb="FF000000"/>
        <rFont val="ＭＳ ゴシック"/>
        <family val="3"/>
        <charset val="128"/>
      </rPr>
      <t>〒078－8212
旭川市２条通２４丁目１１０番地２８ＪＡ北海道厚生連　旭川別館内</t>
    </r>
  </si>
  <si>
    <r>
      <rPr>
        <sz val="9"/>
        <color rgb="FF000000"/>
        <rFont val="ＭＳ ゴシック"/>
        <family val="3"/>
        <charset val="128"/>
      </rPr>
      <t xml:space="preserve">0166-33-3600
</t>
    </r>
  </si>
  <si>
    <r>
      <rPr>
        <sz val="9"/>
        <color rgb="FF000000"/>
        <rFont val="ＭＳ Ｐゴシック"/>
        <family val="3"/>
        <charset val="128"/>
      </rPr>
      <t>( 訪看23 )第     80 号
( 訪看25 )第     25 号
( 訪看34 )第    263 号
( 訪看35 )第     78 号
( 訪ベⅠ１ )第     96 号
( 訪ベⅠ１注 )第    368 号
( 訪看40 )第     89 号</t>
    </r>
  </si>
  <si>
    <r>
      <rPr>
        <sz val="9"/>
        <color rgb="FF000000"/>
        <rFont val="ＭＳ Ｐゴシック"/>
        <family val="3"/>
        <charset val="128"/>
      </rPr>
      <t>令和 6年 6月 1日
平成10年 5月 1日
令和 7年 2月 1日
令和 8年 6月 1日
令和 8年 6月 1日
令和 8年 6月 1日
令和 6年 6月 1日</t>
    </r>
  </si>
  <si>
    <t>605</t>
  </si>
  <si>
    <t>29,9006,3</t>
  </si>
  <si>
    <r>
      <rPr>
        <sz val="9"/>
        <color rgb="FF000000"/>
        <rFont val="ＭＳ ゴシック"/>
        <family val="3"/>
        <charset val="128"/>
      </rPr>
      <t>医療法人社団　旭豊会
訪問看護ステーションカトレア</t>
    </r>
  </si>
  <si>
    <r>
      <rPr>
        <sz val="9"/>
        <color rgb="FF000000"/>
        <rFont val="ＭＳ ゴシック"/>
        <family val="3"/>
        <charset val="128"/>
      </rPr>
      <t>〒079－8415
旭川市永山５条６丁目４－６　グループなでしこ内</t>
    </r>
  </si>
  <si>
    <r>
      <rPr>
        <sz val="9"/>
        <color rgb="FF000000"/>
        <rFont val="ＭＳ ゴシック"/>
        <family val="3"/>
        <charset val="128"/>
      </rPr>
      <t>0166-47-8700
(0166-49-6020)</t>
    </r>
  </si>
  <si>
    <r>
      <rPr>
        <sz val="9"/>
        <color rgb="FF000000"/>
        <rFont val="ＭＳ Ｐゴシック"/>
        <family val="3"/>
        <charset val="128"/>
      </rPr>
      <t>( 訪看23 )第   1031 号
( 訪看24 )第     81 号
( 訪看25 )第     72 号
( 訪看37 )第      7 号
( 訪ベⅠ１ )第     22 号
( 訪ベⅠ１注 )第    242 号
( 訪ベⅡ６ )第      1 号
( 訪ベⅡ９ )第      1 号
( 訪ベⅡ１０ )第      2 号
( 訪ベⅡ１１ )第      3 号
( 訪ベⅡ１２ )第      2 号
( 訪ベⅡ１８注 )第      8 号
( 訪看41 )第    324 号</t>
    </r>
  </si>
  <si>
    <r>
      <rPr>
        <sz val="9"/>
        <color rgb="FF000000"/>
        <rFont val="ＭＳ Ｐゴシック"/>
        <family val="3"/>
        <charset val="128"/>
      </rPr>
      <t>令和 6年 9月 1日
平成20年 4月 1日
平成10年 8月 1日
令和 8年 6月 1日
令和 8年 6月 1日
令和 8年 6月 1日
令和 6年10月 1日
令和 7年 1月 1日
令和 6年 6月 1日
令和 7年 4月 1日
令和 8年 1月 1日
令和 8年 6月 1日
令和 6年12月 1日</t>
    </r>
  </si>
  <si>
    <t>606</t>
  </si>
  <si>
    <t>29,9007,1</t>
  </si>
  <si>
    <r>
      <rPr>
        <sz val="9"/>
        <color rgb="FF000000"/>
        <rFont val="ＭＳ ゴシック"/>
        <family val="3"/>
        <charset val="128"/>
      </rPr>
      <t>一般社団法人　北海道総合在宅ケア事業団
一般社団法人北海道総合在宅ケア事業団旭川地域訪問看護ステーション</t>
    </r>
  </si>
  <si>
    <r>
      <rPr>
        <sz val="9"/>
        <color rgb="FF000000"/>
        <rFont val="ＭＳ ゴシック"/>
        <family val="3"/>
        <charset val="128"/>
      </rPr>
      <t>〒070－0039
旭川市９条通７丁目右１　タナカ２４</t>
    </r>
  </si>
  <si>
    <r>
      <rPr>
        <sz val="9"/>
        <color rgb="FF000000"/>
        <rFont val="ＭＳ ゴシック"/>
        <family val="3"/>
        <charset val="128"/>
      </rPr>
      <t xml:space="preserve">0166-23-1488
</t>
    </r>
  </si>
  <si>
    <r>
      <rPr>
        <sz val="9"/>
        <color rgb="FF000000"/>
        <rFont val="ＭＳ Ｐゴシック"/>
        <family val="3"/>
        <charset val="128"/>
      </rPr>
      <t>( 訪看10 )第     71 号
( 訪看23 )第    129 号
( 訪看25 )第    232 号
( 訪看27 )第    120 号
( 訪看34 )第    176 号
( 訪ベⅠ１ )第     97 号
( 訪ベⅠ１注 )第    196 号
( 訪看40 )第    286 号</t>
    </r>
  </si>
  <si>
    <r>
      <rPr>
        <sz val="9"/>
        <color rgb="FF000000"/>
        <rFont val="ＭＳ Ｐゴシック"/>
        <family val="3"/>
        <charset val="128"/>
      </rPr>
      <t>令和 4年 2月 1日
令和 6年 6月 1日
平成19年 1月 1日
平成30年 7月 1日
令和 6年12月 1日
令和 8年 6月 1日
令和 8年 6月 1日
令和 6年 6月 1日</t>
    </r>
  </si>
  <si>
    <t>607</t>
  </si>
  <si>
    <t>29,9010,5</t>
  </si>
  <si>
    <r>
      <rPr>
        <sz val="9"/>
        <color rgb="FF000000"/>
        <rFont val="ＭＳ ゴシック"/>
        <family val="3"/>
        <charset val="128"/>
      </rPr>
      <t>医療法人　歓生会
訪問看護ステーションアポロ</t>
    </r>
  </si>
  <si>
    <r>
      <rPr>
        <sz val="9"/>
        <color rgb="FF000000"/>
        <rFont val="ＭＳ ゴシック"/>
        <family val="3"/>
        <charset val="128"/>
      </rPr>
      <t>〒078－8243
旭川市豊岡７条２丁目１番５号豊岡中央病院内</t>
    </r>
  </si>
  <si>
    <r>
      <rPr>
        <sz val="9"/>
        <color rgb="FF000000"/>
        <rFont val="ＭＳ ゴシック"/>
        <family val="3"/>
        <charset val="128"/>
      </rPr>
      <t>0166-34-7171
(0166-31-5841)</t>
    </r>
  </si>
  <si>
    <r>
      <rPr>
        <sz val="9"/>
        <color rgb="FF000000"/>
        <rFont val="ＭＳ Ｐゴシック"/>
        <family val="3"/>
        <charset val="128"/>
      </rPr>
      <t>( 訪看10 )第    127 号
( 訪看23 )第     82 号
( 訪看25 )第    190 号
( 訪看27 )第      7 号
( 訪看34 )第    255 号
( 訪ベⅠ１ )第     98 号
( 訪ベⅠ１注 )第    360 号
( 訪看40 )第    611 号</t>
    </r>
  </si>
  <si>
    <r>
      <rPr>
        <sz val="9"/>
        <color rgb="FF000000"/>
        <rFont val="ＭＳ Ｐゴシック"/>
        <family val="3"/>
        <charset val="128"/>
      </rPr>
      <t>令和 3年 5月 1日
令和 6年 6月 1日
平成18年 2月 1日
平成26年 4月 1日
令和 7年 1月 1日
令和 8年 6月 1日
令和 8年 6月 1日
令和 7年 1月 1日</t>
    </r>
  </si>
  <si>
    <t>608</t>
  </si>
  <si>
    <t>29,9018,8</t>
  </si>
  <si>
    <r>
      <rPr>
        <sz val="9"/>
        <color rgb="FF000000"/>
        <rFont val="ＭＳ ゴシック"/>
        <family val="3"/>
        <charset val="128"/>
      </rPr>
      <t>社会医療法人道北勤労者医療協会
訪問看護ステーションぬくもりポート</t>
    </r>
  </si>
  <si>
    <r>
      <rPr>
        <sz val="9"/>
        <color rgb="FF000000"/>
        <rFont val="ＭＳ ゴシック"/>
        <family val="3"/>
        <charset val="128"/>
      </rPr>
      <t>〒070－8003
旭川市神楽３条４丁目２番１４号</t>
    </r>
  </si>
  <si>
    <r>
      <rPr>
        <sz val="9"/>
        <color rgb="FF000000"/>
        <rFont val="ＭＳ ゴシック"/>
        <family val="3"/>
        <charset val="128"/>
      </rPr>
      <t xml:space="preserve">0166-73-7757
</t>
    </r>
  </si>
  <si>
    <r>
      <rPr>
        <sz val="9"/>
        <color rgb="FF000000"/>
        <rFont val="ＭＳ Ｐゴシック"/>
        <family val="3"/>
        <charset val="128"/>
      </rPr>
      <t>令和 6年 6月 1日
平成11年 1月 1日
令和 8年 6月 1日
令和 4年 5月 1日
令和 8年 6月 1日
令和 6年10月 1日
令和 8年 6月 1日
令和 8年 6月 1日
令和 6年 6月 1日</t>
    </r>
  </si>
  <si>
    <t>609</t>
  </si>
  <si>
    <t>29,9020,4</t>
  </si>
  <si>
    <r>
      <rPr>
        <sz val="9"/>
        <color rgb="FF000000"/>
        <rFont val="ＭＳ ゴシック"/>
        <family val="3"/>
        <charset val="128"/>
      </rPr>
      <t>医療法人　回生会
大西病院訪問看護ステーション</t>
    </r>
  </si>
  <si>
    <r>
      <rPr>
        <sz val="9"/>
        <color rgb="FF000000"/>
        <rFont val="ＭＳ ゴシック"/>
        <family val="3"/>
        <charset val="128"/>
      </rPr>
      <t>〒070－0034
旭川市４条通１１丁目右３号</t>
    </r>
  </si>
  <si>
    <r>
      <rPr>
        <sz val="9"/>
        <color rgb="FF000000"/>
        <rFont val="ＭＳ ゴシック"/>
        <family val="3"/>
        <charset val="128"/>
      </rPr>
      <t>0166-22-9121
(0166-22-9123)</t>
    </r>
  </si>
  <si>
    <r>
      <rPr>
        <sz val="9"/>
        <color rgb="FF000000"/>
        <rFont val="ＭＳ Ｐゴシック"/>
        <family val="3"/>
        <charset val="128"/>
      </rPr>
      <t>( 訪看23 )第     85 号
( 訪看25 )第    111 号
( 訪看34 )第    256 号
( 訪ベⅠ１ )第    507 号
( 訪看40 )第    119 号</t>
    </r>
  </si>
  <si>
    <r>
      <rPr>
        <sz val="9"/>
        <color rgb="FF000000"/>
        <rFont val="ＭＳ Ｐゴシック"/>
        <family val="3"/>
        <charset val="128"/>
      </rPr>
      <t>令和 6年 6月 1日
平成11年 8月 1日
令和 7年 1月 1日
令和 8年 6月 1日
令和 6年 6月 1日</t>
    </r>
  </si>
  <si>
    <t>610</t>
  </si>
  <si>
    <t>29,9021,2</t>
  </si>
  <si>
    <r>
      <rPr>
        <sz val="9"/>
        <color rgb="FF000000"/>
        <rFont val="ＭＳ ゴシック"/>
        <family val="3"/>
        <charset val="128"/>
      </rPr>
      <t>医療法人仁友会
医療法人仁友会　訪問看護ステーション北彩都</t>
    </r>
  </si>
  <si>
    <r>
      <rPr>
        <sz val="9"/>
        <color rgb="FF000000"/>
        <rFont val="ＭＳ ゴシック"/>
        <family val="3"/>
        <charset val="128"/>
      </rPr>
      <t>〒078－8251
旭川市東旭川北１条４丁目８９番１２１</t>
    </r>
  </si>
  <si>
    <r>
      <rPr>
        <sz val="9"/>
        <color rgb="FF000000"/>
        <rFont val="ＭＳ ゴシック"/>
        <family val="3"/>
        <charset val="128"/>
      </rPr>
      <t xml:space="preserve">0166-26-8181
</t>
    </r>
  </si>
  <si>
    <r>
      <rPr>
        <sz val="9"/>
        <color rgb="FF000000"/>
        <rFont val="ＭＳ Ｐゴシック"/>
        <family val="3"/>
        <charset val="128"/>
      </rPr>
      <t>( 訪看10 )第    691 号
( 訪看23 )第     86 号
( 訪看25 )第    131 号
( 訪看34 )第    421 号
( 訪看35 )第     77 号
( 訪ベⅠ１ )第    100 号
( 訪ベⅠ１注 )第    213 号
( 訪看40 )第      9 号</t>
    </r>
  </si>
  <si>
    <r>
      <rPr>
        <sz val="9"/>
        <color rgb="FF000000"/>
        <rFont val="ＭＳ Ｐゴシック"/>
        <family val="3"/>
        <charset val="128"/>
      </rPr>
      <t>令和 6年12月 1日
令和 6年 6月 1日
平成12年 3月 1日
令和 8年 6月 1日
令和 8年 6月 1日
令和 8年 6月 1日
令和 8年 6月 1日
令和 6年 6月 1日</t>
    </r>
  </si>
  <si>
    <t>611</t>
  </si>
  <si>
    <t>29,9023,8</t>
  </si>
  <si>
    <r>
      <rPr>
        <sz val="9"/>
        <color rgb="FF000000"/>
        <rFont val="ＭＳ ゴシック"/>
        <family val="3"/>
        <charset val="128"/>
      </rPr>
      <t>社会医療法人元生会
森山メモリアル訪問看護ステーション</t>
    </r>
  </si>
  <si>
    <r>
      <rPr>
        <sz val="9"/>
        <color rgb="FF000000"/>
        <rFont val="ＭＳ ゴシック"/>
        <family val="3"/>
        <charset val="128"/>
      </rPr>
      <t>〒070－0832
旭川市旭町２条１丁目３１番３１</t>
    </r>
  </si>
  <si>
    <r>
      <rPr>
        <sz val="9"/>
        <color rgb="FF000000"/>
        <rFont val="ＭＳ ゴシック"/>
        <family val="3"/>
        <charset val="128"/>
      </rPr>
      <t>0166-55-3030
(0166-55-3169)</t>
    </r>
  </si>
  <si>
    <r>
      <rPr>
        <sz val="9"/>
        <color rgb="FF000000"/>
        <rFont val="ＭＳ Ｐゴシック"/>
        <family val="3"/>
        <charset val="128"/>
      </rPr>
      <t>( 訪看10 )第     27 号
( 訪看23 )第    251 号
( 訪看25 )第    344 号
( 訪看機３ )第     19 号
( 訪看34 )第    408 号
( 訪看35 )第     43 号
( 訪看37 )第     18 号
( 訪ベⅠ１ )第    101 号
( 訪ベⅠ１注 )第     41 号
( 訪看40 )第     57 号</t>
    </r>
  </si>
  <si>
    <r>
      <rPr>
        <sz val="9"/>
        <color rgb="FF000000"/>
        <rFont val="ＭＳ Ｐゴシック"/>
        <family val="3"/>
        <charset val="128"/>
      </rPr>
      <t>平成20年 4月 1日
令和 6年 6月 1日
平成23年11月 1日
令和 4年 8月 1日
令和 8年 6月 1日
令和 8年 6月 1日
令和 8年 6月 1日
令和 8年 6月 1日
令和 8年 6月 1日
令和 6年 6月 1日</t>
    </r>
  </si>
  <si>
    <t>612</t>
  </si>
  <si>
    <t>29,9025,3</t>
  </si>
  <si>
    <r>
      <rPr>
        <sz val="9"/>
        <color rgb="FF000000"/>
        <rFont val="ＭＳ ゴシック"/>
        <family val="3"/>
        <charset val="128"/>
      </rPr>
      <t>有限会社　こばやしさんち
訪問看護ステーション　こばやしさんち</t>
    </r>
  </si>
  <si>
    <r>
      <rPr>
        <sz val="9"/>
        <color rgb="FF000000"/>
        <rFont val="ＭＳ ゴシック"/>
        <family val="3"/>
        <charset val="128"/>
      </rPr>
      <t>〒078－8356
旭川市東光１６条６丁目３番１０号</t>
    </r>
  </si>
  <si>
    <r>
      <rPr>
        <sz val="9"/>
        <color rgb="FF000000"/>
        <rFont val="ＭＳ ゴシック"/>
        <family val="3"/>
        <charset val="128"/>
      </rPr>
      <t>0166-31-6183
(0166-31-6183)</t>
    </r>
  </si>
  <si>
    <r>
      <rPr>
        <sz val="9"/>
        <color rgb="FF000000"/>
        <rFont val="ＭＳ Ｐゴシック"/>
        <family val="3"/>
        <charset val="128"/>
      </rPr>
      <t>( 訪看10 )第    116 号
( 訪看23 )第    150 号
( 訪看25 )第    207 号
( 訪看27 )第    448 号
( 訪看34 )第    131 号
( 訪看41 )第    252 号</t>
    </r>
  </si>
  <si>
    <r>
      <rPr>
        <sz val="9"/>
        <color rgb="FF000000"/>
        <rFont val="ＭＳ Ｐゴシック"/>
        <family val="3"/>
        <charset val="128"/>
      </rPr>
      <t>令和 4年 3月 1日
令和 6年 6月 1日
平成18年 2月 1日
令和 7年11月 1日
令和 6年10月 1日
令和 6年10月 1日</t>
    </r>
  </si>
  <si>
    <t>613</t>
  </si>
  <si>
    <t>29,9026,1</t>
  </si>
  <si>
    <r>
      <rPr>
        <sz val="9"/>
        <color rgb="FF000000"/>
        <rFont val="ＭＳ ゴシック"/>
        <family val="3"/>
        <charset val="128"/>
      </rPr>
      <t>有限会社訪問看護ステーションモモ
有限会社　訪問看護ステーションモモ</t>
    </r>
  </si>
  <si>
    <r>
      <rPr>
        <sz val="9"/>
        <color rgb="FF000000"/>
        <rFont val="ＭＳ ゴシック"/>
        <family val="3"/>
        <charset val="128"/>
      </rPr>
      <t>〒070－0825
旭川市北門町２２丁目２１６８番地の１３１</t>
    </r>
  </si>
  <si>
    <r>
      <rPr>
        <sz val="9"/>
        <color rgb="FF000000"/>
        <rFont val="ＭＳ ゴシック"/>
        <family val="3"/>
        <charset val="128"/>
      </rPr>
      <t>0166-52-2252
(0166-52-2141)</t>
    </r>
  </si>
  <si>
    <r>
      <rPr>
        <sz val="9"/>
        <color rgb="FF000000"/>
        <rFont val="ＭＳ Ｐゴシック"/>
        <family val="3"/>
        <charset val="128"/>
      </rPr>
      <t>( 訪看10 )第     17 号
( 訪看23 )第    178 号
( 訪看25 )第    168 号
( 訪看27 )第     95 号
( 訪看28 )第     77 号
( 訪看機３ )第      9 号
( 訪看33 )第      5 号
( 訪看34 )第    412 号
( 訪ベⅠ１ )第      2 号
( 訪ベⅠ１注 )第    258 号
( 訪看40 )第    287 号</t>
    </r>
  </si>
  <si>
    <r>
      <rPr>
        <sz val="9"/>
        <color rgb="FF000000"/>
        <rFont val="ＭＳ Ｐゴシック"/>
        <family val="3"/>
        <charset val="128"/>
      </rPr>
      <t>平成16年10月 1日
令和 6年 6月 1日
平成16年 8月 1日
平成30年 6月 1日
平成30年 6月 1日
令和 2年 4月 1日
令和 6年 6月 1日
令和 8年 6月 1日
令和 8年 6月 1日
令和 8年 6月 1日
令和 6年 6月 1日</t>
    </r>
  </si>
  <si>
    <t>614</t>
  </si>
  <si>
    <t>29,9028,7</t>
  </si>
  <si>
    <r>
      <rPr>
        <sz val="9"/>
        <color rgb="FF000000"/>
        <rFont val="ＭＳ ゴシック"/>
        <family val="3"/>
        <charset val="128"/>
      </rPr>
      <t>有限会社こころ
訪問看護ステーションめぐみ</t>
    </r>
  </si>
  <si>
    <r>
      <rPr>
        <sz val="9"/>
        <color rgb="FF000000"/>
        <rFont val="ＭＳ ゴシック"/>
        <family val="3"/>
        <charset val="128"/>
      </rPr>
      <t>〒070－0082
旭川市亀吉２条２丁目３－５</t>
    </r>
  </si>
  <si>
    <r>
      <rPr>
        <sz val="9"/>
        <color rgb="FF000000"/>
        <rFont val="ＭＳ ゴシック"/>
        <family val="3"/>
        <charset val="128"/>
      </rPr>
      <t>0166-27-3868
(0166-29-1128)</t>
    </r>
  </si>
  <si>
    <r>
      <rPr>
        <sz val="9"/>
        <color rgb="FF000000"/>
        <rFont val="ＭＳ Ｐゴシック"/>
        <family val="3"/>
        <charset val="128"/>
      </rPr>
      <t>( 訪看10 )第     73 号
( 訪看23 )第    983 号
( 訪看24 )第     87 号
( 訪看25 )第    183 号
( 訪看27 )第    379 号
( 訪看34 )第    217 号
( 訪看35 )第    100 号
( 訪ベⅠ１ )第    566 号
( 訪看40 )第    288 号</t>
    </r>
  </si>
  <si>
    <r>
      <rPr>
        <sz val="9"/>
        <color rgb="FF000000"/>
        <rFont val="ＭＳ Ｐゴシック"/>
        <family val="3"/>
        <charset val="128"/>
      </rPr>
      <t>平成24年 4月 1日
令和 6年 7月 1日
平成20年 4月 1日
平成17年11月 1日
令和 6年11月 1日
令和 6年12月 1日
令和 8年 7月 1日
令和 8年 6月 1日
令和 6年 6月 1日</t>
    </r>
  </si>
  <si>
    <t>615</t>
  </si>
  <si>
    <t>29,9032,9</t>
  </si>
  <si>
    <r>
      <rPr>
        <sz val="9"/>
        <color rgb="FF000000"/>
        <rFont val="ＭＳ ゴシック"/>
        <family val="3"/>
        <charset val="128"/>
      </rPr>
      <t>有限会社　みのり
訪問看護ステーション　みのり</t>
    </r>
  </si>
  <si>
    <r>
      <rPr>
        <sz val="9"/>
        <color rgb="FF000000"/>
        <rFont val="ＭＳ ゴシック"/>
        <family val="3"/>
        <charset val="128"/>
      </rPr>
      <t>〒079－8412
旭川市永山２条１７丁目１番１１号</t>
    </r>
  </si>
  <si>
    <r>
      <rPr>
        <sz val="9"/>
        <color rgb="FF000000"/>
        <rFont val="ＭＳ ゴシック"/>
        <family val="3"/>
        <charset val="128"/>
      </rPr>
      <t>0166-48-2123
(0166-48-2190)</t>
    </r>
  </si>
  <si>
    <r>
      <rPr>
        <sz val="9"/>
        <color rgb="FF000000"/>
        <rFont val="ＭＳ Ｐゴシック"/>
        <family val="3"/>
        <charset val="128"/>
      </rPr>
      <t>( 訪看10 )第     74 号
( 訪看23 )第    984 号
( 訪看24 )第    194 号
( 訪看25 )第    285 号
( 訪看27 )第    141 号
( 訪看28 )第     78 号
( 訪看34 )第    231 号
( 訪看35 )第     87 号
( 訪ベⅠ１ )第    565 号
( 訪看40 )第    211 号</t>
    </r>
  </si>
  <si>
    <r>
      <rPr>
        <sz val="9"/>
        <color rgb="FF000000"/>
        <rFont val="ＭＳ Ｐゴシック"/>
        <family val="3"/>
        <charset val="128"/>
      </rPr>
      <t>令和 3年11月 1日
令和 6年 7月 1日
平成20年 9月 1日
平成20年 9月 1日
平成30年 8月 1日
平成30年 8月 1日
令和 6年12月 1日
令和 8年 6月 1日
令和 8年 6月 1日
令和 6年 6月 1日</t>
    </r>
  </si>
  <si>
    <t>616</t>
  </si>
  <si>
    <t>29,9035,2</t>
  </si>
  <si>
    <r>
      <rPr>
        <sz val="9"/>
        <color rgb="FF000000"/>
        <rFont val="ＭＳ ゴシック"/>
        <family val="3"/>
        <charset val="128"/>
      </rPr>
      <t>株式会社　秀
訪問看護ステーション　静療</t>
    </r>
  </si>
  <si>
    <r>
      <rPr>
        <sz val="9"/>
        <color rgb="FF000000"/>
        <rFont val="ＭＳ ゴシック"/>
        <family val="3"/>
        <charset val="128"/>
      </rPr>
      <t>〒079－8417
旭川市永山７条３丁目１番２６号静療館４</t>
    </r>
  </si>
  <si>
    <r>
      <rPr>
        <sz val="9"/>
        <color rgb="FF000000"/>
        <rFont val="ＭＳ ゴシック"/>
        <family val="3"/>
        <charset val="128"/>
      </rPr>
      <t>0166-74-6178
(0166-74-6176)</t>
    </r>
  </si>
  <si>
    <r>
      <rPr>
        <sz val="9"/>
        <color rgb="FF000000"/>
        <rFont val="ＭＳ Ｐゴシック"/>
        <family val="3"/>
        <charset val="128"/>
      </rPr>
      <t>( 訪看10 )第    153 号
( 訪看23 )第    228 号
( 訪看25 )第    318 号
( 訪看27 )第     11 号
( 訪看28 )第    231 号
( 訪看35 )第      5 号
( 訪ベⅠ１ )第    102 号
( 訪ベⅠ１注 )第    144 号
( 訪看40 )第    108 号</t>
    </r>
  </si>
  <si>
    <r>
      <rPr>
        <sz val="9"/>
        <color rgb="FF000000"/>
        <rFont val="ＭＳ Ｐゴシック"/>
        <family val="3"/>
        <charset val="128"/>
      </rPr>
      <t>令和 3年12月 1日
令和 6年 6月 1日
平成22年 6月 1日
平成26年 5月 1日
令和 6年 6月 1日
令和 8年 6月 1日
令和 8年 6月 1日
令和 8年 6月 1日
令和 6年 6月 1日</t>
    </r>
  </si>
  <si>
    <t>617</t>
  </si>
  <si>
    <t>29,9037,8</t>
  </si>
  <si>
    <r>
      <rPr>
        <sz val="9"/>
        <color rgb="FF000000"/>
        <rFont val="ＭＳ ゴシック"/>
        <family val="3"/>
        <charset val="128"/>
      </rPr>
      <t>医療法人社団　圭泉会
訪問看護ステーション　ちどり</t>
    </r>
  </si>
  <si>
    <r>
      <rPr>
        <sz val="9"/>
        <color rgb="FF000000"/>
        <rFont val="ＭＳ ゴシック"/>
        <family val="3"/>
        <charset val="128"/>
      </rPr>
      <t>〒070－0023
旭川市東３条１丁目２番８号ベネッセレビル３階</t>
    </r>
  </si>
  <si>
    <r>
      <rPr>
        <sz val="9"/>
        <color rgb="FF000000"/>
        <rFont val="ＭＳ ゴシック"/>
        <family val="3"/>
        <charset val="128"/>
      </rPr>
      <t>0166-76-1808
(0166-76-1173)</t>
    </r>
  </si>
  <si>
    <r>
      <rPr>
        <sz val="9"/>
        <color rgb="FF000000"/>
        <rFont val="ＭＳ Ｐゴシック"/>
        <family val="3"/>
        <charset val="128"/>
      </rPr>
      <t>( 訪看10 )第    110 号
( 訪看23 )第   1091 号
( 訪看34 )第    150 号
( 訪ベⅠ１ )第    103 号
( 訪ベⅠ１注 )第    320 号
( 訪看40 )第    289 号</t>
    </r>
  </si>
  <si>
    <r>
      <rPr>
        <sz val="9"/>
        <color rgb="FF000000"/>
        <rFont val="ＭＳ Ｐゴシック"/>
        <family val="3"/>
        <charset val="128"/>
      </rPr>
      <t>令和 3年 8月 1日
令和 7年 4月 1日
令和 6年11月 1日
令和 8年 6月 1日
令和 8年 6月 1日
令和 6年 6月 1日</t>
    </r>
  </si>
  <si>
    <t>618</t>
  </si>
  <si>
    <t>29,9038,6</t>
  </si>
  <si>
    <r>
      <rPr>
        <sz val="9"/>
        <color rgb="FF000000"/>
        <rFont val="ＭＳ ゴシック"/>
        <family val="3"/>
        <charset val="128"/>
      </rPr>
      <t>株式会社　明るい介護
訪問看護ステーション　たんぽぽ</t>
    </r>
  </si>
  <si>
    <r>
      <rPr>
        <sz val="9"/>
        <color rgb="FF000000"/>
        <rFont val="ＭＳ ゴシック"/>
        <family val="3"/>
        <charset val="128"/>
      </rPr>
      <t>〒079－8418
旭川市永山８条１３丁目８－２３</t>
    </r>
  </si>
  <si>
    <r>
      <rPr>
        <sz val="9"/>
        <color rgb="FF000000"/>
        <rFont val="ＭＳ ゴシック"/>
        <family val="3"/>
        <charset val="128"/>
      </rPr>
      <t>0166-40-2020
(0166-40-0076)</t>
    </r>
  </si>
  <si>
    <r>
      <rPr>
        <sz val="9"/>
        <color rgb="FF000000"/>
        <rFont val="ＭＳ Ｐゴシック"/>
        <family val="3"/>
        <charset val="128"/>
      </rPr>
      <t>( 訪看23 )第    342 号
( 訪看25 )第    440 号
( 訪看41 )第    253 号</t>
    </r>
  </si>
  <si>
    <r>
      <rPr>
        <sz val="9"/>
        <color rgb="FF000000"/>
        <rFont val="ＭＳ Ｐゴシック"/>
        <family val="3"/>
        <charset val="128"/>
      </rPr>
      <t>令和 6年 6月 1日
平成26年 7月 1日
令和 6年10月 1日</t>
    </r>
  </si>
  <si>
    <t>619</t>
  </si>
  <si>
    <t>29,9041,0</t>
  </si>
  <si>
    <r>
      <rPr>
        <sz val="9"/>
        <color rgb="FF000000"/>
        <rFont val="ＭＳ ゴシック"/>
        <family val="3"/>
        <charset val="128"/>
      </rPr>
      <t>株式会社　はんど
はんどリハビリ訪問看護ステーション</t>
    </r>
  </si>
  <si>
    <r>
      <rPr>
        <sz val="9"/>
        <color rgb="FF000000"/>
        <rFont val="ＭＳ ゴシック"/>
        <family val="3"/>
        <charset val="128"/>
      </rPr>
      <t>〒078－8234
旭川市豊岡４条８丁目１番２号</t>
    </r>
  </si>
  <si>
    <r>
      <rPr>
        <sz val="9"/>
        <color rgb="FF000000"/>
        <rFont val="ＭＳ ゴシック"/>
        <family val="3"/>
        <charset val="128"/>
      </rPr>
      <t>0166-74-5111
(0166-74-5178)</t>
    </r>
  </si>
  <si>
    <r>
      <rPr>
        <sz val="9"/>
        <color rgb="FF000000"/>
        <rFont val="ＭＳ Ｐゴシック"/>
        <family val="3"/>
        <charset val="128"/>
      </rPr>
      <t>( 訪看10 )第    682 号
( 訪看23 )第   1144 号
( 訪看24 )第    919 号
( 訪看25 )第    990 号
( 訪看27 )第    378 号
( 訪看28 )第    252 号
( 訪看34 )第    277 号
( 訪ベⅠ１ )第    105 号
( 訪ベⅠ１注 )第     69 号
( 訪看40 )第    505 号</t>
    </r>
  </si>
  <si>
    <r>
      <rPr>
        <sz val="9"/>
        <color rgb="FF000000"/>
        <rFont val="ＭＳ Ｐゴシック"/>
        <family val="3"/>
        <charset val="128"/>
      </rPr>
      <t>令和 6年11月 1日
令和 8年 1月 1日
令和 6年 1月 1日
令和 6年 1月 1日
令和 6年11月 1日
令和 6年11月 1日
令和 7年 2月 1日
令和 8年 6月 1日
令和 8年 6月 1日
令和 6年 6月 1日</t>
    </r>
  </si>
  <si>
    <t>620</t>
  </si>
  <si>
    <t>29,9042,8</t>
  </si>
  <si>
    <r>
      <rPr>
        <sz val="9"/>
        <color rgb="FF000000"/>
        <rFont val="ＭＳ ゴシック"/>
        <family val="3"/>
        <charset val="128"/>
      </rPr>
      <t>医療法人社団ささえる医療研究所
訪問看護ステーションむらかみさん</t>
    </r>
  </si>
  <si>
    <r>
      <rPr>
        <sz val="9"/>
        <color rgb="FF000000"/>
        <rFont val="ＭＳ ゴシック"/>
        <family val="3"/>
        <charset val="128"/>
      </rPr>
      <t>〒078－8319
旭川市神楽岡９条３丁目４番７号</t>
    </r>
  </si>
  <si>
    <r>
      <rPr>
        <sz val="9"/>
        <color rgb="FF000000"/>
        <rFont val="ＭＳ ゴシック"/>
        <family val="3"/>
        <charset val="128"/>
      </rPr>
      <t>0166-74-5665
(0166-74-5775)</t>
    </r>
  </si>
  <si>
    <r>
      <rPr>
        <sz val="9"/>
        <color rgb="FF000000"/>
        <rFont val="ＭＳ Ｐゴシック"/>
        <family val="3"/>
        <charset val="128"/>
      </rPr>
      <t>( 訪看10 )第    247 号
( 訪看23 )第    382 号
( 訪看25 )第    482 号
( 訪看34 )第    420 号
( 訪看37 )第     13 号
( 訪ベⅠ１ )第    369 号
( 訪ベⅠ１注 )第     59 号
( 訪看40 )第    193 号</t>
    </r>
  </si>
  <si>
    <r>
      <rPr>
        <sz val="9"/>
        <color rgb="FF000000"/>
        <rFont val="ＭＳ Ｐゴシック"/>
        <family val="3"/>
        <charset val="128"/>
      </rPr>
      <t>令和 3年 9月 1日
令和 6年 6月 1日
平成27年 4月 1日
令和 8年 6月 1日
令和 8年 6月 1日
令和 8年 6月 1日
令和 8年 6月 1日
令和 6年 6月 1日</t>
    </r>
  </si>
  <si>
    <t>621</t>
  </si>
  <si>
    <t>29,9046,9</t>
  </si>
  <si>
    <r>
      <rPr>
        <sz val="9"/>
        <color rgb="FF000000"/>
        <rFont val="ＭＳ ゴシック"/>
        <family val="3"/>
        <charset val="128"/>
      </rPr>
      <t>株式会社輝
訪問看護ステーション養刻館</t>
    </r>
  </si>
  <si>
    <r>
      <rPr>
        <sz val="9"/>
        <color rgb="FF000000"/>
        <rFont val="ＭＳ ゴシック"/>
        <family val="3"/>
        <charset val="128"/>
      </rPr>
      <t>〒079－8419
旭川市永山９条２丁目１－２８</t>
    </r>
  </si>
  <si>
    <r>
      <rPr>
        <sz val="9"/>
        <color rgb="FF000000"/>
        <rFont val="ＭＳ ゴシック"/>
        <family val="3"/>
        <charset val="128"/>
      </rPr>
      <t>0166-40-0088
(0166-40-0089)</t>
    </r>
  </si>
  <si>
    <r>
      <rPr>
        <sz val="9"/>
        <color rgb="FF000000"/>
        <rFont val="ＭＳ Ｐゴシック"/>
        <family val="3"/>
        <charset val="128"/>
      </rPr>
      <t>( 訪看10 )第    249 号
( 訪看24 )第    452 号
( 訪看25 )第    547 号
( 訪看27 )第    176 号
( 訪看28 )第    104 号
( 訪ベⅠ１ )第     28 号
( 訪ベⅠ１注 )第     30 号
( 訪ベⅡ１８ )第      8 号
( 訪ベⅡ１８注 )第      5 号
( 訪看41 )第    254 号</t>
    </r>
  </si>
  <si>
    <r>
      <rPr>
        <sz val="9"/>
        <color rgb="FF000000"/>
        <rFont val="ＭＳ Ｐゴシック"/>
        <family val="3"/>
        <charset val="128"/>
      </rPr>
      <t>令和 3年 8月 1日
平成28年10月 1日
平成28年10月 1日
令和元年12月 1日
令和元年12月 1日
令和 8年 6月 1日
令和 8年 6月 1日
令和 6年 6月 1日
令和 8年 6月 1日
令和 6年10月 1日</t>
    </r>
  </si>
  <si>
    <t>622</t>
  </si>
  <si>
    <t>29,9050,1</t>
  </si>
  <si>
    <r>
      <rPr>
        <sz val="9"/>
        <color rgb="FF000000"/>
        <rFont val="ＭＳ ゴシック"/>
        <family val="3"/>
        <charset val="128"/>
      </rPr>
      <t>ＳＯＭＰＯケア株式会社
ＳＯＭＰＯケア　旭川中央　訪問看護</t>
    </r>
  </si>
  <si>
    <r>
      <rPr>
        <sz val="9"/>
        <color rgb="FF000000"/>
        <rFont val="ＭＳ ゴシック"/>
        <family val="3"/>
        <charset val="128"/>
      </rPr>
      <t>〒070－0030
旭川市宮下通１３丁目１２００番地２</t>
    </r>
  </si>
  <si>
    <r>
      <rPr>
        <sz val="9"/>
        <color rgb="FF000000"/>
        <rFont val="ＭＳ ゴシック"/>
        <family val="3"/>
        <charset val="128"/>
      </rPr>
      <t>0166-73-7680
(0166-73-3056)</t>
    </r>
  </si>
  <si>
    <r>
      <rPr>
        <sz val="9"/>
        <color rgb="FF000000"/>
        <rFont val="ＭＳ Ｐゴシック"/>
        <family val="3"/>
        <charset val="128"/>
      </rPr>
      <t>( 訪看10 )第    302 号
( 訪看24 )第    540 号
( 訪看25 )第    625 号
( 訪看27 )第     98 号
( 訪看34 )第    132 号
( 訪ベⅠ１ )第    329 号
( 訪ベⅠ１注 )第    325 号
( 訪看41 )第    255 号</t>
    </r>
  </si>
  <si>
    <r>
      <rPr>
        <sz val="9"/>
        <color rgb="FF000000"/>
        <rFont val="ＭＳ Ｐゴシック"/>
        <family val="3"/>
        <charset val="128"/>
      </rPr>
      <t>令和 4年 2月 1日
令和 4年 2月 1日
平成30年 7月 1日
平成30年 7月 1日
令和 6年10月 1日
令和 8年 6月 1日
令和 8年 6月 1日
令和 6年10月 1日</t>
    </r>
  </si>
  <si>
    <t>623</t>
  </si>
  <si>
    <t>29,9051,9</t>
  </si>
  <si>
    <r>
      <rPr>
        <sz val="9"/>
        <color rgb="FF000000"/>
        <rFont val="ＭＳ ゴシック"/>
        <family val="3"/>
        <charset val="128"/>
      </rPr>
      <t>株式会社ぶれいぶ
訪問看護ステーション介援隊</t>
    </r>
  </si>
  <si>
    <r>
      <rPr>
        <sz val="9"/>
        <color rgb="FF000000"/>
        <rFont val="ＭＳ ゴシック"/>
        <family val="3"/>
        <charset val="128"/>
      </rPr>
      <t>〒078－8312
旭川市神楽岡２条４丁目３番９号</t>
    </r>
  </si>
  <si>
    <r>
      <rPr>
        <sz val="9"/>
        <color rgb="FF000000"/>
        <rFont val="ＭＳ ゴシック"/>
        <family val="3"/>
        <charset val="128"/>
      </rPr>
      <t xml:space="preserve">090-8279-5402
</t>
    </r>
  </si>
  <si>
    <r>
      <rPr>
        <sz val="9"/>
        <color rgb="FF000000"/>
        <rFont val="ＭＳ Ｐゴシック"/>
        <family val="3"/>
        <charset val="128"/>
      </rPr>
      <t>( 訪看10 )第    326 号
( 訪看24 )第    569 号
( 訪看25 )第    653 号
( 訪看27 )第    155 号
( 訪看28 )第     86 号
( 訪看36 )第     26 号
( 訪看40 )第    185 号</t>
    </r>
  </si>
  <si>
    <r>
      <rPr>
        <sz val="9"/>
        <color rgb="FF000000"/>
        <rFont val="ＭＳ Ｐゴシック"/>
        <family val="3"/>
        <charset val="128"/>
      </rPr>
      <t>令和 3年 9月 1日
平成30年10月 1日
平成30年10月 1日
平成30年10月 1日
平成30年10月 1日
令和 8年 6月 1日
令和 6年 6月 1日</t>
    </r>
  </si>
  <si>
    <t>624</t>
  </si>
  <si>
    <t>29,9053,5</t>
  </si>
  <si>
    <r>
      <rPr>
        <sz val="9"/>
        <color rgb="FF000000"/>
        <rFont val="ＭＳ ゴシック"/>
        <family val="3"/>
        <charset val="128"/>
      </rPr>
      <t>ミルフィーユ合同会社
訪問看護ステーション咲桜</t>
    </r>
  </si>
  <si>
    <r>
      <rPr>
        <sz val="9"/>
        <color rgb="FF000000"/>
        <rFont val="ＭＳ ゴシック"/>
        <family val="3"/>
        <charset val="128"/>
      </rPr>
      <t>〒078－8311
旭川市神楽岡１条６丁目２番５号</t>
    </r>
  </si>
  <si>
    <r>
      <rPr>
        <sz val="9"/>
        <color rgb="FF000000"/>
        <rFont val="ＭＳ ゴシック"/>
        <family val="3"/>
        <charset val="128"/>
      </rPr>
      <t>0166-74-3031
(0166-74-3021)</t>
    </r>
  </si>
  <si>
    <r>
      <rPr>
        <sz val="9"/>
        <color rgb="FF000000"/>
        <rFont val="ＭＳ Ｐゴシック"/>
        <family val="3"/>
        <charset val="128"/>
      </rPr>
      <t>( 訪看10 )第    328 号
( 訪看23 )第    573 号
( 訪看25 )第    658 号
( 訪看27 )第    159 号
( 訪看28 )第     89 号
( 訪看40 )第     69 号</t>
    </r>
  </si>
  <si>
    <r>
      <rPr>
        <sz val="9"/>
        <color rgb="FF000000"/>
        <rFont val="ＭＳ Ｐゴシック"/>
        <family val="3"/>
        <charset val="128"/>
      </rPr>
      <t>令和 4年 3月 1日
令和 6年 6月 1日
平成30年12月 1日
平成31年 2月 1日
平成31年 2月 1日
令和 6年 6月 1日</t>
    </r>
  </si>
  <si>
    <t>625</t>
  </si>
  <si>
    <t>29,9054,3</t>
  </si>
  <si>
    <r>
      <rPr>
        <sz val="9"/>
        <color rgb="FF000000"/>
        <rFont val="ＭＳ ゴシック"/>
        <family val="3"/>
        <charset val="128"/>
      </rPr>
      <t>株式会社Ｎ・フィールド
訪問看護ステーションデューン旭川</t>
    </r>
  </si>
  <si>
    <r>
      <rPr>
        <sz val="9"/>
        <color rgb="FF000000"/>
        <rFont val="ＭＳ ゴシック"/>
        <family val="3"/>
        <charset val="128"/>
      </rPr>
      <t>〒070－0036
旭川市６条通８丁目３６－２５セントラル旭川ビル１階</t>
    </r>
  </si>
  <si>
    <r>
      <rPr>
        <sz val="9"/>
        <color rgb="FF000000"/>
        <rFont val="ＭＳ ゴシック"/>
        <family val="3"/>
        <charset val="128"/>
      </rPr>
      <t>0166-76-5280
(0166-76-5281)</t>
    </r>
  </si>
  <si>
    <r>
      <rPr>
        <sz val="9"/>
        <color rgb="FF000000"/>
        <rFont val="ＭＳ Ｐゴシック"/>
        <family val="3"/>
        <charset val="128"/>
      </rPr>
      <t>( 訪看10 )第    392 号
( 訪看34 )第    291 号
( 訪ベⅠ１ )第    108 号
( 訪ベⅠ１注 )第    149 号
( 訪看40 )第    651 号</t>
    </r>
  </si>
  <si>
    <r>
      <rPr>
        <sz val="9"/>
        <color rgb="FF000000"/>
        <rFont val="ＭＳ Ｐゴシック"/>
        <family val="3"/>
        <charset val="128"/>
      </rPr>
      <t>令和 4年 1月 1日
令和 7年 4月 1日
令和 8年 6月 1日
令和 8年 6月 1日
令和 7年12月 1日</t>
    </r>
  </si>
  <si>
    <t>626</t>
  </si>
  <si>
    <t>29,9055,0</t>
  </si>
  <si>
    <r>
      <rPr>
        <sz val="9"/>
        <color rgb="FF000000"/>
        <rFont val="ＭＳ ゴシック"/>
        <family val="3"/>
        <charset val="128"/>
      </rPr>
      <t>株式会社Ｌｉｖｅ　ｗｉｔｈ　Ｈｏｐｅ
訪問看護ステーション桜花</t>
    </r>
  </si>
  <si>
    <r>
      <rPr>
        <sz val="9"/>
        <color rgb="FF000000"/>
        <rFont val="ＭＳ ゴシック"/>
        <family val="3"/>
        <charset val="128"/>
      </rPr>
      <t>〒079－8401
旭川市秋月１条２丁目３番８号</t>
    </r>
  </si>
  <si>
    <r>
      <rPr>
        <sz val="9"/>
        <color rgb="FF000000"/>
        <rFont val="ＭＳ ゴシック"/>
        <family val="3"/>
        <charset val="128"/>
      </rPr>
      <t>0166-73-8823
(0166-73-8824)</t>
    </r>
  </si>
  <si>
    <r>
      <rPr>
        <sz val="9"/>
        <color rgb="FF000000"/>
        <rFont val="ＭＳ Ｐゴシック"/>
        <family val="3"/>
        <charset val="128"/>
      </rPr>
      <t>( 訪看10 )第    434 号
( 訪看23 )第    985 号
( 訪看24 )第    623 号
( 訪看25 )第    697 号
( 訪看34 )第    304 号
( 訪ベⅠ１ )第    562 号
( 訪看40 )第    560 号</t>
    </r>
  </si>
  <si>
    <r>
      <rPr>
        <sz val="9"/>
        <color rgb="FF000000"/>
        <rFont val="ＭＳ Ｐゴシック"/>
        <family val="3"/>
        <charset val="128"/>
      </rPr>
      <t>令和 2年 8月 1日
令和 6年 7月 1日
令和元年 9月 1日
令和元年 9月 1日
令和 7年 5月 1日
令和 8年 6月 1日
令和 6年 6月 1日</t>
    </r>
  </si>
  <si>
    <t>627</t>
  </si>
  <si>
    <t>29,9056,8</t>
  </si>
  <si>
    <r>
      <rPr>
        <sz val="9"/>
        <color rgb="FF000000"/>
        <rFont val="ＭＳ ゴシック"/>
        <family val="3"/>
        <charset val="128"/>
      </rPr>
      <t>株式会社リライフ
指定訪問看護ステーションガーデナース南永山</t>
    </r>
  </si>
  <si>
    <r>
      <rPr>
        <sz val="9"/>
        <color rgb="FF000000"/>
        <rFont val="ＭＳ ゴシック"/>
        <family val="3"/>
        <charset val="128"/>
      </rPr>
      <t>〒079－8418
旭川市永山８条１丁目１番２３号</t>
    </r>
  </si>
  <si>
    <r>
      <rPr>
        <sz val="9"/>
        <color rgb="FF000000"/>
        <rFont val="ＭＳ ゴシック"/>
        <family val="3"/>
        <charset val="128"/>
      </rPr>
      <t>0166-73-8132
(0166-73-8133)</t>
    </r>
  </si>
  <si>
    <r>
      <rPr>
        <sz val="9"/>
        <color rgb="FF000000"/>
        <rFont val="ＭＳ Ｐゴシック"/>
        <family val="3"/>
        <charset val="128"/>
      </rPr>
      <t>( 訪看23 )第    986 号
( 訪看24 )第    622 号
( 訪看25 )第    696 号
( 訪看41 )第     85 号</t>
    </r>
  </si>
  <si>
    <r>
      <rPr>
        <sz val="9"/>
        <color rgb="FF000000"/>
        <rFont val="ＭＳ Ｐゴシック"/>
        <family val="3"/>
        <charset val="128"/>
      </rPr>
      <t>令和 6年 7月 1日
令和元年 9月 1日
令和元年 9月 1日
令和 6年 6月 1日</t>
    </r>
  </si>
  <si>
    <t>628</t>
  </si>
  <si>
    <t>29,9058,4</t>
  </si>
  <si>
    <r>
      <rPr>
        <sz val="9"/>
        <color rgb="FF000000"/>
        <rFont val="ＭＳ ゴシック"/>
        <family val="3"/>
        <charset val="128"/>
      </rPr>
      <t>合同会社　キタサキ
訪問看護　ラパン</t>
    </r>
  </si>
  <si>
    <r>
      <rPr>
        <sz val="9"/>
        <color rgb="FF000000"/>
        <rFont val="ＭＳ ゴシック"/>
        <family val="3"/>
        <charset val="128"/>
      </rPr>
      <t>〒070－0014
旭川市新星町１丁目３番１５号</t>
    </r>
  </si>
  <si>
    <r>
      <rPr>
        <sz val="9"/>
        <color rgb="FF000000"/>
        <rFont val="ＭＳ ゴシック"/>
        <family val="3"/>
        <charset val="128"/>
      </rPr>
      <t>0166-74-6657
(0166-74-6658)</t>
    </r>
  </si>
  <si>
    <r>
      <rPr>
        <sz val="9"/>
        <color rgb="FF000000"/>
        <rFont val="ＭＳ Ｐゴシック"/>
        <family val="3"/>
        <charset val="128"/>
      </rPr>
      <t>( 訪看10 )第    406 号
( 訪看23 )第   1040 号
( 訪看25 )第    714 号
( 訪看41 )第     86 号</t>
    </r>
  </si>
  <si>
    <r>
      <rPr>
        <sz val="9"/>
        <color rgb="FF000000"/>
        <rFont val="ＭＳ Ｐゴシック"/>
        <family val="3"/>
        <charset val="128"/>
      </rPr>
      <t>令和 2年 1月 1日
令和 6年 9月 1日
令和 2年 1月 1日
令和 6年 6月 1日</t>
    </r>
  </si>
  <si>
    <t>629</t>
  </si>
  <si>
    <t>29,9059,2</t>
  </si>
  <si>
    <r>
      <rPr>
        <sz val="9"/>
        <color rgb="FF000000"/>
        <rFont val="ＭＳ ゴシック"/>
        <family val="3"/>
        <charset val="128"/>
      </rPr>
      <t>株式会社　Ｌｉｖｅ　ｎｏｗ
訪問看護ステーション　オハナ</t>
    </r>
  </si>
  <si>
    <r>
      <rPr>
        <sz val="9"/>
        <color rgb="FF000000"/>
        <rFont val="ＭＳ ゴシック"/>
        <family val="3"/>
        <charset val="128"/>
      </rPr>
      <t>〒070－0027
旭川市東７条１０丁目２－３４</t>
    </r>
  </si>
  <si>
    <r>
      <rPr>
        <sz val="9"/>
        <color rgb="FF000000"/>
        <rFont val="ＭＳ ゴシック"/>
        <family val="3"/>
        <charset val="128"/>
      </rPr>
      <t>0166-76-5244
(0166-76-5245)</t>
    </r>
  </si>
  <si>
    <r>
      <rPr>
        <sz val="9"/>
        <color rgb="FF000000"/>
        <rFont val="ＭＳ Ｐゴシック"/>
        <family val="3"/>
        <charset val="128"/>
      </rPr>
      <t>令和 4年 2月 1日
令和 6年 6月 1日
令和 2年 4月 1日
令和 2年 4月 1日
令和 8年 6月 1日
令和 8年 6月 1日
令和 6年 6月 1日
令和 8年 6月 1日
令和 8年 6月 1日
令和 6年 6月 1日</t>
    </r>
  </si>
  <si>
    <t>630</t>
  </si>
  <si>
    <t>29,9062,6</t>
  </si>
  <si>
    <r>
      <rPr>
        <sz val="9"/>
        <color rgb="FF000000"/>
        <rFont val="ＭＳ ゴシック"/>
        <family val="3"/>
        <charset val="128"/>
      </rPr>
      <t>株式会社　花さとか
ナースステーション花さとか</t>
    </r>
  </si>
  <si>
    <r>
      <rPr>
        <sz val="9"/>
        <color rgb="FF000000"/>
        <rFont val="ＭＳ ゴシック"/>
        <family val="3"/>
        <charset val="128"/>
      </rPr>
      <t>〒078－8351
旭川市東光１１条５丁目１番２２号</t>
    </r>
  </si>
  <si>
    <r>
      <rPr>
        <sz val="9"/>
        <color rgb="FF000000"/>
        <rFont val="ＭＳ ゴシック"/>
        <family val="3"/>
        <charset val="128"/>
      </rPr>
      <t>0166-76-7670
(0166-76-7716)</t>
    </r>
  </si>
  <si>
    <r>
      <rPr>
        <sz val="9"/>
        <color rgb="FF000000"/>
        <rFont val="ＭＳ Ｐゴシック"/>
        <family val="3"/>
        <charset val="128"/>
      </rPr>
      <t>( 訪看10 )第    473 号
( 訪看23 )第   1032 号
( 訪看24 )第    727 号
( 訪看25 )第    799 号
( 訪看27 )第    213 号
( 訪看28 )第    132 号
( 訪ベⅠ１ )第    615 号
( 訪看41 )第    257 号</t>
    </r>
  </si>
  <si>
    <r>
      <rPr>
        <sz val="9"/>
        <color rgb="FF000000"/>
        <rFont val="ＭＳ Ｐゴシック"/>
        <family val="3"/>
        <charset val="128"/>
      </rPr>
      <t>令和 3年 6月 1日
令和 6年 9月 1日
令和 3年 6月 1日
令和 3年 6月 1日
令和 3年 6月 1日
令和 3年 6月 1日
令和 8年 6月 1日
令和 6年10月 1日</t>
    </r>
  </si>
  <si>
    <t>631</t>
  </si>
  <si>
    <t>29,9063,4</t>
  </si>
  <si>
    <r>
      <rPr>
        <sz val="9"/>
        <color rgb="FF000000"/>
        <rFont val="ＭＳ ゴシック"/>
        <family val="3"/>
        <charset val="128"/>
      </rPr>
      <t>株式会社　寶船
訪問看護ステーション　向日葵</t>
    </r>
  </si>
  <si>
    <r>
      <rPr>
        <sz val="9"/>
        <color rgb="FF000000"/>
        <rFont val="ＭＳ ゴシック"/>
        <family val="3"/>
        <charset val="128"/>
      </rPr>
      <t>〒078－8350
旭川市東光１０条２丁目３－１</t>
    </r>
  </si>
  <si>
    <r>
      <rPr>
        <sz val="9"/>
        <color rgb="FF000000"/>
        <rFont val="ＭＳ ゴシック"/>
        <family val="3"/>
        <charset val="128"/>
      </rPr>
      <t>0166-76-6521
(0166-74-4390)</t>
    </r>
  </si>
  <si>
    <r>
      <rPr>
        <sz val="9"/>
        <color rgb="FF000000"/>
        <rFont val="ＭＳ Ｐゴシック"/>
        <family val="3"/>
        <charset val="128"/>
      </rPr>
      <t>( 訪看10 )第    498 号
( 訪看23 )第    765 号
( 訪看25 )第    839 号
( 訪看27 )第    233 号
( 訪看28 )第    145 号
( 訪看34 )第    413 号
( 訪看35 )第     49 号
( 訪ベⅠ１ )第    543 号
( 訪看40 )第    133 号</t>
    </r>
  </si>
  <si>
    <r>
      <rPr>
        <sz val="9"/>
        <color rgb="FF000000"/>
        <rFont val="ＭＳ Ｐゴシック"/>
        <family val="3"/>
        <charset val="128"/>
      </rPr>
      <t>令和 4年 1月 1日
令和 6年 6月 1日
令和 4年 1月 1日
令和 4年 1月 1日
令和 4年 1月 1日
令和 8年 6月 1日
令和 8年 6月 1日
令和 8年 6月 1日
令和 6年 6月 1日</t>
    </r>
  </si>
  <si>
    <t>632</t>
  </si>
  <si>
    <t>29,9064,2</t>
  </si>
  <si>
    <r>
      <rPr>
        <sz val="9"/>
        <color rgb="FF000000"/>
        <rFont val="ＭＳ ゴシック"/>
        <family val="3"/>
        <charset val="128"/>
      </rPr>
      <t>株式会社アミューズケア
ナースステーション　アミューズ旭岡</t>
    </r>
  </si>
  <si>
    <r>
      <rPr>
        <sz val="9"/>
        <color rgb="FF000000"/>
        <rFont val="ＭＳ ゴシック"/>
        <family val="3"/>
        <charset val="128"/>
      </rPr>
      <t>〒070－0822
旭川市旭岡５丁目４－２０</t>
    </r>
  </si>
  <si>
    <r>
      <rPr>
        <sz val="9"/>
        <color rgb="FF000000"/>
        <rFont val="ＭＳ ゴシック"/>
        <family val="3"/>
        <charset val="128"/>
      </rPr>
      <t>0166-74-3570
(0166-74-3571)</t>
    </r>
  </si>
  <si>
    <r>
      <rPr>
        <sz val="9"/>
        <color rgb="FF000000"/>
        <rFont val="ＭＳ Ｐゴシック"/>
        <family val="3"/>
        <charset val="128"/>
      </rPr>
      <t>( 訪看10 )第    499 号
( 訪看23 )第    766 号
( 訪看25 )第    840 号
( 訪看27 )第    234 号
( 訪看28 )第    146 号
( 訪ベⅠ１ )第    590 号
( 訪看41 )第    330 号</t>
    </r>
  </si>
  <si>
    <r>
      <rPr>
        <sz val="9"/>
        <color rgb="FF000000"/>
        <rFont val="ＭＳ Ｐゴシック"/>
        <family val="3"/>
        <charset val="128"/>
      </rPr>
      <t>令和 4年 1月 1日
令和 6年 6月 1日
令和 4年 1月 1日
令和 4年 1月 1日
令和 4年 1月 1日
令和 8年 6月 1日
令和 6年12月 1日</t>
    </r>
  </si>
  <si>
    <t>633</t>
  </si>
  <si>
    <t>29,9065,9</t>
  </si>
  <si>
    <r>
      <rPr>
        <sz val="9"/>
        <color rgb="FF000000"/>
        <rFont val="ＭＳ ゴシック"/>
        <family val="3"/>
        <charset val="128"/>
      </rPr>
      <t>株式会社Ｄ´ｓ　Ｇｒｏｕｐ
訪問看護ステーション　ｎａｇｏｍｉ</t>
    </r>
  </si>
  <si>
    <r>
      <rPr>
        <sz val="9"/>
        <color rgb="FF000000"/>
        <rFont val="ＭＳ ゴシック"/>
        <family val="3"/>
        <charset val="128"/>
      </rPr>
      <t>〒071－8102
旭川市東鷹栖２条４丁目６３８番地の２４１</t>
    </r>
  </si>
  <si>
    <r>
      <rPr>
        <sz val="9"/>
        <color rgb="FF000000"/>
        <rFont val="ＭＳ ゴシック"/>
        <family val="3"/>
        <charset val="128"/>
      </rPr>
      <t>0166-56-8323
(0166-56-7773)</t>
    </r>
  </si>
  <si>
    <r>
      <rPr>
        <sz val="9"/>
        <color rgb="FF000000"/>
        <rFont val="ＭＳ Ｐゴシック"/>
        <family val="3"/>
        <charset val="128"/>
      </rPr>
      <t>( 訪看10 )第    514 号
( 訪看23 )第   1049 号
( 訪看24 )第    779 号
( 訪看25 )第    853 号
( 訪看27 )第    244 号
( 訪看28 )第    153 号
( 訪看34 )第    134 号
( 訪ベⅠ１ )第      7 号
( 訪ベⅠ１注 )第    357 号
( 訪看40 )第    575 号</t>
    </r>
  </si>
  <si>
    <r>
      <rPr>
        <sz val="9"/>
        <color rgb="FF000000"/>
        <rFont val="ＭＳ Ｐゴシック"/>
        <family val="3"/>
        <charset val="128"/>
      </rPr>
      <t>令和 4年 4月 1日
令和 6年10月 1日
令和 4年 4月 1日
令和 4年 4月 1日
令和 4年 4月 1日
令和 4年 4月 1日
令和 6年10月 1日
令和 8年 6月 1日
令和 8年 6月 1日
令和 6年 6月 1日</t>
    </r>
  </si>
  <si>
    <t>634</t>
  </si>
  <si>
    <t>29,9066,7</t>
  </si>
  <si>
    <r>
      <rPr>
        <sz val="9"/>
        <color rgb="FF000000"/>
        <rFont val="ＭＳ ゴシック"/>
        <family val="3"/>
        <charset val="128"/>
      </rPr>
      <t>株式会社　縁
訪問看護ステーション　縁</t>
    </r>
  </si>
  <si>
    <r>
      <rPr>
        <sz val="9"/>
        <color rgb="FF000000"/>
        <rFont val="ＭＳ ゴシック"/>
        <family val="3"/>
        <charset val="128"/>
      </rPr>
      <t>〒070－0875
旭川市春光５条２丁目２番２４号</t>
    </r>
  </si>
  <si>
    <r>
      <rPr>
        <sz val="9"/>
        <color rgb="FF000000"/>
        <rFont val="ＭＳ ゴシック"/>
        <family val="3"/>
        <charset val="128"/>
      </rPr>
      <t>0166-64-6761
(0166-64-6761)</t>
    </r>
  </si>
  <si>
    <r>
      <rPr>
        <sz val="9"/>
        <color rgb="FF000000"/>
        <rFont val="ＭＳ Ｐゴシック"/>
        <family val="3"/>
        <charset val="128"/>
      </rPr>
      <t>( 訪看10 )第    515 号
( 訪看23 )第   1006 号
( 訪看25 )第    854 号
( 訪看27 )第    245 号
( 訪看28 )第    154 号
( 訪ベⅠ１注 )第    383 号
( 訪看40 )第    290 号</t>
    </r>
  </si>
  <si>
    <r>
      <rPr>
        <sz val="9"/>
        <color rgb="FF000000"/>
        <rFont val="ＭＳ Ｐゴシック"/>
        <family val="3"/>
        <charset val="128"/>
      </rPr>
      <t>令和 4年 4月 1日
令和 6年 8月 1日
令和 4年 4月 1日
令和 4年 4月 1日
令和 4年 4月 1日
令和 8年 6月 1日
令和 6年 6月 1日</t>
    </r>
  </si>
  <si>
    <t>635</t>
  </si>
  <si>
    <t>29,9067,5</t>
  </si>
  <si>
    <r>
      <rPr>
        <sz val="9"/>
        <color rgb="FF000000"/>
        <rFont val="ＭＳ ゴシック"/>
        <family val="3"/>
        <charset val="128"/>
      </rPr>
      <t>有限会社アンカー
訪問看護ステーション　パーム</t>
    </r>
  </si>
  <si>
    <r>
      <rPr>
        <sz val="9"/>
        <color rgb="FF000000"/>
        <rFont val="ＭＳ ゴシック"/>
        <family val="3"/>
        <charset val="128"/>
      </rPr>
      <t>〒070－0024
旭川市東４条４丁目１番１５号クオリア１階</t>
    </r>
  </si>
  <si>
    <r>
      <rPr>
        <sz val="9"/>
        <color rgb="FF000000"/>
        <rFont val="ＭＳ ゴシック"/>
        <family val="3"/>
        <charset val="128"/>
      </rPr>
      <t>0166-64-6919
(0166-64-6919)</t>
    </r>
  </si>
  <si>
    <r>
      <rPr>
        <sz val="9"/>
        <color rgb="FF000000"/>
        <rFont val="ＭＳ Ｐゴシック"/>
        <family val="3"/>
        <charset val="128"/>
      </rPr>
      <t>( 訪看10 )第    516 号
( 訪看23 )第    827 号
( 訪看25 )第    901 号
( 訪看27 )第    326 号
( 訪看28 )第    216 号
( 訪ベⅠ１ )第    112 号
( 訪ベⅠ１注 )第     26 号
( 訪看41 )第     87 号</t>
    </r>
  </si>
  <si>
    <r>
      <rPr>
        <sz val="9"/>
        <color rgb="FF000000"/>
        <rFont val="ＭＳ Ｐゴシック"/>
        <family val="3"/>
        <charset val="128"/>
      </rPr>
      <t>令和 4年 4月 1日
令和 6年 6月 1日
令和 5年 1月 1日
令和 6年 4月 1日
令和 6年 4月 1日
令和 8年 6月 1日
令和 8年 6月 1日
令和 6年 6月 1日</t>
    </r>
  </si>
  <si>
    <t>636</t>
  </si>
  <si>
    <t>29,9068,3</t>
  </si>
  <si>
    <r>
      <rPr>
        <sz val="9"/>
        <color rgb="FF000000"/>
        <rFont val="ＭＳ ゴシック"/>
        <family val="3"/>
        <charset val="128"/>
      </rPr>
      <t>株式会社　訪問看護会
訪問看護どりーむ</t>
    </r>
  </si>
  <si>
    <r>
      <rPr>
        <sz val="9"/>
        <color rgb="FF000000"/>
        <rFont val="ＭＳ ゴシック"/>
        <family val="3"/>
        <charset val="128"/>
      </rPr>
      <t>〒070－0842
旭川市大町２条１０丁目１７３番地の４８</t>
    </r>
  </si>
  <si>
    <r>
      <rPr>
        <sz val="9"/>
        <color rgb="FF000000"/>
        <rFont val="ＭＳ ゴシック"/>
        <family val="3"/>
        <charset val="128"/>
      </rPr>
      <t>0166-76-5881
(0166-76-5882)</t>
    </r>
  </si>
  <si>
    <r>
      <rPr>
        <sz val="9"/>
        <color rgb="FF000000"/>
        <rFont val="ＭＳ Ｐゴシック"/>
        <family val="3"/>
        <charset val="128"/>
      </rPr>
      <t>( 訪看10 )第    527 号
( 訪看24 )第    801 号
( 訪看25 )第    875 号
( 訪看27 )第    252 号
( 訪看28 )第    161 号
( 訪看40 )第     47 号</t>
    </r>
  </si>
  <si>
    <r>
      <rPr>
        <sz val="9"/>
        <color rgb="FF000000"/>
        <rFont val="ＭＳ Ｐゴシック"/>
        <family val="3"/>
        <charset val="128"/>
      </rPr>
      <t>令和 4年 8月 1日
令和 4年 8月 1日
令和 4年 8月 1日
令和 4年 8月 1日
令和 4年 8月 1日
令和 6年 6月 1日</t>
    </r>
  </si>
  <si>
    <t>637</t>
  </si>
  <si>
    <t>29,9069,1</t>
  </si>
  <si>
    <r>
      <rPr>
        <sz val="9"/>
        <color rgb="FF000000"/>
        <rFont val="ＭＳ ゴシック"/>
        <family val="3"/>
        <charset val="128"/>
      </rPr>
      <t>株式会社　まるみ
訪問看護事業所　まるみ</t>
    </r>
  </si>
  <si>
    <r>
      <rPr>
        <sz val="9"/>
        <color rgb="FF000000"/>
        <rFont val="ＭＳ ゴシック"/>
        <family val="3"/>
        <charset val="128"/>
      </rPr>
      <t>〒070－0039
旭川市９条通８丁目２４８６番地の１０小里ビル３階</t>
    </r>
  </si>
  <si>
    <r>
      <rPr>
        <sz val="9"/>
        <color rgb="FF000000"/>
        <rFont val="ＭＳ ゴシック"/>
        <family val="3"/>
        <charset val="128"/>
      </rPr>
      <t>0166-74-7721
(0166-74-7753)</t>
    </r>
  </si>
  <si>
    <r>
      <rPr>
        <sz val="9"/>
        <color rgb="FF000000"/>
        <rFont val="ＭＳ Ｐゴシック"/>
        <family val="3"/>
        <charset val="128"/>
      </rPr>
      <t>( 訪看10 )第    537 号
( 訪看24 )第    814 号
( 訪看25 )第    888 号
( 訪看41 )第    258 号</t>
    </r>
  </si>
  <si>
    <r>
      <rPr>
        <sz val="9"/>
        <color rgb="FF000000"/>
        <rFont val="ＭＳ Ｐゴシック"/>
        <family val="3"/>
        <charset val="128"/>
      </rPr>
      <t>令和 4年10月 1日
令和 4年10月 1日
令和 4年10月 1日
令和 6年10月 1日</t>
    </r>
  </si>
  <si>
    <t>638</t>
  </si>
  <si>
    <t>29,9070,9</t>
  </si>
  <si>
    <r>
      <rPr>
        <sz val="9"/>
        <color rgb="FF000000"/>
        <rFont val="ＭＳ ゴシック"/>
        <family val="3"/>
        <charset val="128"/>
      </rPr>
      <t>合同会社　燈心
訪問看護ステーション　あかり</t>
    </r>
  </si>
  <si>
    <r>
      <rPr>
        <sz val="9"/>
        <color rgb="FF000000"/>
        <rFont val="ＭＳ ゴシック"/>
        <family val="3"/>
        <charset val="128"/>
      </rPr>
      <t>〒070－0022
旭川市東２条３丁目４番７号</t>
    </r>
  </si>
  <si>
    <r>
      <rPr>
        <sz val="9"/>
        <color rgb="FF000000"/>
        <rFont val="ＭＳ ゴシック"/>
        <family val="3"/>
        <charset val="128"/>
      </rPr>
      <t>050-3150-8742
(050-3535-8496)</t>
    </r>
  </si>
  <si>
    <r>
      <rPr>
        <sz val="9"/>
        <color rgb="FF000000"/>
        <rFont val="ＭＳ Ｐゴシック"/>
        <family val="3"/>
        <charset val="128"/>
      </rPr>
      <t>( 訪看10 )第    554 号
( 訪ベⅠ１ )第    603 号
( 訪ベⅠ１注 )第    378 号
( 訪看40 )第    614 号
( 訪看41 )第    178 号</t>
    </r>
  </si>
  <si>
    <r>
      <rPr>
        <sz val="9"/>
        <color rgb="FF000000"/>
        <rFont val="ＭＳ Ｐゴシック"/>
        <family val="3"/>
        <charset val="128"/>
      </rPr>
      <t>令和 5年 3月 1日
令和 8年 6月 1日
令和 8年 6月 1日
令和 7年 2月 1日
令和 6年10月 1日</t>
    </r>
  </si>
  <si>
    <t>639</t>
  </si>
  <si>
    <t>29,9071,7</t>
  </si>
  <si>
    <r>
      <rPr>
        <sz val="9"/>
        <color rgb="FF000000"/>
        <rFont val="ＭＳ ゴシック"/>
        <family val="3"/>
        <charset val="128"/>
      </rPr>
      <t>ＳＳＢ株式会社
くろのす訪問看護ステーション</t>
    </r>
  </si>
  <si>
    <r>
      <rPr>
        <sz val="9"/>
        <color rgb="FF000000"/>
        <rFont val="ＭＳ ゴシック"/>
        <family val="3"/>
        <charset val="128"/>
      </rPr>
      <t>〒078－8303
旭川市緑が丘３条３丁目１番地の２信宅ビル１階</t>
    </r>
  </si>
  <si>
    <r>
      <rPr>
        <sz val="9"/>
        <color rgb="FF000000"/>
        <rFont val="ＭＳ ゴシック"/>
        <family val="3"/>
        <charset val="128"/>
      </rPr>
      <t>0166-73-7710
(0166-76-4904)</t>
    </r>
  </si>
  <si>
    <r>
      <rPr>
        <sz val="9"/>
        <color rgb="FF000000"/>
        <rFont val="ＭＳ Ｐゴシック"/>
        <family val="3"/>
        <charset val="128"/>
      </rPr>
      <t>( 訪看24 )第    872 号
( 訪看25 )第    944 号
( 訪ベⅠ１ )第    456 号
( 訪ベⅠ１注 )第     32 号
( 訪ベⅡ５注 )第      1 号
( 訪看40 )第    610 号
( 訪看41 )第     88 号</t>
    </r>
  </si>
  <si>
    <r>
      <rPr>
        <sz val="9"/>
        <color rgb="FF000000"/>
        <rFont val="ＭＳ Ｐゴシック"/>
        <family val="3"/>
        <charset val="128"/>
      </rPr>
      <t>令和 5年 8月 1日
令和 5年 8月 1日
令和 8年 6月 1日
令和 8年 6月 1日
令和 8年 6月 1日
令和 6年12月 1日
令和 6年 6月 1日</t>
    </r>
  </si>
  <si>
    <t>640</t>
  </si>
  <si>
    <t>29,9072,5</t>
  </si>
  <si>
    <r>
      <rPr>
        <sz val="9"/>
        <color rgb="FF000000"/>
        <rFont val="ＭＳ ゴシック"/>
        <family val="3"/>
        <charset val="128"/>
      </rPr>
      <t>株式会社ツクイ
ツクイ旭川訪問看護ステーション</t>
    </r>
  </si>
  <si>
    <r>
      <rPr>
        <sz val="9"/>
        <color rgb="FF000000"/>
        <rFont val="ＭＳ ゴシック"/>
        <family val="3"/>
        <charset val="128"/>
      </rPr>
      <t>〒070－0034
旭川市４条通９丁目１７０４番地の１２朝日生命旭川ビル２階</t>
    </r>
  </si>
  <si>
    <r>
      <rPr>
        <sz val="9"/>
        <color rgb="FF000000"/>
        <rFont val="ＭＳ ゴシック"/>
        <family val="3"/>
        <charset val="128"/>
      </rPr>
      <t>0166-21-6001
(0166-22-6975)</t>
    </r>
  </si>
  <si>
    <r>
      <rPr>
        <sz val="9"/>
        <color rgb="FF000000"/>
        <rFont val="ＭＳ Ｐゴシック"/>
        <family val="3"/>
        <charset val="128"/>
      </rPr>
      <t>( 訪看10 )第    575 号
( 訪看24 )第    854 号
( 訪看25 )第    926 号
( 訪看27 )第    280 号
( 訪看28 )第    181 号
( 訪看40 )第    291 号</t>
    </r>
  </si>
  <si>
    <r>
      <rPr>
        <sz val="9"/>
        <color rgb="FF000000"/>
        <rFont val="ＭＳ Ｐゴシック"/>
        <family val="3"/>
        <charset val="128"/>
      </rPr>
      <t>令和 5年 7月 1日
令和 5年 7月 1日
令和 5年 7月 1日
令和 5年 7月 1日
令和 5年 7月 1日
令和 6年 6月 1日</t>
    </r>
  </si>
  <si>
    <t>641</t>
  </si>
  <si>
    <t>29,9073,3</t>
  </si>
  <si>
    <r>
      <rPr>
        <sz val="9"/>
        <color rgb="FF000000"/>
        <rFont val="ＭＳ ゴシック"/>
        <family val="3"/>
        <charset val="128"/>
      </rPr>
      <t>医療法人社団　緑が丘クリニック
訪問看護ステーションのどか</t>
    </r>
  </si>
  <si>
    <r>
      <rPr>
        <sz val="9"/>
        <color rgb="FF000000"/>
        <rFont val="ＭＳ ゴシック"/>
        <family val="3"/>
        <charset val="128"/>
      </rPr>
      <t>〒071－8131
旭川市末広１条３丁目２番９号シャンポールＣ棟１０１号室</t>
    </r>
  </si>
  <si>
    <r>
      <rPr>
        <sz val="9"/>
        <color rgb="FF000000"/>
        <rFont val="ＭＳ ゴシック"/>
        <family val="3"/>
        <charset val="128"/>
      </rPr>
      <t>0166-74-4686
(0166-46-4696)</t>
    </r>
  </si>
  <si>
    <r>
      <rPr>
        <sz val="9"/>
        <color rgb="FF000000"/>
        <rFont val="ＭＳ Ｐゴシック"/>
        <family val="3"/>
        <charset val="128"/>
      </rPr>
      <t>( 訪看10 )第    589 号
( 訪看24 )第    875 号
( 訪看25 )第    947 号
( 訪看27 )第    291 号
( 訪看28 )第    191 号</t>
    </r>
  </si>
  <si>
    <r>
      <rPr>
        <sz val="9"/>
        <color rgb="FF000000"/>
        <rFont val="ＭＳ Ｐゴシック"/>
        <family val="3"/>
        <charset val="128"/>
      </rPr>
      <t>令和 5年 8月 1日
令和 5年 8月 1日
令和 5年 8月 1日
令和 5年 8月 1日
令和 5年 8月 1日</t>
    </r>
  </si>
  <si>
    <t>642</t>
  </si>
  <si>
    <t>29,9075,8</t>
  </si>
  <si>
    <r>
      <rPr>
        <sz val="9"/>
        <color rgb="FF000000"/>
        <rFont val="ＭＳ ゴシック"/>
        <family val="3"/>
        <charset val="128"/>
      </rPr>
      <t>株式会社ｓ－ｅｄｇｅ
ＳＯＩＮ訪問看護ステーション旭川</t>
    </r>
  </si>
  <si>
    <r>
      <rPr>
        <sz val="9"/>
        <color rgb="FF000000"/>
        <rFont val="ＭＳ ゴシック"/>
        <family val="3"/>
        <charset val="128"/>
      </rPr>
      <t>〒070－0039
旭川市９条通１５丁目２４番地の１３９北商ビル２０１号室</t>
    </r>
  </si>
  <si>
    <r>
      <rPr>
        <sz val="9"/>
        <color rgb="FF000000"/>
        <rFont val="ＭＳ ゴシック"/>
        <family val="3"/>
        <charset val="128"/>
      </rPr>
      <t xml:space="preserve">0166-85-7074
</t>
    </r>
  </si>
  <si>
    <r>
      <rPr>
        <sz val="9"/>
        <color rgb="FF000000"/>
        <rFont val="ＭＳ Ｐゴシック"/>
        <family val="3"/>
        <charset val="128"/>
      </rPr>
      <t>( 訪看23 )第    892 号
( 訪看25 )第    963 号
( 訪看35 )第     84 号
( 訪看37 )第     34 号
( 訪ベⅠ１ )第    259 号
( 訪看40 )第     37 号</t>
    </r>
  </si>
  <si>
    <r>
      <rPr>
        <sz val="9"/>
        <color rgb="FF000000"/>
        <rFont val="ＭＳ Ｐゴシック"/>
        <family val="3"/>
        <charset val="128"/>
      </rPr>
      <t>令和 6年 6月 1日
令和 5年10月 1日
令和 8年 6月 1日
令和 8年 6月 1日
令和 6年 6月 1日
令和 6年 6月 1日</t>
    </r>
  </si>
  <si>
    <t>643</t>
  </si>
  <si>
    <t>29,9076,6</t>
  </si>
  <si>
    <r>
      <rPr>
        <sz val="9"/>
        <color rgb="FF000000"/>
        <rFont val="ＭＳ ゴシック"/>
        <family val="3"/>
        <charset val="128"/>
      </rPr>
      <t>合同会社リンク
旭川シーズクルー訪問看護ステーション</t>
    </r>
  </si>
  <si>
    <r>
      <rPr>
        <sz val="9"/>
        <color rgb="FF000000"/>
        <rFont val="ＭＳ ゴシック"/>
        <family val="3"/>
        <charset val="128"/>
      </rPr>
      <t>〒070－8018
旭川市神居８条４丁目２番１号</t>
    </r>
  </si>
  <si>
    <r>
      <rPr>
        <sz val="9"/>
        <color rgb="FF000000"/>
        <rFont val="ＭＳ ゴシック"/>
        <family val="3"/>
        <charset val="128"/>
      </rPr>
      <t>0166-76-5594
(0166-30-1296)</t>
    </r>
  </si>
  <si>
    <r>
      <rPr>
        <sz val="9"/>
        <color rgb="FF000000"/>
        <rFont val="ＭＳ Ｐゴシック"/>
        <family val="3"/>
        <charset val="128"/>
      </rPr>
      <t>( 訪看10 )第    612 号
( 訪看24 )第    911 号
( 訪看25 )第    981 号
( 訪看27 )第    312 号
( 訪看34 )第     12 号
( 訪ベⅠ１ )第    503 号
( 訪看41 )第     90 号</t>
    </r>
  </si>
  <si>
    <r>
      <rPr>
        <sz val="9"/>
        <color rgb="FF000000"/>
        <rFont val="ＭＳ Ｐゴシック"/>
        <family val="3"/>
        <charset val="128"/>
      </rPr>
      <t>令和 5年12月 1日
令和 5年12月 1日
令和 5年12月 1日
令和 5年12月 1日
令和 6年 6月 1日
令和 8年 6月 1日
令和 6年 6月 1日</t>
    </r>
  </si>
  <si>
    <t>644</t>
  </si>
  <si>
    <t>29,9077,4</t>
  </si>
  <si>
    <r>
      <rPr>
        <sz val="9"/>
        <color rgb="FF000000"/>
        <rFont val="ＭＳ ゴシック"/>
        <family val="3"/>
        <charset val="128"/>
      </rPr>
      <t>合同会社訪問看護ステーション手と手
訪問看護ステーション手と手</t>
    </r>
  </si>
  <si>
    <r>
      <rPr>
        <sz val="9"/>
        <color rgb="FF000000"/>
        <rFont val="ＭＳ ゴシック"/>
        <family val="3"/>
        <charset val="128"/>
      </rPr>
      <t>〒078－8353
旭川市東光１３条１丁目２番４号</t>
    </r>
  </si>
  <si>
    <r>
      <rPr>
        <sz val="9"/>
        <color rgb="FF000000"/>
        <rFont val="ＭＳ ゴシック"/>
        <family val="3"/>
        <charset val="128"/>
      </rPr>
      <t>0166-56-2037
(0166-56-4615)</t>
    </r>
  </si>
  <si>
    <r>
      <rPr>
        <sz val="9"/>
        <color rgb="FF000000"/>
        <rFont val="ＭＳ Ｐゴシック"/>
        <family val="3"/>
        <charset val="128"/>
      </rPr>
      <t>( 訪看10 )第    615 号
( 訪看23 )第    955 号
( 訪看25 )第   1024 号
( 訪看27 )第    410 号
( 訪ベⅠ１ )第    479 号
( 訪看41 )第    179 号</t>
    </r>
  </si>
  <si>
    <r>
      <rPr>
        <sz val="9"/>
        <color rgb="FF000000"/>
        <rFont val="ＭＳ Ｐゴシック"/>
        <family val="3"/>
        <charset val="128"/>
      </rPr>
      <t>令和 6年 1月 1日
令和 6年 6月 1日
令和 6年 6月 1日
令和 7年 5月 1日
令和 8年 6月 1日
令和 6年10月 1日</t>
    </r>
  </si>
  <si>
    <t>645</t>
  </si>
  <si>
    <t>29,9078,2</t>
  </si>
  <si>
    <r>
      <rPr>
        <sz val="9"/>
        <color rgb="FF000000"/>
        <rFont val="ＭＳ ゴシック"/>
        <family val="3"/>
        <charset val="128"/>
      </rPr>
      <t>独立行政法人国立病院機構
独立行政法人国立病院機構旭川医療センター訪問看護ステーションはなさき</t>
    </r>
  </si>
  <si>
    <r>
      <rPr>
        <sz val="9"/>
        <color rgb="FF000000"/>
        <rFont val="ＭＳ ゴシック"/>
        <family val="3"/>
        <charset val="128"/>
      </rPr>
      <t>〒070－8644
旭川市花咲町７丁目４０４８番地独立行政法人国立病院機構旭川医療センター内</t>
    </r>
  </si>
  <si>
    <r>
      <rPr>
        <sz val="9"/>
        <color rgb="FF000000"/>
        <rFont val="ＭＳ ゴシック"/>
        <family val="3"/>
        <charset val="128"/>
      </rPr>
      <t>0166-51-3908
(0166-53-9184)</t>
    </r>
  </si>
  <si>
    <r>
      <rPr>
        <sz val="9"/>
        <color rgb="FF000000"/>
        <rFont val="ＭＳ Ｐゴシック"/>
        <family val="3"/>
        <charset val="128"/>
      </rPr>
      <t>( 訪看23 )第   1205 号
( 訪看25 )第   1249 号
( 訪ベⅠ１ )第     36 号
( 訪ベⅠ１注 )第    355 号
( 訪看40 )第    167 号</t>
    </r>
  </si>
  <si>
    <r>
      <rPr>
        <sz val="9"/>
        <color rgb="FF000000"/>
        <rFont val="ＭＳ Ｐゴシック"/>
        <family val="3"/>
        <charset val="128"/>
      </rPr>
      <t>令和 8年 7月 1日
令和 8年 7月 1日
令和 8年 6月 1日
令和 8年 6月 1日
令和 6年 6月 1日</t>
    </r>
  </si>
  <si>
    <t>646</t>
  </si>
  <si>
    <t>29,9079,0</t>
  </si>
  <si>
    <r>
      <rPr>
        <sz val="9"/>
        <color rgb="FF000000"/>
        <rFont val="ＭＳ ゴシック"/>
        <family val="3"/>
        <charset val="128"/>
      </rPr>
      <t>株式会社ＣＬＥＡＲ　ＨＯＰＥ
訪問看護ステーションクリア</t>
    </r>
  </si>
  <si>
    <r>
      <rPr>
        <sz val="9"/>
        <color rgb="FF000000"/>
        <rFont val="ＭＳ ゴシック"/>
        <family val="3"/>
        <charset val="128"/>
      </rPr>
      <t>〒078－8330
旭川市宮下通２５丁目４９０番地の４４メゾンド・アーブルＣ１０１号</t>
    </r>
  </si>
  <si>
    <r>
      <rPr>
        <sz val="9"/>
        <color rgb="FF000000"/>
        <rFont val="ＭＳ ゴシック"/>
        <family val="3"/>
        <charset val="128"/>
      </rPr>
      <t>0166-76-6348
(0166-76-6349)</t>
    </r>
  </si>
  <si>
    <r>
      <rPr>
        <sz val="9"/>
        <color rgb="FF000000"/>
        <rFont val="ＭＳ Ｐゴシック"/>
        <family val="3"/>
        <charset val="128"/>
      </rPr>
      <t>( 訪看10 )第    628 号
( 訪看23 )第    933 号
( 訪看25 )第   1004 号
( 訪看機４ )第      1 号
( 訪看34 )第    397 号
( 訪ベⅠ１ )第    552 号
( 訪看40 )第    596 号
( 訪看41 )第    116 号</t>
    </r>
  </si>
  <si>
    <r>
      <rPr>
        <sz val="9"/>
        <color rgb="FF000000"/>
        <rFont val="ＭＳ Ｐゴシック"/>
        <family val="3"/>
        <charset val="128"/>
      </rPr>
      <t>令和 6年 4月 1日
令和 6年 6月 1日
令和 6年 4月 1日
令和 8年 6月 1日
令和 8年 6月 1日
令和 8年 6月 1日
令和 6年12月 1日
令和 6年 7月 1日</t>
    </r>
  </si>
  <si>
    <t>647</t>
  </si>
  <si>
    <t>29,9080,8</t>
  </si>
  <si>
    <r>
      <rPr>
        <sz val="9"/>
        <color rgb="FF000000"/>
        <rFont val="ＭＳ ゴシック"/>
        <family val="3"/>
        <charset val="128"/>
      </rPr>
      <t>医療法人社団　慈成会
東旭川訪問看護ステーション</t>
    </r>
  </si>
  <si>
    <r>
      <rPr>
        <sz val="9"/>
        <color rgb="FF000000"/>
        <rFont val="ＭＳ ゴシック"/>
        <family val="3"/>
        <charset val="128"/>
      </rPr>
      <t>〒078－8208
旭川市東旭川町下兵村２５４番５東旭川病院内</t>
    </r>
  </si>
  <si>
    <r>
      <rPr>
        <sz val="9"/>
        <color rgb="FF000000"/>
        <rFont val="ＭＳ ゴシック"/>
        <family val="3"/>
        <charset val="128"/>
      </rPr>
      <t>0166-36-2240
(0166-36-1891)</t>
    </r>
  </si>
  <si>
    <r>
      <rPr>
        <sz val="9"/>
        <color rgb="FF000000"/>
        <rFont val="ＭＳ Ｐゴシック"/>
        <family val="3"/>
        <charset val="128"/>
      </rPr>
      <t>( 訪看10 )第    655 号
( 訪看34 )第    356 号
( 訪看41 )第    117 号</t>
    </r>
  </si>
  <si>
    <r>
      <rPr>
        <sz val="9"/>
        <color rgb="FF000000"/>
        <rFont val="ＭＳ Ｐゴシック"/>
        <family val="3"/>
        <charset val="128"/>
      </rPr>
      <t>令和 6年 7月 1日
令和 8年 1月 1日
令和 6年 7月 1日</t>
    </r>
  </si>
  <si>
    <t>648</t>
  </si>
  <si>
    <t>29,9081,6</t>
  </si>
  <si>
    <r>
      <rPr>
        <sz val="9"/>
        <color rgb="FF000000"/>
        <rFont val="ＭＳ ゴシック"/>
        <family val="3"/>
        <charset val="128"/>
      </rPr>
      <t>医療法人社団　慶友会
在宅医療福祉センター訪問看護ステーションÔ</t>
    </r>
  </si>
  <si>
    <r>
      <rPr>
        <sz val="9"/>
        <color rgb="FF000000"/>
        <rFont val="ＭＳ ゴシック"/>
        <family val="3"/>
        <charset val="128"/>
      </rPr>
      <t>〒070－0054
旭川市４条西４丁目２番１号</t>
    </r>
  </si>
  <si>
    <r>
      <rPr>
        <sz val="9"/>
        <color rgb="FF000000"/>
        <rFont val="ＭＳ ゴシック"/>
        <family val="3"/>
        <charset val="128"/>
      </rPr>
      <t>070-6607-9169
(0166-23-0681)</t>
    </r>
  </si>
  <si>
    <r>
      <rPr>
        <sz val="9"/>
        <color rgb="FF000000"/>
        <rFont val="ＭＳ Ｐゴシック"/>
        <family val="3"/>
        <charset val="128"/>
      </rPr>
      <t>( 訪看23 )第   1077 号
( 訪看24 )第    964 号
( 訪看25 )第   1036 号
( 訪ベⅠ１ )第    517 号
( 訪看41 )第    118 号</t>
    </r>
  </si>
  <si>
    <r>
      <rPr>
        <sz val="9"/>
        <color rgb="FF000000"/>
        <rFont val="ＭＳ Ｐゴシック"/>
        <family val="3"/>
        <charset val="128"/>
      </rPr>
      <t>令和 7年 1月 1日
令和 6年 6月 1日
令和 6年 6月 1日
令和 8年 6月 1日
令和 6年 7月 1日</t>
    </r>
  </si>
  <si>
    <t>649</t>
  </si>
  <si>
    <t>29,9082,4</t>
  </si>
  <si>
    <r>
      <rPr>
        <sz val="9"/>
        <color rgb="FF000000"/>
        <rFont val="ＭＳ ゴシック"/>
        <family val="3"/>
        <charset val="128"/>
      </rPr>
      <t>スプラウトリーフ合同会社
母と子の訪問看護ステーションすぷらうとりーふ</t>
    </r>
  </si>
  <si>
    <r>
      <rPr>
        <sz val="9"/>
        <color rgb="FF000000"/>
        <rFont val="ＭＳ ゴシック"/>
        <family val="3"/>
        <charset val="128"/>
      </rPr>
      <t>〒078－8208
旭川市東旭川町下兵村５１９番地７</t>
    </r>
  </si>
  <si>
    <r>
      <rPr>
        <sz val="9"/>
        <color rgb="FF000000"/>
        <rFont val="ＭＳ ゴシック"/>
        <family val="3"/>
        <charset val="128"/>
      </rPr>
      <t>0166-74-7834
(0166-74-7835)</t>
    </r>
  </si>
  <si>
    <r>
      <rPr>
        <sz val="9"/>
        <color rgb="FF000000"/>
        <rFont val="ＭＳ Ｐゴシック"/>
        <family val="3"/>
        <charset val="128"/>
      </rPr>
      <t>( 訪看10 )第    656 号
( 訪看23 )第    987 号
( 訪看27 )第    353 号
( 訪看28 )第    235 号
( 訪ベⅠ１ )第    345 号
( 訪ベⅠ１注 )第    165 号
( 訪看41 )第    119 号</t>
    </r>
  </si>
  <si>
    <r>
      <rPr>
        <sz val="9"/>
        <color rgb="FF000000"/>
        <rFont val="ＭＳ Ｐゴシック"/>
        <family val="3"/>
        <charset val="128"/>
      </rPr>
      <t>令和 6年 7月 1日
令和 6年 7月 1日
令和 6年 7月 1日
令和 6年 7月 1日
令和 8年 6月 1日
令和 8年 6月 1日
令和 6年 7月 1日</t>
    </r>
  </si>
  <si>
    <t>650</t>
  </si>
  <si>
    <t>29,9083,2</t>
  </si>
  <si>
    <r>
      <rPr>
        <sz val="9"/>
        <color rgb="FF000000"/>
        <rFont val="ＭＳ ゴシック"/>
        <family val="3"/>
        <charset val="128"/>
      </rPr>
      <t>合同会社みらいえ
訪問看護ステーションのどか</t>
    </r>
  </si>
  <si>
    <r>
      <rPr>
        <sz val="9"/>
        <color rgb="FF000000"/>
        <rFont val="ＭＳ ゴシック"/>
        <family val="3"/>
        <charset val="128"/>
      </rPr>
      <t>〒071－8122
旭川市末広東２条１丁目２－２９</t>
    </r>
  </si>
  <si>
    <r>
      <rPr>
        <sz val="9"/>
        <color rgb="FF000000"/>
        <rFont val="ＭＳ Ｐゴシック"/>
        <family val="3"/>
        <charset val="128"/>
      </rPr>
      <t>( 訪看10 )第    657 号
( 訪看23 )第   1050 号
( 訪看24 )第    972 号
( 訪看25 )第   1044 号
( 訪看27 )第    354 号
( 訪看28 )第    236 号
( 訪看34 )第     82 号
( 訪看41 )第     93 号</t>
    </r>
  </si>
  <si>
    <r>
      <rPr>
        <sz val="9"/>
        <color rgb="FF000000"/>
        <rFont val="ＭＳ Ｐゴシック"/>
        <family val="3"/>
        <charset val="128"/>
      </rPr>
      <t>令和 6年 7月 1日
令和 6年10月 1日
令和 6年 7月 1日
令和 6年 7月 1日
令和 6年 7月 1日
令和 6年 7月 1日
令和 6年 7月 1日
令和 6年 7月 1日</t>
    </r>
  </si>
  <si>
    <t>651</t>
  </si>
  <si>
    <t>29,9084,0</t>
  </si>
  <si>
    <r>
      <rPr>
        <sz val="9"/>
        <color rgb="FF000000"/>
        <rFont val="ＭＳ ゴシック"/>
        <family val="3"/>
        <charset val="128"/>
      </rPr>
      <t>株式会社結心
訪問看護ステーション結心</t>
    </r>
  </si>
  <si>
    <r>
      <rPr>
        <sz val="9"/>
        <color rgb="FF000000"/>
        <rFont val="ＭＳ ゴシック"/>
        <family val="3"/>
        <charset val="128"/>
      </rPr>
      <t>〒070－0825
旭川市北門町１５丁目２１５９番地の１１</t>
    </r>
  </si>
  <si>
    <r>
      <rPr>
        <sz val="9"/>
        <color rgb="FF000000"/>
        <rFont val="ＭＳ ゴシック"/>
        <family val="3"/>
        <charset val="128"/>
      </rPr>
      <t>0166-76-1613
(0166-76-1613)</t>
    </r>
  </si>
  <si>
    <r>
      <rPr>
        <sz val="9"/>
        <color rgb="FF000000"/>
        <rFont val="ＭＳ Ｐゴシック"/>
        <family val="3"/>
        <charset val="128"/>
      </rPr>
      <t>( 訪看10 )第    670 号
( 訪看23 )第   1033 号
( 訪看25 )第   1055 号
( 訪看27 )第    366 号
( 訪看28 )第    243 号
( 訪看41 )第    138 号</t>
    </r>
  </si>
  <si>
    <r>
      <rPr>
        <sz val="9"/>
        <color rgb="FF000000"/>
        <rFont val="ＭＳ Ｐゴシック"/>
        <family val="3"/>
        <charset val="128"/>
      </rPr>
      <t>令和 6年 9月 1日
令和 6年 9月 1日
令和 6年 9月 1日
令和 6年 9月 1日
令和 6年 9月 1日
令和 6年 9月 1日</t>
    </r>
  </si>
  <si>
    <t>652</t>
  </si>
  <si>
    <t>29,9086,5</t>
  </si>
  <si>
    <r>
      <rPr>
        <sz val="9"/>
        <color rgb="FF000000"/>
        <rFont val="ＭＳ ゴシック"/>
        <family val="3"/>
        <charset val="128"/>
      </rPr>
      <t>株式会社Ａｒｒｉｖｅ
訪問看護ステーションせせらぎ</t>
    </r>
  </si>
  <si>
    <r>
      <rPr>
        <sz val="9"/>
        <color rgb="FF000000"/>
        <rFont val="ＭＳ ゴシック"/>
        <family val="3"/>
        <charset val="128"/>
      </rPr>
      <t>〒079－8416
旭川市永山６条１０丁目３番７号</t>
    </r>
  </si>
  <si>
    <r>
      <rPr>
        <sz val="9"/>
        <color rgb="FF000000"/>
        <rFont val="ＭＳ ゴシック"/>
        <family val="3"/>
        <charset val="128"/>
      </rPr>
      <t xml:space="preserve">0166-74-8407
</t>
    </r>
  </si>
  <si>
    <r>
      <rPr>
        <sz val="9"/>
        <color rgb="FF000000"/>
        <rFont val="ＭＳ Ｐゴシック"/>
        <family val="3"/>
        <charset val="128"/>
      </rPr>
      <t>( 訪看10 )第    681 号
( 訪看23 )第   1053 号
( 訪看41 )第    309 号</t>
    </r>
  </si>
  <si>
    <r>
      <rPr>
        <sz val="9"/>
        <color rgb="FF000000"/>
        <rFont val="ＭＳ Ｐゴシック"/>
        <family val="3"/>
        <charset val="128"/>
      </rPr>
      <t>令和 6年11月 1日
令和 6年11月 1日
令和 6年12月 1日</t>
    </r>
  </si>
  <si>
    <t>653</t>
  </si>
  <si>
    <t>29,9087,3</t>
  </si>
  <si>
    <r>
      <rPr>
        <sz val="9"/>
        <color rgb="FF000000"/>
        <rFont val="ＭＳ ゴシック"/>
        <family val="3"/>
        <charset val="128"/>
      </rPr>
      <t>株式会社　メリアグラーテス
訪問看護ステーションえんじゅ</t>
    </r>
  </si>
  <si>
    <r>
      <rPr>
        <sz val="9"/>
        <color rgb="FF000000"/>
        <rFont val="ＭＳ ゴシック"/>
        <family val="3"/>
        <charset val="128"/>
      </rPr>
      <t>〒070－8013
旭川市神居３条２１丁目６０番地の１</t>
    </r>
  </si>
  <si>
    <r>
      <rPr>
        <sz val="9"/>
        <color rgb="FF000000"/>
        <rFont val="ＭＳ ゴシック"/>
        <family val="3"/>
        <charset val="128"/>
      </rPr>
      <t>0166-73-7056
(0166-73-7056)</t>
    </r>
  </si>
  <si>
    <r>
      <rPr>
        <sz val="9"/>
        <color rgb="FF000000"/>
        <rFont val="ＭＳ Ｐゴシック"/>
        <family val="3"/>
        <charset val="128"/>
      </rPr>
      <t>( 訪看24 )第    991 号
( 訪看25 )第   1069 号
( 訪看41 )第    259 号</t>
    </r>
  </si>
  <si>
    <r>
      <rPr>
        <sz val="9"/>
        <color rgb="FF000000"/>
        <rFont val="ＭＳ Ｐゴシック"/>
        <family val="3"/>
        <charset val="128"/>
      </rPr>
      <t>令和 6年10月 1日
令和 6年10月 1日
令和 6年10月 1日</t>
    </r>
  </si>
  <si>
    <t>654</t>
  </si>
  <si>
    <t>29,9089,9</t>
  </si>
  <si>
    <r>
      <rPr>
        <sz val="9"/>
        <color rgb="FF000000"/>
        <rFont val="ＭＳ ゴシック"/>
        <family val="3"/>
        <charset val="128"/>
      </rPr>
      <t>株式会社ゆあん
トモール訪問看護ステーションゆあん</t>
    </r>
  </si>
  <si>
    <r>
      <rPr>
        <sz val="9"/>
        <color rgb="FF000000"/>
        <rFont val="ＭＳ ゴシック"/>
        <family val="3"/>
        <charset val="128"/>
      </rPr>
      <t>〒070－0841
旭川市大町１条３丁目９番２３号　３階</t>
    </r>
  </si>
  <si>
    <r>
      <rPr>
        <sz val="9"/>
        <color rgb="FF000000"/>
        <rFont val="ＭＳ ゴシック"/>
        <family val="3"/>
        <charset val="128"/>
      </rPr>
      <t>0166-76-9960
(0166-76-9961)</t>
    </r>
  </si>
  <si>
    <r>
      <rPr>
        <sz val="9"/>
        <color rgb="FF000000"/>
        <rFont val="ＭＳ Ｐゴシック"/>
        <family val="3"/>
        <charset val="128"/>
      </rPr>
      <t>( 訪看10 )第    675 号
( 訪看23 )第   1128 号
( 訪看25 )第   1071 号
( 訪看27 )第    373 号
( 訪看28 )第    247 号
( 訪看34 )第    135 号
( 訪看41 )第    180 号</t>
    </r>
  </si>
  <si>
    <r>
      <rPr>
        <sz val="9"/>
        <color rgb="FF000000"/>
        <rFont val="ＭＳ Ｐゴシック"/>
        <family val="3"/>
        <charset val="128"/>
      </rPr>
      <t>令和 6年10月 1日
令和 7年 9月 1日
令和 6年10月 1日
令和 6年10月 1日
令和 6年10月 1日
令和 6年10月 1日
令和 6年10月 1日</t>
    </r>
  </si>
  <si>
    <t>655</t>
  </si>
  <si>
    <t>29,9090,7</t>
  </si>
  <si>
    <r>
      <rPr>
        <sz val="9"/>
        <color rgb="FF000000"/>
        <rFont val="ＭＳ ゴシック"/>
        <family val="3"/>
        <charset val="128"/>
      </rPr>
      <t>有限会社ウェルフォース
医療特化型ウェルフォース訪問看護ステーション</t>
    </r>
  </si>
  <si>
    <r>
      <rPr>
        <sz val="9"/>
        <color rgb="FF000000"/>
        <rFont val="ＭＳ ゴシック"/>
        <family val="3"/>
        <charset val="128"/>
      </rPr>
      <t>〒070－8061
旭川市高砂台５丁目２１番７号</t>
    </r>
  </si>
  <si>
    <r>
      <rPr>
        <sz val="9"/>
        <color rgb="FF000000"/>
        <rFont val="ＭＳ ゴシック"/>
        <family val="3"/>
        <charset val="128"/>
      </rPr>
      <t>0166-60-1110
(0166-60-1113)</t>
    </r>
  </si>
  <si>
    <r>
      <rPr>
        <sz val="9"/>
        <color rgb="FF000000"/>
        <rFont val="ＭＳ Ｐゴシック"/>
        <family val="3"/>
        <charset val="128"/>
      </rPr>
      <t>( 訪看10 )第    690 号
( 訪看24 )第   1005 号
( 訪看25 )第   1082 号
( 訪看27 )第    388 号
( 訪看41 )第    291 号</t>
    </r>
  </si>
  <si>
    <r>
      <rPr>
        <sz val="9"/>
        <color rgb="FF000000"/>
        <rFont val="ＭＳ Ｐゴシック"/>
        <family val="3"/>
        <charset val="128"/>
      </rPr>
      <t>令和 6年12月 1日
令和 6年11月 1日
令和 6年11月 1日
令和 6年12月 1日
令和 6年11月 1日</t>
    </r>
  </si>
  <si>
    <t>656</t>
  </si>
  <si>
    <t>29,9091,5</t>
  </si>
  <si>
    <r>
      <rPr>
        <sz val="9"/>
        <color rgb="FF000000"/>
        <rFont val="ＭＳ ゴシック"/>
        <family val="3"/>
        <charset val="128"/>
      </rPr>
      <t>合同会社チイキのミカタ
訪問看護ステーションいろはす</t>
    </r>
  </si>
  <si>
    <r>
      <rPr>
        <sz val="9"/>
        <color rgb="FF000000"/>
        <rFont val="ＭＳ ゴシック"/>
        <family val="3"/>
        <charset val="128"/>
      </rPr>
      <t>〒070－0081
旭川市亀吉１条２丁目３番４号フィレンツェ１０１号室</t>
    </r>
  </si>
  <si>
    <r>
      <rPr>
        <sz val="9"/>
        <color rgb="FF000000"/>
        <rFont val="ＭＳ ゴシック"/>
        <family val="3"/>
        <charset val="128"/>
      </rPr>
      <t xml:space="preserve">090-6444-6868
</t>
    </r>
  </si>
  <si>
    <r>
      <rPr>
        <sz val="9"/>
        <color rgb="FF000000"/>
        <rFont val="ＭＳ Ｐゴシック"/>
        <family val="3"/>
        <charset val="128"/>
      </rPr>
      <t>( 訪看10 )第    695 号
( 訪看24 )第   1019 号
( 訪看25 )第   1098 号
( 訪看27 )第    391 号
( 訪看28 )第    259 号
( 訪看機４ )第      4 号
( 訪看34 )第    257 号
( 訪ベⅠ１ )第    454 号
( 訪ベⅠ１注 )第     31 号
( 訪看40 )第    632 号
( 訪看41 )第    345 号</t>
    </r>
  </si>
  <si>
    <r>
      <rPr>
        <sz val="9"/>
        <color rgb="FF000000"/>
        <rFont val="ＭＳ Ｐゴシック"/>
        <family val="3"/>
        <charset val="128"/>
      </rPr>
      <t>令和 7年 1月 1日
令和 7年 1月 1日
令和 7年 1月 1日
令和 7年 1月 1日
令和 7年 1月 1日
令和 8年 6月 1日
令和 7年 1月 1日
令和 8年 6月 1日
令和 8年 6月 1日
令和 7年 8月 1日
令和 7年 1月 1日</t>
    </r>
  </si>
  <si>
    <t>657</t>
  </si>
  <si>
    <t>29,9094,9</t>
  </si>
  <si>
    <r>
      <rPr>
        <sz val="9"/>
        <color rgb="FF000000"/>
        <rFont val="ＭＳ ゴシック"/>
        <family val="3"/>
        <charset val="128"/>
      </rPr>
      <t>株式会社北海道光健康社
訪問看護たいよう</t>
    </r>
  </si>
  <si>
    <r>
      <rPr>
        <sz val="9"/>
        <color rgb="FF000000"/>
        <rFont val="ＭＳ ゴシック"/>
        <family val="3"/>
        <charset val="128"/>
      </rPr>
      <t>〒079－8413
旭川市永山３条１８丁目１番４号道北整骨院２階</t>
    </r>
  </si>
  <si>
    <r>
      <rPr>
        <sz val="9"/>
        <color rgb="FF000000"/>
        <rFont val="ＭＳ ゴシック"/>
        <family val="3"/>
        <charset val="128"/>
      </rPr>
      <t>090-2075-8819
(0166-47-7207)</t>
    </r>
  </si>
  <si>
    <r>
      <rPr>
        <sz val="9"/>
        <color rgb="FF000000"/>
        <rFont val="ＭＳ Ｐゴシック"/>
        <family val="3"/>
        <charset val="128"/>
      </rPr>
      <t>( 訪看10 )第    709 号
( 訪看24 )第   1033 号
( 訪ベⅠ１ )第    372 号
( 訪ベⅠ１注 )第    262 号
( 訪看41 )第    397 号</t>
    </r>
  </si>
  <si>
    <r>
      <rPr>
        <sz val="9"/>
        <color rgb="FF000000"/>
        <rFont val="ＭＳ Ｐゴシック"/>
        <family val="3"/>
        <charset val="128"/>
      </rPr>
      <t>令和 7年 4月 1日
令和 7年 4月 1日
令和 8年 6月 1日
令和 8年 6月 1日
令和 7年 7月 1日</t>
    </r>
  </si>
  <si>
    <t>658</t>
  </si>
  <si>
    <t>29,9095,6</t>
  </si>
  <si>
    <r>
      <rPr>
        <sz val="9"/>
        <color rgb="FF000000"/>
        <rFont val="ＭＳ ゴシック"/>
        <family val="3"/>
        <charset val="128"/>
      </rPr>
      <t>株式会社シーユーシー・ホスピス
看護クラーク旭川神楽</t>
    </r>
  </si>
  <si>
    <r>
      <rPr>
        <sz val="9"/>
        <color rgb="FF000000"/>
        <rFont val="ＭＳ ゴシック"/>
        <family val="3"/>
        <charset val="128"/>
      </rPr>
      <t>〒070－8003
旭川市神楽３条１２丁目１番４５号</t>
    </r>
  </si>
  <si>
    <r>
      <rPr>
        <sz val="9"/>
        <color rgb="FF000000"/>
        <rFont val="ＭＳ ゴシック"/>
        <family val="3"/>
        <charset val="128"/>
      </rPr>
      <t>0166-76-1325
(0166-76-1331)</t>
    </r>
  </si>
  <si>
    <r>
      <rPr>
        <sz val="9"/>
        <color rgb="FF000000"/>
        <rFont val="ＭＳ Ｐゴシック"/>
        <family val="3"/>
        <charset val="128"/>
      </rPr>
      <t>( 訪看23 )第   1112 号
( 訪看24 )第   1044 号
( 訪看25 )第   1124 号
( 訪看34 )第    323 号
( 訪看35 )第     74 号
( 訪看36 )第     22 号
( 訪ベⅠ１ )第    375 号
( 訪ベⅠ１注 )第    317 号
( 訪ベⅡ１８ )第     30 号
( 訪ベⅡ１８注 )第     13 号
( 訪看41 )第    374 号</t>
    </r>
  </si>
  <si>
    <r>
      <rPr>
        <sz val="9"/>
        <color rgb="FF000000"/>
        <rFont val="ＭＳ Ｐゴシック"/>
        <family val="3"/>
        <charset val="128"/>
      </rPr>
      <t>令和 7年 7月 1日
令和 7年 5月 1日
令和 7年 5月 1日
令和 7年 7月 1日
令和 8年 6月 1日
令和 8年 6月 1日
令和 8年 6月 1日
令和 8年 6月 1日
令和 8年 1月 1日
令和 8年 6月 1日
令和 7年 5月 1日</t>
    </r>
  </si>
  <si>
    <t>659</t>
  </si>
  <si>
    <t>29,9096,4</t>
  </si>
  <si>
    <r>
      <rPr>
        <sz val="9"/>
        <color rgb="FF000000"/>
        <rFont val="ＭＳ ゴシック"/>
        <family val="3"/>
        <charset val="128"/>
      </rPr>
      <t>特定非営利活動法人あさひかわナースハーモニー
訪問看護ステーション凪とくも</t>
    </r>
  </si>
  <si>
    <r>
      <rPr>
        <sz val="9"/>
        <color rgb="FF000000"/>
        <rFont val="ＭＳ ゴシック"/>
        <family val="3"/>
        <charset val="128"/>
      </rPr>
      <t>〒070－0038
旭川市８条通８丁目４１－３４ウィンザー８・８　１０１号室</t>
    </r>
  </si>
  <si>
    <r>
      <rPr>
        <sz val="9"/>
        <color rgb="FF000000"/>
        <rFont val="ＭＳ ゴシック"/>
        <family val="3"/>
        <charset val="128"/>
      </rPr>
      <t>0166-64-6540
(0166-64-6540)</t>
    </r>
  </si>
  <si>
    <r>
      <rPr>
        <sz val="9"/>
        <color rgb="FF000000"/>
        <rFont val="ＭＳ Ｐゴシック"/>
        <family val="3"/>
        <charset val="128"/>
      </rPr>
      <t>( 訪看10 )第    747 号
( 訪看23 )第   1168 号
( 訪看24 )第   1078 号
( 訪看25 )第   1161 号
( 訪ベⅠ１注 )第    406 号
( 訪看41 )第    418 号</t>
    </r>
  </si>
  <si>
    <r>
      <rPr>
        <sz val="9"/>
        <color rgb="FF000000"/>
        <rFont val="ＭＳ Ｐゴシック"/>
        <family val="3"/>
        <charset val="128"/>
      </rPr>
      <t>令和 7年 7月 1日
令和 8年 5月 1日
令和 7年 7月 1日
令和 7年 7月 1日
令和 8年 7月 1日
令和 7年 7月 1日</t>
    </r>
  </si>
  <si>
    <t>660</t>
  </si>
  <si>
    <t>29,9097,2</t>
  </si>
  <si>
    <r>
      <rPr>
        <sz val="9"/>
        <color rgb="FF000000"/>
        <rFont val="ＭＳ ゴシック"/>
        <family val="3"/>
        <charset val="128"/>
      </rPr>
      <t>合同会社ＲａｓｉＱ
訪問看護ステーションＲａｓｉＱ</t>
    </r>
  </si>
  <si>
    <r>
      <rPr>
        <sz val="9"/>
        <color rgb="FF000000"/>
        <rFont val="ＭＳ ゴシック"/>
        <family val="3"/>
        <charset val="128"/>
      </rPr>
      <t>〒070－8011
旭川市神居１条９丁目１－１２リバーサイド神居２０３</t>
    </r>
  </si>
  <si>
    <r>
      <rPr>
        <sz val="9"/>
        <color rgb="FF000000"/>
        <rFont val="ＭＳ ゴシック"/>
        <family val="3"/>
        <charset val="128"/>
      </rPr>
      <t>0166-73-9337
(0166-73-9335)</t>
    </r>
  </si>
  <si>
    <r>
      <rPr>
        <sz val="9"/>
        <color rgb="FF000000"/>
        <rFont val="ＭＳ Ｐゴシック"/>
        <family val="3"/>
        <charset val="128"/>
      </rPr>
      <t>( 訪看10 )第    743 号
( 訪看23 )第   1199 号
( 訪看24 )第   1070 号
( 訪看25 )第   1154 号
( 訪看27 )第    433 号
( 訪看28 )第    287 号
( 訪看34 )第    370 号
( 訪ベⅠ１ )第    637 号
( 訪看41 )第    411 号</t>
    </r>
  </si>
  <si>
    <r>
      <rPr>
        <sz val="9"/>
        <color rgb="FF000000"/>
        <rFont val="ＭＳ Ｐゴシック"/>
        <family val="3"/>
        <charset val="128"/>
      </rPr>
      <t>令和 7年 7月 1日
令和 8年 7月 1日
令和 7年 7月 1日
令和 7年 7月 1日
令和 7年 7月 1日
令和 7年 7月 1日
令和 8年 4月 1日
令和 8年 7月 1日
令和 7年 7月 1日</t>
    </r>
  </si>
  <si>
    <t>661</t>
  </si>
  <si>
    <t>29,9098,0</t>
  </si>
  <si>
    <r>
      <rPr>
        <sz val="9"/>
        <color rgb="FF000000"/>
        <rFont val="ＭＳ ゴシック"/>
        <family val="3"/>
        <charset val="128"/>
      </rPr>
      <t>株式会社マイセルフ
訪問看護ステーションマイセルフ</t>
    </r>
  </si>
  <si>
    <r>
      <rPr>
        <sz val="9"/>
        <color rgb="FF000000"/>
        <rFont val="ＭＳ ゴシック"/>
        <family val="3"/>
        <charset val="128"/>
      </rPr>
      <t>〒078－8245
旭川市豊岡１５条７丁目３番１８号豊岡１５．７ヒルズ３階</t>
    </r>
  </si>
  <si>
    <r>
      <rPr>
        <sz val="9"/>
        <color rgb="FF000000"/>
        <rFont val="ＭＳ ゴシック"/>
        <family val="3"/>
        <charset val="128"/>
      </rPr>
      <t>0166-73-5658
(0166-76-9444)</t>
    </r>
  </si>
  <si>
    <r>
      <rPr>
        <sz val="9"/>
        <color rgb="FF000000"/>
        <rFont val="ＭＳ Ｐゴシック"/>
        <family val="3"/>
        <charset val="128"/>
      </rPr>
      <t>( 訪看10 )第    745 号
( 訪看23 )第   1121 号
( 訪看24 )第   1073 号
( 訪看25 )第   1157 号
( 訪看27 )第    434 号
( 訪看28 )第    288 号
( 訪看34 )第    419 号
( 訪看37 )第     25 号
( 訪ベⅠ１ )第    379 号
( 訪ベⅠ１注 )第     50 号
( 訪看41 )第    414 号</t>
    </r>
  </si>
  <si>
    <r>
      <rPr>
        <sz val="9"/>
        <color rgb="FF000000"/>
        <rFont val="ＭＳ Ｐゴシック"/>
        <family val="3"/>
        <charset val="128"/>
      </rPr>
      <t>令和 7年 7月 1日
令和 7年 9月 1日
令和 7年 7月 1日
令和 7年 7月 1日
令和 7年 7月 1日
令和 7年 7月 1日
令和 8年 6月 1日
令和 8年 6月 1日
令和 8年 6月 1日
令和 8年 6月 1日
令和 7年 7月 1日</t>
    </r>
  </si>
  <si>
    <t>662</t>
  </si>
  <si>
    <t>29,9099,8</t>
  </si>
  <si>
    <r>
      <rPr>
        <sz val="9"/>
        <color rgb="FF000000"/>
        <rFont val="ＭＳ ゴシック"/>
        <family val="3"/>
        <charset val="128"/>
      </rPr>
      <t>株式会社ｎｉｎｅ　ｐｌｕｓ
訪問看護ステーションこころね</t>
    </r>
  </si>
  <si>
    <r>
      <rPr>
        <sz val="9"/>
        <color rgb="FF000000"/>
        <rFont val="ＭＳ ゴシック"/>
        <family val="3"/>
        <charset val="128"/>
      </rPr>
      <t>〒070－0824
旭川市錦町１８丁目２１５２－７</t>
    </r>
  </si>
  <si>
    <r>
      <rPr>
        <sz val="9"/>
        <color rgb="FF000000"/>
        <rFont val="ＭＳ ゴシック"/>
        <family val="3"/>
        <charset val="128"/>
      </rPr>
      <t>0166-73-9820
(0166-73-9821)</t>
    </r>
  </si>
  <si>
    <r>
      <rPr>
        <sz val="9"/>
        <color rgb="FF000000"/>
        <rFont val="ＭＳ Ｐゴシック"/>
        <family val="3"/>
        <charset val="128"/>
      </rPr>
      <t>( 訪看10 )第    754 号
( 訪看23 )第   1169 号
( 訪看24 )第   1083 号
( 訪看25 )第   1167 号
( 訪看27 )第    441 号
( 訪看28 )第    293 号
( 訪看34 )第    368 号
( 訪ベⅠ１ )第    635 号
( 訪看41 )第    425 号</t>
    </r>
  </si>
  <si>
    <r>
      <rPr>
        <sz val="9"/>
        <color rgb="FF000000"/>
        <rFont val="ＭＳ Ｐゴシック"/>
        <family val="3"/>
        <charset val="128"/>
      </rPr>
      <t>令和 7年 9月 1日
令和 8年 5月 1日
令和 7年 9月 1日
令和 7年 9月 1日
令和 7年 9月 1日
令和 7年 9月 1日
令和 8年 4月 1日
令和 8年 7月 1日
令和 7年 9月 1日</t>
    </r>
  </si>
  <si>
    <t>663</t>
  </si>
  <si>
    <t>29,9100,4</t>
  </si>
  <si>
    <r>
      <rPr>
        <sz val="9"/>
        <color rgb="FF000000"/>
        <rFont val="ＭＳ ゴシック"/>
        <family val="3"/>
        <charset val="128"/>
      </rPr>
      <t>サクシード株式会社
訪問看護ステーションれら旭川</t>
    </r>
  </si>
  <si>
    <r>
      <rPr>
        <sz val="9"/>
        <color rgb="FF000000"/>
        <rFont val="ＭＳ ゴシック"/>
        <family val="3"/>
        <charset val="128"/>
      </rPr>
      <t>〒071－8132
旭川市末広２条５丁目５番１４号パールハウスＦ号室</t>
    </r>
  </si>
  <si>
    <r>
      <rPr>
        <sz val="9"/>
        <color rgb="FF000000"/>
        <rFont val="ＭＳ ゴシック"/>
        <family val="3"/>
        <charset val="128"/>
      </rPr>
      <t xml:space="preserve">070-2164-4979
</t>
    </r>
  </si>
  <si>
    <r>
      <rPr>
        <sz val="9"/>
        <color rgb="FF000000"/>
        <rFont val="ＭＳ Ｐゴシック"/>
        <family val="3"/>
        <charset val="128"/>
      </rPr>
      <t>( 訪看10 )第    830 号
( 訪看24 )第   1114 号
( 訪看25 )第   1198 号
( 訪看27 )第    499 号
( 訪看34 )第    434 号
( 訪ベⅠ１ )第    519 号
( 訪看41 )第    458 号</t>
    </r>
  </si>
  <si>
    <r>
      <rPr>
        <sz val="9"/>
        <color rgb="FF000000"/>
        <rFont val="ＭＳ Ｐゴシック"/>
        <family val="3"/>
        <charset val="128"/>
      </rPr>
      <t>令和 8年 7月 1日
令和 8年 2月 1日
令和 8年 2月 1日
令和 8年 7月 1日
令和 8年 7月 1日
令和 8年 6月 1日
令和 8年 2月 1日</t>
    </r>
  </si>
  <si>
    <t>664</t>
  </si>
  <si>
    <t>29,9101,2</t>
  </si>
  <si>
    <r>
      <rPr>
        <sz val="9"/>
        <color rgb="FF000000"/>
        <rFont val="ＭＳ ゴシック"/>
        <family val="3"/>
        <charset val="128"/>
      </rPr>
      <t>株式会社有倫
訪問看護ステーション有倫</t>
    </r>
  </si>
  <si>
    <r>
      <rPr>
        <sz val="9"/>
        <color rgb="FF000000"/>
        <rFont val="ＭＳ ゴシック"/>
        <family val="3"/>
        <charset val="128"/>
      </rPr>
      <t>〒078－8215
旭川市５条通２３丁目２１９７－２７レジェンド旭川</t>
    </r>
  </si>
  <si>
    <r>
      <rPr>
        <sz val="9"/>
        <color rgb="FF000000"/>
        <rFont val="ＭＳ ゴシック"/>
        <family val="3"/>
        <charset val="128"/>
      </rPr>
      <t>0166-76-8098
(0166-76-9714)</t>
    </r>
  </si>
  <si>
    <r>
      <rPr>
        <sz val="9"/>
        <color rgb="FF000000"/>
        <rFont val="ＭＳ Ｐゴシック"/>
        <family val="3"/>
        <charset val="128"/>
      </rPr>
      <t>( 訪看10 )第    793 号
( 訪看23 )第   1164 号
( 訪看24 )第   1123 号
( 訪看25 )第   1209 号
( 訪看27 )第    470 号
( 訪看28 )第    309 号
( 訪ベⅠ１ )第    486 号
( 訪看41 )第    473 号</t>
    </r>
  </si>
  <si>
    <r>
      <rPr>
        <sz val="9"/>
        <color rgb="FF000000"/>
        <rFont val="ＭＳ Ｐゴシック"/>
        <family val="3"/>
        <charset val="128"/>
      </rPr>
      <t>令和 8年 3月 1日
令和 8年 4月 1日
令和 8年 3月 1日
令和 8年 3月 1日
令和 8年 3月 1日
令和 8年 3月 1日
令和 8年 6月 1日
令和 8年 3月 1日</t>
    </r>
  </si>
  <si>
    <t>665</t>
  </si>
  <si>
    <t>29,9102,0</t>
  </si>
  <si>
    <r>
      <rPr>
        <sz val="9"/>
        <color rgb="FF000000"/>
        <rFont val="ＭＳ ゴシック"/>
        <family val="3"/>
        <charset val="128"/>
      </rPr>
      <t>株式会社マジカルケア
てつなぎ訪問看護ステーション旭川支店</t>
    </r>
  </si>
  <si>
    <r>
      <rPr>
        <sz val="9"/>
        <color rgb="FF000000"/>
        <rFont val="ＭＳ ゴシック"/>
        <family val="3"/>
        <charset val="128"/>
      </rPr>
      <t>〒070－0034
旭川市４条通７丁目７９３－１グラン旭川１０２号</t>
    </r>
  </si>
  <si>
    <r>
      <rPr>
        <sz val="9"/>
        <color rgb="FF000000"/>
        <rFont val="ＭＳ ゴシック"/>
        <family val="3"/>
        <charset val="128"/>
      </rPr>
      <t xml:space="preserve">070-4156-1975
</t>
    </r>
  </si>
  <si>
    <r>
      <rPr>
        <sz val="9"/>
        <color rgb="FF000000"/>
        <rFont val="ＭＳ Ｐゴシック"/>
        <family val="3"/>
        <charset val="128"/>
      </rPr>
      <t>( 訪看10 )第    794 号
( 訪看24 )第   1126 号
( 訪看27 )第    471 号
( 訪ベⅠ１ )第    521 号
( 訪看41 )第    476 号</t>
    </r>
  </si>
  <si>
    <r>
      <rPr>
        <sz val="9"/>
        <color rgb="FF000000"/>
        <rFont val="ＭＳ Ｐゴシック"/>
        <family val="3"/>
        <charset val="128"/>
      </rPr>
      <t>令和 8年 3月 1日
令和 8年 3月 1日
令和 8年 3月 1日
令和 8年 6月 1日
令和 8年 3月 1日</t>
    </r>
  </si>
  <si>
    <t>666</t>
  </si>
  <si>
    <t>29,9103,8</t>
  </si>
  <si>
    <r>
      <rPr>
        <sz val="9"/>
        <color rgb="FF000000"/>
        <rFont val="ＭＳ ゴシック"/>
        <family val="3"/>
        <charset val="128"/>
      </rPr>
      <t>株式会社旭
訪問看護ステーションあけぼの</t>
    </r>
  </si>
  <si>
    <r>
      <rPr>
        <sz val="9"/>
        <color rgb="FF000000"/>
        <rFont val="ＭＳ ゴシック"/>
        <family val="3"/>
        <charset val="128"/>
      </rPr>
      <t>〒070－0061
旭川市曙１条７丁目２番１号國本ビル２階</t>
    </r>
  </si>
  <si>
    <r>
      <rPr>
        <sz val="9"/>
        <color rgb="FF000000"/>
        <rFont val="ＭＳ ゴシック"/>
        <family val="3"/>
        <charset val="128"/>
      </rPr>
      <t>0166-85-7372
(0166-85-7374)</t>
    </r>
  </si>
  <si>
    <r>
      <rPr>
        <sz val="9"/>
        <color rgb="FF000000"/>
        <rFont val="ＭＳ Ｐゴシック"/>
        <family val="3"/>
        <charset val="128"/>
      </rPr>
      <t>( 訪看10 )第    806 号
( 訪看24 )第   1134 号
( 訪看25 )第   1220 号
( 訪看27 )第    475 号
( 訪ベⅠ１ )第    440 号
( 訪ベⅠ１注 )第      1 号
( 訪看40 )第    659 号</t>
    </r>
  </si>
  <si>
    <t>667</t>
  </si>
  <si>
    <t>29,9401,6</t>
  </si>
  <si>
    <r>
      <rPr>
        <sz val="9"/>
        <color rgb="FF000000"/>
        <rFont val="ＭＳ ゴシック"/>
        <family val="3"/>
        <charset val="128"/>
      </rPr>
      <t>社会福祉法人　北海道療育園
訪問看護ステーション　けあぷらす</t>
    </r>
  </si>
  <si>
    <r>
      <rPr>
        <sz val="9"/>
        <color rgb="FF000000"/>
        <rFont val="ＭＳ ゴシック"/>
        <family val="3"/>
        <charset val="128"/>
      </rPr>
      <t>〒071－8143
旭川市春光台３条１０丁目　福祉村地域交流ホーム「ｙｏｕ」内</t>
    </r>
  </si>
  <si>
    <r>
      <rPr>
        <sz val="9"/>
        <color rgb="FF000000"/>
        <rFont val="ＭＳ ゴシック"/>
        <family val="3"/>
        <charset val="128"/>
      </rPr>
      <t>0166-76-1192
(0166-76-1966)</t>
    </r>
  </si>
  <si>
    <r>
      <rPr>
        <sz val="9"/>
        <color rgb="FF000000"/>
        <rFont val="ＭＳ Ｐゴシック"/>
        <family val="3"/>
        <charset val="128"/>
      </rPr>
      <t>( 訪看10 )第    160 号
( 訪看23 )第   1051 号
( 訪看24 )第    343 号
( 訪看25 )第    442 号
( 訪看34 )第    154 号
( 訪ベⅠ１ )第     26 号
( 訪ベⅠ１注 )第    380 号
( 訪ベⅡ１１ )第      2 号
( 訪ベⅡ１注 )第      1 号
( 訪看40 )第    292 号</t>
    </r>
  </si>
  <si>
    <r>
      <rPr>
        <sz val="9"/>
        <color rgb="FF000000"/>
        <rFont val="ＭＳ Ｐゴシック"/>
        <family val="3"/>
        <charset val="128"/>
      </rPr>
      <t>平成26年 7月 1日
令和 6年10月 1日
平成26年 7月 1日
平成26年 7月 1日
令和 6年11月 1日
令和 8年 6月 1日
令和 8年 6月 1日
令和 6年 6月 1日
令和 8年 6月 1日
令和 6年 6月 1日</t>
    </r>
  </si>
  <si>
    <t>668</t>
  </si>
  <si>
    <t>29,9402,4</t>
  </si>
  <si>
    <r>
      <rPr>
        <sz val="9"/>
        <color rgb="FF000000"/>
        <rFont val="ＭＳ ゴシック"/>
        <family val="3"/>
        <charset val="128"/>
      </rPr>
      <t>株式会社　むつみ
訪問看護ステーション　むつみ</t>
    </r>
  </si>
  <si>
    <r>
      <rPr>
        <sz val="9"/>
        <color rgb="FF000000"/>
        <rFont val="ＭＳ ゴシック"/>
        <family val="3"/>
        <charset val="128"/>
      </rPr>
      <t>〒070－0039
旭川市９条通８丁目２４８６番地の１０小里ビル</t>
    </r>
  </si>
  <si>
    <r>
      <rPr>
        <sz val="9"/>
        <color rgb="FF000000"/>
        <rFont val="ＭＳ ゴシック"/>
        <family val="3"/>
        <charset val="128"/>
      </rPr>
      <t>0166-62-2677
(0166-61-2620)</t>
    </r>
  </si>
  <si>
    <r>
      <rPr>
        <sz val="9"/>
        <color rgb="FF000000"/>
        <rFont val="ＭＳ Ｐゴシック"/>
        <family val="3"/>
        <charset val="128"/>
      </rPr>
      <t>( 訪看10 )第    181 号
( 訪看24 )第    367 号
( 訪看25 )第    468 号
( 訪看41 )第    261 号</t>
    </r>
  </si>
  <si>
    <r>
      <rPr>
        <sz val="9"/>
        <color rgb="FF000000"/>
        <rFont val="ＭＳ Ｐゴシック"/>
        <family val="3"/>
        <charset val="128"/>
      </rPr>
      <t>平成27年 1月 1日
平成27年 1月 1日
平成27年 1月 1日
令和 6年10月 1日</t>
    </r>
  </si>
  <si>
    <t>669</t>
  </si>
  <si>
    <t>29,9403,2</t>
  </si>
  <si>
    <r>
      <rPr>
        <sz val="9"/>
        <color rgb="FF000000"/>
        <rFont val="ＭＳ ゴシック"/>
        <family val="3"/>
        <charset val="128"/>
      </rPr>
      <t>株式会社リライフ
定期巡回・随時対応型訪問介護看護　ガーデナース南永山</t>
    </r>
  </si>
  <si>
    <r>
      <rPr>
        <sz val="9"/>
        <color rgb="FF000000"/>
        <rFont val="ＭＳ Ｐゴシック"/>
        <family val="3"/>
        <charset val="128"/>
      </rPr>
      <t>( 訪看23 )第    998 号
( 訪看24 )第    585 号
( 訪看25 )第    666 号
( 訪看41 )第     94 号</t>
    </r>
  </si>
  <si>
    <r>
      <rPr>
        <sz val="9"/>
        <color rgb="FF000000"/>
        <rFont val="ＭＳ Ｐゴシック"/>
        <family val="3"/>
        <charset val="128"/>
      </rPr>
      <t>令和 6年 7月 1日
平成31年 3月 1日
平成31年 3月 1日
令和 6年 6月 1日</t>
    </r>
  </si>
  <si>
    <t>670</t>
  </si>
  <si>
    <t>29,9409,9</t>
  </si>
  <si>
    <r>
      <rPr>
        <sz val="9"/>
        <color rgb="FF000000"/>
        <rFont val="ＭＳ ゴシック"/>
        <family val="3"/>
        <charset val="128"/>
      </rPr>
      <t>有限会社　鷹の巣
訪問看護ステーションファミリア</t>
    </r>
  </si>
  <si>
    <r>
      <rPr>
        <sz val="9"/>
        <color rgb="FF000000"/>
        <rFont val="ＭＳ ゴシック"/>
        <family val="3"/>
        <charset val="128"/>
      </rPr>
      <t>〒071－8136
旭川市末広６条６丁目６番１５号</t>
    </r>
  </si>
  <si>
    <r>
      <rPr>
        <sz val="9"/>
        <color rgb="FF000000"/>
        <rFont val="ＭＳ ゴシック"/>
        <family val="3"/>
        <charset val="128"/>
      </rPr>
      <t>0166-74-8679
(0166-74-4649)</t>
    </r>
  </si>
  <si>
    <r>
      <rPr>
        <sz val="9"/>
        <color rgb="FF000000"/>
        <rFont val="ＭＳ Ｐゴシック"/>
        <family val="3"/>
        <charset val="128"/>
      </rPr>
      <t>( 訪看10 )第    598 号
( 訪看23 )第    887 号
( 訪看25 )第    959 号
( 訪看27 )第    297 号
( 訪看28 )第    196 号
( 訪看40 )第    517 号</t>
    </r>
  </si>
  <si>
    <r>
      <rPr>
        <sz val="9"/>
        <color rgb="FF000000"/>
        <rFont val="ＭＳ Ｐゴシック"/>
        <family val="3"/>
        <charset val="128"/>
      </rPr>
      <t>令和 5年10月 1日
令和 6年 6月 1日
令和 5年10月 1日
令和 5年10月 1日
令和 5年10月 1日
令和 6年 6月 1日</t>
    </r>
  </si>
  <si>
    <t>671</t>
  </si>
  <si>
    <t>29,9410,7</t>
  </si>
  <si>
    <r>
      <rPr>
        <sz val="9"/>
        <color rgb="FF000000"/>
        <rFont val="ＭＳ ゴシック"/>
        <family val="3"/>
        <charset val="128"/>
      </rPr>
      <t>社会福祉法人　楽生会
社会福祉法人楽生会　訪問看護ステーションゆめ</t>
    </r>
  </si>
  <si>
    <r>
      <rPr>
        <sz val="9"/>
        <color rgb="FF000000"/>
        <rFont val="ＭＳ ゴシック"/>
        <family val="3"/>
        <charset val="128"/>
      </rPr>
      <t>〒070－0031
旭川市１条通１２丁目１７７番地２</t>
    </r>
  </si>
  <si>
    <r>
      <rPr>
        <sz val="9"/>
        <color rgb="FF000000"/>
        <rFont val="ＭＳ ゴシック"/>
        <family val="3"/>
        <charset val="128"/>
      </rPr>
      <t xml:space="preserve">0166-27-0030
</t>
    </r>
  </si>
  <si>
    <r>
      <rPr>
        <sz val="9"/>
        <color rgb="FF000000"/>
        <rFont val="ＭＳ Ｐゴシック"/>
        <family val="3"/>
        <charset val="128"/>
      </rPr>
      <t>( 訪看10 )第    715 号
( 訪看23 )第   1109 号
( 訪看24 )第   1041 号
( 訪看25 )第   1122 号
( 訪看27 )第    407 号
( 訪看28 )第    271 号
( 訪看33 )第      9 号
( 訪ベⅠ１ )第    561 号
( 訪看41 )第    373 号</t>
    </r>
  </si>
  <si>
    <r>
      <rPr>
        <sz val="9"/>
        <color rgb="FF000000"/>
        <rFont val="ＭＳ Ｐゴシック"/>
        <family val="3"/>
        <charset val="128"/>
      </rPr>
      <t>令和 7年 4月 1日
令和 7年 6月 1日
令和 7年 4月 1日
令和 7年 4月 1日
令和 7年 4月 1日
令和 7年 4月 1日
令和 7年 4月 1日
令和 8年 6月 1日
令和 7年 4月 1日</t>
    </r>
  </si>
  <si>
    <t>672</t>
  </si>
  <si>
    <t>30,9001,2</t>
  </si>
  <si>
    <r>
      <rPr>
        <sz val="9"/>
        <color rgb="FF000000"/>
        <rFont val="ＭＳ ゴシック"/>
        <family val="3"/>
        <charset val="128"/>
      </rPr>
      <t>医療法人社団　ふらの西病院
ふらの訪問看護ステーション青いとり</t>
    </r>
  </si>
  <si>
    <r>
      <rPr>
        <sz val="9"/>
        <color rgb="FF000000"/>
        <rFont val="ＭＳ ゴシック"/>
        <family val="3"/>
        <charset val="128"/>
      </rPr>
      <t>〒076－0038
富良野市桂木町２番７７号</t>
    </r>
  </si>
  <si>
    <r>
      <rPr>
        <sz val="9"/>
        <color rgb="FF000000"/>
        <rFont val="ＭＳ ゴシック"/>
        <family val="3"/>
        <charset val="128"/>
      </rPr>
      <t xml:space="preserve">0167-23-6693
</t>
    </r>
  </si>
  <si>
    <r>
      <rPr>
        <sz val="9"/>
        <color rgb="FF000000"/>
        <rFont val="ＭＳ Ｐゴシック"/>
        <family val="3"/>
        <charset val="128"/>
      </rPr>
      <t>( 訪看10 )第      2 号
( 訪看24 )第     89 号
( 訪看25 )第     61 号
( 訪看27 )第     31 号
( 訪看34 )第    407 号
( 訪ベⅠ１ )第    120 号
( 訪ベⅠ１注 )第     53 号
( 訪看40 )第    293 号</t>
    </r>
  </si>
  <si>
    <r>
      <rPr>
        <sz val="9"/>
        <color rgb="FF000000"/>
        <rFont val="ＭＳ Ｐゴシック"/>
        <family val="3"/>
        <charset val="128"/>
      </rPr>
      <t>平成10年 6月 1日
平成20年 4月 1日
平成10年 6月 1日
平成27年 1月 1日
令和 8年 6月 1日
令和 8年 6月 1日
令和 8年 6月 1日
令和 6年 6月 1日</t>
    </r>
  </si>
  <si>
    <t>673</t>
  </si>
  <si>
    <t>30,9002,0</t>
  </si>
  <si>
    <r>
      <rPr>
        <sz val="9"/>
        <color rgb="FF000000"/>
        <rFont val="ＭＳ ゴシック"/>
        <family val="3"/>
        <charset val="128"/>
      </rPr>
      <t>一般社団法人　北海道総合在宅ケア事業団
一般社団法人北海道総合在宅ケア事業団富良野地域訪問看護ステーション</t>
    </r>
  </si>
  <si>
    <r>
      <rPr>
        <sz val="9"/>
        <color rgb="FF000000"/>
        <rFont val="ＭＳ ゴシック"/>
        <family val="3"/>
        <charset val="128"/>
      </rPr>
      <t>〒076－0018
富良野市弥生町１番３号　富良野市総合保健センター内</t>
    </r>
  </si>
  <si>
    <r>
      <rPr>
        <sz val="9"/>
        <color rgb="FF000000"/>
        <rFont val="ＭＳ ゴシック"/>
        <family val="3"/>
        <charset val="128"/>
      </rPr>
      <t xml:space="preserve">0167-22-0361
</t>
    </r>
  </si>
  <si>
    <r>
      <rPr>
        <sz val="9"/>
        <color rgb="FF000000"/>
        <rFont val="ＭＳ Ｐゴシック"/>
        <family val="3"/>
        <charset val="128"/>
      </rPr>
      <t>( 訪看10 )第     22 号
( 訪看34 )第    190 号
( 訪ベⅠ１ )第    309 号
( 訪ベⅠ１注 )第    195 号
( 訪看40 )第    294 号</t>
    </r>
  </si>
  <si>
    <r>
      <rPr>
        <sz val="9"/>
        <color rgb="FF000000"/>
        <rFont val="ＭＳ Ｐゴシック"/>
        <family val="3"/>
        <charset val="128"/>
      </rPr>
      <t>令和 3年 7月 1日
令和 6年12月 1日
令和 8年 6月 1日
令和 8年 6月 1日
令和 6年 6月 1日</t>
    </r>
  </si>
  <si>
    <t>674</t>
  </si>
  <si>
    <t>30,9003,8</t>
  </si>
  <si>
    <r>
      <rPr>
        <sz val="9"/>
        <color rgb="FF000000"/>
        <rFont val="ＭＳ ゴシック"/>
        <family val="3"/>
        <charset val="128"/>
      </rPr>
      <t>一般社団法人　北海道総合在宅ケア事業団
一般社団法人北海道総合在宅ケア事業団上富良野訪問看護ステーション</t>
    </r>
  </si>
  <si>
    <r>
      <rPr>
        <sz val="9"/>
        <color rgb="FF000000"/>
        <rFont val="ＭＳ ゴシック"/>
        <family val="3"/>
        <charset val="128"/>
      </rPr>
      <t>〒071－0561
空知郡上富良野町大町２丁目８番４号上富良野町保健福祉総合センターかみん</t>
    </r>
  </si>
  <si>
    <r>
      <rPr>
        <sz val="9"/>
        <color rgb="FF000000"/>
        <rFont val="ＭＳ ゴシック"/>
        <family val="3"/>
        <charset val="128"/>
      </rPr>
      <t xml:space="preserve">0167-45-5438
</t>
    </r>
  </si>
  <si>
    <r>
      <rPr>
        <sz val="9"/>
        <color rgb="FF000000"/>
        <rFont val="ＭＳ Ｐゴシック"/>
        <family val="3"/>
        <charset val="128"/>
      </rPr>
      <t>( 訪看10 )第     75 号
( 訪看34 )第    200 号
( 訪ベⅠ１ )第    121 号
( 訪ベⅠ１注 )第    193 号
( 訪看40 )第    295 号</t>
    </r>
  </si>
  <si>
    <r>
      <rPr>
        <sz val="9"/>
        <color rgb="FF000000"/>
        <rFont val="ＭＳ Ｐゴシック"/>
        <family val="3"/>
        <charset val="128"/>
      </rPr>
      <t>令和 3年 6月 1日
令和 6年12月 1日
令和 8年 6月 1日
令和 8年 6月 1日
令和 6年 6月 1日</t>
    </r>
  </si>
  <si>
    <t>675</t>
  </si>
  <si>
    <t>30,9005,3</t>
  </si>
  <si>
    <r>
      <rPr>
        <sz val="9"/>
        <color rgb="FF000000"/>
        <rFont val="ＭＳ ゴシック"/>
        <family val="3"/>
        <charset val="128"/>
      </rPr>
      <t>社会福祉法人　北海道社会事業協会
老健ふらの訪問看護ステーション</t>
    </r>
  </si>
  <si>
    <r>
      <rPr>
        <sz val="9"/>
        <color rgb="FF000000"/>
        <rFont val="ＭＳ ゴシック"/>
        <family val="3"/>
        <charset val="128"/>
      </rPr>
      <t>〒076－0057
富良野市住吉町１番２５号</t>
    </r>
  </si>
  <si>
    <r>
      <rPr>
        <sz val="9"/>
        <color rgb="FF000000"/>
        <rFont val="ＭＳ ゴシック"/>
        <family val="3"/>
        <charset val="128"/>
      </rPr>
      <t>0167-23-3933
(0167-23-3926)</t>
    </r>
  </si>
  <si>
    <r>
      <rPr>
        <sz val="9"/>
        <color rgb="FF000000"/>
        <rFont val="ＭＳ Ｐゴシック"/>
        <family val="3"/>
        <charset val="128"/>
      </rPr>
      <t>( 訪看10 )第    138 号
( 訪看24 )第    399 号
( 訪看25 )第    390 号
( 訪看34 )第    258 号
( 訪看35 )第     28 号
( 訪ベⅠ１ )第    123 号
( 訪ベⅠ１注 )第    123 号
( 訪看40 )第    609 号</t>
    </r>
  </si>
  <si>
    <r>
      <rPr>
        <sz val="9"/>
        <color rgb="FF000000"/>
        <rFont val="ＭＳ Ｐゴシック"/>
        <family val="3"/>
        <charset val="128"/>
      </rPr>
      <t>平成25年 5月 1日
平成27年 8月 1日
平成25年 5月 1日
令和 7年 1月 1日
令和 8年 6月 1日
令和 8年 6月 1日
令和 8年 6月 1日
令和 6年12月 1日</t>
    </r>
  </si>
  <si>
    <t>676</t>
  </si>
  <si>
    <t>30,9400,6</t>
  </si>
  <si>
    <r>
      <rPr>
        <sz val="9"/>
        <color rgb="FF000000"/>
        <rFont val="ＭＳ ゴシック"/>
        <family val="3"/>
        <charset val="128"/>
      </rPr>
      <t>株式会社　龍空
訪問看護事業所　桜華</t>
    </r>
  </si>
  <si>
    <r>
      <rPr>
        <sz val="9"/>
        <color rgb="FF000000"/>
        <rFont val="ＭＳ ゴシック"/>
        <family val="3"/>
        <charset val="128"/>
      </rPr>
      <t>〒071－1425
上川郡東川町西町８丁目５番２３号</t>
    </r>
  </si>
  <si>
    <r>
      <rPr>
        <sz val="9"/>
        <color rgb="FF000000"/>
        <rFont val="ＭＳ ゴシック"/>
        <family val="3"/>
        <charset val="128"/>
      </rPr>
      <t>0166-76-1870
(0166-76-1875)</t>
    </r>
  </si>
  <si>
    <r>
      <rPr>
        <sz val="9"/>
        <color rgb="FF000000"/>
        <rFont val="ＭＳ Ｐゴシック"/>
        <family val="3"/>
        <charset val="128"/>
      </rPr>
      <t>( 訪看10 )第    689 号
( 訪看23 )第   1078 号
( 訪看24 )第   1011 号
( 訪看25 )第   1086 号
( 訪看27 )第    387 号
( 訪ベⅠ１ )第    390 号
( 訪ベⅠ１注 )第    280 号
( 訪ベⅡ１８ )第     28 号
( 訪ベⅡ１８注 )第      9 号
( 訪看41 )第    298 号</t>
    </r>
  </si>
  <si>
    <r>
      <rPr>
        <sz val="9"/>
        <color rgb="FF000000"/>
        <rFont val="ＭＳ Ｐゴシック"/>
        <family val="3"/>
        <charset val="128"/>
      </rPr>
      <t>令和 6年10月 1日
令和 7年 1月 1日
令和 6年10月 1日
令和 6年10月 1日
令和 6年10月 1日
令和 8年 6月 1日
令和 8年 6月 1日
令和 7年11月 1日
令和 8年 6月 1日
令和 6年10月 1日</t>
    </r>
  </si>
  <si>
    <t>677</t>
  </si>
  <si>
    <t>31,9002,8</t>
  </si>
  <si>
    <r>
      <rPr>
        <sz val="9"/>
        <color rgb="FF000000"/>
        <rFont val="ＭＳ ゴシック"/>
        <family val="3"/>
        <charset val="128"/>
      </rPr>
      <t>一般社団法人　北海道総合在宅ケア事業団
一般社団法人北海道総合在宅ケア事業団当麻地域訪問看護ステーション</t>
    </r>
  </si>
  <si>
    <r>
      <rPr>
        <sz val="9"/>
        <color rgb="FF000000"/>
        <rFont val="ＭＳ ゴシック"/>
        <family val="3"/>
        <charset val="128"/>
      </rPr>
      <t>〒078－1306
上川郡当麻町六条西４丁目２番８号　当麻保健福祉センター</t>
    </r>
  </si>
  <si>
    <r>
      <rPr>
        <sz val="9"/>
        <color rgb="FF000000"/>
        <rFont val="ＭＳ ゴシック"/>
        <family val="3"/>
        <charset val="128"/>
      </rPr>
      <t xml:space="preserve">0166-58-8126
</t>
    </r>
  </si>
  <si>
    <r>
      <rPr>
        <sz val="9"/>
        <color rgb="FF000000"/>
        <rFont val="ＭＳ Ｐゴシック"/>
        <family val="3"/>
        <charset val="128"/>
      </rPr>
      <t>( 訪看10 )第     76 号
( 訪看23 )第   1155 号
( 訪看24 )第    186 号
( 訪看25 )第    280 号
( 訪看26 )第     41 号
( 訪看27 )第    121 号
( 訪看32 )第     10 号
( 訪看34 )第    203 号
( 訪ベⅠ１ )第    125 号
( 訪ベⅠ１注 )第    191 号
( 訪看40 )第    296 号</t>
    </r>
  </si>
  <si>
    <r>
      <rPr>
        <sz val="9"/>
        <color rgb="FF000000"/>
        <rFont val="ＭＳ Ｐゴシック"/>
        <family val="3"/>
        <charset val="128"/>
      </rPr>
      <t>令和 2年 8月 1日
令和 8年 3月 1日
平成20年 7月 1日
平成20年 7月 1日
令和 4年 8月 1日
平成30年 7月 1日
令和 4年 4月 1日
令和 6年12月 1日
令和 8年 6月 1日
令和 8年 6月 1日
令和 6年 6月 1日</t>
    </r>
  </si>
  <si>
    <t>678</t>
  </si>
  <si>
    <t>31,9003,6</t>
  </si>
  <si>
    <r>
      <rPr>
        <sz val="9"/>
        <color rgb="FF000000"/>
        <rFont val="ＭＳ ゴシック"/>
        <family val="3"/>
        <charset val="128"/>
      </rPr>
      <t>一般社団法人北海道総合在宅ケア事業団
一般社団法人北海道総合在宅ケア事業団美瑛訪問看護ステーション</t>
    </r>
  </si>
  <si>
    <r>
      <rPr>
        <sz val="9"/>
        <color rgb="FF000000"/>
        <rFont val="ＭＳ ゴシック"/>
        <family val="3"/>
        <charset val="128"/>
      </rPr>
      <t>〒071－0202
上川郡美瑛町南町１丁目２番４３号美瑛町保健センター</t>
    </r>
  </si>
  <si>
    <r>
      <rPr>
        <sz val="9"/>
        <color rgb="FF000000"/>
        <rFont val="ＭＳ ゴシック"/>
        <family val="3"/>
        <charset val="128"/>
      </rPr>
      <t>0166-92-8831
(0166-92-8832)</t>
    </r>
  </si>
  <si>
    <r>
      <rPr>
        <sz val="9"/>
        <color rgb="FF000000"/>
        <rFont val="ＭＳ Ｐゴシック"/>
        <family val="3"/>
        <charset val="128"/>
      </rPr>
      <t>( 訪看10 )第     77 号
( 訪看23 )第    873 号
( 訪看25 )第    945 号
( 訪看27 )第    289 号
( 訪看34 )第    205 号
( 訪ベⅠ１ )第    128 号
( 訪ベⅠ１注 )第    189 号
( 訪看40 )第    297 号</t>
    </r>
  </si>
  <si>
    <r>
      <rPr>
        <sz val="9"/>
        <color rgb="FF000000"/>
        <rFont val="ＭＳ Ｐゴシック"/>
        <family val="3"/>
        <charset val="128"/>
      </rPr>
      <t>令和 3年10月 1日
令和 6年 6月 1日
令和 5年 8月 1日
令和 5年 8月 1日
令和 6年12月 1日
令和 8年 6月 1日
令和 8年 6月 1日
令和 6年 6月 1日</t>
    </r>
  </si>
  <si>
    <t>679</t>
  </si>
  <si>
    <t>31,9004,4</t>
  </si>
  <si>
    <r>
      <rPr>
        <sz val="9"/>
        <color rgb="FF000000"/>
        <rFont val="ＭＳ ゴシック"/>
        <family val="3"/>
        <charset val="128"/>
      </rPr>
      <t>株式会社　栄友
訪問看護ステーション　ゆう</t>
    </r>
  </si>
  <si>
    <r>
      <rPr>
        <sz val="9"/>
        <color rgb="FF000000"/>
        <rFont val="ＭＳ ゴシック"/>
        <family val="3"/>
        <charset val="128"/>
      </rPr>
      <t>〒071－1426
上川郡東川町北町４丁目９番２８号</t>
    </r>
  </si>
  <si>
    <r>
      <rPr>
        <sz val="9"/>
        <color rgb="FF000000"/>
        <rFont val="ＭＳ ゴシック"/>
        <family val="3"/>
        <charset val="128"/>
      </rPr>
      <t>0166-82-6702
(0166-82-6705)</t>
    </r>
  </si>
  <si>
    <r>
      <rPr>
        <sz val="9"/>
        <color rgb="FF000000"/>
        <rFont val="ＭＳ Ｐゴシック"/>
        <family val="3"/>
        <charset val="128"/>
      </rPr>
      <t>( 訪看23 )第    281 号
( 訪看25 )第    379 号
( 訪看34 )第    233 号
( 訪看41 )第    104 号</t>
    </r>
  </si>
  <si>
    <r>
      <rPr>
        <sz val="9"/>
        <color rgb="FF000000"/>
        <rFont val="ＭＳ Ｐゴシック"/>
        <family val="3"/>
        <charset val="128"/>
      </rPr>
      <t>令和 6年 6月 1日
平成24年12月 1日
令和 6年12月 1日
令和 6年 6月 1日</t>
    </r>
  </si>
  <si>
    <t>680</t>
  </si>
  <si>
    <t>31,9005,1</t>
  </si>
  <si>
    <r>
      <rPr>
        <sz val="9"/>
        <color rgb="FF000000"/>
        <rFont val="ＭＳ ゴシック"/>
        <family val="3"/>
        <charset val="128"/>
      </rPr>
      <t>株式会社オレンジサポート
指定訪問看護事業所ひばり</t>
    </r>
  </si>
  <si>
    <r>
      <rPr>
        <sz val="9"/>
        <color rgb="FF000000"/>
        <rFont val="ＭＳ ゴシック"/>
        <family val="3"/>
        <charset val="128"/>
      </rPr>
      <t>〒071－1512
上川郡東神楽町北一条東２丁目１１番５号</t>
    </r>
  </si>
  <si>
    <r>
      <rPr>
        <sz val="9"/>
        <color rgb="FF000000"/>
        <rFont val="ＭＳ ゴシック"/>
        <family val="3"/>
        <charset val="128"/>
      </rPr>
      <t>0166-83-4965
(0166-83-4969)</t>
    </r>
  </si>
  <si>
    <r>
      <rPr>
        <sz val="9"/>
        <color rgb="FF000000"/>
        <rFont val="ＭＳ Ｐゴシック"/>
        <family val="3"/>
        <charset val="128"/>
      </rPr>
      <t>( 訪看24 )第    398 号
( 訪看25 )第    502 号
( 訪看41 )第    262 号</t>
    </r>
  </si>
  <si>
    <r>
      <rPr>
        <sz val="9"/>
        <color rgb="FF000000"/>
        <rFont val="ＭＳ Ｐゴシック"/>
        <family val="3"/>
        <charset val="128"/>
      </rPr>
      <t>平成27年 8月 1日
平成27年 8月 1日
令和 6年10月 1日</t>
    </r>
  </si>
  <si>
    <t>681</t>
  </si>
  <si>
    <t>31,9006,9</t>
  </si>
  <si>
    <r>
      <rPr>
        <sz val="9"/>
        <color rgb="FF000000"/>
        <rFont val="ＭＳ ゴシック"/>
        <family val="3"/>
        <charset val="128"/>
      </rPr>
      <t>医療法人回生会
花時計訪問看護ステーション</t>
    </r>
  </si>
  <si>
    <r>
      <rPr>
        <sz val="9"/>
        <color rgb="FF000000"/>
        <rFont val="ＭＳ ゴシック"/>
        <family val="3"/>
        <charset val="128"/>
      </rPr>
      <t>〒071－1523
上川郡東神楽町ひじり野南一条１０丁目１番６号</t>
    </r>
  </si>
  <si>
    <r>
      <rPr>
        <sz val="9"/>
        <color rgb="FF000000"/>
        <rFont val="ＭＳ ゴシック"/>
        <family val="3"/>
        <charset val="128"/>
      </rPr>
      <t>0166-83-6060
(0166-74-5032)</t>
    </r>
  </si>
  <si>
    <r>
      <rPr>
        <sz val="9"/>
        <color rgb="FF000000"/>
        <rFont val="ＭＳ Ｐゴシック"/>
        <family val="3"/>
        <charset val="128"/>
      </rPr>
      <t>( 訪看10 )第    229 号
( 訪看23 )第    418 号
( 訪看25 )第    517 号
( 訪看27 )第    235 号
( 訪看34 )第    105 号
( 訪ベⅠ１ )第    510 号
( 訪看40 )第    135 号</t>
    </r>
  </si>
  <si>
    <r>
      <rPr>
        <sz val="9"/>
        <color rgb="FF000000"/>
        <rFont val="ＭＳ Ｐゴシック"/>
        <family val="3"/>
        <charset val="128"/>
      </rPr>
      <t>令和 4年 1月 1日
令和 6年 6月 1日
平成28年 2月 1日
令和 4年 1月 1日
令和 6年 9月 1日
令和 8年 6月 1日
令和 6年 6月 1日</t>
    </r>
  </si>
  <si>
    <t>682</t>
  </si>
  <si>
    <t>31,9008,5</t>
  </si>
  <si>
    <r>
      <rPr>
        <sz val="9"/>
        <color rgb="FF000000"/>
        <rFont val="ＭＳ ゴシック"/>
        <family val="3"/>
        <charset val="128"/>
      </rPr>
      <t>合同会社　シャルール
訪問看護ステーション　オリーブ</t>
    </r>
  </si>
  <si>
    <r>
      <rPr>
        <sz val="9"/>
        <color rgb="FF000000"/>
        <rFont val="ＭＳ ゴシック"/>
        <family val="3"/>
        <charset val="128"/>
      </rPr>
      <t>〒071－1232
上川郡鷹栖町北野西二条１丁目６－５</t>
    </r>
  </si>
  <si>
    <r>
      <rPr>
        <sz val="9"/>
        <color rgb="FF000000"/>
        <rFont val="ＭＳ ゴシック"/>
        <family val="3"/>
        <charset val="128"/>
      </rPr>
      <t>0166-73-5668
(0166-73-6099)</t>
    </r>
  </si>
  <si>
    <r>
      <rPr>
        <sz val="9"/>
        <color rgb="FF000000"/>
        <rFont val="ＭＳ Ｐゴシック"/>
        <family val="3"/>
        <charset val="128"/>
      </rPr>
      <t>( 訪看10 )第    384 号
( 訪看24 )第    594 号
( 訪看25 )第    668 号
( 訪看27 )第    162 号
( 訪看28 )第     92 号</t>
    </r>
  </si>
  <si>
    <r>
      <rPr>
        <sz val="9"/>
        <color rgb="FF000000"/>
        <rFont val="ＭＳ Ｐゴシック"/>
        <family val="3"/>
        <charset val="128"/>
      </rPr>
      <t>平成31年 3月 1日
平成31年 3月 1日
平成31年 3月 1日
平成31年 3月 1日
平成31年 3月 1日</t>
    </r>
  </si>
  <si>
    <t>683</t>
  </si>
  <si>
    <t>31,9009,3</t>
  </si>
  <si>
    <r>
      <rPr>
        <sz val="9"/>
        <color rgb="FF000000"/>
        <rFont val="ＭＳ ゴシック"/>
        <family val="3"/>
        <charset val="128"/>
      </rPr>
      <t>株式会社　Ａｌｌ　ｏｒ　Ｎｏｔｈｉｎｇ
訪問看護ステーション　れもねーど</t>
    </r>
  </si>
  <si>
    <r>
      <rPr>
        <sz val="9"/>
        <color rgb="FF000000"/>
        <rFont val="ＭＳ ゴシック"/>
        <family val="3"/>
        <charset val="128"/>
      </rPr>
      <t>〒071－1426
上川郡東川町北町７丁目５－１６</t>
    </r>
  </si>
  <si>
    <r>
      <rPr>
        <sz val="9"/>
        <color rgb="FF000000"/>
        <rFont val="ＭＳ ゴシック"/>
        <family val="3"/>
        <charset val="128"/>
      </rPr>
      <t xml:space="preserve">0166-82-5606
</t>
    </r>
  </si>
  <si>
    <r>
      <rPr>
        <sz val="9"/>
        <color rgb="FF000000"/>
        <rFont val="ＭＳ Ｐゴシック"/>
        <family val="3"/>
        <charset val="128"/>
      </rPr>
      <t>( 訪看10 )第    776 号
( 訪看23 )第   1151 号
( 訪看24 )第   1107 号
( 訪看25 )第   1192 号
( 訪看27 )第    457 号
( 訪ベⅠ１ )第    464 号
( 訪看41 )第    449 号</t>
    </r>
  </si>
  <si>
    <r>
      <rPr>
        <sz val="9"/>
        <color rgb="FF000000"/>
        <rFont val="ＭＳ Ｐゴシック"/>
        <family val="3"/>
        <charset val="128"/>
      </rPr>
      <t>令和 7年12月 1日
令和 8年 2月 1日
令和 7年12月 1日
令和 7年12月 1日
令和 7年12月 1日
令和 8年 6月 1日
令和 7年12月 1日</t>
    </r>
  </si>
  <si>
    <t>684</t>
  </si>
  <si>
    <t>31,9400,4</t>
  </si>
  <si>
    <r>
      <rPr>
        <sz val="9"/>
        <color rgb="FF000000"/>
        <rFont val="ＭＳ ゴシック"/>
        <family val="3"/>
        <charset val="128"/>
      </rPr>
      <t>ルラシオン合同会社
訪問看護事業所恩送り</t>
    </r>
  </si>
  <si>
    <r>
      <rPr>
        <sz val="9"/>
        <color rgb="FF000000"/>
        <rFont val="ＭＳ ゴシック"/>
        <family val="3"/>
        <charset val="128"/>
      </rPr>
      <t>〒071－1425
上川郡東川町西町４丁目１３番５号</t>
    </r>
  </si>
  <si>
    <r>
      <rPr>
        <sz val="9"/>
        <color rgb="FF000000"/>
        <rFont val="ＭＳ ゴシック"/>
        <family val="3"/>
        <charset val="128"/>
      </rPr>
      <t>0166-82-6046
(0166-82-6047)</t>
    </r>
  </si>
  <si>
    <r>
      <rPr>
        <sz val="9"/>
        <color rgb="FF000000"/>
        <rFont val="ＭＳ Ｐゴシック"/>
        <family val="3"/>
        <charset val="128"/>
      </rPr>
      <t>( 訪看10 )第    613 号
( 訪看24 )第    983 号
( 訪看25 )第   1056 号
( 訪看27 )第    497 号
( 訪看41 )第    105 号</t>
    </r>
  </si>
  <si>
    <r>
      <rPr>
        <sz val="9"/>
        <color rgb="FF000000"/>
        <rFont val="ＭＳ Ｐゴシック"/>
        <family val="3"/>
        <charset val="128"/>
      </rPr>
      <t>令和 5年12月 1日
令和 6年 9月 1日
令和 6年 9月 1日
令和 8年 7月 1日
令和 6年 6月 1日</t>
    </r>
  </si>
  <si>
    <t>685</t>
  </si>
  <si>
    <t>32,9001,8</t>
  </si>
  <si>
    <r>
      <rPr>
        <sz val="9"/>
        <color rgb="FF000000"/>
        <rFont val="ＭＳ ゴシック"/>
        <family val="3"/>
        <charset val="128"/>
      </rPr>
      <t>一般社団法人　北海道総合在宅ケア事業団
一般社団法人北海道総合在宅ケア事業団名寄訪問看護ステーション</t>
    </r>
  </si>
  <si>
    <r>
      <rPr>
        <sz val="9"/>
        <color rgb="FF000000"/>
        <rFont val="ＭＳ ゴシック"/>
        <family val="3"/>
        <charset val="128"/>
      </rPr>
      <t>〒096－0017
名寄市西七条南８丁目１番地名寄市立総合病院　新館３階</t>
    </r>
  </si>
  <si>
    <r>
      <rPr>
        <sz val="9"/>
        <color rgb="FF000000"/>
        <rFont val="ＭＳ ゴシック"/>
        <family val="3"/>
        <charset val="128"/>
      </rPr>
      <t xml:space="preserve">01654-2-0588
</t>
    </r>
  </si>
  <si>
    <r>
      <rPr>
        <sz val="9"/>
        <color rgb="FF000000"/>
        <rFont val="ＭＳ Ｐゴシック"/>
        <family val="3"/>
        <charset val="128"/>
      </rPr>
      <t>( 訪看10 )第     78 号
( 訪看34 )第    181 号
( 訪ベⅠ１ )第    130 号
( 訪ベⅠ１注 )第    187 号
( 訪看40 )第    298 号</t>
    </r>
  </si>
  <si>
    <r>
      <rPr>
        <sz val="9"/>
        <color rgb="FF000000"/>
        <rFont val="ＭＳ Ｐゴシック"/>
        <family val="3"/>
        <charset val="128"/>
      </rPr>
      <t>平成24年 4月 1日
令和 6年12月 1日
令和 8年 6月 1日
令和 8年 6月 1日
令和 6年 6月 1日</t>
    </r>
  </si>
  <si>
    <t>686</t>
  </si>
  <si>
    <t>32,9003,4</t>
  </si>
  <si>
    <r>
      <rPr>
        <sz val="9"/>
        <color rgb="FF000000"/>
        <rFont val="ＭＳ ゴシック"/>
        <family val="3"/>
        <charset val="128"/>
      </rPr>
      <t>北海道厚生農業協同組合連合会
ＪＡ北海道厚生連美深地域訪問看護ステーション　きたいっしょ</t>
    </r>
  </si>
  <si>
    <r>
      <rPr>
        <sz val="9"/>
        <color rgb="FF000000"/>
        <rFont val="ＭＳ ゴシック"/>
        <family val="3"/>
        <charset val="128"/>
      </rPr>
      <t>〒098－2231
中川郡美深町東一条南３丁目</t>
    </r>
  </si>
  <si>
    <r>
      <rPr>
        <sz val="9"/>
        <color rgb="FF000000"/>
        <rFont val="ＭＳ ゴシック"/>
        <family val="3"/>
        <charset val="128"/>
      </rPr>
      <t>01656-2-1830
(01656-2-1830)</t>
    </r>
  </si>
  <si>
    <r>
      <rPr>
        <sz val="9"/>
        <color rgb="FF000000"/>
        <rFont val="ＭＳ Ｐゴシック"/>
        <family val="3"/>
        <charset val="128"/>
      </rPr>
      <t>( 訪看34 )第    264 号
( 訪ベⅠ１ )第    127 号
( 訪ベⅠ１注 )第    372 号
( 訪看41 )第    263 号</t>
    </r>
  </si>
  <si>
    <r>
      <rPr>
        <sz val="9"/>
        <color rgb="FF000000"/>
        <rFont val="ＭＳ Ｐゴシック"/>
        <family val="3"/>
        <charset val="128"/>
      </rPr>
      <t>令和 7年 2月 1日
令和 8年 6月 1日
令和 8年 6月 1日
令和 6年10月 1日</t>
    </r>
  </si>
  <si>
    <t>687</t>
  </si>
  <si>
    <t>32,9004,2</t>
  </si>
  <si>
    <r>
      <rPr>
        <sz val="9"/>
        <color rgb="FF000000"/>
        <rFont val="ＭＳ ゴシック"/>
        <family val="3"/>
        <charset val="128"/>
      </rPr>
      <t>特定非営利活動法人　介護サービスのぽぽん
訪問看護ステーションのぽぽん</t>
    </r>
  </si>
  <si>
    <r>
      <rPr>
        <sz val="9"/>
        <color rgb="FF000000"/>
        <rFont val="ＭＳ ゴシック"/>
        <family val="3"/>
        <charset val="128"/>
      </rPr>
      <t>〒095－0016
士別市東六条６丁目６０番地９</t>
    </r>
  </si>
  <si>
    <r>
      <rPr>
        <sz val="9"/>
        <color rgb="FF000000"/>
        <rFont val="ＭＳ ゴシック"/>
        <family val="3"/>
        <charset val="128"/>
      </rPr>
      <t>0165-29-6202
(0165-29-6202)</t>
    </r>
  </si>
  <si>
    <r>
      <rPr>
        <sz val="9"/>
        <color rgb="FF000000"/>
        <rFont val="ＭＳ Ｐゴシック"/>
        <family val="3"/>
        <charset val="128"/>
      </rPr>
      <t>( 訪看24 )第    184 号
( 訪看25 )第    210 号
( 訪ベⅠ１ )第    360 号
( 訪看41 )第    107 号</t>
    </r>
  </si>
  <si>
    <r>
      <rPr>
        <sz val="9"/>
        <color rgb="FF000000"/>
        <rFont val="ＭＳ Ｐゴシック"/>
        <family val="3"/>
        <charset val="128"/>
      </rPr>
      <t>平成20年 6月 1日
平成18年 3月 1日
令和 7年 4月 1日
令和 6年 6月 1日</t>
    </r>
  </si>
  <si>
    <t>688</t>
  </si>
  <si>
    <t>32,9005,9</t>
  </si>
  <si>
    <r>
      <rPr>
        <sz val="9"/>
        <color rgb="FF000000"/>
        <rFont val="ＭＳ ゴシック"/>
        <family val="3"/>
        <charset val="128"/>
      </rPr>
      <t>士別市
士別市立病院訪問看護ステーションあゆみ</t>
    </r>
  </si>
  <si>
    <r>
      <rPr>
        <sz val="9"/>
        <color rgb="FF000000"/>
        <rFont val="ＭＳ ゴシック"/>
        <family val="3"/>
        <charset val="128"/>
      </rPr>
      <t>〒095－0048
士別市東十一条５丁目３０２９番地１士別市立病院　３階</t>
    </r>
  </si>
  <si>
    <r>
      <rPr>
        <sz val="9"/>
        <color rgb="FF000000"/>
        <rFont val="ＭＳ ゴシック"/>
        <family val="3"/>
        <charset val="128"/>
      </rPr>
      <t>0165-23-2166
(0165-22-1827)</t>
    </r>
  </si>
  <si>
    <r>
      <rPr>
        <sz val="9"/>
        <color rgb="FF000000"/>
        <rFont val="ＭＳ Ｐゴシック"/>
        <family val="3"/>
        <charset val="128"/>
      </rPr>
      <t>( 訪看10 )第    280 号
( 訪看24 )第    672 号
( 訪看25 )第    744 号
( 訪ベⅠ１ )第    270 号
( 訪ベⅠ１注 )第    391 号
( 訪看40 )第    196 号</t>
    </r>
  </si>
  <si>
    <r>
      <rPr>
        <sz val="9"/>
        <color rgb="FF000000"/>
        <rFont val="ＭＳ Ｐゴシック"/>
        <family val="3"/>
        <charset val="128"/>
      </rPr>
      <t>令和 2年 4月 1日
令和 2年 4月 1日
令和 2年 4月 1日
令和 8年 6月 1日
令和 8年 6月 1日
令和 6年 6月 1日</t>
    </r>
  </si>
  <si>
    <t>689</t>
  </si>
  <si>
    <t>32,9006,7</t>
  </si>
  <si>
    <r>
      <rPr>
        <sz val="9"/>
        <color rgb="FF000000"/>
        <rFont val="ＭＳ ゴシック"/>
        <family val="3"/>
        <charset val="128"/>
      </rPr>
      <t>医療法人　臨生会
訪問看護ステーション　フィオーレ</t>
    </r>
  </si>
  <si>
    <r>
      <rPr>
        <sz val="9"/>
        <color rgb="FF000000"/>
        <rFont val="ＭＳ ゴシック"/>
        <family val="3"/>
        <charset val="128"/>
      </rPr>
      <t>〒096－0063
名寄市緑丘１１番地－２３</t>
    </r>
  </si>
  <si>
    <r>
      <rPr>
        <sz val="9"/>
        <color rgb="FF000000"/>
        <rFont val="ＭＳ ゴシック"/>
        <family val="3"/>
        <charset val="128"/>
      </rPr>
      <t>01654-8-8817
(01654-8-8535)</t>
    </r>
  </si>
  <si>
    <r>
      <rPr>
        <sz val="9"/>
        <color rgb="FF000000"/>
        <rFont val="ＭＳ Ｐゴシック"/>
        <family val="3"/>
        <charset val="128"/>
      </rPr>
      <t>( 訪看10 )第    308 号
( 訪看24 )第    546 号
( 訪看25 )第    631 号
( 訪看27 )第    102 号
( 訪看41 )第    108 号</t>
    </r>
  </si>
  <si>
    <r>
      <rPr>
        <sz val="9"/>
        <color rgb="FF000000"/>
        <rFont val="ＭＳ Ｐゴシック"/>
        <family val="3"/>
        <charset val="128"/>
      </rPr>
      <t>平成30年 7月 1日
平成30年 7月 1日
平成30年 7月 1日
平成30年 7月 1日
令和 6年 6月 1日</t>
    </r>
  </si>
  <si>
    <t>690</t>
  </si>
  <si>
    <t>32,9007,5</t>
  </si>
  <si>
    <r>
      <rPr>
        <sz val="9"/>
        <color rgb="FF000000"/>
        <rFont val="ＭＳ ゴシック"/>
        <family val="3"/>
        <charset val="128"/>
      </rPr>
      <t>合同会社　らぷらす
訪問看護ステーション　らぷらす</t>
    </r>
  </si>
  <si>
    <r>
      <rPr>
        <sz val="9"/>
        <color rgb="FF000000"/>
        <rFont val="ＭＳ ゴシック"/>
        <family val="3"/>
        <charset val="128"/>
      </rPr>
      <t>〒096－0043
名寄市西十三条北１丁目６９－４</t>
    </r>
  </si>
  <si>
    <r>
      <rPr>
        <sz val="9"/>
        <color rgb="FF000000"/>
        <rFont val="ＭＳ ゴシック"/>
        <family val="3"/>
        <charset val="128"/>
      </rPr>
      <t>01654-6-0040
(01654-6-0040)</t>
    </r>
  </si>
  <si>
    <r>
      <rPr>
        <sz val="9"/>
        <color rgb="FF000000"/>
        <rFont val="ＭＳ Ｐゴシック"/>
        <family val="3"/>
        <charset val="128"/>
      </rPr>
      <t>( 訪看35 )第     44 号
( 訪ベⅠ１ )第    394 号
( 訪ベⅠ１注 )第    176 号
( 訪看40 )第    654 号
( 訪看41 )第    375 号</t>
    </r>
  </si>
  <si>
    <r>
      <rPr>
        <sz val="9"/>
        <color rgb="FF000000"/>
        <rFont val="ＭＳ Ｐゴシック"/>
        <family val="3"/>
        <charset val="128"/>
      </rPr>
      <t>令和 8年 6月 1日
令和 8年 6月 1日
令和 8年 6月 1日
令和 8年 1月 1日
令和 7年 5月 1日</t>
    </r>
  </si>
  <si>
    <t>691</t>
  </si>
  <si>
    <t>35,9001,1</t>
  </si>
  <si>
    <r>
      <rPr>
        <sz val="9"/>
        <color rgb="FF000000"/>
        <rFont val="ＭＳ ゴシック"/>
        <family val="3"/>
        <charset val="128"/>
      </rPr>
      <t>社会医療法人　母恋
訪問看護ステーション母恋</t>
    </r>
  </si>
  <si>
    <r>
      <rPr>
        <sz val="9"/>
        <color rgb="FF000000"/>
        <rFont val="ＭＳ ゴシック"/>
        <family val="3"/>
        <charset val="128"/>
      </rPr>
      <t>〒051－0005
室蘭市新富町１丁目５番１３号</t>
    </r>
  </si>
  <si>
    <r>
      <rPr>
        <sz val="9"/>
        <color rgb="FF000000"/>
        <rFont val="ＭＳ ゴシック"/>
        <family val="3"/>
        <charset val="128"/>
      </rPr>
      <t xml:space="preserve">0143-22-1140
</t>
    </r>
  </si>
  <si>
    <r>
      <rPr>
        <sz val="9"/>
        <color rgb="FF000000"/>
        <rFont val="ＭＳ Ｐゴシック"/>
        <family val="3"/>
        <charset val="128"/>
      </rPr>
      <t>令和 4年 4月 1日
令和 6年 9月 1日
平成20年 4月 1日
平成10年 5月 1日
令和 4年 4月 1日
令和 4年 4月 1日
令和 7年 5月 1日
令和 7年11月 1日
令和 8年 6月 1日
令和 8年 6月 1日
令和 6年 6月 1日</t>
    </r>
  </si>
  <si>
    <t>692</t>
  </si>
  <si>
    <t>35,9004,5</t>
  </si>
  <si>
    <r>
      <rPr>
        <sz val="9"/>
        <color rgb="FF000000"/>
        <rFont val="ＭＳ ゴシック"/>
        <family val="3"/>
        <charset val="128"/>
      </rPr>
      <t>一般社団法人　北海道総合在宅ケア事業団
一般社団法人北海道総合在宅ケア事業団登別訪問看護ステーション</t>
    </r>
  </si>
  <si>
    <r>
      <rPr>
        <sz val="9"/>
        <color rgb="FF000000"/>
        <rFont val="ＭＳ ゴシック"/>
        <family val="3"/>
        <charset val="128"/>
      </rPr>
      <t>〒059－0016
登別市片倉町６丁目９番地１　登別総合福祉センターしんた２１内</t>
    </r>
  </si>
  <si>
    <r>
      <rPr>
        <sz val="9"/>
        <color rgb="FF000000"/>
        <rFont val="ＭＳ ゴシック"/>
        <family val="3"/>
        <charset val="128"/>
      </rPr>
      <t xml:space="preserve">0143-88-2221
</t>
    </r>
  </si>
  <si>
    <r>
      <rPr>
        <sz val="9"/>
        <color rgb="FF000000"/>
        <rFont val="ＭＳ Ｐゴシック"/>
        <family val="3"/>
        <charset val="128"/>
      </rPr>
      <t>( 訪看10 )第     80 号
( 訪看23 )第   1174 号
( 訪看24 )第    138 号
( 訪看25 )第    149 号
( 訪看27 )第    124 号
( 訪看34 )第    185 号
( 訪ベⅠ１ )第    134 号
( 訪ベⅠ１注 )第    185 号
( 訪看40 )第    300 号</t>
    </r>
  </si>
  <si>
    <r>
      <rPr>
        <sz val="9"/>
        <color rgb="FF000000"/>
        <rFont val="ＭＳ Ｐゴシック"/>
        <family val="3"/>
        <charset val="128"/>
      </rPr>
      <t>令和 3年 7月 1日
令和 8年 6月 1日
平成20年 4月 1日
平成13年11月 1日
平成30年 7月 1日
令和 6年12月 1日
令和 8年 6月 1日
令和 8年 6月 1日
令和 6年 6月 1日</t>
    </r>
  </si>
  <si>
    <t>693</t>
  </si>
  <si>
    <t>35,9007,8</t>
  </si>
  <si>
    <r>
      <rPr>
        <sz val="9"/>
        <color rgb="FF000000"/>
        <rFont val="ＭＳ ゴシック"/>
        <family val="3"/>
        <charset val="128"/>
      </rPr>
      <t>医療法人社団　千寿会
指定訪問看護ステーションあおい（愛桜）</t>
    </r>
  </si>
  <si>
    <r>
      <rPr>
        <sz val="9"/>
        <color rgb="FF000000"/>
        <rFont val="ＭＳ ゴシック"/>
        <family val="3"/>
        <charset val="128"/>
      </rPr>
      <t>〒059－0464
登別市登別東町３丁目１－２</t>
    </r>
  </si>
  <si>
    <r>
      <rPr>
        <sz val="9"/>
        <color rgb="FF000000"/>
        <rFont val="ＭＳ ゴシック"/>
        <family val="3"/>
        <charset val="128"/>
      </rPr>
      <t>0143-83-0411
(0143-83-0811)</t>
    </r>
  </si>
  <si>
    <r>
      <rPr>
        <sz val="9"/>
        <color rgb="FF000000"/>
        <rFont val="ＭＳ Ｐゴシック"/>
        <family val="3"/>
        <charset val="128"/>
      </rPr>
      <t>( 訪看10 )第     20 号
( 訪ベⅠ１ )第    341 号
( 訪ベⅠ１注 )第     37 号
( 訪看40 )第    136 号</t>
    </r>
  </si>
  <si>
    <r>
      <rPr>
        <sz val="9"/>
        <color rgb="FF000000"/>
        <rFont val="ＭＳ Ｐゴシック"/>
        <family val="3"/>
        <charset val="128"/>
      </rPr>
      <t>令和 3年 3月 1日
令和 8年 6月 1日
令和 8年 6月 1日
令和 6年 6月 1日</t>
    </r>
  </si>
  <si>
    <t>694</t>
  </si>
  <si>
    <t>35,9011,0</t>
  </si>
  <si>
    <r>
      <rPr>
        <sz val="9"/>
        <color rgb="FF000000"/>
        <rFont val="ＭＳ ゴシック"/>
        <family val="3"/>
        <charset val="128"/>
      </rPr>
      <t>有限会社Ｋ＆Ｋ・トータルケア
訪問看護ステーションＫ＆Ｋ</t>
    </r>
  </si>
  <si>
    <r>
      <rPr>
        <sz val="9"/>
        <color rgb="FF000000"/>
        <rFont val="ＭＳ ゴシック"/>
        <family val="3"/>
        <charset val="128"/>
      </rPr>
      <t>〒051－0004
室蘭市母恋北町２丁目３番１８号２０２号室</t>
    </r>
  </si>
  <si>
    <r>
      <rPr>
        <sz val="9"/>
        <color rgb="FF000000"/>
        <rFont val="ＭＳ ゴシック"/>
        <family val="3"/>
        <charset val="128"/>
      </rPr>
      <t>0143-24-5522
(0143-24-5522)</t>
    </r>
  </si>
  <si>
    <r>
      <rPr>
        <sz val="9"/>
        <color rgb="FF000000"/>
        <rFont val="ＭＳ Ｐゴシック"/>
        <family val="3"/>
        <charset val="128"/>
      </rPr>
      <t>( 訪看24 )第    318 号
( 訪看25 )第    417 号
( 訪看41 )第    181 号</t>
    </r>
  </si>
  <si>
    <r>
      <rPr>
        <sz val="9"/>
        <color rgb="FF000000"/>
        <rFont val="ＭＳ Ｐゴシック"/>
        <family val="3"/>
        <charset val="128"/>
      </rPr>
      <t>平成24年12月 1日
平成24年12月 1日
令和 6年10月 1日</t>
    </r>
  </si>
  <si>
    <t>695</t>
  </si>
  <si>
    <t>35,9015,1</t>
  </si>
  <si>
    <r>
      <rPr>
        <sz val="9"/>
        <color rgb="FF000000"/>
        <rFont val="ＭＳ ゴシック"/>
        <family val="3"/>
        <charset val="128"/>
      </rPr>
      <t>ＮＰＯ法人訪問看護ステーションぱれっと
ＮＰＯ法人訪問看護ステーションぱれっと</t>
    </r>
  </si>
  <si>
    <r>
      <rPr>
        <sz val="9"/>
        <color rgb="FF000000"/>
        <rFont val="ＭＳ ゴシック"/>
        <family val="3"/>
        <charset val="128"/>
      </rPr>
      <t>〒059－0026
登別市若山町４丁目４０－５メープル・ペット　ワン１０１号室</t>
    </r>
  </si>
  <si>
    <r>
      <rPr>
        <sz val="9"/>
        <color rgb="FF000000"/>
        <rFont val="ＭＳ ゴシック"/>
        <family val="3"/>
        <charset val="128"/>
      </rPr>
      <t>0143-83-6352
(0143-83-7083)</t>
    </r>
  </si>
  <si>
    <r>
      <rPr>
        <sz val="9"/>
        <color rgb="FF000000"/>
        <rFont val="ＭＳ Ｐゴシック"/>
        <family val="3"/>
        <charset val="128"/>
      </rPr>
      <t>( 訪看10 )第    154 号
( 訪看24 )第    314 号
( 訪看25 )第    414 号</t>
    </r>
  </si>
  <si>
    <r>
      <rPr>
        <sz val="9"/>
        <color rgb="FF000000"/>
        <rFont val="ＭＳ Ｐゴシック"/>
        <family val="3"/>
        <charset val="128"/>
      </rPr>
      <t>平成26年 6月 1日
平成26年 2月 3日
平成26年 2月 3日</t>
    </r>
  </si>
  <si>
    <t>696</t>
  </si>
  <si>
    <t>35,9016,9</t>
  </si>
  <si>
    <r>
      <rPr>
        <sz val="9"/>
        <color rgb="FF000000"/>
        <rFont val="ＭＳ ゴシック"/>
        <family val="3"/>
        <charset val="128"/>
      </rPr>
      <t>合同会社バオバブ
合同会社バオバブ　訪問看護ステーション　ナチュリア</t>
    </r>
  </si>
  <si>
    <r>
      <rPr>
        <sz val="9"/>
        <color rgb="FF000000"/>
        <rFont val="ＭＳ ゴシック"/>
        <family val="3"/>
        <charset val="128"/>
      </rPr>
      <t>〒059－0035
登別市若草町３丁目１－２</t>
    </r>
  </si>
  <si>
    <r>
      <rPr>
        <sz val="9"/>
        <color rgb="FF000000"/>
        <rFont val="ＭＳ ゴシック"/>
        <family val="3"/>
        <charset val="128"/>
      </rPr>
      <t>0143-84-8131
(0143-84-1731)</t>
    </r>
  </si>
  <si>
    <r>
      <rPr>
        <sz val="9"/>
        <color rgb="FF000000"/>
        <rFont val="ＭＳ Ｐゴシック"/>
        <family val="3"/>
        <charset val="128"/>
      </rPr>
      <t>( 訪看24 )第    375 号
( 訪看25 )第    475 号</t>
    </r>
  </si>
  <si>
    <r>
      <rPr>
        <sz val="9"/>
        <color rgb="FF000000"/>
        <rFont val="ＭＳ Ｐゴシック"/>
        <family val="3"/>
        <charset val="128"/>
      </rPr>
      <t>平成27年 3月 1日
平成27年 3月 1日</t>
    </r>
  </si>
  <si>
    <t>697</t>
  </si>
  <si>
    <t>35,9017,7</t>
  </si>
  <si>
    <r>
      <rPr>
        <sz val="9"/>
        <color rgb="FF000000"/>
        <rFont val="ＭＳ ゴシック"/>
        <family val="3"/>
        <charset val="128"/>
      </rPr>
      <t>独立行政法人地域医療機能推進機構
独立行政法人地域医療機能推進機構登別病院附属訪問看護ステーション</t>
    </r>
  </si>
  <si>
    <r>
      <rPr>
        <sz val="9"/>
        <color rgb="FF000000"/>
        <rFont val="ＭＳ ゴシック"/>
        <family val="3"/>
        <charset val="128"/>
      </rPr>
      <t>〒059－0464
登別市登別東町３丁目１０番地２２</t>
    </r>
  </si>
  <si>
    <r>
      <rPr>
        <sz val="9"/>
        <color rgb="FF000000"/>
        <rFont val="ＭＳ ゴシック"/>
        <family val="3"/>
        <charset val="128"/>
      </rPr>
      <t>0143-84-2165
(0143-84-3206)</t>
    </r>
  </si>
  <si>
    <r>
      <rPr>
        <sz val="9"/>
        <color rgb="FF000000"/>
        <rFont val="ＭＳ Ｐゴシック"/>
        <family val="3"/>
        <charset val="128"/>
      </rPr>
      <t>( 訪看10 )第    248 号
( 訪看24 )第    395 号
( 訪看25 )第    494 号
( 訪看27 )第     65 号
( 訪ベⅠ１ )第    136 号
( 訪ベⅠ１注 )第    346 号
( 訪看40 )第    156 号</t>
    </r>
  </si>
  <si>
    <r>
      <rPr>
        <sz val="9"/>
        <color rgb="FF000000"/>
        <rFont val="ＭＳ Ｐゴシック"/>
        <family val="3"/>
        <charset val="128"/>
      </rPr>
      <t>平成28年10月 1日
平成27年 6月 1日
平成27年 6月 1日
平成28年10月 1日
令和 8年 6月 1日
令和 8年 6月 1日
令和 6年 6月 1日</t>
    </r>
  </si>
  <si>
    <t>698</t>
  </si>
  <si>
    <t>35,9018,5</t>
  </si>
  <si>
    <r>
      <rPr>
        <sz val="9"/>
        <color rgb="FF000000"/>
        <rFont val="ＭＳ ゴシック"/>
        <family val="3"/>
        <charset val="128"/>
      </rPr>
      <t>株式会社　きずな
訪問看護ステーションきずな</t>
    </r>
  </si>
  <si>
    <r>
      <rPr>
        <sz val="9"/>
        <color rgb="FF000000"/>
        <rFont val="ＭＳ ゴシック"/>
        <family val="3"/>
        <charset val="128"/>
      </rPr>
      <t>〒059－0036
登別市美園町３丁目２８番地２</t>
    </r>
  </si>
  <si>
    <r>
      <rPr>
        <sz val="9"/>
        <color rgb="FF000000"/>
        <rFont val="ＭＳ ゴシック"/>
        <family val="3"/>
        <charset val="128"/>
      </rPr>
      <t>0143-83-7577
(0143-83-7577)</t>
    </r>
  </si>
  <si>
    <r>
      <rPr>
        <sz val="9"/>
        <color rgb="FF000000"/>
        <rFont val="ＭＳ Ｐゴシック"/>
        <family val="3"/>
        <charset val="128"/>
      </rPr>
      <t>( 訪看10 )第    210 号
( 訪看23 )第   1180 号
( 訪看24 )第    449 号
( 訪看25 )第    498 号
( 訪看35 )第     47 号
( 訪ベⅠ１ )第    526 号
( 訪看40 )第    522 号</t>
    </r>
  </si>
  <si>
    <r>
      <rPr>
        <sz val="9"/>
        <color rgb="FF000000"/>
        <rFont val="ＭＳ Ｐゴシック"/>
        <family val="3"/>
        <charset val="128"/>
      </rPr>
      <t>令和 3年 6月 1日
令和 8年 6月 1日
令和 3年 6月 1日
令和 3年 6月 1日
令和 8年 6月 1日
令和 8年 6月 1日
令和 6年 6月 1日</t>
    </r>
  </si>
  <si>
    <t>699</t>
  </si>
  <si>
    <t>35,9020,1</t>
  </si>
  <si>
    <r>
      <rPr>
        <sz val="9"/>
        <color rgb="FF000000"/>
        <rFont val="ＭＳ ゴシック"/>
        <family val="3"/>
        <charset val="128"/>
      </rPr>
      <t>社会福祉法人　勤医協福祉会
勤医協むろらん訪問看護ステーション</t>
    </r>
  </si>
  <si>
    <r>
      <rPr>
        <sz val="9"/>
        <color rgb="FF000000"/>
        <rFont val="ＭＳ ゴシック"/>
        <family val="3"/>
        <charset val="128"/>
      </rPr>
      <t>〒050－0085
室蘭市輪西町二丁目３番１７号</t>
    </r>
  </si>
  <si>
    <r>
      <rPr>
        <sz val="9"/>
        <color rgb="FF000000"/>
        <rFont val="ＭＳ ゴシック"/>
        <family val="3"/>
        <charset val="128"/>
      </rPr>
      <t>0143-45-6737
(0143-41-6678)</t>
    </r>
  </si>
  <si>
    <r>
      <rPr>
        <sz val="9"/>
        <color rgb="FF000000"/>
        <rFont val="ＭＳ Ｐゴシック"/>
        <family val="3"/>
        <charset val="128"/>
      </rPr>
      <t>( 訪看23 )第    633 号
( 訪看25 )第    707 号
( 訪ベⅠ１ )第    279 号
( 訪ベⅠ１注 )第    290 号
( 訪看40 )第    301 号</t>
    </r>
  </si>
  <si>
    <r>
      <rPr>
        <sz val="9"/>
        <color rgb="FF000000"/>
        <rFont val="ＭＳ Ｐゴシック"/>
        <family val="3"/>
        <charset val="128"/>
      </rPr>
      <t>令和 6年 6月 1日
令和元年11月 1日
令和 8年 6月 1日
令和 8年 6月 1日
令和 6年 6月 1日</t>
    </r>
  </si>
  <si>
    <t>700</t>
  </si>
  <si>
    <t>35,9021,9</t>
  </si>
  <si>
    <r>
      <rPr>
        <sz val="9"/>
        <color rgb="FF000000"/>
        <rFont val="ＭＳ ゴシック"/>
        <family val="3"/>
        <charset val="128"/>
      </rPr>
      <t>ＳＯＭＰＯケア株式会社
ＳＯＭＰＯケア室蘭寿訪問看護</t>
    </r>
  </si>
  <si>
    <r>
      <rPr>
        <sz val="9"/>
        <color rgb="FF000000"/>
        <rFont val="ＭＳ ゴシック"/>
        <family val="3"/>
        <charset val="128"/>
      </rPr>
      <t>〒050－0074
室蘭市中島町３丁目４０－１１</t>
    </r>
  </si>
  <si>
    <r>
      <rPr>
        <sz val="9"/>
        <color rgb="FF000000"/>
        <rFont val="ＭＳ ゴシック"/>
        <family val="3"/>
        <charset val="128"/>
      </rPr>
      <t>0143-41-1022
(0143-47-8255)</t>
    </r>
  </si>
  <si>
    <r>
      <rPr>
        <sz val="9"/>
        <color rgb="FF000000"/>
        <rFont val="ＭＳ Ｐゴシック"/>
        <family val="3"/>
        <charset val="128"/>
      </rPr>
      <t>( 訪看10 )第    774 号
( 訪看24 )第   1091 号
( 訪看25 )第   1174 号
( 訪看34 )第    137 号
( 訪ベⅠ１ )第    330 号
( 訪ベⅠ１注 )第    328 号
( 訪看41 )第    264 号</t>
    </r>
  </si>
  <si>
    <r>
      <rPr>
        <sz val="9"/>
        <color rgb="FF000000"/>
        <rFont val="ＭＳ Ｐゴシック"/>
        <family val="3"/>
        <charset val="128"/>
      </rPr>
      <t>令和 8年 1月 1日
令和 7年10月 1日
令和 7年10月 1日
令和 6年10月 1日
令和 8年 6月 1日
令和 8年 6月 1日
令和 6年10月 1日</t>
    </r>
  </si>
  <si>
    <t>701</t>
  </si>
  <si>
    <t>35,9022,7</t>
  </si>
  <si>
    <r>
      <rPr>
        <sz val="9"/>
        <color rgb="FF000000"/>
        <rFont val="ＭＳ ゴシック"/>
        <family val="3"/>
        <charset val="128"/>
      </rPr>
      <t>合同会社ＭＨＣ
訪問看護ステーションまぐねっと</t>
    </r>
  </si>
  <si>
    <r>
      <rPr>
        <sz val="9"/>
        <color rgb="FF000000"/>
        <rFont val="ＭＳ ゴシック"/>
        <family val="3"/>
        <charset val="128"/>
      </rPr>
      <t>〒050－0074
室蘭市中島町３丁目８－１５Ａ３　ｅ号室</t>
    </r>
  </si>
  <si>
    <r>
      <rPr>
        <sz val="9"/>
        <color rgb="FF000000"/>
        <rFont val="ＭＳ ゴシック"/>
        <family val="3"/>
        <charset val="128"/>
      </rPr>
      <t>0143-84-4381
(0143-84-4382)</t>
    </r>
  </si>
  <si>
    <r>
      <rPr>
        <sz val="9"/>
        <color rgb="FF000000"/>
        <rFont val="ＭＳ Ｐゴシック"/>
        <family val="3"/>
        <charset val="128"/>
      </rPr>
      <t>( 訪看10 )第    600 号
( 訪看23 )第    889 号
( 訪看25 )第    961 号
( 訪看27 )第    299 号
( 訪看28 )第    198 号
( 訪看34 )第     91 号
( 訪ベⅠ１ )第    544 号
( 訪ベⅠ１注 )第    239 号
( 訪看40 )第    601 号</t>
    </r>
  </si>
  <si>
    <r>
      <rPr>
        <sz val="9"/>
        <color rgb="FF000000"/>
        <rFont val="ＭＳ Ｐゴシック"/>
        <family val="3"/>
        <charset val="128"/>
      </rPr>
      <t>令和 5年10月 1日
令和 6年 6月 1日
令和 5年10月 1日
令和 5年10月 1日
令和 5年10月 1日
令和 6年 8月 1日
令和 8年 6月 1日
令和 8年 6月 1日
令和 6年12月 1日</t>
    </r>
  </si>
  <si>
    <t>702</t>
  </si>
  <si>
    <t>35,9023,5</t>
  </si>
  <si>
    <r>
      <rPr>
        <sz val="9"/>
        <color rgb="FF000000"/>
        <rFont val="ＭＳ ゴシック"/>
        <family val="3"/>
        <charset val="128"/>
      </rPr>
      <t>医療法人登別すずらん病院
医療法人登別すずらん病院　訪問看護ステーションすずらん</t>
    </r>
  </si>
  <si>
    <r>
      <rPr>
        <sz val="9"/>
        <color rgb="FF000000"/>
        <rFont val="ＭＳ ゴシック"/>
        <family val="3"/>
        <charset val="128"/>
      </rPr>
      <t>〒059－0027
登別市青葉町３４番地９</t>
    </r>
  </si>
  <si>
    <r>
      <rPr>
        <sz val="9"/>
        <color rgb="FF000000"/>
        <rFont val="ＭＳ ゴシック"/>
        <family val="3"/>
        <charset val="128"/>
      </rPr>
      <t>0143-85-1000
(0143-85-1729)</t>
    </r>
  </si>
  <si>
    <r>
      <rPr>
        <sz val="9"/>
        <color rgb="FF000000"/>
        <rFont val="ＭＳ Ｐゴシック"/>
        <family val="3"/>
        <charset val="128"/>
      </rPr>
      <t>( 訪看10 )第    606 号
( 訪看34 )第    259 号
( 訪ベⅠ１ )第    138 号
( 訪ベⅠ１注 )第     82 号
( 訪看40 )第    637 号</t>
    </r>
  </si>
  <si>
    <r>
      <rPr>
        <sz val="9"/>
        <color rgb="FF000000"/>
        <rFont val="ＭＳ Ｐゴシック"/>
        <family val="3"/>
        <charset val="128"/>
      </rPr>
      <t>令和 5年11月 1日
令和 7年 1月 1日
令和 8年 6月 1日
令和 8年 6月 1日
令和 7年 9月 1日</t>
    </r>
  </si>
  <si>
    <t>703</t>
  </si>
  <si>
    <t>35,9024,3</t>
  </si>
  <si>
    <r>
      <rPr>
        <sz val="9"/>
        <color rgb="FF000000"/>
        <rFont val="ＭＳ ゴシック"/>
        <family val="3"/>
        <charset val="128"/>
      </rPr>
      <t>株式会社　由希
訪問看護ステーション希</t>
    </r>
  </si>
  <si>
    <r>
      <rPr>
        <sz val="9"/>
        <color rgb="FF000000"/>
        <rFont val="ＭＳ ゴシック"/>
        <family val="3"/>
        <charset val="128"/>
      </rPr>
      <t>〒050－0054
室蘭市白鳥台５丁目１番１０号</t>
    </r>
  </si>
  <si>
    <r>
      <rPr>
        <sz val="9"/>
        <color rgb="FF000000"/>
        <rFont val="ＭＳ ゴシック"/>
        <family val="3"/>
        <charset val="128"/>
      </rPr>
      <t>0143-84-8120
(0143-84-8118)</t>
    </r>
  </si>
  <si>
    <r>
      <rPr>
        <sz val="9"/>
        <color rgb="FF000000"/>
        <rFont val="ＭＳ Ｐゴシック"/>
        <family val="3"/>
        <charset val="128"/>
      </rPr>
      <t>( 訪看24 )第    977 号
( 訪看25 )第   1049 号
( 訪看34 )第    429 号
( 訪ベⅠ１ )第    598 号
( 訪看41 )第    131 号</t>
    </r>
  </si>
  <si>
    <r>
      <rPr>
        <sz val="9"/>
        <color rgb="FF000000"/>
        <rFont val="ＭＳ Ｐゴシック"/>
        <family val="3"/>
        <charset val="128"/>
      </rPr>
      <t>令和 6年 8月 1日
令和 6年 8月 1日
令和 8年 7月 1日
令和 8年 6月 1日
令和 6年 8月 1日</t>
    </r>
  </si>
  <si>
    <t>704</t>
  </si>
  <si>
    <t>35,9025,0</t>
  </si>
  <si>
    <r>
      <rPr>
        <sz val="9"/>
        <color rgb="FF000000"/>
        <rFont val="ＭＳ ゴシック"/>
        <family val="3"/>
        <charset val="128"/>
      </rPr>
      <t>社会医療法人　友愛会
社会医療法人友愛会　訪問看護ステーション「あい」</t>
    </r>
  </si>
  <si>
    <r>
      <rPr>
        <sz val="9"/>
        <color rgb="FF000000"/>
        <rFont val="ＭＳ ゴシック"/>
        <family val="3"/>
        <charset val="128"/>
      </rPr>
      <t>〒059－0034
登別市鷲別町２丁目３２番地１</t>
    </r>
  </si>
  <si>
    <r>
      <rPr>
        <sz val="9"/>
        <color rgb="FF000000"/>
        <rFont val="ＭＳ ゴシック"/>
        <family val="3"/>
        <charset val="128"/>
      </rPr>
      <t>0143-86-1086
(0143-86-1087)</t>
    </r>
  </si>
  <si>
    <r>
      <rPr>
        <sz val="9"/>
        <color rgb="FF000000"/>
        <rFont val="ＭＳ Ｐゴシック"/>
        <family val="3"/>
        <charset val="128"/>
      </rPr>
      <t>( 訪看10 )第    722 号
( 訪看23 )第    988 号
( 訪看24 )第    958 号
( 訪看25 )第   1029 号
( 訪看27 )第    415 号
( 訪看34 )第    161 号
( 訪看35 )第     34 号
( 訪ベⅠ１ )第     16 号
( 訪ベⅠ１注 )第    135 号
( 訪看41 )第      9 号</t>
    </r>
  </si>
  <si>
    <r>
      <rPr>
        <sz val="9"/>
        <color rgb="FF000000"/>
        <rFont val="ＭＳ Ｐゴシック"/>
        <family val="3"/>
        <charset val="128"/>
      </rPr>
      <t>令和 7年 5月 1日
令和 6年 7月 1日
令和 6年 6月 1日
令和 6年 6月 1日
令和 7年 5月 1日
令和 6年11月 1日
令和 8年 6月 1日
令和 8年 6月 1日
令和 8年 6月 1日
令和 6年 6月 1日</t>
    </r>
  </si>
  <si>
    <t>705</t>
  </si>
  <si>
    <t>35,9402,1</t>
  </si>
  <si>
    <r>
      <rPr>
        <sz val="9"/>
        <color rgb="FF000000"/>
        <rFont val="ＭＳ ゴシック"/>
        <family val="3"/>
        <charset val="128"/>
      </rPr>
      <t>社会医療法人　母恋
看護小規模多機能型居宅介護　つむぎ</t>
    </r>
  </si>
  <si>
    <r>
      <rPr>
        <sz val="9"/>
        <color rgb="FF000000"/>
        <rFont val="ＭＳ ゴシック"/>
        <family val="3"/>
        <charset val="128"/>
      </rPr>
      <t>〒050－0083
室蘭市東町５丁目３番５号東室蘭サテライトクリニック３階</t>
    </r>
  </si>
  <si>
    <r>
      <rPr>
        <sz val="9"/>
        <color rgb="FF000000"/>
        <rFont val="ＭＳ ゴシック"/>
        <family val="3"/>
        <charset val="128"/>
      </rPr>
      <t>0143-84-5205
(0143-84-5206)</t>
    </r>
  </si>
  <si>
    <r>
      <rPr>
        <sz val="9"/>
        <color rgb="FF000000"/>
        <rFont val="ＭＳ Ｐゴシック"/>
        <family val="3"/>
        <charset val="128"/>
      </rPr>
      <t>( 訪看23 )第    802 号
( 訪看25 )第    876 号
( 訪ベⅠ１ )第    371 号
( 訪ベⅠ１注 )第     33 号
( 訪ベⅡ１８ )第     19 号
( 訪ベⅡ１８注 )第      6 号
( 訪看41 )第    109 号</t>
    </r>
  </si>
  <si>
    <r>
      <rPr>
        <sz val="9"/>
        <color rgb="FF000000"/>
        <rFont val="ＭＳ Ｐゴシック"/>
        <family val="3"/>
        <charset val="128"/>
      </rPr>
      <t>令和 6年 6月 1日
令和 4年 8月 1日
令和 8年 6月 1日
令和 8年 6月 1日
令和 7年 6月 1日
令和 8年 6月 1日
令和 6年 6月 1日</t>
    </r>
  </si>
  <si>
    <t>706</t>
  </si>
  <si>
    <t>36,9002,7</t>
  </si>
  <si>
    <r>
      <rPr>
        <sz val="9"/>
        <color rgb="FF000000"/>
        <rFont val="ＭＳ ゴシック"/>
        <family val="3"/>
        <charset val="128"/>
      </rPr>
      <t>一般社団法人　北海道総合在宅ケア事業団
一般社団法人北海道総合在宅ケア事業団苫小牧地域訪問看護ステーション</t>
    </r>
  </si>
  <si>
    <r>
      <rPr>
        <sz val="9"/>
        <color rgb="FF000000"/>
        <rFont val="ＭＳ ゴシック"/>
        <family val="3"/>
        <charset val="128"/>
      </rPr>
      <t>〒053－0018
苫小牧市旭町２丁目４番２０号一般社団法人苫小牧市医師会２階</t>
    </r>
  </si>
  <si>
    <r>
      <rPr>
        <sz val="9"/>
        <color rgb="FF000000"/>
        <rFont val="ＭＳ ゴシック"/>
        <family val="3"/>
        <charset val="128"/>
      </rPr>
      <t xml:space="preserve">0144-37-3511
</t>
    </r>
  </si>
  <si>
    <r>
      <rPr>
        <sz val="9"/>
        <color rgb="FF000000"/>
        <rFont val="ＭＳ Ｐゴシック"/>
        <family val="3"/>
        <charset val="128"/>
      </rPr>
      <t>( 訪看10 )第    263 号
( 訪看23 )第    132 号
( 訪看25 )第    163 号
( 訪看27 )第    125 号
( 訪看34 )第    179 号
( 訪ベⅠ１ )第    140 号
( 訪ベⅠ１注 )第    184 号
( 訪看40 )第    303 号</t>
    </r>
  </si>
  <si>
    <r>
      <rPr>
        <sz val="9"/>
        <color rgb="FF000000"/>
        <rFont val="ＭＳ Ｐゴシック"/>
        <family val="3"/>
        <charset val="128"/>
      </rPr>
      <t>令和 3年 7月 1日
令和 6年 6月 1日
平成16年 2月 1日
平成30年 7月 1日
令和 6年12月 1日
令和 8年 6月 1日
令和 8年 6月 1日
令和 6年 6月 1日</t>
    </r>
  </si>
  <si>
    <t>707</t>
  </si>
  <si>
    <t>36,9004,3</t>
  </si>
  <si>
    <r>
      <rPr>
        <sz val="9"/>
        <color rgb="FF000000"/>
        <rFont val="ＭＳ ゴシック"/>
        <family val="3"/>
        <charset val="128"/>
      </rPr>
      <t>一般社団法人　北海道総合在宅ケア事業団
一般社団法人北海道総合在宅ケア事業団しらおい訪問看護ステーション</t>
    </r>
  </si>
  <si>
    <r>
      <rPr>
        <sz val="9"/>
        <color rgb="FF000000"/>
        <rFont val="ＭＳ ゴシック"/>
        <family val="3"/>
        <charset val="128"/>
      </rPr>
      <t>〒059－0904
白老郡白老町東町４丁目６番７号　白老町総合福祉センターいきいき４．６内</t>
    </r>
  </si>
  <si>
    <r>
      <rPr>
        <sz val="9"/>
        <color rgb="FF000000"/>
        <rFont val="ＭＳ ゴシック"/>
        <family val="3"/>
        <charset val="128"/>
      </rPr>
      <t xml:space="preserve">0144-82-3128
</t>
    </r>
  </si>
  <si>
    <r>
      <rPr>
        <sz val="9"/>
        <color rgb="FF000000"/>
        <rFont val="ＭＳ Ｐゴシック"/>
        <family val="3"/>
        <charset val="128"/>
      </rPr>
      <t>( 訪看10 )第     81 号
( 訪看23 )第    135 号
( 訪看25 )第     36 号
( 訪看27 )第    126 号
( 訪看34 )第    182 号
( 訪ベⅠ１ )第    142 号
( 訪ベⅠ１注 )第    182 号
( 訪看40 )第    304 号</t>
    </r>
  </si>
  <si>
    <r>
      <rPr>
        <sz val="9"/>
        <color rgb="FF000000"/>
        <rFont val="ＭＳ Ｐゴシック"/>
        <family val="3"/>
        <charset val="128"/>
      </rPr>
      <t>令和 2年10月 1日
令和 6年 6月 1日
平成10年 5月 1日
平成30年 7月 1日
令和 6年12月 1日
令和 8年 6月 1日
令和 8年 6月 1日
令和 6年 6月 1日</t>
    </r>
  </si>
  <si>
    <t>708</t>
  </si>
  <si>
    <t>36,9010,0</t>
  </si>
  <si>
    <r>
      <rPr>
        <sz val="9"/>
        <color rgb="FF000000"/>
        <rFont val="ＭＳ ゴシック"/>
        <family val="3"/>
        <charset val="128"/>
      </rPr>
      <t>株式会社健康会
訪問看護ステーションしらかば</t>
    </r>
  </si>
  <si>
    <r>
      <rPr>
        <sz val="9"/>
        <color rgb="FF000000"/>
        <rFont val="ＭＳ ゴシック"/>
        <family val="3"/>
        <charset val="128"/>
      </rPr>
      <t>〒053－0821
苫小牧市しらかば町２丁目１番２３号糸井駅前オフィス２階</t>
    </r>
  </si>
  <si>
    <r>
      <rPr>
        <sz val="9"/>
        <color rgb="FF000000"/>
        <rFont val="ＭＳ ゴシック"/>
        <family val="3"/>
        <charset val="128"/>
      </rPr>
      <t>0144-61-6006
(0144-61-6007)</t>
    </r>
  </si>
  <si>
    <r>
      <rPr>
        <sz val="9"/>
        <color rgb="FF000000"/>
        <rFont val="ＭＳ Ｐゴシック"/>
        <family val="3"/>
        <charset val="128"/>
      </rPr>
      <t>( 訪看10 )第    451 号
( 訪看24 )第     88 号
( 訪看25 )第    206 号
( 訪ベⅠ１ )第    143 号
( 訪ベⅠ１注 )第     12 号
( 訪看40 )第    151 号</t>
    </r>
  </si>
  <si>
    <r>
      <rPr>
        <sz val="9"/>
        <color rgb="FF000000"/>
        <rFont val="ＭＳ Ｐゴシック"/>
        <family val="3"/>
        <charset val="128"/>
      </rPr>
      <t>令和 2年12月 1日
平成20年 4月 1日
平成18年 2月 1日
令和 8年 6月 1日
令和 8年 6月 1日
令和 6年 6月 1日</t>
    </r>
  </si>
  <si>
    <t>709</t>
  </si>
  <si>
    <t>36,9016,7</t>
  </si>
  <si>
    <r>
      <rPr>
        <sz val="9"/>
        <color rgb="FF000000"/>
        <rFont val="ＭＳ ゴシック"/>
        <family val="3"/>
        <charset val="128"/>
      </rPr>
      <t>社会医療法人こぶし
訪問看護ステーション　こころっくる</t>
    </r>
  </si>
  <si>
    <r>
      <rPr>
        <sz val="9"/>
        <color rgb="FF000000"/>
        <rFont val="ＭＳ ゴシック"/>
        <family val="3"/>
        <charset val="128"/>
      </rPr>
      <t>〒053－0053
苫小牧市柳町４丁目１２番２０号</t>
    </r>
  </si>
  <si>
    <r>
      <rPr>
        <sz val="9"/>
        <color rgb="FF000000"/>
        <rFont val="ＭＳ ゴシック"/>
        <family val="3"/>
        <charset val="128"/>
      </rPr>
      <t xml:space="preserve">0144-57-9797
</t>
    </r>
  </si>
  <si>
    <r>
      <rPr>
        <sz val="9"/>
        <color rgb="FF000000"/>
        <rFont val="ＭＳ Ｐゴシック"/>
        <family val="3"/>
        <charset val="128"/>
      </rPr>
      <t>( 訪看10 )第    157 号
( 訪看23 )第    339 号
( 訪看27 )第     15 号
( 訪看28 )第     13 号
( 訪看34 )第     10 号
( 訪ベⅠ１ )第    310 号
( 訪ベⅠ１注 )第    143 号
( 訪看40 )第    115 号</t>
    </r>
  </si>
  <si>
    <r>
      <rPr>
        <sz val="9"/>
        <color rgb="FF000000"/>
        <rFont val="ＭＳ Ｐゴシック"/>
        <family val="3"/>
        <charset val="128"/>
      </rPr>
      <t>令和 3年12月 1日
令和 6年 6月 1日
平成26年 7月 1日
平成26年 7月 1日
令和 6年 6月 1日
令和 8年 6月 1日
令和 8年 6月 1日
令和 6年 6月 1日</t>
    </r>
  </si>
  <si>
    <t>710</t>
  </si>
  <si>
    <t>36,9017,5</t>
  </si>
  <si>
    <r>
      <rPr>
        <sz val="9"/>
        <color rgb="FF000000"/>
        <rFont val="ＭＳ ゴシック"/>
        <family val="3"/>
        <charset val="128"/>
      </rPr>
      <t>医療法人社団玄洋会
訪問看護ステーション「ひまわり」</t>
    </r>
  </si>
  <si>
    <r>
      <rPr>
        <sz val="9"/>
        <color rgb="FF000000"/>
        <rFont val="ＭＳ ゴシック"/>
        <family val="3"/>
        <charset val="128"/>
      </rPr>
      <t>〒053－0021
苫小牧市若草町５丁目１０番１号</t>
    </r>
  </si>
  <si>
    <r>
      <rPr>
        <sz val="9"/>
        <color rgb="FF000000"/>
        <rFont val="ＭＳ ゴシック"/>
        <family val="3"/>
        <charset val="128"/>
      </rPr>
      <t>0144-38-8886
(0144-38-8886)</t>
    </r>
  </si>
  <si>
    <r>
      <rPr>
        <sz val="9"/>
        <color rgb="FF000000"/>
        <rFont val="ＭＳ Ｐゴシック"/>
        <family val="3"/>
        <charset val="128"/>
      </rPr>
      <t>( 訪看10 )第    232 号
( 訪看23 )第   1008 号
( 訪ベⅠ１ )第    145 号
( 訪ベⅠ１注 )第    160 号
( 訪看40 )第    305 号</t>
    </r>
  </si>
  <si>
    <r>
      <rPr>
        <sz val="9"/>
        <color rgb="FF000000"/>
        <rFont val="ＭＳ Ｐゴシック"/>
        <family val="3"/>
        <charset val="128"/>
      </rPr>
      <t>令和 3年 5月 1日
令和 6年 8月 1日
令和 8年 6月 1日
令和 8年 6月 1日
令和 6年 6月 1日</t>
    </r>
  </si>
  <si>
    <t>711</t>
  </si>
  <si>
    <t>36,9019,1</t>
  </si>
  <si>
    <r>
      <rPr>
        <sz val="9"/>
        <color rgb="FF000000"/>
        <rFont val="ＭＳ ゴシック"/>
        <family val="3"/>
        <charset val="128"/>
      </rPr>
      <t>合同会社福祉サービスふくろウ
ほうもんかんご　ふくろウ</t>
    </r>
  </si>
  <si>
    <r>
      <rPr>
        <sz val="9"/>
        <color rgb="FF000000"/>
        <rFont val="ＭＳ ゴシック"/>
        <family val="3"/>
        <charset val="128"/>
      </rPr>
      <t>〒053－0816
苫小牧市日吉町３丁目５－１</t>
    </r>
  </si>
  <si>
    <r>
      <rPr>
        <sz val="9"/>
        <color rgb="FF000000"/>
        <rFont val="ＭＳ ゴシック"/>
        <family val="3"/>
        <charset val="128"/>
      </rPr>
      <t>0144-84-7615
(0144-84-7616)</t>
    </r>
  </si>
  <si>
    <r>
      <rPr>
        <sz val="9"/>
        <color rgb="FF000000"/>
        <rFont val="ＭＳ Ｐゴシック"/>
        <family val="3"/>
        <charset val="128"/>
      </rPr>
      <t>( 訪看10 )第    330 号
( 訪看23 )第    581 号
( 訪看25 )第    662 号
( 訪看27 )第    156 号
( 訪看28 )第     87 号
( 訪看40 )第    307 号</t>
    </r>
  </si>
  <si>
    <r>
      <rPr>
        <sz val="9"/>
        <color rgb="FF000000"/>
        <rFont val="ＭＳ Ｐゴシック"/>
        <family val="3"/>
        <charset val="128"/>
      </rPr>
      <t>平成31年 1月 1日
令和 6年 6月 1日
平成31年 1月 1日
平成31年 1月 1日
平成31年 1月 1日
令和 6年 6月 1日</t>
    </r>
  </si>
  <si>
    <t>712</t>
  </si>
  <si>
    <t>36,9020,9</t>
  </si>
  <si>
    <r>
      <rPr>
        <sz val="9"/>
        <color rgb="FF000000"/>
        <rFont val="ＭＳ ゴシック"/>
        <family val="3"/>
        <charset val="128"/>
      </rPr>
      <t>社会福祉法人勤医協福祉会
勤医協とまこまい訪問看護ステーション</t>
    </r>
  </si>
  <si>
    <r>
      <rPr>
        <sz val="9"/>
        <color rgb="FF000000"/>
        <rFont val="ＭＳ ゴシック"/>
        <family val="3"/>
        <charset val="128"/>
      </rPr>
      <t>〒053－0851
苫小牧市山手町２丁目１４番９号</t>
    </r>
  </si>
  <si>
    <r>
      <rPr>
        <sz val="9"/>
        <color rgb="FF000000"/>
        <rFont val="ＭＳ ゴシック"/>
        <family val="3"/>
        <charset val="128"/>
      </rPr>
      <t>0144-75-7775
(0144-75-7120)</t>
    </r>
  </si>
  <si>
    <r>
      <rPr>
        <sz val="9"/>
        <color rgb="FF000000"/>
        <rFont val="ＭＳ Ｐゴシック"/>
        <family val="3"/>
        <charset val="128"/>
      </rPr>
      <t>( 訪看23 )第    634 号
( 訪看25 )第    708 号
( 訪看機２ )第     54 号
( 訪ベⅠ１ )第    292 号
( 訪ベⅠ１注 )第    289 号
( 訪看40 )第    306 号</t>
    </r>
  </si>
  <si>
    <r>
      <rPr>
        <sz val="9"/>
        <color rgb="FF000000"/>
        <rFont val="ＭＳ Ｐゴシック"/>
        <family val="3"/>
        <charset val="128"/>
      </rPr>
      <t>令和 6年 6月 1日
令和元年11月 1日
令和 8年 4月 1日
令和 8年 6月 1日
令和 8年 6月 1日
令和 6年 6月 1日</t>
    </r>
  </si>
  <si>
    <t>713</t>
  </si>
  <si>
    <t>36,9021,7</t>
  </si>
  <si>
    <r>
      <rPr>
        <sz val="9"/>
        <color rgb="FF000000"/>
        <rFont val="ＭＳ ゴシック"/>
        <family val="3"/>
        <charset val="128"/>
      </rPr>
      <t>株式会社ラポール
苫小牧訪問看護ステーションらぽーる</t>
    </r>
  </si>
  <si>
    <r>
      <rPr>
        <sz val="9"/>
        <color rgb="FF000000"/>
        <rFont val="ＭＳ ゴシック"/>
        <family val="3"/>
        <charset val="128"/>
      </rPr>
      <t>〒053－0811
苫小牧市光洋町２丁目１－２</t>
    </r>
  </si>
  <si>
    <r>
      <rPr>
        <sz val="9"/>
        <color rgb="FF000000"/>
        <rFont val="ＭＳ ゴシック"/>
        <family val="3"/>
        <charset val="128"/>
      </rPr>
      <t>0144-82-7972
(0144-82-7973)</t>
    </r>
  </si>
  <si>
    <r>
      <rPr>
        <sz val="9"/>
        <color rgb="FF000000"/>
        <rFont val="ＭＳ Ｐゴシック"/>
        <family val="3"/>
        <charset val="128"/>
      </rPr>
      <t>( 訪看10 )第    460 号
( 訪看23 )第    662 号
( 訪看25 )第    735 号
( 訪看34 )第     60 号
( 訪ベⅠ１ )第     14 号
( 訪ベⅠ１注 )第    373 号
( 訪看40 )第    573 号</t>
    </r>
  </si>
  <si>
    <r>
      <rPr>
        <sz val="9"/>
        <color rgb="FF000000"/>
        <rFont val="ＭＳ Ｐゴシック"/>
        <family val="3"/>
        <charset val="128"/>
      </rPr>
      <t>令和 3年 3月 1日
令和 6年 6月 1日
令和 2年 4月 1日
令和 6年 6月 1日
令和 8年 6月 1日
令和 8年 6月 1日
令和 6年 6月 1日</t>
    </r>
  </si>
  <si>
    <t>714</t>
  </si>
  <si>
    <t>36,9022,5</t>
  </si>
  <si>
    <r>
      <rPr>
        <sz val="9"/>
        <color rgb="FF000000"/>
        <rFont val="ＭＳ ゴシック"/>
        <family val="3"/>
        <charset val="128"/>
      </rPr>
      <t>合同会社レスペイト
訪問看護ステーションむすび</t>
    </r>
  </si>
  <si>
    <r>
      <rPr>
        <sz val="9"/>
        <color rgb="FF000000"/>
        <rFont val="ＭＳ ゴシック"/>
        <family val="3"/>
        <charset val="128"/>
      </rPr>
      <t>〒053－0806
苫小牧市大成町１丁目４番３号</t>
    </r>
  </si>
  <si>
    <r>
      <rPr>
        <sz val="9"/>
        <color rgb="FF000000"/>
        <rFont val="ＭＳ ゴシック"/>
        <family val="3"/>
        <charset val="128"/>
      </rPr>
      <t>0144-84-6706
(0144-84-7922)</t>
    </r>
  </si>
  <si>
    <r>
      <rPr>
        <sz val="9"/>
        <color rgb="FF000000"/>
        <rFont val="ＭＳ Ｐゴシック"/>
        <family val="3"/>
        <charset val="128"/>
      </rPr>
      <t>( 訪看10 )第    583 号
( 訪看24 )第    685 号
( 訪看25 )第    757 号
( 訪看27 )第    286 号
( 訪看28 )第    187 号
( 訪看40 )第     58 号</t>
    </r>
  </si>
  <si>
    <r>
      <rPr>
        <sz val="9"/>
        <color rgb="FF000000"/>
        <rFont val="ＭＳ Ｐゴシック"/>
        <family val="3"/>
        <charset val="128"/>
      </rPr>
      <t>令和 5年 7月 1日
令和 2年 8月 1日
令和 2年 8月 1日
令和 5年 7月 1日
令和 5年 7月 1日
令和 6年 6月 1日</t>
    </r>
  </si>
  <si>
    <t>715</t>
  </si>
  <si>
    <t>36,9023,3</t>
  </si>
  <si>
    <r>
      <rPr>
        <sz val="9"/>
        <color rgb="FF000000"/>
        <rFont val="ＭＳ ゴシック"/>
        <family val="3"/>
        <charset val="128"/>
      </rPr>
      <t>株式会社　幸楽
訪問看護ステーションすまいる</t>
    </r>
  </si>
  <si>
    <r>
      <rPr>
        <sz val="9"/>
        <color rgb="FF000000"/>
        <rFont val="ＭＳ ゴシック"/>
        <family val="3"/>
        <charset val="128"/>
      </rPr>
      <t>〒053－0833
苫小牧市日新町４丁目１番３４号</t>
    </r>
  </si>
  <si>
    <r>
      <rPr>
        <sz val="9"/>
        <color rgb="FF000000"/>
        <rFont val="ＭＳ ゴシック"/>
        <family val="3"/>
        <charset val="128"/>
      </rPr>
      <t>0144-71-6130
(0144-71-6140)</t>
    </r>
  </si>
  <si>
    <r>
      <rPr>
        <sz val="9"/>
        <color rgb="FF000000"/>
        <rFont val="ＭＳ Ｐゴシック"/>
        <family val="3"/>
        <charset val="128"/>
      </rPr>
      <t>( 訪看10 )第    438 号
( 訪看24 )第    690 号
( 訪看25 )第    762 号
( 訪看27 )第    439 号
( 訪看28 )第    290 号
( 訪看40 )第    524 号
( 訪看41 )第    325 号</t>
    </r>
  </si>
  <si>
    <r>
      <rPr>
        <sz val="9"/>
        <color rgb="FF000000"/>
        <rFont val="ＭＳ Ｐゴシック"/>
        <family val="3"/>
        <charset val="128"/>
      </rPr>
      <t>令和 2年 9月 1日
令和 2年 9月 1日
令和 2年 9月 1日
令和 7年 9月 1日
令和 7年 9月 1日
令和 6年 6月 1日
令和 6年12月 1日</t>
    </r>
  </si>
  <si>
    <t>716</t>
  </si>
  <si>
    <t>36,9024,1</t>
  </si>
  <si>
    <r>
      <rPr>
        <sz val="9"/>
        <color rgb="FF000000"/>
        <rFont val="ＭＳ ゴシック"/>
        <family val="3"/>
        <charset val="128"/>
      </rPr>
      <t>有限会社ケアサポート赤坂
道南訪問看護ステーション</t>
    </r>
  </si>
  <si>
    <r>
      <rPr>
        <sz val="9"/>
        <color rgb="FF000000"/>
        <rFont val="ＭＳ ゴシック"/>
        <family val="3"/>
        <charset val="128"/>
      </rPr>
      <t>〒053－0821
苫小牧市しらかば町３丁目２番１８号</t>
    </r>
  </si>
  <si>
    <r>
      <rPr>
        <sz val="9"/>
        <color rgb="FF000000"/>
        <rFont val="ＭＳ ゴシック"/>
        <family val="3"/>
        <charset val="128"/>
      </rPr>
      <t>0144-75-5755
(0144-75-5766)</t>
    </r>
  </si>
  <si>
    <r>
      <rPr>
        <sz val="9"/>
        <color rgb="FF000000"/>
        <rFont val="ＭＳ Ｐゴシック"/>
        <family val="3"/>
        <charset val="128"/>
      </rPr>
      <t>( 訪看23 )第    989 号
( 訪看24 )第    712 号
( 訪看25 )第    785 号
( 訪看34 )第    148 号
( 訪ベⅠ１ )第    312 号
( 訪ベⅠ１注 )第     88 号
( 訪看40 )第    308 号</t>
    </r>
  </si>
  <si>
    <r>
      <rPr>
        <sz val="9"/>
        <color rgb="FF000000"/>
        <rFont val="ＭＳ Ｐゴシック"/>
        <family val="3"/>
        <charset val="128"/>
      </rPr>
      <t>令和 6年 7月 1日
令和 3年 2月 1日
令和 3年 2月 1日
令和 6年11月 1日
令和 8年 6月 1日
令和 8年 6月 1日
令和 6年 6月 1日</t>
    </r>
  </si>
  <si>
    <t>717</t>
  </si>
  <si>
    <t>36,9025,8</t>
  </si>
  <si>
    <r>
      <rPr>
        <sz val="9"/>
        <color rgb="FF000000"/>
        <rFont val="ＭＳ ゴシック"/>
        <family val="3"/>
        <charset val="128"/>
      </rPr>
      <t>株式会社ＣＵＯＲＥ
訪問看護ステーションなないろ</t>
    </r>
  </si>
  <si>
    <r>
      <rPr>
        <sz val="9"/>
        <color rgb="FF000000"/>
        <rFont val="ＭＳ ゴシック"/>
        <family val="3"/>
        <charset val="128"/>
      </rPr>
      <t>〒053－0833
苫小牧市日新町１丁目１番１号</t>
    </r>
  </si>
  <si>
    <r>
      <rPr>
        <sz val="9"/>
        <color rgb="FF000000"/>
        <rFont val="ＭＳ ゴシック"/>
        <family val="3"/>
        <charset val="128"/>
      </rPr>
      <t>0144-82-7842
(0144-82-7843)</t>
    </r>
  </si>
  <si>
    <r>
      <rPr>
        <sz val="9"/>
        <color rgb="FF000000"/>
        <rFont val="ＭＳ Ｐゴシック"/>
        <family val="3"/>
        <charset val="128"/>
      </rPr>
      <t>( 訪看23 )第    710 号
( 訪看25 )第    783 号
( 訪看34 )第     13 号
( 訪ベⅠ１ )第    148 号
( 訪ベⅠ１注 )第    201 号
( 訪看40 )第     51 号</t>
    </r>
  </si>
  <si>
    <r>
      <rPr>
        <sz val="9"/>
        <color rgb="FF000000"/>
        <rFont val="ＭＳ Ｐゴシック"/>
        <family val="3"/>
        <charset val="128"/>
      </rPr>
      <t>令和 6年 6月 1日
令和 3年 2月 1日
令和 6年 6月 1日
令和 8年 6月 1日
令和 8年 6月 1日
令和 6年 6月 1日</t>
    </r>
  </si>
  <si>
    <t>718</t>
  </si>
  <si>
    <t>36,9026,6</t>
  </si>
  <si>
    <r>
      <rPr>
        <sz val="9"/>
        <color rgb="FF000000"/>
        <rFont val="ＭＳ ゴシック"/>
        <family val="3"/>
        <charset val="128"/>
      </rPr>
      <t>株式会社にこ．にこ本舗
訪問看護はるはる</t>
    </r>
  </si>
  <si>
    <r>
      <rPr>
        <sz val="9"/>
        <color rgb="FF000000"/>
        <rFont val="ＭＳ ゴシック"/>
        <family val="3"/>
        <charset val="128"/>
      </rPr>
      <t>〒053－0811
苫小牧市光洋町１丁目８番３号</t>
    </r>
  </si>
  <si>
    <r>
      <rPr>
        <sz val="9"/>
        <color rgb="FF000000"/>
        <rFont val="ＭＳ ゴシック"/>
        <family val="3"/>
        <charset val="128"/>
      </rPr>
      <t xml:space="preserve">0144-71-3630
</t>
    </r>
  </si>
  <si>
    <r>
      <rPr>
        <sz val="9"/>
        <color rgb="FF000000"/>
        <rFont val="ＭＳ Ｐゴシック"/>
        <family val="3"/>
        <charset val="128"/>
      </rPr>
      <t>( 訪看24 )第    822 号
( 訪看25 )第    896 号
( 訪ベⅠ１ )第    593 号
( 訪看41 )第    110 号</t>
    </r>
  </si>
  <si>
    <r>
      <rPr>
        <sz val="9"/>
        <color rgb="FF000000"/>
        <rFont val="ＭＳ Ｐゴシック"/>
        <family val="3"/>
        <charset val="128"/>
      </rPr>
      <t>令和 4年11月 1日
令和 4年11月 1日
令和 8年 6月 1日
令和 6年 6月 1日</t>
    </r>
  </si>
  <si>
    <t>719</t>
  </si>
  <si>
    <t>36,9027,4</t>
  </si>
  <si>
    <r>
      <rPr>
        <sz val="9"/>
        <color rgb="FF000000"/>
        <rFont val="ＭＳ ゴシック"/>
        <family val="3"/>
        <charset val="128"/>
      </rPr>
      <t>医療法人奏和会
訪問看護ステーションみどり</t>
    </r>
  </si>
  <si>
    <r>
      <rPr>
        <sz val="9"/>
        <color rgb="FF000000"/>
        <rFont val="ＭＳ ゴシック"/>
        <family val="3"/>
        <charset val="128"/>
      </rPr>
      <t>〒053－0034
苫小牧市清水町２丁目１番２号</t>
    </r>
  </si>
  <si>
    <r>
      <rPr>
        <sz val="9"/>
        <color rgb="FF000000"/>
        <rFont val="ＭＳ ゴシック"/>
        <family val="3"/>
        <charset val="128"/>
      </rPr>
      <t xml:space="preserve">0144-84-3457
</t>
    </r>
  </si>
  <si>
    <r>
      <rPr>
        <sz val="9"/>
        <color rgb="FF000000"/>
        <rFont val="ＭＳ Ｐゴシック"/>
        <family val="3"/>
        <charset val="128"/>
      </rPr>
      <t>( 訪看10 )第    525 号
( 訪ベⅠ１ )第    150 号
( 訪ベⅠ１注 )第    211 号
( 訪看40 )第    309 号</t>
    </r>
  </si>
  <si>
    <r>
      <rPr>
        <sz val="9"/>
        <color rgb="FF000000"/>
        <rFont val="ＭＳ Ｐゴシック"/>
        <family val="3"/>
        <charset val="128"/>
      </rPr>
      <t>令和 4年 7月 1日
令和 8年 6月 1日
令和 8年 6月 1日
令和 6年 6月 1日</t>
    </r>
  </si>
  <si>
    <t>720</t>
  </si>
  <si>
    <t>36,9028,2</t>
  </si>
  <si>
    <r>
      <rPr>
        <sz val="9"/>
        <color rgb="FF000000"/>
        <rFont val="ＭＳ ゴシック"/>
        <family val="3"/>
        <charset val="128"/>
      </rPr>
      <t>ＴＣＳ　Ｍｅｄｉｃａｌｉｚｅ株式会社
ライフケアＳＭＢ訪問看護ステーション苫小牧</t>
    </r>
  </si>
  <si>
    <r>
      <rPr>
        <sz val="9"/>
        <color rgb="FF000000"/>
        <rFont val="ＭＳ ゴシック"/>
        <family val="3"/>
        <charset val="128"/>
      </rPr>
      <t>〒053－0003
苫小牧市入船町３丁目２－５入船クロスポートビル４階</t>
    </r>
  </si>
  <si>
    <r>
      <rPr>
        <sz val="9"/>
        <color rgb="FF000000"/>
        <rFont val="ＭＳ ゴシック"/>
        <family val="3"/>
        <charset val="128"/>
      </rPr>
      <t>011-857-9570
(011-856-9574)</t>
    </r>
  </si>
  <si>
    <r>
      <rPr>
        <sz val="9"/>
        <color rgb="FF000000"/>
        <rFont val="ＭＳ Ｐゴシック"/>
        <family val="3"/>
        <charset val="128"/>
      </rPr>
      <t>( 訪看10 )第    539 号
( 訪看24 )第    815 号
( 訪看25 )第    889 号
( 訪看27 )第    260 号
( 訪看28 )第    165 号
( 訪ベⅠ１ )第    298 号
( 訪ベⅠ１注 )第    110 号
( 訪看40 )第    606 号
( 訪看41 )第    393 号</t>
    </r>
  </si>
  <si>
    <r>
      <rPr>
        <sz val="9"/>
        <color rgb="FF000000"/>
        <rFont val="ＭＳ Ｐゴシック"/>
        <family val="3"/>
        <charset val="128"/>
      </rPr>
      <t>令和 4年11月 1日
令和 4年11月 1日
令和 4年11月 1日
令和 4年11月 1日
令和 4年11月 1日
令和 8年 6月 1日
令和 8年 6月 1日
令和 7年10月 1日
令和 7年 6月 1日</t>
    </r>
  </si>
  <si>
    <t>721</t>
  </si>
  <si>
    <t>36,9029,0</t>
  </si>
  <si>
    <r>
      <rPr>
        <sz val="9"/>
        <color rgb="FF000000"/>
        <rFont val="ＭＳ ゴシック"/>
        <family val="3"/>
        <charset val="128"/>
      </rPr>
      <t>一般社団法人ＪＩＭＯＴＯ－Ｌ
まちのケアリハステーション</t>
    </r>
  </si>
  <si>
    <r>
      <rPr>
        <sz val="9"/>
        <color rgb="FF000000"/>
        <rFont val="ＭＳ ゴシック"/>
        <family val="3"/>
        <charset val="128"/>
      </rPr>
      <t>〒054－0042
勇払郡むかわ町美幸１丁目８６番地１</t>
    </r>
  </si>
  <si>
    <r>
      <rPr>
        <sz val="9"/>
        <color rgb="FF000000"/>
        <rFont val="ＭＳ ゴシック"/>
        <family val="3"/>
        <charset val="128"/>
      </rPr>
      <t xml:space="preserve">090-9433-5859
</t>
    </r>
  </si>
  <si>
    <r>
      <rPr>
        <sz val="9"/>
        <color rgb="FF000000"/>
        <rFont val="ＭＳ Ｐゴシック"/>
        <family val="3"/>
        <charset val="128"/>
      </rPr>
      <t>( 訪看23 )第    828 号
( 訪看25 )第    902 号
( 訪看34 )第    164 号
( 訪ベⅠ１ )第    574 号
( 訪看40 )第    589 号</t>
    </r>
  </si>
  <si>
    <r>
      <rPr>
        <sz val="9"/>
        <color rgb="FF000000"/>
        <rFont val="ＭＳ Ｐゴシック"/>
        <family val="3"/>
        <charset val="128"/>
      </rPr>
      <t>令和 6年 6月 1日
令和 5年 1月 1日
令和 6年12月 1日
令和 8年 6月 1日
令和 6年12月 1日</t>
    </r>
  </si>
  <si>
    <t>722</t>
  </si>
  <si>
    <t>36,9030,8</t>
  </si>
  <si>
    <r>
      <rPr>
        <sz val="9"/>
        <color rgb="FF000000"/>
        <rFont val="ＭＳ ゴシック"/>
        <family val="3"/>
        <charset val="128"/>
      </rPr>
      <t>株式会社　リアリ
訪問看護ステーション　リール</t>
    </r>
  </si>
  <si>
    <r>
      <rPr>
        <sz val="9"/>
        <color rgb="FF000000"/>
        <rFont val="ＭＳ ゴシック"/>
        <family val="3"/>
        <charset val="128"/>
      </rPr>
      <t>〒053－0042
苫小牧市三光町三丁目５番１０号</t>
    </r>
  </si>
  <si>
    <r>
      <rPr>
        <sz val="9"/>
        <color rgb="FF000000"/>
        <rFont val="ＭＳ ゴシック"/>
        <family val="3"/>
        <charset val="128"/>
      </rPr>
      <t>0144-84-3143
(0144-84-3146)</t>
    </r>
  </si>
  <si>
    <r>
      <rPr>
        <sz val="9"/>
        <color rgb="FF000000"/>
        <rFont val="ＭＳ Ｐゴシック"/>
        <family val="3"/>
        <charset val="128"/>
      </rPr>
      <t>( 訪看23 )第    903 号
( 訪看25 )第    973 号
( 訪看34 )第     45 号
( 訪ベⅠ１ )第    462 号
( 訪看41 )第    307 号</t>
    </r>
  </si>
  <si>
    <r>
      <rPr>
        <sz val="9"/>
        <color rgb="FF000000"/>
        <rFont val="ＭＳ Ｐゴシック"/>
        <family val="3"/>
        <charset val="128"/>
      </rPr>
      <t>令和 6年 6月 1日
令和 5年11月 1日
令和 6年 6月 1日
令和 8年 6月 1日
令和 6年12月 1日</t>
    </r>
  </si>
  <si>
    <t>723</t>
  </si>
  <si>
    <t>36,9031,6</t>
  </si>
  <si>
    <r>
      <rPr>
        <sz val="9"/>
        <color rgb="FF000000"/>
        <rFont val="ＭＳ ゴシック"/>
        <family val="3"/>
        <charset val="128"/>
      </rPr>
      <t>株式会社ライフィーズ
ケアーズ訪問看護リハビリステーション苫小牧駅前</t>
    </r>
  </si>
  <si>
    <r>
      <rPr>
        <sz val="9"/>
        <color rgb="FF000000"/>
        <rFont val="ＭＳ ゴシック"/>
        <family val="3"/>
        <charset val="128"/>
      </rPr>
      <t>〒053－0033
苫小牧市木場町１丁目４番１２号ＴＣビル</t>
    </r>
  </si>
  <si>
    <r>
      <rPr>
        <sz val="9"/>
        <color rgb="FF000000"/>
        <rFont val="ＭＳ ゴシック"/>
        <family val="3"/>
        <charset val="128"/>
      </rPr>
      <t>0144-84-1331
(0144-84-1332)</t>
    </r>
  </si>
  <si>
    <r>
      <rPr>
        <sz val="9"/>
        <color rgb="FF000000"/>
        <rFont val="ＭＳ Ｐゴシック"/>
        <family val="3"/>
        <charset val="128"/>
      </rPr>
      <t>( 訪看23 )第    956 号
( 訪看25 )第   1025 号
( 訪看34 )第      1 号
( 訪ベⅠ１ )第    152 号
( 訪ベⅠ１注 )第    134 号
( 訪看40 )第    566 号
( 訪看41 )第     18 号</t>
    </r>
  </si>
  <si>
    <r>
      <rPr>
        <sz val="9"/>
        <color rgb="FF000000"/>
        <rFont val="ＭＳ Ｐゴシック"/>
        <family val="3"/>
        <charset val="128"/>
      </rPr>
      <t>令和 6年 6月 1日
令和 6年 6月 1日
令和 6年 6月 1日
令和 8年 6月 1日
令和 8年 6月 1日
令和 6年 7月 1日
令和 6年 6月 1日</t>
    </r>
  </si>
  <si>
    <t>724</t>
  </si>
  <si>
    <t>36,9032,4</t>
  </si>
  <si>
    <r>
      <rPr>
        <sz val="9"/>
        <color rgb="FF000000"/>
        <rFont val="ＭＳ ゴシック"/>
        <family val="3"/>
        <charset val="128"/>
      </rPr>
      <t>合同会社　みのり
訪問看護ステーション　こころ輪</t>
    </r>
  </si>
  <si>
    <r>
      <rPr>
        <sz val="9"/>
        <color rgb="FF000000"/>
        <rFont val="ＭＳ ゴシック"/>
        <family val="3"/>
        <charset val="128"/>
      </rPr>
      <t>〒053－0031
苫小牧市春日町一丁目３－４グリーンビル２階</t>
    </r>
  </si>
  <si>
    <r>
      <rPr>
        <sz val="9"/>
        <color rgb="FF000000"/>
        <rFont val="ＭＳ ゴシック"/>
        <family val="3"/>
        <charset val="128"/>
      </rPr>
      <t>0144-84-8363
(0144-84-8362)</t>
    </r>
  </si>
  <si>
    <r>
      <rPr>
        <sz val="9"/>
        <color rgb="FF000000"/>
        <rFont val="ＭＳ Ｐゴシック"/>
        <family val="3"/>
        <charset val="128"/>
      </rPr>
      <t>( 訪看10 )第    671 号
( 訪看23 )第   1125 号
( 訪看24 )第    984 号
( 訪看25 )第   1060 号
( 訪看27 )第    367 号
( 訪看34 )第    279 号
( 訪ベⅠ１ )第    538 号
( 訪看41 )第    144 号</t>
    </r>
  </si>
  <si>
    <r>
      <rPr>
        <sz val="9"/>
        <color rgb="FF000000"/>
        <rFont val="ＭＳ Ｐゴシック"/>
        <family val="3"/>
        <charset val="128"/>
      </rPr>
      <t>令和 6年 9月 1日
令和 7年 9月 1日
令和 6年 9月 1日
令和 6年 9月 1日
令和 6年 9月 1日
令和 7年 3月 1日
令和 8年 6月 1日
令和 6年 9月 1日</t>
    </r>
  </si>
  <si>
    <t>725</t>
  </si>
  <si>
    <t>36,9033,2</t>
  </si>
  <si>
    <r>
      <rPr>
        <sz val="9"/>
        <color rgb="FF000000"/>
        <rFont val="ＭＳ ゴシック"/>
        <family val="3"/>
        <charset val="128"/>
      </rPr>
      <t>社会医療法人平成醫塾
社会医療法人平成醫塾　訪問看護リハビリステーション和来る</t>
    </r>
  </si>
  <si>
    <r>
      <rPr>
        <sz val="9"/>
        <color rgb="FF000000"/>
        <rFont val="ＭＳ ゴシック"/>
        <family val="3"/>
        <charset val="128"/>
      </rPr>
      <t>〒053－0054
苫小牧市明野新町５丁目１番３０号</t>
    </r>
  </si>
  <si>
    <r>
      <rPr>
        <sz val="9"/>
        <color rgb="FF000000"/>
        <rFont val="ＭＳ ゴシック"/>
        <family val="3"/>
        <charset val="128"/>
      </rPr>
      <t>0144-61-1205
(0144-61-1206)</t>
    </r>
  </si>
  <si>
    <r>
      <rPr>
        <sz val="9"/>
        <color rgb="FF000000"/>
        <rFont val="ＭＳ Ｐゴシック"/>
        <family val="3"/>
        <charset val="128"/>
      </rPr>
      <t>( 訪看23 )第   1177 号
( 訪看24 )第   1034 号
( 訪看25 )第   1114 号
( 訪看34 )第    328 号
( 訪看37 )第     27 号
( 訪ベⅠ１ )第    366 号
( 訪ベⅠ１注 )第    303 号
( 訪看41 )第    365 号</t>
    </r>
  </si>
  <si>
    <r>
      <rPr>
        <sz val="9"/>
        <color rgb="FF000000"/>
        <rFont val="ＭＳ Ｐゴシック"/>
        <family val="3"/>
        <charset val="128"/>
      </rPr>
      <t>令和 8年 6月 1日
令和 7年 4月 1日
令和 7年 4月 1日
令和 7年 7月 1日
令和 8年 6月 1日
令和 8年 6月 1日
令和 8年 6月 1日
令和 7年 4月 1日</t>
    </r>
  </si>
  <si>
    <t>726</t>
  </si>
  <si>
    <t>36,9034,0</t>
  </si>
  <si>
    <r>
      <rPr>
        <sz val="9"/>
        <color rgb="FF000000"/>
        <rFont val="ＭＳ ゴシック"/>
        <family val="3"/>
        <charset val="128"/>
      </rPr>
      <t>株式会社デザインケア
みんなのかかりつけ訪問看護ステーション苫小牧</t>
    </r>
  </si>
  <si>
    <r>
      <rPr>
        <sz val="9"/>
        <color rgb="FF000000"/>
        <rFont val="ＭＳ ゴシック"/>
        <family val="3"/>
        <charset val="128"/>
      </rPr>
      <t>〒053－0032
苫小牧市緑町２丁目９番１０号グランドール苫小牧３０４号室</t>
    </r>
  </si>
  <si>
    <r>
      <rPr>
        <sz val="9"/>
        <color rgb="FF000000"/>
        <rFont val="ＭＳ ゴシック"/>
        <family val="3"/>
        <charset val="128"/>
      </rPr>
      <t>0144-84-1236
(050-3535-0793)</t>
    </r>
  </si>
  <si>
    <r>
      <rPr>
        <sz val="9"/>
        <color rgb="FF000000"/>
        <rFont val="ＭＳ Ｐゴシック"/>
        <family val="3"/>
        <charset val="128"/>
      </rPr>
      <t>( 訪看10 )第    725 号
( 訪看23 )第   1178 号
( 訪看24 )第   1050 号
( 訪看25 )第   1130 号
( 訪看27 )第    418 号
( 訪看28 )第    279 号
( 訪看34 )第    335 号
( 訪ベⅠ１ )第    423 号
( 訪看41 )第    382 号</t>
    </r>
  </si>
  <si>
    <r>
      <rPr>
        <sz val="9"/>
        <color rgb="FF000000"/>
        <rFont val="ＭＳ Ｐゴシック"/>
        <family val="3"/>
        <charset val="128"/>
      </rPr>
      <t>令和 7年 6月 1日
令和 8年 6月 1日
令和 7年 6月 1日
令和 7年 6月 1日
令和 7年 6月 1日
令和 7年 6月 1日
令和 7年 8月 1日
令和 8年 6月 1日
令和 7年 6月 1日</t>
    </r>
  </si>
  <si>
    <t>727</t>
  </si>
  <si>
    <t>36,9035,7</t>
  </si>
  <si>
    <r>
      <rPr>
        <sz val="9"/>
        <color rgb="FF000000"/>
        <rFont val="ＭＳ ゴシック"/>
        <family val="3"/>
        <charset val="128"/>
      </rPr>
      <t>株式会社オールスリー
訪問看護オールスリー</t>
    </r>
  </si>
  <si>
    <r>
      <rPr>
        <sz val="9"/>
        <color rgb="FF000000"/>
        <rFont val="ＭＳ ゴシック"/>
        <family val="3"/>
        <charset val="128"/>
      </rPr>
      <t>〒053－0811
苫小牧市光洋町１丁目７番１０号</t>
    </r>
  </si>
  <si>
    <r>
      <rPr>
        <sz val="9"/>
        <color rgb="FF000000"/>
        <rFont val="ＭＳ ゴシック"/>
        <family val="3"/>
        <charset val="128"/>
      </rPr>
      <t>0144-72-9333
(0144-82-8597)</t>
    </r>
  </si>
  <si>
    <r>
      <rPr>
        <sz val="9"/>
        <color rgb="FF000000"/>
        <rFont val="ＭＳ Ｐゴシック"/>
        <family val="3"/>
        <charset val="128"/>
      </rPr>
      <t>( 訪看10 )第    746 号
( 訪看24 )第   1075 号
( 訪看25 )第   1159 号
( 訪看27 )第    435 号
( 訪ベⅠ１ )第    564 号
( 訪看41 )第    415 号</t>
    </r>
  </si>
  <si>
    <r>
      <rPr>
        <sz val="9"/>
        <color rgb="FF000000"/>
        <rFont val="ＭＳ Ｐゴシック"/>
        <family val="3"/>
        <charset val="128"/>
      </rPr>
      <t>令和 7年 7月 1日
令和 7年 7月 1日
令和 7年 7月 1日
令和 7年 7月 1日
令和 8年 6月 1日
令和 7年 7月 1日</t>
    </r>
  </si>
  <si>
    <t>728</t>
  </si>
  <si>
    <t>36,9036,5</t>
  </si>
  <si>
    <r>
      <rPr>
        <sz val="9"/>
        <color rgb="FF000000"/>
        <rFont val="ＭＳ ゴシック"/>
        <family val="3"/>
        <charset val="128"/>
      </rPr>
      <t>株式会社ＯＨＡＮＡ
訪問看護ステーション　Ｌｉｎｏａ</t>
    </r>
  </si>
  <si>
    <r>
      <rPr>
        <sz val="9"/>
        <color rgb="FF000000"/>
        <rFont val="ＭＳ ゴシック"/>
        <family val="3"/>
        <charset val="128"/>
      </rPr>
      <t>〒053－0803
苫小牧市矢代町３丁目４番１号グランドール矢代２０３</t>
    </r>
  </si>
  <si>
    <r>
      <rPr>
        <sz val="9"/>
        <color rgb="FF000000"/>
        <rFont val="ＭＳ ゴシック"/>
        <family val="3"/>
        <charset val="128"/>
      </rPr>
      <t xml:space="preserve">090-2056-7012
</t>
    </r>
  </si>
  <si>
    <r>
      <rPr>
        <sz val="9"/>
        <color rgb="FF000000"/>
        <rFont val="ＭＳ Ｐゴシック"/>
        <family val="3"/>
        <charset val="128"/>
      </rPr>
      <t>( 訪看10 )第    756 号
( 訪看24 )第   1094 号
( 訪看34 )第    350 号
( 訪ベⅠ１ )第    460 号
( 訪看41 )第    429 号</t>
    </r>
  </si>
  <si>
    <r>
      <rPr>
        <sz val="9"/>
        <color rgb="FF000000"/>
        <rFont val="ＭＳ Ｐゴシック"/>
        <family val="3"/>
        <charset val="128"/>
      </rPr>
      <t>令和 7年 9月 1日
令和 7年11月 1日
令和 7年11月 1日
令和 8年 6月 1日
令和 7年 9月 1日</t>
    </r>
  </si>
  <si>
    <t>729</t>
  </si>
  <si>
    <t>36,9037,3</t>
  </si>
  <si>
    <r>
      <rPr>
        <sz val="9"/>
        <color rgb="FF000000"/>
        <rFont val="ＭＳ ゴシック"/>
        <family val="3"/>
        <charset val="128"/>
      </rPr>
      <t>株式会社ＩＺＵＭＩＲＵ
訪問看護ステーションみるみる</t>
    </r>
  </si>
  <si>
    <r>
      <rPr>
        <sz val="9"/>
        <color rgb="FF000000"/>
        <rFont val="ＭＳ ゴシック"/>
        <family val="3"/>
        <charset val="128"/>
      </rPr>
      <t>〒059－0906
白老郡白老町本町一丁目９番３３号</t>
    </r>
  </si>
  <si>
    <r>
      <rPr>
        <sz val="9"/>
        <color rgb="FF000000"/>
        <rFont val="ＭＳ ゴシック"/>
        <family val="3"/>
        <charset val="128"/>
      </rPr>
      <t>0144-56-5503
(0144-56-5504)</t>
    </r>
  </si>
  <si>
    <r>
      <rPr>
        <sz val="9"/>
        <color rgb="FF000000"/>
        <rFont val="ＭＳ Ｐゴシック"/>
        <family val="3"/>
        <charset val="128"/>
      </rPr>
      <t>( 訪看10 )第    818 号
( 訪看23 )第   1183 号
( 訪看25 )第   1238 号</t>
    </r>
  </si>
  <si>
    <r>
      <rPr>
        <sz val="9"/>
        <color rgb="FF000000"/>
        <rFont val="ＭＳ Ｐゴシック"/>
        <family val="3"/>
        <charset val="128"/>
      </rPr>
      <t>令和 8年 6月 1日
令和 8年 6月 1日
令和 8年 6月 1日</t>
    </r>
  </si>
  <si>
    <t>730</t>
  </si>
  <si>
    <t>37,9001,7</t>
  </si>
  <si>
    <r>
      <rPr>
        <sz val="9"/>
        <color rgb="FF000000"/>
        <rFont val="ＭＳ ゴシック"/>
        <family val="3"/>
        <charset val="128"/>
      </rPr>
      <t>日本赤十字社
伊達赤十字訪問看護ステーション</t>
    </r>
  </si>
  <si>
    <r>
      <rPr>
        <sz val="9"/>
        <color rgb="FF000000"/>
        <rFont val="ＭＳ ゴシック"/>
        <family val="3"/>
        <charset val="128"/>
      </rPr>
      <t>〒052－0021
伊達市末永町８１番地　伊達赤十字病院内</t>
    </r>
  </si>
  <si>
    <r>
      <rPr>
        <sz val="9"/>
        <color rgb="FF000000"/>
        <rFont val="ＭＳ ゴシック"/>
        <family val="3"/>
        <charset val="128"/>
      </rPr>
      <t xml:space="preserve">0142-23-2211
</t>
    </r>
  </si>
  <si>
    <r>
      <rPr>
        <sz val="9"/>
        <color rgb="FF000000"/>
        <rFont val="ＭＳ Ｐゴシック"/>
        <family val="3"/>
        <charset val="128"/>
      </rPr>
      <t>( 訪看24 )第     92 号
( 訪看25 )第     54 号
( 訪ベⅠ１ )第    297 号
( 訪ベⅠ１注 )第     48 号
( 訪看40 )第     35 号</t>
    </r>
  </si>
  <si>
    <r>
      <rPr>
        <sz val="9"/>
        <color rgb="FF000000"/>
        <rFont val="ＭＳ Ｐゴシック"/>
        <family val="3"/>
        <charset val="128"/>
      </rPr>
      <t>平成20年 4月 1日
平成10年 5月 1日
令和 8年 6月 1日
令和 8年 6月 1日
令和 6年 6月 1日</t>
    </r>
  </si>
  <si>
    <t>731</t>
  </si>
  <si>
    <t>37,9006,6</t>
  </si>
  <si>
    <r>
      <rPr>
        <sz val="9"/>
        <color rgb="FF000000"/>
        <rFont val="ＭＳ ゴシック"/>
        <family val="3"/>
        <charset val="128"/>
      </rPr>
      <t>社会医療法人　慈恵会
社会医療法人慈恵会　訪問看護ステーション聖ヶ丘</t>
    </r>
  </si>
  <si>
    <r>
      <rPr>
        <sz val="9"/>
        <color rgb="FF000000"/>
        <rFont val="ＭＳ ゴシック"/>
        <family val="3"/>
        <charset val="128"/>
      </rPr>
      <t>〒052－0014
伊達市舟岡町２１４番地２２</t>
    </r>
  </si>
  <si>
    <r>
      <rPr>
        <sz val="9"/>
        <color rgb="FF000000"/>
        <rFont val="ＭＳ ゴシック"/>
        <family val="3"/>
        <charset val="128"/>
      </rPr>
      <t>0142-22-0530
(0142-22-0531)</t>
    </r>
  </si>
  <si>
    <r>
      <rPr>
        <sz val="9"/>
        <color rgb="FF000000"/>
        <rFont val="ＭＳ Ｐゴシック"/>
        <family val="3"/>
        <charset val="128"/>
      </rPr>
      <t>( 訪看24 )第    193 号
( 訪看25 )第    208 号
( 訪ベⅠ１ )第    154 号
( 訪ベⅠ１注 )第    400 号
( 訪看40 )第    160 号</t>
    </r>
  </si>
  <si>
    <r>
      <rPr>
        <sz val="9"/>
        <color rgb="FF000000"/>
        <rFont val="ＭＳ Ｐゴシック"/>
        <family val="3"/>
        <charset val="128"/>
      </rPr>
      <t>平成20年 8月 1日
平成18年 3月 1日
令和 8年 6月 1日
令和 8年 6月 1日
令和 6年 6月 1日</t>
    </r>
  </si>
  <si>
    <t>732</t>
  </si>
  <si>
    <t>37,9009,0</t>
  </si>
  <si>
    <r>
      <rPr>
        <sz val="9"/>
        <color rgb="FF000000"/>
        <rFont val="ＭＳ ゴシック"/>
        <family val="3"/>
        <charset val="128"/>
      </rPr>
      <t>一般社団法人　ゆまにて
訪問看護ステーションそう</t>
    </r>
  </si>
  <si>
    <r>
      <rPr>
        <sz val="9"/>
        <color rgb="FF000000"/>
        <rFont val="ＭＳ ゴシック"/>
        <family val="3"/>
        <charset val="128"/>
      </rPr>
      <t>〒049－5414
虻田郡豊浦町字幸町８７番地２</t>
    </r>
  </si>
  <si>
    <r>
      <rPr>
        <sz val="9"/>
        <color rgb="FF000000"/>
        <rFont val="ＭＳ ゴシック"/>
        <family val="3"/>
        <charset val="128"/>
      </rPr>
      <t>0142-82-3331
(0142-82-3334)</t>
    </r>
  </si>
  <si>
    <r>
      <rPr>
        <sz val="9"/>
        <color rgb="FF000000"/>
        <rFont val="ＭＳ Ｐゴシック"/>
        <family val="3"/>
        <charset val="128"/>
      </rPr>
      <t>( 訪看24 )第    481 号
( 訪看25 )第    579 号
( 訪ベⅠ１ )第    560 号
( 訪看41 )第    266 号</t>
    </r>
  </si>
  <si>
    <r>
      <rPr>
        <sz val="9"/>
        <color rgb="FF000000"/>
        <rFont val="ＭＳ Ｐゴシック"/>
        <family val="3"/>
        <charset val="128"/>
      </rPr>
      <t>平成29年 7月 1日
平成29年 7月 1日
令和 8年 6月 1日
令和 6年10月 1日</t>
    </r>
  </si>
  <si>
    <t>733</t>
  </si>
  <si>
    <t>37,9010,8</t>
  </si>
  <si>
    <r>
      <rPr>
        <sz val="9"/>
        <color rgb="FF000000"/>
        <rFont val="ＭＳ ゴシック"/>
        <family val="3"/>
        <charset val="128"/>
      </rPr>
      <t>社会福祉法人北海道社会事業協会
洞爺協会病院訪問看護ステーションコスモス</t>
    </r>
  </si>
  <si>
    <r>
      <rPr>
        <sz val="9"/>
        <color rgb="FF000000"/>
        <rFont val="ＭＳ ゴシック"/>
        <family val="3"/>
        <charset val="128"/>
      </rPr>
      <t>〒049－5605
虻田郡洞爺湖町高砂町１２６番地</t>
    </r>
  </si>
  <si>
    <r>
      <rPr>
        <sz val="9"/>
        <color rgb="FF000000"/>
        <rFont val="ＭＳ ゴシック"/>
        <family val="3"/>
        <charset val="128"/>
      </rPr>
      <t>0142-74-2555
(0142-74-2665)</t>
    </r>
  </si>
  <si>
    <r>
      <rPr>
        <sz val="9"/>
        <color rgb="FF000000"/>
        <rFont val="ＭＳ Ｐゴシック"/>
        <family val="3"/>
        <charset val="128"/>
      </rPr>
      <t>( 訪看23 )第    597 号
( 訪看25 )第    671 号
( 訪ベⅠ１ )第    156 号
( 訪ベⅠ１注 )第    354 号
( 訪看40 )第    354 号</t>
    </r>
  </si>
  <si>
    <r>
      <rPr>
        <sz val="9"/>
        <color rgb="FF000000"/>
        <rFont val="ＭＳ Ｐゴシック"/>
        <family val="3"/>
        <charset val="128"/>
      </rPr>
      <t>令和 6年 6月 1日
平成31年 4月 1日
令和 8年 6月 1日
令和 8年 6月 1日
令和 6年 6月 1日</t>
    </r>
  </si>
  <si>
    <t>734</t>
  </si>
  <si>
    <t>37,9011,6</t>
  </si>
  <si>
    <r>
      <rPr>
        <sz val="9"/>
        <color rgb="FF000000"/>
        <rFont val="ＭＳ ゴシック"/>
        <family val="3"/>
        <charset val="128"/>
      </rPr>
      <t>株式会社絆
訪問看護ステーションあさひ</t>
    </r>
  </si>
  <si>
    <r>
      <rPr>
        <sz val="9"/>
        <color rgb="FF000000"/>
        <rFont val="ＭＳ ゴシック"/>
        <family val="3"/>
        <charset val="128"/>
      </rPr>
      <t>〒052－0013
伊達市弄月町５７番地１１</t>
    </r>
  </si>
  <si>
    <r>
      <rPr>
        <sz val="9"/>
        <color rgb="FF000000"/>
        <rFont val="ＭＳ ゴシック"/>
        <family val="3"/>
        <charset val="128"/>
      </rPr>
      <t xml:space="preserve">0142-82-7740
</t>
    </r>
  </si>
  <si>
    <r>
      <rPr>
        <sz val="9"/>
        <color rgb="FF000000"/>
        <rFont val="ＭＳ Ｐゴシック"/>
        <family val="3"/>
        <charset val="128"/>
      </rPr>
      <t>( 訪看24 )第    781 号
( 訪看25 )第    855 号
( 訪ベⅠ１ )第    159 号
( 訪ベⅠ１注 )第    197 号
( 訪看41 )第    111 号</t>
    </r>
  </si>
  <si>
    <r>
      <rPr>
        <sz val="9"/>
        <color rgb="FF000000"/>
        <rFont val="ＭＳ Ｐゴシック"/>
        <family val="3"/>
        <charset val="128"/>
      </rPr>
      <t>令和 4年 4月 1日
令和 4年 4月 1日
令和 8年 6月 1日
令和 8年 6月 1日
令和 6年 6月 1日</t>
    </r>
  </si>
  <si>
    <t>735</t>
  </si>
  <si>
    <t>38,9002,3</t>
  </si>
  <si>
    <r>
      <rPr>
        <sz val="9"/>
        <color rgb="FF000000"/>
        <rFont val="ＭＳ ゴシック"/>
        <family val="3"/>
        <charset val="128"/>
      </rPr>
      <t>一般社団法人　北海道総合在宅ケア事業団
一般社団法人北海道総合在宅ケア事業団新ひだか地域訪問看護ステーション</t>
    </r>
  </si>
  <si>
    <r>
      <rPr>
        <sz val="9"/>
        <color rgb="FF000000"/>
        <rFont val="ＭＳ ゴシック"/>
        <family val="3"/>
        <charset val="128"/>
      </rPr>
      <t>〒056－0004
日高郡新ひだか町静内緑町４丁目５番１号　静内町保健福祉センター１Ｆ</t>
    </r>
  </si>
  <si>
    <r>
      <rPr>
        <sz val="9"/>
        <color rgb="FF000000"/>
        <rFont val="ＭＳ ゴシック"/>
        <family val="3"/>
        <charset val="128"/>
      </rPr>
      <t xml:space="preserve">01464-3-0192
</t>
    </r>
  </si>
  <si>
    <r>
      <rPr>
        <sz val="9"/>
        <color rgb="FF000000"/>
        <rFont val="ＭＳ Ｐゴシック"/>
        <family val="3"/>
        <charset val="128"/>
      </rPr>
      <t>( 訪看10 )第     82 号
( 訪看23 )第    173 号
( 訪看25 )第    278 号
( 訪看27 )第    127 号
( 訪看32 )第     31 号
( 訪看34 )第    187 号
( 訪ベⅠ１ )第    161 号
( 訪ベⅠ１注 )第    180 号
( 訪看40 )第    302 号</t>
    </r>
  </si>
  <si>
    <r>
      <rPr>
        <sz val="9"/>
        <color rgb="FF000000"/>
        <rFont val="ＭＳ Ｐゴシック"/>
        <family val="3"/>
        <charset val="128"/>
      </rPr>
      <t>令和 3年 7月 1日
令和 6年 6月 1日
平成20年 5月 1日
平成30年 7月 1日
令和 5年 7月 1日
令和 6年12月 1日
令和 8年 6月 1日
令和 8年 6月 1日
令和 6年 6月 1日</t>
    </r>
  </si>
  <si>
    <t>736</t>
  </si>
  <si>
    <t>38,9003,1</t>
  </si>
  <si>
    <r>
      <rPr>
        <sz val="9"/>
        <color rgb="FF000000"/>
        <rFont val="ＭＳ ゴシック"/>
        <family val="3"/>
        <charset val="128"/>
      </rPr>
      <t>日本赤十字社
浦河赤十字訪問看護ステーション</t>
    </r>
  </si>
  <si>
    <r>
      <rPr>
        <sz val="9"/>
        <color rgb="FF000000"/>
        <rFont val="ＭＳ ゴシック"/>
        <family val="3"/>
        <charset val="128"/>
      </rPr>
      <t>〒057－0007
浦河郡浦河町東町ちのみ１丁目２番１号浦河赤十字病院内</t>
    </r>
  </si>
  <si>
    <r>
      <rPr>
        <sz val="9"/>
        <color rgb="FF000000"/>
        <rFont val="ＭＳ ゴシック"/>
        <family val="3"/>
        <charset val="128"/>
      </rPr>
      <t xml:space="preserve">01462-2-8822
</t>
    </r>
  </si>
  <si>
    <r>
      <rPr>
        <sz val="9"/>
        <color rgb="FF000000"/>
        <rFont val="ＭＳ Ｐゴシック"/>
        <family val="3"/>
        <charset val="128"/>
      </rPr>
      <t>( 訪看10 )第     11 号
( 訪看23 )第      1 号
( 訪看25 )第    576 号
( 訪看34 )第    260 号
( 訪看40 )第    125 号</t>
    </r>
  </si>
  <si>
    <r>
      <rPr>
        <sz val="9"/>
        <color rgb="FF000000"/>
        <rFont val="ＭＳ Ｐゴシック"/>
        <family val="3"/>
        <charset val="128"/>
      </rPr>
      <t>令和 4年 3月 1日
令和 6年 6月 1日
令和 3年 5月 1日
令和 7年 1月 1日
令和 6年 6月 1日</t>
    </r>
  </si>
  <si>
    <t>737</t>
  </si>
  <si>
    <t>38,9005,6</t>
  </si>
  <si>
    <r>
      <rPr>
        <sz val="9"/>
        <color rgb="FF000000"/>
        <rFont val="ＭＳ ゴシック"/>
        <family val="3"/>
        <charset val="128"/>
      </rPr>
      <t>医療法人社団静和会石井病院　訪問看護ステーション
医療法人社団静和会石井病院　訪問看護ステーション</t>
    </r>
  </si>
  <si>
    <r>
      <rPr>
        <sz val="9"/>
        <color rgb="FF000000"/>
        <rFont val="ＭＳ ゴシック"/>
        <family val="3"/>
        <charset val="128"/>
      </rPr>
      <t>〒056－0022
日高郡新ひだか町静内高砂町３丁目３番１号</t>
    </r>
  </si>
  <si>
    <r>
      <rPr>
        <sz val="9"/>
        <color rgb="FF000000"/>
        <rFont val="ＭＳ ゴシック"/>
        <family val="3"/>
        <charset val="128"/>
      </rPr>
      <t>0146-42-3031
(0146-43-3293)</t>
    </r>
  </si>
  <si>
    <r>
      <rPr>
        <sz val="9"/>
        <color rgb="FF000000"/>
        <rFont val="ＭＳ Ｐゴシック"/>
        <family val="3"/>
        <charset val="128"/>
      </rPr>
      <t>( 訪看10 )第     83 号
( 訪ベⅠ１ )第    604 号
( 訪看41 )第    267 号</t>
    </r>
  </si>
  <si>
    <r>
      <rPr>
        <sz val="9"/>
        <color rgb="FF000000"/>
        <rFont val="ＭＳ Ｐゴシック"/>
        <family val="3"/>
        <charset val="128"/>
      </rPr>
      <t>令和 3年 5月 1日
令和 8年 6月 1日
令和 6年10月 1日</t>
    </r>
  </si>
  <si>
    <t>738</t>
  </si>
  <si>
    <t>38,9008,0</t>
  </si>
  <si>
    <r>
      <rPr>
        <sz val="9"/>
        <color rgb="FF000000"/>
        <rFont val="ＭＳ ゴシック"/>
        <family val="3"/>
        <charset val="128"/>
      </rPr>
      <t>社会福祉法人　浦河べてるの家
訪問看護ステーション　マーラ</t>
    </r>
  </si>
  <si>
    <r>
      <rPr>
        <sz val="9"/>
        <color rgb="FF000000"/>
        <rFont val="ＭＳ ゴシック"/>
        <family val="3"/>
        <charset val="128"/>
      </rPr>
      <t>〒057－0024
浦河郡浦河町築地３丁目５番地２１</t>
    </r>
  </si>
  <si>
    <r>
      <rPr>
        <sz val="9"/>
        <color rgb="FF000000"/>
        <rFont val="ＭＳ ゴシック"/>
        <family val="3"/>
        <charset val="128"/>
      </rPr>
      <t>0146-22-5612
(0146-22-4707)</t>
    </r>
  </si>
  <si>
    <r>
      <rPr>
        <sz val="9"/>
        <color rgb="FF000000"/>
        <rFont val="ＭＳ Ｐゴシック"/>
        <family val="3"/>
        <charset val="128"/>
      </rPr>
      <t>( 訪看10 )第    158 号
( 訪看23 )第   1036 号
( 訪看24 )第    387 号
( 訪看25 )第    529 号
( 訪看27 )第     53 号
( 訪看28 )第     40 号
( 訪看34 )第    106 号
( 訪ベⅠ１ )第    163 号
( 訪ベⅠ１注 )第    104 号
( 訪看41 )第    297 号</t>
    </r>
  </si>
  <si>
    <r>
      <rPr>
        <sz val="9"/>
        <color rgb="FF000000"/>
        <rFont val="ＭＳ Ｐゴシック"/>
        <family val="3"/>
        <charset val="128"/>
      </rPr>
      <t>令和 3年11月 1日
令和 6年 9月 1日
平成27年 4月 1日
平成28年 4月 1日
平成28年 6月 1日
平成28年 6月 1日
令和 6年 9月 1日
令和 8年 6月 1日
令和 8年 6月 1日
令和 6年11月 1日</t>
    </r>
  </si>
  <si>
    <t>739</t>
  </si>
  <si>
    <t>38,9009,8</t>
  </si>
  <si>
    <r>
      <rPr>
        <sz val="9"/>
        <color rgb="FF000000"/>
        <rFont val="ＭＳ ゴシック"/>
        <family val="3"/>
        <charset val="128"/>
      </rPr>
      <t>株式会社　看るの会
ルピナス訪問看護ステーション</t>
    </r>
  </si>
  <si>
    <r>
      <rPr>
        <sz val="9"/>
        <color rgb="FF000000"/>
        <rFont val="ＭＳ ゴシック"/>
        <family val="3"/>
        <charset val="128"/>
      </rPr>
      <t>〒059－3454
浦河郡浦河町野深１番地の１</t>
    </r>
  </si>
  <si>
    <r>
      <rPr>
        <sz val="9"/>
        <color rgb="FF000000"/>
        <rFont val="ＭＳ ゴシック"/>
        <family val="3"/>
        <charset val="128"/>
      </rPr>
      <t>0146-27-7000
(0146-27-7700)</t>
    </r>
  </si>
  <si>
    <r>
      <rPr>
        <sz val="9"/>
        <color rgb="FF000000"/>
        <rFont val="ＭＳ Ｐゴシック"/>
        <family val="3"/>
        <charset val="128"/>
      </rPr>
      <t>( 訪看24 )第    530 号
( 訪ベⅠ１ )第    466 号
( 訪看41 )第    346 号</t>
    </r>
  </si>
  <si>
    <r>
      <rPr>
        <sz val="9"/>
        <color rgb="FF000000"/>
        <rFont val="ＭＳ Ｐゴシック"/>
        <family val="3"/>
        <charset val="128"/>
      </rPr>
      <t>平成30年 4月 1日
令和 8年 6月 1日
令和 7年 1月 1日</t>
    </r>
  </si>
  <si>
    <t>740</t>
  </si>
  <si>
    <t>38,9010,6</t>
  </si>
  <si>
    <r>
      <rPr>
        <sz val="9"/>
        <color rgb="FF000000"/>
        <rFont val="ＭＳ ゴシック"/>
        <family val="3"/>
        <charset val="128"/>
      </rPr>
      <t>医療法人社団同行会
エマオ訪問看護ステーション</t>
    </r>
  </si>
  <si>
    <r>
      <rPr>
        <sz val="9"/>
        <color rgb="FF000000"/>
        <rFont val="ＭＳ ゴシック"/>
        <family val="3"/>
        <charset val="128"/>
      </rPr>
      <t>〒057－0007
浦河郡浦河町東町ちのみ３丁目２番３４号</t>
    </r>
  </si>
  <si>
    <r>
      <rPr>
        <sz val="9"/>
        <color rgb="FF000000"/>
        <rFont val="ＭＳ ゴシック"/>
        <family val="3"/>
        <charset val="128"/>
      </rPr>
      <t>0146-26-7430
(0146-26-7431)</t>
    </r>
  </si>
  <si>
    <r>
      <rPr>
        <sz val="9"/>
        <color rgb="FF000000"/>
        <rFont val="ＭＳ Ｐゴシック"/>
        <family val="3"/>
        <charset val="128"/>
      </rPr>
      <t>( 訪看10 )第    311 号
( 訪看23 )第    648 号
( 訪看25 )第    722 号
( 訪看26 )第     38 号
( 訪看32 )第     11 号
( 訪看34 )第    136 号
( 訪看35 )第     46 号
( 訪看37 )第     20 号
( 訪ベⅠ１ )第    165 号
( 訪ベⅠ１注 )第    261 号
( 訪看40 )第     52 号</t>
    </r>
  </si>
  <si>
    <r>
      <rPr>
        <sz val="9"/>
        <color rgb="FF000000"/>
        <rFont val="ＭＳ Ｐゴシック"/>
        <family val="3"/>
        <charset val="128"/>
      </rPr>
      <t>令和 3年 8月 1日
令和 6年 6月 1日
令和 2年 3月 1日
令和 4年 4月 1日
令和 4年 4月 1日
令和 6年10月 1日
令和 8年 6月 1日
令和 8年 6月 1日
令和 8年 6月 1日
令和 8年 6月 1日
令和 6年 6月 1日</t>
    </r>
  </si>
  <si>
    <t>741</t>
  </si>
  <si>
    <t>38,9011,4</t>
  </si>
  <si>
    <r>
      <rPr>
        <sz val="9"/>
        <color rgb="FF000000"/>
        <rFont val="ＭＳ ゴシック"/>
        <family val="3"/>
        <charset val="128"/>
      </rPr>
      <t>社会福祉法人　勤医協福祉会
勤医協うらかわ訪問看護ステーション</t>
    </r>
  </si>
  <si>
    <r>
      <rPr>
        <sz val="9"/>
        <color rgb="FF000000"/>
        <rFont val="ＭＳ ゴシック"/>
        <family val="3"/>
        <charset val="128"/>
      </rPr>
      <t>〒057－0024
浦河郡浦河町築地２丁目１番２号</t>
    </r>
  </si>
  <si>
    <r>
      <rPr>
        <sz val="9"/>
        <color rgb="FF000000"/>
        <rFont val="ＭＳ ゴシック"/>
        <family val="3"/>
        <charset val="128"/>
      </rPr>
      <t>0146-22-1909
(0146-22-2651)</t>
    </r>
  </si>
  <si>
    <r>
      <rPr>
        <sz val="9"/>
        <color rgb="FF000000"/>
        <rFont val="ＭＳ Ｐゴシック"/>
        <family val="3"/>
        <charset val="128"/>
      </rPr>
      <t>( 訪ベⅠ１ )第    275 号
( 訪ベⅠ１注 )第    288 号
( 訪看41 )第    312 号</t>
    </r>
  </si>
  <si>
    <r>
      <rPr>
        <sz val="9"/>
        <color rgb="FF000000"/>
        <rFont val="ＭＳ Ｐゴシック"/>
        <family val="3"/>
        <charset val="128"/>
      </rPr>
      <t>令和 8年 6月 1日
令和 8年 6月 1日
令和 6年12月 1日</t>
    </r>
  </si>
  <si>
    <t>742</t>
  </si>
  <si>
    <t>38,9012,2</t>
  </si>
  <si>
    <r>
      <rPr>
        <sz val="9"/>
        <color rgb="FF000000"/>
        <rFont val="ＭＳ ゴシック"/>
        <family val="3"/>
        <charset val="128"/>
      </rPr>
      <t>合同会社　ｍａｒｕｆｕｋｕ
訪問看護ステーションまる福</t>
    </r>
  </si>
  <si>
    <r>
      <rPr>
        <sz val="9"/>
        <color rgb="FF000000"/>
        <rFont val="ＭＳ ゴシック"/>
        <family val="3"/>
        <charset val="128"/>
      </rPr>
      <t>〒057－0025
浦河郡浦河町緑町１２２番地</t>
    </r>
  </si>
  <si>
    <r>
      <rPr>
        <sz val="9"/>
        <color rgb="FF000000"/>
        <rFont val="ＭＳ ゴシック"/>
        <family val="3"/>
        <charset val="128"/>
      </rPr>
      <t>0146-26-9780
(0146-26-9781)</t>
    </r>
  </si>
  <si>
    <r>
      <rPr>
        <sz val="9"/>
        <color rgb="FF000000"/>
        <rFont val="ＭＳ Ｐゴシック"/>
        <family val="3"/>
        <charset val="128"/>
      </rPr>
      <t>( 訪看10 )第    820 号
( 訪看23 )第   1200 号
( 訪看24 )第   1150 号
( 訪看25 )第   1237 号
( 訪看27 )第    490 号
( 訪看28 )第    322 号</t>
    </r>
  </si>
  <si>
    <r>
      <rPr>
        <sz val="9"/>
        <color rgb="FF000000"/>
        <rFont val="ＭＳ Ｐゴシック"/>
        <family val="3"/>
        <charset val="128"/>
      </rPr>
      <t>令和 8年 6月 1日
令和 8年 7月 1日
令和 8年 6月 1日
令和 8年 6月 1日
令和 8年 6月 1日
令和 8年 6月 1日</t>
    </r>
  </si>
  <si>
    <t>743</t>
  </si>
  <si>
    <t>38,9013,0</t>
  </si>
  <si>
    <r>
      <rPr>
        <sz val="9"/>
        <color rgb="FF000000"/>
        <rFont val="ＭＳ ゴシック"/>
        <family val="3"/>
        <charset val="128"/>
      </rPr>
      <t>新ひだか町
新ひだか町立三石訪問看護ステーション</t>
    </r>
  </si>
  <si>
    <r>
      <rPr>
        <sz val="9"/>
        <color rgb="FF000000"/>
        <rFont val="ＭＳ ゴシック"/>
        <family val="3"/>
        <charset val="128"/>
      </rPr>
      <t>〒059－3108
日高郡新ひだか町三石本町２１４番地</t>
    </r>
  </si>
  <si>
    <r>
      <rPr>
        <sz val="9"/>
        <color rgb="FF000000"/>
        <rFont val="ＭＳ ゴシック"/>
        <family val="3"/>
        <charset val="128"/>
      </rPr>
      <t>0146-33-2231
(0146-33-2283)</t>
    </r>
  </si>
  <si>
    <r>
      <rPr>
        <sz val="9"/>
        <color rgb="FF000000"/>
        <rFont val="ＭＳ Ｐゴシック"/>
        <family val="3"/>
        <charset val="128"/>
      </rPr>
      <t>( 訪ベⅠ１ )第    640 号
( 訪看41 )第    491 号</t>
    </r>
  </si>
  <si>
    <r>
      <rPr>
        <sz val="9"/>
        <color rgb="FF000000"/>
        <rFont val="ＭＳ Ｐゴシック"/>
        <family val="3"/>
        <charset val="128"/>
      </rPr>
      <t>令和 8年 7月 1日
令和 8年 4月 1日</t>
    </r>
  </si>
  <si>
    <t>744</t>
  </si>
  <si>
    <t>41,9004,3</t>
  </si>
  <si>
    <r>
      <rPr>
        <sz val="9"/>
        <color rgb="FF000000"/>
        <rFont val="ＭＳ ゴシック"/>
        <family val="3"/>
        <charset val="128"/>
      </rPr>
      <t>社会医療法人　孝仁会
訪問看護ステーションはまなす</t>
    </r>
  </si>
  <si>
    <r>
      <rPr>
        <sz val="9"/>
        <color rgb="FF000000"/>
        <rFont val="ＭＳ ゴシック"/>
        <family val="3"/>
        <charset val="128"/>
      </rPr>
      <t>〒084－0912
釧路市星が浦大通３丁目９番２６号</t>
    </r>
  </si>
  <si>
    <r>
      <rPr>
        <sz val="9"/>
        <color rgb="FF000000"/>
        <rFont val="ＭＳ ゴシック"/>
        <family val="3"/>
        <charset val="128"/>
      </rPr>
      <t xml:space="preserve">0154-53-5517
</t>
    </r>
  </si>
  <si>
    <r>
      <rPr>
        <sz val="9"/>
        <color rgb="FF000000"/>
        <rFont val="ＭＳ Ｐゴシック"/>
        <family val="3"/>
        <charset val="128"/>
      </rPr>
      <t>( 訪看23 )第     95 号
( 訪看25 )第     90 号
( 訪看32 )第     36 号
( 訪看33 )第      1 号
( 訪看34 )第    385 号
( 訪看35 )第      2 号
( 訪看37 )第      1 号
( 訪ベⅠ１ )第    169 号
( 訪ベⅠ１注 )第     24 号
( 訪看40 )第    542 号</t>
    </r>
  </si>
  <si>
    <r>
      <rPr>
        <sz val="9"/>
        <color rgb="FF000000"/>
        <rFont val="ＭＳ Ｐゴシック"/>
        <family val="3"/>
        <charset val="128"/>
      </rPr>
      <t>令和 6年 6月 1日
平成11年 2月 1日
令和 5年 8月 1日
令和 4年11月 1日
令和 8年 6月 1日
令和 8年 6月 1日
令和 8年 6月 1日
令和 8年 6月 1日
令和 8年 6月 1日
令和 6年 6月 1日</t>
    </r>
  </si>
  <si>
    <t>745</t>
  </si>
  <si>
    <t>41,9009,2</t>
  </si>
  <si>
    <r>
      <rPr>
        <sz val="9"/>
        <color rgb="FF000000"/>
        <rFont val="ＭＳ ゴシック"/>
        <family val="3"/>
        <charset val="128"/>
      </rPr>
      <t>日本赤十字社
釧路赤十字訪問看護ステーション</t>
    </r>
  </si>
  <si>
    <r>
      <rPr>
        <sz val="9"/>
        <color rgb="FF000000"/>
        <rFont val="ＭＳ ゴシック"/>
        <family val="3"/>
        <charset val="128"/>
      </rPr>
      <t>〒085－0032
釧路市新栄町２１番１４号</t>
    </r>
  </si>
  <si>
    <r>
      <rPr>
        <sz val="9"/>
        <color rgb="FF000000"/>
        <rFont val="ＭＳ ゴシック"/>
        <family val="3"/>
        <charset val="128"/>
      </rPr>
      <t>0154-22-7171
(0154-24-7880)</t>
    </r>
  </si>
  <si>
    <r>
      <rPr>
        <sz val="9"/>
        <color rgb="FF000000"/>
        <rFont val="ＭＳ Ｐゴシック"/>
        <family val="3"/>
        <charset val="128"/>
      </rPr>
      <t>( 訪看10 )第     84 号
( 訪看23 )第    990 号
( 訪看24 )第    365 号
( 訪看25 )第    465 号
( 訪看27 )第    368 号
( 訪看32 )第     73 号
( 訪看34 )第    325 号
( 訪ベⅠ１ )第    171 号
( 訪ベⅠ１注 )第    260 号
( 訪看40 )第    207 号</t>
    </r>
  </si>
  <si>
    <r>
      <rPr>
        <sz val="9"/>
        <color rgb="FF000000"/>
        <rFont val="ＭＳ Ｐゴシック"/>
        <family val="3"/>
        <charset val="128"/>
      </rPr>
      <t>令和 3年 6月 1日
令和 6年 7月 1日
令和 2年 4月 1日
令和 2年 4月 1日
令和 6年 9月 1日
令和 8年 5月 1日
令和 7年 7月 1日
令和 8年 6月 1日
令和 8年 6月 1日
令和 6年 6月 1日</t>
    </r>
  </si>
  <si>
    <t>746</t>
  </si>
  <si>
    <t>41,9010,0</t>
  </si>
  <si>
    <r>
      <rPr>
        <sz val="9"/>
        <color rgb="FF000000"/>
        <rFont val="ＭＳ ゴシック"/>
        <family val="3"/>
        <charset val="128"/>
      </rPr>
      <t>社会医療法人　道東勤労者医療協会
道東勤医協訪問看護ステーションすこやか</t>
    </r>
  </si>
  <si>
    <r>
      <rPr>
        <sz val="9"/>
        <color rgb="FF000000"/>
        <rFont val="ＭＳ ゴシック"/>
        <family val="3"/>
        <charset val="128"/>
      </rPr>
      <t>〒085－0055
釧路市治水町３番１４号</t>
    </r>
  </si>
  <si>
    <r>
      <rPr>
        <sz val="9"/>
        <color rgb="FF000000"/>
        <rFont val="ＭＳ ゴシック"/>
        <family val="3"/>
        <charset val="128"/>
      </rPr>
      <t>0154-24-7962
(0154-24-7965)</t>
    </r>
  </si>
  <si>
    <r>
      <rPr>
        <sz val="9"/>
        <color rgb="FF000000"/>
        <rFont val="ＭＳ Ｐゴシック"/>
        <family val="3"/>
        <charset val="128"/>
      </rPr>
      <t>( 訪看23 )第    183 号
( 訪看25 )第    193 号
( 訪看機２ )第     59 号
( 訪看34 )第      6 号
( 訪ベⅠ１ )第    172 号
( 訪ベⅠ１注 )第     57 号
( 訪看40 )第    144 号</t>
    </r>
  </si>
  <si>
    <r>
      <rPr>
        <sz val="9"/>
        <color rgb="FF000000"/>
        <rFont val="ＭＳ Ｐゴシック"/>
        <family val="3"/>
        <charset val="128"/>
      </rPr>
      <t>令和 6年 6月 1日
平成18年 2月 1日
令和 8年 6月 1日
令和 6年 6月 1日
令和 8年 6月 1日
令和 8年 6月 1日
令和 6年 6月 1日</t>
    </r>
  </si>
  <si>
    <t>747</t>
  </si>
  <si>
    <t>41,9014,2</t>
  </si>
  <si>
    <r>
      <rPr>
        <sz val="9"/>
        <color rgb="FF000000"/>
        <rFont val="ＭＳ ゴシック"/>
        <family val="3"/>
        <charset val="128"/>
      </rPr>
      <t>特定非営利活動法人　縁
訪問看護ステーション　縁</t>
    </r>
  </si>
  <si>
    <r>
      <rPr>
        <sz val="9"/>
        <color rgb="FF000000"/>
        <rFont val="ＭＳ ゴシック"/>
        <family val="3"/>
        <charset val="128"/>
      </rPr>
      <t>〒085－0032
釧路市新栄町１２番１５号理興ビル２階</t>
    </r>
  </si>
  <si>
    <r>
      <rPr>
        <sz val="9"/>
        <color rgb="FF000000"/>
        <rFont val="ＭＳ ゴシック"/>
        <family val="3"/>
        <charset val="128"/>
      </rPr>
      <t>0154-65-6110
(0154-65-6120)</t>
    </r>
  </si>
  <si>
    <r>
      <rPr>
        <sz val="9"/>
        <color rgb="FF000000"/>
        <rFont val="ＭＳ Ｐゴシック"/>
        <family val="3"/>
        <charset val="128"/>
      </rPr>
      <t>( 訪看10 )第     85 号
( 訪看23 )第    433 号
( 訪看25 )第    488 号
( 訪看27 )第     92 号
( 訪看28 )第     74 号
( 訪看34 )第     38 号
( 訪ベⅠ１ )第    173 号
( 訪ベⅠ１注 )第     52 号
( 訪看40 )第     70 号</t>
    </r>
  </si>
  <si>
    <r>
      <rPr>
        <sz val="9"/>
        <color rgb="FF000000"/>
        <rFont val="ＭＳ Ｐゴシック"/>
        <family val="3"/>
        <charset val="128"/>
      </rPr>
      <t>令和 3年 9月 1日
令和 6年 6月 1日
平成27年 5月 1日
平成30年 4月 1日
平成30年 4月 1日
令和 6年 6月 1日
令和 8年 6月 1日
令和 8年 6月 1日
令和 6年 6月 1日</t>
    </r>
  </si>
  <si>
    <t>748</t>
  </si>
  <si>
    <t>41,9015,9</t>
  </si>
  <si>
    <r>
      <rPr>
        <sz val="9"/>
        <color rgb="FF000000"/>
        <rFont val="ＭＳ ゴシック"/>
        <family val="3"/>
        <charset val="128"/>
      </rPr>
      <t>医療法人社団支心
ふわり訪問看護ステーション</t>
    </r>
  </si>
  <si>
    <r>
      <rPr>
        <sz val="9"/>
        <color rgb="FF000000"/>
        <rFont val="ＭＳ ゴシック"/>
        <family val="3"/>
        <charset val="128"/>
      </rPr>
      <t>〒085－0008
釧路市入江町９番１４号</t>
    </r>
  </si>
  <si>
    <r>
      <rPr>
        <sz val="9"/>
        <color rgb="FF000000"/>
        <rFont val="ＭＳ ゴシック"/>
        <family val="3"/>
        <charset val="128"/>
      </rPr>
      <t>0154-23-3001
(0154-64-6611)</t>
    </r>
  </si>
  <si>
    <r>
      <rPr>
        <sz val="9"/>
        <color rgb="FF000000"/>
        <rFont val="ＭＳ Ｐゴシック"/>
        <family val="3"/>
        <charset val="128"/>
      </rPr>
      <t>( 訪看10 )第    400 号
( 訪看23 )第    267 号
( 訪看25 )第    364 号
( 訪看27 )第    401 号
( 訪看28 )第    266 号
( 訪ベⅠ１ )第    174 号
( 訪ベⅠ１注 )第    367 号
( 訪看40 )第     43 号</t>
    </r>
  </si>
  <si>
    <r>
      <rPr>
        <sz val="9"/>
        <color rgb="FF000000"/>
        <rFont val="ＭＳ Ｐゴシック"/>
        <family val="3"/>
        <charset val="128"/>
      </rPr>
      <t>令和元年 9月 1日
令和 6年 6月 1日
平成24年 7月 1日
令和 7年 4月 1日
令和 7年 4月 1日
令和 8年 6月 1日
令和 8年 6月 1日
令和 6年 6月 1日</t>
    </r>
  </si>
  <si>
    <t>749</t>
  </si>
  <si>
    <t>41,9017,5</t>
  </si>
  <si>
    <r>
      <rPr>
        <sz val="9"/>
        <color rgb="FF000000"/>
        <rFont val="ＭＳ ゴシック"/>
        <family val="3"/>
        <charset val="128"/>
      </rPr>
      <t>株式会社　ＣＮホームサポート
さいた訪問看護ステーション</t>
    </r>
  </si>
  <si>
    <r>
      <rPr>
        <sz val="9"/>
        <color rgb="FF000000"/>
        <rFont val="ＭＳ ゴシック"/>
        <family val="3"/>
        <charset val="128"/>
      </rPr>
      <t>〒085－0052
釧路市中園町２３番７号</t>
    </r>
  </si>
  <si>
    <r>
      <rPr>
        <sz val="9"/>
        <color rgb="FF000000"/>
        <rFont val="ＭＳ ゴシック"/>
        <family val="3"/>
        <charset val="128"/>
      </rPr>
      <t>0154-64-5400
(0154-65-5469)</t>
    </r>
  </si>
  <si>
    <r>
      <rPr>
        <sz val="9"/>
        <color rgb="FF000000"/>
        <rFont val="ＭＳ Ｐゴシック"/>
        <family val="3"/>
        <charset val="128"/>
      </rPr>
      <t>( 訪看10 )第    150 号
( 訪看23 )第    334 号
( 訪看25 )第    433 号
( 訪看27 )第     10 号
( 訪看28 )第      8 号
( 訪看機３ )第      2 号
( 訪看35 )第     99 号
( 訪ベⅠ１ )第      8 号
( 訪ベⅠ１注 )第    170 号
( 訪看40 )第    164 号</t>
    </r>
  </si>
  <si>
    <r>
      <rPr>
        <sz val="9"/>
        <color rgb="FF000000"/>
        <rFont val="ＭＳ Ｐゴシック"/>
        <family val="3"/>
        <charset val="128"/>
      </rPr>
      <t>令和 2年 3月 1日
令和 6年 6月 1日
平成26年 5月 1日
平成26年 5月 1日
平成26年 5月 1日
令和 2年10月 1日
令和 8年 7月 1日
令和 8年 6月 1日
令和 8年 6月 1日
令和 6年 6月 1日</t>
    </r>
  </si>
  <si>
    <t>750</t>
  </si>
  <si>
    <t>41,9018,3</t>
  </si>
  <si>
    <r>
      <rPr>
        <sz val="9"/>
        <color rgb="FF000000"/>
        <rFont val="ＭＳ ゴシック"/>
        <family val="3"/>
        <charset val="128"/>
      </rPr>
      <t>合同会社　Ｃ’ｚーｃｒｅｗ
ふみぞの訪問看護ステーション</t>
    </r>
  </si>
  <si>
    <r>
      <rPr>
        <sz val="9"/>
        <color rgb="FF000000"/>
        <rFont val="ＭＳ ゴシック"/>
        <family val="3"/>
        <charset val="128"/>
      </rPr>
      <t>〒085－0035
釧路市共栄大通１丁目３番９号</t>
    </r>
  </si>
  <si>
    <r>
      <rPr>
        <sz val="9"/>
        <color rgb="FF000000"/>
        <rFont val="ＭＳ ゴシック"/>
        <family val="3"/>
        <charset val="128"/>
      </rPr>
      <t>0154-65-9992
(0154-65-9993)</t>
    </r>
  </si>
  <si>
    <r>
      <rPr>
        <sz val="9"/>
        <color rgb="FF000000"/>
        <rFont val="ＭＳ Ｐゴシック"/>
        <family val="3"/>
        <charset val="128"/>
      </rPr>
      <t>( 訪看10 )第    236 号
( 訪看23 )第    439 号
( 訪看25 )第    537 号
( 訪看27 )第     61 号
( 訪看28 )第     48 号
( 訪看34 )第     39 号
( 訪ベⅠ１ )第    175 号
( 訪ベⅠ１注 )第    321 号
( 訪看40 )第    134 号</t>
    </r>
  </si>
  <si>
    <r>
      <rPr>
        <sz val="9"/>
        <color rgb="FF000000"/>
        <rFont val="ＭＳ Ｐゴシック"/>
        <family val="3"/>
        <charset val="128"/>
      </rPr>
      <t>令和 3年10月 1日
令和 6年 6月 1日
平成28年 7月 1日
平成28年 9月 1日
平成28年 9月 1日
令和 6年 6月 1日
令和 8年 6月 1日
令和 8年 6月 1日
令和 6年 6月 1日</t>
    </r>
  </si>
  <si>
    <t>751</t>
  </si>
  <si>
    <t>41,9019,1</t>
  </si>
  <si>
    <r>
      <rPr>
        <sz val="9"/>
        <color rgb="FF000000"/>
        <rFont val="ＭＳ ゴシック"/>
        <family val="3"/>
        <charset val="128"/>
      </rPr>
      <t>特定非営利活動法人　縁
訪問看護ステーション　灯</t>
    </r>
  </si>
  <si>
    <r>
      <rPr>
        <sz val="9"/>
        <color rgb="FF000000"/>
        <rFont val="ＭＳ ゴシック"/>
        <family val="3"/>
        <charset val="128"/>
      </rPr>
      <t>〒085－0811
釧路市興津２丁目２１番１３号</t>
    </r>
  </si>
  <si>
    <r>
      <rPr>
        <sz val="9"/>
        <color rgb="FF000000"/>
        <rFont val="ＭＳ ゴシック"/>
        <family val="3"/>
        <charset val="128"/>
      </rPr>
      <t>0154-64-1812
(0154-64-1813)</t>
    </r>
  </si>
  <si>
    <r>
      <rPr>
        <sz val="9"/>
        <color rgb="FF000000"/>
        <rFont val="ＭＳ Ｐゴシック"/>
        <family val="3"/>
        <charset val="128"/>
      </rPr>
      <t>( 訪看10 )第    439 号
( 訪看23 )第    691 号
( 訪看25 )第    763 号
( 訪看27 )第    190 号
( 訪看28 )第    114 号
( 訪看34 )第     40 号
( 訪ベⅠ１ )第    177 号
( 訪ベⅠ１注 )第     81 号
( 訪看40 )第     53 号</t>
    </r>
  </si>
  <si>
    <r>
      <rPr>
        <sz val="9"/>
        <color rgb="FF000000"/>
        <rFont val="ＭＳ Ｐゴシック"/>
        <family val="3"/>
        <charset val="128"/>
      </rPr>
      <t>令和 4年 1月 1日
令和 6年 6月 1日
令和 3年 5月 1日
令和 2年 9月 1日
令和 2年 9月 1日
令和 6年 6月 1日
令和 8年 6月 1日
令和 8年 6月 1日
令和 6年 6月 1日</t>
    </r>
  </si>
  <si>
    <t>752</t>
  </si>
  <si>
    <t>41,9020,9</t>
  </si>
  <si>
    <r>
      <rPr>
        <sz val="9"/>
        <color rgb="FF000000"/>
        <rFont val="ＭＳ ゴシック"/>
        <family val="3"/>
        <charset val="128"/>
      </rPr>
      <t>Ｔｅａｍ　ｄｙｎａｍｉｃｓ　株式会社
ダイナ訪問看護ステーション</t>
    </r>
  </si>
  <si>
    <r>
      <rPr>
        <sz val="9"/>
        <color rgb="FF000000"/>
        <rFont val="ＭＳ ゴシック"/>
        <family val="3"/>
        <charset val="128"/>
      </rPr>
      <t>〒084－0903
釧路市昭和町３丁目１６番６号</t>
    </r>
  </si>
  <si>
    <r>
      <rPr>
        <sz val="9"/>
        <color rgb="FF000000"/>
        <rFont val="ＭＳ ゴシック"/>
        <family val="3"/>
        <charset val="128"/>
      </rPr>
      <t>0154-64-5308
(0154-64-5328)</t>
    </r>
  </si>
  <si>
    <r>
      <rPr>
        <sz val="9"/>
        <color rgb="FF000000"/>
        <rFont val="ＭＳ Ｐゴシック"/>
        <family val="3"/>
        <charset val="128"/>
      </rPr>
      <t>( 訪看10 )第    521 号
( 訪看24 )第    790 号
( 訪看25 )第    864 号
( 訪看26 )第     39 号
( 訪看27 )第    250 号
( 訪看28 )第    159 号
( 訪看32 )第     18 号
( 訪看33 )第      6 号
( 訪ベⅠ１ )第    616 号
( 訪ベⅠ１注 )第    398 号
( 訪看40 )第    616 号
( 訪看41 )第    268 号</t>
    </r>
  </si>
  <si>
    <r>
      <rPr>
        <sz val="9"/>
        <color rgb="FF000000"/>
        <rFont val="ＭＳ Ｐゴシック"/>
        <family val="3"/>
        <charset val="128"/>
      </rPr>
      <t>令和 4年 6月 1日
令和 4年 6月 1日
令和 4年 6月 1日
令和 4年 6月 1日
令和 4年 6月 1日
令和 4年 6月 1日
令和 4年 6月 1日
令和 6年 6月 1日
令和 8年 6月 1日
令和 8年 6月 1日
令和 7年 4月 1日
令和 6年10月 1日</t>
    </r>
  </si>
  <si>
    <t>753</t>
  </si>
  <si>
    <t>41,9021,7</t>
  </si>
  <si>
    <r>
      <rPr>
        <sz val="9"/>
        <color rgb="FF000000"/>
        <rFont val="ＭＳ ゴシック"/>
        <family val="3"/>
        <charset val="128"/>
      </rPr>
      <t>合同会社ナチュラル・ケアリング
訪問看護ステーション杜</t>
    </r>
  </si>
  <si>
    <r>
      <rPr>
        <sz val="9"/>
        <color rgb="FF000000"/>
        <rFont val="ＭＳ ゴシック"/>
        <family val="3"/>
        <charset val="128"/>
      </rPr>
      <t>〒085－0056
釧路市東川町２番１８号</t>
    </r>
  </si>
  <si>
    <r>
      <rPr>
        <sz val="9"/>
        <color rgb="FF000000"/>
        <rFont val="ＭＳ ゴシック"/>
        <family val="3"/>
        <charset val="128"/>
      </rPr>
      <t>0154-64-7810
(0154-64-7811)</t>
    </r>
  </si>
  <si>
    <r>
      <rPr>
        <sz val="9"/>
        <color rgb="FF000000"/>
        <rFont val="ＭＳ Ｐゴシック"/>
        <family val="3"/>
        <charset val="128"/>
      </rPr>
      <t>( 訪看10 )第    676 号
( 訪看23 )第   1067 号
( 訪看24 )第    994 号
( 訪看25 )第   1072 号
( 訪看27 )第    374 号
( 訪看28 )第    248 号
( 訪看機４ )第      6 号
( 訪ベⅠ１ )第    587 号
( 訪看40 )第    597 号
( 訪看41 )第    269 号</t>
    </r>
  </si>
  <si>
    <r>
      <rPr>
        <sz val="9"/>
        <color rgb="FF000000"/>
        <rFont val="ＭＳ Ｐゴシック"/>
        <family val="3"/>
        <charset val="128"/>
      </rPr>
      <t>令和 6年10月 1日
令和 6年12月 1日
令和 6年10月 1日
令和 6年10月 1日
令和 6年10月 1日
令和 6年10月 1日
令和 8年 7月 1日
令和 8年 6月 1日
令和 6年12月 1日
令和 6年10月 1日</t>
    </r>
  </si>
  <si>
    <t>754</t>
  </si>
  <si>
    <t>41,9022,5</t>
  </si>
  <si>
    <r>
      <rPr>
        <sz val="9"/>
        <color rgb="FF000000"/>
        <rFont val="ＭＳ ゴシック"/>
        <family val="3"/>
        <charset val="128"/>
      </rPr>
      <t>合同会社　Ｒｅ－Ｂｏｒｎ　ｃｏ．
訪問看護ステーション　りぼん</t>
    </r>
  </si>
  <si>
    <r>
      <rPr>
        <sz val="9"/>
        <color rgb="FF000000"/>
        <rFont val="ＭＳ ゴシック"/>
        <family val="3"/>
        <charset val="128"/>
      </rPr>
      <t>〒085－0057
釧路市愛国西１丁目３１番２０号</t>
    </r>
  </si>
  <si>
    <r>
      <rPr>
        <sz val="9"/>
        <color rgb="FF000000"/>
        <rFont val="ＭＳ ゴシック"/>
        <family val="3"/>
        <charset val="128"/>
      </rPr>
      <t>0154-64-9923
(0154-64-9924)</t>
    </r>
  </si>
  <si>
    <r>
      <rPr>
        <sz val="9"/>
        <color rgb="FF000000"/>
        <rFont val="ＭＳ Ｐゴシック"/>
        <family val="3"/>
        <charset val="128"/>
      </rPr>
      <t>( 訪看10 )第    710 号
( 訪看23 )第   1096 号
( 訪看24 )第   1035 号
( 訪看25 )第   1115 号
( 訪看32 )第     61 号
( 訪ベⅠ１ )第    470 号
( 訪看41 )第    366 号</t>
    </r>
  </si>
  <si>
    <r>
      <rPr>
        <sz val="9"/>
        <color rgb="FF000000"/>
        <rFont val="ＭＳ Ｐゴシック"/>
        <family val="3"/>
        <charset val="128"/>
      </rPr>
      <t>令和 7年 4月 1日
令和 7年 5月 1日
令和 7年 4月 1日
令和 7年 4月 1日
令和 7年 4月 1日
令和 8年 6月 1日
令和 7年 4月 1日</t>
    </r>
  </si>
  <si>
    <t>755</t>
  </si>
  <si>
    <t>41,9023,3</t>
  </si>
  <si>
    <r>
      <rPr>
        <sz val="9"/>
        <color rgb="FF000000"/>
        <rFont val="ＭＳ ゴシック"/>
        <family val="3"/>
        <charset val="128"/>
      </rPr>
      <t>株式会社　ハートフェルト
すみれ訪問看護ステーション</t>
    </r>
  </si>
  <si>
    <r>
      <rPr>
        <sz val="9"/>
        <color rgb="FF000000"/>
        <rFont val="ＭＳ ゴシック"/>
        <family val="3"/>
        <charset val="128"/>
      </rPr>
      <t>〒084－0907
釧路市鳥取北６丁目５番２２号カーサフローラ１０１</t>
    </r>
  </si>
  <si>
    <r>
      <rPr>
        <sz val="9"/>
        <color rgb="FF000000"/>
        <rFont val="ＭＳ ゴシック"/>
        <family val="3"/>
        <charset val="128"/>
      </rPr>
      <t>0154-68-4582
(0154-68-4583)</t>
    </r>
  </si>
  <si>
    <r>
      <rPr>
        <sz val="9"/>
        <color rgb="FF000000"/>
        <rFont val="ＭＳ Ｐゴシック"/>
        <family val="3"/>
        <charset val="128"/>
      </rPr>
      <t>( 訪看10 )第    755 号
( 訪看24 )第   1084 号
( 訪看25 )第   1168 号
( 訪看27 )第    442 号
( 訪ベⅠ１ )第    410 号
( 訪ベⅠ１注 )第    121 号
( 訪看41 )第    426 号</t>
    </r>
  </si>
  <si>
    <r>
      <rPr>
        <sz val="9"/>
        <color rgb="FF000000"/>
        <rFont val="ＭＳ Ｐゴシック"/>
        <family val="3"/>
        <charset val="128"/>
      </rPr>
      <t>令和 7年 9月 1日
令和 7年 9月 1日
令和 7年 9月 1日
令和 7年 9月 1日
令和 8年 6月 1日
令和 8年 6月 1日
令和 7年 9月 1日</t>
    </r>
  </si>
  <si>
    <t>756</t>
  </si>
  <si>
    <t>41,9024,1</t>
  </si>
  <si>
    <r>
      <rPr>
        <sz val="9"/>
        <color rgb="FF000000"/>
        <rFont val="ＭＳ ゴシック"/>
        <family val="3"/>
        <charset val="128"/>
      </rPr>
      <t>株式会社ｔａｌｅｓ
ＭｉＳａＫｉ訪問看護ステーション</t>
    </r>
  </si>
  <si>
    <r>
      <rPr>
        <sz val="9"/>
        <color rgb="FF000000"/>
        <rFont val="ＭＳ ゴシック"/>
        <family val="3"/>
        <charset val="128"/>
      </rPr>
      <t>〒085－0053
釧路市豊川町１９－１ハイツ阿部１０１号室</t>
    </r>
  </si>
  <si>
    <r>
      <rPr>
        <sz val="9"/>
        <color rgb="FF000000"/>
        <rFont val="ＭＳ ゴシック"/>
        <family val="3"/>
        <charset val="128"/>
      </rPr>
      <t>0154-65-7388
(0154-65-7389)</t>
    </r>
  </si>
  <si>
    <r>
      <rPr>
        <sz val="9"/>
        <color rgb="FF000000"/>
        <rFont val="ＭＳ Ｐゴシック"/>
        <family val="3"/>
        <charset val="128"/>
      </rPr>
      <t>( 訪看10 )第    805 号
( 訪看24 )第   1139 号
( 訪看25 )第   1225 号
( 訪看27 )第    480 号
( 訪ベⅠ１ )第    437 号
( 訪看41 )第    492 号</t>
    </r>
  </si>
  <si>
    <r>
      <rPr>
        <sz val="9"/>
        <color rgb="FF000000"/>
        <rFont val="ＭＳ Ｐゴシック"/>
        <family val="3"/>
        <charset val="128"/>
      </rPr>
      <t>令和 8年 4月 1日
令和 8年 4月 1日
令和 8年 4月 1日
令和 8年 4月 1日
令和 8年 6月 1日
令和 8年 4月 1日</t>
    </r>
  </si>
  <si>
    <t>757</t>
  </si>
  <si>
    <t>41,9403,7</t>
  </si>
  <si>
    <r>
      <rPr>
        <sz val="9"/>
        <color rgb="FF000000"/>
        <rFont val="ＭＳ ゴシック"/>
        <family val="3"/>
        <charset val="128"/>
      </rPr>
      <t>株式会社　カインド
訪問看護ステーション　こまば</t>
    </r>
  </si>
  <si>
    <r>
      <rPr>
        <sz val="9"/>
        <color rgb="FF000000"/>
        <rFont val="ＭＳ ゴシック"/>
        <family val="3"/>
        <charset val="128"/>
      </rPr>
      <t>〒085－0048
釧路市駒場町３番２４号</t>
    </r>
  </si>
  <si>
    <r>
      <rPr>
        <sz val="9"/>
        <color rgb="FF000000"/>
        <rFont val="ＭＳ ゴシック"/>
        <family val="3"/>
        <charset val="128"/>
      </rPr>
      <t>0154-31-0080
(0154-25-8821)</t>
    </r>
  </si>
  <si>
    <r>
      <rPr>
        <sz val="9"/>
        <color rgb="FF000000"/>
        <rFont val="ＭＳ Ｐゴシック"/>
        <family val="3"/>
        <charset val="128"/>
      </rPr>
      <t>( 訪看10 )第    212 号
( 訪看23 )第    407 号
( 訪看25 )第    500 号
( 訪看27 )第     43 号
( 訪ベⅠ１ )第    357 号
( 訪看41 )第    140 号</t>
    </r>
  </si>
  <si>
    <r>
      <rPr>
        <sz val="9"/>
        <color rgb="FF000000"/>
        <rFont val="ＭＳ Ｐゴシック"/>
        <family val="3"/>
        <charset val="128"/>
      </rPr>
      <t>令和元年11月 1日
令和 6年 6月 1日
平成27年 8月 1日
平成27年 9月 1日
令和 7年 4月 1日
令和 6年 9月 1日</t>
    </r>
  </si>
  <si>
    <t>758</t>
  </si>
  <si>
    <t>41,9404,5</t>
  </si>
  <si>
    <r>
      <rPr>
        <sz val="9"/>
        <color rgb="FF000000"/>
        <rFont val="ＭＳ ゴシック"/>
        <family val="3"/>
        <charset val="128"/>
      </rPr>
      <t>株式会社クレアティオ
訪問看護ステーションクレアティオ</t>
    </r>
  </si>
  <si>
    <r>
      <rPr>
        <sz val="9"/>
        <color rgb="FF000000"/>
        <rFont val="ＭＳ ゴシック"/>
        <family val="3"/>
        <charset val="128"/>
      </rPr>
      <t>〒085－0005
釧路市松浦町１２番２０号</t>
    </r>
  </si>
  <si>
    <r>
      <rPr>
        <sz val="9"/>
        <color rgb="FF000000"/>
        <rFont val="ＭＳ ゴシック"/>
        <family val="3"/>
        <charset val="128"/>
      </rPr>
      <t>050-1380-1150
(0154-64-6747)</t>
    </r>
  </si>
  <si>
    <r>
      <rPr>
        <sz val="9"/>
        <color rgb="FF000000"/>
        <rFont val="ＭＳ Ｐゴシック"/>
        <family val="3"/>
        <charset val="128"/>
      </rPr>
      <t>( 訪看10 )第    530 号
( 訪看24 )第    784 号
( 訪看25 )第    858 号
( 訪看27 )第    256 号
( 訪看28 )第    163 号</t>
    </r>
  </si>
  <si>
    <r>
      <rPr>
        <sz val="9"/>
        <color rgb="FF000000"/>
        <rFont val="ＭＳ Ｐゴシック"/>
        <family val="3"/>
        <charset val="128"/>
      </rPr>
      <t>令和 4年 9月 1日
令和 4年 4月 7日
令和 4年 4月 7日
令和 4年 9月 1日
令和 4年 9月 1日</t>
    </r>
  </si>
  <si>
    <t>759</t>
  </si>
  <si>
    <t>41,9406,0</t>
  </si>
  <si>
    <r>
      <rPr>
        <sz val="9"/>
        <color rgb="FF000000"/>
        <rFont val="ＭＳ ゴシック"/>
        <family val="3"/>
        <charset val="128"/>
      </rPr>
      <t>合同会社　ピュアハート愛香
訪問看護ステーション　ピュアハート愛香</t>
    </r>
  </si>
  <si>
    <r>
      <rPr>
        <sz val="9"/>
        <color rgb="FF000000"/>
        <rFont val="ＭＳ ゴシック"/>
        <family val="3"/>
        <charset val="128"/>
      </rPr>
      <t>〒085－0016
釧路市錦町４丁目３番地３階</t>
    </r>
  </si>
  <si>
    <r>
      <rPr>
        <sz val="9"/>
        <color rgb="FF000000"/>
        <rFont val="ＭＳ ゴシック"/>
        <family val="3"/>
        <charset val="128"/>
      </rPr>
      <t>0154-68-5716
(0154-68-5717)</t>
    </r>
  </si>
  <si>
    <r>
      <rPr>
        <sz val="9"/>
        <color rgb="FF000000"/>
        <rFont val="ＭＳ Ｐゴシック"/>
        <family val="3"/>
        <charset val="128"/>
      </rPr>
      <t>( 訪看23 )第   1172 号
( 訪看24 )第   1143 号
( 訪看25 )第   1229 号
( 訪看41 )第    498 号</t>
    </r>
  </si>
  <si>
    <r>
      <rPr>
        <sz val="9"/>
        <color rgb="FF000000"/>
        <rFont val="ＭＳ Ｐゴシック"/>
        <family val="3"/>
        <charset val="128"/>
      </rPr>
      <t>令和 8年 5月 1日
令和 8年 4月 1日
令和 8年 4月 1日
令和 8年 5月 1日</t>
    </r>
  </si>
  <si>
    <t>760</t>
  </si>
  <si>
    <t>42,9001,7</t>
  </si>
  <si>
    <r>
      <rPr>
        <sz val="9"/>
        <color rgb="FF000000"/>
        <rFont val="ＭＳ ゴシック"/>
        <family val="3"/>
        <charset val="128"/>
      </rPr>
      <t>別海町
別海町訪問看護ステーションやまびこ</t>
    </r>
  </si>
  <si>
    <r>
      <rPr>
        <sz val="9"/>
        <color rgb="FF000000"/>
        <rFont val="ＭＳ ゴシック"/>
        <family val="3"/>
        <charset val="128"/>
      </rPr>
      <t>〒086－0203
野付郡別海町別海西本町１０３番地３</t>
    </r>
  </si>
  <si>
    <r>
      <rPr>
        <sz val="9"/>
        <color rgb="FF000000"/>
        <rFont val="ＭＳ ゴシック"/>
        <family val="3"/>
        <charset val="128"/>
      </rPr>
      <t xml:space="preserve">01537-5-0862
</t>
    </r>
  </si>
  <si>
    <r>
      <rPr>
        <sz val="9"/>
        <color rgb="FF000000"/>
        <rFont val="ＭＳ Ｐゴシック"/>
        <family val="3"/>
        <charset val="128"/>
      </rPr>
      <t>( 訪看10 )第    320 号
( 訪看24 )第    389 号
( 訪看25 )第    467 号
( 訪看27 )第    158 号
( 訪看34 )第    285 号
( 訪看40 )第    544 号</t>
    </r>
  </si>
  <si>
    <r>
      <rPr>
        <sz val="9"/>
        <color rgb="FF000000"/>
        <rFont val="ＭＳ Ｐゴシック"/>
        <family val="3"/>
        <charset val="128"/>
      </rPr>
      <t>令和 2年 4月 1日
平成27年 5月 1日
平成26年12月 1日
平成31年 3月 1日
令和 7年 3月 1日
令和 6年 6月 1日</t>
    </r>
  </si>
  <si>
    <t>761</t>
  </si>
  <si>
    <t>42,9002,5</t>
  </si>
  <si>
    <r>
      <rPr>
        <sz val="9"/>
        <color rgb="FF000000"/>
        <rFont val="ＭＳ ゴシック"/>
        <family val="3"/>
        <charset val="128"/>
      </rPr>
      <t>一般社団法人　北海道総合在宅ケア事業団
一般社団法人北海道総合在宅ケア事業団中標津訪問看護ステーション</t>
    </r>
  </si>
  <si>
    <r>
      <rPr>
        <sz val="9"/>
        <color rgb="FF000000"/>
        <rFont val="ＭＳ ゴシック"/>
        <family val="3"/>
        <charset val="128"/>
      </rPr>
      <t>〒086－1110
標津郡中標津町西十条南９丁目１番地４中標津町総合福祉センタ－（プラット）内</t>
    </r>
  </si>
  <si>
    <r>
      <rPr>
        <sz val="9"/>
        <color rgb="FF000000"/>
        <rFont val="ＭＳ ゴシック"/>
        <family val="3"/>
        <charset val="128"/>
      </rPr>
      <t xml:space="preserve">01537-9-2020
</t>
    </r>
  </si>
  <si>
    <r>
      <rPr>
        <sz val="9"/>
        <color rgb="FF000000"/>
        <rFont val="ＭＳ Ｐゴシック"/>
        <family val="3"/>
        <charset val="128"/>
      </rPr>
      <t>( 訪看10 )第     86 号
( 訪看34 )第    198 号
( 訪ベⅠ１ )第    180 号
( 訪ベⅠ１注 )第    179 号
( 訪看40 )第    312 号</t>
    </r>
  </si>
  <si>
    <t>762</t>
  </si>
  <si>
    <t>42,9003,3</t>
  </si>
  <si>
    <r>
      <rPr>
        <sz val="9"/>
        <color rgb="FF000000"/>
        <rFont val="ＭＳ ゴシック"/>
        <family val="3"/>
        <charset val="128"/>
      </rPr>
      <t>社会医療法人道東勤労者医療協会
道東勤医協訪問看護ステーションエトピリカ</t>
    </r>
  </si>
  <si>
    <r>
      <rPr>
        <sz val="9"/>
        <color rgb="FF000000"/>
        <rFont val="ＭＳ ゴシック"/>
        <family val="3"/>
        <charset val="128"/>
      </rPr>
      <t>〒087－0006
根室市曙町３丁目３番地</t>
    </r>
  </si>
  <si>
    <r>
      <rPr>
        <sz val="9"/>
        <color rgb="FF000000"/>
        <rFont val="ＭＳ ゴシック"/>
        <family val="3"/>
        <charset val="128"/>
      </rPr>
      <t>01532-9-2355
(01521-9-2363)</t>
    </r>
  </si>
  <si>
    <r>
      <rPr>
        <sz val="9"/>
        <color rgb="FF000000"/>
        <rFont val="ＭＳ Ｐゴシック"/>
        <family val="3"/>
        <charset val="128"/>
      </rPr>
      <t>( 訪ベⅠ１ )第    182 号
( 訪看40 )第    314 号</t>
    </r>
  </si>
  <si>
    <r>
      <rPr>
        <sz val="9"/>
        <color rgb="FF000000"/>
        <rFont val="ＭＳ Ｐゴシック"/>
        <family val="3"/>
        <charset val="128"/>
      </rPr>
      <t>令和 6年 6月 1日
令和 6年 6月 1日</t>
    </r>
  </si>
  <si>
    <t>763</t>
  </si>
  <si>
    <t>42,9004,1</t>
  </si>
  <si>
    <r>
      <rPr>
        <sz val="9"/>
        <color rgb="FF000000"/>
        <rFont val="ＭＳ ゴシック"/>
        <family val="3"/>
        <charset val="128"/>
      </rPr>
      <t>医療法人　樹恵会
医療法人樹恵会石田病院　指定訪問看護ステーションエヴァー・グリーン</t>
    </r>
  </si>
  <si>
    <r>
      <rPr>
        <sz val="9"/>
        <color rgb="FF000000"/>
        <rFont val="ＭＳ ゴシック"/>
        <family val="3"/>
        <charset val="128"/>
      </rPr>
      <t>〒086－1124
標津郡中標津町西四条北１丁目１番地１</t>
    </r>
  </si>
  <si>
    <r>
      <rPr>
        <sz val="9"/>
        <color rgb="FF000000"/>
        <rFont val="ＭＳ ゴシック"/>
        <family val="3"/>
        <charset val="128"/>
      </rPr>
      <t xml:space="preserve">0153-73-3133
</t>
    </r>
  </si>
  <si>
    <r>
      <rPr>
        <sz val="9"/>
        <color rgb="FF000000"/>
        <rFont val="ＭＳ Ｐゴシック"/>
        <family val="3"/>
        <charset val="128"/>
      </rPr>
      <t>( 訪看40 )第    545 号</t>
    </r>
  </si>
  <si>
    <t>764</t>
  </si>
  <si>
    <t>42,9006,6</t>
  </si>
  <si>
    <r>
      <rPr>
        <sz val="9"/>
        <color rgb="FF000000"/>
        <rFont val="ＭＳ ゴシック"/>
        <family val="3"/>
        <charset val="128"/>
      </rPr>
      <t>合同会社つなぐ訪問看護ステーション
合同会社つなぐ訪問看護ステーション</t>
    </r>
  </si>
  <si>
    <r>
      <rPr>
        <sz val="9"/>
        <color rgb="FF000000"/>
        <rFont val="ＭＳ ゴシック"/>
        <family val="3"/>
        <charset val="128"/>
      </rPr>
      <t>〒087－0044
根室市松本町４丁目１２番地１</t>
    </r>
  </si>
  <si>
    <r>
      <rPr>
        <sz val="9"/>
        <color rgb="FF000000"/>
        <rFont val="ＭＳ ゴシック"/>
        <family val="3"/>
        <charset val="128"/>
      </rPr>
      <t>0153-27-1155
(0153-27-1155)</t>
    </r>
  </si>
  <si>
    <r>
      <rPr>
        <sz val="9"/>
        <color rgb="FF000000"/>
        <rFont val="ＭＳ Ｐゴシック"/>
        <family val="3"/>
        <charset val="128"/>
      </rPr>
      <t>( 訪看23 )第   1037 号
( 訪看25 )第   1061 号
( 訪看34 )第    138 号
( 訪看40 )第    580 号</t>
    </r>
  </si>
  <si>
    <r>
      <rPr>
        <sz val="9"/>
        <color rgb="FF000000"/>
        <rFont val="ＭＳ Ｐゴシック"/>
        <family val="3"/>
        <charset val="128"/>
      </rPr>
      <t>令和 6年 9月 1日
令和 6年 9月 1日
令和 6年10月 1日
令和 6年10月 1日</t>
    </r>
  </si>
  <si>
    <t>765</t>
  </si>
  <si>
    <t>43,9001,5</t>
  </si>
  <si>
    <r>
      <rPr>
        <sz val="9"/>
        <color rgb="FF000000"/>
        <rFont val="ＭＳ ゴシック"/>
        <family val="3"/>
        <charset val="128"/>
      </rPr>
      <t>一般社団法人　北海道総合在宅ケア事業団
一般社団法人北海道総合在宅ケア事業団釧路地域訪問看護ステーション</t>
    </r>
  </si>
  <si>
    <r>
      <rPr>
        <sz val="9"/>
        <color rgb="FF000000"/>
        <rFont val="ＭＳ ゴシック"/>
        <family val="3"/>
        <charset val="128"/>
      </rPr>
      <t>〒085－0046
釧路市新橋大通２丁目２番１０号</t>
    </r>
  </si>
  <si>
    <r>
      <rPr>
        <sz val="9"/>
        <color rgb="FF000000"/>
        <rFont val="ＭＳ ゴシック"/>
        <family val="3"/>
        <charset val="128"/>
      </rPr>
      <t xml:space="preserve">0154-32-7082
</t>
    </r>
  </si>
  <si>
    <r>
      <rPr>
        <sz val="9"/>
        <color rgb="FF000000"/>
        <rFont val="ＭＳ Ｐゴシック"/>
        <family val="3"/>
        <charset val="128"/>
      </rPr>
      <t>( 訪看10 )第     87 号
( 訪看23 )第    115 号
( 訪看25 )第     33 号
( 訪看27 )第    128 号
( 訪看34 )第    211 号
( 訪ベⅠ１ )第    193 号
( 訪ベⅠ１注 )第    177 号
( 訪看40 )第    311 号</t>
    </r>
  </si>
  <si>
    <t>766</t>
  </si>
  <si>
    <t>43,9003,1</t>
  </si>
  <si>
    <r>
      <rPr>
        <sz val="9"/>
        <color rgb="FF000000"/>
        <rFont val="ＭＳ ゴシック"/>
        <family val="3"/>
        <charset val="128"/>
      </rPr>
      <t>一般社団法人　北海道総合在宅ケア事業団
一般社団法人北海道総合在宅ケア事業団標茶地域訪問看護ステーション</t>
    </r>
  </si>
  <si>
    <r>
      <rPr>
        <sz val="9"/>
        <color rgb="FF000000"/>
        <rFont val="ＭＳ ゴシック"/>
        <family val="3"/>
        <charset val="128"/>
      </rPr>
      <t>〒088－2311
川上郡標茶町開運４丁目２番地　標茶町ふれあい交流センター１Ｆ</t>
    </r>
  </si>
  <si>
    <r>
      <rPr>
        <sz val="9"/>
        <color rgb="FF000000"/>
        <rFont val="ＭＳ ゴシック"/>
        <family val="3"/>
        <charset val="128"/>
      </rPr>
      <t xml:space="preserve">01548-5-0783
</t>
    </r>
  </si>
  <si>
    <r>
      <rPr>
        <sz val="9"/>
        <color rgb="FF000000"/>
        <rFont val="ＭＳ Ｐゴシック"/>
        <family val="3"/>
        <charset val="128"/>
      </rPr>
      <t>( 訪看10 )第     88 号
( 訪看34 )第    199 号
( 訪ベⅠ１ )第    184 号
( 訪ベⅠ１注 )第    175 号
( 訪看40 )第    313 号</t>
    </r>
  </si>
  <si>
    <r>
      <rPr>
        <sz val="9"/>
        <color rgb="FF000000"/>
        <rFont val="ＭＳ Ｐゴシック"/>
        <family val="3"/>
        <charset val="128"/>
      </rPr>
      <t>令和元年 9月 1日
令和 6年12月 1日
令和 8年 6月 1日
令和 8年 6月 1日
令和 6年 6月 1日</t>
    </r>
  </si>
  <si>
    <t>767</t>
  </si>
  <si>
    <t>43,9004,9</t>
  </si>
  <si>
    <r>
      <rPr>
        <sz val="9"/>
        <color rgb="FF000000"/>
        <rFont val="ＭＳ ゴシック"/>
        <family val="3"/>
        <charset val="128"/>
      </rPr>
      <t>一般社団法人　北海道総合在宅ケア事業団
一般社団法人北海道総合在宅ケア事業団釧路町訪問看護ステーション</t>
    </r>
  </si>
  <si>
    <r>
      <rPr>
        <sz val="9"/>
        <color rgb="FF000000"/>
        <rFont val="ＭＳ ゴシック"/>
        <family val="3"/>
        <charset val="128"/>
      </rPr>
      <t>〒088－0605
釧路郡釧路町別保原野東陽大通西１丁目１番地１釧路町保健福祉センター２階</t>
    </r>
  </si>
  <si>
    <r>
      <rPr>
        <sz val="9"/>
        <color rgb="FF000000"/>
        <rFont val="ＭＳ ゴシック"/>
        <family val="3"/>
        <charset val="128"/>
      </rPr>
      <t>0154-40-5230
(0154-40-5250)</t>
    </r>
  </si>
  <si>
    <r>
      <rPr>
        <sz val="9"/>
        <color rgb="FF000000"/>
        <rFont val="ＭＳ Ｐゴシック"/>
        <family val="3"/>
        <charset val="128"/>
      </rPr>
      <t>( 訪看10 )第     15 号
( 訪看24 )第    148 号
( 訪看25 )第    114 号
( 訪看27 )第    129 号
( 訪看34 )第    240 号
( 訪ベⅠ１ )第    186 号
( 訪ベⅠ１注 )第    253 号
( 訪看40 )第    315 号</t>
    </r>
  </si>
  <si>
    <r>
      <rPr>
        <sz val="9"/>
        <color rgb="FF000000"/>
        <rFont val="ＭＳ Ｐゴシック"/>
        <family val="3"/>
        <charset val="128"/>
      </rPr>
      <t>令和 4年 3月 1日
平成20年 4月 1日
平成11年 8月 1日
平成30年 7月 1日
令和 6年12月 1日
令和 8年 6月 1日
令和 8年 6月 1日
令和 6年 6月 1日</t>
    </r>
  </si>
  <si>
    <t>768</t>
  </si>
  <si>
    <t>43,9005,6</t>
  </si>
  <si>
    <r>
      <rPr>
        <sz val="9"/>
        <color rgb="FF000000"/>
        <rFont val="ＭＳ ゴシック"/>
        <family val="3"/>
        <charset val="128"/>
      </rPr>
      <t>一般社団法人　北海道総合在宅ケア事業団
一般社団法人北海道総合在宅ケア事業団白糠訪問看護ステーション</t>
    </r>
  </si>
  <si>
    <r>
      <rPr>
        <sz val="9"/>
        <color rgb="FF000000"/>
        <rFont val="ＭＳ ゴシック"/>
        <family val="3"/>
        <charset val="128"/>
      </rPr>
      <t>〒088－0331
白糠郡白糠町東一条北７丁目５番地１０</t>
    </r>
  </si>
  <si>
    <r>
      <rPr>
        <sz val="9"/>
        <color rgb="FF000000"/>
        <rFont val="ＭＳ ゴシック"/>
        <family val="3"/>
        <charset val="128"/>
      </rPr>
      <t xml:space="preserve">01547-9-2733
</t>
    </r>
  </si>
  <si>
    <r>
      <rPr>
        <sz val="9"/>
        <color rgb="FF000000"/>
        <rFont val="ＭＳ Ｐゴシック"/>
        <family val="3"/>
        <charset val="128"/>
      </rPr>
      <t>( 訪看10 )第     89 号
( 訪看34 )第    201 号
( 訪ベⅠ１ )第    188 号
( 訪ベⅠ１注 )第    251 号
( 訪看40 )第    316 号</t>
    </r>
  </si>
  <si>
    <t>769</t>
  </si>
  <si>
    <t>43,9007,2</t>
  </si>
  <si>
    <r>
      <rPr>
        <sz val="9"/>
        <color rgb="FF000000"/>
        <rFont val="ＭＳ ゴシック"/>
        <family val="3"/>
        <charset val="128"/>
      </rPr>
      <t>合同会社ますと
訪問看護ステーションつむぎ</t>
    </r>
  </si>
  <si>
    <r>
      <rPr>
        <sz val="9"/>
        <color rgb="FF000000"/>
        <rFont val="ＭＳ ゴシック"/>
        <family val="3"/>
        <charset val="128"/>
      </rPr>
      <t>〒088－0623
釧路郡釧路町光和８丁目６１番地２</t>
    </r>
  </si>
  <si>
    <r>
      <rPr>
        <sz val="9"/>
        <color rgb="FF000000"/>
        <rFont val="ＭＳ ゴシック"/>
        <family val="3"/>
        <charset val="128"/>
      </rPr>
      <t xml:space="preserve">0154-39-2639
</t>
    </r>
  </si>
  <si>
    <r>
      <rPr>
        <sz val="9"/>
        <color rgb="FF000000"/>
        <rFont val="ＭＳ Ｐゴシック"/>
        <family val="3"/>
        <charset val="128"/>
      </rPr>
      <t>( 訪看24 )第    451 号
( 訪看25 )第    546 号
( 訪看26 )第     16 号</t>
    </r>
  </si>
  <si>
    <r>
      <rPr>
        <sz val="9"/>
        <color rgb="FF000000"/>
        <rFont val="ＭＳ Ｐゴシック"/>
        <family val="3"/>
        <charset val="128"/>
      </rPr>
      <t>平成28年10月 1日
平成28年10月 1日
平成28年11月 1日</t>
    </r>
  </si>
  <si>
    <t>770</t>
  </si>
  <si>
    <t>43,9008,0</t>
  </si>
  <si>
    <r>
      <rPr>
        <sz val="9"/>
        <color rgb="FF000000"/>
        <rFont val="ＭＳ ゴシック"/>
        <family val="3"/>
        <charset val="128"/>
      </rPr>
      <t>合同会社アリウム
訪問看護ステーションらいふ</t>
    </r>
  </si>
  <si>
    <r>
      <rPr>
        <sz val="9"/>
        <color rgb="FF000000"/>
        <rFont val="ＭＳ ゴシック"/>
        <family val="3"/>
        <charset val="128"/>
      </rPr>
      <t>〒088－0623
釧路郡釧路町光和六丁目４８番地</t>
    </r>
  </si>
  <si>
    <r>
      <rPr>
        <sz val="9"/>
        <color rgb="FF000000"/>
        <rFont val="ＭＳ ゴシック"/>
        <family val="3"/>
        <charset val="128"/>
      </rPr>
      <t>0154-35-3209
(0154-35-0651)</t>
    </r>
  </si>
  <si>
    <r>
      <rPr>
        <sz val="9"/>
        <color rgb="FF000000"/>
        <rFont val="ＭＳ Ｐゴシック"/>
        <family val="3"/>
        <charset val="128"/>
      </rPr>
      <t>( 訪看23 )第   1175 号
( 訪看24 )第    519 号
( 訪看25 )第    611 号
( 訪看26 )第     22 号
( 訪看32 )第     22 号
( 訪看34 )第    396 号
( 訪看35 )第     17 号
( 訪看37 )第      2 号
( 訪ベⅠ１ )第    190 号
( 訪ベⅠ１注 )第     74 号
( 訪看40 )第    317 号</t>
    </r>
  </si>
  <si>
    <r>
      <rPr>
        <sz val="9"/>
        <color rgb="FF000000"/>
        <rFont val="ＭＳ Ｐゴシック"/>
        <family val="3"/>
        <charset val="128"/>
      </rPr>
      <t>令和 8年 6月 1日
平成30年 4月 1日
平成30年 4月 1日
平成30年 4月 1日
令和 4年 8月 1日
令和 8年 6月 1日
令和 8年 6月 1日
令和 8年 6月 1日
令和 8年 6月 1日
令和 8年 6月 1日
令和 6年 6月 1日</t>
    </r>
  </si>
  <si>
    <t>771</t>
  </si>
  <si>
    <t>43,9009,8</t>
  </si>
  <si>
    <r>
      <rPr>
        <sz val="9"/>
        <color rgb="FF000000"/>
        <rFont val="ＭＳ ゴシック"/>
        <family val="3"/>
        <charset val="128"/>
      </rPr>
      <t>株式会社　町コム
訪問看護・リハビリテーションセンター　ななかまど弟子屈</t>
    </r>
  </si>
  <si>
    <r>
      <rPr>
        <sz val="9"/>
        <color rgb="FF000000"/>
        <rFont val="ＭＳ ゴシック"/>
        <family val="3"/>
        <charset val="128"/>
      </rPr>
      <t>〒088－3211
川上郡弟子屈町中央２丁目２－１３</t>
    </r>
  </si>
  <si>
    <r>
      <rPr>
        <sz val="9"/>
        <color rgb="FF000000"/>
        <rFont val="ＭＳ ゴシック"/>
        <family val="3"/>
        <charset val="128"/>
      </rPr>
      <t>090-1383-8807
(011-624-6910)</t>
    </r>
  </si>
  <si>
    <r>
      <rPr>
        <sz val="9"/>
        <color rgb="FF000000"/>
        <rFont val="ＭＳ Ｐゴシック"/>
        <family val="3"/>
        <charset val="128"/>
      </rPr>
      <t>( 訪看10 )第    683 号
( 訪看23 )第   1100 号
( 訪看24 )第   1009 号
( 訪看25 )第   1087 号
( 訪看27 )第    381 号
( 訪看28 )第    253 号
( 訪看34 )第    343 号
( 訪ベⅠ１ )第    451 号
( 訪ベⅠ１注 )第     15 号
( 訪看41 )第    286 号</t>
    </r>
  </si>
  <si>
    <r>
      <rPr>
        <sz val="9"/>
        <color rgb="FF000000"/>
        <rFont val="ＭＳ Ｐゴシック"/>
        <family val="3"/>
        <charset val="128"/>
      </rPr>
      <t>令和 6年11月 1日
令和 7年 5月 1日
令和 6年11月 1日
令和 6年11月 1日
令和 6年11月 1日
令和 6年11月 1日
令和 7年10月 1日
令和 8年 6月 1日
令和 8年 6月 1日
令和 6年11月 1日</t>
    </r>
  </si>
  <si>
    <t>772</t>
  </si>
  <si>
    <t>43,9010,6</t>
  </si>
  <si>
    <r>
      <rPr>
        <sz val="9"/>
        <color rgb="FF000000"/>
        <rFont val="ＭＳ ゴシック"/>
        <family val="3"/>
        <charset val="128"/>
      </rPr>
      <t>株式会社　Ｍ’ｓ　Ｍｅｄｉｃａｌ　Ｃａｒｅ
訪問看護ステーション　ゆいまる</t>
    </r>
  </si>
  <si>
    <r>
      <rPr>
        <sz val="9"/>
        <color rgb="FF000000"/>
        <rFont val="ＭＳ ゴシック"/>
        <family val="3"/>
        <charset val="128"/>
      </rPr>
      <t>〒088－0625
釧路郡釧路町北見団地１丁目３３ハウス秋元２階５号室</t>
    </r>
  </si>
  <si>
    <r>
      <rPr>
        <sz val="9"/>
        <color rgb="FF000000"/>
        <rFont val="ＭＳ ゴシック"/>
        <family val="3"/>
        <charset val="128"/>
      </rPr>
      <t xml:space="preserve">090-5989-5378
</t>
    </r>
  </si>
  <si>
    <r>
      <rPr>
        <sz val="9"/>
        <color rgb="FF000000"/>
        <rFont val="ＭＳ Ｐゴシック"/>
        <family val="3"/>
        <charset val="128"/>
      </rPr>
      <t>( 訪看10 )第    778 号
( 訪看24 )第   1110 号
( 訪看25 )第   1194 号
( 訪看27 )第    459 号
( 訪看34 )第    361 号
( 訪看41 )第    454 号</t>
    </r>
  </si>
  <si>
    <r>
      <rPr>
        <sz val="9"/>
        <color rgb="FF000000"/>
        <rFont val="ＭＳ Ｐゴシック"/>
        <family val="3"/>
        <charset val="128"/>
      </rPr>
      <t>令和 8年 2月 1日
令和 8年 2月 1日
令和 8年 2月 1日
令和 8年 2月 1日
令和 8年 2月 1日
令和 8年 2月 1日</t>
    </r>
  </si>
  <si>
    <t>773</t>
  </si>
  <si>
    <t>43,9011,4</t>
  </si>
  <si>
    <r>
      <rPr>
        <sz val="9"/>
        <color rgb="FF000000"/>
        <rFont val="ＭＳ ゴシック"/>
        <family val="3"/>
        <charset val="128"/>
      </rPr>
      <t>医療法人釧路こうわクリニック
訪問看護ステーションこうわ</t>
    </r>
  </si>
  <si>
    <r>
      <rPr>
        <sz val="9"/>
        <color rgb="FF000000"/>
        <rFont val="ＭＳ ゴシック"/>
        <family val="3"/>
        <charset val="128"/>
      </rPr>
      <t>〒088－0623
釧路郡釧路町光和５丁目１８番地</t>
    </r>
  </si>
  <si>
    <r>
      <rPr>
        <sz val="9"/>
        <color rgb="FF000000"/>
        <rFont val="ＭＳ ゴシック"/>
        <family val="3"/>
        <charset val="128"/>
      </rPr>
      <t>0154-64-6447
(0154-64-6448)</t>
    </r>
  </si>
  <si>
    <r>
      <rPr>
        <sz val="9"/>
        <color rgb="FF000000"/>
        <rFont val="ＭＳ Ｐゴシック"/>
        <family val="3"/>
        <charset val="128"/>
      </rPr>
      <t>( 訪看24 )第   1131 号
( 訪看25 )第   1216 号
( 訪看34 )第    374 号
( 訪看37 )第     24 号
( 訪ベⅠ１ )第    457 号
( 訪ベⅡ１３ )第      3 号
( 訪看41 )第    494 号</t>
    </r>
  </si>
  <si>
    <r>
      <rPr>
        <sz val="9"/>
        <color rgb="FF000000"/>
        <rFont val="ＭＳ Ｐゴシック"/>
        <family val="3"/>
        <charset val="128"/>
      </rPr>
      <t>令和 8年 4月 1日
令和 8年 4月 1日
令和 8年 4月 1日
令和 8年 6月 1日
令和 8年 6月 1日
令和 8年 6月 1日
令和 8年 4月 1日</t>
    </r>
  </si>
  <si>
    <t>774</t>
  </si>
  <si>
    <t>43,9400,9</t>
  </si>
  <si>
    <r>
      <rPr>
        <sz val="9"/>
        <color rgb="FF000000"/>
        <rFont val="ＭＳ ゴシック"/>
        <family val="3"/>
        <charset val="128"/>
      </rPr>
      <t>株式会社トラストワークス
訪問看護ステーションうるーず</t>
    </r>
  </si>
  <si>
    <r>
      <rPr>
        <sz val="9"/>
        <color rgb="FF000000"/>
        <rFont val="ＭＳ ゴシック"/>
        <family val="3"/>
        <charset val="128"/>
      </rPr>
      <t>〒088－0616
釧路郡釧路町曙１丁目２番地１４</t>
    </r>
  </si>
  <si>
    <r>
      <rPr>
        <sz val="9"/>
        <color rgb="FF000000"/>
        <rFont val="ＭＳ ゴシック"/>
        <family val="3"/>
        <charset val="128"/>
      </rPr>
      <t>0154-65-1091
(0154-65-1092)</t>
    </r>
  </si>
  <si>
    <r>
      <rPr>
        <sz val="9"/>
        <color rgb="FF000000"/>
        <rFont val="ＭＳ Ｐゴシック"/>
        <family val="3"/>
        <charset val="128"/>
      </rPr>
      <t>( 訪看10 )第    814 号
( 訪看23 )第   1201 号
( 訪看24 )第   1144 号
( 訪看25 )第   1230 号
( 訪看27 )第    483 号
( 訪看28 )第    315 号
( 訪ベⅠ１ )第    520 号
( 訪看41 )第    496 号</t>
    </r>
  </si>
  <si>
    <r>
      <rPr>
        <sz val="9"/>
        <color rgb="FF000000"/>
        <rFont val="ＭＳ Ｐゴシック"/>
        <family val="3"/>
        <charset val="128"/>
      </rPr>
      <t>令和 8年 5月 1日
令和 8年 7月 1日
令和 8年 3月 6日
令和 8年 3月 6日
令和 8年 5月 1日
令和 8年 5月 1日
令和 8年 6月 1日
令和 8年 4月 1日</t>
    </r>
  </si>
  <si>
    <t>775</t>
  </si>
  <si>
    <t>46,9003,4</t>
  </si>
  <si>
    <r>
      <rPr>
        <sz val="9"/>
        <color rgb="FF000000"/>
        <rFont val="ＭＳ ゴシック"/>
        <family val="3"/>
        <charset val="128"/>
      </rPr>
      <t>一般社団法人　北海道総合在宅ケア事業団
一般社団法人北海道総合在宅ケア事業団帯広地域訪問看護ステーション</t>
    </r>
  </si>
  <si>
    <r>
      <rPr>
        <sz val="9"/>
        <color rgb="FF000000"/>
        <rFont val="ＭＳ ゴシック"/>
        <family val="3"/>
        <charset val="128"/>
      </rPr>
      <t>〒080－0024
帯広市西十四条南１５丁目５番１０号　ＭＹビルⅡ内</t>
    </r>
  </si>
  <si>
    <r>
      <rPr>
        <sz val="9"/>
        <color rgb="FF000000"/>
        <rFont val="ＭＳ ゴシック"/>
        <family val="3"/>
        <charset val="128"/>
      </rPr>
      <t xml:space="preserve">0155-23-6400
</t>
    </r>
  </si>
  <si>
    <r>
      <rPr>
        <sz val="9"/>
        <color rgb="FF000000"/>
        <rFont val="ＭＳ Ｐゴシック"/>
        <family val="3"/>
        <charset val="128"/>
      </rPr>
      <t>( 訪看10 )第     91 号
( 訪看23 )第    565 号
( 訪看25 )第    651 号
( 訪看27 )第    153 号
( 訪看34 )第    170 号
( 訪ベⅠ１ )第    194 号
( 訪ベⅠ１注 )第    249 号
( 訪看40 )第    321 号</t>
    </r>
  </si>
  <si>
    <r>
      <rPr>
        <sz val="9"/>
        <color rgb="FF000000"/>
        <rFont val="ＭＳ Ｐゴシック"/>
        <family val="3"/>
        <charset val="128"/>
      </rPr>
      <t>令和 3年11月 1日
令和 6年 6月 1日
平成30年11月 1日
平成30年11月 1日
令和 6年12月 1日
令和 8年 6月 1日
令和 8年 6月 1日
令和 6年 6月 1日</t>
    </r>
  </si>
  <si>
    <t>776</t>
  </si>
  <si>
    <t>46,9005,9</t>
  </si>
  <si>
    <r>
      <rPr>
        <sz val="9"/>
        <color rgb="FF000000"/>
        <rFont val="ＭＳ ゴシック"/>
        <family val="3"/>
        <charset val="128"/>
      </rPr>
      <t>社会医療法人　北斗
訪問看護ステーションろらん</t>
    </r>
  </si>
  <si>
    <r>
      <rPr>
        <sz val="9"/>
        <color rgb="FF000000"/>
        <rFont val="ＭＳ ゴシック"/>
        <family val="3"/>
        <charset val="128"/>
      </rPr>
      <t>〒080－0833
帯広市稲田町基線２番地１</t>
    </r>
  </si>
  <si>
    <r>
      <rPr>
        <sz val="9"/>
        <color rgb="FF000000"/>
        <rFont val="ＭＳ ゴシック"/>
        <family val="3"/>
        <charset val="128"/>
      </rPr>
      <t xml:space="preserve">0155-67-5001
</t>
    </r>
  </si>
  <si>
    <r>
      <rPr>
        <sz val="9"/>
        <color rgb="FF000000"/>
        <rFont val="ＭＳ Ｐゴシック"/>
        <family val="3"/>
        <charset val="128"/>
      </rPr>
      <t>( 訪看23 )第    152 号
( 訪看25 )第     65 号
( 訪看機２ )第     25 号
( 訪ベⅠ１ )第    546 号
( 訪看40 )第    155 号</t>
    </r>
  </si>
  <si>
    <r>
      <rPr>
        <sz val="9"/>
        <color rgb="FF000000"/>
        <rFont val="ＭＳ Ｐゴシック"/>
        <family val="3"/>
        <charset val="128"/>
      </rPr>
      <t>令和 6年 6月 1日
平成10年 6月 1日
令和 4年10月 1日
令和 8年 6月 1日
令和 6年 6月 1日</t>
    </r>
  </si>
  <si>
    <t>777</t>
  </si>
  <si>
    <t>46,9006,7</t>
  </si>
  <si>
    <r>
      <rPr>
        <sz val="9"/>
        <color rgb="FF000000"/>
        <rFont val="ＭＳ ゴシック"/>
        <family val="3"/>
        <charset val="128"/>
      </rPr>
      <t>社会医療法人　刀圭会
訪問看護ステーション向日葵</t>
    </r>
  </si>
  <si>
    <r>
      <rPr>
        <sz val="9"/>
        <color rgb="FF000000"/>
        <rFont val="ＭＳ ゴシック"/>
        <family val="3"/>
        <charset val="128"/>
      </rPr>
      <t>〒080－0046
帯広市西十六条北１丁目２７番地</t>
    </r>
  </si>
  <si>
    <r>
      <rPr>
        <sz val="9"/>
        <color rgb="FF000000"/>
        <rFont val="ＭＳ ゴシック"/>
        <family val="3"/>
        <charset val="128"/>
      </rPr>
      <t>0155-35-5028
(0155-35-5029)</t>
    </r>
  </si>
  <si>
    <r>
      <rPr>
        <sz val="9"/>
        <color rgb="FF000000"/>
        <rFont val="ＭＳ Ｐゴシック"/>
        <family val="3"/>
        <charset val="128"/>
      </rPr>
      <t>( 訪看10 )第    180 号
( 訪看23 )第    298 号
( 訪看25 )第    397 号
( 訪看27 )第     30 号
( 訪看28 )第     26 号
( 訪看34 )第    162 号
( 訪看35 )第     88 号
( 訪看37 )第     39 号
( 訪ベⅠ１ )第    196 号
( 訪ベⅠ１注 )第      6 号
( 訪看40 )第    123 号</t>
    </r>
  </si>
  <si>
    <r>
      <rPr>
        <sz val="9"/>
        <color rgb="FF000000"/>
        <rFont val="ＭＳ Ｐゴシック"/>
        <family val="3"/>
        <charset val="128"/>
      </rPr>
      <t>平成26年12月 1日
令和 6年 6月 1日
平成25年10月 1日
平成26年12月 1日
平成26年12月 1日
令和 6年11月 1日
令和 8年 6月 1日
令和 8年 6月 1日
令和 8年 6月 1日
令和 8年 6月 1日
令和 6年 6月 1日</t>
    </r>
  </si>
  <si>
    <t>778</t>
  </si>
  <si>
    <t>46,9010,9</t>
  </si>
  <si>
    <r>
      <rPr>
        <sz val="9"/>
        <color rgb="FF000000"/>
        <rFont val="ＭＳ ゴシック"/>
        <family val="3"/>
        <charset val="128"/>
      </rPr>
      <t>有限会社　ホームケアサポート木もれび
訪問看護ステーション木もれび</t>
    </r>
  </si>
  <si>
    <r>
      <rPr>
        <sz val="9"/>
        <color rgb="FF000000"/>
        <rFont val="ＭＳ ゴシック"/>
        <family val="3"/>
        <charset val="128"/>
      </rPr>
      <t>〒080－0047
帯広市西十七条北２丁目３７番８号</t>
    </r>
  </si>
  <si>
    <r>
      <rPr>
        <sz val="9"/>
        <color rgb="FF000000"/>
        <rFont val="ＭＳ ゴシック"/>
        <family val="3"/>
        <charset val="128"/>
      </rPr>
      <t>0155-38-2213
(0155-38-2214)</t>
    </r>
  </si>
  <si>
    <r>
      <rPr>
        <sz val="9"/>
        <color rgb="FF000000"/>
        <rFont val="ＭＳ Ｐゴシック"/>
        <family val="3"/>
        <charset val="128"/>
      </rPr>
      <t>( 訪看24 )第    109 号
( 訪看25 )第    194 号
( 訪看40 )第     13 号</t>
    </r>
  </si>
  <si>
    <r>
      <rPr>
        <sz val="9"/>
        <color rgb="FF000000"/>
        <rFont val="ＭＳ Ｐゴシック"/>
        <family val="3"/>
        <charset val="128"/>
      </rPr>
      <t>平成20年 4月 1日
平成18年 2月 1日
令和 6年 6月 1日</t>
    </r>
  </si>
  <si>
    <t>779</t>
  </si>
  <si>
    <t>46,9011,7</t>
  </si>
  <si>
    <r>
      <rPr>
        <sz val="9"/>
        <color rgb="FF000000"/>
        <rFont val="ＭＳ ゴシック"/>
        <family val="3"/>
        <charset val="128"/>
      </rPr>
      <t>医療法人十勝勤労者医療協会
訪問看護ステーションほっとらいん</t>
    </r>
  </si>
  <si>
    <r>
      <rPr>
        <sz val="9"/>
        <color rgb="FF000000"/>
        <rFont val="ＭＳ ゴシック"/>
        <family val="3"/>
        <charset val="128"/>
      </rPr>
      <t>〒080－0019
帯広市西九条南１２丁目４番地</t>
    </r>
  </si>
  <si>
    <r>
      <rPr>
        <sz val="9"/>
        <color rgb="FF000000"/>
        <rFont val="ＭＳ ゴシック"/>
        <family val="3"/>
        <charset val="128"/>
      </rPr>
      <t>0155-66-8922
(0155-66-8921)</t>
    </r>
  </si>
  <si>
    <r>
      <rPr>
        <sz val="9"/>
        <color rgb="FF000000"/>
        <rFont val="ＭＳ Ｐゴシック"/>
        <family val="3"/>
        <charset val="128"/>
      </rPr>
      <t>( 訪看24 )第    487 号
( 訪看25 )第    586 号
( 訪ベⅠ１ )第    198 号
( 訪ベⅠ１注 )第    313 号
( 訪看41 )第    317 号</t>
    </r>
  </si>
  <si>
    <r>
      <rPr>
        <sz val="9"/>
        <color rgb="FF000000"/>
        <rFont val="ＭＳ Ｐゴシック"/>
        <family val="3"/>
        <charset val="128"/>
      </rPr>
      <t>平成29年 9月 1日
平成29年 9月 1日
令和 8年 6月 1日
令和 8年 6月 1日
令和 6年12月 1日</t>
    </r>
  </si>
  <si>
    <t>780</t>
  </si>
  <si>
    <t>46,9014,1</t>
  </si>
  <si>
    <r>
      <rPr>
        <sz val="9"/>
        <color rgb="FF000000"/>
        <rFont val="ＭＳ ゴシック"/>
        <family val="3"/>
        <charset val="128"/>
      </rPr>
      <t>合同会社Ｍｅｖｌａｎａ
訪問看護ステーションえがお</t>
    </r>
  </si>
  <si>
    <r>
      <rPr>
        <sz val="9"/>
        <color rgb="FF000000"/>
        <rFont val="ＭＳ ゴシック"/>
        <family val="3"/>
        <charset val="128"/>
      </rPr>
      <t>〒080－0812
帯広市東十二条南５丁目６番５</t>
    </r>
  </si>
  <si>
    <r>
      <rPr>
        <sz val="9"/>
        <color rgb="FF000000"/>
        <rFont val="ＭＳ ゴシック"/>
        <family val="3"/>
        <charset val="128"/>
      </rPr>
      <t>0155-67-8428
(0155-67-6584)</t>
    </r>
  </si>
  <si>
    <r>
      <rPr>
        <sz val="9"/>
        <color rgb="FF000000"/>
        <rFont val="ＭＳ Ｐゴシック"/>
        <family val="3"/>
        <charset val="128"/>
      </rPr>
      <t>( 訪看10 )第    132 号
( 訪看23 )第    284 号
( 訪看25 )第    382 号
( 訪看27 )第     22 号
( 訪看28 )第     20 号
( 訪看40 )第    537 号
( 訪看41 )第    434 号</t>
    </r>
  </si>
  <si>
    <r>
      <rPr>
        <sz val="9"/>
        <color rgb="FF000000"/>
        <rFont val="ＭＳ Ｐゴシック"/>
        <family val="3"/>
        <charset val="128"/>
      </rPr>
      <t>令和 4年 2月 1日
令和 6年 6月 1日
平成25年 4月 1日
平成26年 8月 1日
平成26年 8月 1日
令和 6年 6月 1日
令和 7年10月 1日</t>
    </r>
  </si>
  <si>
    <t>781</t>
  </si>
  <si>
    <t>46,9015,8</t>
  </si>
  <si>
    <r>
      <rPr>
        <sz val="9"/>
        <color rgb="FF000000"/>
        <rFont val="ＭＳ ゴシック"/>
        <family val="3"/>
        <charset val="128"/>
      </rPr>
      <t>社会医療法人　博愛会
訪問看護ステーションかいせい</t>
    </r>
  </si>
  <si>
    <r>
      <rPr>
        <sz val="9"/>
        <color rgb="FF000000"/>
        <rFont val="ＭＳ ゴシック"/>
        <family val="3"/>
        <charset val="128"/>
      </rPr>
      <t>〒080－2473
帯広市西二十三条南３丁目２７番地４</t>
    </r>
  </si>
  <si>
    <r>
      <rPr>
        <sz val="9"/>
        <color rgb="FF000000"/>
        <rFont val="ＭＳ ゴシック"/>
        <family val="3"/>
        <charset val="128"/>
      </rPr>
      <t>0155-67-8553
(0155-67-8554)</t>
    </r>
  </si>
  <si>
    <r>
      <rPr>
        <sz val="9"/>
        <color rgb="FF000000"/>
        <rFont val="ＭＳ Ｐゴシック"/>
        <family val="3"/>
        <charset val="128"/>
      </rPr>
      <t>( 訪看10 )第    273 号
( 訪看23 )第    457 号
( 訪看25 )第    553 号
( 訪看27 )第    171 号
( 訪看28 )第    100 号
( 訪看34 )第     41 号
( 訪ベⅠ１ )第    299 号
( 訪ベⅠ１注 )第     49 号
( 訪看40 )第     62 号</t>
    </r>
  </si>
  <si>
    <r>
      <rPr>
        <sz val="9"/>
        <color rgb="FF000000"/>
        <rFont val="ＭＳ Ｐゴシック"/>
        <family val="3"/>
        <charset val="128"/>
      </rPr>
      <t>令和元年 9月 1日
令和 6年 6月 1日
平成28年11月 1日
令和元年 8月 1日
令和元年 8月 1日
令和 6年 6月 1日
令和 8年 6月 1日
令和 8年 6月 1日
令和 6年 6月 1日</t>
    </r>
  </si>
  <si>
    <t>782</t>
  </si>
  <si>
    <t>46,9016,6</t>
  </si>
  <si>
    <r>
      <rPr>
        <sz val="9"/>
        <color rgb="FF000000"/>
        <rFont val="ＭＳ ゴシック"/>
        <family val="3"/>
        <charset val="128"/>
      </rPr>
      <t>社会医療法人　恵和会
訪問看護ステーション帯広すずらん</t>
    </r>
  </si>
  <si>
    <r>
      <rPr>
        <sz val="9"/>
        <color rgb="FF000000"/>
        <rFont val="ＭＳ ゴシック"/>
        <family val="3"/>
        <charset val="128"/>
      </rPr>
      <t>〒080－0017
帯広市西七条南８丁目１番地３</t>
    </r>
  </si>
  <si>
    <r>
      <rPr>
        <sz val="9"/>
        <color rgb="FF000000"/>
        <rFont val="ＭＳ ゴシック"/>
        <family val="3"/>
        <charset val="128"/>
      </rPr>
      <t>0155-20-5111
(0155-20-5511)</t>
    </r>
  </si>
  <si>
    <r>
      <rPr>
        <sz val="9"/>
        <color rgb="FF000000"/>
        <rFont val="ＭＳ Ｐゴシック"/>
        <family val="3"/>
        <charset val="128"/>
      </rPr>
      <t>( 訪看23 )第    483 号
( 訪看25 )第    581 号
( 訪看34 )第    303 号
( 訪看35 )第      4 号
( 訪ベⅠ１ )第    200 号
( 訪ベⅠ１注 )第    283 号
( 訪看40 )第    187 号</t>
    </r>
  </si>
  <si>
    <r>
      <rPr>
        <sz val="9"/>
        <color rgb="FF000000"/>
        <rFont val="ＭＳ Ｐゴシック"/>
        <family val="3"/>
        <charset val="128"/>
      </rPr>
      <t>令和 6年 6月 1日
平成29年 8月 1日
令和 7年 5月 1日
令和 8年 6月 1日
令和 8年 6月 1日
令和 8年 6月 1日
令和 6年 6月 1日</t>
    </r>
  </si>
  <si>
    <t>783</t>
  </si>
  <si>
    <t>46,9017,4</t>
  </si>
  <si>
    <r>
      <rPr>
        <sz val="9"/>
        <color rgb="FF000000"/>
        <rFont val="ＭＳ ゴシック"/>
        <family val="3"/>
        <charset val="128"/>
      </rPr>
      <t>社会福祉法人刀圭会
訪問看護ステーションりんどう</t>
    </r>
  </si>
  <si>
    <r>
      <rPr>
        <sz val="9"/>
        <color rgb="FF000000"/>
        <rFont val="ＭＳ ゴシック"/>
        <family val="3"/>
        <charset val="128"/>
      </rPr>
      <t>〒080－0046
帯広市西十六条北１丁目２７番地１４４</t>
    </r>
  </si>
  <si>
    <r>
      <rPr>
        <sz val="9"/>
        <color rgb="FF000000"/>
        <rFont val="ＭＳ ゴシック"/>
        <family val="3"/>
        <charset val="128"/>
      </rPr>
      <t>0155-67-5776
(0155-67-5751)</t>
    </r>
  </si>
  <si>
    <r>
      <rPr>
        <sz val="9"/>
        <color rgb="FF000000"/>
        <rFont val="ＭＳ Ｐゴシック"/>
        <family val="3"/>
        <charset val="128"/>
      </rPr>
      <t>( 訪看24 )第    470 号
( 訪看25 )第    570 号
( 訪看41 )第    270 号</t>
    </r>
  </si>
  <si>
    <r>
      <rPr>
        <sz val="9"/>
        <color rgb="FF000000"/>
        <rFont val="ＭＳ Ｐゴシック"/>
        <family val="3"/>
        <charset val="128"/>
      </rPr>
      <t>平成29年 4月 1日
平成29年 4月 1日
令和 6年10月 1日</t>
    </r>
  </si>
  <si>
    <t>784</t>
  </si>
  <si>
    <t>46,9019,0</t>
  </si>
  <si>
    <r>
      <rPr>
        <sz val="9"/>
        <color rgb="FF000000"/>
        <rFont val="ＭＳ ゴシック"/>
        <family val="3"/>
        <charset val="128"/>
      </rPr>
      <t>公益財団法人北海道医療団
公益財団法人北海道医療団訪問看護ステーションたなごころ</t>
    </r>
  </si>
  <si>
    <r>
      <rPr>
        <sz val="9"/>
        <color rgb="FF000000"/>
        <rFont val="ＭＳ ゴシック"/>
        <family val="3"/>
        <charset val="128"/>
      </rPr>
      <t>〒080－0015
帯広市西五条南１６丁目２番３</t>
    </r>
  </si>
  <si>
    <r>
      <rPr>
        <sz val="9"/>
        <color rgb="FF000000"/>
        <rFont val="ＭＳ ゴシック"/>
        <family val="3"/>
        <charset val="128"/>
      </rPr>
      <t>0155-20-7556
(0155-20-7600)</t>
    </r>
  </si>
  <si>
    <r>
      <rPr>
        <sz val="9"/>
        <color rgb="FF000000"/>
        <rFont val="ＭＳ Ｐゴシック"/>
        <family val="3"/>
        <charset val="128"/>
      </rPr>
      <t>( 訪看23 )第    561 号
( 訪看25 )第    647 号
( 訪看34 )第    329 号
( 訪看35 )第     64 号
( 訪ベⅠ１ )第    202 号
( 訪ベⅠ１注 )第    302 号
( 訪看40 )第    318 号</t>
    </r>
  </si>
  <si>
    <r>
      <rPr>
        <sz val="9"/>
        <color rgb="FF000000"/>
        <rFont val="ＭＳ Ｐゴシック"/>
        <family val="3"/>
        <charset val="128"/>
      </rPr>
      <t>令和 6年 6月 1日
平成30年 9月 1日
令和 7年 7月 1日
令和 8年 6月 1日
令和 8年 6月 1日
令和 8年 6月 1日
令和 6年 6月 1日</t>
    </r>
  </si>
  <si>
    <t>785</t>
  </si>
  <si>
    <t>46,9020,8</t>
  </si>
  <si>
    <r>
      <rPr>
        <sz val="9"/>
        <color rgb="FF000000"/>
        <rFont val="ＭＳ ゴシック"/>
        <family val="3"/>
        <charset val="128"/>
      </rPr>
      <t>医療法人社団あすなろ会
医療法人社団あすなろ会　帯広記念病院訪問看護ステーション</t>
    </r>
  </si>
  <si>
    <r>
      <rPr>
        <sz val="9"/>
        <color rgb="FF000000"/>
        <rFont val="ＭＳ ゴシック"/>
        <family val="3"/>
        <charset val="128"/>
      </rPr>
      <t>〒089－1182
帯広市川西町基線２８番地１</t>
    </r>
  </si>
  <si>
    <r>
      <rPr>
        <sz val="9"/>
        <color rgb="FF000000"/>
        <rFont val="ＭＳ ゴシック"/>
        <family val="3"/>
        <charset val="128"/>
      </rPr>
      <t>0155-53-4330
(0155-53-4331)</t>
    </r>
  </si>
  <si>
    <r>
      <rPr>
        <sz val="9"/>
        <color rgb="FF000000"/>
        <rFont val="ＭＳ Ｐゴシック"/>
        <family val="3"/>
        <charset val="128"/>
      </rPr>
      <t>( 訪看24 )第    605 号
( 訪看25 )第    679 号
( 訪看40 )第    319 号</t>
    </r>
  </si>
  <si>
    <r>
      <rPr>
        <sz val="9"/>
        <color rgb="FF000000"/>
        <rFont val="ＭＳ Ｐゴシック"/>
        <family val="3"/>
        <charset val="128"/>
      </rPr>
      <t>令和元年 6月 1日
令和元年 6月 1日
令和 6年 6月 1日</t>
    </r>
  </si>
  <si>
    <t>786</t>
  </si>
  <si>
    <t>46,9021,6</t>
  </si>
  <si>
    <r>
      <rPr>
        <sz val="9"/>
        <color rgb="FF000000"/>
        <rFont val="ＭＳ ゴシック"/>
        <family val="3"/>
        <charset val="128"/>
      </rPr>
      <t>株式会社ライフデザイン
ライフデザイン帯広　訪問看護</t>
    </r>
  </si>
  <si>
    <r>
      <rPr>
        <sz val="9"/>
        <color rgb="FF000000"/>
        <rFont val="ＭＳ ゴシック"/>
        <family val="3"/>
        <charset val="128"/>
      </rPr>
      <t>〒080－0015
帯広市西五条南３２丁目１９－１</t>
    </r>
  </si>
  <si>
    <r>
      <rPr>
        <sz val="9"/>
        <color rgb="FF000000"/>
        <rFont val="ＭＳ ゴシック"/>
        <family val="3"/>
        <charset val="128"/>
      </rPr>
      <t>0155-66-8322
(0155-66-8323)</t>
    </r>
  </si>
  <si>
    <r>
      <rPr>
        <sz val="9"/>
        <color rgb="FF000000"/>
        <rFont val="ＭＳ Ｐゴシック"/>
        <family val="3"/>
        <charset val="128"/>
      </rPr>
      <t>( 訪看10 )第    461 号
( 訪看23 )第   1038 号
( 訪看24 )第    635 号
( 訪看25 )第    709 号
( 訪看27 )第    221 号
( 訪看28 )第    141 号
( 訪看36 )第     21 号
( 訪ベⅠ１ )第    204 号
( 訪ベⅠ１注 )第    264 号
( 訪看41 )第     96 号</t>
    </r>
  </si>
  <si>
    <r>
      <rPr>
        <sz val="9"/>
        <color rgb="FF000000"/>
        <rFont val="ＭＳ Ｐゴシック"/>
        <family val="3"/>
        <charset val="128"/>
      </rPr>
      <t>令和 4年 1月 1日
令和 6年 9月 1日
令和 3年 6月 1日
令和 3年 6月 1日
令和 3年 8月 1日
令和 3年10月 1日
令和 8年 6月 1日
令和 8年 6月 1日
令和 8年 6月 1日
令和 6年 6月 1日</t>
    </r>
  </si>
  <si>
    <t>787</t>
  </si>
  <si>
    <t>46,9022,4</t>
  </si>
  <si>
    <r>
      <rPr>
        <sz val="9"/>
        <color rgb="FF000000"/>
        <rFont val="ＭＳ ゴシック"/>
        <family val="3"/>
        <charset val="128"/>
      </rPr>
      <t>株式会社ＳＡＫＵＮＡ
訪問看護ステーションはぴふる</t>
    </r>
  </si>
  <si>
    <r>
      <rPr>
        <sz val="9"/>
        <color rgb="FF000000"/>
        <rFont val="ＭＳ ゴシック"/>
        <family val="3"/>
        <charset val="128"/>
      </rPr>
      <t>〒080－0016
帯広市西六条南６丁目３番地３ソネビル４階</t>
    </r>
  </si>
  <si>
    <r>
      <rPr>
        <sz val="9"/>
        <color rgb="FF000000"/>
        <rFont val="ＭＳ ゴシック"/>
        <family val="3"/>
        <charset val="128"/>
      </rPr>
      <t>0155-66-8630
(0155-66-8631)</t>
    </r>
  </si>
  <si>
    <r>
      <rPr>
        <sz val="9"/>
        <color rgb="FF000000"/>
        <rFont val="ＭＳ Ｐゴシック"/>
        <family val="3"/>
        <charset val="128"/>
      </rPr>
      <t>( 訪看10 )第    520 号
( 訪看24 )第    787 号
( 訪看25 )第    861 号
( 訪看27 )第    249 号
( 訪看28 )第    158 号
( 訪看41 )第    305 号</t>
    </r>
  </si>
  <si>
    <r>
      <rPr>
        <sz val="9"/>
        <color rgb="FF000000"/>
        <rFont val="ＭＳ Ｐゴシック"/>
        <family val="3"/>
        <charset val="128"/>
      </rPr>
      <t>令和 4年 5月 1日
令和 4年 5月 1日
令和 4年 5月 1日
令和 4年 5月 1日
令和 4年 5月 1日
令和 6年12月 1日</t>
    </r>
  </si>
  <si>
    <t>788</t>
  </si>
  <si>
    <t>46,9023,2</t>
  </si>
  <si>
    <r>
      <rPr>
        <sz val="9"/>
        <color rgb="FF000000"/>
        <rFont val="ＭＳ ゴシック"/>
        <family val="3"/>
        <charset val="128"/>
      </rPr>
      <t>株式会社エニシグループ
訪問看護ステーションリバシィ</t>
    </r>
  </si>
  <si>
    <r>
      <rPr>
        <sz val="9"/>
        <color rgb="FF000000"/>
        <rFont val="ＭＳ ゴシック"/>
        <family val="3"/>
        <charset val="128"/>
      </rPr>
      <t>〒080－0057
帯広市柏林台中町二丁目２番地３シャルム壱番館３０５号</t>
    </r>
  </si>
  <si>
    <r>
      <rPr>
        <sz val="9"/>
        <color rgb="FF000000"/>
        <rFont val="ＭＳ ゴシック"/>
        <family val="3"/>
        <charset val="128"/>
      </rPr>
      <t>0155-67-5592
(0155-67-7803)</t>
    </r>
  </si>
  <si>
    <r>
      <rPr>
        <sz val="9"/>
        <color rgb="FF000000"/>
        <rFont val="ＭＳ Ｐゴシック"/>
        <family val="3"/>
        <charset val="128"/>
      </rPr>
      <t>( 訪看10 )第    633 号
( 訪看23 )第    991 号
( 訪看24 )第    937 号
( 訪看25 )第   1012 号
( 訪看27 )第    331 号
( 訪看28 )第    221 号
( 訪看機４ )第      7 号
( 訪看34 )第    430 号
( 訪ベⅠ１ )第    478 号
( 訪看41 )第    121 号</t>
    </r>
  </si>
  <si>
    <r>
      <rPr>
        <sz val="9"/>
        <color rgb="FF000000"/>
        <rFont val="ＭＳ Ｐゴシック"/>
        <family val="3"/>
        <charset val="128"/>
      </rPr>
      <t>令和 6年 4月 1日
令和 6年 7月 1日
令和 6年 4月 1日
令和 6年 4月 1日
令和 6年 4月 1日
令和 6年 4月 1日
令和 8年 7月 1日
令和 8年 7月 1日
令和 8年 6月 1日
令和 6年 7月 1日</t>
    </r>
  </si>
  <si>
    <t>789</t>
  </si>
  <si>
    <t>46,9024,0</t>
  </si>
  <si>
    <r>
      <rPr>
        <sz val="9"/>
        <color rgb="FF000000"/>
        <rFont val="ＭＳ ゴシック"/>
        <family val="3"/>
        <charset val="128"/>
      </rPr>
      <t>株式会社Ｌａｍｂｄａ　Ｉｎｎｏｖａｔｉｏｎ
訪問看護ステーション咲～えみ～</t>
    </r>
  </si>
  <si>
    <r>
      <rPr>
        <sz val="9"/>
        <color rgb="FF000000"/>
        <rFont val="ＭＳ ゴシック"/>
        <family val="3"/>
        <charset val="128"/>
      </rPr>
      <t>〒080－0012
帯広市西二条南６丁目１番地４ポトスビル　８０２</t>
    </r>
  </si>
  <si>
    <r>
      <rPr>
        <sz val="9"/>
        <color rgb="FF000000"/>
        <rFont val="ＭＳ ゴシック"/>
        <family val="3"/>
        <charset val="128"/>
      </rPr>
      <t>0155-29-6660
(0155-29-6660)</t>
    </r>
  </si>
  <si>
    <r>
      <rPr>
        <sz val="9"/>
        <color rgb="FF000000"/>
        <rFont val="ＭＳ Ｐゴシック"/>
        <family val="3"/>
        <charset val="128"/>
      </rPr>
      <t>( 訪看10 )第    696 号
( 訪看23 )第   1009 号
( 訪看25 )第   1045 号
( 訪看27 )第    392 号
( 訪看28 )第    260 号
( 訪看34 )第    423 号
( 訪看35 )第     61 号
( 訪ベⅠ１ )第    426 号
( 訪看41 )第    120 号</t>
    </r>
  </si>
  <si>
    <r>
      <rPr>
        <sz val="9"/>
        <color rgb="FF000000"/>
        <rFont val="ＭＳ Ｐゴシック"/>
        <family val="3"/>
        <charset val="128"/>
      </rPr>
      <t>令和 7年 1月 1日
令和 6年 8月 1日
令和 6年 7月 1日
令和 7年 1月 1日
令和 7年 1月 1日
令和 8年 6月 1日
令和 8年 6月 1日
令和 8年 6月 1日
令和 6年 7月 1日</t>
    </r>
  </si>
  <si>
    <t>790</t>
  </si>
  <si>
    <t>46,9025,7</t>
  </si>
  <si>
    <r>
      <rPr>
        <sz val="9"/>
        <color rgb="FF000000"/>
        <rFont val="ＭＳ ゴシック"/>
        <family val="3"/>
        <charset val="128"/>
      </rPr>
      <t>株式会社ｓ－ｅｄｇｅ
ＳＯＩＮ訪問看護ステーション帯広</t>
    </r>
  </si>
  <si>
    <r>
      <rPr>
        <sz val="9"/>
        <color rgb="FF000000"/>
        <rFont val="ＭＳ ゴシック"/>
        <family val="3"/>
        <charset val="128"/>
      </rPr>
      <t>〒080－2470
帯広市西二十条南２丁目１２－９</t>
    </r>
  </si>
  <si>
    <r>
      <rPr>
        <sz val="9"/>
        <color rgb="FF000000"/>
        <rFont val="ＭＳ ゴシック"/>
        <family val="3"/>
        <charset val="128"/>
      </rPr>
      <t>011-596-7951
(011-596-7954)</t>
    </r>
  </si>
  <si>
    <r>
      <rPr>
        <sz val="9"/>
        <color rgb="FF000000"/>
        <rFont val="ＭＳ Ｐゴシック"/>
        <family val="3"/>
        <charset val="128"/>
      </rPr>
      <t>( 訪看23 )第   1161 号
( 訪看24 )第   1012 号
( 訪看25 )第   1083 号
( 訪看35 )第     83 号
( 訪看37 )第     33 号
( 訪ベⅠ１ )第    436 号
( 訪看40 )第    627 号</t>
    </r>
  </si>
  <si>
    <r>
      <rPr>
        <sz val="9"/>
        <color rgb="FF000000"/>
        <rFont val="ＭＳ Ｐゴシック"/>
        <family val="3"/>
        <charset val="128"/>
      </rPr>
      <t>令和 8年 4月 1日
令和 6年11月 1日
令和 6年11月 1日
令和 8年 6月 1日
令和 8年 6月 1日
令和 8年 5月 1日
令和 7年 7月 1日</t>
    </r>
  </si>
  <si>
    <t>791</t>
  </si>
  <si>
    <t>46,9026,5</t>
  </si>
  <si>
    <r>
      <rPr>
        <sz val="9"/>
        <color rgb="FF000000"/>
        <rFont val="ＭＳ ゴシック"/>
        <family val="3"/>
        <charset val="128"/>
      </rPr>
      <t>特定非営利活動法人Ｕ－ｍｉｔｔｅ
訪問看護ステーションおはな</t>
    </r>
  </si>
  <si>
    <r>
      <rPr>
        <sz val="9"/>
        <color rgb="FF000000"/>
        <rFont val="ＭＳ ゴシック"/>
        <family val="3"/>
        <charset val="128"/>
      </rPr>
      <t>〒080－0015
帯広市西五条南４１丁目１－１０</t>
    </r>
  </si>
  <si>
    <r>
      <rPr>
        <sz val="9"/>
        <color rgb="FF000000"/>
        <rFont val="ＭＳ ゴシック"/>
        <family val="3"/>
        <charset val="128"/>
      </rPr>
      <t>0155-29-3067
(0155-29-1860)</t>
    </r>
  </si>
  <si>
    <r>
      <rPr>
        <sz val="9"/>
        <color rgb="FF000000"/>
        <rFont val="ＭＳ Ｐゴシック"/>
        <family val="3"/>
        <charset val="128"/>
      </rPr>
      <t>( 訪看23 )第   1089 号
( 訪看25 )第   1107 号
( 訪ベⅠ１ )第    475 号
( 訪看41 )第    356 号</t>
    </r>
  </si>
  <si>
    <t>792</t>
  </si>
  <si>
    <t>46,9027,3</t>
  </si>
  <si>
    <r>
      <rPr>
        <sz val="9"/>
        <color rgb="FF000000"/>
        <rFont val="ＭＳ ゴシック"/>
        <family val="3"/>
        <charset val="128"/>
      </rPr>
      <t>株式会社オフィス２１
はなえみ訪問看護</t>
    </r>
  </si>
  <si>
    <r>
      <rPr>
        <sz val="9"/>
        <color rgb="FF000000"/>
        <rFont val="ＭＳ ゴシック"/>
        <family val="3"/>
        <charset val="128"/>
      </rPr>
      <t>〒080－0809
帯広市東九条南１９丁目４番地３</t>
    </r>
  </si>
  <si>
    <r>
      <rPr>
        <sz val="9"/>
        <color rgb="FF000000"/>
        <rFont val="ＭＳ ゴシック"/>
        <family val="3"/>
        <charset val="128"/>
      </rPr>
      <t>0155-66-6851
(0155-66-6853)</t>
    </r>
  </si>
  <si>
    <r>
      <rPr>
        <sz val="9"/>
        <color rgb="FF000000"/>
        <rFont val="ＭＳ Ｐゴシック"/>
        <family val="3"/>
        <charset val="128"/>
      </rPr>
      <t>( 訪看10 )第    760 号
( 訪看24 )第   1093 号
( 訪看25 )第   1177 号
( 訪看34 )第    431 号
( 訪ベⅠ１ )第    468 号
( 訪看41 )第    433 号</t>
    </r>
  </si>
  <si>
    <r>
      <rPr>
        <sz val="9"/>
        <color rgb="FF000000"/>
        <rFont val="ＭＳ Ｐゴシック"/>
        <family val="3"/>
        <charset val="128"/>
      </rPr>
      <t>令和 7年10月 1日
令和 7年10月 1日
令和 7年10月 1日
令和 8年 7月 1日
令和 8年 6月 1日
令和 7年10月 1日</t>
    </r>
  </si>
  <si>
    <t>793</t>
  </si>
  <si>
    <t>46,9403,6</t>
  </si>
  <si>
    <r>
      <rPr>
        <sz val="9"/>
        <color rgb="FF000000"/>
        <rFont val="ＭＳ ゴシック"/>
        <family val="3"/>
        <charset val="128"/>
      </rPr>
      <t>株式会社　奉迎処
訪問看護ステーションめぐりおびひろ</t>
    </r>
  </si>
  <si>
    <r>
      <rPr>
        <sz val="9"/>
        <color rgb="FF000000"/>
        <rFont val="ＭＳ ゴシック"/>
        <family val="3"/>
        <charset val="128"/>
      </rPr>
      <t>〒080－0010
帯広市大通南２６丁目９－２</t>
    </r>
  </si>
  <si>
    <r>
      <rPr>
        <sz val="9"/>
        <color rgb="FF000000"/>
        <rFont val="ＭＳ ゴシック"/>
        <family val="3"/>
        <charset val="128"/>
      </rPr>
      <t xml:space="preserve">0155-27-8027
</t>
    </r>
  </si>
  <si>
    <r>
      <rPr>
        <sz val="9"/>
        <color rgb="FF000000"/>
        <rFont val="ＭＳ Ｐゴシック"/>
        <family val="3"/>
        <charset val="128"/>
      </rPr>
      <t>( 訪看23 )第    850 号
( 訪看25 )第    922 号
( 訪看26 )第     54 号
( 訪看機３ )第     28 号
( 訪看34 )第     92 号
( 訪ベⅠ１ )第    206 号
( 訪ベⅠ１注 )第    166 号
( 訪看40 )第    195 号</t>
    </r>
  </si>
  <si>
    <r>
      <rPr>
        <sz val="9"/>
        <color rgb="FF000000"/>
        <rFont val="ＭＳ Ｐゴシック"/>
        <family val="3"/>
        <charset val="128"/>
      </rPr>
      <t>令和 6年 6月 1日
令和 5年 5月 1日
令和 6年 6月 1日
令和 7年 4月 1日
令和 6年 8月 1日
令和 8年 6月 1日
令和 8年 6月 1日
令和 6年 6月 1日</t>
    </r>
  </si>
  <si>
    <t>794</t>
  </si>
  <si>
    <t>46,9412,7</t>
  </si>
  <si>
    <r>
      <rPr>
        <sz val="9"/>
        <color rgb="FF000000"/>
        <rFont val="ＭＳ ゴシック"/>
        <family val="3"/>
        <charset val="128"/>
      </rPr>
      <t>合同会社　看しずく
訪問看護ステーション　看しずく</t>
    </r>
  </si>
  <si>
    <r>
      <rPr>
        <sz val="9"/>
        <color rgb="FF000000"/>
        <rFont val="ＭＳ ゴシック"/>
        <family val="3"/>
        <charset val="128"/>
      </rPr>
      <t>〒080－0012
帯広市西二条南１８丁目６番地１</t>
    </r>
  </si>
  <si>
    <r>
      <rPr>
        <sz val="9"/>
        <color rgb="FF000000"/>
        <rFont val="ＭＳ ゴシック"/>
        <family val="3"/>
        <charset val="128"/>
      </rPr>
      <t>0155-67-0275
(0155-67-0285)</t>
    </r>
  </si>
  <si>
    <r>
      <rPr>
        <sz val="9"/>
        <color rgb="FF000000"/>
        <rFont val="ＭＳ Ｐゴシック"/>
        <family val="3"/>
        <charset val="128"/>
      </rPr>
      <t>( 訪看23 )第   1082 号
( 訪看24 )第    488 号
( 訪看25 )第    587 号
( 訪看34 )第    228 号
( 訪看35 )第     48 号
( 訪ベⅠ１ )第    434 号
( 訪ベⅠ１注 )第     35 号
( 訪看41 )第    310 号</t>
    </r>
  </si>
  <si>
    <r>
      <rPr>
        <sz val="9"/>
        <color rgb="FF000000"/>
        <rFont val="ＭＳ Ｐゴシック"/>
        <family val="3"/>
        <charset val="128"/>
      </rPr>
      <t>令和 7年 2月 1日
平成29年10月 1日
平成29年10月 1日
令和 6年12月 1日
令和 8年 6月 1日
令和 8年 6月 1日
令和 8年 6月 1日
令和 6年12月 1日</t>
    </r>
  </si>
  <si>
    <t>795</t>
  </si>
  <si>
    <t>47,9009,9</t>
  </si>
  <si>
    <r>
      <rPr>
        <sz val="9"/>
        <color rgb="FF000000"/>
        <rFont val="ＭＳ ゴシック"/>
        <family val="3"/>
        <charset val="128"/>
      </rPr>
      <t>一般社団法人　北海道総合在宅ケア事業団
一般社団法人北海道総合在宅ケア事業団本別地域訪問看護ステーション</t>
    </r>
  </si>
  <si>
    <r>
      <rPr>
        <sz val="9"/>
        <color rgb="FF000000"/>
        <rFont val="ＭＳ ゴシック"/>
        <family val="3"/>
        <charset val="128"/>
      </rPr>
      <t>〒089－3325
中川郡本別町西美里別６番地１５　本別町総合ケアセンター２階</t>
    </r>
  </si>
  <si>
    <r>
      <rPr>
        <sz val="9"/>
        <color rgb="FF000000"/>
        <rFont val="ＭＳ ゴシック"/>
        <family val="3"/>
        <charset val="128"/>
      </rPr>
      <t xml:space="preserve">01562-2-9050
</t>
    </r>
  </si>
  <si>
    <r>
      <rPr>
        <sz val="9"/>
        <color rgb="FF000000"/>
        <rFont val="ＭＳ Ｐゴシック"/>
        <family val="3"/>
        <charset val="128"/>
      </rPr>
      <t>( 訪看10 )第     93 号
( 訪看34 )第    202 号
( 訪ベⅠ１ )第    300 号
( 訪ベⅠ１注 )第    246 号
( 訪看40 )第    320 号</t>
    </r>
  </si>
  <si>
    <r>
      <rPr>
        <sz val="9"/>
        <color rgb="FF000000"/>
        <rFont val="ＭＳ Ｐゴシック"/>
        <family val="3"/>
        <charset val="128"/>
      </rPr>
      <t>令和 3年 8月 1日
令和 6年12月 1日
令和 8年 6月 1日
令和 8年 6月 1日
令和 6年 6月 1日</t>
    </r>
  </si>
  <si>
    <t>796</t>
  </si>
  <si>
    <t>47,9013,1</t>
  </si>
  <si>
    <r>
      <rPr>
        <sz val="9"/>
        <color rgb="FF000000"/>
        <rFont val="ＭＳ ゴシック"/>
        <family val="3"/>
        <charset val="128"/>
      </rPr>
      <t>特定非営利活動法人　かしわのもり
訪問看護ステーション　かしわのもり</t>
    </r>
  </si>
  <si>
    <r>
      <rPr>
        <sz val="9"/>
        <color rgb="FF000000"/>
        <rFont val="ＭＳ ゴシック"/>
        <family val="3"/>
        <charset val="128"/>
      </rPr>
      <t>〒081－0223
河東郡鹿追町南町３丁目１０－１</t>
    </r>
  </si>
  <si>
    <r>
      <rPr>
        <sz val="9"/>
        <color rgb="FF000000"/>
        <rFont val="ＭＳ ゴシック"/>
        <family val="3"/>
        <charset val="128"/>
      </rPr>
      <t>0156-66-1230
(0156-66-1205)</t>
    </r>
  </si>
  <si>
    <r>
      <rPr>
        <sz val="9"/>
        <color rgb="FF000000"/>
        <rFont val="ＭＳ Ｐゴシック"/>
        <family val="3"/>
        <charset val="128"/>
      </rPr>
      <t>( 訪看10 )第    131 号
( 訪看23 )第     97 号
( 訪看25 )第    202 号
( 訪看27 )第      5 号
( 訪看28 )第      5 号
( 訪看34 )第    147 号
( 訪ベⅠ１ )第    208 号
( 訪ベⅠ１注 )第    120 号
( 訪看40 )第    322 号</t>
    </r>
  </si>
  <si>
    <r>
      <rPr>
        <sz val="9"/>
        <color rgb="FF000000"/>
        <rFont val="ＭＳ Ｐゴシック"/>
        <family val="3"/>
        <charset val="128"/>
      </rPr>
      <t>令和 3年11月 1日
令和 6年 6月 1日
平成18年 2月 1日
平成26年 4月 1日
平成26年 4月 1日
令和 6年11月 1日
令和 8年 6月 1日
令和 8年 6月 1日
令和 6年 6月 1日</t>
    </r>
  </si>
  <si>
    <t>797</t>
  </si>
  <si>
    <t>47,9014,9</t>
  </si>
  <si>
    <r>
      <rPr>
        <sz val="9"/>
        <color rgb="FF000000"/>
        <rFont val="ＭＳ ゴシック"/>
        <family val="3"/>
        <charset val="128"/>
      </rPr>
      <t>社会福祉法人地域で一緒に暮らそう会
訪問看護事業所まめきら</t>
    </r>
  </si>
  <si>
    <r>
      <rPr>
        <sz val="9"/>
        <color rgb="FF000000"/>
        <rFont val="ＭＳ ゴシック"/>
        <family val="3"/>
        <charset val="128"/>
      </rPr>
      <t>〒080－0104
河東郡音更町新通４丁目１番地８</t>
    </r>
  </si>
  <si>
    <r>
      <rPr>
        <sz val="9"/>
        <color rgb="FF000000"/>
        <rFont val="ＭＳ ゴシック"/>
        <family val="3"/>
        <charset val="128"/>
      </rPr>
      <t>0155-42-0742
(0155-42-4740)</t>
    </r>
  </si>
  <si>
    <r>
      <rPr>
        <sz val="9"/>
        <color rgb="FF000000"/>
        <rFont val="ＭＳ Ｐゴシック"/>
        <family val="3"/>
        <charset val="128"/>
      </rPr>
      <t>( 訪看10 )第    147 号</t>
    </r>
  </si>
  <si>
    <r>
      <rPr>
        <sz val="9"/>
        <color rgb="FF000000"/>
        <rFont val="ＭＳ Ｐゴシック"/>
        <family val="3"/>
        <charset val="128"/>
      </rPr>
      <t>平成26年 3月 1日</t>
    </r>
  </si>
  <si>
    <t>798</t>
  </si>
  <si>
    <t>47,9015,6</t>
  </si>
  <si>
    <r>
      <rPr>
        <sz val="9"/>
        <color rgb="FF000000"/>
        <rFont val="ＭＳ ゴシック"/>
        <family val="3"/>
        <charset val="128"/>
      </rPr>
      <t>社会医療法人社団　三草会
訪問看護ステーションりらく</t>
    </r>
  </si>
  <si>
    <r>
      <rPr>
        <sz val="9"/>
        <color rgb="FF000000"/>
        <rFont val="ＭＳ ゴシック"/>
        <family val="3"/>
        <charset val="128"/>
      </rPr>
      <t>〒082－0000
河西郡芽室町東芽室南２線１６－２</t>
    </r>
  </si>
  <si>
    <r>
      <rPr>
        <sz val="9"/>
        <color rgb="FF000000"/>
        <rFont val="ＭＳ ゴシック"/>
        <family val="3"/>
        <charset val="128"/>
      </rPr>
      <t>0155-62-3663
(0155-62-7677)</t>
    </r>
  </si>
  <si>
    <r>
      <rPr>
        <sz val="9"/>
        <color rgb="FF000000"/>
        <rFont val="ＭＳ Ｐゴシック"/>
        <family val="3"/>
        <charset val="128"/>
      </rPr>
      <t>( 訪看10 )第    237 号
( 訪看23 )第    440 号
( 訪看25 )第    534 号
( 訪看27 )第     54 号
( 訪看28 )第     41 号
( 訪看34 )第     83 号
( 訪看35 )第     58 号
( 訪ベⅠ１ )第    210 号
( 訪ベⅠ１注 )第    194 号
( 訪看40 )第     33 号</t>
    </r>
  </si>
  <si>
    <r>
      <rPr>
        <sz val="9"/>
        <color rgb="FF000000"/>
        <rFont val="ＭＳ Ｐゴシック"/>
        <family val="3"/>
        <charset val="128"/>
      </rPr>
      <t>令和元年 9月 1日
令和 6年 6月 1日
令和 2年 4月 1日
平成28年 6月 1日
平成28年 6月 1日
令和 6年 7月 1日
令和 8年 6月 1日
令和 8年 6月 1日
令和 8年 6月 1日
令和 6年 6月 1日</t>
    </r>
  </si>
  <si>
    <t>799</t>
  </si>
  <si>
    <t>47,9016,4</t>
  </si>
  <si>
    <r>
      <rPr>
        <sz val="9"/>
        <color rgb="FF000000"/>
        <rFont val="ＭＳ ゴシック"/>
        <family val="3"/>
        <charset val="128"/>
      </rPr>
      <t>一般社団法人ちせ
一般社団法人ちせ在宅看護センターちせ訪問看護ステーション</t>
    </r>
  </si>
  <si>
    <r>
      <rPr>
        <sz val="9"/>
        <color rgb="FF000000"/>
        <rFont val="ＭＳ ゴシック"/>
        <family val="3"/>
        <charset val="128"/>
      </rPr>
      <t>〒080－0315
河東郡音更町共栄台東１０丁目４番地１４グリーンアベニューＡ１０１</t>
    </r>
  </si>
  <si>
    <r>
      <rPr>
        <sz val="9"/>
        <color rgb="FF000000"/>
        <rFont val="ＭＳ ゴシック"/>
        <family val="3"/>
        <charset val="128"/>
      </rPr>
      <t>0155-67-1456
(0155-67-1458)</t>
    </r>
  </si>
  <si>
    <r>
      <rPr>
        <sz val="9"/>
        <color rgb="FF000000"/>
        <rFont val="ＭＳ Ｐゴシック"/>
        <family val="3"/>
        <charset val="128"/>
      </rPr>
      <t>( 訪看10 )第    260 号
( 訪看23 )第    472 号
( 訪看24 )第   1046 号
( 訪看25 )第    567 号
( 訪看27 )第     79 号
( 訪看28 )第     64 号
( 訪看34 )第      3 号
( 訪看35 )第    104 号
( 訪ベⅠ１ )第      1 号
( 訪ベⅠ１注 )第    408 号
( 訪看40 )第     12 号</t>
    </r>
  </si>
  <si>
    <r>
      <rPr>
        <sz val="9"/>
        <color rgb="FF000000"/>
        <rFont val="ＭＳ Ｐゴシック"/>
        <family val="3"/>
        <charset val="128"/>
      </rPr>
      <t>令和 3年 5月 1日
令和 6年 6月 1日
令和 7年 5月 1日
平成29年 4月 1日
平成29年 4月 1日
平成29年 4月 1日
令和 6年 6月 1日
令和 8年 7月 1日
令和 6年 6月 1日
令和 8年 7月 1日
令和 6年 6月 1日</t>
    </r>
  </si>
  <si>
    <t>800</t>
  </si>
  <si>
    <t>47,9017,2</t>
  </si>
  <si>
    <r>
      <rPr>
        <sz val="9"/>
        <color rgb="FF000000"/>
        <rFont val="ＭＳ ゴシック"/>
        <family val="3"/>
        <charset val="128"/>
      </rPr>
      <t>池田町
十勝いけだ訪問看護ステーション</t>
    </r>
  </si>
  <si>
    <r>
      <rPr>
        <sz val="9"/>
        <color rgb="FF000000"/>
        <rFont val="ＭＳ ゴシック"/>
        <family val="3"/>
        <charset val="128"/>
      </rPr>
      <t>〒083－0022
中川郡池田町字西二条５丁目２３番地１</t>
    </r>
  </si>
  <si>
    <r>
      <rPr>
        <sz val="9"/>
        <color rgb="FF000000"/>
        <rFont val="ＭＳ ゴシック"/>
        <family val="3"/>
        <charset val="128"/>
      </rPr>
      <t>015-578-7560
(015-578-7710)</t>
    </r>
  </si>
  <si>
    <r>
      <rPr>
        <sz val="9"/>
        <color rgb="FF000000"/>
        <rFont val="ＭＳ Ｐゴシック"/>
        <family val="3"/>
        <charset val="128"/>
      </rPr>
      <t>( 訪看10 )第    294 号
( 訪看24 )第    525 号
( 訪看25 )第    614 号
( 訪看40 )第    323 号</t>
    </r>
  </si>
  <si>
    <r>
      <rPr>
        <sz val="9"/>
        <color rgb="FF000000"/>
        <rFont val="ＭＳ Ｐゴシック"/>
        <family val="3"/>
        <charset val="128"/>
      </rPr>
      <t>令和元年12月 1日
平成30年 4月 1日
平成30年 4月 1日
令和 6年 6月 1日</t>
    </r>
  </si>
  <si>
    <t>801</t>
  </si>
  <si>
    <t>47,9019,8</t>
  </si>
  <si>
    <r>
      <rPr>
        <sz val="9"/>
        <color rgb="FF000000"/>
        <rFont val="ＭＳ ゴシック"/>
        <family val="3"/>
        <charset val="128"/>
      </rPr>
      <t>日本赤十字社
清水赤十字訪問看護ステーション</t>
    </r>
  </si>
  <si>
    <r>
      <rPr>
        <sz val="9"/>
        <color rgb="FF000000"/>
        <rFont val="ＭＳ ゴシック"/>
        <family val="3"/>
        <charset val="128"/>
      </rPr>
      <t>〒089－0127
上川郡清水町南二条西２丁目１番地アンリーハイツＢ－６</t>
    </r>
  </si>
  <si>
    <r>
      <rPr>
        <sz val="9"/>
        <color rgb="FF000000"/>
        <rFont val="ＭＳ ゴシック"/>
        <family val="3"/>
        <charset val="128"/>
      </rPr>
      <t>0156-67-7400
(0156-67-7400)</t>
    </r>
  </si>
  <si>
    <r>
      <rPr>
        <sz val="9"/>
        <color rgb="FF000000"/>
        <rFont val="ＭＳ Ｐゴシック"/>
        <family val="3"/>
        <charset val="128"/>
      </rPr>
      <t>( 訪看10 )第    491 号
( 訪看33 )第      3 号
( 訪看34 )第    139 号
( 訪看40 )第    194 号</t>
    </r>
  </si>
  <si>
    <r>
      <rPr>
        <sz val="9"/>
        <color rgb="FF000000"/>
        <rFont val="ＭＳ Ｐゴシック"/>
        <family val="3"/>
        <charset val="128"/>
      </rPr>
      <t>令和 3年10月 1日
令和 5年 5月 1日
令和 6年10月 1日
令和 6年 6月 1日</t>
    </r>
  </si>
  <si>
    <t>802</t>
  </si>
  <si>
    <t>47,9020,6</t>
  </si>
  <si>
    <r>
      <rPr>
        <sz val="9"/>
        <color rgb="FF000000"/>
        <rFont val="ＭＳ ゴシック"/>
        <family val="3"/>
        <charset val="128"/>
      </rPr>
      <t>アニカホスピス株式会社
アニカケア足寄</t>
    </r>
  </si>
  <si>
    <r>
      <rPr>
        <sz val="9"/>
        <color rgb="FF000000"/>
        <rFont val="ＭＳ ゴシック"/>
        <family val="3"/>
        <charset val="128"/>
      </rPr>
      <t>〒089－3715
足寄郡足寄町南五条３丁目１番地</t>
    </r>
  </si>
  <si>
    <r>
      <rPr>
        <sz val="9"/>
        <color rgb="FF000000"/>
        <rFont val="ＭＳ ゴシック"/>
        <family val="3"/>
        <charset val="128"/>
      </rPr>
      <t>070-8953-3369
(0156-28-0550)</t>
    </r>
  </si>
  <si>
    <r>
      <rPr>
        <sz val="9"/>
        <color rgb="FF000000"/>
        <rFont val="ＭＳ Ｐゴシック"/>
        <family val="3"/>
        <charset val="128"/>
      </rPr>
      <t>( 訪看23 )第   1010 号
( 訪看25 )第   1050 号
( 訪ベⅠ１ )第    347 号
( 訪ベⅡ１３ )第      2 号
( 訪看41 )第    132 号</t>
    </r>
  </si>
  <si>
    <r>
      <rPr>
        <sz val="9"/>
        <color rgb="FF000000"/>
        <rFont val="ＭＳ Ｐゴシック"/>
        <family val="3"/>
        <charset val="128"/>
      </rPr>
      <t>令和 6年 8月 1日
令和 6年 8月 1日
令和 7年 4月 1日
令和 7年 4月 1日
令和 6年 6月15日</t>
    </r>
  </si>
  <si>
    <t>803</t>
  </si>
  <si>
    <t>47,9021,4</t>
  </si>
  <si>
    <r>
      <rPr>
        <sz val="9"/>
        <color rgb="FF000000"/>
        <rFont val="ＭＳ ゴシック"/>
        <family val="3"/>
        <charset val="128"/>
      </rPr>
      <t>アニカホスピス株式会社
アニカケア音更</t>
    </r>
  </si>
  <si>
    <r>
      <rPr>
        <sz val="9"/>
        <color rgb="FF000000"/>
        <rFont val="ＭＳ ゴシック"/>
        <family val="3"/>
        <charset val="128"/>
      </rPr>
      <t>〒080－0362
河東郡音更町すずらん台仲町１丁目１－１７</t>
    </r>
  </si>
  <si>
    <r>
      <rPr>
        <sz val="9"/>
        <color rgb="FF000000"/>
        <rFont val="ＭＳ ゴシック"/>
        <family val="3"/>
        <charset val="128"/>
      </rPr>
      <t>070-8953-3369
(050-3172-4680)</t>
    </r>
  </si>
  <si>
    <r>
      <rPr>
        <sz val="9"/>
        <color rgb="FF000000"/>
        <rFont val="ＭＳ Ｐゴシック"/>
        <family val="3"/>
        <charset val="128"/>
      </rPr>
      <t>( 訪看23 )第   1134 号
( 訪看24 )第   1071 号
( 訪看25 )第   1155 号
( 訪看41 )第    412 号</t>
    </r>
  </si>
  <si>
    <r>
      <rPr>
        <sz val="9"/>
        <color rgb="FF000000"/>
        <rFont val="ＭＳ Ｐゴシック"/>
        <family val="3"/>
        <charset val="128"/>
      </rPr>
      <t>令和 7年11月 1日
令和 7年 7月 1日
令和 7年 7月 1日
令和 7年 7月 1日</t>
    </r>
  </si>
  <si>
    <t>804</t>
  </si>
  <si>
    <t>47,9400,0</t>
  </si>
  <si>
    <r>
      <rPr>
        <sz val="9"/>
        <color rgb="FF000000"/>
        <rFont val="ＭＳ ゴシック"/>
        <family val="3"/>
        <charset val="128"/>
      </rPr>
      <t>芽室町
公立芽室病院指定訪問看護ステーション</t>
    </r>
  </si>
  <si>
    <r>
      <rPr>
        <sz val="9"/>
        <color rgb="FF000000"/>
        <rFont val="ＭＳ ゴシック"/>
        <family val="3"/>
        <charset val="128"/>
      </rPr>
      <t>〒082－0014
河西郡芽室町東四条３丁目５番地</t>
    </r>
  </si>
  <si>
    <r>
      <rPr>
        <sz val="9"/>
        <color rgb="FF000000"/>
        <rFont val="ＭＳ ゴシック"/>
        <family val="3"/>
        <charset val="128"/>
      </rPr>
      <t>0155-62-2811
(0155-62-5843)</t>
    </r>
  </si>
  <si>
    <r>
      <rPr>
        <sz val="9"/>
        <color rgb="FF000000"/>
        <rFont val="ＭＳ Ｐゴシック"/>
        <family val="3"/>
        <charset val="128"/>
      </rPr>
      <t>( 訪看23 )第   1068 号
( 訪看24 )第    797 号
( 訪看25 )第    871 号
( 訪看34 )第    288 号
( 訪ベⅠ１ )第    331 号
( 訪ベⅠ１注 )第     58 号
( 訪看41 )第    271 号</t>
    </r>
  </si>
  <si>
    <r>
      <rPr>
        <sz val="9"/>
        <color rgb="FF000000"/>
        <rFont val="ＭＳ Ｐゴシック"/>
        <family val="3"/>
        <charset val="128"/>
      </rPr>
      <t>令和 6年12月 1日
令和 4年 7月 1日
令和 4年 7月 1日
令和 7年 4月 1日
令和 8年 6月 1日
令和 8年 6月 1日
令和 6年10月 1日</t>
    </r>
  </si>
  <si>
    <t>805</t>
  </si>
  <si>
    <t>50,9001,0</t>
  </si>
  <si>
    <r>
      <rPr>
        <sz val="9"/>
        <color rgb="FF000000"/>
        <rFont val="ＭＳ ゴシック"/>
        <family val="3"/>
        <charset val="128"/>
      </rPr>
      <t>一般社団法人　北海道総合在宅ケア事業団
一般社団法人北海道総合在宅ケア事業団北見地域訪問看護ステーション</t>
    </r>
  </si>
  <si>
    <r>
      <rPr>
        <sz val="9"/>
        <color rgb="FF000000"/>
        <rFont val="ＭＳ ゴシック"/>
        <family val="3"/>
        <charset val="128"/>
      </rPr>
      <t>〒090－0064
北見市美芳町５丁目２番１０号</t>
    </r>
  </si>
  <si>
    <r>
      <rPr>
        <sz val="9"/>
        <color rgb="FF000000"/>
        <rFont val="ＭＳ ゴシック"/>
        <family val="3"/>
        <charset val="128"/>
      </rPr>
      <t xml:space="preserve">0157-26-0050
</t>
    </r>
  </si>
  <si>
    <r>
      <rPr>
        <sz val="9"/>
        <color rgb="FF000000"/>
        <rFont val="ＭＳ Ｐゴシック"/>
        <family val="3"/>
        <charset val="128"/>
      </rPr>
      <t>( 訪看10 )第     94 号
( 訪看23 )第    121 号
( 訪看25 )第     29 号
( 訪看27 )第    130 号
( 訪看34 )第    166 号
( 訪ベⅠ１ )第    219 号
( 訪ベⅠ１注 )第    244 号
( 訪看40 )第    325 号</t>
    </r>
  </si>
  <si>
    <t>806</t>
  </si>
  <si>
    <t>50,9003,6</t>
  </si>
  <si>
    <r>
      <rPr>
        <sz val="9"/>
        <color rgb="FF000000"/>
        <rFont val="ＭＳ ゴシック"/>
        <family val="3"/>
        <charset val="128"/>
      </rPr>
      <t>一般社団法人　北海道総合在宅ケア事業団
一般社団法人北海道総合在宅ケア事業団北見西部地域訪問看護ステーション</t>
    </r>
  </si>
  <si>
    <r>
      <rPr>
        <sz val="9"/>
        <color rgb="FF000000"/>
        <rFont val="ＭＳ ゴシック"/>
        <family val="3"/>
        <charset val="128"/>
      </rPr>
      <t>〒099－0878
北見市東相内町２６８番地４４</t>
    </r>
  </si>
  <si>
    <r>
      <rPr>
        <sz val="9"/>
        <color rgb="FF000000"/>
        <rFont val="ＭＳ ゴシック"/>
        <family val="3"/>
        <charset val="128"/>
      </rPr>
      <t xml:space="preserve">0157-37-2532
</t>
    </r>
  </si>
  <si>
    <r>
      <rPr>
        <sz val="9"/>
        <color rgb="FF000000"/>
        <rFont val="ＭＳ Ｐゴシック"/>
        <family val="3"/>
        <charset val="128"/>
      </rPr>
      <t>( 訪看10 )第     95 号
( 訪看23 )第    143 号
( 訪看25 )第     39 号
( 訪看26 )第     65 号
( 訪看27 )第    131 号
( 訪看機１ )第     29 号
( 訪看32 )第     77 号
( 訪看34 )第    192 号
( 訪ベⅠ１ )第    222 号
( 訪ベⅠ１注 )第    243 号
( 訪看40 )第    333 号</t>
    </r>
  </si>
  <si>
    <r>
      <rPr>
        <sz val="9"/>
        <color rgb="FF000000"/>
        <rFont val="ＭＳ Ｐゴシック"/>
        <family val="3"/>
        <charset val="128"/>
      </rPr>
      <t>令和 4年 3月 1日
令和 6年 6月 1日
平成10年 5月 1日
令和 8年 7月 1日
平成30年 7月 1日
令和 6年 3月 1日
令和 8年 7月 1日
令和 6年12月 1日
令和 8年 6月 1日
令和 8年 6月 1日
令和 6年 6月 1日</t>
    </r>
  </si>
  <si>
    <t>807</t>
  </si>
  <si>
    <t>50,9004,4</t>
  </si>
  <si>
    <r>
      <rPr>
        <sz val="9"/>
        <color rgb="FF000000"/>
        <rFont val="ＭＳ ゴシック"/>
        <family val="3"/>
        <charset val="128"/>
      </rPr>
      <t>医療法人　オホーツク勤労者医療協会
訪問看護ステーションたんぽぽ</t>
    </r>
  </si>
  <si>
    <r>
      <rPr>
        <sz val="9"/>
        <color rgb="FF000000"/>
        <rFont val="ＭＳ ゴシック"/>
        <family val="3"/>
        <charset val="128"/>
      </rPr>
      <t>〒090－0817
北見市常盤町５丁目４番７</t>
    </r>
  </si>
  <si>
    <r>
      <rPr>
        <sz val="9"/>
        <color rgb="FF000000"/>
        <rFont val="ＭＳ Ｐゴシック"/>
        <family val="3"/>
        <charset val="128"/>
      </rPr>
      <t>( 訪看23 )第    992 号
( 訪看24 )第     98 号
( 訪看25 )第    211 号
( 訪看機３ )第     20 号
( 訪看34 )第    261 号
( 訪ベⅠ１ )第    224 号
( 訪ベⅠ１注 )第     21 号
( 訪看40 )第    334 号</t>
    </r>
  </si>
  <si>
    <r>
      <rPr>
        <sz val="9"/>
        <color rgb="FF000000"/>
        <rFont val="ＭＳ Ｐゴシック"/>
        <family val="3"/>
        <charset val="128"/>
      </rPr>
      <t>令和 6年 7月 1日
平成20年 4月 1日
平成18年 4月 1日
令和 4年 7月 1日
令和 7年 1月 1日
令和 8年 6月 1日
令和 8年 6月 1日
令和 6年 6月 1日</t>
    </r>
  </si>
  <si>
    <t>808</t>
  </si>
  <si>
    <t>50,9007,7</t>
  </si>
  <si>
    <r>
      <rPr>
        <sz val="9"/>
        <color rgb="FF000000"/>
        <rFont val="ＭＳ ゴシック"/>
        <family val="3"/>
        <charset val="128"/>
      </rPr>
      <t>社会福祉法人北見有愛会
訪問看護ステーションゆうあい</t>
    </r>
  </si>
  <si>
    <r>
      <rPr>
        <sz val="9"/>
        <color rgb="FF000000"/>
        <rFont val="ＭＳ ゴシック"/>
        <family val="3"/>
        <charset val="128"/>
      </rPr>
      <t>〒090－0064
北見市美芳町１丁目８－４</t>
    </r>
  </si>
  <si>
    <r>
      <rPr>
        <sz val="9"/>
        <color rgb="FF000000"/>
        <rFont val="ＭＳ ゴシック"/>
        <family val="3"/>
        <charset val="128"/>
      </rPr>
      <t>0157-23-4141
(0157-25-6322)</t>
    </r>
  </si>
  <si>
    <r>
      <rPr>
        <sz val="9"/>
        <color rgb="FF000000"/>
        <rFont val="ＭＳ Ｐゴシック"/>
        <family val="3"/>
        <charset val="128"/>
      </rPr>
      <t>( 訪看24 )第     99 号
( 訪看25 )第    271 号</t>
    </r>
  </si>
  <si>
    <r>
      <rPr>
        <sz val="9"/>
        <color rgb="FF000000"/>
        <rFont val="ＭＳ Ｐゴシック"/>
        <family val="3"/>
        <charset val="128"/>
      </rPr>
      <t>平成20年 4月 1日
平成20年 3月 1日</t>
    </r>
  </si>
  <si>
    <t>809</t>
  </si>
  <si>
    <t>50,9011,9</t>
  </si>
  <si>
    <r>
      <rPr>
        <sz val="9"/>
        <color rgb="FF000000"/>
        <rFont val="ＭＳ ゴシック"/>
        <family val="3"/>
        <charset val="128"/>
      </rPr>
      <t>株式会社ニチイ学館
ニチイケアセンター小泉訪問看護ステーション</t>
    </r>
  </si>
  <si>
    <r>
      <rPr>
        <sz val="9"/>
        <color rgb="FF000000"/>
        <rFont val="ＭＳ ゴシック"/>
        <family val="3"/>
        <charset val="128"/>
      </rPr>
      <t>〒090－0810
北見市ひかり野６丁目２ー２</t>
    </r>
  </si>
  <si>
    <r>
      <rPr>
        <sz val="9"/>
        <color rgb="FF000000"/>
        <rFont val="ＭＳ ゴシック"/>
        <family val="3"/>
        <charset val="128"/>
      </rPr>
      <t>0157-32-7744
(0157-69-1122)</t>
    </r>
  </si>
  <si>
    <r>
      <rPr>
        <sz val="9"/>
        <color rgb="FF000000"/>
        <rFont val="ＭＳ Ｐゴシック"/>
        <family val="3"/>
        <charset val="128"/>
      </rPr>
      <t>( 訪看24 )第    319 号
( 訪看25 )第    419 号
( 訪看34 )第    344 号
( 訪ベⅠ１ )第    273 号
( 訪ベⅠ１注 )第    323 号
( 訪看40 )第    624 号
( 訪看41 )第    319 号</t>
    </r>
  </si>
  <si>
    <r>
      <rPr>
        <sz val="9"/>
        <color rgb="FF000000"/>
        <rFont val="ＭＳ Ｐゴシック"/>
        <family val="3"/>
        <charset val="128"/>
      </rPr>
      <t>平成25年12月11日
平成25年12月11日
令和 7年10月 1日
令和 8年 6月 1日
令和 8年 6月 1日
令和 7年 6月 1日
令和 6年12月 1日</t>
    </r>
  </si>
  <si>
    <t>810</t>
  </si>
  <si>
    <t>50,9013,5</t>
  </si>
  <si>
    <r>
      <rPr>
        <sz val="9"/>
        <color rgb="FF000000"/>
        <rFont val="ＭＳ ゴシック"/>
        <family val="3"/>
        <charset val="128"/>
      </rPr>
      <t>株式会社ＮＣＭ
訪問看護ステーション明日は晴</t>
    </r>
  </si>
  <si>
    <r>
      <rPr>
        <sz val="9"/>
        <color rgb="FF000000"/>
        <rFont val="ＭＳ ゴシック"/>
        <family val="3"/>
        <charset val="128"/>
      </rPr>
      <t>〒090－0068
北見市美山町南７丁目４番地１０</t>
    </r>
  </si>
  <si>
    <r>
      <rPr>
        <sz val="9"/>
        <color rgb="FF000000"/>
        <rFont val="ＭＳ ゴシック"/>
        <family val="3"/>
        <charset val="128"/>
      </rPr>
      <t>0157-31-6333
(0157-33-5632)</t>
    </r>
  </si>
  <si>
    <r>
      <rPr>
        <sz val="9"/>
        <color rgb="FF000000"/>
        <rFont val="ＭＳ Ｐゴシック"/>
        <family val="3"/>
        <charset val="128"/>
      </rPr>
      <t>( 訪看24 )第    296 号
( 訪看25 )第    395 号
( 訪ベⅠ１ )第    534 号
( 訪看41 )第     98 号</t>
    </r>
  </si>
  <si>
    <r>
      <rPr>
        <sz val="9"/>
        <color rgb="FF000000"/>
        <rFont val="ＭＳ Ｐゴシック"/>
        <family val="3"/>
        <charset val="128"/>
      </rPr>
      <t>平成25年 8月 1日
平成25年 8月 1日
令和 8年 6月 1日
令和 6年 6月 1日</t>
    </r>
  </si>
  <si>
    <t>811</t>
  </si>
  <si>
    <t>50,9015,0</t>
  </si>
  <si>
    <r>
      <rPr>
        <sz val="9"/>
        <color rgb="FF000000"/>
        <rFont val="ＭＳ ゴシック"/>
        <family val="3"/>
        <charset val="128"/>
      </rPr>
      <t>株式会社コミュニティーポート
訪問看護事業所　すいれん</t>
    </r>
  </si>
  <si>
    <r>
      <rPr>
        <sz val="9"/>
        <color rgb="FF000000"/>
        <rFont val="ＭＳ ゴシック"/>
        <family val="3"/>
        <charset val="128"/>
      </rPr>
      <t>〒090－0836
北見市東三輪２丁目３６－１　チセ館ネオメディカルビル</t>
    </r>
  </si>
  <si>
    <r>
      <rPr>
        <sz val="9"/>
        <color rgb="FF000000"/>
        <rFont val="ＭＳ ゴシック"/>
        <family val="3"/>
        <charset val="128"/>
      </rPr>
      <t>0157-57-1516
(0157-57-1617)</t>
    </r>
  </si>
  <si>
    <r>
      <rPr>
        <sz val="9"/>
        <color rgb="FF000000"/>
        <rFont val="ＭＳ Ｐゴシック"/>
        <family val="3"/>
        <charset val="128"/>
      </rPr>
      <t>( 訪看24 )第    469 号
( 訪看25 )第    565 号</t>
    </r>
  </si>
  <si>
    <r>
      <rPr>
        <sz val="9"/>
        <color rgb="FF000000"/>
        <rFont val="ＭＳ Ｐゴシック"/>
        <family val="3"/>
        <charset val="128"/>
      </rPr>
      <t>平成29年 3月 1日
平成29年 3月 1日</t>
    </r>
  </si>
  <si>
    <t>812</t>
  </si>
  <si>
    <t>50,9016,8</t>
  </si>
  <si>
    <r>
      <rPr>
        <sz val="9"/>
        <color rgb="FF000000"/>
        <rFont val="ＭＳ ゴシック"/>
        <family val="3"/>
        <charset val="128"/>
      </rPr>
      <t>有限会社　イワタ薬局
ケアーズ訪問看護リハビリステーションきたみ中央</t>
    </r>
  </si>
  <si>
    <r>
      <rPr>
        <sz val="9"/>
        <color rgb="FF000000"/>
        <rFont val="ＭＳ ゴシック"/>
        <family val="3"/>
        <charset val="128"/>
      </rPr>
      <t>〒090－0035
北見市北斗町２丁目４番２４号</t>
    </r>
  </si>
  <si>
    <r>
      <rPr>
        <sz val="9"/>
        <color rgb="FF000000"/>
        <rFont val="ＭＳ ゴシック"/>
        <family val="3"/>
        <charset val="128"/>
      </rPr>
      <t>0157-33-5808
(0157-33-5909)</t>
    </r>
  </si>
  <si>
    <r>
      <rPr>
        <sz val="9"/>
        <color rgb="FF000000"/>
        <rFont val="ＭＳ Ｐゴシック"/>
        <family val="3"/>
        <charset val="128"/>
      </rPr>
      <t>( 訪看23 )第    520 号
( 訪看25 )第    607 号
( 訪看34 )第    140 号
( 訪看40 )第     34 号</t>
    </r>
  </si>
  <si>
    <r>
      <rPr>
        <sz val="9"/>
        <color rgb="FF000000"/>
        <rFont val="ＭＳ Ｐゴシック"/>
        <family val="3"/>
        <charset val="128"/>
      </rPr>
      <t>令和 6年 6月 1日
平成30年 3月 1日
令和 6年10月 1日
令和 6年 6月 1日</t>
    </r>
  </si>
  <si>
    <t>813</t>
  </si>
  <si>
    <t>50,9017,6</t>
  </si>
  <si>
    <r>
      <rPr>
        <sz val="9"/>
        <color rgb="FF000000"/>
        <rFont val="ＭＳ ゴシック"/>
        <family val="3"/>
        <charset val="128"/>
      </rPr>
      <t>株式会社タッチケアサービス
訪問看護ステーションタッチケア</t>
    </r>
  </si>
  <si>
    <r>
      <rPr>
        <sz val="9"/>
        <color rgb="FF000000"/>
        <rFont val="ＭＳ ゴシック"/>
        <family val="3"/>
        <charset val="128"/>
      </rPr>
      <t>〒090－0053
北見市桂町４丁目２１３番地４９</t>
    </r>
  </si>
  <si>
    <r>
      <rPr>
        <sz val="9"/>
        <color rgb="FF000000"/>
        <rFont val="ＭＳ ゴシック"/>
        <family val="3"/>
        <charset val="128"/>
      </rPr>
      <t>0157-57-6046
(0157-57-6047)</t>
    </r>
  </si>
  <si>
    <r>
      <rPr>
        <sz val="9"/>
        <color rgb="FF000000"/>
        <rFont val="ＭＳ Ｐゴシック"/>
        <family val="3"/>
        <charset val="128"/>
      </rPr>
      <t>( 訪看24 )第    694 号
( 訪看25 )第    766 号
( 訪看40 )第    197 号</t>
    </r>
  </si>
  <si>
    <r>
      <rPr>
        <sz val="9"/>
        <color rgb="FF000000"/>
        <rFont val="ＭＳ Ｐゴシック"/>
        <family val="3"/>
        <charset val="128"/>
      </rPr>
      <t>令和 2年10月 1日
令和 2年10月 1日
令和 6年 6月 1日</t>
    </r>
  </si>
  <si>
    <t>814</t>
  </si>
  <si>
    <t>50,9019,2</t>
  </si>
  <si>
    <r>
      <rPr>
        <sz val="9"/>
        <color rgb="FF000000"/>
        <rFont val="ＭＳ ゴシック"/>
        <family val="3"/>
        <charset val="128"/>
      </rPr>
      <t>ＳＯＭＰＯケア株式会社
ＳＯＭＰＯケア　北見　訪問看護</t>
    </r>
  </si>
  <si>
    <r>
      <rPr>
        <sz val="9"/>
        <color rgb="FF000000"/>
        <rFont val="ＭＳ ゴシック"/>
        <family val="3"/>
        <charset val="128"/>
      </rPr>
      <t>〒090－0032
北見市三住町１４番地１ＰＥＮＴＨＯＵＳＥ１階</t>
    </r>
  </si>
  <si>
    <r>
      <rPr>
        <sz val="9"/>
        <color rgb="FF000000"/>
        <rFont val="ＭＳ ゴシック"/>
        <family val="3"/>
        <charset val="128"/>
      </rPr>
      <t>0157-88-0450
(0157-69-7162)</t>
    </r>
  </si>
  <si>
    <r>
      <rPr>
        <sz val="9"/>
        <color rgb="FF000000"/>
        <rFont val="ＭＳ Ｐゴシック"/>
        <family val="3"/>
        <charset val="128"/>
      </rPr>
      <t>( 訪看10 )第    608 号
( 訪看24 )第    895 号
( 訪看25 )第    965 号
( 訪看27 )第    308 号
( 訪看34 )第    141 号
( 訪ベⅠ１ )第    332 号
( 訪ベⅠ１注 )第    326 号
( 訪看41 )第    272 号</t>
    </r>
  </si>
  <si>
    <r>
      <rPr>
        <sz val="9"/>
        <color rgb="FF000000"/>
        <rFont val="ＭＳ Ｐゴシック"/>
        <family val="3"/>
        <charset val="128"/>
      </rPr>
      <t>令和 5年11月 1日
令和 5年10月 1日
令和 5年10月 1日
令和 5年11月 1日
令和 6年10月 1日
令和 8年 6月 1日
令和 8年 6月 1日
令和 6年10月 1日</t>
    </r>
  </si>
  <si>
    <t>815</t>
  </si>
  <si>
    <t>50,9020,0</t>
  </si>
  <si>
    <r>
      <rPr>
        <sz val="9"/>
        <color rgb="FF000000"/>
        <rFont val="ＭＳ ゴシック"/>
        <family val="3"/>
        <charset val="128"/>
      </rPr>
      <t>株式会社カムイメディカルワークス
ファミリーナースきたみ</t>
    </r>
  </si>
  <si>
    <r>
      <rPr>
        <sz val="9"/>
        <color rgb="FF000000"/>
        <rFont val="ＭＳ ゴシック"/>
        <family val="3"/>
        <charset val="128"/>
      </rPr>
      <t>〒090－0052
北見市北進町７丁目１６－１０ピアッツア壱番館事務所</t>
    </r>
  </si>
  <si>
    <r>
      <rPr>
        <sz val="9"/>
        <color rgb="FF000000"/>
        <rFont val="ＭＳ ゴシック"/>
        <family val="3"/>
        <charset val="128"/>
      </rPr>
      <t>0157-57-1788
(0157-57-1788)</t>
    </r>
  </si>
  <si>
    <r>
      <rPr>
        <sz val="9"/>
        <color rgb="FF000000"/>
        <rFont val="ＭＳ Ｐゴシック"/>
        <family val="3"/>
        <charset val="128"/>
      </rPr>
      <t>( 訪看10 )第    641 号
( 訪看23 )第   1079 号
( 訪看24 )第    947 号
( 訪看25 )第   1017 号
( 訪看27 )第    335 号
( 訪看28 )第    225 号
( 訪看41 )第     17 号</t>
    </r>
  </si>
  <si>
    <r>
      <rPr>
        <sz val="9"/>
        <color rgb="FF000000"/>
        <rFont val="ＭＳ Ｐゴシック"/>
        <family val="3"/>
        <charset val="128"/>
      </rPr>
      <t>令和 6年 5月 1日
令和 7年 1月 1日
令和 6年 5月 1日
令和 6年 5月 1日
令和 6年 5月 1日
令和 6年 5月 1日
令和 6年 6月 1日</t>
    </r>
  </si>
  <si>
    <t>816</t>
  </si>
  <si>
    <t>50,9021,8</t>
  </si>
  <si>
    <r>
      <rPr>
        <sz val="9"/>
        <color rgb="FF000000"/>
        <rFont val="ＭＳ ゴシック"/>
        <family val="3"/>
        <charset val="128"/>
      </rPr>
      <t>株式会社　躍寿
訪問看護ステーション　にじ</t>
    </r>
  </si>
  <si>
    <r>
      <rPr>
        <sz val="9"/>
        <color rgb="FF000000"/>
        <rFont val="ＭＳ ゴシック"/>
        <family val="3"/>
        <charset val="128"/>
      </rPr>
      <t>〒090－0827
北見市錦町６１８番地３ｓｏｕｔｈ　ｃｏａｓｔ　ＢＬ　１号室</t>
    </r>
  </si>
  <si>
    <r>
      <rPr>
        <sz val="9"/>
        <color rgb="FF000000"/>
        <rFont val="ＭＳ ゴシック"/>
        <family val="3"/>
        <charset val="128"/>
      </rPr>
      <t xml:space="preserve">0157-57-7233
</t>
    </r>
  </si>
  <si>
    <r>
      <rPr>
        <sz val="9"/>
        <color rgb="FF000000"/>
        <rFont val="ＭＳ Ｐゴシック"/>
        <family val="3"/>
        <charset val="128"/>
      </rPr>
      <t>( 訪看10 )第    677 号
( 訪看23 )第    954 号
( 訪看25 )第   1026 号
( 訪看27 )第    375 号
( 訪看28 )第    249 号
( 訪看34 )第    417 号
( 訪ベⅠ１ )第    512 号
( 訪看41 )第    122 号</t>
    </r>
  </si>
  <si>
    <r>
      <rPr>
        <sz val="9"/>
        <color rgb="FF000000"/>
        <rFont val="ＭＳ Ｐゴシック"/>
        <family val="3"/>
        <charset val="128"/>
      </rPr>
      <t>令和 6年10月 1日
令和 6年 6月 1日
令和 6年 6月 1日
令和 6年10月 1日
令和 6年10月 1日
令和 8年 6月 1日
令和 8年 6月 1日
令和 6年 7月 1日</t>
    </r>
  </si>
  <si>
    <t>817</t>
  </si>
  <si>
    <t>50,9022,6</t>
  </si>
  <si>
    <r>
      <rPr>
        <sz val="9"/>
        <color rgb="FF000000"/>
        <rFont val="ＭＳ ゴシック"/>
        <family val="3"/>
        <charset val="128"/>
      </rPr>
      <t>合同会社おむすび
訪問看護ステーションおむすび</t>
    </r>
  </si>
  <si>
    <r>
      <rPr>
        <sz val="9"/>
        <color rgb="FF000000"/>
        <rFont val="ＭＳ ゴシック"/>
        <family val="3"/>
        <charset val="128"/>
      </rPr>
      <t>〒090－0051
北見市高栄東町１丁目９番２１号</t>
    </r>
  </si>
  <si>
    <r>
      <rPr>
        <sz val="9"/>
        <color rgb="FF000000"/>
        <rFont val="ＭＳ ゴシック"/>
        <family val="3"/>
        <charset val="128"/>
      </rPr>
      <t>0157-57-6514
(0157-57-6516)</t>
    </r>
  </si>
  <si>
    <r>
      <rPr>
        <sz val="9"/>
        <color rgb="FF000000"/>
        <rFont val="ＭＳ Ｐゴシック"/>
        <family val="3"/>
        <charset val="128"/>
      </rPr>
      <t>( 訪看10 )第    678 号
( 訪看24 )第    995 号
( 訪看25 )第   1073 号
( 訪看26 )第     58 号
( 訪看27 )第    376 号
( 訪看28 )第    250 号
( 訪看32 )第     54 号
( 訪看34 )第    338 号
( 訪看41 )第    182 号</t>
    </r>
  </si>
  <si>
    <r>
      <rPr>
        <sz val="9"/>
        <color rgb="FF000000"/>
        <rFont val="ＭＳ Ｐゴシック"/>
        <family val="3"/>
        <charset val="128"/>
      </rPr>
      <t>令和 6年10月 1日
令和 6年10月 1日
令和 6年10月 1日
令和 6年10月 1日
令和 6年10月 1日
令和 6年10月 1日
令和 6年10月 1日
令和 7年 8月 1日
令和 6年10月 1日</t>
    </r>
  </si>
  <si>
    <t>818</t>
  </si>
  <si>
    <t>50,9023,4</t>
  </si>
  <si>
    <r>
      <rPr>
        <sz val="9"/>
        <color rgb="FF000000"/>
        <rFont val="ＭＳ ゴシック"/>
        <family val="3"/>
        <charset val="128"/>
      </rPr>
      <t>合同会社アインス
北見シーズクルー訪問看護ステーション</t>
    </r>
  </si>
  <si>
    <r>
      <rPr>
        <sz val="9"/>
        <color rgb="FF000000"/>
        <rFont val="ＭＳ ゴシック"/>
        <family val="3"/>
        <charset val="128"/>
      </rPr>
      <t>〒090－0836
北見市東三輪５丁目５番地１１８</t>
    </r>
  </si>
  <si>
    <r>
      <rPr>
        <sz val="9"/>
        <color rgb="FF000000"/>
        <rFont val="ＭＳ ゴシック"/>
        <family val="3"/>
        <charset val="128"/>
      </rPr>
      <t xml:space="preserve">050-5799-4809
</t>
    </r>
  </si>
  <si>
    <r>
      <rPr>
        <sz val="9"/>
        <color rgb="FF000000"/>
        <rFont val="ＭＳ Ｐゴシック"/>
        <family val="3"/>
        <charset val="128"/>
      </rPr>
      <t>( 訪看10 )第    699 号
( 訪看24 )第   1022 号
( 訪看25 )第   1103 号
( 訪看27 )第    396 号
( 訪看28 )第    261 号
( 訪看34 )第    276 号
( 訪看41 )第    352 号</t>
    </r>
  </si>
  <si>
    <r>
      <rPr>
        <sz val="9"/>
        <color rgb="FF000000"/>
        <rFont val="ＭＳ Ｐゴシック"/>
        <family val="3"/>
        <charset val="128"/>
      </rPr>
      <t>令和 7年 2月 1日
令和 7年 2月 1日
令和 7年 2月 1日
令和 7年 2月 1日
令和 7年 2月 1日
令和 7年 2月 1日
令和 7年 2月 1日</t>
    </r>
  </si>
  <si>
    <t>819</t>
  </si>
  <si>
    <t>50,9024,2</t>
  </si>
  <si>
    <r>
      <rPr>
        <sz val="9"/>
        <color rgb="FF000000"/>
        <rFont val="ＭＳ ゴシック"/>
        <family val="3"/>
        <charset val="128"/>
      </rPr>
      <t>株式会社ツクイ
ツクイ北見訪問看護ステーション</t>
    </r>
  </si>
  <si>
    <r>
      <rPr>
        <sz val="9"/>
        <color rgb="FF000000"/>
        <rFont val="ＭＳ ゴシック"/>
        <family val="3"/>
        <charset val="128"/>
      </rPr>
      <t>〒090－0834
北見市とん田西町３７８番地２３あいおいビル２階</t>
    </r>
  </si>
  <si>
    <r>
      <rPr>
        <sz val="9"/>
        <color rgb="FF000000"/>
        <rFont val="ＭＳ ゴシック"/>
        <family val="3"/>
        <charset val="128"/>
      </rPr>
      <t>0157-33-5234
(0157-33-5235)</t>
    </r>
  </si>
  <si>
    <r>
      <rPr>
        <sz val="9"/>
        <color rgb="FF000000"/>
        <rFont val="ＭＳ Ｐゴシック"/>
        <family val="3"/>
        <charset val="128"/>
      </rPr>
      <t>( 訪看24 )第   1086 号
( 訪看25 )第   1170 号
( 訪看41 )第    428 号</t>
    </r>
  </si>
  <si>
    <r>
      <rPr>
        <sz val="9"/>
        <color rgb="FF000000"/>
        <rFont val="ＭＳ Ｐゴシック"/>
        <family val="3"/>
        <charset val="128"/>
      </rPr>
      <t>令和 7年 9月 1日
令和 7年 9月 1日
令和 7年 9月 1日</t>
    </r>
  </si>
  <si>
    <t>820</t>
  </si>
  <si>
    <t>50,9025,9</t>
  </si>
  <si>
    <r>
      <rPr>
        <sz val="9"/>
        <color rgb="FF000000"/>
        <rFont val="ＭＳ ゴシック"/>
        <family val="3"/>
        <charset val="128"/>
      </rPr>
      <t>合同会社ｅｎ
のっけ訪問看護ステーション</t>
    </r>
  </si>
  <si>
    <r>
      <rPr>
        <sz val="9"/>
        <color rgb="FF000000"/>
        <rFont val="ＭＳ ゴシック"/>
        <family val="3"/>
        <charset val="128"/>
      </rPr>
      <t>〒090－0817
北見市常盤町三丁目８番８号２Ｆ</t>
    </r>
  </si>
  <si>
    <r>
      <rPr>
        <sz val="9"/>
        <color rgb="FF000000"/>
        <rFont val="ＭＳ ゴシック"/>
        <family val="3"/>
        <charset val="128"/>
      </rPr>
      <t>0157-33-4668
(0157-33-4668)</t>
    </r>
  </si>
  <si>
    <r>
      <rPr>
        <sz val="9"/>
        <color rgb="FF000000"/>
        <rFont val="ＭＳ Ｐゴシック"/>
        <family val="3"/>
        <charset val="128"/>
      </rPr>
      <t>( 訪看10 )第    831 号
( 訪看24 )第   1127 号
( 訪看25 )第   1212 号
( 訪看27 )第    500 号
( 訪看28 )第    330 号
( 訪看41 )第    495 号</t>
    </r>
  </si>
  <si>
    <r>
      <rPr>
        <sz val="9"/>
        <color rgb="FF000000"/>
        <rFont val="ＭＳ Ｐゴシック"/>
        <family val="3"/>
        <charset val="128"/>
      </rPr>
      <t>令和 8年 7月 1日
令和 8年 4月 1日
令和 8年 4月 1日
令和 8年 7月 1日
令和 8年 7月 1日
令和 8年 4月 1日</t>
    </r>
  </si>
  <si>
    <t>821</t>
  </si>
  <si>
    <t>50,9401,2</t>
  </si>
  <si>
    <r>
      <rPr>
        <sz val="9"/>
        <color rgb="FF000000"/>
        <rFont val="ＭＳ ゴシック"/>
        <family val="3"/>
        <charset val="128"/>
      </rPr>
      <t>医療法人社団　煌生会
医療法人社団煌生会　訪問看護ステーションさくら</t>
    </r>
  </si>
  <si>
    <r>
      <rPr>
        <sz val="9"/>
        <color rgb="FF000000"/>
        <rFont val="ＭＳ ゴシック"/>
        <family val="3"/>
        <charset val="128"/>
      </rPr>
      <t>〒090－0824
北見市北光２８０番地６号</t>
    </r>
  </si>
  <si>
    <r>
      <rPr>
        <sz val="9"/>
        <color rgb="FF000000"/>
        <rFont val="ＭＳ ゴシック"/>
        <family val="3"/>
        <charset val="128"/>
      </rPr>
      <t>0157-68-1139
(0157-68-1133)</t>
    </r>
  </si>
  <si>
    <r>
      <rPr>
        <sz val="9"/>
        <color rgb="FF000000"/>
        <rFont val="ＭＳ Ｐゴシック"/>
        <family val="3"/>
        <charset val="128"/>
      </rPr>
      <t>( 訪看24 )第    791 号
( 訪看25 )第    865 号
( 訪看41 )第    302 号</t>
    </r>
  </si>
  <si>
    <r>
      <rPr>
        <sz val="9"/>
        <color rgb="FF000000"/>
        <rFont val="ＭＳ Ｐゴシック"/>
        <family val="3"/>
        <charset val="128"/>
      </rPr>
      <t>令和 4年 6月 1日
令和 4年 6月 1日
令和 6年12月 1日</t>
    </r>
  </si>
  <si>
    <t>822</t>
  </si>
  <si>
    <t>50,9411,1</t>
  </si>
  <si>
    <r>
      <rPr>
        <sz val="9"/>
        <color rgb="FF000000"/>
        <rFont val="ＭＳ ゴシック"/>
        <family val="3"/>
        <charset val="128"/>
      </rPr>
      <t>株式会社　思いあるけあ
訪問看護ステーション　ましろ</t>
    </r>
  </si>
  <si>
    <r>
      <rPr>
        <sz val="9"/>
        <color rgb="FF000000"/>
        <rFont val="ＭＳ ゴシック"/>
        <family val="3"/>
        <charset val="128"/>
      </rPr>
      <t>〒090－0805
北見市清月町７６番地９４</t>
    </r>
  </si>
  <si>
    <r>
      <rPr>
        <sz val="9"/>
        <color rgb="FF000000"/>
        <rFont val="ＭＳ ゴシック"/>
        <family val="3"/>
        <charset val="128"/>
      </rPr>
      <t>0157-33-5057
(0157-33-1607)</t>
    </r>
  </si>
  <si>
    <r>
      <rPr>
        <sz val="9"/>
        <color rgb="FF000000"/>
        <rFont val="ＭＳ Ｐゴシック"/>
        <family val="3"/>
        <charset val="128"/>
      </rPr>
      <t>( 訪看10 )第    257 号
( 訪看23 )第    468 号
( 訪看25 )第    564 号
( 訪看27 )第     76 号
( 訪看28 )第     62 号
( 訪看40 )第    338 号</t>
    </r>
  </si>
  <si>
    <r>
      <rPr>
        <sz val="9"/>
        <color rgb="FF000000"/>
        <rFont val="ＭＳ Ｐゴシック"/>
        <family val="3"/>
        <charset val="128"/>
      </rPr>
      <t>令和 2年 4月 1日
令和 6年 6月 1日
平成29年 3月 1日
平成29年 3月 1日
平成29年 3月 1日
令和 6年 6月 1日</t>
    </r>
  </si>
  <si>
    <t>823</t>
  </si>
  <si>
    <t>51,9001,8</t>
  </si>
  <si>
    <r>
      <rPr>
        <sz val="9"/>
        <color rgb="FF000000"/>
        <rFont val="ＭＳ ゴシック"/>
        <family val="3"/>
        <charset val="128"/>
      </rPr>
      <t>一般社団法人　北海道総合在宅ケア事業団
一般社団法人北海道総合在宅ケア事業団紋別地域訪問看護ステーション</t>
    </r>
  </si>
  <si>
    <r>
      <rPr>
        <sz val="9"/>
        <color rgb="FF000000"/>
        <rFont val="ＭＳ ゴシック"/>
        <family val="3"/>
        <charset val="128"/>
      </rPr>
      <t>〒094－0004
紋別市本町３丁目１番３１号</t>
    </r>
  </si>
  <si>
    <r>
      <rPr>
        <sz val="9"/>
        <color rgb="FF000000"/>
        <rFont val="ＭＳ ゴシック"/>
        <family val="3"/>
        <charset val="128"/>
      </rPr>
      <t xml:space="preserve">01582-4-1024
</t>
    </r>
  </si>
  <si>
    <r>
      <rPr>
        <sz val="9"/>
        <color rgb="FF000000"/>
        <rFont val="ＭＳ Ｐゴシック"/>
        <family val="3"/>
        <charset val="128"/>
      </rPr>
      <t>( 訪看10 )第     96 号
( 訪看23 )第    139 号
( 訪看25 )第    154 号
( 訪看27 )第    132 号
( 訪看34 )第    186 号
( 訪ベⅠ１ )第    226 号
( 訪ベⅠ１注 )第    241 号
( 訪看40 )第    330 号</t>
    </r>
  </si>
  <si>
    <r>
      <rPr>
        <sz val="9"/>
        <color rgb="FF000000"/>
        <rFont val="ＭＳ Ｐゴシック"/>
        <family val="3"/>
        <charset val="128"/>
      </rPr>
      <t>令和 3年 7月 1日
令和 6年 6月 1日
平成14年12月 1日
平成30年 7月 1日
令和 6年12月 1日
令和 8年 6月 1日
令和 8年 6月 1日
令和 6年 6月 1日</t>
    </r>
  </si>
  <si>
    <t>824</t>
  </si>
  <si>
    <t>51,9002,6</t>
  </si>
  <si>
    <r>
      <rPr>
        <sz val="9"/>
        <color rgb="FF000000"/>
        <rFont val="ＭＳ ゴシック"/>
        <family val="3"/>
        <charset val="128"/>
      </rPr>
      <t>株式会社　結愛
訪問看護ステーション　結愛</t>
    </r>
  </si>
  <si>
    <r>
      <rPr>
        <sz val="9"/>
        <color rgb="FF000000"/>
        <rFont val="ＭＳ ゴシック"/>
        <family val="3"/>
        <charset val="128"/>
      </rPr>
      <t>〒094－0011
紋別市港町一丁目２番３０号</t>
    </r>
  </si>
  <si>
    <r>
      <rPr>
        <sz val="9"/>
        <color rgb="FF000000"/>
        <rFont val="ＭＳ ゴシック"/>
        <family val="3"/>
        <charset val="128"/>
      </rPr>
      <t>0158-20-4844
(0158-20-4884)</t>
    </r>
  </si>
  <si>
    <r>
      <rPr>
        <sz val="9"/>
        <color rgb="FF000000"/>
        <rFont val="ＭＳ Ｐゴシック"/>
        <family val="3"/>
        <charset val="128"/>
      </rPr>
      <t>( 訪看23 )第    993 号
( 訪看24 )第    686 号
( 訪看25 )第    758 号
( 訪看41 )第    143 号</t>
    </r>
  </si>
  <si>
    <r>
      <rPr>
        <sz val="9"/>
        <color rgb="FF000000"/>
        <rFont val="ＭＳ Ｐゴシック"/>
        <family val="3"/>
        <charset val="128"/>
      </rPr>
      <t>令和 6年 7月 1日
令和 2年 8月 1日
令和 2年 8月 1日
令和 6年 9月 1日</t>
    </r>
  </si>
  <si>
    <t>825</t>
  </si>
  <si>
    <t>51,9003,4</t>
  </si>
  <si>
    <r>
      <rPr>
        <sz val="9"/>
        <color rgb="FF000000"/>
        <rFont val="ＭＳ ゴシック"/>
        <family val="3"/>
        <charset val="128"/>
      </rPr>
      <t>合同会社　夢明
夢明　訪問看護ステーション</t>
    </r>
  </si>
  <si>
    <r>
      <rPr>
        <sz val="9"/>
        <color rgb="FF000000"/>
        <rFont val="ＭＳ ゴシック"/>
        <family val="3"/>
        <charset val="128"/>
      </rPr>
      <t>〒094－0002
紋別市真砂町３丁目１－１</t>
    </r>
  </si>
  <si>
    <r>
      <rPr>
        <sz val="9"/>
        <color rgb="FF000000"/>
        <rFont val="ＭＳ ゴシック"/>
        <family val="3"/>
        <charset val="128"/>
      </rPr>
      <t>0158-28-6937
(0158-28-6938)</t>
    </r>
  </si>
  <si>
    <r>
      <rPr>
        <sz val="9"/>
        <color rgb="FF000000"/>
        <rFont val="ＭＳ Ｐゴシック"/>
        <family val="3"/>
        <charset val="128"/>
      </rPr>
      <t>( 訪看10 )第    624 号
( 訪看23 )第    913 号
( 訪看25 )第    983 号
( 訪看27 )第    323 号
( 訪ベⅠ１ )第    533 号
( 訪ベⅠ１注 )第    164 号
( 訪看40 )第    618 号
( 訪看41 )第    273 号</t>
    </r>
  </si>
  <si>
    <r>
      <rPr>
        <sz val="9"/>
        <color rgb="FF000000"/>
        <rFont val="ＭＳ Ｐゴシック"/>
        <family val="3"/>
        <charset val="128"/>
      </rPr>
      <t>令和 6年 3月 1日
令和 6年 6月 1日
令和 5年12月 1日
令和 6年 3月 1日
令和 8年 6月 1日
令和 8年 6月 1日
令和 7年 4月 1日
令和 6年10月 1日</t>
    </r>
  </si>
  <si>
    <t>826</t>
  </si>
  <si>
    <t>51,9401,0</t>
  </si>
  <si>
    <r>
      <rPr>
        <sz val="9"/>
        <color rgb="FF000000"/>
        <rFont val="ＭＳ ゴシック"/>
        <family val="3"/>
        <charset val="128"/>
      </rPr>
      <t>有限会社コミュニティ
訪問看護ステーション　えん</t>
    </r>
  </si>
  <si>
    <r>
      <rPr>
        <sz val="9"/>
        <color rgb="FF000000"/>
        <rFont val="ＭＳ ゴシック"/>
        <family val="3"/>
        <charset val="128"/>
      </rPr>
      <t>〒094－0021
紋別市大山町１丁目３６番１４号</t>
    </r>
  </si>
  <si>
    <r>
      <rPr>
        <sz val="9"/>
        <color rgb="FF000000"/>
        <rFont val="ＭＳ ゴシック"/>
        <family val="3"/>
        <charset val="128"/>
      </rPr>
      <t>0158-24-6522
(0158-23-6544)</t>
    </r>
  </si>
  <si>
    <r>
      <rPr>
        <sz val="9"/>
        <color rgb="FF000000"/>
        <rFont val="ＭＳ Ｐゴシック"/>
        <family val="3"/>
        <charset val="128"/>
      </rPr>
      <t>( 訪看10 )第    113 号
( 訪看23 )第   1064 号
( 訪看25 )第   1088 号
( 訪看41 )第    183 号</t>
    </r>
  </si>
  <si>
    <r>
      <rPr>
        <sz val="9"/>
        <color rgb="FF000000"/>
        <rFont val="ＭＳ Ｐゴシック"/>
        <family val="3"/>
        <charset val="128"/>
      </rPr>
      <t>平成24年 6月 1日
令和 6年12月 1日
令和 6年12月 1日
令和 6年10月 1日</t>
    </r>
  </si>
  <si>
    <t>827</t>
  </si>
  <si>
    <t>52,9001,6</t>
  </si>
  <si>
    <r>
      <rPr>
        <sz val="9"/>
        <color rgb="FF000000"/>
        <rFont val="ＭＳ ゴシック"/>
        <family val="3"/>
        <charset val="128"/>
      </rPr>
      <t>一般社団法人　北海道総合在宅ケア事業団
一般社団法人北海道総合在宅ケア事業団美幌地域訪問看護ステーション</t>
    </r>
  </si>
  <si>
    <r>
      <rPr>
        <sz val="9"/>
        <color rgb="FF000000"/>
        <rFont val="ＭＳ ゴシック"/>
        <family val="3"/>
        <charset val="128"/>
      </rPr>
      <t>〒092－0061
網走郡美幌町字西一条北１丁目１番地１</t>
    </r>
  </si>
  <si>
    <r>
      <rPr>
        <sz val="9"/>
        <color rgb="FF000000"/>
        <rFont val="ＭＳ ゴシック"/>
        <family val="3"/>
        <charset val="128"/>
      </rPr>
      <t xml:space="preserve">01527-3-6186
</t>
    </r>
  </si>
  <si>
    <r>
      <rPr>
        <sz val="9"/>
        <color rgb="FF000000"/>
        <rFont val="ＭＳ Ｐゴシック"/>
        <family val="3"/>
        <charset val="128"/>
      </rPr>
      <t>( 訪看10 )第     97 号
( 訪看23 )第    131 号
( 訪看25 )第    248 号
( 訪看27 )第    133 号
( 訪看33 )第      7 号
( 訪看34 )第    178 号
( 訪ベⅠ１ )第    227 号
( 訪ベⅠ１注 )第     16 号
( 訪看40 )第    329 号</t>
    </r>
  </si>
  <si>
    <r>
      <rPr>
        <sz val="9"/>
        <color rgb="FF000000"/>
        <rFont val="ＭＳ Ｐゴシック"/>
        <family val="3"/>
        <charset val="128"/>
      </rPr>
      <t>令和 3年10月 1日
令和 6年 6月 1日
平成19年 5月 1日
平成30年 7月 1日
令和 6年 6月 1日
令和 6年12月 1日
令和 8年 6月 1日
令和 8年 6月 1日
令和 6年 6月 1日</t>
    </r>
  </si>
  <si>
    <t>828</t>
  </si>
  <si>
    <t>52,9002,4</t>
  </si>
  <si>
    <r>
      <rPr>
        <sz val="9"/>
        <color rgb="FF000000"/>
        <rFont val="ＭＳ ゴシック"/>
        <family val="3"/>
        <charset val="128"/>
      </rPr>
      <t>社会医療法人　恵和会
社会医療法人恵和会訪問看護ステーション美幌すずらん</t>
    </r>
  </si>
  <si>
    <r>
      <rPr>
        <sz val="9"/>
        <color rgb="FF000000"/>
        <rFont val="ＭＳ ゴシック"/>
        <family val="3"/>
        <charset val="128"/>
      </rPr>
      <t>〒092－0004
網走郡美幌町仲町２丁目３８番地</t>
    </r>
  </si>
  <si>
    <r>
      <rPr>
        <sz val="9"/>
        <color rgb="FF000000"/>
        <rFont val="ＭＳ ゴシック"/>
        <family val="3"/>
        <charset val="128"/>
      </rPr>
      <t xml:space="preserve">01527-5-2310
</t>
    </r>
  </si>
  <si>
    <r>
      <rPr>
        <sz val="9"/>
        <color rgb="FF000000"/>
        <rFont val="ＭＳ Ｐゴシック"/>
        <family val="3"/>
        <charset val="128"/>
      </rPr>
      <t>( 訪看10 )第     98 号
( 訪看24 )第    100 号
( 訪看25 )第    217 号
( 訪看27 )第    345 号
( 訪看34 )第    310 号
( 訪ベⅠ１ )第      3 号
( 訪ベⅠ１注 )第    284 号
( 訪看40 )第     60 号</t>
    </r>
  </si>
  <si>
    <r>
      <rPr>
        <sz val="9"/>
        <color rgb="FF000000"/>
        <rFont val="ＭＳ Ｐゴシック"/>
        <family val="3"/>
        <charset val="128"/>
      </rPr>
      <t>平成24年 4月 1日
平成20年 4月 1日
平成18年 5月 1日
令和 6年 6月 1日
令和 7年 6月 1日
令和 8年 6月 1日
令和 8年 6月 1日
令和 6年 6月 1日</t>
    </r>
  </si>
  <si>
    <t>829</t>
  </si>
  <si>
    <t>53,9001,4</t>
  </si>
  <si>
    <r>
      <rPr>
        <sz val="9"/>
        <color rgb="FF000000"/>
        <rFont val="ＭＳ ゴシック"/>
        <family val="3"/>
        <charset val="128"/>
      </rPr>
      <t>一般社団法人　北海道総合在宅ケア事業団
一般社団法人北海道総合在宅ケア事業団網走地域訪問看護ステーション</t>
    </r>
  </si>
  <si>
    <r>
      <rPr>
        <sz val="9"/>
        <color rgb="FF000000"/>
        <rFont val="ＭＳ ゴシック"/>
        <family val="3"/>
        <charset val="128"/>
      </rPr>
      <t>〒093－0074
網走市北四条西８丁目１－８　グリーンリバーⅢ２１０号室</t>
    </r>
  </si>
  <si>
    <r>
      <rPr>
        <sz val="9"/>
        <color rgb="FF000000"/>
        <rFont val="ＭＳ ゴシック"/>
        <family val="3"/>
        <charset val="128"/>
      </rPr>
      <t xml:space="preserve">0152-43-6645
</t>
    </r>
  </si>
  <si>
    <r>
      <rPr>
        <sz val="9"/>
        <color rgb="FF000000"/>
        <rFont val="ＭＳ Ｐゴシック"/>
        <family val="3"/>
        <charset val="128"/>
      </rPr>
      <t>( 訪看10 )第     18 号
( 訪看23 )第    113 号
( 訪看25 )第    156 号
( 訪看27 )第    134 号
( 訪看34 )第    213 号
( 訪ベⅠ１ )第    228 号
( 訪ベⅠ１注 )第    240 号
( 訪看40 )第    327 号</t>
    </r>
  </si>
  <si>
    <r>
      <rPr>
        <sz val="9"/>
        <color rgb="FF000000"/>
        <rFont val="ＭＳ Ｐゴシック"/>
        <family val="3"/>
        <charset val="128"/>
      </rPr>
      <t>令和 3年10月 1日
令和 6年 6月 1日
平成15年 4月 1日
平成30年 7月 1日
令和 6年12月 1日
令和 8年 6月 1日
令和 8年 6月 1日
令和 6年 6月 1日</t>
    </r>
  </si>
  <si>
    <t>830</t>
  </si>
  <si>
    <t>53,9002,2</t>
  </si>
  <si>
    <r>
      <rPr>
        <sz val="9"/>
        <color rgb="FF000000"/>
        <rFont val="ＭＳ ゴシック"/>
        <family val="3"/>
        <charset val="128"/>
      </rPr>
      <t>一般社団法人　北海道総合在宅ケア事業団
一般社団法人北海道総合在宅ケア事業団斜里地域訪問看護ステーション</t>
    </r>
  </si>
  <si>
    <r>
      <rPr>
        <sz val="9"/>
        <color rgb="FF000000"/>
        <rFont val="ＭＳ ゴシック"/>
        <family val="3"/>
        <charset val="128"/>
      </rPr>
      <t>〒099－4117
斜里郡斜里町青葉町４０番地２　斜里町総合保健福祉センターぽると２１内</t>
    </r>
  </si>
  <si>
    <r>
      <rPr>
        <sz val="9"/>
        <color rgb="FF000000"/>
        <rFont val="ＭＳ ゴシック"/>
        <family val="3"/>
        <charset val="128"/>
      </rPr>
      <t xml:space="preserve">01522-2-2106
</t>
    </r>
  </si>
  <si>
    <r>
      <rPr>
        <sz val="9"/>
        <color rgb="FF000000"/>
        <rFont val="ＭＳ Ｐゴシック"/>
        <family val="3"/>
        <charset val="128"/>
      </rPr>
      <t>( 訪看10 )第     99 号
( 訪看23 )第    146 号
( 訪看25 )第    257 号
( 訪看27 )第    135 号
( 訪看34 )第    195 号
( 訪ベⅠ１ )第    301 号
( 訪ベⅠ１注 )第    238 号
( 訪看40 )第    332 号</t>
    </r>
  </si>
  <si>
    <r>
      <rPr>
        <sz val="9"/>
        <color rgb="FF000000"/>
        <rFont val="ＭＳ Ｐゴシック"/>
        <family val="3"/>
        <charset val="128"/>
      </rPr>
      <t>令和 3年 7月 1日
令和 6年 6月 1日
平成19年 9月 1日
平成30年 7月 1日
令和 6年12月 1日
令和 8年 6月 1日
令和 8年 6月 1日
令和 6年 6月 1日</t>
    </r>
  </si>
  <si>
    <t>831</t>
  </si>
  <si>
    <t>53,9003,0</t>
  </si>
  <si>
    <r>
      <rPr>
        <sz val="9"/>
        <color rgb="FF000000"/>
        <rFont val="ＭＳ ゴシック"/>
        <family val="3"/>
        <charset val="128"/>
      </rPr>
      <t>社会医療法人　明生会
社会医療法人明生会訪問看護ステーション　ぺると</t>
    </r>
  </si>
  <si>
    <r>
      <rPr>
        <sz val="9"/>
        <color rgb="FF000000"/>
        <rFont val="ＭＳ ゴシック"/>
        <family val="3"/>
        <charset val="128"/>
      </rPr>
      <t>〒093－0041
網走市桂町４丁目７番１１号</t>
    </r>
  </si>
  <si>
    <r>
      <rPr>
        <sz val="9"/>
        <color rgb="FF000000"/>
        <rFont val="ＭＳ ゴシック"/>
        <family val="3"/>
        <charset val="128"/>
      </rPr>
      <t>0152-61-2600
(0152-51-2603)</t>
    </r>
  </si>
  <si>
    <r>
      <rPr>
        <sz val="9"/>
        <color rgb="FF000000"/>
        <rFont val="ＭＳ Ｐゴシック"/>
        <family val="3"/>
        <charset val="128"/>
      </rPr>
      <t>( 訪看10 )第    292 号
( 訪看24 )第    684 号
( 訪看25 )第    756 号
( 訪看27 )第     94 号
( 訪看28 )第     76 号
( 訪看37 )第     12 号
( 訪看40 )第    562 号</t>
    </r>
  </si>
  <si>
    <r>
      <rPr>
        <sz val="9"/>
        <color rgb="FF000000"/>
        <rFont val="ＭＳ Ｐゴシック"/>
        <family val="3"/>
        <charset val="128"/>
      </rPr>
      <t>令和 4年 3月 1日
令和 2年 8月 1日
令和 2年 8月 1日
平成30年 6月 1日
平成30年 6月 1日
令和 8年 6月 1日
令和 6年 6月 1日</t>
    </r>
  </si>
  <si>
    <t>832</t>
  </si>
  <si>
    <t>53,9004,8</t>
  </si>
  <si>
    <r>
      <rPr>
        <sz val="9"/>
        <color rgb="FF000000"/>
        <rFont val="ＭＳ ゴシック"/>
        <family val="3"/>
        <charset val="128"/>
      </rPr>
      <t>日本赤十字社
小清水赤十字訪問看護ステーション</t>
    </r>
  </si>
  <si>
    <r>
      <rPr>
        <sz val="9"/>
        <color rgb="FF000000"/>
        <rFont val="ＭＳ ゴシック"/>
        <family val="3"/>
        <charset val="128"/>
      </rPr>
      <t>〒099－3600
斜里郡小清水町南町２丁目３番３号</t>
    </r>
  </si>
  <si>
    <r>
      <rPr>
        <sz val="9"/>
        <color rgb="FF000000"/>
        <rFont val="ＭＳ ゴシック"/>
        <family val="3"/>
        <charset val="128"/>
      </rPr>
      <t xml:space="preserve">0152-63-3111
</t>
    </r>
  </si>
  <si>
    <r>
      <rPr>
        <sz val="9"/>
        <color rgb="FF000000"/>
        <rFont val="ＭＳ Ｐゴシック"/>
        <family val="3"/>
        <charset val="128"/>
      </rPr>
      <t>( 訪看10 )第    254 号
( 訪看23 )第    505 号
( 訪看25 )第    256 号
( 訪看32 )第     70 号
( 訪看34 )第    311 号
( 訪ベⅠ１ )第    425 号
( 訪ベⅠ１注 )第    250 号
( 訪看40 )第    206 号</t>
    </r>
  </si>
  <si>
    <r>
      <rPr>
        <sz val="9"/>
        <color rgb="FF000000"/>
        <rFont val="ＭＳ Ｐゴシック"/>
        <family val="3"/>
        <charset val="128"/>
      </rPr>
      <t>令和 4年 2月 1日
令和 6年 6月 1日
平成18年 4月 1日
令和 8年 1月 1日
令和 7年 6月 1日
令和 8年 6月 1日
令和 8年 6月 1日
令和 6年 6月 1日</t>
    </r>
  </si>
  <si>
    <t>833</t>
  </si>
  <si>
    <t>53,9007,1</t>
  </si>
  <si>
    <r>
      <rPr>
        <sz val="9"/>
        <color rgb="FF000000"/>
        <rFont val="ＭＳ ゴシック"/>
        <family val="3"/>
        <charset val="128"/>
      </rPr>
      <t>北海道厚生農業協同組合連合会
ＪＡ北海道厚生連網走厚生訪問看護ステーションあすなろ</t>
    </r>
  </si>
  <si>
    <r>
      <rPr>
        <sz val="9"/>
        <color rgb="FF000000"/>
        <rFont val="ＭＳ ゴシック"/>
        <family val="3"/>
        <charset val="128"/>
      </rPr>
      <t>〒093－0076
網走市北六条西１丁目９番地</t>
    </r>
  </si>
  <si>
    <r>
      <rPr>
        <sz val="9"/>
        <color rgb="FF000000"/>
        <rFont val="ＭＳ ゴシック"/>
        <family val="3"/>
        <charset val="128"/>
      </rPr>
      <t>0152-44-1920
(0152-44-1920)</t>
    </r>
  </si>
  <si>
    <r>
      <rPr>
        <sz val="9"/>
        <color rgb="FF000000"/>
        <rFont val="ＭＳ Ｐゴシック"/>
        <family val="3"/>
        <charset val="128"/>
      </rPr>
      <t>( 訪看10 )第    538 号
( 訪看23 )第    166 号
( 訪看25 )第    147 号
( 訪看34 )第    265 号
( 訪ベⅠ１ )第    229 号
( 訪ベⅠ１注 )第    370 号
( 訪看40 )第     87 号</t>
    </r>
  </si>
  <si>
    <r>
      <rPr>
        <sz val="9"/>
        <color rgb="FF000000"/>
        <rFont val="ＭＳ Ｐゴシック"/>
        <family val="3"/>
        <charset val="128"/>
      </rPr>
      <t>令和 4年10月 1日
令和 6年 6月 1日
平成13年 8月 1日
令和 7年 2月 1日
令和 8年 6月 1日
令和 8年 6月 1日
令和 6年 6月 1日</t>
    </r>
  </si>
  <si>
    <t>834</t>
  </si>
  <si>
    <t>53,9008,9</t>
  </si>
  <si>
    <r>
      <rPr>
        <sz val="9"/>
        <color rgb="FF000000"/>
        <rFont val="ＭＳ ゴシック"/>
        <family val="3"/>
        <charset val="128"/>
      </rPr>
      <t>医療法人讃生会
医療法人讃生会訪問看護ステーションしおみ</t>
    </r>
  </si>
  <si>
    <r>
      <rPr>
        <sz val="9"/>
        <color rgb="FF000000"/>
        <rFont val="ＭＳ ゴシック"/>
        <family val="3"/>
        <charset val="128"/>
      </rPr>
      <t>〒093－0042
網走市潮見１５７番地５</t>
    </r>
  </si>
  <si>
    <r>
      <rPr>
        <sz val="9"/>
        <color rgb="FF000000"/>
        <rFont val="ＭＳ ゴシック"/>
        <family val="3"/>
        <charset val="128"/>
      </rPr>
      <t>0152-61-0101
(0152-61-0066)</t>
    </r>
  </si>
  <si>
    <r>
      <rPr>
        <sz val="9"/>
        <color rgb="FF000000"/>
        <rFont val="ＭＳ Ｐゴシック"/>
        <family val="3"/>
        <charset val="128"/>
      </rPr>
      <t>( 訪看23 )第   1011 号
( 訪看25 )第    251 号
( 訪看34 )第    326 号
( 訪ベⅠ１ )第    230 号
( 訪ベⅠ１注 )第     70 号
( 訪看40 )第    649 号
( 訪看41 )第    435 号</t>
    </r>
  </si>
  <si>
    <r>
      <rPr>
        <sz val="9"/>
        <color rgb="FF000000"/>
        <rFont val="ＭＳ Ｐゴシック"/>
        <family val="3"/>
        <charset val="128"/>
      </rPr>
      <t>令和 6年 8月 1日
平成18年 6月14日
令和 7年 7月 1日
令和 8年 6月 1日
令和 8年 6月 1日
令和 7年10月 1日
令和 6年10月 1日</t>
    </r>
  </si>
  <si>
    <t>835</t>
  </si>
  <si>
    <t>54,9001,2</t>
  </si>
  <si>
    <r>
      <rPr>
        <sz val="9"/>
        <color rgb="FF000000"/>
        <rFont val="ＭＳ ゴシック"/>
        <family val="3"/>
        <charset val="128"/>
      </rPr>
      <t>北海道厚生農業協同組合連合会
遠軽地域訪問看護ステーションにじ</t>
    </r>
  </si>
  <si>
    <r>
      <rPr>
        <sz val="9"/>
        <color rgb="FF000000"/>
        <rFont val="ＭＳ ゴシック"/>
        <family val="3"/>
        <charset val="128"/>
      </rPr>
      <t>〒099－0404
紋別郡遠軽町大通北３丁目１番５号</t>
    </r>
  </si>
  <si>
    <r>
      <rPr>
        <sz val="9"/>
        <color rgb="FF000000"/>
        <rFont val="ＭＳ ゴシック"/>
        <family val="3"/>
        <charset val="128"/>
      </rPr>
      <t xml:space="preserve">0158-42-4397
</t>
    </r>
  </si>
  <si>
    <r>
      <rPr>
        <sz val="9"/>
        <color rgb="FF000000"/>
        <rFont val="ＭＳ Ｐゴシック"/>
        <family val="3"/>
        <charset val="128"/>
      </rPr>
      <t>( 訪看10 )第    166 号
( 訪看23 )第    521 号
( 訪看25 )第    326 号
( 訪看機３ )第     25 号
( 訪看34 )第    266 号
( 訪ベⅠ１ )第    231 号
( 訪ベⅠ１注 )第    369 号
( 訪看40 )第     88 号</t>
    </r>
  </si>
  <si>
    <r>
      <rPr>
        <sz val="9"/>
        <color rgb="FF000000"/>
        <rFont val="ＭＳ Ｐゴシック"/>
        <family val="3"/>
        <charset val="128"/>
      </rPr>
      <t>令和 3年 9月 1日
令和 6年 6月 1日
平成23年 2月 1日
令和 7年 3月 1日
令和 7年 2月 1日
令和 8年 6月 1日
令和 8年 6月 1日
令和 6年 6月 1日</t>
    </r>
  </si>
  <si>
    <t>836</t>
  </si>
  <si>
    <t>54,9400,6</t>
  </si>
  <si>
    <r>
      <rPr>
        <sz val="9"/>
        <color rgb="FF000000"/>
        <rFont val="ＭＳ ゴシック"/>
        <family val="3"/>
        <charset val="128"/>
      </rPr>
      <t>株式会社ＣＯＮＮＥＣＴ
訪問看護ステーション　ＣＯＮＮＥＣＴ</t>
    </r>
  </si>
  <si>
    <r>
      <rPr>
        <sz val="9"/>
        <color rgb="FF000000"/>
        <rFont val="ＭＳ ゴシック"/>
        <family val="3"/>
        <charset val="128"/>
      </rPr>
      <t>〒099－0416
紋別郡遠軽町大通南１丁目１０番地１３井上貸店舗左側１階</t>
    </r>
  </si>
  <si>
    <r>
      <rPr>
        <sz val="9"/>
        <color rgb="FF000000"/>
        <rFont val="ＭＳ ゴシック"/>
        <family val="3"/>
        <charset val="128"/>
      </rPr>
      <t xml:space="preserve">0158-46-7782
</t>
    </r>
  </si>
  <si>
    <r>
      <rPr>
        <sz val="9"/>
        <color rgb="FF000000"/>
        <rFont val="ＭＳ Ｐゴシック"/>
        <family val="3"/>
        <charset val="128"/>
      </rPr>
      <t>( 訪看10 )第    769 号
( 訪看23 )第    931 号
( 訪看25 )第   1002 号
( 訪看27 )第    450 号
( 訪看28 )第    296 号
( 訪ベⅠ１ )第    232 号
( 訪ベⅠ１注 )第     38 号
( 訪看40 )第    189 号</t>
    </r>
  </si>
  <si>
    <r>
      <rPr>
        <sz val="9"/>
        <color rgb="FF000000"/>
        <rFont val="ＭＳ Ｐゴシック"/>
        <family val="3"/>
        <charset val="128"/>
      </rPr>
      <t>令和 7年12月 1日
令和 6年 6月 1日
令和 6年 4月 1日
令和 7年12月 1日
令和 7年12月 1日
令和 8年 6月 1日
令和 8年 6月 1日
令和 6年 6月 1日</t>
    </r>
  </si>
  <si>
    <t>837</t>
  </si>
  <si>
    <t>57,9001,5</t>
  </si>
  <si>
    <r>
      <rPr>
        <sz val="9"/>
        <color rgb="FF000000"/>
        <rFont val="ＭＳ ゴシック"/>
        <family val="3"/>
        <charset val="128"/>
      </rPr>
      <t>一般社団法人　北海道総合在宅ケア事業団
一般社団法人北海道総合在宅ケア事業団岩見沢訪問看護ステーション</t>
    </r>
  </si>
  <si>
    <r>
      <rPr>
        <sz val="9"/>
        <color rgb="FF000000"/>
        <rFont val="ＭＳ ゴシック"/>
        <family val="3"/>
        <charset val="128"/>
      </rPr>
      <t>〒068－0024
岩見沢市四条西３丁目１番地　であえーる岩見沢４階</t>
    </r>
  </si>
  <si>
    <r>
      <rPr>
        <sz val="9"/>
        <color rgb="FF000000"/>
        <rFont val="ＭＳ ゴシック"/>
        <family val="3"/>
        <charset val="128"/>
      </rPr>
      <t xml:space="preserve">0126-25-3004
</t>
    </r>
  </si>
  <si>
    <r>
      <rPr>
        <sz val="9"/>
        <color rgb="FF000000"/>
        <rFont val="ＭＳ Ｐゴシック"/>
        <family val="3"/>
        <charset val="128"/>
      </rPr>
      <t>( 訪看10 )第    100 号
( 訪看23 )第    112 号
( 訪看25 )第     74 号
( 訪看27 )第    136 号
( 訪看34 )第    214 号
( 訪ベⅠ１ )第    302 号
( 訪ベⅠ１注 )第    236 号
( 訪看40 )第    328 号</t>
    </r>
  </si>
  <si>
    <r>
      <rPr>
        <sz val="9"/>
        <color rgb="FF000000"/>
        <rFont val="ＭＳ Ｐゴシック"/>
        <family val="3"/>
        <charset val="128"/>
      </rPr>
      <t>令和 2年 9月 1日
令和 6年 6月 1日
平成10年 8月 1日
平成30年 7月 1日
令和 6年12月 1日
令和 8年 6月 1日
令和 8年 6月 1日
令和 6年 6月 1日</t>
    </r>
  </si>
  <si>
    <t>838</t>
  </si>
  <si>
    <t>57,9002,3</t>
  </si>
  <si>
    <r>
      <rPr>
        <sz val="9"/>
        <color rgb="FF000000"/>
        <rFont val="ＭＳ ゴシック"/>
        <family val="3"/>
        <charset val="128"/>
      </rPr>
      <t>医療法人　北翔会
訪問看護ステーションあやめ</t>
    </r>
  </si>
  <si>
    <r>
      <rPr>
        <sz val="9"/>
        <color rgb="FF000000"/>
        <rFont val="ＭＳ ゴシック"/>
        <family val="3"/>
        <charset val="128"/>
      </rPr>
      <t>〒068－0030
岩見沢市十条西２１丁目２番地</t>
    </r>
  </si>
  <si>
    <r>
      <rPr>
        <sz val="9"/>
        <color rgb="FF000000"/>
        <rFont val="ＭＳ ゴシック"/>
        <family val="3"/>
        <charset val="128"/>
      </rPr>
      <t xml:space="preserve">0126-25-7618
</t>
    </r>
  </si>
  <si>
    <r>
      <rPr>
        <sz val="9"/>
        <color rgb="FF000000"/>
        <rFont val="ＭＳ Ｐゴシック"/>
        <family val="3"/>
        <charset val="128"/>
      </rPr>
      <t>( 訪看10 )第    187 号
( 訪看23 )第    101 号
( 訪看25 )第    106 号
( 訪ベⅠ１ )第    490 号
( 訪看41 )第    100 号</t>
    </r>
  </si>
  <si>
    <r>
      <rPr>
        <sz val="9"/>
        <color rgb="FF000000"/>
        <rFont val="ＭＳ Ｐゴシック"/>
        <family val="3"/>
        <charset val="128"/>
      </rPr>
      <t>平成27年 1月 1日
令和 6年 6月 1日
平成11年 6月 1日
令和 8年 6月 1日
令和 6年 6月 1日</t>
    </r>
  </si>
  <si>
    <t>839</t>
  </si>
  <si>
    <t>57,9004,9</t>
  </si>
  <si>
    <r>
      <rPr>
        <sz val="9"/>
        <color rgb="FF000000"/>
        <rFont val="ＭＳ ゴシック"/>
        <family val="3"/>
        <charset val="128"/>
      </rPr>
      <t>有限会社　岩見沢在宅福祉サービス
訪問看護ステーション　真心</t>
    </r>
  </si>
  <si>
    <r>
      <rPr>
        <sz val="9"/>
        <color rgb="FF000000"/>
        <rFont val="ＭＳ ゴシック"/>
        <family val="3"/>
        <charset val="128"/>
      </rPr>
      <t>〒068－0055
岩見沢市元町二条東３丁目６番地</t>
    </r>
  </si>
  <si>
    <r>
      <rPr>
        <sz val="9"/>
        <color rgb="FF000000"/>
        <rFont val="ＭＳ ゴシック"/>
        <family val="3"/>
        <charset val="128"/>
      </rPr>
      <t>0126-31-7666
(0126-31-7688)</t>
    </r>
  </si>
  <si>
    <r>
      <rPr>
        <sz val="9"/>
        <color rgb="FF000000"/>
        <rFont val="ＭＳ Ｐゴシック"/>
        <family val="3"/>
        <charset val="128"/>
      </rPr>
      <t>( 訪看24 )第    102 号
( 訪看25 )第    218 号
( 訪看26 )第     10 号</t>
    </r>
  </si>
  <si>
    <r>
      <rPr>
        <sz val="9"/>
        <color rgb="FF000000"/>
        <rFont val="ＭＳ Ｐゴシック"/>
        <family val="3"/>
        <charset val="128"/>
      </rPr>
      <t>平成20年 4月 1日
平成18年 5月 1日
平成27年11月 1日</t>
    </r>
  </si>
  <si>
    <t>840</t>
  </si>
  <si>
    <t>57,9006,4</t>
  </si>
  <si>
    <r>
      <rPr>
        <sz val="9"/>
        <color rgb="FF000000"/>
        <rFont val="ＭＳ ゴシック"/>
        <family val="3"/>
        <charset val="128"/>
      </rPr>
      <t>株式会社　真里
訪問看護ステーション　栞</t>
    </r>
  </si>
  <si>
    <r>
      <rPr>
        <sz val="9"/>
        <color rgb="FF000000"/>
        <rFont val="ＭＳ ゴシック"/>
        <family val="3"/>
        <charset val="128"/>
      </rPr>
      <t>〒068－0005
岩見沢市五条東１７丁目１５－１　</t>
    </r>
  </si>
  <si>
    <r>
      <rPr>
        <sz val="9"/>
        <color rgb="FF000000"/>
        <rFont val="ＭＳ ゴシック"/>
        <family val="3"/>
        <charset val="128"/>
      </rPr>
      <t>0126-35-4337
(0126-35-4336)</t>
    </r>
  </si>
  <si>
    <r>
      <rPr>
        <sz val="9"/>
        <color rgb="FF000000"/>
        <rFont val="ＭＳ Ｐゴシック"/>
        <family val="3"/>
        <charset val="128"/>
      </rPr>
      <t>( 訪看10 )第    658 号
( 訪看23 )第    994 号
( 訪看24 )第    304 号
( 訪看25 )第    404 号
( 訪看27 )第    355 号
( 訪ベⅠ１ )第    444 号
( 訪看40 )第    190 号</t>
    </r>
  </si>
  <si>
    <r>
      <rPr>
        <sz val="9"/>
        <color rgb="FF000000"/>
        <rFont val="ＭＳ Ｐゴシック"/>
        <family val="3"/>
        <charset val="128"/>
      </rPr>
      <t>令和 6年 7月 1日
令和 6年 7月 1日
平成25年11月 1日
平成25年11月 1日
令和 6年 7月 1日
令和 8年 6月 1日
令和 6年 6月 1日</t>
    </r>
  </si>
  <si>
    <t>841</t>
  </si>
  <si>
    <t>57,9009,8</t>
  </si>
  <si>
    <r>
      <rPr>
        <sz val="9"/>
        <color rgb="FF000000"/>
        <rFont val="ＭＳ ゴシック"/>
        <family val="3"/>
        <charset val="128"/>
      </rPr>
      <t>合同会社アーカーシャ
訪問看護センター　まちの看護師さん</t>
    </r>
  </si>
  <si>
    <r>
      <rPr>
        <sz val="9"/>
        <color rgb="FF000000"/>
        <rFont val="ＭＳ ゴシック"/>
        <family val="3"/>
        <charset val="128"/>
      </rPr>
      <t>〒068－0027
岩見沢市七条西３丁目２２番地１</t>
    </r>
  </si>
  <si>
    <r>
      <rPr>
        <sz val="9"/>
        <color rgb="FF000000"/>
        <rFont val="ＭＳ ゴシック"/>
        <family val="3"/>
        <charset val="128"/>
      </rPr>
      <t>0126-35-7122
(0126-35-7144)</t>
    </r>
  </si>
  <si>
    <r>
      <rPr>
        <sz val="9"/>
        <color rgb="FF000000"/>
        <rFont val="ＭＳ Ｐゴシック"/>
        <family val="3"/>
        <charset val="128"/>
      </rPr>
      <t>( 訪看23 )第   1012 号
( 訪看25 )第    518 号
( 訪看26 )第     12 号
( 訪看機２ )第     57 号
( 訪ベⅠ１ )第    582 号
( 訪ベⅠ１注 )第    347 号
( 訪看40 )第    335 号</t>
    </r>
  </si>
  <si>
    <r>
      <rPr>
        <sz val="9"/>
        <color rgb="FF000000"/>
        <rFont val="ＭＳ Ｐゴシック"/>
        <family val="3"/>
        <charset val="128"/>
      </rPr>
      <t>令和 6年 8月 1日
平成28年 2月 1日
平成28年 2月 1日
令和 8年 6月 1日
令和 8年 6月 1日
令和 8年 6月 1日
令和 6年 6月 1日</t>
    </r>
  </si>
  <si>
    <t>842</t>
  </si>
  <si>
    <t>57,9011,4</t>
  </si>
  <si>
    <r>
      <rPr>
        <sz val="9"/>
        <color rgb="FF000000"/>
        <rFont val="ＭＳ ゴシック"/>
        <family val="3"/>
        <charset val="128"/>
      </rPr>
      <t>株式会社　元気な介護
訪問看護ステーション　くらしさ岩見沢</t>
    </r>
  </si>
  <si>
    <r>
      <rPr>
        <sz val="9"/>
        <color rgb="FF000000"/>
        <rFont val="ＭＳ ゴシック"/>
        <family val="3"/>
        <charset val="128"/>
      </rPr>
      <t>〒068－0027
岩見沢市七条西１８丁目２１</t>
    </r>
  </si>
  <si>
    <r>
      <rPr>
        <sz val="9"/>
        <color rgb="FF000000"/>
        <rFont val="ＭＳ ゴシック"/>
        <family val="3"/>
        <charset val="128"/>
      </rPr>
      <t>0126-32-1210
(0126-35-1710)</t>
    </r>
  </si>
  <si>
    <r>
      <rPr>
        <sz val="9"/>
        <color rgb="FF000000"/>
        <rFont val="ＭＳ Ｐゴシック"/>
        <family val="3"/>
        <charset val="128"/>
      </rPr>
      <t>( 訪看10 )第    411 号
( 訪看24 )第    636 号
( 訪看25 )第    710 号
( 訪看27 )第    177 号
( 訪看28 )第    115 号
( 訪看34 )第     31 号
( 訪ベⅠ１ )第    580 号
( 訪看41 )第    101 号</t>
    </r>
  </si>
  <si>
    <r>
      <rPr>
        <sz val="9"/>
        <color rgb="FF000000"/>
        <rFont val="ＭＳ Ｐゴシック"/>
        <family val="3"/>
        <charset val="128"/>
      </rPr>
      <t>令和 3年10月 1日
令和元年11月 1日
令和元年11月 1日
令和 2年 2月 1日
令和 2年 9月 1日
令和 6年 6月 1日
令和 8年 6月 1日
令和 6年 6月 1日</t>
    </r>
  </si>
  <si>
    <t>843</t>
  </si>
  <si>
    <t>57,9012,2</t>
  </si>
  <si>
    <r>
      <rPr>
        <sz val="9"/>
        <color rgb="FF000000"/>
        <rFont val="ＭＳ ゴシック"/>
        <family val="3"/>
        <charset val="128"/>
      </rPr>
      <t>株式会社　ＹＯＵＫＡＫＵ
訪問看護ステーション　心護</t>
    </r>
  </si>
  <si>
    <r>
      <rPr>
        <sz val="9"/>
        <color rgb="FF000000"/>
        <rFont val="ＭＳ ゴシック"/>
        <family val="3"/>
        <charset val="128"/>
      </rPr>
      <t>〒068－0024
岩見沢市四条西４丁目１　シーテラス２階</t>
    </r>
  </si>
  <si>
    <r>
      <rPr>
        <sz val="9"/>
        <color rgb="FF000000"/>
        <rFont val="ＭＳ ゴシック"/>
        <family val="3"/>
        <charset val="128"/>
      </rPr>
      <t>090-5987-4785
(03-6748-8284)</t>
    </r>
  </si>
  <si>
    <r>
      <rPr>
        <sz val="9"/>
        <color rgb="FF000000"/>
        <rFont val="ＭＳ Ｐゴシック"/>
        <family val="3"/>
        <charset val="128"/>
      </rPr>
      <t>( 訪看10 )第    412 号
( 訪看23 )第   1039 号
( 訪看24 )第    645 号
( 訪看25 )第    719 号
( 訪看41 )第    141 号</t>
    </r>
  </si>
  <si>
    <r>
      <rPr>
        <sz val="9"/>
        <color rgb="FF000000"/>
        <rFont val="ＭＳ Ｐゴシック"/>
        <family val="3"/>
        <charset val="128"/>
      </rPr>
      <t>令和 2年 2月 1日
令和 6年 9月 1日
令和 2年 2月 1日
令和 2年 2月 1日
令和 6年 6月 1日</t>
    </r>
  </si>
  <si>
    <t>844</t>
  </si>
  <si>
    <t>57,9013,0</t>
  </si>
  <si>
    <r>
      <rPr>
        <sz val="9"/>
        <color rgb="FF000000"/>
        <rFont val="ＭＳ ゴシック"/>
        <family val="3"/>
        <charset val="128"/>
      </rPr>
      <t>合同会社　Ｂｅ　ｆｉｎｅ
訪問看護ステーションＳＯＲＡ</t>
    </r>
  </si>
  <si>
    <r>
      <rPr>
        <sz val="9"/>
        <color rgb="FF000000"/>
        <rFont val="ＭＳ ゴシック"/>
        <family val="3"/>
        <charset val="128"/>
      </rPr>
      <t>〒068－0006
岩見沢市六条東１４丁目１９番地</t>
    </r>
  </si>
  <si>
    <r>
      <rPr>
        <sz val="9"/>
        <color rgb="FF000000"/>
        <rFont val="ＭＳ ゴシック"/>
        <family val="3"/>
        <charset val="128"/>
      </rPr>
      <t>0126-35-7473
(0126-35-7473)</t>
    </r>
  </si>
  <si>
    <r>
      <rPr>
        <sz val="9"/>
        <color rgb="FF000000"/>
        <rFont val="ＭＳ Ｐゴシック"/>
        <family val="3"/>
        <charset val="128"/>
      </rPr>
      <t>( 訪看24 )第    734 号
( 訪看25 )第    807 号
( 訪看34 )第     46 号
( 訪ベⅠ１ )第    233 号
( 訪ベⅠ１注 )第    173 号
( 訪看40 )第    592 号</t>
    </r>
  </si>
  <si>
    <r>
      <rPr>
        <sz val="9"/>
        <color rgb="FF000000"/>
        <rFont val="ＭＳ Ｐゴシック"/>
        <family val="3"/>
        <charset val="128"/>
      </rPr>
      <t>令和 3年 7月 1日
令和 3年 7月 1日
令和 6年 6月 1日
令和 8年 6月 1日
令和 8年 6月 1日
令和 6年12月 1日</t>
    </r>
  </si>
  <si>
    <t>845</t>
  </si>
  <si>
    <t>57,9014,8</t>
  </si>
  <si>
    <r>
      <rPr>
        <sz val="9"/>
        <color rgb="FF000000"/>
        <rFont val="ＭＳ ゴシック"/>
        <family val="3"/>
        <charset val="128"/>
      </rPr>
      <t>株式会社ビオネスト
訪問看護ステーション　ココエル岩見沢</t>
    </r>
  </si>
  <si>
    <r>
      <rPr>
        <sz val="9"/>
        <color rgb="FF000000"/>
        <rFont val="ＭＳ ゴシック"/>
        <family val="3"/>
        <charset val="128"/>
      </rPr>
      <t>〒068－0025
岩見沢市五条西７丁目１番３号リブウェル岩見沢内</t>
    </r>
  </si>
  <si>
    <r>
      <rPr>
        <sz val="9"/>
        <color rgb="FF000000"/>
        <rFont val="ＭＳ ゴシック"/>
        <family val="3"/>
        <charset val="128"/>
      </rPr>
      <t>0126-22-3780
(0126-35-1283)</t>
    </r>
  </si>
  <si>
    <r>
      <rPr>
        <sz val="9"/>
        <color rgb="FF000000"/>
        <rFont val="ＭＳ Ｐゴシック"/>
        <family val="3"/>
        <charset val="128"/>
      </rPr>
      <t>( 訪看10 )第    591 号
( 訪看24 )第    879 号
( 訪看25 )第    951 号
( 訪看27 )第    292 号
( 訪看28 )第    192 号</t>
    </r>
  </si>
  <si>
    <t>846</t>
  </si>
  <si>
    <t>57,9015,5</t>
  </si>
  <si>
    <r>
      <rPr>
        <sz val="9"/>
        <color rgb="FF000000"/>
        <rFont val="ＭＳ ゴシック"/>
        <family val="3"/>
        <charset val="128"/>
      </rPr>
      <t>医療法人社団ささえる医療研究所
訪問看護ステーションささえるさん岩見沢</t>
    </r>
  </si>
  <si>
    <r>
      <rPr>
        <sz val="9"/>
        <color rgb="FF000000"/>
        <rFont val="ＭＳ ゴシック"/>
        <family val="3"/>
        <charset val="128"/>
      </rPr>
      <t>〒068－0844
岩見沢市志文本町四条２丁目１－２</t>
    </r>
  </si>
  <si>
    <r>
      <rPr>
        <sz val="9"/>
        <color rgb="FF000000"/>
        <rFont val="ＭＳ ゴシック"/>
        <family val="3"/>
        <charset val="128"/>
      </rPr>
      <t>0126-35-7046
(0126-35-7047)</t>
    </r>
  </si>
  <si>
    <r>
      <rPr>
        <sz val="9"/>
        <color rgb="FF000000"/>
        <rFont val="ＭＳ Ｐゴシック"/>
        <family val="3"/>
        <charset val="128"/>
      </rPr>
      <t>( 訪看10 )第    687 号
( 訪看23 )第   1080 号
( 訪看24 )第   1010 号
( 訪看25 )第   1084 号
( 訪看27 )第    385 号
( 訪看28 )第    255 号
( 訪看34 )第    424 号
( 訪看37 )第     19 号
( 訪ベⅠ１ )第    368 号
( 訪ベⅠ１注 )第     55 号
( 訪看40 )第    628 号
( 訪看41 )第    292 号</t>
    </r>
  </si>
  <si>
    <r>
      <rPr>
        <sz val="9"/>
        <color rgb="FF000000"/>
        <rFont val="ＭＳ Ｐゴシック"/>
        <family val="3"/>
        <charset val="128"/>
      </rPr>
      <t>令和 6年11月 1日
令和 7年 1月 1日
令和 6年11月 1日
令和 6年11月 1日
令和 6年11月 1日
令和 6年11月 1日
令和 8年 6月 1日
令和 8年 6月 1日
令和 8年 6月 1日
令和 8年 6月 1日
令和 7年 6月 1日
令和 6年11月 1日</t>
    </r>
  </si>
  <si>
    <t>847</t>
  </si>
  <si>
    <t>57,9016,3</t>
  </si>
  <si>
    <r>
      <rPr>
        <sz val="9"/>
        <color rgb="FF000000"/>
        <rFont val="ＭＳ ゴシック"/>
        <family val="3"/>
        <charset val="128"/>
      </rPr>
      <t>株式会社キャリアエディション
訪問看護ステーション　岩見沢</t>
    </r>
  </si>
  <si>
    <r>
      <rPr>
        <sz val="9"/>
        <color rgb="FF000000"/>
        <rFont val="ＭＳ ゴシック"/>
        <family val="3"/>
        <charset val="128"/>
      </rPr>
      <t>〒068－0854
岩見沢市大和四条８丁目１番地イオン岩見沢店２階</t>
    </r>
  </si>
  <si>
    <r>
      <rPr>
        <sz val="9"/>
        <color rgb="FF000000"/>
        <rFont val="ＭＳ ゴシック"/>
        <family val="3"/>
        <charset val="128"/>
      </rPr>
      <t>0120-92-4044
(011-522-8769)</t>
    </r>
  </si>
  <si>
    <r>
      <rPr>
        <sz val="9"/>
        <color rgb="FF000000"/>
        <rFont val="ＭＳ Ｐゴシック"/>
        <family val="3"/>
        <charset val="128"/>
      </rPr>
      <t>( 訪看10 )第    742 号
( 訪看24 )第   1077 号
( 訪看25 )第   1152 号
( 訪看27 )第    431 号
( 訪看41 )第    409 号</t>
    </r>
  </si>
  <si>
    <r>
      <rPr>
        <sz val="9"/>
        <color rgb="FF000000"/>
        <rFont val="ＭＳ Ｐゴシック"/>
        <family val="3"/>
        <charset val="128"/>
      </rPr>
      <t>令和 7年 6月16日
令和 7年 6月16日
令和 7年 6月16日
令和 7年 6月16日
令和 7年 6月16日</t>
    </r>
  </si>
  <si>
    <t>848</t>
  </si>
  <si>
    <t>57,9017,1</t>
  </si>
  <si>
    <r>
      <rPr>
        <sz val="9"/>
        <color rgb="FF000000"/>
        <rFont val="ＭＳ ゴシック"/>
        <family val="3"/>
        <charset val="128"/>
      </rPr>
      <t>ゆあなす合同会社
訪問看護ステーションゆあなす</t>
    </r>
  </si>
  <si>
    <r>
      <rPr>
        <sz val="9"/>
        <color rgb="FF000000"/>
        <rFont val="ＭＳ ゴシック"/>
        <family val="3"/>
        <charset val="128"/>
      </rPr>
      <t>〒068－0814
岩見沢市美園四条一丁目１番９号ＫＭ６２－２０２号　</t>
    </r>
  </si>
  <si>
    <r>
      <rPr>
        <sz val="9"/>
        <color rgb="FF000000"/>
        <rFont val="ＭＳ ゴシック"/>
        <family val="3"/>
        <charset val="128"/>
      </rPr>
      <t>0126-35-6571
(0126-35-6572)</t>
    </r>
  </si>
  <si>
    <r>
      <rPr>
        <sz val="9"/>
        <color rgb="FF000000"/>
        <rFont val="ＭＳ Ｐゴシック"/>
        <family val="3"/>
        <charset val="128"/>
      </rPr>
      <t>( 訪看10 )第    772 号
( 訪看24 )第   1100 号
( 訪看25 )第   1183 号
( 訪看27 )第    452 号
( 訪看28 )第    297 号
( 訪看41 )第    442 号</t>
    </r>
  </si>
  <si>
    <r>
      <rPr>
        <sz val="9"/>
        <color rgb="FF000000"/>
        <rFont val="ＭＳ Ｐゴシック"/>
        <family val="3"/>
        <charset val="128"/>
      </rPr>
      <t>令和 7年12月 1日
令和 7年10月 1日
令和 7年10月 1日
令和 7年12月 1日
令和 7年12月 1日
令和 7年10月 1日</t>
    </r>
  </si>
  <si>
    <t>849</t>
  </si>
  <si>
    <t>57,9401,7</t>
  </si>
  <si>
    <r>
      <rPr>
        <sz val="9"/>
        <color rgb="FF000000"/>
        <rFont val="ＭＳ ゴシック"/>
        <family val="3"/>
        <charset val="128"/>
      </rPr>
      <t>医療法人社団　萌佑会
訪問看護ステーション佑</t>
    </r>
  </si>
  <si>
    <r>
      <rPr>
        <sz val="9"/>
        <color rgb="FF000000"/>
        <rFont val="ＭＳ ゴシック"/>
        <family val="3"/>
        <charset val="128"/>
      </rPr>
      <t>〒068－0005
岩見沢市五条東１６丁目９</t>
    </r>
  </si>
  <si>
    <r>
      <rPr>
        <sz val="9"/>
        <color rgb="FF000000"/>
        <rFont val="ＭＳ ゴシック"/>
        <family val="3"/>
        <charset val="128"/>
      </rPr>
      <t>0126-20-2350
(0126-20-2351)</t>
    </r>
  </si>
  <si>
    <r>
      <rPr>
        <sz val="9"/>
        <color rgb="FF000000"/>
        <rFont val="ＭＳ Ｐゴシック"/>
        <family val="3"/>
        <charset val="128"/>
      </rPr>
      <t>( 訪看10 )第    788 号
( 訪看23 )第    762 号
( 訪看25 )第    836 号
( 訪看34 )第     68 号
( 訪看35 )第      6 号
( 訪ベⅠ１ )第    234 号
( 訪ベⅠ１注 )第    256 号
( 訪看40 )第    186 号</t>
    </r>
  </si>
  <si>
    <r>
      <rPr>
        <sz val="9"/>
        <color rgb="FF000000"/>
        <rFont val="ＭＳ Ｐゴシック"/>
        <family val="3"/>
        <charset val="128"/>
      </rPr>
      <t>令和 8年 4月 1日
令和 6年 6月 1日
令和 3年12月 1日
令和 6年 6月 1日
令和 8年 6月 1日
令和 8年 6月 1日
令和 8年 6月 1日
令和 6年 6月 1日</t>
    </r>
  </si>
  <si>
    <t>850</t>
  </si>
  <si>
    <t>57,9402,5</t>
  </si>
  <si>
    <r>
      <rPr>
        <sz val="9"/>
        <color rgb="FF000000"/>
        <rFont val="ＭＳ ゴシック"/>
        <family val="3"/>
        <charset val="128"/>
      </rPr>
      <t>合同会社Ｇｒａｃｅ．Ｉ
訪問看護ステーション恵</t>
    </r>
  </si>
  <si>
    <r>
      <rPr>
        <sz val="9"/>
        <color rgb="FF000000"/>
        <rFont val="ＭＳ ゴシック"/>
        <family val="3"/>
        <charset val="128"/>
      </rPr>
      <t>〒068－0111
岩見沢市栗沢町由良７３９番地４</t>
    </r>
  </si>
  <si>
    <r>
      <rPr>
        <sz val="9"/>
        <color rgb="FF000000"/>
        <rFont val="ＭＳ ゴシック"/>
        <family val="3"/>
        <charset val="128"/>
      </rPr>
      <t>0126-34-2230
(0126-34-2231)</t>
    </r>
  </si>
  <si>
    <r>
      <rPr>
        <sz val="9"/>
        <color rgb="FF000000"/>
        <rFont val="ＭＳ Ｐゴシック"/>
        <family val="3"/>
        <charset val="128"/>
      </rPr>
      <t>( 訪看10 )第    789 号
( 訪看23 )第    630 号
( 訪看25 )第    703 号
( 訪看26 )第     30 号
( 訪看27 )第    465 号
( 訪看28 )第    304 号
( 訪看32 )第     24 号
( 訪看33 )第      4 号
( 訪看40 )第    336 号</t>
    </r>
  </si>
  <si>
    <r>
      <rPr>
        <sz val="9"/>
        <color rgb="FF000000"/>
        <rFont val="ＭＳ Ｐゴシック"/>
        <family val="3"/>
        <charset val="128"/>
      </rPr>
      <t>令和 8年 4月 1日
令和 6年 6月 1日
令和元年10月 1日
令和元年10月 1日
令和 8年 4月 1日
令和 8年 4月 1日
令和 4年10月 1日
令和 5年 8月 1日
令和 6年 6月 1日</t>
    </r>
  </si>
  <si>
    <t>851</t>
  </si>
  <si>
    <t>57,9403,3</t>
  </si>
  <si>
    <r>
      <rPr>
        <sz val="9"/>
        <color rgb="FF000000"/>
        <rFont val="ＭＳ ゴシック"/>
        <family val="3"/>
        <charset val="128"/>
      </rPr>
      <t>合同会社　ｂｅｉｎｇ
合同会社　ｂｅｉｎｇ　訪問看護ステーション　クローバー</t>
    </r>
  </si>
  <si>
    <r>
      <rPr>
        <sz val="9"/>
        <color rgb="FF000000"/>
        <rFont val="ＭＳ ゴシック"/>
        <family val="3"/>
        <charset val="128"/>
      </rPr>
      <t>〒068－0003
岩見沢市三条東１丁目８番地１サンエム中央ビル　１Ｆ－Ｂ号</t>
    </r>
  </si>
  <si>
    <r>
      <rPr>
        <sz val="9"/>
        <color rgb="FF000000"/>
        <rFont val="ＭＳ ゴシック"/>
        <family val="3"/>
        <charset val="128"/>
      </rPr>
      <t xml:space="preserve">090-6875-8311
</t>
    </r>
  </si>
  <si>
    <r>
      <rPr>
        <sz val="9"/>
        <color rgb="FF000000"/>
        <rFont val="ＭＳ Ｐゴシック"/>
        <family val="3"/>
        <charset val="128"/>
      </rPr>
      <t>( 訪看23 )第   1202 号
( 訪看25 )第    856 号
( 訪看32 )第     50 号
( 訪看34 )第     69 号
( 訪ベⅠ１ )第    449 号
( 訪看40 )第    337 号</t>
    </r>
  </si>
  <si>
    <r>
      <rPr>
        <sz val="9"/>
        <color rgb="FF000000"/>
        <rFont val="ＭＳ Ｐゴシック"/>
        <family val="3"/>
        <charset val="128"/>
      </rPr>
      <t>令和 8年 7月 1日
令和 4年 4月 1日
令和 6年 6月 1日
令和 6年 6月 1日
令和 8年 6月 1日
令和 6年 6月 1日</t>
    </r>
  </si>
  <si>
    <t>852</t>
  </si>
  <si>
    <t>57,9404,1</t>
  </si>
  <si>
    <r>
      <rPr>
        <sz val="9"/>
        <color rgb="FF000000"/>
        <rFont val="ＭＳ ゴシック"/>
        <family val="3"/>
        <charset val="128"/>
      </rPr>
      <t>合同会社　ＨａｐｐｙＳｍｉｌｅ
訪問看護ステーション　ほおむ・幌向</t>
    </r>
  </si>
  <si>
    <r>
      <rPr>
        <sz val="9"/>
        <color rgb="FF000000"/>
        <rFont val="ＭＳ ゴシック"/>
        <family val="3"/>
        <charset val="128"/>
      </rPr>
      <t>〒069－0372
岩見沢市幌向南二条２丁目２０３番地５</t>
    </r>
  </si>
  <si>
    <r>
      <rPr>
        <sz val="9"/>
        <color rgb="FF000000"/>
        <rFont val="ＭＳ ゴシック"/>
        <family val="3"/>
        <charset val="128"/>
      </rPr>
      <t xml:space="preserve">0126-35-4491
</t>
    </r>
  </si>
  <si>
    <r>
      <rPr>
        <sz val="9"/>
        <color rgb="FF000000"/>
        <rFont val="ＭＳ Ｐゴシック"/>
        <family val="3"/>
        <charset val="128"/>
      </rPr>
      <t>( 訪看10 )第    553 号
( 訪看23 )第   1179 号
( 訪看24 )第    831 号
( 訪看25 )第    905 号
( 訪看34 )第     48 号
( 訪看35 )第     53 号
( 訪ベⅠ１ )第    402 号
( 訪ベⅠ１注 )第    111 号
( 訪看40 )第    594 号</t>
    </r>
  </si>
  <si>
    <r>
      <rPr>
        <sz val="9"/>
        <color rgb="FF000000"/>
        <rFont val="ＭＳ Ｐゴシック"/>
        <family val="3"/>
        <charset val="128"/>
      </rPr>
      <t>令和 5年 2月 1日
令和 8年 6月 1日
令和 5年 2月 1日
令和 5年 2月 1日
令和 6年 6月 1日
令和 8年 6月 1日
令和 8年 6月 1日
令和 8年 6月 1日
令和 6年12月 1日</t>
    </r>
  </si>
  <si>
    <t>853</t>
  </si>
  <si>
    <t>58,9001,3</t>
  </si>
  <si>
    <r>
      <rPr>
        <sz val="9"/>
        <color rgb="FF000000"/>
        <rFont val="ＭＳ ゴシック"/>
        <family val="3"/>
        <charset val="128"/>
      </rPr>
      <t>医療法人　やわらぎ
訪問看護ステーションマーガレット</t>
    </r>
  </si>
  <si>
    <r>
      <rPr>
        <sz val="9"/>
        <color rgb="FF000000"/>
        <rFont val="ＭＳ ゴシック"/>
        <family val="3"/>
        <charset val="128"/>
      </rPr>
      <t>〒069－0237
空知郡南幌町栄町１丁目１番２０号</t>
    </r>
  </si>
  <si>
    <r>
      <rPr>
        <sz val="9"/>
        <color rgb="FF000000"/>
        <rFont val="ＭＳ ゴシック"/>
        <family val="3"/>
        <charset val="128"/>
      </rPr>
      <t xml:space="preserve">011-378-0092
</t>
    </r>
  </si>
  <si>
    <r>
      <rPr>
        <sz val="9"/>
        <color rgb="FF000000"/>
        <rFont val="ＭＳ Ｐゴシック"/>
        <family val="3"/>
        <charset val="128"/>
      </rPr>
      <t>( 訪看10 )第      4 号
( 訪看23 )第    103 号
( 訪看25 )第     84 号
( 訪看27 )第    492 号
( 訪看40 )第    149 号</t>
    </r>
  </si>
  <si>
    <r>
      <rPr>
        <sz val="9"/>
        <color rgb="FF000000"/>
        <rFont val="ＭＳ Ｐゴシック"/>
        <family val="3"/>
        <charset val="128"/>
      </rPr>
      <t>平成10年10月 1日
令和 6年 6月 1日
平成10年10月 1日
令和 8年 6月 1日
令和 6年 6月 1日</t>
    </r>
  </si>
  <si>
    <t>854</t>
  </si>
  <si>
    <t>58,9002,1</t>
  </si>
  <si>
    <r>
      <rPr>
        <sz val="9"/>
        <color rgb="FF000000"/>
        <rFont val="ＭＳ ゴシック"/>
        <family val="3"/>
        <charset val="128"/>
      </rPr>
      <t>一般社団法人　北海道総合在宅ケア事業団
一般社団法人北海道総合在宅ケア事業団長沼地域訪問看護ステーション</t>
    </r>
  </si>
  <si>
    <r>
      <rPr>
        <sz val="9"/>
        <color rgb="FF000000"/>
        <rFont val="ＭＳ ゴシック"/>
        <family val="3"/>
        <charset val="128"/>
      </rPr>
      <t>〒069－1315
夕張郡長沼町南町２丁目３番１号　長沼町総合保健福祉センター</t>
    </r>
  </si>
  <si>
    <r>
      <rPr>
        <sz val="9"/>
        <color rgb="FF000000"/>
        <rFont val="ＭＳ ゴシック"/>
        <family val="3"/>
        <charset val="128"/>
      </rPr>
      <t>01238-8-1052
(01238-8-1204)</t>
    </r>
  </si>
  <si>
    <r>
      <rPr>
        <sz val="9"/>
        <color rgb="FF000000"/>
        <rFont val="ＭＳ Ｐゴシック"/>
        <family val="3"/>
        <charset val="128"/>
      </rPr>
      <t>( 訪看10 )第    101 号
( 訪看23 )第    559 号
( 訪看25 )第    645 号
( 訪看27 )第    147 号
( 訪看34 )第    194 号
( 訪ベⅠ１ )第    238 号
( 訪ベⅠ１注 )第    234 号
( 訪看40 )第    331 号</t>
    </r>
  </si>
  <si>
    <r>
      <rPr>
        <sz val="9"/>
        <color rgb="FF000000"/>
        <rFont val="ＭＳ Ｐゴシック"/>
        <family val="3"/>
        <charset val="128"/>
      </rPr>
      <t>令和 4年 1月 1日
令和 6年 6月 1日
平成30年10月 1日
平成30年10月 1日
令和 6年12月 1日
令和 8年 6月 1日
令和 8年 6月 1日
令和 6年 6月 1日</t>
    </r>
  </si>
  <si>
    <t>855</t>
  </si>
  <si>
    <t>58,9400,7</t>
  </si>
  <si>
    <r>
      <rPr>
        <sz val="9"/>
        <color rgb="FF000000"/>
        <rFont val="ＭＳ ゴシック"/>
        <family val="3"/>
        <charset val="128"/>
      </rPr>
      <t>日本赤十字社
栗山赤十字病院</t>
    </r>
  </si>
  <si>
    <r>
      <rPr>
        <sz val="9"/>
        <color rgb="FF000000"/>
        <rFont val="ＭＳ ゴシック"/>
        <family val="3"/>
        <charset val="128"/>
      </rPr>
      <t>〒069－1513
夕張郡栗山町朝日３丁目２番地</t>
    </r>
  </si>
  <si>
    <r>
      <rPr>
        <sz val="9"/>
        <color rgb="FF000000"/>
        <rFont val="ＭＳ ゴシック"/>
        <family val="3"/>
        <charset val="128"/>
      </rPr>
      <t xml:space="preserve">0123-72-5033
</t>
    </r>
  </si>
  <si>
    <r>
      <rPr>
        <sz val="9"/>
        <color rgb="FF000000"/>
        <rFont val="ＭＳ Ｐゴシック"/>
        <family val="3"/>
        <charset val="128"/>
      </rPr>
      <t>( 訪看10 )第    625 号
( 訪看23 )第   1132 号
( 訪看24 )第   1082 号
( 訪看25 )第   1166 号
( 訪看34 )第     84 号
( 訪ベⅠ１ )第    239 号
( 訪ベⅠ１注 )第     99 号
( 訪看40 )第     18 号</t>
    </r>
  </si>
  <si>
    <r>
      <rPr>
        <sz val="9"/>
        <color rgb="FF000000"/>
        <rFont val="ＭＳ Ｐゴシック"/>
        <family val="3"/>
        <charset val="128"/>
      </rPr>
      <t>令和 6年 3月 1日
令和 7年10月 1日
令和 7年 9月 1日
令和 7年 9月 1日
令和 6年 7月 1日
令和 8年 6月 1日
令和 8年 6月 1日
令和 6年 6月 1日</t>
    </r>
  </si>
  <si>
    <t>856</t>
  </si>
  <si>
    <t>59,9003,7</t>
  </si>
  <si>
    <r>
      <rPr>
        <sz val="9"/>
        <color rgb="FF000000"/>
        <rFont val="ＭＳ ゴシック"/>
        <family val="3"/>
        <charset val="128"/>
      </rPr>
      <t>社会医療法人　豊生会
夕張豊生会訪問看護ステーション　ルピナス</t>
    </r>
  </si>
  <si>
    <r>
      <rPr>
        <sz val="9"/>
        <color rgb="FF000000"/>
        <rFont val="ＭＳ ゴシック"/>
        <family val="3"/>
        <charset val="128"/>
      </rPr>
      <t>〒068－0425
夕張市若菜８番地１２</t>
    </r>
  </si>
  <si>
    <r>
      <rPr>
        <sz val="9"/>
        <color rgb="FF000000"/>
        <rFont val="ＭＳ ゴシック"/>
        <family val="3"/>
        <charset val="128"/>
      </rPr>
      <t>0123-57-7781
(0123-57-7783)</t>
    </r>
  </si>
  <si>
    <r>
      <rPr>
        <sz val="9"/>
        <color rgb="FF000000"/>
        <rFont val="ＭＳ Ｐゴシック"/>
        <family val="3"/>
        <charset val="128"/>
      </rPr>
      <t>( 訪看23 )第    995 号
( 訪看24 )第    962 号
( 訪看25 )第   1033 号
( 訪ベⅠ１ )第    303 号
( 訪ベⅠ１注 )第    202 号
( 訪看41 )第     19 号</t>
    </r>
  </si>
  <si>
    <r>
      <rPr>
        <sz val="9"/>
        <color rgb="FF000000"/>
        <rFont val="ＭＳ Ｐゴシック"/>
        <family val="3"/>
        <charset val="128"/>
      </rPr>
      <t>令和 6年 7月 1日
令和 6年 6月 1日
令和 6年 6月 1日
令和 8年 6月 1日
令和 8年 6月 1日
令和 6年 6月 1日</t>
    </r>
  </si>
  <si>
    <t>857</t>
  </si>
  <si>
    <t>60,9001,9</t>
  </si>
  <si>
    <r>
      <rPr>
        <sz val="9"/>
        <color rgb="FF000000"/>
        <rFont val="ＭＳ ゴシック"/>
        <family val="3"/>
        <charset val="128"/>
      </rPr>
      <t>一般社団法人　北海道総合在宅ケア事業団
一般社団法人北海道総合在宅ケア事業団三笠訪問看護ステーション</t>
    </r>
  </si>
  <si>
    <r>
      <rPr>
        <sz val="9"/>
        <color rgb="FF000000"/>
        <rFont val="ＭＳ ゴシック"/>
        <family val="3"/>
        <charset val="128"/>
      </rPr>
      <t>〒068－2154
三笠市高美町４４４番地　三笠市ふれあい健康センター内</t>
    </r>
  </si>
  <si>
    <r>
      <rPr>
        <sz val="9"/>
        <color rgb="FF000000"/>
        <rFont val="ＭＳ ゴシック"/>
        <family val="3"/>
        <charset val="128"/>
      </rPr>
      <t xml:space="preserve">01267-3-2200
</t>
    </r>
  </si>
  <si>
    <r>
      <rPr>
        <sz val="9"/>
        <color rgb="FF000000"/>
        <rFont val="ＭＳ Ｐゴシック"/>
        <family val="3"/>
        <charset val="128"/>
      </rPr>
      <t>( 訪看10 )第    103 号
( 訪看23 )第   1119 号
( 訪看24 )第    117 号
( 訪看25 )第    124 号
( 訪看27 )第    137 号
( 訪看34 )第    209 号
( 訪ベⅠ１ )第    243 号
( 訪ベⅠ１注 )第    232 号
( 訪看40 )第    342 号</t>
    </r>
  </si>
  <si>
    <r>
      <rPr>
        <sz val="9"/>
        <color rgb="FF000000"/>
        <rFont val="ＭＳ Ｐゴシック"/>
        <family val="3"/>
        <charset val="128"/>
      </rPr>
      <t>令和 3年 6月 1日
令和 7年 8月 1日
平成20年 4月 1日
平成11年12月 1日
平成30年 7月 1日
令和 6年12月 1日
令和 8年 6月 1日
令和 8年 6月 1日
令和 6年 6月 1日</t>
    </r>
  </si>
  <si>
    <t>858</t>
  </si>
  <si>
    <t>60,9002,7</t>
  </si>
  <si>
    <r>
      <rPr>
        <sz val="9"/>
        <color rgb="FF000000"/>
        <rFont val="ＭＳ ゴシック"/>
        <family val="3"/>
        <charset val="128"/>
      </rPr>
      <t>三笠市
市立三笠総合病院訪問看護ステーション　ゆうゆう</t>
    </r>
  </si>
  <si>
    <r>
      <rPr>
        <sz val="9"/>
        <color rgb="FF000000"/>
        <rFont val="ＭＳ ゴシック"/>
        <family val="3"/>
        <charset val="128"/>
      </rPr>
      <t>〒068－2194
三笠市宮本町４８９番地１</t>
    </r>
  </si>
  <si>
    <r>
      <rPr>
        <sz val="9"/>
        <color rgb="FF000000"/>
        <rFont val="ＭＳ ゴシック"/>
        <family val="3"/>
        <charset val="128"/>
      </rPr>
      <t>0126-72-3131
(0126-72-2493)</t>
    </r>
  </si>
  <si>
    <r>
      <rPr>
        <sz val="9"/>
        <color rgb="FF000000"/>
        <rFont val="ＭＳ Ｐゴシック"/>
        <family val="3"/>
        <charset val="128"/>
      </rPr>
      <t>( 訪看10 )第    251 号
( 訪看23 )第    997 号
( 訪看24 )第    454 号
( 訪看25 )第    549 号
( 訪ベⅠ１ )第    336 号
( 訪ベⅠ１注 )第    388 号
( 訪看40 )第    343 号</t>
    </r>
  </si>
  <si>
    <r>
      <rPr>
        <sz val="9"/>
        <color rgb="FF000000"/>
        <rFont val="ＭＳ Ｐゴシック"/>
        <family val="3"/>
        <charset val="128"/>
      </rPr>
      <t>令和 4年 1月 1日
令和 6年 7月 1日
令和 4年 1月 1日
令和 3年 4月 1日
令和 8年 6月 1日
令和 8年 6月 1日
令和 6年 6月 1日</t>
    </r>
  </si>
  <si>
    <t>859</t>
  </si>
  <si>
    <t>61,9001,7</t>
  </si>
  <si>
    <r>
      <rPr>
        <sz val="9"/>
        <color rgb="FF000000"/>
        <rFont val="ＭＳ ゴシック"/>
        <family val="3"/>
        <charset val="128"/>
      </rPr>
      <t>一般社団法人　北海道総合在宅ケア事業団
一般社団法人北海道総合在宅ケア事業団美唄訪問看護ステーション</t>
    </r>
  </si>
  <si>
    <r>
      <rPr>
        <sz val="9"/>
        <color rgb="FF000000"/>
        <rFont val="ＭＳ ゴシック"/>
        <family val="3"/>
        <charset val="128"/>
      </rPr>
      <t>〒072－0011
美唄市大通東一条南５丁目１番２３号</t>
    </r>
  </si>
  <si>
    <r>
      <rPr>
        <sz val="9"/>
        <color rgb="FF000000"/>
        <rFont val="ＭＳ ゴシック"/>
        <family val="3"/>
        <charset val="128"/>
      </rPr>
      <t xml:space="preserve">01266-2-3977
</t>
    </r>
  </si>
  <si>
    <r>
      <rPr>
        <sz val="9"/>
        <color rgb="FF000000"/>
        <rFont val="ＭＳ Ｐゴシック"/>
        <family val="3"/>
        <charset val="128"/>
      </rPr>
      <t>( 訪看10 )第    104 号
( 訪看23 )第    133 号
( 訪看25 )第    236 号
( 訪看27 )第    138 号
( 訪看34 )第    180 号
( 訪ベⅠ１ )第    245 号
( 訪ベⅠ１注 )第    230 号
( 訪看40 )第    339 号</t>
    </r>
  </si>
  <si>
    <r>
      <rPr>
        <sz val="9"/>
        <color rgb="FF000000"/>
        <rFont val="ＭＳ Ｐゴシック"/>
        <family val="3"/>
        <charset val="128"/>
      </rPr>
      <t>令和 3年10月 1日
令和 6年 6月 1日
平成19年 4月 1日
平成30年 7月 1日
令和 6年12月 1日
令和 8年 6月 1日
令和 8年 6月 1日
令和 6年 6月 1日</t>
    </r>
  </si>
  <si>
    <t>860</t>
  </si>
  <si>
    <t>61,9002,5</t>
  </si>
  <si>
    <r>
      <rPr>
        <sz val="9"/>
        <color rgb="FF000000"/>
        <rFont val="ＭＳ ゴシック"/>
        <family val="3"/>
        <charset val="128"/>
      </rPr>
      <t>医療法人社団　慶北会花田病院
訪問看護ステーションよろこび</t>
    </r>
  </si>
  <si>
    <r>
      <rPr>
        <sz val="9"/>
        <color rgb="FF000000"/>
        <rFont val="ＭＳ ゴシック"/>
        <family val="3"/>
        <charset val="128"/>
      </rPr>
      <t>〒072－0001
美唄市大通東一条北２丁目１番５号　カーサイツキⅡ</t>
    </r>
  </si>
  <si>
    <r>
      <rPr>
        <sz val="9"/>
        <color rgb="FF000000"/>
        <rFont val="ＭＳ ゴシック"/>
        <family val="3"/>
        <charset val="128"/>
      </rPr>
      <t xml:space="preserve">01266-2-2171
</t>
    </r>
  </si>
  <si>
    <r>
      <rPr>
        <sz val="9"/>
        <color rgb="FF000000"/>
        <rFont val="ＭＳ Ｐゴシック"/>
        <family val="3"/>
        <charset val="128"/>
      </rPr>
      <t>( 訪看10 )第    219 号
( 訪看23 )第    523 号
( 訪看25 )第    359 号
( 訪看27 )第     93 号
( 訪看28 )第     75 号
( 訪看40 )第     83 号</t>
    </r>
  </si>
  <si>
    <r>
      <rPr>
        <sz val="9"/>
        <color rgb="FF000000"/>
        <rFont val="ＭＳ Ｐゴシック"/>
        <family val="3"/>
        <charset val="128"/>
      </rPr>
      <t>平成27年10月 1日
令和 6年 6月 1日
平成24年 4月 1日
平成30年 4月 1日
平成30年 4月 1日
令和 6年 6月 1日</t>
    </r>
  </si>
  <si>
    <t>861</t>
  </si>
  <si>
    <t>61,9400,1</t>
  </si>
  <si>
    <r>
      <rPr>
        <sz val="9"/>
        <color rgb="FF000000"/>
        <rFont val="ＭＳ ゴシック"/>
        <family val="3"/>
        <charset val="128"/>
      </rPr>
      <t>美唄市
市立美唄病院訪問看護ステーションつむぎ</t>
    </r>
  </si>
  <si>
    <r>
      <rPr>
        <sz val="9"/>
        <color rgb="FF000000"/>
        <rFont val="ＭＳ ゴシック"/>
        <family val="3"/>
        <charset val="128"/>
      </rPr>
      <t>〒072－8555
美唄市西２条北１丁目１番１号</t>
    </r>
  </si>
  <si>
    <r>
      <rPr>
        <sz val="9"/>
        <color rgb="FF000000"/>
        <rFont val="ＭＳ ゴシック"/>
        <family val="3"/>
        <charset val="128"/>
      </rPr>
      <t>0126-63-4171
(0126-63-4300)</t>
    </r>
  </si>
  <si>
    <r>
      <rPr>
        <sz val="9"/>
        <color rgb="FF000000"/>
        <rFont val="ＭＳ Ｐゴシック"/>
        <family val="3"/>
        <charset val="128"/>
      </rPr>
      <t>( 訪看24 )第   1149 号
( 訪看25 )第   1236 号
( 訪ベⅠ１ )第    572 号
( 訪ベⅠ１注 )第    307 号
( 訪看41 )第    502 号</t>
    </r>
  </si>
  <si>
    <r>
      <rPr>
        <sz val="9"/>
        <color rgb="FF000000"/>
        <rFont val="ＭＳ Ｐゴシック"/>
        <family val="3"/>
        <charset val="128"/>
      </rPr>
      <t>令和 8年 5月 1日
令和 8年 5月 1日
令和 8年 6月 1日
令和 8年 6月 1日
令和 8年 5月 1日</t>
    </r>
  </si>
  <si>
    <t>862</t>
  </si>
  <si>
    <t>64,9001,1</t>
  </si>
  <si>
    <r>
      <rPr>
        <sz val="9"/>
        <color rgb="FF000000"/>
        <rFont val="ＭＳ ゴシック"/>
        <family val="3"/>
        <charset val="128"/>
      </rPr>
      <t>一般社団法人　北海道総合在宅ケア事業団
一般社団法人北海道総合在宅ケア事業団留萌地域訪問看護ステーション</t>
    </r>
  </si>
  <si>
    <r>
      <rPr>
        <sz val="9"/>
        <color rgb="FF000000"/>
        <rFont val="ＭＳ ゴシック"/>
        <family val="3"/>
        <charset val="128"/>
      </rPr>
      <t>〒077－0011
留萌市東雲町２丁目１６番地１留萌市立病院４階</t>
    </r>
  </si>
  <si>
    <r>
      <rPr>
        <sz val="9"/>
        <color rgb="FF000000"/>
        <rFont val="ＭＳ ゴシック"/>
        <family val="3"/>
        <charset val="128"/>
      </rPr>
      <t>0164-43-8383
(0164-43-2800)</t>
    </r>
  </si>
  <si>
    <r>
      <rPr>
        <sz val="9"/>
        <color rgb="FF000000"/>
        <rFont val="ＭＳ Ｐゴシック"/>
        <family val="3"/>
        <charset val="128"/>
      </rPr>
      <t>( 訪看10 )第    566 号
( 訪看34 )第    177 号
( 訪ベⅠ１ )第    246 号
( 訪ベⅠ１注 )第    228 号
( 訪看40 )第    340 号</t>
    </r>
  </si>
  <si>
    <r>
      <rPr>
        <sz val="9"/>
        <color rgb="FF000000"/>
        <rFont val="ＭＳ Ｐゴシック"/>
        <family val="3"/>
        <charset val="128"/>
      </rPr>
      <t>令和 5年 4月 1日
令和 6年12月 1日
令和 8年 6月 1日
令和 8年 6月 1日
令和 6年 6月 1日</t>
    </r>
  </si>
  <si>
    <t>863</t>
  </si>
  <si>
    <t>64,9002,9</t>
  </si>
  <si>
    <r>
      <rPr>
        <sz val="9"/>
        <color rgb="FF000000"/>
        <rFont val="ＭＳ ゴシック"/>
        <family val="3"/>
        <charset val="128"/>
      </rPr>
      <t>一般社団法人　北海道総合在宅ケア事業団
一般社団法人北海道総合在宅ケア事業団羽幌地域訪問看護ステーション</t>
    </r>
  </si>
  <si>
    <r>
      <rPr>
        <sz val="9"/>
        <color rgb="FF000000"/>
        <rFont val="ＭＳ ゴシック"/>
        <family val="3"/>
        <charset val="128"/>
      </rPr>
      <t>〒078－4123
苫前郡苫前町栄町１１０番地　北海道立羽幌病院３階</t>
    </r>
  </si>
  <si>
    <r>
      <rPr>
        <sz val="9"/>
        <color rgb="FF000000"/>
        <rFont val="ＭＳ ゴシック"/>
        <family val="3"/>
        <charset val="128"/>
      </rPr>
      <t>01646-9-2101
(01646-9-2111)</t>
    </r>
  </si>
  <si>
    <r>
      <rPr>
        <sz val="9"/>
        <color rgb="FF000000"/>
        <rFont val="ＭＳ Ｐゴシック"/>
        <family val="3"/>
        <charset val="128"/>
      </rPr>
      <t>( 訪看10 )第    105 号
( 訪看34 )第    204 号
( 訪ベⅠ１ )第    304 号
( 訪ベⅠ１注 )第    226 号
( 訪看40 )第    344 号</t>
    </r>
  </si>
  <si>
    <t>864</t>
  </si>
  <si>
    <t>64,9004,5</t>
  </si>
  <si>
    <r>
      <rPr>
        <sz val="9"/>
        <color rgb="FF000000"/>
        <rFont val="ＭＳ ゴシック"/>
        <family val="3"/>
        <charset val="128"/>
      </rPr>
      <t>医療法人社団　心優会
医療法人社団　心優会　訪問看護ステーション　季実の杜</t>
    </r>
  </si>
  <si>
    <r>
      <rPr>
        <sz val="9"/>
        <color rgb="FF000000"/>
        <rFont val="ＭＳ ゴシック"/>
        <family val="3"/>
        <charset val="128"/>
      </rPr>
      <t>〒077－0042
留萌市開運町１丁目５番１号介護老人保健施設　季実の杜内</t>
    </r>
  </si>
  <si>
    <r>
      <rPr>
        <sz val="9"/>
        <color rgb="FF000000"/>
        <rFont val="ＭＳ ゴシック"/>
        <family val="3"/>
        <charset val="128"/>
      </rPr>
      <t>0164-43-4405
(0164-43-4407)</t>
    </r>
  </si>
  <si>
    <r>
      <rPr>
        <sz val="9"/>
        <color rgb="FF000000"/>
        <rFont val="ＭＳ Ｐゴシック"/>
        <family val="3"/>
        <charset val="128"/>
      </rPr>
      <t>( 訪看23 )第    524 号
( 訪看25 )第    613 号
( 訪ベⅠ１ )第    248 号
( 訪ベⅠ１注 )第    125 号
( 訪看41 )第    274 号</t>
    </r>
  </si>
  <si>
    <r>
      <rPr>
        <sz val="9"/>
        <color rgb="FF000000"/>
        <rFont val="ＭＳ Ｐゴシック"/>
        <family val="3"/>
        <charset val="128"/>
      </rPr>
      <t>令和 6年 6月 1日
平成30年 4月 1日
令和 8年 6月 1日
令和 8年 6月 1日
令和 6年10月 1日</t>
    </r>
  </si>
  <si>
    <t>865</t>
  </si>
  <si>
    <t>64,9005,2</t>
  </si>
  <si>
    <r>
      <rPr>
        <sz val="9"/>
        <color rgb="FF000000"/>
        <rFont val="ＭＳ ゴシック"/>
        <family val="3"/>
        <charset val="128"/>
      </rPr>
      <t>合同会社　すみか
訪問看護ステーション　すみか</t>
    </r>
  </si>
  <si>
    <r>
      <rPr>
        <sz val="9"/>
        <color rgb="FF000000"/>
        <rFont val="ＭＳ ゴシック"/>
        <family val="3"/>
        <charset val="128"/>
      </rPr>
      <t>〒077－0042
留萌市開運町２丁目１－３９エクセル山郷ビル１階</t>
    </r>
  </si>
  <si>
    <r>
      <rPr>
        <sz val="9"/>
        <color rgb="FF000000"/>
        <rFont val="ＭＳ ゴシック"/>
        <family val="3"/>
        <charset val="128"/>
      </rPr>
      <t xml:space="preserve">090-5952-9337
</t>
    </r>
  </si>
  <si>
    <r>
      <rPr>
        <sz val="9"/>
        <color rgb="FF000000"/>
        <rFont val="ＭＳ Ｐゴシック"/>
        <family val="3"/>
        <charset val="128"/>
      </rPr>
      <t>( 訪看10 )第    718 号
( 訪看24 )第   1060 号
( 訪看25 )第   1143 号
( 訪看27 )第    425 号
( 訪ベⅠ１ )第    399 号
( 訪ベⅠ１注 )第    124 号
( 訪看41 )第    377 号</t>
    </r>
  </si>
  <si>
    <r>
      <rPr>
        <sz val="9"/>
        <color rgb="FF000000"/>
        <rFont val="ＭＳ Ｐゴシック"/>
        <family val="3"/>
        <charset val="128"/>
      </rPr>
      <t>令和 7年 5月 1日
令和 7年 7月 1日
令和 7年 7月 1日
令和 7年 7月 1日
令和 8年 6月 1日
令和 8年 6月 1日
令和 7年 5月 1日</t>
    </r>
  </si>
  <si>
    <t>866</t>
  </si>
  <si>
    <t>64,9006,0</t>
  </si>
  <si>
    <r>
      <rPr>
        <sz val="9"/>
        <color rgb="FF000000"/>
        <rFont val="ＭＳ ゴシック"/>
        <family val="3"/>
        <charset val="128"/>
      </rPr>
      <t>合同会社Ｌｉｎｋ
訪問看護ステーション　舞</t>
    </r>
  </si>
  <si>
    <r>
      <rPr>
        <sz val="9"/>
        <color rgb="FF000000"/>
        <rFont val="ＭＳ ゴシック"/>
        <family val="3"/>
        <charset val="128"/>
      </rPr>
      <t>〒077－0038
留萌市寿町一丁目２７番地の５</t>
    </r>
  </si>
  <si>
    <r>
      <rPr>
        <sz val="9"/>
        <color rgb="FF000000"/>
        <rFont val="ＭＳ ゴシック"/>
        <family val="3"/>
        <charset val="128"/>
      </rPr>
      <t xml:space="preserve">0164-56-4858
</t>
    </r>
  </si>
  <si>
    <r>
      <rPr>
        <sz val="9"/>
        <color rgb="FF000000"/>
        <rFont val="ＭＳ Ｐゴシック"/>
        <family val="3"/>
        <charset val="128"/>
      </rPr>
      <t>( 訪看10 )第    731 号
( 訪看24 )第   1055 号
( 訪看25 )第   1137 号
( 訪看27 )第    421 号
( 訪看28 )第    281 号
( 訪ベⅠ１ )第    472 号
( 訪看41 )第    391 号</t>
    </r>
  </si>
  <si>
    <t>867</t>
  </si>
  <si>
    <t>67,9001,4</t>
  </si>
  <si>
    <r>
      <rPr>
        <sz val="9"/>
        <color rgb="FF000000"/>
        <rFont val="ＭＳ ゴシック"/>
        <family val="3"/>
        <charset val="128"/>
      </rPr>
      <t>一般社団法人　北海道総合在宅ケア事業団
一般社団法人北海道総合在宅ケア事業団稚内訪問看護ステーション</t>
    </r>
  </si>
  <si>
    <r>
      <rPr>
        <sz val="9"/>
        <color rgb="FF000000"/>
        <rFont val="ＭＳ ゴシック"/>
        <family val="3"/>
        <charset val="128"/>
      </rPr>
      <t>〒097－0022
稚内市中央４丁目１６番２号　稚内市保健福祉センター２Ｆ</t>
    </r>
  </si>
  <si>
    <r>
      <rPr>
        <sz val="9"/>
        <color rgb="FF000000"/>
        <rFont val="ＭＳ ゴシック"/>
        <family val="3"/>
        <charset val="128"/>
      </rPr>
      <t xml:space="preserve">0162-22-0800
</t>
    </r>
  </si>
  <si>
    <r>
      <rPr>
        <sz val="9"/>
        <color rgb="FF000000"/>
        <rFont val="ＭＳ Ｐゴシック"/>
        <family val="3"/>
        <charset val="128"/>
      </rPr>
      <t>( 訪看10 )第    106 号
( 訪看23 )第   1148 号
( 訪看24 )第    122 号
( 訪看25 )第     30 号
( 訪看27 )第    139 号
( 訪看34 )第    167 号
( 訪ベⅠ１ )第    254 号
( 訪ベⅠ１注 )第    224 号
( 訪看40 )第    341 号</t>
    </r>
  </si>
  <si>
    <r>
      <rPr>
        <sz val="9"/>
        <color rgb="FF000000"/>
        <rFont val="ＭＳ Ｐゴシック"/>
        <family val="3"/>
        <charset val="128"/>
      </rPr>
      <t>令和 3年 7月 1日
令和 8年 1月 1日
平成20年 4月 1日
平成10年 5月 1日
平成30年 7月 1日
令和 6年12月 1日
令和 8年 6月 1日
令和 8年 6月 1日
令和 6年 6月 1日</t>
    </r>
  </si>
  <si>
    <t>868</t>
  </si>
  <si>
    <t>67,9002,2</t>
  </si>
  <si>
    <r>
      <rPr>
        <sz val="9"/>
        <color rgb="FF000000"/>
        <rFont val="ＭＳ ゴシック"/>
        <family val="3"/>
        <charset val="128"/>
      </rPr>
      <t>利尻島国民健康保険病院組合
訪問看護ステーションやすらぎ</t>
    </r>
  </si>
  <si>
    <r>
      <rPr>
        <sz val="9"/>
        <color rgb="FF000000"/>
        <rFont val="ＭＳ ゴシック"/>
        <family val="3"/>
        <charset val="128"/>
      </rPr>
      <t>〒097－0401
利尻郡利尻町沓形字緑町１１番地</t>
    </r>
  </si>
  <si>
    <r>
      <rPr>
        <sz val="9"/>
        <color rgb="FF000000"/>
        <rFont val="ＭＳ ゴシック"/>
        <family val="3"/>
        <charset val="128"/>
      </rPr>
      <t xml:space="preserve">01638-4-3399
</t>
    </r>
  </si>
  <si>
    <r>
      <rPr>
        <sz val="9"/>
        <color rgb="FF000000"/>
        <rFont val="ＭＳ Ｐゴシック"/>
        <family val="3"/>
        <charset val="128"/>
      </rPr>
      <t>( 訪看10 )第    293 号
( 訪看24 )第    285 号
( 訪看25 )第    383 号
( 訪ベⅠ１ )第    416 号
( 訪ベⅠ１注 )第    130 号
( 訪看40 )第     15 号</t>
    </r>
  </si>
  <si>
    <r>
      <rPr>
        <sz val="9"/>
        <color rgb="FF000000"/>
        <rFont val="ＭＳ Ｐゴシック"/>
        <family val="3"/>
        <charset val="128"/>
      </rPr>
      <t>平成30年 4月 1日
平成25年 4月 1日
平成25年 4月 1日
令和 8年 6月 1日
令和 8年 6月 1日
令和 6年 6月 1日</t>
    </r>
  </si>
  <si>
    <t>869</t>
  </si>
  <si>
    <t>67,9003,0</t>
  </si>
  <si>
    <r>
      <rPr>
        <sz val="9"/>
        <color rgb="FF000000"/>
        <rFont val="ＭＳ ゴシック"/>
        <family val="3"/>
        <charset val="128"/>
      </rPr>
      <t>社会医療法人道北勤労者医療協会
訪問看護ステーション宗谷さわやかポート</t>
    </r>
  </si>
  <si>
    <r>
      <rPr>
        <sz val="9"/>
        <color rgb="FF000000"/>
        <rFont val="ＭＳ ゴシック"/>
        <family val="3"/>
        <charset val="128"/>
      </rPr>
      <t>〒097－0001
稚内市末広３丁目６番５号</t>
    </r>
  </si>
  <si>
    <r>
      <rPr>
        <sz val="9"/>
        <color rgb="FF000000"/>
        <rFont val="ＭＳ ゴシック"/>
        <family val="3"/>
        <charset val="128"/>
      </rPr>
      <t xml:space="preserve">0162-24-2223
</t>
    </r>
  </si>
  <si>
    <r>
      <rPr>
        <sz val="9"/>
        <color rgb="FF000000"/>
        <rFont val="ＭＳ Ｐゴシック"/>
        <family val="3"/>
        <charset val="128"/>
      </rPr>
      <t>( 訪看23 )第    104 号
( 訪看25 )第    259 号
( 訪ベⅠ１ )第    250 号
( 訪ベⅠ１注 )第    396 号
( 訪看40 )第     76 号</t>
    </r>
  </si>
  <si>
    <r>
      <rPr>
        <sz val="9"/>
        <color rgb="FF000000"/>
        <rFont val="ＭＳ Ｐゴシック"/>
        <family val="3"/>
        <charset val="128"/>
      </rPr>
      <t>令和 6年 6月 1日
平成19年 4月 1日
令和 8年 6月 1日
令和 8年 6月 1日
令和 6年 6月 1日</t>
    </r>
  </si>
  <si>
    <t>870</t>
  </si>
  <si>
    <t>67,9006,3</t>
  </si>
  <si>
    <r>
      <rPr>
        <sz val="9"/>
        <color rgb="FF000000"/>
        <rFont val="ＭＳ ゴシック"/>
        <family val="3"/>
        <charset val="128"/>
      </rPr>
      <t>一般社団法人北海道総合在宅ケア事業団
一般社団法人北海道総合在宅ケア事業団　枝幸訪問看護ステーション</t>
    </r>
  </si>
  <si>
    <r>
      <rPr>
        <sz val="9"/>
        <color rgb="FF000000"/>
        <rFont val="ＭＳ ゴシック"/>
        <family val="3"/>
        <charset val="128"/>
      </rPr>
      <t>〒098－5824
枝幸郡枝幸町北栄町１４７４番地　枝幸町保健福祉センター</t>
    </r>
  </si>
  <si>
    <r>
      <rPr>
        <sz val="9"/>
        <color rgb="FF000000"/>
        <rFont val="ＭＳ ゴシック"/>
        <family val="3"/>
        <charset val="128"/>
      </rPr>
      <t>0163-69-8123
(0163-69-8124)</t>
    </r>
  </si>
  <si>
    <r>
      <rPr>
        <sz val="9"/>
        <color rgb="FF000000"/>
        <rFont val="ＭＳ Ｐゴシック"/>
        <family val="3"/>
        <charset val="128"/>
      </rPr>
      <t>( 訪看10 )第    262 号
( 訪看23 )第   1163 号
( 訪看24 )第    985 号
( 訪看25 )第   1062 号
( 訪看27 )第    369 号
( 訪看34 )第    206 号
( 訪ベⅠ１ )第    252 号
( 訪ベⅠ１注 )第    222 号
( 訪看40 )第    345 号</t>
    </r>
  </si>
  <si>
    <r>
      <rPr>
        <sz val="9"/>
        <color rgb="FF000000"/>
        <rFont val="ＭＳ Ｐゴシック"/>
        <family val="3"/>
        <charset val="128"/>
      </rPr>
      <t>令和 3年 8月 1日
令和 8年 4月 1日
令和 6年 9月 1日
令和 6年 9月 1日
令和 6年 9月 1日
令和 6年12月 1日
令和 8年 6月 1日
令和 8年 6月 1日
令和 6年 6月 1日</t>
    </r>
  </si>
  <si>
    <t>871</t>
  </si>
  <si>
    <t>67,9008,9</t>
  </si>
  <si>
    <r>
      <rPr>
        <sz val="9"/>
        <color rgb="FF000000"/>
        <rFont val="ＭＳ ゴシック"/>
        <family val="3"/>
        <charset val="128"/>
      </rPr>
      <t>株式会社レラクルーズ
訪問看護ステーションはれ</t>
    </r>
  </si>
  <si>
    <r>
      <rPr>
        <sz val="9"/>
        <color rgb="FF000000"/>
        <rFont val="ＭＳ ゴシック"/>
        <family val="3"/>
        <charset val="128"/>
      </rPr>
      <t>〒097－0017
稚内市栄４丁目１０－１４</t>
    </r>
  </si>
  <si>
    <r>
      <rPr>
        <sz val="9"/>
        <color rgb="FF000000"/>
        <rFont val="ＭＳ ゴシック"/>
        <family val="3"/>
        <charset val="128"/>
      </rPr>
      <t xml:space="preserve">0162-20-4712
</t>
    </r>
  </si>
  <si>
    <r>
      <rPr>
        <sz val="9"/>
        <color rgb="FF000000"/>
        <rFont val="ＭＳ Ｐゴシック"/>
        <family val="3"/>
        <charset val="128"/>
      </rPr>
      <t>( 訪看10 )第    469 号
( 訪看24 )第    722 号
( 訪看25 )第    794 号
( 訪看27 )第    209 号
( 訪看28 )第    129 号
( 訪看40 )第    204 号</t>
    </r>
  </si>
  <si>
    <r>
      <rPr>
        <sz val="9"/>
        <color rgb="FF000000"/>
        <rFont val="ＭＳ Ｐゴシック"/>
        <family val="3"/>
        <charset val="128"/>
      </rPr>
      <t>令和 3年 4月 1日
令和 3年 4月 1日
令和 3年 4月 1日
令和 3年 4月 1日
令和 3年 4月 1日
令和 6年 6月 1日</t>
    </r>
  </si>
  <si>
    <t>872</t>
  </si>
  <si>
    <t>67,9009,7</t>
  </si>
  <si>
    <r>
      <rPr>
        <sz val="9"/>
        <color rgb="FF000000"/>
        <rFont val="ＭＳ ゴシック"/>
        <family val="3"/>
        <charset val="128"/>
      </rPr>
      <t>合同会社ＪＥＬＬＹ　ＢＥＡＮＳ
訪問看護ステーションこはく</t>
    </r>
  </si>
  <si>
    <r>
      <rPr>
        <sz val="9"/>
        <color rgb="FF000000"/>
        <rFont val="ＭＳ ゴシック"/>
        <family val="3"/>
        <charset val="128"/>
      </rPr>
      <t>〒097－0016
稚内市萩見３丁目１５番２１号</t>
    </r>
  </si>
  <si>
    <r>
      <rPr>
        <sz val="9"/>
        <color rgb="FF000000"/>
        <rFont val="ＭＳ ゴシック"/>
        <family val="3"/>
        <charset val="128"/>
      </rPr>
      <t>0162-73-1182
(0162-73-1183)</t>
    </r>
  </si>
  <si>
    <r>
      <rPr>
        <sz val="9"/>
        <color rgb="FF000000"/>
        <rFont val="ＭＳ Ｐゴシック"/>
        <family val="3"/>
        <charset val="128"/>
      </rPr>
      <t>( 訪看10 )第    679 号
( 訪看24 )第    974 号
( 訪看25 )第   1046 号
( 訪看27 )第    377 号
( 訪看28 )第    251 号
( 訪ベⅠ１ )第    485 号
( 訪看41 )第    123 号</t>
    </r>
  </si>
  <si>
    <r>
      <rPr>
        <sz val="9"/>
        <color rgb="FF000000"/>
        <rFont val="ＭＳ Ｐゴシック"/>
        <family val="3"/>
        <charset val="128"/>
      </rPr>
      <t>令和 6年10月 1日
令和 6年 7月 1日
令和 6年 7月 1日
令和 6年10月 1日
令和 6年10月 1日
令和 8年 6月 1日
令和 6年 7月 1日</t>
    </r>
  </si>
  <si>
    <t>873</t>
  </si>
  <si>
    <t>67,9400,8</t>
  </si>
  <si>
    <r>
      <rPr>
        <sz val="9"/>
        <color rgb="FF000000"/>
        <rFont val="ＭＳ ゴシック"/>
        <family val="3"/>
        <charset val="128"/>
      </rPr>
      <t>猿払村
猿払村訪問看護ステーション</t>
    </r>
  </si>
  <si>
    <r>
      <rPr>
        <sz val="9"/>
        <color rgb="FF000000"/>
        <rFont val="ＭＳ ゴシック"/>
        <family val="3"/>
        <charset val="128"/>
      </rPr>
      <t>〒098－6233
宗谷郡猿払村鬼志別南町２４３番地</t>
    </r>
  </si>
  <si>
    <r>
      <rPr>
        <sz val="9"/>
        <color rgb="FF000000"/>
        <rFont val="ＭＳ ゴシック"/>
        <family val="3"/>
        <charset val="128"/>
      </rPr>
      <t>01635-2-2722
(01635-2-2711)</t>
    </r>
  </si>
  <si>
    <r>
      <rPr>
        <sz val="9"/>
        <color rgb="FF000000"/>
        <rFont val="ＭＳ Ｐゴシック"/>
        <family val="3"/>
        <charset val="128"/>
      </rPr>
      <t>( 訪看24 )第   1036 号
( 訪看25 )第   1116 号
( 訪看37 )第     26 号
( 訪ベⅠ１ )第    611 号
( 訪ベⅠ１注 )第    393 号</t>
    </r>
  </si>
  <si>
    <r>
      <rPr>
        <sz val="9"/>
        <color rgb="FF000000"/>
        <rFont val="ＭＳ Ｐゴシック"/>
        <family val="3"/>
        <charset val="128"/>
      </rPr>
      <t>令和 7年 4月 1日
令和 7年 4月 1日
令和 8年 6月 1日
令和 8年 6月 1日
令和 8年 6月 1日</t>
    </r>
  </si>
  <si>
    <t>874</t>
  </si>
  <si>
    <t>71,9001,6</t>
  </si>
  <si>
    <r>
      <rPr>
        <sz val="9"/>
        <color rgb="FF000000"/>
        <rFont val="ＭＳ ゴシック"/>
        <family val="3"/>
        <charset val="128"/>
      </rPr>
      <t>一般社団法人　北海道総合在宅ケア事業団
一般社団法人北海道総合在宅ケア事業団砂川訪問看護ステーション</t>
    </r>
  </si>
  <si>
    <r>
      <rPr>
        <sz val="9"/>
        <color rgb="FF000000"/>
        <rFont val="ＭＳ ゴシック"/>
        <family val="3"/>
        <charset val="128"/>
      </rPr>
      <t>〒073－0166
砂川市西六条北５丁目１番１５号</t>
    </r>
  </si>
  <si>
    <r>
      <rPr>
        <sz val="9"/>
        <color rgb="FF000000"/>
        <rFont val="ＭＳ ゴシック"/>
        <family val="3"/>
        <charset val="128"/>
      </rPr>
      <t xml:space="preserve">0125-52-7710
</t>
    </r>
  </si>
  <si>
    <r>
      <rPr>
        <sz val="9"/>
        <color rgb="FF000000"/>
        <rFont val="ＭＳ Ｐゴシック"/>
        <family val="3"/>
        <charset val="128"/>
      </rPr>
      <t>( 訪看10 )第     16 号
( 訪看23 )第    891 号
( 訪看25 )第    962 号
( 訪看26 )第     61 号
( 訪看27 )第    300 号
( 訪看32 )第     58 号
( 訪看34 )第    165 号
( 訪ベⅠ１ )第    256 号
( 訪ベⅠ１注 )第    220 号
( 訪看40 )第    347 号</t>
    </r>
  </si>
  <si>
    <r>
      <rPr>
        <sz val="9"/>
        <color rgb="FF000000"/>
        <rFont val="ＭＳ Ｐゴシック"/>
        <family val="3"/>
        <charset val="128"/>
      </rPr>
      <t>令和 3年 7月 1日
令和 6年 6月 1日
令和 5年10月 1日
令和 7年 3月 1日
令和 5年10月 1日
令和 7年 3月 1日
令和 6年12月 1日
令和 8年 6月 1日
令和 8年 6月 1日
令和 6年 6月 1日</t>
    </r>
  </si>
  <si>
    <t>875</t>
  </si>
  <si>
    <t>71,9007,3</t>
  </si>
  <si>
    <r>
      <rPr>
        <sz val="9"/>
        <color rgb="FF000000"/>
        <rFont val="ＭＳ ゴシック"/>
        <family val="3"/>
        <charset val="128"/>
      </rPr>
      <t>砂川市
砂川市立病院　訪問看護ステーション　よつば</t>
    </r>
  </si>
  <si>
    <r>
      <rPr>
        <sz val="9"/>
        <color rgb="FF000000"/>
        <rFont val="ＭＳ ゴシック"/>
        <family val="3"/>
        <charset val="128"/>
      </rPr>
      <t>〒073－0196
砂川市西四条北３丁目１番１号</t>
    </r>
  </si>
  <si>
    <r>
      <rPr>
        <sz val="9"/>
        <color rgb="FF000000"/>
        <rFont val="ＭＳ ゴシック"/>
        <family val="3"/>
        <charset val="128"/>
      </rPr>
      <t>0125-54-2131
(0125-54-2156)</t>
    </r>
  </si>
  <si>
    <r>
      <rPr>
        <sz val="9"/>
        <color rgb="FF000000"/>
        <rFont val="ＭＳ Ｐゴシック"/>
        <family val="3"/>
        <charset val="128"/>
      </rPr>
      <t>( 訪看23 )第    552 号
( 訪看25 )第    638 号
( 訪看32 )第     14 号
( 訪看34 )第    155 号
( 訪看37 )第      4 号
( 訪ベⅠ１ )第     24 号
( 訪ベⅠ１注 )第     11 号
( 訪ベⅡ１０ )第      3 号
( 訪看40 )第    198 号</t>
    </r>
  </si>
  <si>
    <r>
      <rPr>
        <sz val="9"/>
        <color rgb="FF000000"/>
        <rFont val="ＭＳ Ｐゴシック"/>
        <family val="3"/>
        <charset val="128"/>
      </rPr>
      <t>令和 6年 6月 1日
平成30年 8月 1日
令和 4年 4月 1日
令和 6年11月 1日
令和 8年 6月 1日
令和 8年 6月 1日
令和 8年 6月 1日
令和 6年 6月 1日
令和 6年 6月 1日</t>
    </r>
  </si>
  <si>
    <t>876</t>
  </si>
  <si>
    <t>71,9008,1</t>
  </si>
  <si>
    <r>
      <rPr>
        <sz val="9"/>
        <color rgb="FF000000"/>
        <rFont val="ＭＳ ゴシック"/>
        <family val="3"/>
        <charset val="128"/>
      </rPr>
      <t>社会福祉法人勤医協福祉会
勤医協うたしない訪問看護ステーション</t>
    </r>
  </si>
  <si>
    <r>
      <rPr>
        <sz val="9"/>
        <color rgb="FF000000"/>
        <rFont val="ＭＳ ゴシック"/>
        <family val="3"/>
        <charset val="128"/>
      </rPr>
      <t>〒073－0406
歌志内市中村２６番地２</t>
    </r>
  </si>
  <si>
    <r>
      <rPr>
        <sz val="9"/>
        <color rgb="FF000000"/>
        <rFont val="ＭＳ ゴシック"/>
        <family val="3"/>
        <charset val="128"/>
      </rPr>
      <t>0125-42-3135
(0125-42-3123)</t>
    </r>
  </si>
  <si>
    <r>
      <rPr>
        <sz val="9"/>
        <color rgb="FF000000"/>
        <rFont val="ＭＳ Ｐゴシック"/>
        <family val="3"/>
        <charset val="128"/>
      </rPr>
      <t>( 訪看23 )第    652 号
( 訪看25 )第    726 号
( 訪ベⅠ１ )第    277 号
( 訪ベⅠ１注 )第    293 号
( 訪看40 )第    350 号</t>
    </r>
  </si>
  <si>
    <t>877</t>
  </si>
  <si>
    <t>71,9009,9</t>
  </si>
  <si>
    <r>
      <rPr>
        <sz val="9"/>
        <color rgb="FF000000"/>
        <rFont val="ＭＳ ゴシック"/>
        <family val="3"/>
        <charset val="128"/>
      </rPr>
      <t>株式会社　ＨＩＴＯＹＯＮＩ
リハナース訪問看護ステーション</t>
    </r>
  </si>
  <si>
    <r>
      <rPr>
        <sz val="9"/>
        <color rgb="FF000000"/>
        <rFont val="ＭＳ ゴシック"/>
        <family val="3"/>
        <charset val="128"/>
      </rPr>
      <t>〒073－0222
空知郡上砂川町字鶉３４番地１２</t>
    </r>
  </si>
  <si>
    <r>
      <rPr>
        <sz val="9"/>
        <color rgb="FF000000"/>
        <rFont val="ＭＳ ゴシック"/>
        <family val="3"/>
        <charset val="128"/>
      </rPr>
      <t>0125-35-9112
(0125-35-9113)</t>
    </r>
  </si>
  <si>
    <r>
      <rPr>
        <sz val="9"/>
        <color rgb="FF000000"/>
        <rFont val="ＭＳ Ｐゴシック"/>
        <family val="3"/>
        <charset val="128"/>
      </rPr>
      <t>( 訪看10 )第    711 号
( 訪看23 )第   1105 号
( 訪看24 )第   1042 号
( 訪看25 )第   1121 号
( 訪看27 )第    408 号
( 訪看28 )第    272 号
( 訪看41 )第    367 号</t>
    </r>
  </si>
  <si>
    <r>
      <rPr>
        <sz val="9"/>
        <color rgb="FF000000"/>
        <rFont val="ＭＳ Ｐゴシック"/>
        <family val="3"/>
        <charset val="128"/>
      </rPr>
      <t>令和 7年 4月 1日
令和 7年 6月 1日
令和 7年 4月 1日
令和 7年 4月 1日
令和 7年 4月 1日
令和 7年 4月 1日
令和 7年 4月 1日</t>
    </r>
  </si>
  <si>
    <t>878</t>
  </si>
  <si>
    <t>72,9002,2</t>
  </si>
  <si>
    <r>
      <rPr>
        <sz val="9"/>
        <color rgb="FF000000"/>
        <rFont val="ＭＳ ゴシック"/>
        <family val="3"/>
        <charset val="128"/>
      </rPr>
      <t>赤平市
あかびら市立病院　訪問看護ステーション　えなが</t>
    </r>
  </si>
  <si>
    <r>
      <rPr>
        <sz val="9"/>
        <color rgb="FF000000"/>
        <rFont val="ＭＳ ゴシック"/>
        <family val="3"/>
        <charset val="128"/>
      </rPr>
      <t>〒079－1136
赤平市本町３丁目２番地</t>
    </r>
  </si>
  <si>
    <r>
      <rPr>
        <sz val="9"/>
        <color rgb="FF000000"/>
        <rFont val="ＭＳ ゴシック"/>
        <family val="3"/>
        <charset val="128"/>
      </rPr>
      <t xml:space="preserve">0125-32-3211
</t>
    </r>
  </si>
  <si>
    <r>
      <rPr>
        <sz val="9"/>
        <color rgb="FF000000"/>
        <rFont val="ＭＳ Ｐゴシック"/>
        <family val="3"/>
        <charset val="128"/>
      </rPr>
      <t>( 訪看41 )第     20 号</t>
    </r>
  </si>
  <si>
    <t>879</t>
  </si>
  <si>
    <t>73,9001,2</t>
  </si>
  <si>
    <r>
      <rPr>
        <sz val="9"/>
        <color rgb="FF000000"/>
        <rFont val="ＭＳ ゴシック"/>
        <family val="3"/>
        <charset val="128"/>
      </rPr>
      <t>芦別市
芦別市訪問看護ステーション</t>
    </r>
  </si>
  <si>
    <r>
      <rPr>
        <sz val="9"/>
        <color rgb="FF000000"/>
        <rFont val="ＭＳ ゴシック"/>
        <family val="3"/>
        <charset val="128"/>
      </rPr>
      <t>〒075－0041
芦別市本町１４番地（市立芦別病院内）</t>
    </r>
  </si>
  <si>
    <r>
      <rPr>
        <sz val="9"/>
        <color rgb="FF000000"/>
        <rFont val="ＭＳ ゴシック"/>
        <family val="3"/>
        <charset val="128"/>
      </rPr>
      <t>0124-22-8005
(0124-22-8005)</t>
    </r>
  </si>
  <si>
    <r>
      <rPr>
        <sz val="9"/>
        <color rgb="FF000000"/>
        <rFont val="ＭＳ Ｐゴシック"/>
        <family val="3"/>
        <charset val="128"/>
      </rPr>
      <t>( 訪看34 )第    268 号
( 訪ベⅠ１ )第    258 号
( 訪ベⅠ１注 )第    259 号
( 訪看40 )第    552 号
( 訪看41 )第    384 号</t>
    </r>
  </si>
  <si>
    <r>
      <rPr>
        <sz val="9"/>
        <color rgb="FF000000"/>
        <rFont val="ＭＳ Ｐゴシック"/>
        <family val="3"/>
        <charset val="128"/>
      </rPr>
      <t>令和 7年 2月 1日
令和 8年 6月 1日
令和 8年 6月 1日
令和 6年 6月 1日
令和 7年 6月 1日</t>
    </r>
  </si>
  <si>
    <t>880</t>
  </si>
  <si>
    <t>74,9001,0</t>
  </si>
  <si>
    <r>
      <rPr>
        <sz val="9"/>
        <color rgb="FF000000"/>
        <rFont val="ＭＳ ゴシック"/>
        <family val="3"/>
        <charset val="128"/>
      </rPr>
      <t>一般社団法人　北海道総合在宅ケア事業団
一般社団法人北海道総合在宅ケア事業団深川地域訪問看護ステーション</t>
    </r>
  </si>
  <si>
    <r>
      <rPr>
        <sz val="9"/>
        <color rgb="FF000000"/>
        <rFont val="ＭＳ ゴシック"/>
        <family val="3"/>
        <charset val="128"/>
      </rPr>
      <t>〒074－0002
深川市二条１７番３号　深川市健康福祉センター１階</t>
    </r>
  </si>
  <si>
    <r>
      <rPr>
        <sz val="9"/>
        <color rgb="FF000000"/>
        <rFont val="ＭＳ ゴシック"/>
        <family val="3"/>
        <charset val="128"/>
      </rPr>
      <t xml:space="preserve">0164-22-6700
</t>
    </r>
  </si>
  <si>
    <r>
      <rPr>
        <sz val="9"/>
        <color rgb="FF000000"/>
        <rFont val="ＭＳ Ｐゴシック"/>
        <family val="3"/>
        <charset val="128"/>
      </rPr>
      <t>( 訪看10 )第    107 号
( 訪看23 )第    631 号
( 訪看25 )第    705 号
( 訪看27 )第    174 号
( 訪看34 )第    188 号
( 訪ベⅠ１ )第    305 号
( 訪ベⅠ１注 )第    218 号
( 訪看40 )第    346 号</t>
    </r>
  </si>
  <si>
    <r>
      <rPr>
        <sz val="9"/>
        <color rgb="FF000000"/>
        <rFont val="ＭＳ Ｐゴシック"/>
        <family val="3"/>
        <charset val="128"/>
      </rPr>
      <t>令和 2年 7月 1日
令和 6年 6月 1日
令和元年10月 1日
令和元年10月 1日
令和 6年12月 1日
令和 8年 6月 1日
令和 8年 6月 1日
令和 6年 6月 1日</t>
    </r>
  </si>
  <si>
    <t>881</t>
  </si>
  <si>
    <t>74,9002,8</t>
  </si>
  <si>
    <r>
      <rPr>
        <sz val="9"/>
        <color rgb="FF000000"/>
        <rFont val="ＭＳ ゴシック"/>
        <family val="3"/>
        <charset val="128"/>
      </rPr>
      <t>深川市
深川市立病院訪問看護ステーションみのり</t>
    </r>
  </si>
  <si>
    <r>
      <rPr>
        <sz val="9"/>
        <color rgb="FF000000"/>
        <rFont val="ＭＳ ゴシック"/>
        <family val="3"/>
        <charset val="128"/>
      </rPr>
      <t>〒074－0006
深川市六条６番１号　深川市立病院４階</t>
    </r>
  </si>
  <si>
    <r>
      <rPr>
        <sz val="9"/>
        <color rgb="FF000000"/>
        <rFont val="ＭＳ ゴシック"/>
        <family val="3"/>
        <charset val="128"/>
      </rPr>
      <t>0164-22-1101
(0164-23-2712)</t>
    </r>
  </si>
  <si>
    <r>
      <rPr>
        <sz val="9"/>
        <color rgb="FF000000"/>
        <rFont val="ＭＳ Ｐゴシック"/>
        <family val="3"/>
        <charset val="128"/>
      </rPr>
      <t>( 訪看34 )第    340 号
( 訪看40 )第    349 号</t>
    </r>
  </si>
  <si>
    <r>
      <rPr>
        <sz val="9"/>
        <color rgb="FF000000"/>
        <rFont val="ＭＳ Ｐゴシック"/>
        <family val="3"/>
        <charset val="128"/>
      </rPr>
      <t>令和 7年 9月 1日
令和 6年 6月 1日</t>
    </r>
  </si>
  <si>
    <t>882</t>
  </si>
  <si>
    <t>74,9003,6</t>
  </si>
  <si>
    <r>
      <rPr>
        <sz val="9"/>
        <color rgb="FF000000"/>
        <rFont val="ＭＳ ゴシック"/>
        <family val="3"/>
        <charset val="128"/>
      </rPr>
      <t>特定非営利活動法人精神医療サポートセンター
訪問看護ステーションいしずえ深川</t>
    </r>
  </si>
  <si>
    <r>
      <rPr>
        <sz val="9"/>
        <color rgb="FF000000"/>
        <rFont val="ＭＳ ゴシック"/>
        <family val="3"/>
        <charset val="128"/>
      </rPr>
      <t>〒074－0003
深川市三条１３番２１号</t>
    </r>
  </si>
  <si>
    <r>
      <rPr>
        <sz val="9"/>
        <color rgb="FF000000"/>
        <rFont val="ＭＳ ゴシック"/>
        <family val="3"/>
        <charset val="128"/>
      </rPr>
      <t>0164-34-5358
(0164-34-5359)</t>
    </r>
  </si>
  <si>
    <r>
      <rPr>
        <sz val="9"/>
        <color rgb="FF000000"/>
        <rFont val="ＭＳ Ｐゴシック"/>
        <family val="3"/>
        <charset val="128"/>
      </rPr>
      <t>( 訪看10 )第    573 号
( 訪看23 )第    851 号
( 訪看25 )第    923 号
( 訪看27 )第    279 号
( 訪看28 )第    180 号
( 訪看34 )第     53 号
( 訪看35 )第     76 号
( 訪看37 )第     43 号
( 訪ベⅠ１ )第    260 号
( 訪ベⅠ１注 )第     61 号
( 訪看40 )第    595 号
( 訪看41 )第    275 号</t>
    </r>
  </si>
  <si>
    <r>
      <rPr>
        <sz val="9"/>
        <color rgb="FF000000"/>
        <rFont val="ＭＳ Ｐゴシック"/>
        <family val="3"/>
        <charset val="128"/>
      </rPr>
      <t>令和 5年 5月 1日
令和 6年 6月 1日
令和 5年 5月 1日
令和 5年 5月 1日
令和 5年 5月 1日
令和 6年 6月 1日
令和 8年 6月 1日
令和 8年 6月 1日
令和 8年 6月 1日
令和 8年 6月 1日
令和 6年12月 1日
令和 6年10月 1日</t>
    </r>
  </si>
  <si>
    <t>883</t>
  </si>
  <si>
    <t>74,9004,4</t>
  </si>
  <si>
    <r>
      <rPr>
        <sz val="9"/>
        <color rgb="FF000000"/>
        <rFont val="ＭＳ ゴシック"/>
        <family val="3"/>
        <charset val="128"/>
      </rPr>
      <t>株式会社みんソラ
訪問看護ステーションみんソラ</t>
    </r>
  </si>
  <si>
    <r>
      <rPr>
        <sz val="9"/>
        <color rgb="FF000000"/>
        <rFont val="ＭＳ ゴシック"/>
        <family val="3"/>
        <charset val="128"/>
      </rPr>
      <t>〒074－1271
深川市広里町２－３－２</t>
    </r>
  </si>
  <si>
    <r>
      <rPr>
        <sz val="9"/>
        <color rgb="FF000000"/>
        <rFont val="ＭＳ ゴシック"/>
        <family val="3"/>
        <charset val="128"/>
      </rPr>
      <t>0164-34-5330
(0164-34-5340)</t>
    </r>
  </si>
  <si>
    <r>
      <rPr>
        <sz val="9"/>
        <color rgb="FF000000"/>
        <rFont val="ＭＳ Ｐゴシック"/>
        <family val="3"/>
        <charset val="128"/>
      </rPr>
      <t>( 訪看24 )第    883 号
( 訪看25 )第    955 号
( 訪ベⅠ１ )第    493 号</t>
    </r>
  </si>
  <si>
    <r>
      <rPr>
        <sz val="9"/>
        <color rgb="FF000000"/>
        <rFont val="ＭＳ Ｐゴシック"/>
        <family val="3"/>
        <charset val="128"/>
      </rPr>
      <t>令和 5年 9月 1日
令和 5年 9月 1日
令和 8年 6月 1日</t>
    </r>
  </si>
  <si>
    <t>884</t>
  </si>
  <si>
    <t>74,9401,2</t>
  </si>
  <si>
    <r>
      <rPr>
        <sz val="9"/>
        <color rgb="FF000000"/>
        <rFont val="ＭＳ ゴシック"/>
        <family val="3"/>
        <charset val="128"/>
      </rPr>
      <t>株式会社ライフデザイン
サポート２４　深川</t>
    </r>
  </si>
  <si>
    <r>
      <rPr>
        <sz val="9"/>
        <color rgb="FF000000"/>
        <rFont val="ＭＳ ゴシック"/>
        <family val="3"/>
        <charset val="128"/>
      </rPr>
      <t>〒074－0003
深川市三条８番１８号　２階</t>
    </r>
  </si>
  <si>
    <r>
      <rPr>
        <sz val="9"/>
        <color rgb="FF000000"/>
        <rFont val="ＭＳ ゴシック"/>
        <family val="3"/>
        <charset val="128"/>
      </rPr>
      <t xml:space="preserve">070-4799-2096
</t>
    </r>
  </si>
  <si>
    <r>
      <rPr>
        <sz val="9"/>
        <color rgb="FF000000"/>
        <rFont val="ＭＳ Ｐゴシック"/>
        <family val="3"/>
        <charset val="128"/>
      </rPr>
      <t>( 訪看10 )第    595 号
( 訪看24 )第    739 号
( 訪看25 )第    812 号
( 訪看27 )第    294 号
( 訪ベⅠ１ )第    261 号
( 訪ベⅠ１注 )第     89 号
( 訪看41 )第    103 号</t>
    </r>
  </si>
  <si>
    <r>
      <rPr>
        <sz val="9"/>
        <color rgb="FF000000"/>
        <rFont val="ＭＳ Ｐゴシック"/>
        <family val="3"/>
        <charset val="128"/>
      </rPr>
      <t>令和 5年 9月 1日
令和 3年 7月 1日
令和 3年 7月 1日
令和 5年 9月 1日
令和 8年 6月 1日
令和 8年 6月 1日
令和 6年 6月 1日</t>
    </r>
  </si>
  <si>
    <t>885</t>
  </si>
  <si>
    <t>75,9001,7</t>
  </si>
  <si>
    <r>
      <rPr>
        <sz val="9"/>
        <color rgb="FF000000"/>
        <rFont val="ＭＳ ゴシック"/>
        <family val="3"/>
        <charset val="128"/>
      </rPr>
      <t>一般社団法人　北海道総合在宅ケア事業団
一般社団法人北海道総合在宅ケア事業団滝川地域訪問看護ステーション</t>
    </r>
  </si>
  <si>
    <r>
      <rPr>
        <sz val="9"/>
        <color rgb="FF000000"/>
        <rFont val="ＭＳ ゴシック"/>
        <family val="3"/>
        <charset val="128"/>
      </rPr>
      <t>〒073－0032
滝川市明神町１丁目３－１　ＮＴＴ東日本滝川ビル２階</t>
    </r>
  </si>
  <si>
    <r>
      <rPr>
        <sz val="9"/>
        <color rgb="FF000000"/>
        <rFont val="ＭＳ ゴシック"/>
        <family val="3"/>
        <charset val="128"/>
      </rPr>
      <t xml:space="preserve">0125-23-7530
</t>
    </r>
  </si>
  <si>
    <r>
      <rPr>
        <sz val="9"/>
        <color rgb="FF000000"/>
        <rFont val="ＭＳ Ｐゴシック"/>
        <family val="3"/>
        <charset val="128"/>
      </rPr>
      <t>( 訪看10 )第    108 号
( 訪看23 )第    424 号
( 訪看25 )第     39 号
( 訪看27 )第    140 号
( 訪看34 )第    207 号
( 訪ベⅠ１ )第    262 号
( 訪ベⅠ１注 )第    216 号
( 訪看40 )第    348 号</t>
    </r>
  </si>
  <si>
    <t>886</t>
  </si>
  <si>
    <t>75,9005,8</t>
  </si>
  <si>
    <r>
      <rPr>
        <sz val="9"/>
        <color rgb="FF000000"/>
        <rFont val="ＭＳ ゴシック"/>
        <family val="3"/>
        <charset val="128"/>
      </rPr>
      <t>医療法人翔陽会　滝川脳神経外科病院
医療法人翔陽会　訪問看護ステーションこうよう</t>
    </r>
  </si>
  <si>
    <r>
      <rPr>
        <sz val="9"/>
        <color rgb="FF000000"/>
        <rFont val="ＭＳ ゴシック"/>
        <family val="3"/>
        <charset val="128"/>
      </rPr>
      <t>〒073－0044
滝川市西町１丁目３番１３号</t>
    </r>
  </si>
  <si>
    <r>
      <rPr>
        <sz val="9"/>
        <color rgb="FF000000"/>
        <rFont val="ＭＳ ゴシック"/>
        <family val="3"/>
        <charset val="128"/>
      </rPr>
      <t>0125-22-7372
(0125-22-7321)</t>
    </r>
  </si>
  <si>
    <r>
      <rPr>
        <sz val="9"/>
        <color rgb="FF000000"/>
        <rFont val="ＭＳ Ｐゴシック"/>
        <family val="3"/>
        <charset val="128"/>
      </rPr>
      <t>( 訪看10 )第    109 号
( 訪ベⅠ１ )第    263 号
( 訪ベⅠ１注 )第    113 号
( 訪看40 )第    117 号</t>
    </r>
  </si>
  <si>
    <r>
      <rPr>
        <sz val="9"/>
        <color rgb="FF000000"/>
        <rFont val="ＭＳ Ｐゴシック"/>
        <family val="3"/>
        <charset val="128"/>
      </rPr>
      <t>令和 4年 3月 1日
令和 8年 6月 1日
令和 8年 6月 1日
令和 6年 6月 1日</t>
    </r>
  </si>
  <si>
    <t>887</t>
  </si>
  <si>
    <t>75,9008,2</t>
  </si>
  <si>
    <r>
      <rPr>
        <sz val="9"/>
        <color rgb="FF000000"/>
        <rFont val="ＭＳ ゴシック"/>
        <family val="3"/>
        <charset val="128"/>
      </rPr>
      <t>合同会社ぐっじょぶ
訪問看護ステーションぴぴ</t>
    </r>
  </si>
  <si>
    <r>
      <rPr>
        <sz val="9"/>
        <color rgb="FF000000"/>
        <rFont val="ＭＳ ゴシック"/>
        <family val="3"/>
        <charset val="128"/>
      </rPr>
      <t>〒073－0022
滝川市大町１丁目７番２８号</t>
    </r>
  </si>
  <si>
    <r>
      <rPr>
        <sz val="9"/>
        <color rgb="FF000000"/>
        <rFont val="ＭＳ ゴシック"/>
        <family val="3"/>
        <charset val="128"/>
      </rPr>
      <t>0125-74-6011
(0125-74-9170)</t>
    </r>
  </si>
  <si>
    <r>
      <rPr>
        <sz val="9"/>
        <color rgb="FF000000"/>
        <rFont val="ＭＳ Ｐゴシック"/>
        <family val="3"/>
        <charset val="128"/>
      </rPr>
      <t>( 訪看10 )第    795 号
( 訪看23 )第   1162 号
( 訪看25 )第   1208 号
( 訪看27 )第    469 号
( 訪看34 )第    369 号
( 訪ベⅠ１ )第    511 号
( 訪看41 )第    474 号</t>
    </r>
  </si>
  <si>
    <r>
      <rPr>
        <sz val="9"/>
        <color rgb="FF000000"/>
        <rFont val="ＭＳ Ｐゴシック"/>
        <family val="3"/>
        <charset val="128"/>
      </rPr>
      <t>令和 8年 4月 1日
令和 8年 4月 1日
令和 8年 4月 1日
令和 8年 4月 1日
令和 8年 4月 1日
令和 8年 6月 1日
令和 8年 4月 1日</t>
    </r>
  </si>
  <si>
    <t>888</t>
  </si>
  <si>
    <t>75,9009,0</t>
  </si>
  <si>
    <r>
      <rPr>
        <sz val="9"/>
        <color rgb="FF000000"/>
        <rFont val="ＭＳ ゴシック"/>
        <family val="3"/>
        <charset val="128"/>
      </rPr>
      <t>合同会社　ルミナス
なのはな訪問看護ステーション</t>
    </r>
  </si>
  <si>
    <r>
      <rPr>
        <sz val="9"/>
        <color rgb="FF000000"/>
        <rFont val="ＭＳ ゴシック"/>
        <family val="3"/>
        <charset val="128"/>
      </rPr>
      <t>〒073－0012
滝川市黄金町東三丁目１５番３４号</t>
    </r>
  </si>
  <si>
    <r>
      <rPr>
        <sz val="9"/>
        <color rgb="FF000000"/>
        <rFont val="ＭＳ ゴシック"/>
        <family val="3"/>
        <charset val="128"/>
      </rPr>
      <t xml:space="preserve">080-1881-5793
</t>
    </r>
  </si>
  <si>
    <r>
      <rPr>
        <sz val="9"/>
        <color rgb="FF000000"/>
        <rFont val="ＭＳ Ｐゴシック"/>
        <family val="3"/>
        <charset val="128"/>
      </rPr>
      <t>( 訪看10 )第    803 号
( 訪看23 )第   1170 号
( 訪看24 )第   1132 号
( 訪看25 )第   1218 号
( 訪看27 )第    477 号
( 訪看28 )第    312 号
( 訪ベⅠ１ )第    438 号
( 訪看41 )第    479 号</t>
    </r>
  </si>
  <si>
    <r>
      <rPr>
        <sz val="9"/>
        <color rgb="FF000000"/>
        <rFont val="ＭＳ Ｐゴシック"/>
        <family val="3"/>
        <charset val="128"/>
      </rPr>
      <t>令和 8年 4月 1日
令和 8年 5月 1日
令和 8年 4月 1日
令和 8年 4月 1日
令和 8年 4月 1日
令和 8年 4月 1日
令和 8年 6月 1日
令和 8年 4月 1日</t>
    </r>
  </si>
  <si>
    <t>889</t>
  </si>
  <si>
    <t>75,9010,8</t>
  </si>
  <si>
    <r>
      <rPr>
        <sz val="9"/>
        <color rgb="FF000000"/>
        <rFont val="ＭＳ ゴシック"/>
        <family val="3"/>
        <charset val="128"/>
      </rPr>
      <t>滝川市
滝川市立病院　そらのわ</t>
    </r>
  </si>
  <si>
    <r>
      <rPr>
        <sz val="9"/>
        <color rgb="FF000000"/>
        <rFont val="ＭＳ ゴシック"/>
        <family val="3"/>
        <charset val="128"/>
      </rPr>
      <t>〒073－0022
滝川市大町２丁目２番３４号</t>
    </r>
  </si>
  <si>
    <r>
      <rPr>
        <sz val="9"/>
        <color rgb="FF000000"/>
        <rFont val="ＭＳ ゴシック"/>
        <family val="3"/>
        <charset val="128"/>
      </rPr>
      <t>0125-22-4311
(0125-24-6010)</t>
    </r>
  </si>
  <si>
    <r>
      <rPr>
        <sz val="9"/>
        <color rgb="FF000000"/>
        <rFont val="ＭＳ Ｐゴシック"/>
        <family val="3"/>
        <charset val="128"/>
      </rPr>
      <t>( 訪看10 )第    804 号
( 訪看34 )第    435 号
( 訪ベⅠ１ )第    445 号
( 訪看41 )第    478 号</t>
    </r>
  </si>
  <si>
    <r>
      <rPr>
        <sz val="9"/>
        <color rgb="FF000000"/>
        <rFont val="ＭＳ Ｐゴシック"/>
        <family val="3"/>
        <charset val="128"/>
      </rPr>
      <t>令和 8年 4月 1日
令和 8年 7月 1日
令和 8年 6月 1日
令和 8年 4月 1日</t>
    </r>
  </si>
  <si>
    <t>890</t>
  </si>
  <si>
    <t>76,9001,5</t>
  </si>
  <si>
    <r>
      <rPr>
        <sz val="9"/>
        <color rgb="FF000000"/>
        <rFont val="ＭＳ ゴシック"/>
        <family val="3"/>
        <charset val="128"/>
      </rPr>
      <t>医療法人　喬成会
医療法人喬成会訪問看護ステーションポプラ</t>
    </r>
  </si>
  <si>
    <r>
      <rPr>
        <sz val="9"/>
        <color rgb="FF000000"/>
        <rFont val="ＭＳ ゴシック"/>
        <family val="3"/>
        <charset val="128"/>
      </rPr>
      <t>〒061－3207
石狩市花川南七条４丁目３７６番地１</t>
    </r>
  </si>
  <si>
    <r>
      <rPr>
        <sz val="9"/>
        <color rgb="FF000000"/>
        <rFont val="ＭＳ ゴシック"/>
        <family val="3"/>
        <charset val="128"/>
      </rPr>
      <t xml:space="preserve">0133-74-8881
</t>
    </r>
  </si>
  <si>
    <r>
      <rPr>
        <sz val="9"/>
        <color rgb="FF000000"/>
        <rFont val="ＭＳ Ｐゴシック"/>
        <family val="3"/>
        <charset val="128"/>
      </rPr>
      <t>( 訪看23 )第    105 号
( 訪看25 )第     12 号
( 訪看35 )第     82 号
( 訪ベⅠ１ )第    266 号
( 訪ベⅠ１注 )第     46 号
( 訪看40 )第     81 号</t>
    </r>
  </si>
  <si>
    <r>
      <rPr>
        <sz val="9"/>
        <color rgb="FF000000"/>
        <rFont val="ＭＳ Ｐゴシック"/>
        <family val="3"/>
        <charset val="128"/>
      </rPr>
      <t>令和 6年 6月 1日
平成10年 4月 1日
令和 8年 6月 1日
令和 8年 6月 1日
令和 8年 6月 1日
令和 6年 6月 1日</t>
    </r>
  </si>
  <si>
    <t>891</t>
  </si>
  <si>
    <t>76,9010,6</t>
  </si>
  <si>
    <r>
      <rPr>
        <sz val="9"/>
        <color rgb="FF000000"/>
        <rFont val="ＭＳ ゴシック"/>
        <family val="3"/>
        <charset val="128"/>
      </rPr>
      <t>株式会社Ｓｕｎ・Ｊｕ・想
訪問看護ステーションあいん</t>
    </r>
  </si>
  <si>
    <r>
      <rPr>
        <sz val="9"/>
        <color rgb="FF000000"/>
        <rFont val="ＭＳ ゴシック"/>
        <family val="3"/>
        <charset val="128"/>
      </rPr>
      <t>〒061－3216
石狩市花川北六条２丁目８８</t>
    </r>
  </si>
  <si>
    <r>
      <rPr>
        <sz val="9"/>
        <color rgb="FF000000"/>
        <rFont val="ＭＳ ゴシック"/>
        <family val="3"/>
        <charset val="128"/>
      </rPr>
      <t>0133-62-8043
(0133-62-8040)</t>
    </r>
  </si>
  <si>
    <r>
      <rPr>
        <sz val="9"/>
        <color rgb="FF000000"/>
        <rFont val="ＭＳ Ｐゴシック"/>
        <family val="3"/>
        <charset val="128"/>
      </rPr>
      <t>( 訪看10 )第    518 号
( 訪看23 )第    783 号
( 訪看25 )第    857 号
( 訪看27 )第    247 号
( 訪看28 )第    155 号
( 訪看34 )第    389 号
( 訪看35 )第      9 号
( 訪ベⅠ１ )第    267 号
( 訪ベⅠ１注 )第    127 号
( 訪看40 )第    351 号</t>
    </r>
  </si>
  <si>
    <r>
      <rPr>
        <sz val="9"/>
        <color rgb="FF000000"/>
        <rFont val="ＭＳ Ｐゴシック"/>
        <family val="3"/>
        <charset val="128"/>
      </rPr>
      <t>令和 4年 4月 1日
令和 6年 6月 1日
令和 4年 4月 1日
令和 4年 4月 1日
令和 4年 4月 1日
令和 8年 6月 1日
令和 8年 6月 1日
令和 8年 6月 1日
令和 8年 6月 1日
令和 6年 6月 1日</t>
    </r>
  </si>
  <si>
    <t>892</t>
  </si>
  <si>
    <t>76,9011,4</t>
  </si>
  <si>
    <r>
      <rPr>
        <sz val="9"/>
        <color rgb="FF000000"/>
        <rFont val="ＭＳ ゴシック"/>
        <family val="3"/>
        <charset val="128"/>
      </rPr>
      <t>社会福祉法人　湖星会
訪問看護ステーション　あるふぁ</t>
    </r>
  </si>
  <si>
    <r>
      <rPr>
        <sz val="9"/>
        <color rgb="FF000000"/>
        <rFont val="ＭＳ ゴシック"/>
        <family val="3"/>
        <charset val="128"/>
      </rPr>
      <t>〒061－3262
石狩市花川東二条３丁目２８番地</t>
    </r>
  </si>
  <si>
    <r>
      <rPr>
        <sz val="9"/>
        <color rgb="FF000000"/>
        <rFont val="ＭＳ ゴシック"/>
        <family val="3"/>
        <charset val="128"/>
      </rPr>
      <t>0133-72-2806
(0133-72-2807)</t>
    </r>
  </si>
  <si>
    <r>
      <rPr>
        <sz val="9"/>
        <color rgb="FF000000"/>
        <rFont val="ＭＳ Ｐゴシック"/>
        <family val="3"/>
        <charset val="128"/>
      </rPr>
      <t>( 訪看23 )第    953 号
( 訪看25 )第   1027 号
( 訪看41 )第    142 号</t>
    </r>
  </si>
  <si>
    <r>
      <rPr>
        <sz val="9"/>
        <color rgb="FF000000"/>
        <rFont val="ＭＳ Ｐゴシック"/>
        <family val="3"/>
        <charset val="128"/>
      </rPr>
      <t>令和 6年 6月 1日
令和 6年 6月 1日
令和 6年 9月 1日</t>
    </r>
  </si>
  <si>
    <t>893</t>
  </si>
  <si>
    <t>76,9012,2</t>
  </si>
  <si>
    <r>
      <rPr>
        <sz val="9"/>
        <color rgb="FF000000"/>
        <rFont val="ＭＳ ゴシック"/>
        <family val="3"/>
        <charset val="128"/>
      </rPr>
      <t>合同会社リハビリフォーム
訪問看護ステーション　リハート</t>
    </r>
  </si>
  <si>
    <r>
      <rPr>
        <sz val="9"/>
        <color rgb="FF000000"/>
        <rFont val="ＭＳ ゴシック"/>
        <family val="3"/>
        <charset val="128"/>
      </rPr>
      <t>〒061－3203
石狩市花川南三条４丁目２１９</t>
    </r>
  </si>
  <si>
    <r>
      <rPr>
        <sz val="9"/>
        <color rgb="FF000000"/>
        <rFont val="ＭＳ ゴシック"/>
        <family val="3"/>
        <charset val="128"/>
      </rPr>
      <t>080-9981-1407
(0133-77-7585)</t>
    </r>
  </si>
  <si>
    <r>
      <rPr>
        <sz val="9"/>
        <color rgb="FF000000"/>
        <rFont val="ＭＳ Ｐゴシック"/>
        <family val="3"/>
        <charset val="128"/>
      </rPr>
      <t>( 訪看10 )第    620 号
( 訪看24 )第    862 号
( 訪看25 )第    934 号
( 訪看27 )第    319 号
( 訪看28 )第    212 号
( 訪ベⅠ１ )第    508 号
( 訪看41 )第    276 号</t>
    </r>
  </si>
  <si>
    <r>
      <rPr>
        <sz val="9"/>
        <color rgb="FF000000"/>
        <rFont val="ＭＳ Ｐゴシック"/>
        <family val="3"/>
        <charset val="128"/>
      </rPr>
      <t>令和 6年 2月 1日
令和 5年 7月 1日
令和 5年 7月 1日
令和 6年 2月 1日
令和 6年 2月 1日
令和 8年 6月 1日
令和 6年10月 1日</t>
    </r>
  </si>
  <si>
    <t>894</t>
  </si>
  <si>
    <t>76,9013,0</t>
  </si>
  <si>
    <r>
      <rPr>
        <sz val="9"/>
        <color rgb="FF000000"/>
        <rFont val="ＭＳ ゴシック"/>
        <family val="3"/>
        <charset val="128"/>
      </rPr>
      <t>株式会社Ｎｏｒｔｈｅｒｎ　ｎｕｒｓｅ
ＳＩＭＮＵＳ訪問看護ステーション</t>
    </r>
  </si>
  <si>
    <r>
      <rPr>
        <sz val="9"/>
        <color rgb="FF000000"/>
        <rFont val="ＭＳ ゴシック"/>
        <family val="3"/>
        <charset val="128"/>
      </rPr>
      <t>〒061－3207
石狩市花川南七条１丁目１３９</t>
    </r>
  </si>
  <si>
    <r>
      <rPr>
        <sz val="9"/>
        <color rgb="FF000000"/>
        <rFont val="ＭＳ ゴシック"/>
        <family val="3"/>
        <charset val="128"/>
      </rPr>
      <t>080-3292-4673
(050-3535-4679)</t>
    </r>
  </si>
  <si>
    <r>
      <rPr>
        <sz val="9"/>
        <color rgb="FF000000"/>
        <rFont val="ＭＳ Ｐゴシック"/>
        <family val="3"/>
        <charset val="128"/>
      </rPr>
      <t>( 訪看10 )第    629 号
( 訪看23 )第    934 号
( 訪看25 )第   1005 号
( 訪看27 )第    328 号
( 訪看28 )第    218 号
( 訪看34 )第     32 号
( 訪看35 )第     50 号
( 訪ベⅠ１ )第    527 号
( 訪看40 )第    617 号
( 訪看41 )第    277 号</t>
    </r>
  </si>
  <si>
    <r>
      <rPr>
        <sz val="9"/>
        <color rgb="FF000000"/>
        <rFont val="ＭＳ Ｐゴシック"/>
        <family val="3"/>
        <charset val="128"/>
      </rPr>
      <t>令和 6年 4月 1日
令和 6年 6月 1日
令和 6年 4月 1日
令和 6年 4月 1日
令和 6年 4月 1日
令和 6年 6月 1日
令和 8年 6月 1日
令和 8年 6月 1日
令和 7年 4月 1日
令和 6年10月 1日</t>
    </r>
  </si>
  <si>
    <t>895</t>
  </si>
  <si>
    <t>76,9014,8</t>
  </si>
  <si>
    <r>
      <rPr>
        <sz val="9"/>
        <color rgb="FF000000"/>
        <rFont val="ＭＳ ゴシック"/>
        <family val="3"/>
        <charset val="128"/>
      </rPr>
      <t>社会医療法人ピエタ会
社会医療法人ピエタ会　訪問看護ステーション　つなぐ</t>
    </r>
  </si>
  <si>
    <r>
      <rPr>
        <sz val="9"/>
        <color rgb="FF000000"/>
        <rFont val="ＭＳ ゴシック"/>
        <family val="3"/>
        <charset val="128"/>
      </rPr>
      <t>〒061－3213
石狩市花川北三条３丁目１３番地１</t>
    </r>
  </si>
  <si>
    <r>
      <rPr>
        <sz val="9"/>
        <color rgb="FF000000"/>
        <rFont val="ＭＳ ゴシック"/>
        <family val="3"/>
        <charset val="128"/>
      </rPr>
      <t>0133-62-8181
(0133-62-8686)</t>
    </r>
  </si>
  <si>
    <r>
      <rPr>
        <sz val="9"/>
        <color rgb="FF000000"/>
        <rFont val="ＭＳ Ｐゴシック"/>
        <family val="3"/>
        <charset val="128"/>
      </rPr>
      <t>( 訪看24 )第    996 号
( 訪看25 )第   1074 号
( 訪ベⅠ１ )第    545 号
( 訪看41 )第    278 号</t>
    </r>
  </si>
  <si>
    <t>896</t>
  </si>
  <si>
    <t>76,9015,5</t>
  </si>
  <si>
    <r>
      <rPr>
        <sz val="9"/>
        <color rgb="FF000000"/>
        <rFont val="ＭＳ ゴシック"/>
        <family val="3"/>
        <charset val="128"/>
      </rPr>
      <t>株式会社つばさメディカルグループ
つばさナーシングケア石狩</t>
    </r>
  </si>
  <si>
    <r>
      <rPr>
        <sz val="9"/>
        <color rgb="FF000000"/>
        <rFont val="ＭＳ ゴシック"/>
        <family val="3"/>
        <charset val="128"/>
      </rPr>
      <t>〒061－3201
石狩市花川南一条１丁目４ライフブロード花川２０２号室</t>
    </r>
  </si>
  <si>
    <r>
      <rPr>
        <sz val="9"/>
        <color rgb="FF000000"/>
        <rFont val="ＭＳ ゴシック"/>
        <family val="3"/>
        <charset val="128"/>
      </rPr>
      <t>080-4154-4443
(050-3737-8103)</t>
    </r>
  </si>
  <si>
    <r>
      <rPr>
        <sz val="9"/>
        <color rgb="FF000000"/>
        <rFont val="ＭＳ Ｐゴシック"/>
        <family val="3"/>
        <charset val="128"/>
      </rPr>
      <t>( 訪看10 )第    758 号
( 訪看23 )第   1131 号
( 訪看24 )第   1089 号
( 訪看25 )第   1175 号
( 訪看27 )第    444 号
( 訪看28 )第    292 号
( 訪看41 )第    431 号</t>
    </r>
  </si>
  <si>
    <r>
      <rPr>
        <sz val="9"/>
        <color rgb="FF000000"/>
        <rFont val="ＭＳ Ｐゴシック"/>
        <family val="3"/>
        <charset val="128"/>
      </rPr>
      <t>令和 7年 9月 1日
令和 7年10月 1日
令和 7年 9月 1日
令和 7年 9月 1日
令和 7年 9月 1日
令和 7年 9月 1日
令和 7年 9月 1日</t>
    </r>
  </si>
  <si>
    <t>897</t>
  </si>
  <si>
    <t>76,9402,5</t>
  </si>
  <si>
    <r>
      <rPr>
        <sz val="9"/>
        <color rgb="FF000000"/>
        <rFont val="ＭＳ ゴシック"/>
        <family val="3"/>
        <charset val="128"/>
      </rPr>
      <t>医療法人財団幸惺会
訪問看護ステーション幸惺館</t>
    </r>
  </si>
  <si>
    <r>
      <rPr>
        <sz val="9"/>
        <color rgb="FF000000"/>
        <rFont val="ＭＳ ゴシック"/>
        <family val="3"/>
        <charset val="128"/>
      </rPr>
      <t>〒061－3217
石狩市花川北七条１丁目１１番地</t>
    </r>
  </si>
  <si>
    <r>
      <rPr>
        <sz val="9"/>
        <color rgb="FF000000"/>
        <rFont val="ＭＳ ゴシック"/>
        <family val="3"/>
        <charset val="128"/>
      </rPr>
      <t>0133-77-5073
(0133-77-5531)</t>
    </r>
  </si>
  <si>
    <r>
      <rPr>
        <sz val="9"/>
        <color rgb="FF000000"/>
        <rFont val="ＭＳ Ｐゴシック"/>
        <family val="3"/>
        <charset val="128"/>
      </rPr>
      <t>( 訪看23 )第    500 号
( 訪看25 )第    599 号
( 訪ベⅠ１ )第    471 号
( 訪看41 )第    279 号</t>
    </r>
  </si>
  <si>
    <r>
      <rPr>
        <sz val="9"/>
        <color rgb="FF000000"/>
        <rFont val="ＭＳ Ｐゴシック"/>
        <family val="3"/>
        <charset val="128"/>
      </rPr>
      <t>令和 6年 6月 1日
平成29年12月 1日
令和 8年 6月 1日
令和 6年10月 1日</t>
    </r>
  </si>
  <si>
    <t>898</t>
  </si>
  <si>
    <t>76,9403,3</t>
  </si>
  <si>
    <r>
      <rPr>
        <sz val="9"/>
        <color rgb="FF000000"/>
        <rFont val="ＭＳ ゴシック"/>
        <family val="3"/>
        <charset val="128"/>
      </rPr>
      <t>医療法人財団幸惺会
看護小規模多機能型居宅介護　サスイシリの里</t>
    </r>
  </si>
  <si>
    <r>
      <rPr>
        <sz val="9"/>
        <color rgb="FF000000"/>
        <rFont val="ＭＳ ゴシック"/>
        <family val="3"/>
        <charset val="128"/>
      </rPr>
      <t>0133-77-5071
(0133-77-5531)</t>
    </r>
  </si>
  <si>
    <r>
      <rPr>
        <sz val="9"/>
        <color rgb="FF000000"/>
        <rFont val="ＭＳ Ｐゴシック"/>
        <family val="3"/>
        <charset val="128"/>
      </rPr>
      <t>( 訪看24 )第    501 号
( 訪看25 )第    600 号
( 訪看41 )第    315 号</t>
    </r>
  </si>
  <si>
    <r>
      <rPr>
        <sz val="9"/>
        <color rgb="FF000000"/>
        <rFont val="ＭＳ Ｐゴシック"/>
        <family val="3"/>
        <charset val="128"/>
      </rPr>
      <t>平成29年12月 1日
平成29年12月 1日
令和 6年12月 1日</t>
    </r>
  </si>
  <si>
    <t>都道府県名
（漢字）</t>
    <rPh sb="0" eb="4">
      <t>トドウフケン</t>
    </rPh>
    <rPh sb="4" eb="5">
      <t>メイ</t>
    </rPh>
    <rPh sb="7" eb="9">
      <t>カンジ</t>
    </rPh>
    <phoneticPr fontId="2"/>
  </si>
  <si>
    <t>市区町村名
（漢字）</t>
    <rPh sb="0" eb="2">
      <t>シク</t>
    </rPh>
    <rPh sb="2" eb="4">
      <t>チョウソン</t>
    </rPh>
    <rPh sb="4" eb="5">
      <t>メイ</t>
    </rPh>
    <rPh sb="7" eb="9">
      <t>カンジ</t>
    </rPh>
    <phoneticPr fontId="2"/>
  </si>
  <si>
    <t>札幌市</t>
  </si>
  <si>
    <t>函館市</t>
  </si>
  <si>
    <t>小樽市</t>
  </si>
  <si>
    <t>旭川市</t>
  </si>
  <si>
    <t>室蘭市</t>
  </si>
  <si>
    <t>釧路市</t>
  </si>
  <si>
    <t>帯広市</t>
  </si>
  <si>
    <t>北見市</t>
  </si>
  <si>
    <t>夕張市</t>
  </si>
  <si>
    <t>岩見沢市</t>
  </si>
  <si>
    <t>網走市</t>
  </si>
  <si>
    <t>留萌市</t>
  </si>
  <si>
    <t>苫小牧市</t>
  </si>
  <si>
    <t>稚内市</t>
  </si>
  <si>
    <t>北海道</t>
    <phoneticPr fontId="2"/>
  </si>
  <si>
    <t>美唄市</t>
  </si>
  <si>
    <t>芦別市</t>
  </si>
  <si>
    <t>江別市</t>
  </si>
  <si>
    <t>赤平市</t>
  </si>
  <si>
    <t>紋別市</t>
  </si>
  <si>
    <t>士別市</t>
  </si>
  <si>
    <t>名寄市</t>
  </si>
  <si>
    <t>三笠市</t>
  </si>
  <si>
    <t>根室市</t>
  </si>
  <si>
    <t>千歳市</t>
  </si>
  <si>
    <t>滝川市</t>
  </si>
  <si>
    <t>砂川市</t>
  </si>
  <si>
    <t>歌志内市</t>
  </si>
  <si>
    <t>深川市</t>
  </si>
  <si>
    <t>富良野市</t>
  </si>
  <si>
    <t>登別市</t>
  </si>
  <si>
    <t>恵庭市</t>
  </si>
  <si>
    <t>伊達市</t>
  </si>
  <si>
    <t>北広島市</t>
  </si>
  <si>
    <t>石狩市</t>
  </si>
  <si>
    <t>北斗市</t>
  </si>
  <si>
    <t>当別町</t>
  </si>
  <si>
    <t>新篠津村</t>
  </si>
  <si>
    <t>松前町</t>
  </si>
  <si>
    <t>福島町</t>
  </si>
  <si>
    <t>知内町</t>
  </si>
  <si>
    <t>木古内町</t>
  </si>
  <si>
    <t>七飯町</t>
  </si>
  <si>
    <t>鹿部町</t>
  </si>
  <si>
    <t>森町</t>
  </si>
  <si>
    <t>八雲町</t>
  </si>
  <si>
    <t>長万部町</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</si>
  <si>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</si>
  <si>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</si>
  <si>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</si>
  <si>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</si>
  <si>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</si>
  <si>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</si>
  <si>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</si>
  <si>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</si>
  <si>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</si>
  <si>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</si>
  <si>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</si>
  <si>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</si>
  <si>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</si>
  <si>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</si>
  <si>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</si>
  <si>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</si>
  <si>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</si>
  <si>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</si>
  <si>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</si>
  <si>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</si>
  <si>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</si>
  <si>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</si>
  <si>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</si>
  <si>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</si>
  <si>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</si>
  <si>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</si>
  <si>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</si>
  <si>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</si>
  <si>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</si>
  <si>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</si>
  <si>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</si>
  <si>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</si>
  <si>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</si>
  <si>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</si>
  <si>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</si>
  <si>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</si>
  <si>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</si>
  <si>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</si>
  <si>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</si>
  <si>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</si>
  <si>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</si>
  <si>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</si>
  <si>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</si>
  <si>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</si>
  <si>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</si>
  <si>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</si>
  <si>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</si>
  <si>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</si>
  <si>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</si>
  <si>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</si>
  <si>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</si>
  <si>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</si>
  <si>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</si>
  <si>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</si>
  <si>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</si>
  <si>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</si>
  <si>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</si>
  <si>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</si>
  <si>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</si>
  <si>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</si>
  <si>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</si>
  <si>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</si>
  <si>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</si>
  <si>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</si>
  <si>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</si>
  <si>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</si>
  <si>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</si>
  <si>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</si>
  <si>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</si>
  <si>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</si>
  <si>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</si>
  <si>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</si>
  <si>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</si>
  <si>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</si>
  <si>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</si>
  <si>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</si>
  <si>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</si>
  <si>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</si>
  <si>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</si>
  <si>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</si>
  <si>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</si>
  <si>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</si>
  <si>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</si>
  <si>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</si>
  <si>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</si>
  <si>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</si>
  <si>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</si>
  <si>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</si>
  <si>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</si>
  <si>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</si>
  <si>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</si>
  <si>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</si>
  <si>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</si>
  <si>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</si>
  <si>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</si>
  <si>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</si>
  <si>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</si>
  <si>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</si>
  <si>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</si>
  <si>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</si>
  <si>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</si>
  <si>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</si>
  <si>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</si>
  <si>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</si>
  <si>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</si>
  <si>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</si>
  <si>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</si>
  <si>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</si>
  <si>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</si>
  <si>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</si>
  <si>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</si>
  <si>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</si>
  <si>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</si>
  <si>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</si>
  <si>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</si>
  <si>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</si>
  <si>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</si>
  <si>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</si>
  <si>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</si>
  <si>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</si>
  <si>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</si>
  <si>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</si>
  <si>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</si>
  <si>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</si>
  <si>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</si>
  <si>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</si>
  <si>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</si>
  <si>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</si>
  <si>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</si>
  <si>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phoneticPr fontId="2"/>
  </si>
  <si>
    <t>中標津町</t>
  </si>
  <si>
    <t>標津町</t>
  </si>
  <si>
    <t>羅臼町</t>
  </si>
  <si>
    <t>色丹村</t>
    <rPh sb="0" eb="3">
      <t>シコタンムラ</t>
    </rPh>
    <phoneticPr fontId="2"/>
  </si>
  <si>
    <t>泊村</t>
    <rPh sb="0" eb="2">
      <t>トマリムラ</t>
    </rPh>
    <phoneticPr fontId="2"/>
  </si>
  <si>
    <t>留夜別村</t>
    <phoneticPr fontId="2"/>
  </si>
  <si>
    <t>留別村</t>
    <phoneticPr fontId="2"/>
  </si>
  <si>
    <t>紗那村</t>
    <phoneticPr fontId="2"/>
  </si>
  <si>
    <t>蘂取村</t>
    <phoneticPr fontId="2"/>
  </si>
  <si>
    <t>住所</t>
    <rPh sb="0" eb="2">
      <t>ジュウショ</t>
    </rPh>
    <phoneticPr fontId="1"/>
  </si>
  <si>
    <t>別海町</t>
  </si>
  <si>
    <t>住所（値貼り付け後）</t>
    <rPh sb="0" eb="2">
      <t>ジュウショ</t>
    </rPh>
    <rPh sb="3" eb="4">
      <t>アタイ</t>
    </rPh>
    <rPh sb="4" eb="5">
      <t>ハ</t>
    </rPh>
    <rPh sb="6" eb="7">
      <t>ツ</t>
    </rPh>
    <rPh sb="8" eb="9">
      <t>ゴ</t>
    </rPh>
    <phoneticPr fontId="1"/>
  </si>
  <si>
    <t>苫小牧市</t>
    <phoneticPr fontId="1"/>
  </si>
  <si>
    <t>釧路市</t>
    <phoneticPr fontId="1"/>
  </si>
  <si>
    <t>中標津町</t>
    <phoneticPr fontId="1"/>
  </si>
  <si>
    <t>小清水町</t>
    <phoneticPr fontId="1"/>
  </si>
  <si>
    <t>郵便番号</t>
    <rPh sb="0" eb="4">
      <t>ユウビンバンゴウ</t>
    </rPh>
    <phoneticPr fontId="1"/>
  </si>
  <si>
    <t>〒060－0001</t>
  </si>
  <si>
    <t>〒005－0004</t>
  </si>
  <si>
    <t>〒064－0820</t>
  </si>
  <si>
    <t>〒064－0958</t>
  </si>
  <si>
    <t>〒005－0802</t>
  </si>
  <si>
    <t/>
  </si>
  <si>
    <t>〒065－0012</t>
  </si>
  <si>
    <t>〒064－0914</t>
  </si>
  <si>
    <t>〒003－0808</t>
  </si>
  <si>
    <t>〒060－0051</t>
  </si>
  <si>
    <t>〒064－0801</t>
  </si>
  <si>
    <t>〒064－0927</t>
  </si>
  <si>
    <t>〒064－0916</t>
  </si>
  <si>
    <t>〒060－0011</t>
  </si>
  <si>
    <t>〒064－0944</t>
  </si>
  <si>
    <t>〒063－0803</t>
  </si>
  <si>
    <t>〒064－0920</t>
  </si>
  <si>
    <t>〒064－0806</t>
  </si>
  <si>
    <t>〒064－0951</t>
  </si>
  <si>
    <t>〒060－0061</t>
  </si>
  <si>
    <t>〒064－0946</t>
  </si>
  <si>
    <t>〒064－0917</t>
  </si>
  <si>
    <t>〒064－0918</t>
  </si>
  <si>
    <t>〒064－0919</t>
  </si>
  <si>
    <t>〒062－0033</t>
  </si>
  <si>
    <t>〒004－0841</t>
  </si>
  <si>
    <t>〒064－0811</t>
  </si>
  <si>
    <t>〒064－0810</t>
  </si>
  <si>
    <t>〒064－0912</t>
  </si>
  <si>
    <t>〒060－0005</t>
  </si>
  <si>
    <t>〒060－0041</t>
  </si>
  <si>
    <t>〒062－0921</t>
  </si>
  <si>
    <t>〒064－0809</t>
  </si>
  <si>
    <t>〒060－0007</t>
  </si>
  <si>
    <t>〒064－0808</t>
  </si>
  <si>
    <t>〒060－0063</t>
  </si>
  <si>
    <t>〒065－0028</t>
  </si>
  <si>
    <t>〒006－0832</t>
  </si>
  <si>
    <t>〒001－0909</t>
  </si>
  <si>
    <t>〒064－0952</t>
  </si>
  <si>
    <t>〒060－0042</t>
  </si>
  <si>
    <t>〒062－0932</t>
  </si>
  <si>
    <t>〒060－0055</t>
  </si>
  <si>
    <t>〒064－0824</t>
  </si>
  <si>
    <t>〒003－0028</t>
  </si>
  <si>
    <t>〒060－0807</t>
  </si>
  <si>
    <t>〒064－0807</t>
  </si>
  <si>
    <t>〒064－0805</t>
  </si>
  <si>
    <t>〒001－0040</t>
  </si>
  <si>
    <t>〒060－0052</t>
  </si>
  <si>
    <t>〒063－0832</t>
  </si>
  <si>
    <t>〒064－0922</t>
  </si>
  <si>
    <t>〒064－0803</t>
  </si>
  <si>
    <t>〒003－0836</t>
  </si>
  <si>
    <t>〒064－0802</t>
  </si>
  <si>
    <t>〒064－0804</t>
  </si>
  <si>
    <t>〒064－0925</t>
  </si>
  <si>
    <t>〒001－0022</t>
  </si>
  <si>
    <t>〒065－0010</t>
  </si>
  <si>
    <t>〒065－0042</t>
  </si>
  <si>
    <t>〒007－0809</t>
  </si>
  <si>
    <t>〒001－0915</t>
  </si>
  <si>
    <t>〒007－0847</t>
  </si>
  <si>
    <t>〒007－0849</t>
  </si>
  <si>
    <t>〒001－0921</t>
  </si>
  <si>
    <t>〒002－8072</t>
  </si>
  <si>
    <t>〒001－0910</t>
  </si>
  <si>
    <t>〒001－0028</t>
  </si>
  <si>
    <t>〒063－0006</t>
  </si>
  <si>
    <t>〒007－0865</t>
  </si>
  <si>
    <t>〒002－0854</t>
  </si>
  <si>
    <t>〒001－0025</t>
  </si>
  <si>
    <t>〒065－0025</t>
  </si>
  <si>
    <t>〒007－0840</t>
  </si>
  <si>
    <t>〒001－0908</t>
  </si>
  <si>
    <t>〒007－0870</t>
  </si>
  <si>
    <t>〒065－0032</t>
  </si>
  <si>
    <t>〒007－0862</t>
  </si>
  <si>
    <t>〒001－0923</t>
  </si>
  <si>
    <t>〒065－0017</t>
  </si>
  <si>
    <t>〒001－0911</t>
  </si>
  <si>
    <t>〒060－0034</t>
  </si>
  <si>
    <t>〒002－8068</t>
  </si>
  <si>
    <t>〒007－0873</t>
  </si>
  <si>
    <t>〒007－0850</t>
  </si>
  <si>
    <t>〒001－0045</t>
  </si>
  <si>
    <t>〒001－0922</t>
  </si>
  <si>
    <t>〒065－0033</t>
  </si>
  <si>
    <t>〒065－0022</t>
  </si>
  <si>
    <t>〒007－0806</t>
  </si>
  <si>
    <t>〒065－0030</t>
  </si>
  <si>
    <t>〒001－0032</t>
  </si>
  <si>
    <t>〒007－0805</t>
  </si>
  <si>
    <t>〒065－0041</t>
  </si>
  <si>
    <t>〒065－0023</t>
  </si>
  <si>
    <t>〒001－0037</t>
  </si>
  <si>
    <t>〒001－0011</t>
  </si>
  <si>
    <t>〒002－8026</t>
  </si>
  <si>
    <t>〒001－0035</t>
  </si>
  <si>
    <t>〒060－0906</t>
  </si>
  <si>
    <t>〒001－0907</t>
  </si>
  <si>
    <t>〒001－0033</t>
  </si>
  <si>
    <t>〒007－0844</t>
  </si>
  <si>
    <t>〒001－0027</t>
  </si>
  <si>
    <t>〒001－0020</t>
  </si>
  <si>
    <t>〒001－0924</t>
  </si>
  <si>
    <t>〒002－8021</t>
  </si>
  <si>
    <t>〒002－8071</t>
  </si>
  <si>
    <t>〒007－0837</t>
  </si>
  <si>
    <t>〒007－0838</t>
  </si>
  <si>
    <t>〒001－0021</t>
  </si>
  <si>
    <t>〒065－0014</t>
  </si>
  <si>
    <t>〒062－0912</t>
  </si>
  <si>
    <t>〒065－0007</t>
  </si>
  <si>
    <t>〒007－0835</t>
  </si>
  <si>
    <t>〒007－0851</t>
  </si>
  <si>
    <t>〒065－0005</t>
  </si>
  <si>
    <t>〒001－0038</t>
  </si>
  <si>
    <t>〒001－0902</t>
  </si>
  <si>
    <t>〒001－0925</t>
  </si>
  <si>
    <t>〒007－0813</t>
  </si>
  <si>
    <t>〒001－0934</t>
  </si>
  <si>
    <t>〒001－0030</t>
  </si>
  <si>
    <t>〒065－0031</t>
  </si>
  <si>
    <t>〒065－0020</t>
  </si>
  <si>
    <t>〒002－8044</t>
  </si>
  <si>
    <t>〒007－0803</t>
  </si>
  <si>
    <t>〒007－0893</t>
  </si>
  <si>
    <t>〒001－0927</t>
  </si>
  <si>
    <t>〒007－0841</t>
  </si>
  <si>
    <t>〒005－0812</t>
  </si>
  <si>
    <t>〒003－0832</t>
  </si>
  <si>
    <t>〒004－0053</t>
  </si>
  <si>
    <t>〒062－0025</t>
  </si>
  <si>
    <t>〒062－0053</t>
  </si>
  <si>
    <t>〒004－0055</t>
  </si>
  <si>
    <t>〒005－0014</t>
  </si>
  <si>
    <t>〒003－0003</t>
  </si>
  <si>
    <t>〒062－0051</t>
  </si>
  <si>
    <t>〒004－0831</t>
  </si>
  <si>
    <t>〒004－0871</t>
  </si>
  <si>
    <t>〒004－0041</t>
  </si>
  <si>
    <t>〒004－0003</t>
  </si>
  <si>
    <t>〒063－0003</t>
  </si>
  <si>
    <t>〒063－0834</t>
  </si>
  <si>
    <t>〒063－0812</t>
  </si>
  <si>
    <t>〒006－0814</t>
  </si>
  <si>
    <t>〒006－0812</t>
  </si>
  <si>
    <t>〒006－0023</t>
  </si>
  <si>
    <t>〒063－0801</t>
  </si>
  <si>
    <t>〒063－0849</t>
  </si>
  <si>
    <t>〒006－0031</t>
  </si>
  <si>
    <t>〒063－0001</t>
  </si>
  <si>
    <t>〒063－0032</t>
  </si>
  <si>
    <t>〒063－0004</t>
  </si>
  <si>
    <t>〒063－0811</t>
  </si>
  <si>
    <t>〒063－0034</t>
  </si>
  <si>
    <t>〒063－0841</t>
  </si>
  <si>
    <t>〒006－0835</t>
  </si>
  <si>
    <t>〒063－0051</t>
  </si>
  <si>
    <t>〒063－0033</t>
  </si>
  <si>
    <t>〒006－0820</t>
  </si>
  <si>
    <t>〒063－0830</t>
  </si>
  <si>
    <t>〒063－0823</t>
  </si>
  <si>
    <t>〒063－0012</t>
  </si>
  <si>
    <t>〒006－0851</t>
  </si>
  <si>
    <t>〒063－0826</t>
  </si>
  <si>
    <t>〒063－0029</t>
  </si>
  <si>
    <t>〒063－0868</t>
  </si>
  <si>
    <t>〒063－0031</t>
  </si>
  <si>
    <t>〒006－0806</t>
  </si>
  <si>
    <t>〒063－0814</t>
  </si>
  <si>
    <t>〒006－0834</t>
  </si>
  <si>
    <t>〒063－0036</t>
  </si>
  <si>
    <t>〒063－0813</t>
  </si>
  <si>
    <t>〒006－0004</t>
  </si>
  <si>
    <t>〒006－0823</t>
  </si>
  <si>
    <t>〒063－0052</t>
  </si>
  <si>
    <t>〒006－0815</t>
  </si>
  <si>
    <t>〒001－0931</t>
  </si>
  <si>
    <t>〒006－0050</t>
  </si>
  <si>
    <t>〒063－0825</t>
  </si>
  <si>
    <t>〒063－0038</t>
  </si>
  <si>
    <t>〒062－0024</t>
  </si>
  <si>
    <t>〒063－0870</t>
  </si>
  <si>
    <t>〒063－0843</t>
  </si>
  <si>
    <t>〒063－0804</t>
  </si>
  <si>
    <t>〒006－0805</t>
  </si>
  <si>
    <t>〒063－0831</t>
  </si>
  <si>
    <t>〒063－0061</t>
  </si>
  <si>
    <t>〒006－0853</t>
  </si>
  <si>
    <t>〒006－0005</t>
  </si>
  <si>
    <t>〒006－0829</t>
  </si>
  <si>
    <t>〒063－0053</t>
  </si>
  <si>
    <t>〒006－0006</t>
  </si>
  <si>
    <t>〒063－0835</t>
  </si>
  <si>
    <t>〒063－0827</t>
  </si>
  <si>
    <t>〒004－0021</t>
  </si>
  <si>
    <t>〒062－0906</t>
  </si>
  <si>
    <t>〒003－0026</t>
  </si>
  <si>
    <t>〒003－0021</t>
  </si>
  <si>
    <t>〒062－0003</t>
  </si>
  <si>
    <t>〒004－0002</t>
  </si>
  <si>
    <t>〒062－0034</t>
  </si>
  <si>
    <t>〒004－0865</t>
  </si>
  <si>
    <t>〒004－0811</t>
  </si>
  <si>
    <t>〒003－0023</t>
  </si>
  <si>
    <t>〒004－0001</t>
  </si>
  <si>
    <t>〒007－0836</t>
  </si>
  <si>
    <t>〒004－0812</t>
  </si>
  <si>
    <t>〒004－0014</t>
  </si>
  <si>
    <t>〒003－0004</t>
  </si>
  <si>
    <t>〒004－0839</t>
  </si>
  <si>
    <t>〒003－0024</t>
  </si>
  <si>
    <t>〒062－0008</t>
  </si>
  <si>
    <t>〒062－0936</t>
  </si>
  <si>
    <t>〒003－0029</t>
  </si>
  <si>
    <t>〒003－0027</t>
  </si>
  <si>
    <t>〒062－0052</t>
  </si>
  <si>
    <t>〒004－0013</t>
  </si>
  <si>
    <t>〒005－0832</t>
  </si>
  <si>
    <t>〒062－0041</t>
  </si>
  <si>
    <t>〒064－0929</t>
  </si>
  <si>
    <t>〒003－0803</t>
  </si>
  <si>
    <t>〒003－0863</t>
  </si>
  <si>
    <t>〒005－0006</t>
  </si>
  <si>
    <t>〒062－0933</t>
  </si>
  <si>
    <t>〒005－0021</t>
  </si>
  <si>
    <t>〒004－0863</t>
  </si>
  <si>
    <t>〒004－0875</t>
  </si>
  <si>
    <t>〒007－0808</t>
  </si>
  <si>
    <t>〒004－0867</t>
  </si>
  <si>
    <t>〒062－0904</t>
  </si>
  <si>
    <t>〒004－0064</t>
  </si>
  <si>
    <t>〒003－0012</t>
  </si>
  <si>
    <t>〒062－0020</t>
  </si>
  <si>
    <t>〒003－0022</t>
  </si>
  <si>
    <t>〒004－0051</t>
  </si>
  <si>
    <t>〒005－0841</t>
  </si>
  <si>
    <t>〒062－0006</t>
  </si>
  <si>
    <t>〒005－0831</t>
  </si>
  <si>
    <t>〒005－0003</t>
  </si>
  <si>
    <t>〒004－0061</t>
  </si>
  <si>
    <t>〒005－0005</t>
  </si>
  <si>
    <t>〒003－0001</t>
  </si>
  <si>
    <t>〒005－0033</t>
  </si>
  <si>
    <t>〒062－0042</t>
  </si>
  <si>
    <t>〒004－0062</t>
  </si>
  <si>
    <t>〒003－0806</t>
  </si>
  <si>
    <t>〒062－0922</t>
  </si>
  <si>
    <t>〒003－0834</t>
  </si>
  <si>
    <t>〒061－2282</t>
  </si>
  <si>
    <t>〒062－0012</t>
  </si>
  <si>
    <t>〒004－0065</t>
  </si>
  <si>
    <t>〒004－0022</t>
  </si>
  <si>
    <t>〒004－0874</t>
  </si>
  <si>
    <t>〒062－0903</t>
  </si>
  <si>
    <t>〒003－0862</t>
  </si>
  <si>
    <t>〒064－0913</t>
  </si>
  <si>
    <t>〒062－0905</t>
  </si>
  <si>
    <t>〒005－0801</t>
  </si>
  <si>
    <t>〒003－0801</t>
  </si>
  <si>
    <t>〒003－0829</t>
  </si>
  <si>
    <t>〒004－0862</t>
  </si>
  <si>
    <t>〒004－0842</t>
  </si>
  <si>
    <t>〒062－0055</t>
  </si>
  <si>
    <t>〒062－0935</t>
  </si>
  <si>
    <t>〒062－0938</t>
  </si>
  <si>
    <t>〒062－0004</t>
  </si>
  <si>
    <t>〒003－0025</t>
  </si>
  <si>
    <t>〒004－0872</t>
  </si>
  <si>
    <t>〒062－0937</t>
  </si>
  <si>
    <t>〒062－0021</t>
  </si>
  <si>
    <t>〒005－0016</t>
  </si>
  <si>
    <t>〒062－0931</t>
  </si>
  <si>
    <t>〒061－2284</t>
  </si>
  <si>
    <t>〒003－0809</t>
  </si>
  <si>
    <t>〒004－0033</t>
  </si>
  <si>
    <t>〒063－0023</t>
  </si>
  <si>
    <t>〒063－0039</t>
  </si>
  <si>
    <t>〒069－0842</t>
  </si>
  <si>
    <t>〒061－0226</t>
  </si>
  <si>
    <t>〒069－0806</t>
  </si>
  <si>
    <t>〒069－0813</t>
  </si>
  <si>
    <t>〒067－0004</t>
  </si>
  <si>
    <t>〒067－0014</t>
  </si>
  <si>
    <t>〒069－0846</t>
  </si>
  <si>
    <t>〒069－0852</t>
  </si>
  <si>
    <t>〒069－0802</t>
  </si>
  <si>
    <t>〒067－0041</t>
  </si>
  <si>
    <t>〒069－0816</t>
  </si>
  <si>
    <t>〒061－0224</t>
  </si>
  <si>
    <t>〒067－0064</t>
  </si>
  <si>
    <t>〒067－0061</t>
  </si>
  <si>
    <t>〒069－0817</t>
  </si>
  <si>
    <t>〒069－0815</t>
  </si>
  <si>
    <t>〒067－0024</t>
  </si>
  <si>
    <t>〒069－0854</t>
  </si>
  <si>
    <t>〒069－0847</t>
  </si>
  <si>
    <t>〒066－0033</t>
  </si>
  <si>
    <t>〒066－0063</t>
  </si>
  <si>
    <t>〒066－0047</t>
  </si>
  <si>
    <t>〒066－0042</t>
  </si>
  <si>
    <t>〒066－0054</t>
  </si>
  <si>
    <t>〒066－0074</t>
  </si>
  <si>
    <t>〒066－0076</t>
  </si>
  <si>
    <t>〒066－0055</t>
  </si>
  <si>
    <t>〒066－0067</t>
  </si>
  <si>
    <t>〒066－0025</t>
  </si>
  <si>
    <t>〒066－0083</t>
  </si>
  <si>
    <t>〒066－0066</t>
  </si>
  <si>
    <t>〒061－1374</t>
  </si>
  <si>
    <t>〒061－1431</t>
  </si>
  <si>
    <t>〒061－1412</t>
  </si>
  <si>
    <t>〒061－1373</t>
  </si>
  <si>
    <t>〒061－1449</t>
  </si>
  <si>
    <t>〒061－1427</t>
  </si>
  <si>
    <t>〒061－1447</t>
  </si>
  <si>
    <t>〒061－1121</t>
  </si>
  <si>
    <t>〒061－1137</t>
  </si>
  <si>
    <t>〒061－1126</t>
  </si>
  <si>
    <t>〒061－1277</t>
  </si>
  <si>
    <t>〒061－1131</t>
  </si>
  <si>
    <t>〒061－1272</t>
  </si>
  <si>
    <t>〒061－1113</t>
  </si>
  <si>
    <t>〒061－1264</t>
  </si>
  <si>
    <t>〒061－1116</t>
  </si>
  <si>
    <t>〒061－1104</t>
  </si>
  <si>
    <t>〒042－0943</t>
  </si>
  <si>
    <t>〒041－0853</t>
  </si>
  <si>
    <t>〒042－0932</t>
  </si>
  <si>
    <t>〒040－0053</t>
  </si>
  <si>
    <t>〒041－0806</t>
  </si>
  <si>
    <t>〒041－0808</t>
  </si>
  <si>
    <t>〒042－0952</t>
  </si>
  <si>
    <t>〒041－0822</t>
  </si>
  <si>
    <t>〒040－0022</t>
  </si>
  <si>
    <t>〒041－0252</t>
  </si>
  <si>
    <t>〒041－0841</t>
  </si>
  <si>
    <t>〒041－0812</t>
  </si>
  <si>
    <t>〒041－0851</t>
  </si>
  <si>
    <t>〒040－0024</t>
  </si>
  <si>
    <t>〒040－8577</t>
  </si>
  <si>
    <t>〒040－0011</t>
  </si>
  <si>
    <t>〒041－0852</t>
  </si>
  <si>
    <t>〒041－0811</t>
  </si>
  <si>
    <t>〒042－0953</t>
  </si>
  <si>
    <t>〒041－0836</t>
  </si>
  <si>
    <t>〒040－0074</t>
  </si>
  <si>
    <t>〒041－0835</t>
  </si>
  <si>
    <t>〒041－0801</t>
  </si>
  <si>
    <t>〒040－0021</t>
  </si>
  <si>
    <t>〒040－0015</t>
  </si>
  <si>
    <t>〒042－0955</t>
  </si>
  <si>
    <t>〒040－0073</t>
  </si>
  <si>
    <t>〒040－0061</t>
  </si>
  <si>
    <t>〒041－0802</t>
  </si>
  <si>
    <t>〒042－0914</t>
  </si>
  <si>
    <t>〒041－1111</t>
  </si>
  <si>
    <t>〒049－0111</t>
  </si>
  <si>
    <t>〒041－1112</t>
  </si>
  <si>
    <t>〒041－1122</t>
  </si>
  <si>
    <t>〒049－0161</t>
  </si>
  <si>
    <t>〒049－2313</t>
  </si>
  <si>
    <t>〒041－1195</t>
  </si>
  <si>
    <t>〒049－2325</t>
  </si>
  <si>
    <t>〒049－3106</t>
  </si>
  <si>
    <t>〒049－0122</t>
  </si>
  <si>
    <t>〒049－0162</t>
  </si>
  <si>
    <t>〒049－1517</t>
  </si>
  <si>
    <t>〒049－0101</t>
  </si>
  <si>
    <t>〒043－0022</t>
  </si>
  <si>
    <t>〒043－0055</t>
  </si>
  <si>
    <t>〒049－4501</t>
  </si>
  <si>
    <t>〒047－0013</t>
  </si>
  <si>
    <t>〒047－0021</t>
  </si>
  <si>
    <t>〒047－0261</t>
  </si>
  <si>
    <t>〒047－0042</t>
  </si>
  <si>
    <t>〒047－0008</t>
  </si>
  <si>
    <t>〒047－0155</t>
  </si>
  <si>
    <t>〒047－0017</t>
  </si>
  <si>
    <t>〒047－0264</t>
  </si>
  <si>
    <t>〒047－0024</t>
  </si>
  <si>
    <t>〒047－0156</t>
  </si>
  <si>
    <t>〒047－0032</t>
  </si>
  <si>
    <t>〒047－8510</t>
  </si>
  <si>
    <t>〒048－0101</t>
  </si>
  <si>
    <t>〒044－0004</t>
  </si>
  <si>
    <t>〒045－0013</t>
  </si>
  <si>
    <t>〒045－0024</t>
  </si>
  <si>
    <t>〒046－0003</t>
  </si>
  <si>
    <t>〒070－0061</t>
  </si>
  <si>
    <t>〒070－8012</t>
  </si>
  <si>
    <t>〒078－8212</t>
  </si>
  <si>
    <t>〒079－8415</t>
  </si>
  <si>
    <t>〒070－0039</t>
  </si>
  <si>
    <t>〒078－8243</t>
  </si>
  <si>
    <t>〒070－8003</t>
  </si>
  <si>
    <t>〒070－0034</t>
  </si>
  <si>
    <t>〒078－8251</t>
  </si>
  <si>
    <t>〒070－0832</t>
  </si>
  <si>
    <t>〒078－8356</t>
  </si>
  <si>
    <t>〒070－0825</t>
  </si>
  <si>
    <t>〒070－0082</t>
  </si>
  <si>
    <t>〒079－8412</t>
  </si>
  <si>
    <t>〒079－8417</t>
  </si>
  <si>
    <t>〒070－0023</t>
  </si>
  <si>
    <t>〒079－8418</t>
  </si>
  <si>
    <t>〒078－8234</t>
  </si>
  <si>
    <t>〒078－8319</t>
  </si>
  <si>
    <t>〒079－8419</t>
  </si>
  <si>
    <t>〒070－0030</t>
  </si>
  <si>
    <t>〒078－8312</t>
  </si>
  <si>
    <t>〒078－8311</t>
  </si>
  <si>
    <t>〒070－0036</t>
  </si>
  <si>
    <t>〒079－8401</t>
  </si>
  <si>
    <t>〒070－0014</t>
  </si>
  <si>
    <t>〒070－0027</t>
  </si>
  <si>
    <t>〒078－8351</t>
  </si>
  <si>
    <t>〒078－8350</t>
  </si>
  <si>
    <t>〒070－0822</t>
  </si>
  <si>
    <t>〒071－8102</t>
  </si>
  <si>
    <t>〒070－0875</t>
  </si>
  <si>
    <t>〒070－0024</t>
  </si>
  <si>
    <t>〒070－0842</t>
  </si>
  <si>
    <t>〒070－0022</t>
  </si>
  <si>
    <t>〒078－8303</t>
  </si>
  <si>
    <t>〒071－8131</t>
  </si>
  <si>
    <t>〒070－8018</t>
  </si>
  <si>
    <t>〒078－8353</t>
  </si>
  <si>
    <t>〒070－8644</t>
  </si>
  <si>
    <t>〒078－8330</t>
  </si>
  <si>
    <t>〒078－8208</t>
  </si>
  <si>
    <t>〒070－0054</t>
  </si>
  <si>
    <t>〒071－8122</t>
  </si>
  <si>
    <t>〒079－8416</t>
  </si>
  <si>
    <t>〒070－8013</t>
  </si>
  <si>
    <t>〒070－0841</t>
  </si>
  <si>
    <t>〒070－8061</t>
  </si>
  <si>
    <t>〒070－0081</t>
  </si>
  <si>
    <t>〒079－8413</t>
  </si>
  <si>
    <t>〒070－0038</t>
  </si>
  <si>
    <t>〒070－8011</t>
  </si>
  <si>
    <t>〒078－8245</t>
  </si>
  <si>
    <t>〒070－0824</t>
  </si>
  <si>
    <t>〒071－8132</t>
  </si>
  <si>
    <t>〒078－8215</t>
  </si>
  <si>
    <t>〒071－8143</t>
  </si>
  <si>
    <t>〒071－8136</t>
  </si>
  <si>
    <t>〒070－0031</t>
  </si>
  <si>
    <t>〒076－0038</t>
  </si>
  <si>
    <t>〒076－0018</t>
  </si>
  <si>
    <t>〒071－0561</t>
  </si>
  <si>
    <t>〒076－0057</t>
  </si>
  <si>
    <t>〒071－1425</t>
  </si>
  <si>
    <t>〒078－1306</t>
  </si>
  <si>
    <t>〒071－0202</t>
  </si>
  <si>
    <t>〒071－1426</t>
  </si>
  <si>
    <t>〒071－1512</t>
  </si>
  <si>
    <t>〒071－1523</t>
  </si>
  <si>
    <t>〒071－1232</t>
  </si>
  <si>
    <t>〒096－0017</t>
  </si>
  <si>
    <t>〒098－2231</t>
  </si>
  <si>
    <t>〒095－0016</t>
  </si>
  <si>
    <t>〒095－0048</t>
  </si>
  <si>
    <t>〒096－0063</t>
  </si>
  <si>
    <t>〒096－0043</t>
  </si>
  <si>
    <t>〒051－0005</t>
  </si>
  <si>
    <t>〒059－0016</t>
  </si>
  <si>
    <t>〒059－0464</t>
  </si>
  <si>
    <t>〒051－0004</t>
  </si>
  <si>
    <t>〒059－0026</t>
  </si>
  <si>
    <t>〒059－0035</t>
  </si>
  <si>
    <t>〒059－0036</t>
  </si>
  <si>
    <t>〒050－0085</t>
  </si>
  <si>
    <t>〒050－0074</t>
  </si>
  <si>
    <t>〒059－0027</t>
  </si>
  <si>
    <t>〒050－0054</t>
  </si>
  <si>
    <t>〒059－0034</t>
  </si>
  <si>
    <t>〒050－0083</t>
  </si>
  <si>
    <t>〒053－0018</t>
  </si>
  <si>
    <t>〒059－0904</t>
  </si>
  <si>
    <t>〒053－0821</t>
  </si>
  <si>
    <t>〒053－0053</t>
  </si>
  <si>
    <t>〒053－0021</t>
  </si>
  <si>
    <t>〒053－0816</t>
  </si>
  <si>
    <t>〒053－0851</t>
  </si>
  <si>
    <t>〒053－0811</t>
  </si>
  <si>
    <t>〒053－0806</t>
  </si>
  <si>
    <t>〒053－0833</t>
  </si>
  <si>
    <t>〒053－0034</t>
  </si>
  <si>
    <t>〒053－0003</t>
  </si>
  <si>
    <t>〒054－0042</t>
  </si>
  <si>
    <t>〒053－0042</t>
  </si>
  <si>
    <t>〒053－0033</t>
  </si>
  <si>
    <t>〒053－0031</t>
  </si>
  <si>
    <t>〒053－0054</t>
  </si>
  <si>
    <t>〒053－0032</t>
  </si>
  <si>
    <t>〒053－0803</t>
  </si>
  <si>
    <t>〒059－0906</t>
  </si>
  <si>
    <t>〒052－0021</t>
  </si>
  <si>
    <t>〒052－0014</t>
  </si>
  <si>
    <t>〒049－5414</t>
  </si>
  <si>
    <t>〒049－5605</t>
  </si>
  <si>
    <t>〒052－0013</t>
  </si>
  <si>
    <t>〒056－0004</t>
  </si>
  <si>
    <t>〒057－0007</t>
  </si>
  <si>
    <t>〒056－0022</t>
  </si>
  <si>
    <t>〒057－0024</t>
  </si>
  <si>
    <t>〒059－3454</t>
  </si>
  <si>
    <t>〒057－0025</t>
  </si>
  <si>
    <t>〒059－3108</t>
  </si>
  <si>
    <t>〒084－0912</t>
  </si>
  <si>
    <t>〒085－0032</t>
  </si>
  <si>
    <t>〒085－0055</t>
  </si>
  <si>
    <t>〒085－0008</t>
  </si>
  <si>
    <t>〒085－0052</t>
  </si>
  <si>
    <t>〒085－0035</t>
  </si>
  <si>
    <t>〒085－0811</t>
  </si>
  <si>
    <t>〒084－0903</t>
  </si>
  <si>
    <t>〒085－0056</t>
  </si>
  <si>
    <t>〒085－0057</t>
  </si>
  <si>
    <t>〒084－0907</t>
  </si>
  <si>
    <t>〒085－0053</t>
  </si>
  <si>
    <t>〒085－0048</t>
  </si>
  <si>
    <t>〒085－0005</t>
  </si>
  <si>
    <t>〒085－0016</t>
  </si>
  <si>
    <t>〒086－0203</t>
  </si>
  <si>
    <t>〒086－1110</t>
  </si>
  <si>
    <t>〒087－0006</t>
  </si>
  <si>
    <t>〒086－1124</t>
  </si>
  <si>
    <t>〒087－0044</t>
  </si>
  <si>
    <t>〒085－0046</t>
  </si>
  <si>
    <t>〒088－2311</t>
  </si>
  <si>
    <t>〒088－0605</t>
  </si>
  <si>
    <t>〒088－0331</t>
  </si>
  <si>
    <t>〒088－0623</t>
  </si>
  <si>
    <t>〒088－3211</t>
  </si>
  <si>
    <t>〒088－0625</t>
  </si>
  <si>
    <t>〒088－0616</t>
  </si>
  <si>
    <t>〒080－0024</t>
  </si>
  <si>
    <t>〒080－0833</t>
  </si>
  <si>
    <t>〒080－0046</t>
  </si>
  <si>
    <t>〒080－0047</t>
  </si>
  <si>
    <t>〒080－0019</t>
  </si>
  <si>
    <t>〒080－0812</t>
  </si>
  <si>
    <t>〒080－2473</t>
  </si>
  <si>
    <t>〒080－0017</t>
  </si>
  <si>
    <t>〒080－0015</t>
  </si>
  <si>
    <t>〒089－1182</t>
  </si>
  <si>
    <t>〒080－0016</t>
  </si>
  <si>
    <t>〒080－0057</t>
  </si>
  <si>
    <t>〒080－0012</t>
  </si>
  <si>
    <t>〒080－2470</t>
  </si>
  <si>
    <t>〒080－0809</t>
  </si>
  <si>
    <t>〒080－0010</t>
  </si>
  <si>
    <t>〒089－3325</t>
  </si>
  <si>
    <t>〒081－0223</t>
  </si>
  <si>
    <t>〒080－0104</t>
  </si>
  <si>
    <t>〒082－0000</t>
  </si>
  <si>
    <t>〒080－0315</t>
  </si>
  <si>
    <t>〒083－0022</t>
  </si>
  <si>
    <t>〒089－0127</t>
  </si>
  <si>
    <t>〒089－3715</t>
  </si>
  <si>
    <t>〒080－0362</t>
  </si>
  <si>
    <t>〒082－0014</t>
  </si>
  <si>
    <t>〒090－0064</t>
  </si>
  <si>
    <t>〒099－0878</t>
  </si>
  <si>
    <t>〒090－0817</t>
  </si>
  <si>
    <t>〒090－0810</t>
  </si>
  <si>
    <t>〒090－0068</t>
  </si>
  <si>
    <t>〒090－0836</t>
  </si>
  <si>
    <t>〒090－0035</t>
  </si>
  <si>
    <t>〒090－0053</t>
  </si>
  <si>
    <t>〒090－0032</t>
  </si>
  <si>
    <t>〒090－0052</t>
  </si>
  <si>
    <t>〒090－0827</t>
  </si>
  <si>
    <t>〒090－0051</t>
  </si>
  <si>
    <t>〒090－0834</t>
  </si>
  <si>
    <t>〒090－0824</t>
  </si>
  <si>
    <t>〒090－0805</t>
  </si>
  <si>
    <t>〒094－0004</t>
  </si>
  <si>
    <t>〒094－0011</t>
  </si>
  <si>
    <t>〒094－0002</t>
  </si>
  <si>
    <t>〒094－0021</t>
  </si>
  <si>
    <t>〒092－0061</t>
  </si>
  <si>
    <t>〒092－0004</t>
  </si>
  <si>
    <t>〒093－0074</t>
  </si>
  <si>
    <t>〒099－4117</t>
  </si>
  <si>
    <t>〒093－0041</t>
  </si>
  <si>
    <t>〒099－3600</t>
  </si>
  <si>
    <t>〒093－0076</t>
  </si>
  <si>
    <t>〒093－0042</t>
  </si>
  <si>
    <t>〒099－0404</t>
  </si>
  <si>
    <t>〒099－0416</t>
  </si>
  <si>
    <t>〒068－0024</t>
  </si>
  <si>
    <t>〒068－0030</t>
  </si>
  <si>
    <t>〒068－0055</t>
  </si>
  <si>
    <t>〒068－0005</t>
  </si>
  <si>
    <t>〒068－0027</t>
  </si>
  <si>
    <t>〒068－0006</t>
  </si>
  <si>
    <t>〒068－0025</t>
  </si>
  <si>
    <t>〒068－0844</t>
  </si>
  <si>
    <t>〒068－0854</t>
  </si>
  <si>
    <t>〒068－0814</t>
  </si>
  <si>
    <t>〒068－0111</t>
  </si>
  <si>
    <t>〒068－0003</t>
  </si>
  <si>
    <t>〒069－0372</t>
  </si>
  <si>
    <t>〒069－0237</t>
  </si>
  <si>
    <t>〒069－1315</t>
  </si>
  <si>
    <t>〒069－1513</t>
  </si>
  <si>
    <t>〒068－0425</t>
  </si>
  <si>
    <t>〒068－2154</t>
  </si>
  <si>
    <t>〒068－2194</t>
  </si>
  <si>
    <t>〒072－0011</t>
  </si>
  <si>
    <t>〒072－0001</t>
  </si>
  <si>
    <t>〒072－8555</t>
  </si>
  <si>
    <t>〒077－0011</t>
  </si>
  <si>
    <t>〒078－4123</t>
  </si>
  <si>
    <t>〒077－0042</t>
  </si>
  <si>
    <t>〒077－0038</t>
  </si>
  <si>
    <t>〒097－0022</t>
  </si>
  <si>
    <t>〒097－0401</t>
  </si>
  <si>
    <t>〒097－0001</t>
  </si>
  <si>
    <t>〒098－5824</t>
  </si>
  <si>
    <t>〒097－0017</t>
  </si>
  <si>
    <t>〒097－0016</t>
  </si>
  <si>
    <t>〒098－6233</t>
  </si>
  <si>
    <t>〒073－0166</t>
  </si>
  <si>
    <t>〒073－0196</t>
  </si>
  <si>
    <t>〒073－0406</t>
  </si>
  <si>
    <t>〒073－0222</t>
  </si>
  <si>
    <t>〒079－1136</t>
  </si>
  <si>
    <t>〒075－0041</t>
  </si>
  <si>
    <t>〒074－0002</t>
  </si>
  <si>
    <t>〒074－0006</t>
  </si>
  <si>
    <t>〒074－0003</t>
  </si>
  <si>
    <t>〒074－1271</t>
  </si>
  <si>
    <t>〒073－0032</t>
  </si>
  <si>
    <t>〒073－0044</t>
  </si>
  <si>
    <t>〒073－0022</t>
  </si>
  <si>
    <t>〒073－0012</t>
  </si>
  <si>
    <t>〒061－3207</t>
  </si>
  <si>
    <t>〒061－3216</t>
  </si>
  <si>
    <t>〒061－3262</t>
  </si>
  <si>
    <t>〒061－3203</t>
  </si>
  <si>
    <t>〒061－3213</t>
  </si>
  <si>
    <t>〒061－3201</t>
  </si>
  <si>
    <t>〒061－3217</t>
  </si>
  <si>
    <t>郵便番号（値貼り付け後）</t>
    <rPh sb="0" eb="4">
      <t>ユウビンバンゴウ</t>
    </rPh>
    <rPh sb="5" eb="6">
      <t>アタイ</t>
    </rPh>
    <rPh sb="6" eb="7">
      <t>ハ</t>
    </rPh>
    <rPh sb="8" eb="9">
      <t>ツ</t>
    </rPh>
    <rPh sb="10" eb="11">
      <t>ゴ</t>
    </rPh>
    <phoneticPr fontId="1"/>
  </si>
  <si>
    <t>住所（郵便番号抜き）</t>
    <rPh sb="0" eb="2">
      <t>ジュウショ</t>
    </rPh>
    <rPh sb="3" eb="7">
      <t>ユウビンバンゴウ</t>
    </rPh>
    <rPh sb="7" eb="8">
      <t>ヌ</t>
    </rPh>
    <phoneticPr fontId="1"/>
  </si>
  <si>
    <t>事業者名のみ</t>
    <rPh sb="0" eb="3">
      <t>ジギョウシャ</t>
    </rPh>
    <rPh sb="3" eb="4">
      <t>メイ</t>
    </rPh>
    <phoneticPr fontId="1"/>
  </si>
  <si>
    <t>一般社団法人　北海道総合在宅ケア事業団
一般社団法人北海道総合在宅ケア事業団札幌中央訪問看護ステーション</t>
    <phoneticPr fontId="1"/>
  </si>
  <si>
    <t>事業所名のみ</t>
    <rPh sb="0" eb="3">
      <t>ジギョウショ</t>
    </rPh>
    <rPh sb="3" eb="4">
      <t>メイ</t>
    </rPh>
    <phoneticPr fontId="1"/>
  </si>
  <si>
    <t>事業者名のみ（値貼り付け後）</t>
    <rPh sb="0" eb="3">
      <t>ジギョウシャ</t>
    </rPh>
    <rPh sb="3" eb="4">
      <t>メイ</t>
    </rPh>
    <rPh sb="7" eb="8">
      <t>アタイ</t>
    </rPh>
    <rPh sb="8" eb="9">
      <t>ハ</t>
    </rPh>
    <rPh sb="10" eb="11">
      <t>ツ</t>
    </rPh>
    <rPh sb="12" eb="13">
      <t>ゴ</t>
    </rPh>
    <phoneticPr fontId="1"/>
  </si>
  <si>
    <t>事業所名のみ（値貼り付け後）</t>
    <rPh sb="0" eb="3">
      <t>ジギョウショ</t>
    </rPh>
    <rPh sb="3" eb="4">
      <t>メイ</t>
    </rPh>
    <rPh sb="7" eb="8">
      <t>アタイ</t>
    </rPh>
    <rPh sb="8" eb="9">
      <t>ハ</t>
    </rPh>
    <rPh sb="10" eb="11">
      <t>ツ</t>
    </rPh>
    <rPh sb="12" eb="13">
      <t>ゴ</t>
    </rPh>
    <phoneticPr fontId="1"/>
  </si>
  <si>
    <t>一般社団法人　北海道総合在宅ケア事業団</t>
  </si>
  <si>
    <t>一般社団法人北海道総合在宅ケア事業団札幌中央訪問看護ステーション</t>
  </si>
  <si>
    <t>一般社団法人北海道総合在宅ケア事業団札幌南訪問看護ステーション</t>
  </si>
  <si>
    <t>医療法人　愛全会</t>
  </si>
  <si>
    <t>訪問看護ステーションちゅうおう</t>
  </si>
  <si>
    <t>医療法人社団　恵和会</t>
  </si>
  <si>
    <t>訪問看護ステーションえん</t>
  </si>
  <si>
    <t>社会医療法人　医仁会</t>
  </si>
  <si>
    <t>訪問看護ステーションなかむら</t>
  </si>
  <si>
    <t>社会医療法人社団　カレスサッポロ</t>
  </si>
  <si>
    <t>カレス訪問看護ステーション</t>
  </si>
  <si>
    <t>医療法人財団　老蘇会</t>
  </si>
  <si>
    <t>静明館訪問看護ステーションののはな</t>
  </si>
  <si>
    <t>有限会社　ＴＨＥＯＧＲＡＭ</t>
  </si>
  <si>
    <t>八重の看護山鼻</t>
  </si>
  <si>
    <t>株式会社　Ｎ・フィールド</t>
  </si>
  <si>
    <t>訪問看護ステーション　デューン札幌</t>
  </si>
  <si>
    <t>株式会社　博友会</t>
  </si>
  <si>
    <t>株式会社　博友会　南札幌訪問看護ステーション</t>
  </si>
  <si>
    <t>有限会社グローリーワーク</t>
  </si>
  <si>
    <t>訪問看護ステーションぐろーりー</t>
  </si>
  <si>
    <t>有限会社　ウィル</t>
  </si>
  <si>
    <t>みかん訪問看護ステーション</t>
  </si>
  <si>
    <t>株式会社ミクロコスモ</t>
  </si>
  <si>
    <t>訪問看護ステーションＢｅ・スマイル</t>
  </si>
  <si>
    <t>株式会社モルス</t>
  </si>
  <si>
    <t>訪問看護ステーション　モルス</t>
  </si>
  <si>
    <t>株式会社ケアサポートまごころ</t>
  </si>
  <si>
    <t>訪問看護ステーションくりの木</t>
  </si>
  <si>
    <t>ホクビシティホーム株式会社</t>
  </si>
  <si>
    <t>こすもす訪問看護ステーション</t>
  </si>
  <si>
    <t>ｔｅａｍＥ　ｌｌｃ合同会社</t>
  </si>
  <si>
    <t>Ｅーｃａｒｅ訪問看護ステーション</t>
  </si>
  <si>
    <t>医療法人社団青葉</t>
  </si>
  <si>
    <t>あおぞら訪問看護ステーション</t>
  </si>
  <si>
    <t>合同会社ワイズサポート</t>
  </si>
  <si>
    <t>ケア＆サポート　ステーション　千</t>
  </si>
  <si>
    <t>株式会社アンビシャス</t>
  </si>
  <si>
    <t>アンビシャス訪問看護ステーション</t>
  </si>
  <si>
    <t>株式会社ｔｗｏ．ｓｅｖｅｎ</t>
  </si>
  <si>
    <t>リボン訪問看護ステーション</t>
  </si>
  <si>
    <t>株式会社アーチ</t>
  </si>
  <si>
    <t>訪問看護ステーション　アーチ</t>
  </si>
  <si>
    <t>医療法人　北仁会</t>
  </si>
  <si>
    <t>訪問看護ステーション　結（ゆい）</t>
  </si>
  <si>
    <t>一般社団法人創和</t>
  </si>
  <si>
    <t>訪問看護ステーションそうわ</t>
  </si>
  <si>
    <t>株式会社ドクターアイズ</t>
  </si>
  <si>
    <t>朝日訪問看護ステーション</t>
  </si>
  <si>
    <t>株式会社エイチ・アイ・ユーサービス</t>
  </si>
  <si>
    <t>訪問看護さくらステーション</t>
  </si>
  <si>
    <t>株式会社ロータス</t>
  </si>
  <si>
    <t>訪問看護ステーション　ピリカ</t>
  </si>
  <si>
    <t>一般社団法人療養生活支援協議会</t>
  </si>
  <si>
    <t>訪問看護ステーションあかり</t>
  </si>
  <si>
    <t>株式会社Ａ＆Ｎ</t>
  </si>
  <si>
    <t>訪問看護ステーションはる</t>
  </si>
  <si>
    <t>社会福祉法人ろく舎</t>
  </si>
  <si>
    <t>訪問看護ステーション　ろく舎</t>
  </si>
  <si>
    <t>ＳＯＭＰＯケア株式会社</t>
  </si>
  <si>
    <t>ＳＯＭＰＯケア　札幌桑園駅前　訪問看護</t>
  </si>
  <si>
    <t>医療法人渓仁会</t>
  </si>
  <si>
    <t>医療法人渓仁会　にしまる訪問看護ステーション</t>
  </si>
  <si>
    <t>株式会社ノアコンツェル</t>
  </si>
  <si>
    <t>訪問看護ステーション　ナースケアーズ旭ヶ丘</t>
  </si>
  <si>
    <t>株式会社ライフデザイン</t>
  </si>
  <si>
    <t>ライフデザイン　訪問看護</t>
  </si>
  <si>
    <t>株式会社ヒューマンインプリンク</t>
  </si>
  <si>
    <t>訪問看護サービス　クオン</t>
  </si>
  <si>
    <t>株式会社ゴキヤ</t>
  </si>
  <si>
    <t>旅する訪問看護ステーション</t>
  </si>
  <si>
    <t>株式会社メディカルシャトー</t>
  </si>
  <si>
    <t>訪問看護リハビリステーション白ゆり中央</t>
  </si>
  <si>
    <t>医療法人社団正心会</t>
  </si>
  <si>
    <t>岡本病院訪問看護ステーション</t>
  </si>
  <si>
    <t>株式会社アークトゥルスジャパン</t>
  </si>
  <si>
    <t>訪問看護ステーション　ゆいまーる</t>
  </si>
  <si>
    <t>株式会社進幸</t>
  </si>
  <si>
    <t>訪問看護ステーション　Ｇｒｏｗｔｈ</t>
  </si>
  <si>
    <t>訪問看護ステーションめぐみ</t>
  </si>
  <si>
    <t>株式会社ノースヘルスケアサポート</t>
  </si>
  <si>
    <t>訪問看護さくらテラス山鼻</t>
  </si>
  <si>
    <t>株式会社Ｊｅｗｅｌｒｙ　Ｂｅｌｌｅ</t>
  </si>
  <si>
    <t>ここあい訪問看護ステーション</t>
  </si>
  <si>
    <t>株式会社インティメイト</t>
  </si>
  <si>
    <t>エイド訪問看護ステーション札幌</t>
  </si>
  <si>
    <t>株式会社Ｈｕｍａｎ－ｓｙｓｔｅｍ　Ｊａｐａｎ</t>
  </si>
  <si>
    <t>訪問看護ステーション　フルハウス</t>
  </si>
  <si>
    <t>株式会社ＬＩＦＥ</t>
  </si>
  <si>
    <t>ライフ訪問看護ステーション</t>
  </si>
  <si>
    <t>特定非営利活動法人ソルウェイズ</t>
  </si>
  <si>
    <t>訪問看護ステーション　あみえる</t>
  </si>
  <si>
    <t>ウイズワン株式会社</t>
  </si>
  <si>
    <t>札幌椿看護ステーション</t>
  </si>
  <si>
    <t>株式会社町コム</t>
  </si>
  <si>
    <t>訪問看護・リハビリテーションセンター　ななかまど中央</t>
  </si>
  <si>
    <t>株式会社メディキッズ</t>
  </si>
  <si>
    <t>プリサポ訪問看護ステーション</t>
  </si>
  <si>
    <t>株式会社ＥＺＯ</t>
  </si>
  <si>
    <t>訪問看護ステーション　えぞ</t>
  </si>
  <si>
    <t>プラチナ看護株式会社</t>
  </si>
  <si>
    <t>ビジナすすきの</t>
  </si>
  <si>
    <t>株式会社ＱＵＯＬ</t>
  </si>
  <si>
    <t>訪問看護ステーションクオル</t>
  </si>
  <si>
    <t>株式会社若葉</t>
  </si>
  <si>
    <t>訪問看護ステーション　ゆな</t>
  </si>
  <si>
    <t>株式会社ミヤビー</t>
  </si>
  <si>
    <t>訪問看護ステーション『ミヤビーの華』</t>
  </si>
  <si>
    <t>株式会社きずな</t>
  </si>
  <si>
    <t>訪問看護ステーションあさがお</t>
  </si>
  <si>
    <t>株式会社ツクイ</t>
  </si>
  <si>
    <t>ツクイ札幌中央訪問看護ステーション</t>
  </si>
  <si>
    <t>株式会社Ｎｕｒｓｉｎｇ　Ｉｎｎｏｖａｔｉｏｎ</t>
  </si>
  <si>
    <t>訪問看護ステーション　夕凪</t>
  </si>
  <si>
    <t>株式会社ｔｒｕｓｔ</t>
  </si>
  <si>
    <t>訪問看護ステーション　柊</t>
  </si>
  <si>
    <t>株式会社キャリアエディション</t>
  </si>
  <si>
    <t>訪問看護ステーション　札幌</t>
  </si>
  <si>
    <t>株式会社ＳＩＧＮＡＬ</t>
  </si>
  <si>
    <t>ＣｏＣｏＡ看護ステーション</t>
  </si>
  <si>
    <t>株式会社マジカルケア</t>
  </si>
  <si>
    <t>てつなぎ訪問看護ステーション</t>
  </si>
  <si>
    <t>株式会社アイケア北海道</t>
  </si>
  <si>
    <t>訪問看護　アイケア北海道</t>
  </si>
  <si>
    <t>有限会社ヒーリングラボ</t>
  </si>
  <si>
    <t>こころの訪問看護ステーション</t>
  </si>
  <si>
    <t>株式会社ｃｏｃｏｎｅ</t>
  </si>
  <si>
    <t>訪問看護ステーションここね</t>
  </si>
  <si>
    <t>株式会社ＣＯＷＥＡＬ</t>
  </si>
  <si>
    <t>訪問看護ステーションオリーブ</t>
  </si>
  <si>
    <t>株式会社Ｎ・フィールド</t>
  </si>
  <si>
    <t>訪問看護ステーション　デューン札幌中央</t>
  </si>
  <si>
    <t>ＳＯＭＰＯケア　旭ヶ丘　訪問看護</t>
  </si>
  <si>
    <t>合同会社樹</t>
  </si>
  <si>
    <t>訪問看護リハビリステーション　樹　山鼻</t>
  </si>
  <si>
    <t>株式会社大森薬局</t>
  </si>
  <si>
    <t>訪問看護ステーションすこや花</t>
  </si>
  <si>
    <t>株式会社Ｇｅｎｔｅｎ</t>
  </si>
  <si>
    <t>訪問看護リハビリステーションぴ～かん</t>
  </si>
  <si>
    <t>シンプルライフ株式会社</t>
  </si>
  <si>
    <t>訪問看護ステーションらいぶ</t>
  </si>
  <si>
    <t>株式会社つばさメディカルグループ</t>
  </si>
  <si>
    <t>つばさナーシングケア札幌</t>
  </si>
  <si>
    <t>医療法人社団土田病院</t>
  </si>
  <si>
    <t>医療法人社団土田病院訪問看護ステーション「想」</t>
  </si>
  <si>
    <t>株式会社メディカルプラットフォーム</t>
  </si>
  <si>
    <t>メディカルライブラリ札幌訪問看護事業所</t>
  </si>
  <si>
    <t>社会医療法人鳩仁会</t>
  </si>
  <si>
    <t>札幌中央病院訪問看護ステーション</t>
  </si>
  <si>
    <t>社会福祉法人光の森学園</t>
  </si>
  <si>
    <t>訪問看護事業所りっか</t>
  </si>
  <si>
    <t>株式会社ユニバーサルラボ</t>
  </si>
  <si>
    <t>ホームケアＨｉＴｏｕｃｈ</t>
  </si>
  <si>
    <t>ベンチャープラス株式会社</t>
  </si>
  <si>
    <t>さくらナースケアステーション</t>
  </si>
  <si>
    <t>株式会社ＴＫＩ</t>
  </si>
  <si>
    <t>訪問看護ステーション　だいち</t>
  </si>
  <si>
    <t>株式会社創生事業団</t>
  </si>
  <si>
    <t>訪問看護ステーショングッドタイム・札幌</t>
  </si>
  <si>
    <t>パルム訪問看護札幌中央</t>
  </si>
  <si>
    <t>ワンダーストレージ株式会社</t>
  </si>
  <si>
    <t>訪問看護ルグラン山鼻</t>
  </si>
  <si>
    <t>株式会社Ｆｕｎ　Ｂｏｘ</t>
  </si>
  <si>
    <t>訪問看護ステーション　Ｎｅｓｔ</t>
  </si>
  <si>
    <t>株式会社樹</t>
  </si>
  <si>
    <t>訪問看護ステーション樹</t>
  </si>
  <si>
    <t>朝日ケアステーション　山鼻</t>
  </si>
  <si>
    <t>一般社団法人北海道総合在宅ケア事業団札幌北訪問看護ステーション</t>
  </si>
  <si>
    <t>一般社団法人北海道総合在宅ケア事業団札幌東訪問看護ステーション</t>
  </si>
  <si>
    <t>社会医療法人社団　三草会</t>
  </si>
  <si>
    <t>訪問看護ステーションアシスト</t>
  </si>
  <si>
    <t>社会医療法人　豊生会</t>
  </si>
  <si>
    <t>東苗穂訪問看護ステーション</t>
  </si>
  <si>
    <t>医療法人　耕仁会</t>
  </si>
  <si>
    <t>訪問看護ステーション新ことに</t>
  </si>
  <si>
    <t>社会医療法人　禎心会</t>
  </si>
  <si>
    <t>訪問看護ステーション禎心会東</t>
  </si>
  <si>
    <t>社会医療法人　母恋</t>
  </si>
  <si>
    <t>天使訪問看護ステーション</t>
  </si>
  <si>
    <t>有限会社　ケアワークス</t>
  </si>
  <si>
    <t>訪問看護ステーションはるの</t>
  </si>
  <si>
    <t>訪問看護ステーション禎心会北</t>
  </si>
  <si>
    <t>医療法人社団　愛心館</t>
  </si>
  <si>
    <t>社会医療法人社団愛心館来夢ライン訪問看護ステーション</t>
  </si>
  <si>
    <t>株式会社　北海道勤労者在宅医療福祉協会</t>
  </si>
  <si>
    <t>勤医協きた訪問看護ステーション</t>
  </si>
  <si>
    <t>特定非営利活動法人ＨＰＴ</t>
  </si>
  <si>
    <t>訪問看護ステーションポット東</t>
  </si>
  <si>
    <t>社会医療法人　札幌山の上病院</t>
  </si>
  <si>
    <t>札幌山の上リハ訪問看護ステーション</t>
  </si>
  <si>
    <t>株式会社　大蔵商事</t>
  </si>
  <si>
    <t>訪問看護ステーション　あすか</t>
  </si>
  <si>
    <t>株式会社ハナミズキ</t>
  </si>
  <si>
    <t>訪問看護ステーションつぼみ</t>
  </si>
  <si>
    <t>株式会社　ミッションカンパニー</t>
  </si>
  <si>
    <t>訪問看護ステーション　きぼう</t>
  </si>
  <si>
    <t>医療法人社団　平澤内科呼吸器科クリニック</t>
  </si>
  <si>
    <t>生きる　訪問看護ステーション</t>
  </si>
  <si>
    <t>株式会社ソニック</t>
  </si>
  <si>
    <t>住まいの訪問看護ステーション</t>
  </si>
  <si>
    <t>株式会社ｎｏｒｔｈーＡＣＴ</t>
  </si>
  <si>
    <t>訪問看護ステーションｎｏｒｔｈーＡＣＴ</t>
  </si>
  <si>
    <t>株式会社大蔵商事</t>
  </si>
  <si>
    <t>訪問看護ステーションあすかⅡ</t>
  </si>
  <si>
    <t>医療法人社団北昴会ファミール内科</t>
  </si>
  <si>
    <t>在宅医療センター小石川</t>
  </si>
  <si>
    <t>訪問看護ステーション　らふ</t>
  </si>
  <si>
    <t>株式会社双葉</t>
  </si>
  <si>
    <t>訪問看護リハビリステーション　双葉</t>
  </si>
  <si>
    <t>株式会社ジュネリカ</t>
  </si>
  <si>
    <t>早稲田イーライフ札幌　訪問看護リハビリステーション</t>
  </si>
  <si>
    <t>学校法人東日本学園</t>
  </si>
  <si>
    <t>北海道医療大学訪問看護ステーション</t>
  </si>
  <si>
    <t>株式会社ラック</t>
  </si>
  <si>
    <t>訪問看護ステーションあんじゅ</t>
  </si>
  <si>
    <t>合同会社ごう在宅メディケア</t>
  </si>
  <si>
    <t>ごう在宅訪問看護ステーション</t>
  </si>
  <si>
    <t>株式会社フロンティア</t>
  </si>
  <si>
    <t>ウェルスタイル拓北訪問看護ステーション</t>
  </si>
  <si>
    <t>アメジストライフ株式会社</t>
  </si>
  <si>
    <t>訪問看護ステーションあいか</t>
  </si>
  <si>
    <t>温っとほーむ株式会社</t>
  </si>
  <si>
    <t>訪問看護リハビリテーション　温っとほむ</t>
  </si>
  <si>
    <t>訪問看護ステーション　デューン札幌北</t>
  </si>
  <si>
    <t>株式会社らくらケア</t>
  </si>
  <si>
    <t>ナースステーションらくら</t>
  </si>
  <si>
    <t>さっぽろ高齢者福祉生活協同組合</t>
  </si>
  <si>
    <t>福祉生協　東ナースステーション</t>
  </si>
  <si>
    <t>医療法人徳洲会</t>
  </si>
  <si>
    <t>医療法人徳洲会　札幌ひがし徳洲会訪問看護ステーション</t>
  </si>
  <si>
    <t>医療法人札幌麻生脳神経外科病院</t>
  </si>
  <si>
    <t>訪問看護ステーション　あざぶ</t>
  </si>
  <si>
    <t>株式会社リライフ・ケア</t>
  </si>
  <si>
    <t>訪問看護ステーションリライフ</t>
  </si>
  <si>
    <t>訪問看護リハビリステーション白ゆり北３０条</t>
  </si>
  <si>
    <t>社会福祉法人勤医協福祉会</t>
  </si>
  <si>
    <t>勤医協北３２条訪問看護ステーション</t>
  </si>
  <si>
    <t>勤医協札幌ひがし訪問看護ステーション</t>
  </si>
  <si>
    <t>一般社団法人いこいの里</t>
  </si>
  <si>
    <t>訪問看護ステーション　あさがお</t>
  </si>
  <si>
    <t>ＳＯＭＰＯケア　札幌東豊　訪問看護</t>
  </si>
  <si>
    <t>株式会社絆メディカルグループ</t>
  </si>
  <si>
    <t>訪問看護ステーション　札幌がじゅまる</t>
  </si>
  <si>
    <t>ツクイ札幌麻生訪問看護ステーション</t>
  </si>
  <si>
    <t>株式会社ハーネス</t>
  </si>
  <si>
    <t>訪問看護ステーション　ハーネス</t>
  </si>
  <si>
    <t>株式会社ＦＲＩ</t>
  </si>
  <si>
    <t>訪問看護・医療福祉連携ステーション　ＦＲＩ</t>
  </si>
  <si>
    <t>株式会社モナミコーポレーション</t>
  </si>
  <si>
    <t>訪問看護ステーションモナミ</t>
  </si>
  <si>
    <t>株式会社ｓ－ｅｄｇｅ</t>
  </si>
  <si>
    <t>ＳＯＩＮ訪問看護ステーション札幌北</t>
  </si>
  <si>
    <t>株式会社ＡＲＴＩＳＡＮさっぽろリハビリ・ラボ</t>
  </si>
  <si>
    <t>訪問看護・リハビリステーション　ソレイユ</t>
  </si>
  <si>
    <t>訪問看護ステーション　ナースケアーズ北６条</t>
  </si>
  <si>
    <t>株式会社ここから</t>
  </si>
  <si>
    <t>訪問看護ぱるもい’ｓステーション</t>
  </si>
  <si>
    <t>株式会社シーユーシー・ホスピス</t>
  </si>
  <si>
    <t>看護クラーク札幌北</t>
  </si>
  <si>
    <t>一般社団法人逢縁</t>
  </si>
  <si>
    <t>逢縁訪問看護ステーション</t>
  </si>
  <si>
    <t>株式会社ぱすてる</t>
  </si>
  <si>
    <t>訪問看護ステーションぱれっと</t>
  </si>
  <si>
    <t>合同会社プレミアムプラスアルファ</t>
  </si>
  <si>
    <t>訪問看護ステーションハーモニー</t>
  </si>
  <si>
    <t>株式会社ヒューマンフォース</t>
  </si>
  <si>
    <t>訪問看護ステーションレアマーレ</t>
  </si>
  <si>
    <t>合同会社ＴＯＵＲＩ</t>
  </si>
  <si>
    <t>訪問看護ステーション桃李　札幌東</t>
  </si>
  <si>
    <t>医療法人新産健会</t>
  </si>
  <si>
    <t>訪問看護ふれあい北ステーション</t>
  </si>
  <si>
    <t>社会福祉法人三草会</t>
  </si>
  <si>
    <t>訪問看護ステーションアシスト篠路</t>
  </si>
  <si>
    <t>合同会社ＳＴＡＲＳ</t>
  </si>
  <si>
    <t>札幌シーズクルー訪問看護ステーション</t>
  </si>
  <si>
    <t>合同会社ＹＡ</t>
  </si>
  <si>
    <t>訪問看護ステーション　かな</t>
  </si>
  <si>
    <t>株式会社東輝</t>
  </si>
  <si>
    <t>アシリ</t>
  </si>
  <si>
    <t>Ｂｏｄｙ　Ｃｏｎｔｒｏｌ　Ｓｔｕｄｉｏ株式会社</t>
  </si>
  <si>
    <t>訪問看護リハビリステーション　こかげ</t>
  </si>
  <si>
    <t>株式会社ゆあ</t>
  </si>
  <si>
    <t>訪問看護ステーション結愛</t>
  </si>
  <si>
    <t>株式会社わおん北海道</t>
  </si>
  <si>
    <t>わおんナース札幌</t>
  </si>
  <si>
    <t>ＳＯＭＰＯケア　北大前　訪問看護</t>
  </si>
  <si>
    <t>医療法人社団夕凪会</t>
  </si>
  <si>
    <t>浮き雲訪問看護ステーション</t>
  </si>
  <si>
    <t>合同会社未来開</t>
  </si>
  <si>
    <t>訪問看護ステーション　みらいず</t>
  </si>
  <si>
    <t>ＳＯＭＰＯケア　札幌北　訪問看護</t>
  </si>
  <si>
    <t>ｈｅａｒｔ＆ｓｍｉｌｅ株式会社</t>
  </si>
  <si>
    <t>訪問看護リハビリステーション　エール</t>
  </si>
  <si>
    <t>株式会社デザインケア</t>
  </si>
  <si>
    <t>みんなのかかりつけ訪問看護ステーション札幌北</t>
  </si>
  <si>
    <t>株式会社サンウェルズ</t>
  </si>
  <si>
    <t>サンウェルズ太平訪問看護ステーション</t>
  </si>
  <si>
    <t>福祉生協　苗穂ナースステーション</t>
  </si>
  <si>
    <t>サクシード株式会社</t>
  </si>
  <si>
    <t>訪問看護ステーションれら麻生</t>
  </si>
  <si>
    <t>株式会社Ｍｅｄｉｃａｌ　Ｃｏｎｃｅｐｔ</t>
  </si>
  <si>
    <t>訪問看護ステーション　Ｃｏ．　Ｖｉｓｉｔ</t>
  </si>
  <si>
    <t>有限会社すみれ想</t>
  </si>
  <si>
    <t>すみれ訪問看護ステーション</t>
  </si>
  <si>
    <t>株式会社ＳＣＩ　ｖｉｌｌａｇｅ　ｏｆｆｉｃｅ</t>
  </si>
  <si>
    <t>指定訪問看護リハビリステーションＪｉＵ</t>
  </si>
  <si>
    <t>株式会社Ｐａｌｅｔｔｅ</t>
  </si>
  <si>
    <t>ナースステーションＰａＬｅＴＴｅ</t>
  </si>
  <si>
    <t>医療法人社団　佳生会</t>
  </si>
  <si>
    <t>医療法人社団佳生会　こだま緩和ケア訪問看護ステーション</t>
  </si>
  <si>
    <t>株式会社りぶる</t>
  </si>
  <si>
    <t>おうちでくらそう訪問看護ステーション</t>
  </si>
  <si>
    <t>株式会社ソレイユ</t>
  </si>
  <si>
    <t>訪問看護ステーション　ＬａＬａ</t>
  </si>
  <si>
    <t>株式会社Ｍ，ｓ　</t>
  </si>
  <si>
    <t>訪問看護ステーション　Ｍ，ｓ　ＣＡＲＥ</t>
  </si>
  <si>
    <t>株式会社セルクル</t>
  </si>
  <si>
    <t>訪問看護ステーション　結ぶ</t>
  </si>
  <si>
    <t>株式会社ＮＯＹＡＵ</t>
  </si>
  <si>
    <t>訪問看護リハステーション　サンテ</t>
  </si>
  <si>
    <t>株式会社Ｈ＆Ｆ</t>
  </si>
  <si>
    <t>訪問看護ステーションひじり</t>
  </si>
  <si>
    <t>株式会社ティクニシア</t>
  </si>
  <si>
    <t>アモレイ訪問看護ステーション</t>
  </si>
  <si>
    <t>株式会社月白</t>
  </si>
  <si>
    <t>暖訪問看護ステーション</t>
  </si>
  <si>
    <t>株式会社ファミリーケア翔</t>
  </si>
  <si>
    <t>いつでもドア訪問看護リハビリステーション</t>
  </si>
  <si>
    <t>株式会社ｂｅナース</t>
  </si>
  <si>
    <t>訪問看護ステーションｂｅナース</t>
  </si>
  <si>
    <t>黄雅株式会社</t>
  </si>
  <si>
    <t>愛子訪問看護ステーション</t>
  </si>
  <si>
    <t>一般社団法人一孝会</t>
  </si>
  <si>
    <t>札幌シティ訪問看護</t>
  </si>
  <si>
    <t>一般社団法人優和会</t>
  </si>
  <si>
    <t>訪問看護ステーション　つむぎ</t>
  </si>
  <si>
    <t>株式会社旭</t>
  </si>
  <si>
    <t>訪問看護ステーション札幌東</t>
  </si>
  <si>
    <t>訪問看護ステーション環状通東</t>
  </si>
  <si>
    <t>合同会社Ｃｕｒｅ　Ｓｔａｔｉｏｎ</t>
  </si>
  <si>
    <t>なぎのは訪問看護ステーション</t>
  </si>
  <si>
    <t>合同会社乙</t>
  </si>
  <si>
    <t>訪問看護ステーションあざらし</t>
  </si>
  <si>
    <t>社会医療法人豊生会</t>
  </si>
  <si>
    <t>複合型サービス事業所　なごみ</t>
  </si>
  <si>
    <t>ノア地域巡回センターモエレ</t>
  </si>
  <si>
    <t>株式会社アトリエサクラ</t>
  </si>
  <si>
    <t>メディケア花水木</t>
  </si>
  <si>
    <t>株式会社　おいらーく</t>
  </si>
  <si>
    <t>看護小規模多機能型居宅介護事業所　えくぼ元町</t>
  </si>
  <si>
    <t>有限会社ＭＳＴ</t>
  </si>
  <si>
    <t>栄町訪問看護リハビリステーション</t>
  </si>
  <si>
    <t>訪問看護ステーションみなみ</t>
  </si>
  <si>
    <t>一般社団法人北海道総合在宅ケア事業団札幌白石訪問看護ステーション</t>
  </si>
  <si>
    <t>医療法人　東札幌病院</t>
  </si>
  <si>
    <t>訪問看護ステーションみずほ</t>
  </si>
  <si>
    <t>医療法人社団　北樹会病院</t>
  </si>
  <si>
    <t>つきさっぷ訪問看護</t>
  </si>
  <si>
    <t>一般社団法人北海道総合在宅ケア事業団札幌豊平訪問看護ステーション</t>
  </si>
  <si>
    <t>社会福祉法人　協立いつくしみの会</t>
  </si>
  <si>
    <t>訪問看護ステーションかりぷ</t>
  </si>
  <si>
    <t>訪問看護ステーションまこまない</t>
  </si>
  <si>
    <t>訪問看護ステーション東札幌</t>
  </si>
  <si>
    <t>社会医療法人柏葉会</t>
  </si>
  <si>
    <t>訪問看護ステーションふくずみ</t>
  </si>
  <si>
    <t>訪問看護ステーションとよひら・ちゅうおう</t>
  </si>
  <si>
    <t>社会医療法人　札幌清田病院</t>
  </si>
  <si>
    <t>訪問看護ステーションきよた</t>
  </si>
  <si>
    <t>一般社団法人北海道総合在宅ケア事業団札幌清田訪問看護ステーション</t>
  </si>
  <si>
    <t>一般社団法人北海道総合在宅ケア事業団札幌厚別訪問看護ステーション</t>
  </si>
  <si>
    <t>社会福祉法人　楡の会</t>
  </si>
  <si>
    <t>社会福祉法人楡の会訪問看護ステーションパレット</t>
  </si>
  <si>
    <t>社会医療法人　康和会</t>
  </si>
  <si>
    <t>訪問看護ステーションしらかば</t>
  </si>
  <si>
    <t>訪問看護ステーションやまのて</t>
  </si>
  <si>
    <t>医療法人　秀友会</t>
  </si>
  <si>
    <t>訪問看護ステーションふじ</t>
  </si>
  <si>
    <t>一般社団法人北海道総合在宅ケア事業団札幌西訪問看護ステーション</t>
  </si>
  <si>
    <t>一般社団法人北海道総合在宅ケア事業団札幌手稲訪問看護ステーション</t>
  </si>
  <si>
    <t>医療法人　渓仁会</t>
  </si>
  <si>
    <t>はまなす訪問看護ステーション</t>
  </si>
  <si>
    <t>株式会社ゆう</t>
  </si>
  <si>
    <t>訪問看護ステーションゆう手稲</t>
  </si>
  <si>
    <t>株式会社　ナースエナジー</t>
  </si>
  <si>
    <t>灯ーあかりー訪問看護</t>
  </si>
  <si>
    <t>株式会社　ノアコンツェル</t>
  </si>
  <si>
    <t>訪問看護ステーション　ナースケアーズ</t>
  </si>
  <si>
    <t>医療法人稲生会</t>
  </si>
  <si>
    <t>訪問看護ステーション　くまさんの手</t>
  </si>
  <si>
    <t>株式会社ロケット</t>
  </si>
  <si>
    <t>訪問看護ステーションいちご</t>
  </si>
  <si>
    <t>株式会社誘喜</t>
  </si>
  <si>
    <t>訪問看護ステーション誘喜</t>
  </si>
  <si>
    <t>有限会社エーアステス</t>
  </si>
  <si>
    <t>訪問看護ステーションふもとばし</t>
  </si>
  <si>
    <t>株式会社まごころ</t>
  </si>
  <si>
    <t>訪問看護リハビリステーションまごころ</t>
  </si>
  <si>
    <t>セントケア北海道株式会社</t>
  </si>
  <si>
    <t>セントケア訪問看護ステーション札幌</t>
  </si>
  <si>
    <t>株式会社スマイル</t>
  </si>
  <si>
    <t>訪問看護ステーション　ピンポンハート</t>
  </si>
  <si>
    <t>医療法人社団あすなろ会</t>
  </si>
  <si>
    <t>訪問看護ステーション　はる</t>
  </si>
  <si>
    <t>株式会社健康パートナーズ</t>
  </si>
  <si>
    <t>訪問看護ステーション健助</t>
  </si>
  <si>
    <t>医療法人社団　明生会</t>
  </si>
  <si>
    <t>イムス札幌訪問看護ステーション</t>
  </si>
  <si>
    <t>株式会社カンフィケアリサーチ</t>
  </si>
  <si>
    <t>訪問看護センター　エオス</t>
  </si>
  <si>
    <t>合同会社山ざくら</t>
  </si>
  <si>
    <t>のぞみ訪問看護ステーション</t>
  </si>
  <si>
    <t>株式会社リハ・イノベーション</t>
  </si>
  <si>
    <t>ヴァルハラ訪問看護ステーション</t>
  </si>
  <si>
    <t>株式会社ナナツボシ</t>
  </si>
  <si>
    <t>ななつ星訪問看護ステーション</t>
  </si>
  <si>
    <t>訪問看護ステーション　デューン札幌西</t>
  </si>
  <si>
    <t>合同会社ＲＯＩＣＡＬ</t>
  </si>
  <si>
    <t>ロイカルリハビリ訪問看護ステーション</t>
  </si>
  <si>
    <t>ノア地域巡回センター発寒</t>
  </si>
  <si>
    <t>株式会社Ｍ＆Ｃ</t>
  </si>
  <si>
    <t>もみじ訪問看護ステーション</t>
  </si>
  <si>
    <t>株式会社はる日</t>
  </si>
  <si>
    <t>訪問看護ステーション晴日</t>
  </si>
  <si>
    <t>株式会社恵み野介護サービス</t>
  </si>
  <si>
    <t>フレンドリィ指定訪問看護ステーション</t>
  </si>
  <si>
    <t>ＳＯＭＰＯケア　札幌星置　訪問看護</t>
  </si>
  <si>
    <t>ＳＯＭＰＯケア　札幌発寒　訪問看護</t>
  </si>
  <si>
    <t>株式会社Ｂｅｓｉｄｅ</t>
  </si>
  <si>
    <t>こころナーシングステーション</t>
  </si>
  <si>
    <t>社会福祉法人杜の会</t>
  </si>
  <si>
    <t>平和の杜訪問看護ステーション</t>
  </si>
  <si>
    <t>医療法人社団研仁会</t>
  </si>
  <si>
    <t>医療法人社団　研仁会　訪問看護ステーションいづみ</t>
  </si>
  <si>
    <t>株式会社Ｐｌａｒｋ</t>
  </si>
  <si>
    <t>プラーク訪問看護ステーション</t>
  </si>
  <si>
    <t>勤医協新発寒訪問看護ステーション</t>
  </si>
  <si>
    <t>株式会社アイビー</t>
  </si>
  <si>
    <t>訪問看護ステーション　シンシア</t>
  </si>
  <si>
    <t>訪問看護ステーション　ナースケアーズ発寒西</t>
  </si>
  <si>
    <t>株式会社ＧＯＮＥＸＴ</t>
  </si>
  <si>
    <t>訪問看護・リハビリ　ていーね</t>
  </si>
  <si>
    <t>サンウェルズ西野訪問看護ステーション</t>
  </si>
  <si>
    <t>株式会社ネクスド</t>
  </si>
  <si>
    <t>ご近助ナースリハビリステーション札幌</t>
  </si>
  <si>
    <t>有限会社Ｈｉｔ－Ｊａｐａｎ</t>
  </si>
  <si>
    <t>訪問看護ステーション　マイス札幌</t>
  </si>
  <si>
    <t>サンウェルズ西宮の沢訪問看護ステーション</t>
  </si>
  <si>
    <t>合同会社メノウエニテ</t>
  </si>
  <si>
    <t>ＭＴ訪問看護ステーション</t>
  </si>
  <si>
    <t>株式会社心笑</t>
  </si>
  <si>
    <t>訪問看護ステーション　心笑</t>
  </si>
  <si>
    <t>ＨＴＣ株式会社</t>
  </si>
  <si>
    <t>訪問看護ステーション我が家　手稲</t>
  </si>
  <si>
    <t>合同会社結家</t>
  </si>
  <si>
    <t>訪問看護ステーション結まーる</t>
  </si>
  <si>
    <t>株式会社Ａｍｍｉ’ｓ</t>
  </si>
  <si>
    <t>札幌あんみナースステーション</t>
  </si>
  <si>
    <t>株式会社　ライフデザイン</t>
  </si>
  <si>
    <t>訪問看護ステーション　れら</t>
  </si>
  <si>
    <t>合同会社ここから</t>
  </si>
  <si>
    <t>こころの訪問看護ステーションひなた</t>
  </si>
  <si>
    <t>ＡＭＩＲＡ株式会社</t>
  </si>
  <si>
    <t>ＡＭＩＲＡ訪問看護ステーション</t>
  </si>
  <si>
    <t>合同会社　愛</t>
  </si>
  <si>
    <t>愛訪問看護リハステーション</t>
  </si>
  <si>
    <t>ウェルスリー株式会社</t>
  </si>
  <si>
    <t>指定訪問看護ステーションぬくもりホームケア</t>
  </si>
  <si>
    <t>サンウェルズ月寒訪問看護ステーション</t>
  </si>
  <si>
    <t>株式会社アクア</t>
  </si>
  <si>
    <t>訪問看護ステーション　アクア</t>
  </si>
  <si>
    <t>株式会社ココロにハルを・ＳｈｉｇＭａ</t>
  </si>
  <si>
    <t>ココハル訪問看護ステーション</t>
  </si>
  <si>
    <t>医療法人社団優希</t>
  </si>
  <si>
    <t>アーク訪問看護ステーション</t>
  </si>
  <si>
    <t>株式会社はんな</t>
  </si>
  <si>
    <t>はんな訪問看護ステーション</t>
  </si>
  <si>
    <t>ドリーム・テンラバーズ株式会社</t>
  </si>
  <si>
    <t>訪問看護ステーション　ノースナース</t>
  </si>
  <si>
    <t>株式会社ＢＲＡＶＥ</t>
  </si>
  <si>
    <t>訪問看護　西野さくらケア</t>
  </si>
  <si>
    <t>株式会社アンビス</t>
  </si>
  <si>
    <t>医心館　訪問看護ステーション　琴似</t>
  </si>
  <si>
    <t>合同会社ハピエストナーシング</t>
  </si>
  <si>
    <t>おうちｄｅ看護</t>
  </si>
  <si>
    <t>看護クラーク札幌西</t>
  </si>
  <si>
    <t>株式会社ｎｉｃｏｒｏ</t>
  </si>
  <si>
    <t>ニコロ訪問看護ステーション</t>
  </si>
  <si>
    <t>ＳＯＩＮ訪問看護ステーション札幌西</t>
  </si>
  <si>
    <t>住まいの訪問看護ステーション星置</t>
  </si>
  <si>
    <t>株式会社ＢＲＩＧＨＴ</t>
  </si>
  <si>
    <t>札幌西区こころとからだの訪問看護ステーション　リーフ</t>
  </si>
  <si>
    <t>訪問看護　アイケア山鼻中央</t>
  </si>
  <si>
    <t>訪問看護リハビリステーション白ゆり発寒</t>
  </si>
  <si>
    <t>訪問看護ステーションれら西宮の沢</t>
  </si>
  <si>
    <t>合同会社令和</t>
  </si>
  <si>
    <t>訪問看護ステーションあまね</t>
  </si>
  <si>
    <t>特定非営利活動法人ＳＡＫＵＲＡ　ｃａｒｅ</t>
  </si>
  <si>
    <t>訪問看護ステーション　さくらケア</t>
  </si>
  <si>
    <t>株式会社クロシェット</t>
  </si>
  <si>
    <t>訪問看護すりーる</t>
  </si>
  <si>
    <t>医療法人社団棕櫚の会</t>
  </si>
  <si>
    <t>ホサナ訪問看護ステーション</t>
  </si>
  <si>
    <t>株式会社弥栄</t>
  </si>
  <si>
    <t>むすび訪問看護ステーション</t>
  </si>
  <si>
    <t>株式会社　オガール</t>
  </si>
  <si>
    <t>訪問看護ステーション　オガール</t>
  </si>
  <si>
    <t>株式会社　リージョナルクリエーションケア</t>
  </si>
  <si>
    <t>訪問看護ステーション　メディケアさっぽろ</t>
  </si>
  <si>
    <t>合同会社ａｒｕｋｕ</t>
  </si>
  <si>
    <t>あゆむ訪問看護ステーション</t>
  </si>
  <si>
    <t>合同会社Ｆｉｒｓｔ</t>
  </si>
  <si>
    <t>訪問看護ステーション　あんどっと。</t>
  </si>
  <si>
    <t>ソフィアメディ株式会社</t>
  </si>
  <si>
    <t>ソフィアメディ訪問看護ステーション琴似</t>
  </si>
  <si>
    <t>株式会社Ｉｎｃｌｕｓｉｖｅ　Ｐａｒｔｎｅｒ</t>
  </si>
  <si>
    <t>訪問看護リハビリステーション　ここな</t>
  </si>
  <si>
    <t>株式会社輝</t>
  </si>
  <si>
    <t>えんじゅの樹訪問看護ステーション札幌西</t>
  </si>
  <si>
    <t>株式会社ｍａｉｓｏｎ　ｄｅ　ｌｅｂｅｎ</t>
  </si>
  <si>
    <t>訪問看護ステーションｋａｒｔｅ　ｐｌｕｓ</t>
  </si>
  <si>
    <t>社会福祉法人渓仁会</t>
  </si>
  <si>
    <t>訪問看護ステーションあおば</t>
  </si>
  <si>
    <t>医療法人　北志会</t>
  </si>
  <si>
    <t>医療法人　北志会　訪問看護ステーション　らいらっく</t>
  </si>
  <si>
    <t>社会医療法人恵佑会</t>
  </si>
  <si>
    <t>訪問看護ステーション　恵佑会</t>
  </si>
  <si>
    <t>社会医療法人貞仁会</t>
  </si>
  <si>
    <t>新札幌ひばりが丘訪問看護ステーション</t>
  </si>
  <si>
    <t>特定非営利活動法人　Ｒｅｗａｒｄｉｎｇ　Ｎｅｘｔ　</t>
  </si>
  <si>
    <t>特定非営利法人　訪問看護ステーションポットこもれび</t>
  </si>
  <si>
    <t>医療法人為久会</t>
  </si>
  <si>
    <t>五輪橋訪問看護ステーション</t>
  </si>
  <si>
    <t>株式会社メディカルリーディング</t>
  </si>
  <si>
    <t>訪問看護事業所　さらん</t>
  </si>
  <si>
    <t>医療法人　新産健会</t>
  </si>
  <si>
    <t>訪問看護ふれあいステーション</t>
  </si>
  <si>
    <t>医療法人　中山会</t>
  </si>
  <si>
    <t>医療法人中山会新札幌パウロ病院訪問看護ステーション</t>
  </si>
  <si>
    <t>社会医療法人　恵和会</t>
  </si>
  <si>
    <t>訪問看護ステーション　水源池すずらん</t>
  </si>
  <si>
    <t>株式会社　惠円</t>
  </si>
  <si>
    <t>訪問看護ステーション惠円</t>
  </si>
  <si>
    <t>札幌ケアサプライ合同会社</t>
  </si>
  <si>
    <t>訪問看護ステーション木の葉</t>
  </si>
  <si>
    <t>福祉生協　白石ナースステーション</t>
  </si>
  <si>
    <t>株式会社　メディカルシャトー</t>
  </si>
  <si>
    <t>訪問看護リハビリステーション白ゆり新さっぽろ</t>
  </si>
  <si>
    <t>株式会社ライフドリーム</t>
  </si>
  <si>
    <t>訪問看護ステーション　ライフ札幌</t>
  </si>
  <si>
    <t>合同会社ハウスデイサービス</t>
  </si>
  <si>
    <t>ハウスプラザ訪問看護ステーション</t>
  </si>
  <si>
    <t>医療法人社団鈴木内科医院</t>
  </si>
  <si>
    <t>鈴木内科訪問看護ステーション</t>
  </si>
  <si>
    <t>医療法人ふぁみーゆ</t>
  </si>
  <si>
    <t>訪問看護ステーションクレール厚別</t>
  </si>
  <si>
    <t>医療法人社団響</t>
  </si>
  <si>
    <t>さくら訪問看護ステーション</t>
  </si>
  <si>
    <t>医療法人尚仁会</t>
  </si>
  <si>
    <t>尚仁会　訪問看護ステーション　しんえい</t>
  </si>
  <si>
    <t>株式会社シムス</t>
  </si>
  <si>
    <t>訪問看護ステーション　はばたき</t>
  </si>
  <si>
    <t>株式会社オストジャパングループ</t>
  </si>
  <si>
    <t>オストケア訪問看護とよひら</t>
  </si>
  <si>
    <t>社会福祉法人　勤医協福祉会</t>
  </si>
  <si>
    <t>勤医協つきさむ訪問看護ステーション</t>
  </si>
  <si>
    <t>訪問看護ステーションゆう</t>
  </si>
  <si>
    <t>勤医協柏ヶ丘訪問看護ステーション</t>
  </si>
  <si>
    <t>株式会社ひよ幸</t>
  </si>
  <si>
    <t>訪問看護ステーション　みつき</t>
  </si>
  <si>
    <t>株式会社札幌看護会</t>
  </si>
  <si>
    <t>札幌訪問看護ほーぷ</t>
  </si>
  <si>
    <t>合同会社アーレア</t>
  </si>
  <si>
    <t>訪問看護ステーションアーレア</t>
  </si>
  <si>
    <t>オストケア訪問看護あつべつ</t>
  </si>
  <si>
    <t>医療法人晴生会</t>
  </si>
  <si>
    <t>グラーネ訪問看護ステーション</t>
  </si>
  <si>
    <t>医療法人社団五風会</t>
  </si>
  <si>
    <t>訪問看護ステーション　ラパン</t>
  </si>
  <si>
    <t>合同会社　Ｔｏｔａｌ　Ｖｉｓｉｏｎ</t>
  </si>
  <si>
    <t>訪問看護ステーションエース</t>
  </si>
  <si>
    <t>合同会社ライフピア</t>
  </si>
  <si>
    <t>訪問看護ステーションあすく厚別</t>
  </si>
  <si>
    <t>オストケア訪問看護しろいし</t>
  </si>
  <si>
    <t>医療法人社団　日向会</t>
  </si>
  <si>
    <t>訪問看護ステーションひまわり</t>
  </si>
  <si>
    <t>医療法人重仁会</t>
  </si>
  <si>
    <t>訪問看護ステーション　エミーデ</t>
  </si>
  <si>
    <t>株式会社Ｓｉｒｉｕｓ</t>
  </si>
  <si>
    <t>訪問看護ステーション　リファインこもれび</t>
  </si>
  <si>
    <t>訪問看護ステーションあき</t>
  </si>
  <si>
    <t>ＳＯＭＰＯケア　札幌青葉　訪問看護</t>
  </si>
  <si>
    <t>ＳＯＭＰＯケア　札幌菊水　訪問看護</t>
  </si>
  <si>
    <t>ＳＯＭＰＯケア　札幌川下　訪問看護</t>
  </si>
  <si>
    <t>ＳＯＭＰＯケア　札幌澄川　訪問看護</t>
  </si>
  <si>
    <t>医療法人社団図南会</t>
  </si>
  <si>
    <t>訪問看護ステーション　えがお</t>
  </si>
  <si>
    <t>訪問看護ステーションアイケア北海道</t>
  </si>
  <si>
    <t>訪問看護ステーション　ナースケアーズ美しが丘</t>
  </si>
  <si>
    <t>リボン訪問看護ステーション平岸</t>
  </si>
  <si>
    <t>イリス株式会社</t>
  </si>
  <si>
    <t>訪問看護ステーションあやめ</t>
  </si>
  <si>
    <t>医療法人徳洲会　札幌徳洲会訪問看護ステーション</t>
  </si>
  <si>
    <t>合同会社まるわ</t>
  </si>
  <si>
    <t>訪問看護　パークウェル</t>
  </si>
  <si>
    <t>株式会社はこぶね</t>
  </si>
  <si>
    <t>訪問看護ステーション　ワッカ</t>
  </si>
  <si>
    <t>医療法人徳洲会　緩和ケア訪問看護ステーション札幌</t>
  </si>
  <si>
    <t>株式会社　フェザーイノベーション</t>
  </si>
  <si>
    <t>スカイ訪問看護ステーション</t>
  </si>
  <si>
    <t>株式会社みなづき</t>
  </si>
  <si>
    <t>訪問看護ステーション　みなづき</t>
  </si>
  <si>
    <t>株式会社ＣＨＯＵＥＴＴＥ</t>
  </si>
  <si>
    <t>訪問看護ステーション　シュエット</t>
  </si>
  <si>
    <t>株式会社小春日和</t>
  </si>
  <si>
    <t>訪問看護ステーション春の詩</t>
  </si>
  <si>
    <t>株式会社つどい</t>
  </si>
  <si>
    <t>訪問看護ステーション　つどい</t>
  </si>
  <si>
    <t>訪問看護ステーション　ナースケアーズ福住中央</t>
  </si>
  <si>
    <t>看護クラーク札幌厚別</t>
  </si>
  <si>
    <t>グッドタイム訪問看護ステーション・白石中央</t>
  </si>
  <si>
    <t>株式会社Ｃ．Ｓ．Ｅ</t>
  </si>
  <si>
    <t>看護ステーションあいりす</t>
  </si>
  <si>
    <t>ＴＣＳ　Ｍｅｄｉｃａｌｉｚｅ株式会社</t>
  </si>
  <si>
    <t>ライフケアＳＭＢ訪問看護ステーション札幌</t>
  </si>
  <si>
    <t>株式会社ケアライズ</t>
  </si>
  <si>
    <t>訪問看護ステーション　ケアライズ</t>
  </si>
  <si>
    <t>社会医療法人交雄会メディカル</t>
  </si>
  <si>
    <t>訪問看護ステーション風鈴</t>
  </si>
  <si>
    <t>朝日訪問看護ステーション　澄川</t>
  </si>
  <si>
    <t>株式会社元気な介護</t>
  </si>
  <si>
    <t>訪問看護ステーション　リーフィール</t>
  </si>
  <si>
    <t>訪問看護リハビリステーション　樹</t>
  </si>
  <si>
    <t>株式会社メディカルフェロー</t>
  </si>
  <si>
    <t>訪問看護ステーション　リハポート</t>
  </si>
  <si>
    <t>ソフィアメディ訪問看護ステーション豊平</t>
  </si>
  <si>
    <t>株式会社結絆</t>
  </si>
  <si>
    <t>みいな訪問看護リハビリステーション</t>
  </si>
  <si>
    <t>株式会社モンエクスプレス</t>
  </si>
  <si>
    <t>訪問看護ステーションあいれもん</t>
  </si>
  <si>
    <t>合同会社ネクストハート</t>
  </si>
  <si>
    <t>アナベル訪問看護ステーション</t>
  </si>
  <si>
    <t>株式会社いきいき生きる</t>
  </si>
  <si>
    <t>訪問看護ステーションぷらちな</t>
  </si>
  <si>
    <t>訪問看護リハビリステーション白ゆり南郷</t>
  </si>
  <si>
    <t>訪問看護ステーションなないろ</t>
  </si>
  <si>
    <t>株式会社ハッピープラス</t>
  </si>
  <si>
    <t>訪問看護ステーション　ハッピーステーション</t>
  </si>
  <si>
    <t>住まいの訪問看護ステーション　新さっぽろ</t>
  </si>
  <si>
    <t>株式会社ビオネスト</t>
  </si>
  <si>
    <t>訪問看護ステーションココエル　札幌</t>
  </si>
  <si>
    <t>訪問看護ステーション紬</t>
  </si>
  <si>
    <t>訪問看護ステーション　さんさんさん</t>
  </si>
  <si>
    <t>株式会社プリコーション</t>
  </si>
  <si>
    <t>訪問看護ステーション　いっぽ　にほ　さんぽ</t>
  </si>
  <si>
    <t>株式会社モカ</t>
  </si>
  <si>
    <t>もか訪問看護ステーション</t>
  </si>
  <si>
    <t>訪問看護ステーション　ナースケアーズ福住南</t>
  </si>
  <si>
    <t>パルム訪問看護澄川</t>
  </si>
  <si>
    <t>医心館　訪問看護ステーション　東札幌</t>
  </si>
  <si>
    <t>医療法人三和会　札幌南整形外科病院</t>
  </si>
  <si>
    <t>札幌南整形　訪問看護ステーション</t>
  </si>
  <si>
    <t>三井ヘルスサービス株式会社</t>
  </si>
  <si>
    <t>訪問看護ステーション交雄会あかり厚別</t>
  </si>
  <si>
    <t>株式会社ホーク</t>
  </si>
  <si>
    <t>訪問看護ステーション　ホークプラス</t>
  </si>
  <si>
    <t>あしすと株式会社</t>
  </si>
  <si>
    <t>訪問看護ステーションあしすと</t>
  </si>
  <si>
    <t>合同会社Ｎｉｃｏ</t>
  </si>
  <si>
    <t>ナースケアＮｉｃｏ</t>
  </si>
  <si>
    <t>ＳＯＩＮ訪問看護ステーション厚別</t>
  </si>
  <si>
    <t>社会福祉法人　モニカ</t>
  </si>
  <si>
    <t>訪問看護ステーション　さくら</t>
  </si>
  <si>
    <t>株式会社Ａｙ</t>
  </si>
  <si>
    <t>訪問看護ステーションＣＩＳＥ</t>
  </si>
  <si>
    <t>株式会社ＪＳＨ</t>
  </si>
  <si>
    <t>訪問看護ステーション　コルディアーレ札幌</t>
  </si>
  <si>
    <t>訪問看護ルグラン</t>
  </si>
  <si>
    <t>合同会社ＥＭＡＲＢＥＬ</t>
  </si>
  <si>
    <t>Ｎｕｒｓｅ　Ｃａｒｅ</t>
  </si>
  <si>
    <t>株式会社ＴＩＴ</t>
  </si>
  <si>
    <t>訪問看護ステーション看五右衛門</t>
  </si>
  <si>
    <t>定山渓病院　訪問看護ステーション　エール</t>
  </si>
  <si>
    <t>合同会社Ｔｅｎ</t>
  </si>
  <si>
    <t>訪問看護ステーション　奏</t>
  </si>
  <si>
    <t>ファミリー・ホスピス株式会社</t>
  </si>
  <si>
    <t>アオハル訪問看護ステーション</t>
  </si>
  <si>
    <t>株式会社ＴＵホームケア</t>
  </si>
  <si>
    <t>サンズナースステーション札幌</t>
  </si>
  <si>
    <t>一般社団法人ＯＷＬ</t>
  </si>
  <si>
    <t>訪問看護ステーション　あさがおプラス</t>
  </si>
  <si>
    <t>医療法人社団平郁会</t>
  </si>
  <si>
    <t>訪問看護ステーションそよ風</t>
  </si>
  <si>
    <t>ＳＯＭＰＯケア　豊平　訪問看護</t>
  </si>
  <si>
    <t>株式会社さくらフレンズ</t>
  </si>
  <si>
    <t>訪問看護ステーションえーる</t>
  </si>
  <si>
    <t>株式会社親中産業</t>
  </si>
  <si>
    <t>訪問看護ステーションリリーヴ</t>
  </si>
  <si>
    <t>訪問看護ファミリー・ホスピス白石</t>
  </si>
  <si>
    <t>株式会社ぽるく</t>
  </si>
  <si>
    <t>訪問看護ステーションぽるく</t>
  </si>
  <si>
    <t>株式会社イノカン</t>
  </si>
  <si>
    <t>イノカン訪問看護ステーション　札幌月寒</t>
  </si>
  <si>
    <t>訪問看護ファミリー・ホスピス中島公園</t>
  </si>
  <si>
    <t>株式会社大蔵メディカル</t>
  </si>
  <si>
    <t>訪問看護よつ葉の郷</t>
  </si>
  <si>
    <t>北海道無垢株式会社</t>
  </si>
  <si>
    <t>訪問看護ステーション　無垢の家</t>
  </si>
  <si>
    <t>訪問看護ステーションＨＡＹＡ</t>
  </si>
  <si>
    <t>株式会社イツモ</t>
  </si>
  <si>
    <t>訪問看護ステーションイツモ</t>
  </si>
  <si>
    <t>株式会社スリータクト</t>
  </si>
  <si>
    <t>訪問看護ステーション　リガーレ</t>
  </si>
  <si>
    <t>株式会社トリニティー</t>
  </si>
  <si>
    <t>訪問看護ステーション　ルリアン</t>
  </si>
  <si>
    <t>ザオーケア株式会社</t>
  </si>
  <si>
    <t>ザオーケア訪問看護ステーション札幌</t>
  </si>
  <si>
    <t>株式会社Ｎ．Ｏ．Ｋ</t>
  </si>
  <si>
    <t>訪問看護ステーション　カムイ</t>
  </si>
  <si>
    <t>株式会社Ａｍｏｕｒ</t>
  </si>
  <si>
    <t>訪問看護ステーションＡｍｏｕｒ</t>
  </si>
  <si>
    <t>合同会社惺</t>
  </si>
  <si>
    <t>つばさ訪問看護ステーション</t>
  </si>
  <si>
    <t>一般社団法人ホームホスピスばらのおうち</t>
  </si>
  <si>
    <t>あづまし家ナースステーション</t>
  </si>
  <si>
    <t>株式会社エフプランツ</t>
  </si>
  <si>
    <t>訪問看護ステーションＦｉｔ</t>
  </si>
  <si>
    <t>株式会社もんじゅ</t>
  </si>
  <si>
    <t>訪問看護ステーション　トータルケア札幌白石</t>
  </si>
  <si>
    <t>株式会社トラストリング</t>
  </si>
  <si>
    <t>ナースケアサポートきたの</t>
  </si>
  <si>
    <t>株式会社ウェルサポ</t>
  </si>
  <si>
    <t>訪問看護ステーションウェルネス札幌</t>
  </si>
  <si>
    <t>ちひろ合同会社</t>
  </si>
  <si>
    <t>いまここ訪問看護ステーション</t>
  </si>
  <si>
    <t>株式会社Ｊｅｗｅｌｒｙ・Ｂｅｌｌｅ</t>
  </si>
  <si>
    <t>ここあい訪問看護ステーション豊平</t>
  </si>
  <si>
    <t>株式会社Ｉ．Ｓ．Ｔ</t>
  </si>
  <si>
    <t>ナーシングケアＭＵＫＵ</t>
  </si>
  <si>
    <t>合同会社メディケアイズム</t>
  </si>
  <si>
    <t>ウェルネス訪問看護リハステーション</t>
  </si>
  <si>
    <t>株式会社ハートウッドケア</t>
  </si>
  <si>
    <t>訪問看護ステーションハートウッドケア</t>
  </si>
  <si>
    <t>訪問看護ステーション　リーフィール澄川</t>
  </si>
  <si>
    <t>株式会社Ａｍｂｅｒ</t>
  </si>
  <si>
    <t>訪問看護ステーションひいらぎ</t>
  </si>
  <si>
    <t>医療法人社団幸嶺会</t>
  </si>
  <si>
    <t>訪問看護ステーション　南大橋</t>
  </si>
  <si>
    <t>株式会社スピリアート</t>
  </si>
  <si>
    <t>訪問看護ステーションスピリアート</t>
  </si>
  <si>
    <t>株式会社ＭＵＲＡＭＩ</t>
  </si>
  <si>
    <t>訪問看護事業所　織</t>
  </si>
  <si>
    <t>訪問看護ファミリー・ホスピス月寒東</t>
  </si>
  <si>
    <t>合同会社Ｃ’ｚ－ｃｒｅｗ</t>
  </si>
  <si>
    <t>訪問看護カスミソウ</t>
  </si>
  <si>
    <t>株式会社ウィズリンク</t>
  </si>
  <si>
    <t>訪問看護ステーション　ウィズナースケア</t>
  </si>
  <si>
    <t>合同会社Ｎｅｉｇｅ</t>
  </si>
  <si>
    <t>訪問看護ステーションゆきうさぎ</t>
  </si>
  <si>
    <t>株式会社ｅｈａｍｏ</t>
  </si>
  <si>
    <t>訪問看護ステーション　Ｎｏｒｔｈ　Ｂｅｌｌ</t>
  </si>
  <si>
    <t>医療法人菊郷会石橋胃腸病院</t>
  </si>
  <si>
    <t>訪問看護ステーションえくら</t>
  </si>
  <si>
    <t>株式会社Ｔｒａｄｍａｎ</t>
  </si>
  <si>
    <t>看護ステーションクローバー</t>
  </si>
  <si>
    <t>訪問看護ステーションウェルネス美園</t>
  </si>
  <si>
    <t>ＰＤハウス札幌訪問看護ステーション</t>
  </si>
  <si>
    <t>株式会社学研ココファン・ナーシング</t>
  </si>
  <si>
    <t>学研ココファン・ナーシング札幌</t>
  </si>
  <si>
    <t>株式会社ＬｏｃａｌＡｉｄ</t>
  </si>
  <si>
    <t>訪問看護ステーションかなう</t>
  </si>
  <si>
    <t>看護クラーク南平岸</t>
  </si>
  <si>
    <t>訪問看護ステーションれら福住</t>
  </si>
  <si>
    <t>訪問看護ルグラン福住</t>
  </si>
  <si>
    <t>株式会社ｃｏｃｏｌｅ</t>
  </si>
  <si>
    <t>訪問看護ステーション　ココレ</t>
  </si>
  <si>
    <t>Ｅ・Ｎ・Ｓ株式会社</t>
  </si>
  <si>
    <t>ｃｏｃｏｒｕ　訪問看護ステーション</t>
  </si>
  <si>
    <t>株式会社エフケア</t>
  </si>
  <si>
    <t>ひとびとの空ナースポート</t>
  </si>
  <si>
    <t>株式会社ライブシンフォニー</t>
  </si>
  <si>
    <t>訪問看護　あお</t>
  </si>
  <si>
    <t>株式会社ＭｉＬｕ</t>
  </si>
  <si>
    <t>訪問看護ステーション　ＭｉＬｕ</t>
  </si>
  <si>
    <t>株式会社Ｇｅｍｉｎｉｔｙ</t>
  </si>
  <si>
    <t>訪問看護ステーション　トパーズ</t>
  </si>
  <si>
    <t>株式会社シャイン</t>
  </si>
  <si>
    <t>訪問看護ステーション　シャイン</t>
  </si>
  <si>
    <t>訪問看護ファミリー・ホスピス札幌南</t>
  </si>
  <si>
    <t>合同会社Ｌｉｖｒｕｎ</t>
  </si>
  <si>
    <t>アルスタ訪問看護ステーション</t>
  </si>
  <si>
    <t>株式会社わしづ</t>
  </si>
  <si>
    <t>訪問看護ステーション　Ｎ．Ｔｒｅｅ</t>
  </si>
  <si>
    <t>学校法人日本医療大学</t>
  </si>
  <si>
    <t>日本医療大学　訪問看護・リハビリセンター</t>
  </si>
  <si>
    <t>株式会社ＢＯＮＤＳ</t>
  </si>
  <si>
    <t>訪問看護ステーションココよか</t>
  </si>
  <si>
    <t>社会福祉法人　ノテ福祉会</t>
  </si>
  <si>
    <t>訪問看護ステーション　ノテ真栄</t>
  </si>
  <si>
    <t>株式会社　モア・アクティブ</t>
  </si>
  <si>
    <t>訪問看護ステーション　モア・アクティブ札幌白石</t>
  </si>
  <si>
    <t>ＭＴ居宅サービス株式会社</t>
  </si>
  <si>
    <t>訪問看護リハビリセンター椿</t>
  </si>
  <si>
    <t>鈴木内科介護看護センター</t>
  </si>
  <si>
    <t>社会医療法人康和会</t>
  </si>
  <si>
    <t>複合型居宅介護しらかば</t>
  </si>
  <si>
    <t>２４時間訪問介護看護　しらかば</t>
  </si>
  <si>
    <t>ＨＡＲＥＬＵ宮の森看護小規模多機能型居宅介護</t>
  </si>
  <si>
    <t>看護小規模多機能型居宅介護　新札幌ひばりが丘</t>
  </si>
  <si>
    <t>株式会社おいらーく</t>
  </si>
  <si>
    <t>訪問看護ステーション　おいらーく</t>
  </si>
  <si>
    <t>株式会社ＴｈｒｅｅＭ．</t>
  </si>
  <si>
    <t>訪問看護ステーションうらら</t>
  </si>
  <si>
    <t>メディケア　ツバキ</t>
  </si>
  <si>
    <t>ヴァルハラ看多機センター</t>
  </si>
  <si>
    <t>一般社団法人北海道総合在宅ケア事業団江別訪問看護ステーション</t>
  </si>
  <si>
    <t>一般社団法人北海道総合在宅ケア事業団当別訪問看護ステーション</t>
  </si>
  <si>
    <t>医療法人　友愛会</t>
  </si>
  <si>
    <t>訪問看護ステーションゆうあい</t>
  </si>
  <si>
    <t>医療法人英生会</t>
  </si>
  <si>
    <t>訪問看護ステーションのっぽろ</t>
  </si>
  <si>
    <t>江別市長　後藤　好人</t>
  </si>
  <si>
    <t>江別市立病院訪問看護ステーションいたわり</t>
  </si>
  <si>
    <t>株式会社　Ａライフケア</t>
  </si>
  <si>
    <t>訪問看護ステーション　ことり</t>
  </si>
  <si>
    <t>訪問看護ステーション　デューン江別</t>
  </si>
  <si>
    <t>株式会社みのりの丘</t>
  </si>
  <si>
    <t>訪問看護ステーションみのりの丘</t>
  </si>
  <si>
    <t>株式会社　ワクラフ</t>
  </si>
  <si>
    <t>訪問看護ステーション　こことわ</t>
  </si>
  <si>
    <t>株式会社　ライズリング</t>
  </si>
  <si>
    <t>訪問看護ステーション　あんずの華</t>
  </si>
  <si>
    <t>一般社団法人ポラリス</t>
  </si>
  <si>
    <t>一般社団法人ポラリス　在宅看護センターポラリス</t>
  </si>
  <si>
    <t>勤医協訪問看護ステーションとうべつ</t>
  </si>
  <si>
    <t>社会医療法人関愛会</t>
  </si>
  <si>
    <t>江別訪問診療所　かかりつけ訪問看護　ちいきの森</t>
  </si>
  <si>
    <t>ＴＡＫＵＭＩプランニング株式会社</t>
  </si>
  <si>
    <t>訪問看護ステーション　ラ・ムーン</t>
  </si>
  <si>
    <t>合同会社のっぽろ社会福祉士事務所</t>
  </si>
  <si>
    <t>合同会社のっぽろ社会福祉士事務所　訪問看護ステーション　ハピネス</t>
  </si>
  <si>
    <t>株式会社　ＮＯＹＡＵ</t>
  </si>
  <si>
    <t>訪問看護ステーション　おるおる</t>
  </si>
  <si>
    <t>医療法人渓和会　江別病院</t>
  </si>
  <si>
    <t>医療法人渓和会　訪問看護ステーション　てとて</t>
  </si>
  <si>
    <t>メディカルライブラリ野幌訪問看護事業所</t>
  </si>
  <si>
    <t>合同会社ＧＩＶＥ　ＡＩＤ　訪問看護あさひ</t>
  </si>
  <si>
    <t>訪問看護ステーションひじり野幌</t>
  </si>
  <si>
    <t>訪問看護ステーションおおあさ</t>
  </si>
  <si>
    <t>サポート２４江別</t>
  </si>
  <si>
    <t>一般社団法人北海道総合在宅ケア事業団千歳訪問看護ステーション</t>
  </si>
  <si>
    <t>株式会社　シェアドリーム</t>
  </si>
  <si>
    <t>訪問看護ステーション　わかち愛</t>
  </si>
  <si>
    <t>訪問看護ステーション　くらしさ千歳</t>
  </si>
  <si>
    <t>株式会社　凛花</t>
  </si>
  <si>
    <t>訪問看護ステーション　プレモ</t>
  </si>
  <si>
    <t>医療法人北海道家庭医療学センター</t>
  </si>
  <si>
    <t>向陽台訪問看護ステーション</t>
  </si>
  <si>
    <t>訪問看護ステーションつばさ</t>
  </si>
  <si>
    <t>合同会社　ＳＴＹ</t>
  </si>
  <si>
    <t>訪問看護ステーションポライト</t>
  </si>
  <si>
    <t>株式会社　ＭＣＬ</t>
  </si>
  <si>
    <t>ナーシングビラ訪問看護</t>
  </si>
  <si>
    <t>医療法人　同仁会</t>
  </si>
  <si>
    <t>訪問看護ステーションしののめ</t>
  </si>
  <si>
    <t>医療法人資生会</t>
  </si>
  <si>
    <t>千歳病院訪問看護ステーション</t>
  </si>
  <si>
    <t>有限会社　ケアサポートえいぶる</t>
  </si>
  <si>
    <t>訪問看護ステーション　明日葉</t>
  </si>
  <si>
    <t>株式会社ゆうしんかん</t>
  </si>
  <si>
    <t>ゆうしんかん訪問看護ステーション</t>
  </si>
  <si>
    <t>株式会社やさしい介護</t>
  </si>
  <si>
    <t>訪問看護ステーションやさしい介護しののめ</t>
  </si>
  <si>
    <t>一般社団法人北海道総合在宅ケア事業団恵庭訪問看護ステーション</t>
  </si>
  <si>
    <t>株式会社ＹＡＲＵＫＡ</t>
  </si>
  <si>
    <t>いちい訪問看護ステーション　えにわ</t>
  </si>
  <si>
    <t>医療法人社団　緩和ケアクリニック・恵庭</t>
  </si>
  <si>
    <t>緩和ケアクリニック・恵庭　訪問看護ステーション</t>
  </si>
  <si>
    <t>社会医療法人　北晨会</t>
  </si>
  <si>
    <t>社会医療法人　北晨会　恵み野訪問看護ステーション「はあと」</t>
  </si>
  <si>
    <t>Ｊケア株式会社</t>
  </si>
  <si>
    <t>訪問看護ステーション結</t>
  </si>
  <si>
    <t>株式会社　人と夢</t>
  </si>
  <si>
    <t>はなはな訪問看護リハビリステーション</t>
  </si>
  <si>
    <t>社会医療法人恵和会</t>
  </si>
  <si>
    <t>訪問看護ステーション　恵庭すずらん</t>
  </si>
  <si>
    <t>一般社団法人北海道総合在宅ケア事業団北広島地域訪問看護ステーション</t>
  </si>
  <si>
    <t>社会福祉法人　北海長正会</t>
  </si>
  <si>
    <t>北広島訪問看護ステーション四恩園</t>
  </si>
  <si>
    <t>株式会社ウィズユアライフ</t>
  </si>
  <si>
    <t>訪問看護ステーション　ひなた</t>
  </si>
  <si>
    <t>バレーペアレンツ株式会社</t>
  </si>
  <si>
    <t>なごみ　訪問看護</t>
  </si>
  <si>
    <t>北広島訪問看護ステーション椿</t>
  </si>
  <si>
    <t>医療法人社団ささえる医療研究所</t>
  </si>
  <si>
    <t>訪問看護ステーションささえるさん</t>
  </si>
  <si>
    <t>有限会社　健メディカル・サポート</t>
  </si>
  <si>
    <t>プラトー訪問看護ステーション</t>
  </si>
  <si>
    <t>ＣＦＧケアシステム株式会社</t>
  </si>
  <si>
    <t>アゼリア訪問看護ステーション</t>
  </si>
  <si>
    <t>医療法人社団　翔仁会</t>
  </si>
  <si>
    <t>医療法人社団　翔仁会　訪問看護ステーション　リエゾン</t>
  </si>
  <si>
    <t>Ｆビレッジ訪問看護ステーション</t>
  </si>
  <si>
    <t>株式会社テト</t>
  </si>
  <si>
    <t>訪問看護ステーションみんと</t>
  </si>
  <si>
    <t>一般社団法人北海道総合在宅ケア事業団函館訪問看護ステーション</t>
  </si>
  <si>
    <t>医療法人　道南勤労者医療協会</t>
  </si>
  <si>
    <t>訪問看護ステーション稜北</t>
  </si>
  <si>
    <t>社会福祉法人　函館厚生院</t>
  </si>
  <si>
    <t>訪問看護ステーションケンゆのかわ</t>
  </si>
  <si>
    <t>株式会社　トラントユイット</t>
  </si>
  <si>
    <t>訪問看護ステーションフレンズ</t>
  </si>
  <si>
    <t>社会医療法人　函館博栄会</t>
  </si>
  <si>
    <t>訪問看護ステーションあまりりす</t>
  </si>
  <si>
    <t>株式会社クローバー</t>
  </si>
  <si>
    <t>訪問看護ステーションよつ葉</t>
  </si>
  <si>
    <t>訪問看護リハビリステーション白ゆり五稜郭</t>
  </si>
  <si>
    <t>有限会社ウィズ</t>
  </si>
  <si>
    <t>訪問看護ステーションウィズ桔梗</t>
  </si>
  <si>
    <t>有限会社　ひだまり</t>
  </si>
  <si>
    <t>訪問看護ステーション　くくる（心）</t>
  </si>
  <si>
    <t>合同会社Ｌｕｎａ</t>
  </si>
  <si>
    <t>訪問看護ステーション　オハナ</t>
  </si>
  <si>
    <t>株式会社ハイサポート</t>
  </si>
  <si>
    <t>訪問看護ステーション彩絆</t>
  </si>
  <si>
    <t>社会福祉法人　戸井福祉会</t>
  </si>
  <si>
    <t>訪問看護事業所　ちょうじゅそう</t>
  </si>
  <si>
    <t>有限会社　ウィズ</t>
  </si>
  <si>
    <t>訪問看護ステーションウィズ日吉</t>
  </si>
  <si>
    <t>ＳＯＭＰＯケア　函館昭和　訪問看護</t>
  </si>
  <si>
    <t>訪問看護ステーション　ライフデザイン公園前</t>
  </si>
  <si>
    <t>訪問看護ステーションつなぐ</t>
  </si>
  <si>
    <t>医療法人　徳洲会</t>
  </si>
  <si>
    <t>訪問看護ステーション　きょうあい</t>
  </si>
  <si>
    <t>株式会社ケア・アール</t>
  </si>
  <si>
    <t>訪問看護ステーションあーる</t>
  </si>
  <si>
    <t>株式会社　みすずメディカルグループ</t>
  </si>
  <si>
    <t>訪問看護ステーションエクラ</t>
  </si>
  <si>
    <t>訪問看護ステーションがじゅまる</t>
  </si>
  <si>
    <t>公益社団法人　函館市医師会</t>
  </si>
  <si>
    <t>公益社団法人　函館市医師会　函館市医師会　訪問看護ステーション</t>
  </si>
  <si>
    <t>株式会社ミモメディカルサポート</t>
  </si>
  <si>
    <t>訪問看護リハビリステーション　ホーム</t>
  </si>
  <si>
    <t>株式会社ｌｉｎｏ</t>
  </si>
  <si>
    <t>訪問看護ステーション　アイリー</t>
  </si>
  <si>
    <t>合同会社花奏</t>
  </si>
  <si>
    <t>訪問看護ステーション花奏</t>
  </si>
  <si>
    <t>株式会社かなりあ</t>
  </si>
  <si>
    <t>訪問看護ステーション　らら</t>
  </si>
  <si>
    <t>Ｓｍｉｌｅ　Ａｌｌ　Ｓｕｐｐｏｒｔ株式会社</t>
  </si>
  <si>
    <t>訪問看護リハビリステーション　エリー</t>
  </si>
  <si>
    <t>株式会社参優</t>
  </si>
  <si>
    <t>訪問看護ステーション　ゆう</t>
  </si>
  <si>
    <t>株式会社ゆうぜん</t>
  </si>
  <si>
    <t>株式会社フロックス</t>
  </si>
  <si>
    <t>おうち看護ロータス</t>
  </si>
  <si>
    <t>合同会社　ｆｌａｔ　ｃａｒｅ</t>
  </si>
  <si>
    <t>訪問看護ステーションましろ</t>
  </si>
  <si>
    <t>医療法人　敬仁会</t>
  </si>
  <si>
    <t>訪問看護ステーションおしま</t>
  </si>
  <si>
    <t>訪問看護ステーション　ライフデザイン湯の川</t>
  </si>
  <si>
    <t>ツクイ函館訪問看護ステーション</t>
  </si>
  <si>
    <t>合同会社　ＮＵＲＳＥ　ＩＳＭ</t>
  </si>
  <si>
    <t>Ｙｏｕｒ　Ｎｕｒｓｅ訪問看護ステーション</t>
  </si>
  <si>
    <t>株式会社リブ</t>
  </si>
  <si>
    <t>訪問看護ステーション　キュア</t>
  </si>
  <si>
    <t>株式会社あかさか義肢</t>
  </si>
  <si>
    <t>ぱんだ訪問看護ステーション函館</t>
  </si>
  <si>
    <t>株式会社アイサポート</t>
  </si>
  <si>
    <t>訪問看護ステーション　サポート</t>
  </si>
  <si>
    <t>訪問看護ステーションくらしさ函館</t>
  </si>
  <si>
    <t>株式会社６’ｅｇ</t>
  </si>
  <si>
    <t>ｅｇ＋訪問看護ステーション函館</t>
  </si>
  <si>
    <t>ケアパートナー株式会社</t>
  </si>
  <si>
    <t>ソエルガーデン函館訪問看護</t>
  </si>
  <si>
    <t>共愛会ケアステーション</t>
  </si>
  <si>
    <t>株式会社ベーネ函館</t>
  </si>
  <si>
    <t>定期巡回・随時対応型訪問介護看護　わらく</t>
  </si>
  <si>
    <t>定期巡回・随時対応型訪問介護看護　アイリー</t>
  </si>
  <si>
    <t>株式会社ＲＦＭ</t>
  </si>
  <si>
    <t>訪問看護センター亮</t>
  </si>
  <si>
    <t>株式会社Ｅｎ・ｄｏｒ</t>
  </si>
  <si>
    <t>訪問看護ステーション　パスエイド</t>
  </si>
  <si>
    <t>医療法人社団　健和会</t>
  </si>
  <si>
    <t>訪問看護ステーションりんごの樹</t>
  </si>
  <si>
    <t>訪問看護ステーション　ウィズ</t>
  </si>
  <si>
    <t>特定非営利活動法人かがりの杜</t>
  </si>
  <si>
    <t>訪問看護ステーションかがりの杜</t>
  </si>
  <si>
    <t>株式会社創和社</t>
  </si>
  <si>
    <t>訪問看護ステーション小華苑</t>
  </si>
  <si>
    <t>株式会社ＮｓＲ</t>
  </si>
  <si>
    <t>北斗防災サービス</t>
  </si>
  <si>
    <t>訪問看護ステーション　ほくと</t>
  </si>
  <si>
    <t>あんずケア株式会社</t>
  </si>
  <si>
    <t>訪問看護ステーションあんず</t>
  </si>
  <si>
    <t>社会福祉法人函館厚生院</t>
  </si>
  <si>
    <t>社会福祉法人函館厚生院　訪問看護ステーション　なな心</t>
  </si>
  <si>
    <t>合同会社サムハラ</t>
  </si>
  <si>
    <t>サムハラ訪問看護ステーション</t>
  </si>
  <si>
    <t>株式会社タイズアンドボンズ</t>
  </si>
  <si>
    <t>リリーホームナーシング訪問看護ステーション</t>
  </si>
  <si>
    <t>合同会社フォースＢＷＹ</t>
  </si>
  <si>
    <t>訪問看護ステーションあや</t>
  </si>
  <si>
    <t>合同会社イーズ</t>
  </si>
  <si>
    <t>訪問看護ステーション　リンドウ</t>
  </si>
  <si>
    <t>グッドライフサポートヤンマー株式会社</t>
  </si>
  <si>
    <t>訪問看護ステーションミュージック</t>
  </si>
  <si>
    <t>合同会社思いやり</t>
  </si>
  <si>
    <t>訪問看護ステーション　猫まる</t>
  </si>
  <si>
    <t>合同会社一</t>
  </si>
  <si>
    <t>訪問看護はなまる</t>
  </si>
  <si>
    <t>一般社団法人ヒーローズ</t>
  </si>
  <si>
    <t>訪問看護ステーション　イコル</t>
  </si>
  <si>
    <t>株式会社Ｎｅｓｔｌｉｎｋ</t>
  </si>
  <si>
    <t>訪問看護ステーションはぁと</t>
  </si>
  <si>
    <t>サムハラ巡回ケアセンター</t>
  </si>
  <si>
    <t>株式会社Ｇｒｅｅｎｎｅｓｔ</t>
  </si>
  <si>
    <t>訪問看護ステーションさくら</t>
  </si>
  <si>
    <t>医療法人　やわらぎ会</t>
  </si>
  <si>
    <t>訪問看護ステーションやわらぎ</t>
  </si>
  <si>
    <t>株式会社　けあるーぷ</t>
  </si>
  <si>
    <t>定期巡回随時対応型訪問介護看護けあるーぷ</t>
  </si>
  <si>
    <t>一般社団法人北海道総合在宅ケア事業団江差地域訪問看護ステーション</t>
  </si>
  <si>
    <t>一般社団法人ゆまにて</t>
  </si>
  <si>
    <t>訪問看護ステーションそう　江差</t>
  </si>
  <si>
    <t>せたな町長</t>
  </si>
  <si>
    <t>せたな町訪問看護ステーション</t>
  </si>
  <si>
    <t>一般社団法人北海道総合在宅ケア事業団小樽訪問看護ステーション</t>
  </si>
  <si>
    <t>株式会社　ケア・オフィス優</t>
  </si>
  <si>
    <t>ケア・オフィス優</t>
  </si>
  <si>
    <t>訪問看護ステーション　アイケア奥沢口</t>
  </si>
  <si>
    <t>株式会社ＡＣＥ</t>
  </si>
  <si>
    <t>訪問看護ステーション　そら</t>
  </si>
  <si>
    <t>医療法人ひまわり会札樽病院</t>
  </si>
  <si>
    <t>札樽病院訪問看護ステーションひまわり</t>
  </si>
  <si>
    <t>株式会社ＯＺＯＮＥ</t>
  </si>
  <si>
    <t>訪問看護ステーション桜</t>
  </si>
  <si>
    <t>訪問看護ステーション　アイケア銭函</t>
  </si>
  <si>
    <t>医療法人社団　三ツ山病院</t>
  </si>
  <si>
    <t>訪問看護ステーションアザレア</t>
  </si>
  <si>
    <t>社会福祉法人恩賜財団済生会支部北海道済生会</t>
  </si>
  <si>
    <t>北海道済生会訪問看護ステーション</t>
  </si>
  <si>
    <t>株式会社みらいサポート</t>
  </si>
  <si>
    <t>ナースステーションぽえむ</t>
  </si>
  <si>
    <t>株式会社　ｈｉｍａｒｉ</t>
  </si>
  <si>
    <t>訪問看護ステーションひまり</t>
  </si>
  <si>
    <t>合同会社　かんわけあ</t>
  </si>
  <si>
    <t>るりか訪問看護ステーション</t>
  </si>
  <si>
    <t>訪問看護ステーション　アイケア花園</t>
  </si>
  <si>
    <t>叶株式会社</t>
  </si>
  <si>
    <t>訪問看護ステーション　叶</t>
  </si>
  <si>
    <t>株式会社ひなた</t>
  </si>
  <si>
    <t>訪問看護ステーション　すかい</t>
  </si>
  <si>
    <t>訪問看護リハビリステーション　イーズ・ロイカル</t>
  </si>
  <si>
    <t>株式会社シャイニング</t>
  </si>
  <si>
    <t>ナーシングステーションＬａ　Ｂｒｉｌｌｅｒ</t>
  </si>
  <si>
    <t>社会福祉法人　北海道社会事業協会</t>
  </si>
  <si>
    <t>小樽協会病院訪問看護ステーション</t>
  </si>
  <si>
    <t>勤医協くろまつない訪問看護ステーション</t>
  </si>
  <si>
    <t>北海道厚生農業協同組合連合会</t>
  </si>
  <si>
    <t>ＪＡ北海道厚生連ようてい訪問看護ステーション</t>
  </si>
  <si>
    <t>訪問看護ステーションのぞみ</t>
  </si>
  <si>
    <t>社会福祉法人　渓仁会</t>
  </si>
  <si>
    <t>訪問看護ステーション岩内</t>
  </si>
  <si>
    <t>勤医協よいち訪問看護ステーション</t>
  </si>
  <si>
    <t>日本赤十字社</t>
  </si>
  <si>
    <t>旭川赤十字訪問看護ステーション</t>
  </si>
  <si>
    <t>医療法人社団　萌生会</t>
  </si>
  <si>
    <t>訪問看護ステーションクローバー</t>
  </si>
  <si>
    <t>ＪＡ北海道厚生連　旭川厚生訪問看護ステーション</t>
  </si>
  <si>
    <t>医療法人社団　旭豊会</t>
  </si>
  <si>
    <t>訪問看護ステーションカトレア</t>
  </si>
  <si>
    <t>一般社団法人北海道総合在宅ケア事業団旭川地域訪問看護ステーション</t>
  </si>
  <si>
    <t>医療法人　歓生会</t>
  </si>
  <si>
    <t>訪問看護ステーションアポロ</t>
  </si>
  <si>
    <t>社会医療法人道北勤労者医療協会</t>
  </si>
  <si>
    <t>訪問看護ステーションぬくもりポート</t>
  </si>
  <si>
    <t>医療法人　回生会</t>
  </si>
  <si>
    <t>大西病院訪問看護ステーション</t>
  </si>
  <si>
    <t>医療法人仁友会</t>
  </si>
  <si>
    <t>医療法人仁友会　訪問看護ステーション北彩都</t>
  </si>
  <si>
    <t>社会医療法人元生会</t>
  </si>
  <si>
    <t>森山メモリアル訪問看護ステーション</t>
  </si>
  <si>
    <t>有限会社　こばやしさんち</t>
  </si>
  <si>
    <t>訪問看護ステーション　こばやしさんち</t>
  </si>
  <si>
    <t>有限会社訪問看護ステーションモモ</t>
  </si>
  <si>
    <t>有限会社　訪問看護ステーションモモ</t>
  </si>
  <si>
    <t>有限会社こころ</t>
  </si>
  <si>
    <t>有限会社　みのり</t>
  </si>
  <si>
    <t>訪問看護ステーション　みのり</t>
  </si>
  <si>
    <t>株式会社　秀</t>
  </si>
  <si>
    <t>訪問看護ステーション　静療</t>
  </si>
  <si>
    <t>医療法人社団　圭泉会</t>
  </si>
  <si>
    <t>訪問看護ステーション　ちどり</t>
  </si>
  <si>
    <t>株式会社　明るい介護</t>
  </si>
  <si>
    <t>訪問看護ステーション　たんぽぽ</t>
  </si>
  <si>
    <t>株式会社　はんど</t>
  </si>
  <si>
    <t>はんどリハビリ訪問看護ステーション</t>
  </si>
  <si>
    <t>訪問看護ステーションむらかみさん</t>
  </si>
  <si>
    <t>訪問看護ステーション養刻館</t>
  </si>
  <si>
    <t>ＳＯＭＰＯケア　旭川中央　訪問看護</t>
  </si>
  <si>
    <t>株式会社ぶれいぶ</t>
  </si>
  <si>
    <t>訪問看護ステーション介援隊</t>
  </si>
  <si>
    <t>ミルフィーユ合同会社</t>
  </si>
  <si>
    <t>訪問看護ステーション咲桜</t>
  </si>
  <si>
    <t>訪問看護ステーションデューン旭川</t>
  </si>
  <si>
    <t>株式会社Ｌｉｖｅ　ｗｉｔｈ　Ｈｏｐｅ</t>
  </si>
  <si>
    <t>訪問看護ステーション桜花</t>
  </si>
  <si>
    <t>株式会社リライフ</t>
  </si>
  <si>
    <t>指定訪問看護ステーションガーデナース南永山</t>
  </si>
  <si>
    <t>合同会社　キタサキ</t>
  </si>
  <si>
    <t>訪問看護　ラパン</t>
  </si>
  <si>
    <t>株式会社　Ｌｉｖｅ　ｎｏｗ</t>
  </si>
  <si>
    <t>株式会社　花さとか</t>
  </si>
  <si>
    <t>ナースステーション花さとか</t>
  </si>
  <si>
    <t>株式会社　寶船</t>
  </si>
  <si>
    <t>訪問看護ステーション　向日葵</t>
  </si>
  <si>
    <t>株式会社アミューズケア</t>
  </si>
  <si>
    <t>ナースステーション　アミューズ旭岡</t>
  </si>
  <si>
    <t>株式会社Ｄ´ｓ　Ｇｒｏｕｐ</t>
  </si>
  <si>
    <t>訪問看護ステーション　ｎａｇｏｍｉ</t>
  </si>
  <si>
    <t>株式会社　縁</t>
  </si>
  <si>
    <t>訪問看護ステーション　縁</t>
  </si>
  <si>
    <t>有限会社アンカー</t>
  </si>
  <si>
    <t>訪問看護ステーション　パーム</t>
  </si>
  <si>
    <t>株式会社　訪問看護会</t>
  </si>
  <si>
    <t>訪問看護どりーむ</t>
  </si>
  <si>
    <t>株式会社　まるみ</t>
  </si>
  <si>
    <t>訪問看護事業所　まるみ</t>
  </si>
  <si>
    <t>合同会社　燈心</t>
  </si>
  <si>
    <t>訪問看護ステーション　あかり</t>
  </si>
  <si>
    <t>ＳＳＢ株式会社</t>
  </si>
  <si>
    <t>くろのす訪問看護ステーション</t>
  </si>
  <si>
    <t>ツクイ旭川訪問看護ステーション</t>
  </si>
  <si>
    <t>医療法人社団　緑が丘クリニック</t>
  </si>
  <si>
    <t>訪問看護ステーションのどか</t>
  </si>
  <si>
    <t>ＳＯＩＮ訪問看護ステーション旭川</t>
  </si>
  <si>
    <t>合同会社リンク</t>
  </si>
  <si>
    <t>旭川シーズクルー訪問看護ステーション</t>
  </si>
  <si>
    <t>合同会社訪問看護ステーション手と手</t>
  </si>
  <si>
    <t>訪問看護ステーション手と手</t>
  </si>
  <si>
    <t>独立行政法人国立病院機構</t>
  </si>
  <si>
    <t>独立行政法人国立病院機構旭川医療センター訪問看護ステーションはなさき</t>
  </si>
  <si>
    <t>株式会社ＣＬＥＡＲ　ＨＯＰＥ</t>
  </si>
  <si>
    <t>訪問看護ステーションクリア</t>
  </si>
  <si>
    <t>医療法人社団　慈成会</t>
  </si>
  <si>
    <t>東旭川訪問看護ステーション</t>
  </si>
  <si>
    <t>医療法人社団　慶友会</t>
  </si>
  <si>
    <t>在宅医療福祉センター訪問看護ステーションÔ</t>
  </si>
  <si>
    <t>スプラウトリーフ合同会社</t>
  </si>
  <si>
    <t>母と子の訪問看護ステーションすぷらうとりーふ</t>
  </si>
  <si>
    <t>合同会社みらいえ</t>
  </si>
  <si>
    <t>株式会社結心</t>
  </si>
  <si>
    <t>訪問看護ステーション結心</t>
  </si>
  <si>
    <t>株式会社Ａｒｒｉｖｅ</t>
  </si>
  <si>
    <t>訪問看護ステーションせせらぎ</t>
  </si>
  <si>
    <t>株式会社　メリアグラーテス</t>
  </si>
  <si>
    <t>訪問看護ステーションえんじゅ</t>
  </si>
  <si>
    <t>株式会社ゆあん</t>
  </si>
  <si>
    <t>トモール訪問看護ステーションゆあん</t>
  </si>
  <si>
    <t>有限会社ウェルフォース</t>
  </si>
  <si>
    <t>医療特化型ウェルフォース訪問看護ステーション</t>
  </si>
  <si>
    <t>合同会社チイキのミカタ</t>
  </si>
  <si>
    <t>訪問看護ステーションいろはす</t>
  </si>
  <si>
    <t>株式会社北海道光健康社</t>
  </si>
  <si>
    <t>訪問看護たいよう</t>
  </si>
  <si>
    <t>看護クラーク旭川神楽</t>
  </si>
  <si>
    <t>特定非営利活動法人あさひかわナースハーモニー</t>
  </si>
  <si>
    <t>訪問看護ステーション凪とくも</t>
  </si>
  <si>
    <t>合同会社ＲａｓｉＱ</t>
  </si>
  <si>
    <t>訪問看護ステーションＲａｓｉＱ</t>
  </si>
  <si>
    <t>株式会社マイセルフ</t>
  </si>
  <si>
    <t>訪問看護ステーションマイセルフ</t>
  </si>
  <si>
    <t>株式会社ｎｉｎｅ　ｐｌｕｓ</t>
  </si>
  <si>
    <t>訪問看護ステーションこころね</t>
  </si>
  <si>
    <t>訪問看護ステーションれら旭川</t>
  </si>
  <si>
    <t>株式会社有倫</t>
  </si>
  <si>
    <t>訪問看護ステーション有倫</t>
  </si>
  <si>
    <t>てつなぎ訪問看護ステーション旭川支店</t>
  </si>
  <si>
    <t>訪問看護ステーションあけぼの</t>
  </si>
  <si>
    <t>社会福祉法人　北海道療育園</t>
  </si>
  <si>
    <t>訪問看護ステーション　けあぷらす</t>
  </si>
  <si>
    <t>株式会社　むつみ</t>
  </si>
  <si>
    <t>訪問看護ステーション　むつみ</t>
  </si>
  <si>
    <t>定期巡回・随時対応型訪問介護看護　ガーデナース南永山</t>
  </si>
  <si>
    <t>有限会社　鷹の巣</t>
  </si>
  <si>
    <t>訪問看護ステーションファミリア</t>
  </si>
  <si>
    <t>社会福祉法人　楽生会</t>
  </si>
  <si>
    <t>社会福祉法人楽生会　訪問看護ステーションゆめ</t>
  </si>
  <si>
    <t>医療法人社団　ふらの西病院</t>
  </si>
  <si>
    <t>ふらの訪問看護ステーション青いとり</t>
  </si>
  <si>
    <t>一般社団法人北海道総合在宅ケア事業団富良野地域訪問看護ステーション</t>
  </si>
  <si>
    <t>一般社団法人北海道総合在宅ケア事業団上富良野訪問看護ステーション</t>
  </si>
  <si>
    <t>老健ふらの訪問看護ステーション</t>
  </si>
  <si>
    <t>株式会社　龍空</t>
  </si>
  <si>
    <t>訪問看護事業所　桜華</t>
  </si>
  <si>
    <t>一般社団法人北海道総合在宅ケア事業団当麻地域訪問看護ステーション</t>
  </si>
  <si>
    <t>一般社団法人北海道総合在宅ケア事業団</t>
  </si>
  <si>
    <t>一般社団法人北海道総合在宅ケア事業団美瑛訪問看護ステーション</t>
  </si>
  <si>
    <t>株式会社　栄友</t>
  </si>
  <si>
    <t>株式会社オレンジサポート</t>
  </si>
  <si>
    <t>指定訪問看護事業所ひばり</t>
  </si>
  <si>
    <t>医療法人回生会</t>
  </si>
  <si>
    <t>花時計訪問看護ステーション</t>
  </si>
  <si>
    <t>合同会社　シャルール</t>
  </si>
  <si>
    <t>訪問看護ステーション　オリーブ</t>
  </si>
  <si>
    <t>株式会社　Ａｌｌ　ｏｒ　Ｎｏｔｈｉｎｇ</t>
  </si>
  <si>
    <t>訪問看護ステーション　れもねーど</t>
  </si>
  <si>
    <t>ルラシオン合同会社</t>
  </si>
  <si>
    <t>訪問看護事業所恩送り</t>
  </si>
  <si>
    <t>一般社団法人北海道総合在宅ケア事業団名寄訪問看護ステーション</t>
  </si>
  <si>
    <t>ＪＡ北海道厚生連美深地域訪問看護ステーション　きたいっしょ</t>
  </si>
  <si>
    <t>特定非営利活動法人　介護サービスのぽぽん</t>
  </si>
  <si>
    <t>訪問看護ステーションのぽぽん</t>
  </si>
  <si>
    <t>士別市立病院訪問看護ステーションあゆみ</t>
  </si>
  <si>
    <t>医療法人　臨生会</t>
  </si>
  <si>
    <t>訪問看護ステーション　フィオーレ</t>
  </si>
  <si>
    <t>合同会社　らぷらす</t>
  </si>
  <si>
    <t>訪問看護ステーション　らぷらす</t>
  </si>
  <si>
    <t>訪問看護ステーション母恋</t>
  </si>
  <si>
    <t>一般社団法人北海道総合在宅ケア事業団登別訪問看護ステーション</t>
  </si>
  <si>
    <t>医療法人社団　千寿会</t>
  </si>
  <si>
    <t>指定訪問看護ステーションあおい（愛桜）</t>
  </si>
  <si>
    <t>有限会社Ｋ＆Ｋ・トータルケア</t>
  </si>
  <si>
    <t>訪問看護ステーションＫ＆Ｋ</t>
  </si>
  <si>
    <t>ＮＰＯ法人訪問看護ステーションぱれっと</t>
  </si>
  <si>
    <t>合同会社バオバブ</t>
  </si>
  <si>
    <t>合同会社バオバブ　訪問看護ステーション　ナチュリア</t>
  </si>
  <si>
    <t>独立行政法人地域医療機能推進機構</t>
  </si>
  <si>
    <t>独立行政法人地域医療機能推進機構登別病院附属訪問看護ステーション</t>
  </si>
  <si>
    <t>株式会社　きずな</t>
  </si>
  <si>
    <t>訪問看護ステーションきずな</t>
  </si>
  <si>
    <t>勤医協むろらん訪問看護ステーション</t>
  </si>
  <si>
    <t>ＳＯＭＰＯケア室蘭寿訪問看護</t>
  </si>
  <si>
    <t>合同会社ＭＨＣ</t>
  </si>
  <si>
    <t>訪問看護ステーションまぐねっと</t>
  </si>
  <si>
    <t>医療法人登別すずらん病院</t>
  </si>
  <si>
    <t>医療法人登別すずらん病院　訪問看護ステーションすずらん</t>
  </si>
  <si>
    <t>株式会社　由希</t>
  </si>
  <si>
    <t>訪問看護ステーション希</t>
  </si>
  <si>
    <t>社会医療法人　友愛会</t>
  </si>
  <si>
    <t>社会医療法人友愛会　訪問看護ステーション「あい」</t>
  </si>
  <si>
    <t>看護小規模多機能型居宅介護　つむぎ</t>
  </si>
  <si>
    <t>一般社団法人北海道総合在宅ケア事業団苫小牧地域訪問看護ステーション</t>
  </si>
  <si>
    <t>一般社団法人北海道総合在宅ケア事業団しらおい訪問看護ステーション</t>
  </si>
  <si>
    <t>株式会社健康会</t>
  </si>
  <si>
    <t>社会医療法人こぶし</t>
  </si>
  <si>
    <t>訪問看護ステーション　こころっくる</t>
  </si>
  <si>
    <t>医療法人社団玄洋会</t>
  </si>
  <si>
    <t>訪問看護ステーション「ひまわり」</t>
  </si>
  <si>
    <t>合同会社福祉サービスふくろウ</t>
  </si>
  <si>
    <t>ほうもんかんご　ふくろウ</t>
  </si>
  <si>
    <t>勤医協とまこまい訪問看護ステーション</t>
  </si>
  <si>
    <t>株式会社ラポール</t>
  </si>
  <si>
    <t>苫小牧訪問看護ステーションらぽーる</t>
  </si>
  <si>
    <t>合同会社レスペイト</t>
  </si>
  <si>
    <t>訪問看護ステーションむすび</t>
  </si>
  <si>
    <t>株式会社　幸楽</t>
  </si>
  <si>
    <t>訪問看護ステーションすまいる</t>
  </si>
  <si>
    <t>有限会社ケアサポート赤坂</t>
  </si>
  <si>
    <t>道南訪問看護ステーション</t>
  </si>
  <si>
    <t>株式会社ＣＵＯＲＥ</t>
  </si>
  <si>
    <t>株式会社にこ．にこ本舗</t>
  </si>
  <si>
    <t>訪問看護はるはる</t>
  </si>
  <si>
    <t>医療法人奏和会</t>
  </si>
  <si>
    <t>訪問看護ステーションみどり</t>
  </si>
  <si>
    <t>ライフケアＳＭＢ訪問看護ステーション苫小牧</t>
  </si>
  <si>
    <t>一般社団法人ＪＩＭＯＴＯ－Ｌ</t>
  </si>
  <si>
    <t>まちのケアリハステーション</t>
  </si>
  <si>
    <t>株式会社　リアリ</t>
  </si>
  <si>
    <t>訪問看護ステーション　リール</t>
  </si>
  <si>
    <t>株式会社ライフィーズ</t>
  </si>
  <si>
    <t>ケアーズ訪問看護リハビリステーション苫小牧駅前</t>
  </si>
  <si>
    <t>合同会社　みのり</t>
  </si>
  <si>
    <t>訪問看護ステーション　こころ輪</t>
  </si>
  <si>
    <t>社会医療法人平成醫塾</t>
  </si>
  <si>
    <t>社会医療法人平成醫塾　訪問看護リハビリステーション和来る</t>
  </si>
  <si>
    <t>みんなのかかりつけ訪問看護ステーション苫小牧</t>
  </si>
  <si>
    <t>株式会社オールスリー</t>
  </si>
  <si>
    <t>訪問看護オールスリー</t>
  </si>
  <si>
    <t>株式会社ＯＨＡＮＡ</t>
  </si>
  <si>
    <t>訪問看護ステーション　Ｌｉｎｏａ</t>
  </si>
  <si>
    <t>株式会社ＩＺＵＭＩＲＵ</t>
  </si>
  <si>
    <t>訪問看護ステーションみるみる</t>
  </si>
  <si>
    <t>伊達赤十字訪問看護ステーション</t>
  </si>
  <si>
    <t>社会医療法人　慈恵会</t>
  </si>
  <si>
    <t>社会医療法人慈恵会　訪問看護ステーション聖ヶ丘</t>
  </si>
  <si>
    <t>一般社団法人　ゆまにて</t>
  </si>
  <si>
    <t>訪問看護ステーションそう</t>
  </si>
  <si>
    <t>社会福祉法人北海道社会事業協会</t>
  </si>
  <si>
    <t>洞爺協会病院訪問看護ステーションコスモス</t>
  </si>
  <si>
    <t>株式会社絆</t>
  </si>
  <si>
    <t>訪問看護ステーションあさひ</t>
  </si>
  <si>
    <t>一般社団法人北海道総合在宅ケア事業団新ひだか地域訪問看護ステーション</t>
  </si>
  <si>
    <t>浦河赤十字訪問看護ステーション</t>
  </si>
  <si>
    <t>医療法人社団静和会石井病院　訪問看護ステーション</t>
  </si>
  <si>
    <t>社会福祉法人　浦河べてるの家</t>
  </si>
  <si>
    <t>訪問看護ステーション　マーラ</t>
  </si>
  <si>
    <t>株式会社　看るの会</t>
  </si>
  <si>
    <t>ルピナス訪問看護ステーション</t>
  </si>
  <si>
    <t>医療法人社団同行会</t>
  </si>
  <si>
    <t>エマオ訪問看護ステーション</t>
  </si>
  <si>
    <t>勤医協うらかわ訪問看護ステーション</t>
  </si>
  <si>
    <t>合同会社　ｍａｒｕｆｕｋｕ</t>
  </si>
  <si>
    <t>訪問看護ステーションまる福</t>
  </si>
  <si>
    <t>新ひだか町立三石訪問看護ステーション</t>
  </si>
  <si>
    <t>社会医療法人　孝仁会</t>
  </si>
  <si>
    <t>訪問看護ステーションはまなす</t>
  </si>
  <si>
    <t>釧路赤十字訪問看護ステーション</t>
  </si>
  <si>
    <t>社会医療法人　道東勤労者医療協会</t>
  </si>
  <si>
    <t>道東勤医協訪問看護ステーションすこやか</t>
  </si>
  <si>
    <t>特定非営利活動法人　縁</t>
  </si>
  <si>
    <t>医療法人社団支心</t>
  </si>
  <si>
    <t>ふわり訪問看護ステーション</t>
  </si>
  <si>
    <t>株式会社　ＣＮホームサポート</t>
  </si>
  <si>
    <t>さいた訪問看護ステーション</t>
  </si>
  <si>
    <t>合同会社　Ｃ’ｚーｃｒｅｗ</t>
  </si>
  <si>
    <t>ふみぞの訪問看護ステーション</t>
  </si>
  <si>
    <t>訪問看護ステーション　灯</t>
  </si>
  <si>
    <t>Ｔｅａｍ　ｄｙｎａｍｉｃｓ　株式会社</t>
  </si>
  <si>
    <t>ダイナ訪問看護ステーション</t>
  </si>
  <si>
    <t>合同会社ナチュラル・ケアリング</t>
  </si>
  <si>
    <t>訪問看護ステーション杜</t>
  </si>
  <si>
    <t>合同会社　Ｒｅ－Ｂｏｒｎ　ｃｏ．</t>
  </si>
  <si>
    <t>訪問看護ステーション　りぼん</t>
  </si>
  <si>
    <t>株式会社　ハートフェルト</t>
  </si>
  <si>
    <t>株式会社ｔａｌｅｓ</t>
  </si>
  <si>
    <t>ＭｉＳａＫｉ訪問看護ステーション</t>
  </si>
  <si>
    <t>株式会社　カインド</t>
  </si>
  <si>
    <t>訪問看護ステーション　こまば</t>
  </si>
  <si>
    <t>株式会社クレアティオ</t>
  </si>
  <si>
    <t>訪問看護ステーションクレアティオ</t>
  </si>
  <si>
    <t>合同会社　ピュアハート愛香</t>
  </si>
  <si>
    <t>訪問看護ステーション　ピュアハート愛香</t>
  </si>
  <si>
    <t>別海町訪問看護ステーションやまびこ</t>
  </si>
  <si>
    <t>一般社団法人北海道総合在宅ケア事業団中標津訪問看護ステーション</t>
  </si>
  <si>
    <t>社会医療法人道東勤労者医療協会</t>
  </si>
  <si>
    <t>道東勤医協訪問看護ステーションエトピリカ</t>
  </si>
  <si>
    <t>医療法人　樹恵会</t>
  </si>
  <si>
    <t>医療法人樹恵会石田病院　指定訪問看護ステーションエヴァー・グリーン</t>
  </si>
  <si>
    <t>合同会社つなぐ訪問看護ステーション</t>
  </si>
  <si>
    <t>一般社団法人北海道総合在宅ケア事業団釧路地域訪問看護ステーション</t>
  </si>
  <si>
    <t>一般社団法人北海道総合在宅ケア事業団標茶地域訪問看護ステーション</t>
  </si>
  <si>
    <t>一般社団法人北海道総合在宅ケア事業団釧路町訪問看護ステーション</t>
  </si>
  <si>
    <t>一般社団法人北海道総合在宅ケア事業団白糠訪問看護ステーション</t>
  </si>
  <si>
    <t>合同会社ますと</t>
  </si>
  <si>
    <t>訪問看護ステーションつむぎ</t>
  </si>
  <si>
    <t>合同会社アリウム</t>
  </si>
  <si>
    <t>訪問看護ステーションらいふ</t>
  </si>
  <si>
    <t>株式会社　町コム</t>
  </si>
  <si>
    <t>訪問看護・リハビリテーションセンター　ななかまど弟子屈</t>
  </si>
  <si>
    <t>株式会社　Ｍ’ｓ　Ｍｅｄｉｃａｌ　Ｃａｒｅ</t>
  </si>
  <si>
    <t>訪問看護ステーション　ゆいまる</t>
  </si>
  <si>
    <t>医療法人釧路こうわクリニック</t>
  </si>
  <si>
    <t>訪問看護ステーションこうわ</t>
  </si>
  <si>
    <t>株式会社トラストワークス</t>
  </si>
  <si>
    <t>訪問看護ステーションうるーず</t>
  </si>
  <si>
    <t>一般社団法人北海道総合在宅ケア事業団帯広地域訪問看護ステーション</t>
  </si>
  <si>
    <t>社会医療法人　北斗</t>
  </si>
  <si>
    <t>訪問看護ステーションろらん</t>
  </si>
  <si>
    <t>社会医療法人　刀圭会</t>
  </si>
  <si>
    <t>訪問看護ステーション向日葵</t>
  </si>
  <si>
    <t>有限会社　ホームケアサポート木もれび</t>
  </si>
  <si>
    <t>訪問看護ステーション木もれび</t>
  </si>
  <si>
    <t>医療法人十勝勤労者医療協会</t>
  </si>
  <si>
    <t>訪問看護ステーションほっとらいん</t>
  </si>
  <si>
    <t>合同会社Ｍｅｖｌａｎａ</t>
  </si>
  <si>
    <t>訪問看護ステーションえがお</t>
  </si>
  <si>
    <t>社会医療法人　博愛会</t>
  </si>
  <si>
    <t>訪問看護ステーションかいせい</t>
  </si>
  <si>
    <t>訪問看護ステーション帯広すずらん</t>
  </si>
  <si>
    <t>社会福祉法人刀圭会</t>
  </si>
  <si>
    <t>訪問看護ステーションりんどう</t>
  </si>
  <si>
    <t>公益財団法人北海道医療団</t>
  </si>
  <si>
    <t>公益財団法人北海道医療団訪問看護ステーションたなごころ</t>
  </si>
  <si>
    <t>医療法人社団あすなろ会　帯広記念病院訪問看護ステーション</t>
  </si>
  <si>
    <t>ライフデザイン帯広　訪問看護</t>
  </si>
  <si>
    <t>株式会社ＳＡＫＵＮＡ</t>
  </si>
  <si>
    <t>訪問看護ステーションはぴふる</t>
  </si>
  <si>
    <t>株式会社エニシグループ</t>
  </si>
  <si>
    <t>訪問看護ステーションリバシィ</t>
  </si>
  <si>
    <t>株式会社Ｌａｍｂｄａ　Ｉｎｎｏｖａｔｉｏｎ</t>
  </si>
  <si>
    <t>訪問看護ステーション咲～えみ～</t>
  </si>
  <si>
    <t>ＳＯＩＮ訪問看護ステーション帯広</t>
  </si>
  <si>
    <t>特定非営利活動法人Ｕ－ｍｉｔｔｅ</t>
  </si>
  <si>
    <t>訪問看護ステーションおはな</t>
  </si>
  <si>
    <t>株式会社オフィス２１</t>
  </si>
  <si>
    <t>はなえみ訪問看護</t>
  </si>
  <si>
    <t>株式会社　奉迎処</t>
  </si>
  <si>
    <t>訪問看護ステーションめぐりおびひろ</t>
  </si>
  <si>
    <t>合同会社　看しずく</t>
  </si>
  <si>
    <t>訪問看護ステーション　看しずく</t>
  </si>
  <si>
    <t>一般社団法人北海道総合在宅ケア事業団本別地域訪問看護ステーション</t>
  </si>
  <si>
    <t>特定非営利活動法人　かしわのもり</t>
  </si>
  <si>
    <t>訪問看護ステーション　かしわのもり</t>
  </si>
  <si>
    <t>社会福祉法人地域で一緒に暮らそう会</t>
  </si>
  <si>
    <t>訪問看護事業所まめきら</t>
  </si>
  <si>
    <t>訪問看護ステーションりらく</t>
  </si>
  <si>
    <t>一般社団法人ちせ</t>
  </si>
  <si>
    <t>一般社団法人ちせ在宅看護センターちせ訪問看護ステーション</t>
  </si>
  <si>
    <t>十勝いけだ訪問看護ステーション</t>
  </si>
  <si>
    <t>清水赤十字訪問看護ステーション</t>
  </si>
  <si>
    <t>アニカホスピス株式会社</t>
  </si>
  <si>
    <t>アニカケア足寄</t>
  </si>
  <si>
    <t>アニカケア音更</t>
  </si>
  <si>
    <t>公立芽室病院指定訪問看護ステーション</t>
  </si>
  <si>
    <t>一般社団法人北海道総合在宅ケア事業団北見地域訪問看護ステーション</t>
  </si>
  <si>
    <t>一般社団法人北海道総合在宅ケア事業団北見西部地域訪問看護ステーション</t>
  </si>
  <si>
    <t>医療法人　オホーツク勤労者医療協会</t>
  </si>
  <si>
    <t>訪問看護ステーションたんぽぽ</t>
  </si>
  <si>
    <t>社会福祉法人北見有愛会</t>
  </si>
  <si>
    <t>株式会社ニチイ学館</t>
  </si>
  <si>
    <t>ニチイケアセンター小泉訪問看護ステーション</t>
  </si>
  <si>
    <t>株式会社ＮＣＭ</t>
  </si>
  <si>
    <t>訪問看護ステーション明日は晴</t>
  </si>
  <si>
    <t>株式会社コミュニティーポート</t>
  </si>
  <si>
    <t>訪問看護事業所　すいれん</t>
  </si>
  <si>
    <t>有限会社　イワタ薬局</t>
  </si>
  <si>
    <t>ケアーズ訪問看護リハビリステーションきたみ中央</t>
  </si>
  <si>
    <t>株式会社タッチケアサービス</t>
  </si>
  <si>
    <t>訪問看護ステーションタッチケア</t>
  </si>
  <si>
    <t>ＳＯＭＰＯケア　北見　訪問看護</t>
  </si>
  <si>
    <t>株式会社カムイメディカルワークス</t>
  </si>
  <si>
    <t>ファミリーナースきたみ</t>
  </si>
  <si>
    <t>株式会社　躍寿</t>
  </si>
  <si>
    <t>訪問看護ステーション　にじ</t>
  </si>
  <si>
    <t>合同会社おむすび</t>
  </si>
  <si>
    <t>訪問看護ステーションおむすび</t>
  </si>
  <si>
    <t>合同会社アインス</t>
  </si>
  <si>
    <t>北見シーズクルー訪問看護ステーション</t>
  </si>
  <si>
    <t>ツクイ北見訪問看護ステーション</t>
  </si>
  <si>
    <t>合同会社ｅｎ</t>
  </si>
  <si>
    <t>のっけ訪問看護ステーション</t>
  </si>
  <si>
    <t>医療法人社団　煌生会</t>
  </si>
  <si>
    <t>医療法人社団煌生会　訪問看護ステーションさくら</t>
  </si>
  <si>
    <t>株式会社　思いあるけあ</t>
  </si>
  <si>
    <t>訪問看護ステーション　ましろ</t>
  </si>
  <si>
    <t>一般社団法人北海道総合在宅ケア事業団紋別地域訪問看護ステーション</t>
  </si>
  <si>
    <t>株式会社　結愛</t>
  </si>
  <si>
    <t>訪問看護ステーション　結愛</t>
  </si>
  <si>
    <t>合同会社　夢明</t>
  </si>
  <si>
    <t>夢明　訪問看護ステーション</t>
  </si>
  <si>
    <t>有限会社コミュニティ</t>
  </si>
  <si>
    <t>訪問看護ステーション　えん</t>
  </si>
  <si>
    <t>一般社団法人北海道総合在宅ケア事業団美幌地域訪問看護ステーション</t>
  </si>
  <si>
    <t>社会医療法人恵和会訪問看護ステーション美幌すずらん</t>
  </si>
  <si>
    <t>一般社団法人北海道総合在宅ケア事業団網走地域訪問看護ステーション</t>
  </si>
  <si>
    <t>一般社団法人北海道総合在宅ケア事業団斜里地域訪問看護ステーション</t>
  </si>
  <si>
    <t>社会医療法人　明生会</t>
  </si>
  <si>
    <t>社会医療法人明生会訪問看護ステーション　ぺると</t>
  </si>
  <si>
    <t>小清水赤十字訪問看護ステーション</t>
  </si>
  <si>
    <t>ＪＡ北海道厚生連網走厚生訪問看護ステーションあすなろ</t>
  </si>
  <si>
    <t>医療法人讃生会</t>
  </si>
  <si>
    <t>医療法人讃生会訪問看護ステーションしおみ</t>
  </si>
  <si>
    <t>遠軽地域訪問看護ステーションにじ</t>
  </si>
  <si>
    <t>株式会社ＣＯＮＮＥＣＴ</t>
  </si>
  <si>
    <t>訪問看護ステーション　ＣＯＮＮＥＣＴ</t>
  </si>
  <si>
    <t>一般社団法人北海道総合在宅ケア事業団岩見沢訪問看護ステーション</t>
  </si>
  <si>
    <t>医療法人　北翔会</t>
  </si>
  <si>
    <t>有限会社　岩見沢在宅福祉サービス</t>
  </si>
  <si>
    <t>訪問看護ステーション　真心</t>
  </si>
  <si>
    <t>株式会社　真里</t>
  </si>
  <si>
    <t>訪問看護ステーション　栞</t>
  </si>
  <si>
    <t>合同会社アーカーシャ</t>
  </si>
  <si>
    <t>訪問看護センター　まちの看護師さん</t>
  </si>
  <si>
    <t>株式会社　元気な介護</t>
  </si>
  <si>
    <t>訪問看護ステーション　くらしさ岩見沢</t>
  </si>
  <si>
    <t>株式会社　ＹＯＵＫＡＫＵ</t>
  </si>
  <si>
    <t>訪問看護ステーション　心護</t>
  </si>
  <si>
    <t>合同会社　Ｂｅ　ｆｉｎｅ</t>
  </si>
  <si>
    <t>訪問看護ステーションＳＯＲＡ</t>
  </si>
  <si>
    <t>訪問看護ステーション　ココエル岩見沢</t>
  </si>
  <si>
    <t>訪問看護ステーションささえるさん岩見沢</t>
  </si>
  <si>
    <t>訪問看護ステーション　岩見沢</t>
  </si>
  <si>
    <t>ゆあなす合同会社</t>
  </si>
  <si>
    <t>訪問看護ステーションゆあなす</t>
  </si>
  <si>
    <t>医療法人社団　萌佑会</t>
  </si>
  <si>
    <t>訪問看護ステーション佑</t>
  </si>
  <si>
    <t>合同会社Ｇｒａｃｅ．Ｉ</t>
  </si>
  <si>
    <t>訪問看護ステーション恵</t>
  </si>
  <si>
    <t>合同会社　ｂｅｉｎｇ</t>
  </si>
  <si>
    <t>合同会社　ｂｅｉｎｇ　訪問看護ステーション　クローバー</t>
  </si>
  <si>
    <t>合同会社　ＨａｐｐｙＳｍｉｌｅ</t>
  </si>
  <si>
    <t>訪問看護ステーション　ほおむ・幌向</t>
  </si>
  <si>
    <t>医療法人　やわらぎ</t>
  </si>
  <si>
    <t>訪問看護ステーションマーガレット</t>
  </si>
  <si>
    <t>一般社団法人北海道総合在宅ケア事業団長沼地域訪問看護ステーション</t>
  </si>
  <si>
    <t>栗山赤十字病院</t>
  </si>
  <si>
    <t>夕張豊生会訪問看護ステーション　ルピナス</t>
  </si>
  <si>
    <t>一般社団法人北海道総合在宅ケア事業団三笠訪問看護ステーション</t>
  </si>
  <si>
    <t>市立三笠総合病院訪問看護ステーション　ゆうゆう</t>
  </si>
  <si>
    <t>一般社団法人北海道総合在宅ケア事業団美唄訪問看護ステーション</t>
  </si>
  <si>
    <t>医療法人社団　慶北会花田病院</t>
  </si>
  <si>
    <t>訪問看護ステーションよろこび</t>
  </si>
  <si>
    <t>市立美唄病院訪問看護ステーションつむぎ</t>
  </si>
  <si>
    <t>一般社団法人北海道総合在宅ケア事業団留萌地域訪問看護ステーション</t>
  </si>
  <si>
    <t>一般社団法人北海道総合在宅ケア事業団羽幌地域訪問看護ステーション</t>
  </si>
  <si>
    <t>医療法人社団　心優会</t>
  </si>
  <si>
    <t>医療法人社団　心優会　訪問看護ステーション　季実の杜</t>
  </si>
  <si>
    <t>合同会社　すみか</t>
  </si>
  <si>
    <t>訪問看護ステーション　すみか</t>
  </si>
  <si>
    <t>合同会社Ｌｉｎｋ</t>
  </si>
  <si>
    <t>訪問看護ステーション　舞</t>
  </si>
  <si>
    <t>一般社団法人北海道総合在宅ケア事業団稚内訪問看護ステーション</t>
  </si>
  <si>
    <t>利尻島国民健康保険病院組合</t>
  </si>
  <si>
    <t>訪問看護ステーションやすらぎ</t>
  </si>
  <si>
    <t>訪問看護ステーション宗谷さわやかポート</t>
  </si>
  <si>
    <t>一般社団法人北海道総合在宅ケア事業団　枝幸訪問看護ステーション</t>
  </si>
  <si>
    <t>株式会社レラクルーズ</t>
  </si>
  <si>
    <t>訪問看護ステーションはれ</t>
  </si>
  <si>
    <t>合同会社ＪＥＬＬＹ　ＢＥＡＮＳ</t>
  </si>
  <si>
    <t>訪問看護ステーションこはく</t>
  </si>
  <si>
    <t>猿払村訪問看護ステーション</t>
  </si>
  <si>
    <t>一般社団法人北海道総合在宅ケア事業団砂川訪問看護ステーション</t>
  </si>
  <si>
    <t>砂川市立病院　訪問看護ステーション　よつば</t>
  </si>
  <si>
    <t>勤医協うたしない訪問看護ステーション</t>
  </si>
  <si>
    <t>株式会社　ＨＩＴＯＹＯＮＩ</t>
  </si>
  <si>
    <t>リハナース訪問看護ステーション</t>
  </si>
  <si>
    <t>あかびら市立病院　訪問看護ステーション　えなが</t>
  </si>
  <si>
    <t>芦別市訪問看護ステーション</t>
  </si>
  <si>
    <t>一般社団法人北海道総合在宅ケア事業団深川地域訪問看護ステーション</t>
  </si>
  <si>
    <t>深川市立病院訪問看護ステーションみのり</t>
  </si>
  <si>
    <t>特定非営利活動法人精神医療サポートセンター</t>
  </si>
  <si>
    <t>訪問看護ステーションいしずえ深川</t>
  </si>
  <si>
    <t>株式会社みんソラ</t>
  </si>
  <si>
    <t>訪問看護ステーションみんソラ</t>
  </si>
  <si>
    <t>サポート２４　深川</t>
  </si>
  <si>
    <t>一般社団法人北海道総合在宅ケア事業団滝川地域訪問看護ステーション</t>
  </si>
  <si>
    <t>医療法人翔陽会　滝川脳神経外科病院</t>
  </si>
  <si>
    <t>医療法人翔陽会　訪問看護ステーションこうよう</t>
  </si>
  <si>
    <t>合同会社ぐっじょぶ</t>
  </si>
  <si>
    <t>訪問看護ステーションぴぴ</t>
  </si>
  <si>
    <t>合同会社　ルミナス</t>
  </si>
  <si>
    <t>なのはな訪問看護ステーション</t>
  </si>
  <si>
    <t>滝川市立病院　そらのわ</t>
  </si>
  <si>
    <t>医療法人　喬成会</t>
  </si>
  <si>
    <t>医療法人喬成会訪問看護ステーションポプラ</t>
  </si>
  <si>
    <t>株式会社Ｓｕｎ・Ｊｕ・想</t>
  </si>
  <si>
    <t>訪問看護ステーションあいん</t>
  </si>
  <si>
    <t>社会福祉法人　湖星会</t>
  </si>
  <si>
    <t>訪問看護ステーション　あるふぁ</t>
  </si>
  <si>
    <t>合同会社リハビリフォーム</t>
  </si>
  <si>
    <t>訪問看護ステーション　リハート</t>
  </si>
  <si>
    <t>株式会社Ｎｏｒｔｈｅｒｎ　ｎｕｒｓｅ</t>
  </si>
  <si>
    <t>ＳＩＭＮＵＳ訪問看護ステーション</t>
  </si>
  <si>
    <t>社会医療法人ピエタ会</t>
  </si>
  <si>
    <t>社会医療法人ピエタ会　訪問看護ステーション　つなぐ</t>
  </si>
  <si>
    <t>つばさナーシングケア石狩</t>
  </si>
  <si>
    <t>医療法人財団幸惺会</t>
  </si>
  <si>
    <t>訪問看護ステーション幸惺館</t>
  </si>
  <si>
    <t>看護小規模多機能型居宅介護　サスイシリの里</t>
  </si>
  <si>
    <t>0190039</t>
  </si>
  <si>
    <t>0190054</t>
  </si>
  <si>
    <t>0190070</t>
  </si>
  <si>
    <t>0190112</t>
  </si>
  <si>
    <t>0190120</t>
  </si>
  <si>
    <t>0190153</t>
  </si>
  <si>
    <t>0190211</t>
  </si>
  <si>
    <t>0190237</t>
  </si>
  <si>
    <t>0190245</t>
  </si>
  <si>
    <t>0190252</t>
  </si>
  <si>
    <t>0190278</t>
  </si>
  <si>
    <t>0190336</t>
  </si>
  <si>
    <t>0190344</t>
  </si>
  <si>
    <t>0190351</t>
  </si>
  <si>
    <t>0190377</t>
  </si>
  <si>
    <t>0190385</t>
  </si>
  <si>
    <t>0190393</t>
  </si>
  <si>
    <t>0190419</t>
  </si>
  <si>
    <t>0190427</t>
  </si>
  <si>
    <t>0190435</t>
  </si>
  <si>
    <t>0190476</t>
  </si>
  <si>
    <t>0190492</t>
  </si>
  <si>
    <t>0190500</t>
  </si>
  <si>
    <t>0190518</t>
  </si>
  <si>
    <t>0190534</t>
  </si>
  <si>
    <t>0190575</t>
  </si>
  <si>
    <t>0190591</t>
  </si>
  <si>
    <t>0190625</t>
  </si>
  <si>
    <t>0190633</t>
  </si>
  <si>
    <t>0190641</t>
  </si>
  <si>
    <t>0190658</t>
  </si>
  <si>
    <t>0190666</t>
  </si>
  <si>
    <t>0190682</t>
  </si>
  <si>
    <t>0190690</t>
  </si>
  <si>
    <t>0190708</t>
  </si>
  <si>
    <t>0190724</t>
  </si>
  <si>
    <t>0190732</t>
  </si>
  <si>
    <t>0190740</t>
  </si>
  <si>
    <t>0190757</t>
  </si>
  <si>
    <t>0190765</t>
  </si>
  <si>
    <t>0190773</t>
  </si>
  <si>
    <t>0190781</t>
  </si>
  <si>
    <t>0190815</t>
  </si>
  <si>
    <t>0190823</t>
  </si>
  <si>
    <t>0190831</t>
  </si>
  <si>
    <t>0190856</t>
  </si>
  <si>
    <t>0190864</t>
  </si>
  <si>
    <t>0190872</t>
  </si>
  <si>
    <t>0190880</t>
  </si>
  <si>
    <t>0190898</t>
  </si>
  <si>
    <t>0190906</t>
  </si>
  <si>
    <t>0190930</t>
  </si>
  <si>
    <t>0190963</t>
  </si>
  <si>
    <t>0190989</t>
  </si>
  <si>
    <t>0190997</t>
  </si>
  <si>
    <t>0191003</t>
  </si>
  <si>
    <t>0191011</t>
  </si>
  <si>
    <t>0191029</t>
  </si>
  <si>
    <t>0191037</t>
  </si>
  <si>
    <t>0191045</t>
  </si>
  <si>
    <t>0191052</t>
  </si>
  <si>
    <t>0191060</t>
  </si>
  <si>
    <t>0191078</t>
  </si>
  <si>
    <t>0191086</t>
  </si>
  <si>
    <t>0191094</t>
  </si>
  <si>
    <t>0191102</t>
  </si>
  <si>
    <t>0191136</t>
  </si>
  <si>
    <t>0191144</t>
  </si>
  <si>
    <t>0191169</t>
  </si>
  <si>
    <t>0191177</t>
  </si>
  <si>
    <t>0191185</t>
  </si>
  <si>
    <t>0191193</t>
  </si>
  <si>
    <t>0191201</t>
  </si>
  <si>
    <t>0191227</t>
  </si>
  <si>
    <t>0191235</t>
  </si>
  <si>
    <t>0191243</t>
  </si>
  <si>
    <t>0191250</t>
  </si>
  <si>
    <t>0191268</t>
  </si>
  <si>
    <t>0191276</t>
  </si>
  <si>
    <t>0191284</t>
  </si>
  <si>
    <t>0191292</t>
  </si>
  <si>
    <t>0191300</t>
  </si>
  <si>
    <t>0191318</t>
  </si>
  <si>
    <t>0191326</t>
  </si>
  <si>
    <t>0191334</t>
  </si>
  <si>
    <t>0191342</t>
  </si>
  <si>
    <t>0194148</t>
  </si>
  <si>
    <t>0290037</t>
  </si>
  <si>
    <t>0290045</t>
  </si>
  <si>
    <t>0290060</t>
  </si>
  <si>
    <t>0290086</t>
  </si>
  <si>
    <t>0290102</t>
  </si>
  <si>
    <t>0290177</t>
  </si>
  <si>
    <t>0290250</t>
  </si>
  <si>
    <t>0290268</t>
  </si>
  <si>
    <t>0290276</t>
  </si>
  <si>
    <t>0290326</t>
  </si>
  <si>
    <t>0290334</t>
  </si>
  <si>
    <t>0290417</t>
  </si>
  <si>
    <t>0290425</t>
  </si>
  <si>
    <t>0290490</t>
  </si>
  <si>
    <t>0290508</t>
  </si>
  <si>
    <t>0290524</t>
  </si>
  <si>
    <t>0290532</t>
  </si>
  <si>
    <t>0290557</t>
  </si>
  <si>
    <t>0290565</t>
  </si>
  <si>
    <t>0290623</t>
  </si>
  <si>
    <t>0290631</t>
  </si>
  <si>
    <t>0290649</t>
  </si>
  <si>
    <t>0290664</t>
  </si>
  <si>
    <t>0290672</t>
  </si>
  <si>
    <t>0290680</t>
  </si>
  <si>
    <t>0290698</t>
  </si>
  <si>
    <t>0290714</t>
  </si>
  <si>
    <t>0290730</t>
  </si>
  <si>
    <t>0290748</t>
  </si>
  <si>
    <t>0290755</t>
  </si>
  <si>
    <t>0290763</t>
  </si>
  <si>
    <t>0290789</t>
  </si>
  <si>
    <t>0290813</t>
  </si>
  <si>
    <t>0290847</t>
  </si>
  <si>
    <t>0290862</t>
  </si>
  <si>
    <t>0290870</t>
  </si>
  <si>
    <t>0290888</t>
  </si>
  <si>
    <t>0290896</t>
  </si>
  <si>
    <t>0290912</t>
  </si>
  <si>
    <t>0290938</t>
  </si>
  <si>
    <t>0290946</t>
  </si>
  <si>
    <t>0290953</t>
  </si>
  <si>
    <t>0290961</t>
  </si>
  <si>
    <t>0290979</t>
  </si>
  <si>
    <t>0290987</t>
  </si>
  <si>
    <t>0290995</t>
  </si>
  <si>
    <t>0291001</t>
  </si>
  <si>
    <t>0291019</t>
  </si>
  <si>
    <t>0291035</t>
  </si>
  <si>
    <t>0291043</t>
  </si>
  <si>
    <t>0291050</t>
  </si>
  <si>
    <t>0291068</t>
  </si>
  <si>
    <t>0291076</t>
  </si>
  <si>
    <t>0291084</t>
  </si>
  <si>
    <t>0291100</t>
  </si>
  <si>
    <t>0291118</t>
  </si>
  <si>
    <t>0291126</t>
  </si>
  <si>
    <t>0291134</t>
  </si>
  <si>
    <t>0291142</t>
  </si>
  <si>
    <t>0291159</t>
  </si>
  <si>
    <t>0291167</t>
  </si>
  <si>
    <t>0291175</t>
  </si>
  <si>
    <t>0291209</t>
  </si>
  <si>
    <t>0291217</t>
  </si>
  <si>
    <t>0291225</t>
  </si>
  <si>
    <t>0291233</t>
  </si>
  <si>
    <t>0291241</t>
  </si>
  <si>
    <t>0291258</t>
  </si>
  <si>
    <t>0291266</t>
  </si>
  <si>
    <t>0291274</t>
  </si>
  <si>
    <t>0291282</t>
  </si>
  <si>
    <t>0291290</t>
  </si>
  <si>
    <t>0291308</t>
  </si>
  <si>
    <t>0291316</t>
  </si>
  <si>
    <t>0291324</t>
  </si>
  <si>
    <t>0291332</t>
  </si>
  <si>
    <t>0291357</t>
  </si>
  <si>
    <t>0291365</t>
  </si>
  <si>
    <t>0291373</t>
  </si>
  <si>
    <t>0291381</t>
  </si>
  <si>
    <t>0291399</t>
  </si>
  <si>
    <t>0291407</t>
  </si>
  <si>
    <t>0291415</t>
  </si>
  <si>
    <t>0291423</t>
  </si>
  <si>
    <t>0291431</t>
  </si>
  <si>
    <t>0291449</t>
  </si>
  <si>
    <t>0291456</t>
  </si>
  <si>
    <t>0291464</t>
  </si>
  <si>
    <t>0291472</t>
  </si>
  <si>
    <t>0291480</t>
  </si>
  <si>
    <t>0291498</t>
  </si>
  <si>
    <t>0291506</t>
  </si>
  <si>
    <t>0291514</t>
  </si>
  <si>
    <t>0291522</t>
  </si>
  <si>
    <t>0291530</t>
  </si>
  <si>
    <t>0294013</t>
  </si>
  <si>
    <t>0294021</t>
  </si>
  <si>
    <t>0294054</t>
  </si>
  <si>
    <t>0294062</t>
  </si>
  <si>
    <t>0294070</t>
  </si>
  <si>
    <t>0390019</t>
  </si>
  <si>
    <t>0390043</t>
  </si>
  <si>
    <t>0390050</t>
  </si>
  <si>
    <t>0390076</t>
  </si>
  <si>
    <t>0390084</t>
  </si>
  <si>
    <t>0390092</t>
  </si>
  <si>
    <t>0390118</t>
  </si>
  <si>
    <t>0390142</t>
  </si>
  <si>
    <t>0390183</t>
  </si>
  <si>
    <t>0390191</t>
  </si>
  <si>
    <t>0390209</t>
  </si>
  <si>
    <t>0390258</t>
  </si>
  <si>
    <t>0390290</t>
  </si>
  <si>
    <t>0390308</t>
  </si>
  <si>
    <t>0390324</t>
  </si>
  <si>
    <t>0490025</t>
  </si>
  <si>
    <t>0490033</t>
  </si>
  <si>
    <t>0490066</t>
  </si>
  <si>
    <t>0490090</t>
  </si>
  <si>
    <t>0490181</t>
  </si>
  <si>
    <t>0490306</t>
  </si>
  <si>
    <t>0490322</t>
  </si>
  <si>
    <t>0490355</t>
  </si>
  <si>
    <t>0490397</t>
  </si>
  <si>
    <t>0490421</t>
  </si>
  <si>
    <t>0490439</t>
  </si>
  <si>
    <t>0490454</t>
  </si>
  <si>
    <t>0490462</t>
  </si>
  <si>
    <t>0490470</t>
  </si>
  <si>
    <t>0490488</t>
  </si>
  <si>
    <t>0490504</t>
  </si>
  <si>
    <t>0490512</t>
  </si>
  <si>
    <t>0490520</t>
  </si>
  <si>
    <t>0490538</t>
  </si>
  <si>
    <t>0490546</t>
  </si>
  <si>
    <t>0490553</t>
  </si>
  <si>
    <t>0490579</t>
  </si>
  <si>
    <t>0490587</t>
  </si>
  <si>
    <t>0490595</t>
  </si>
  <si>
    <t>0490603</t>
  </si>
  <si>
    <t>0490611</t>
  </si>
  <si>
    <t>0490629</t>
  </si>
  <si>
    <t>0490637</t>
  </si>
  <si>
    <t>0490645</t>
  </si>
  <si>
    <t>0490652</t>
  </si>
  <si>
    <t>0490678</t>
  </si>
  <si>
    <t>0490686</t>
  </si>
  <si>
    <t>0490702</t>
  </si>
  <si>
    <t>0490728</t>
  </si>
  <si>
    <t>0490736</t>
  </si>
  <si>
    <t>0490744</t>
  </si>
  <si>
    <t>0490751</t>
  </si>
  <si>
    <t>0490769</t>
  </si>
  <si>
    <t>0490777</t>
  </si>
  <si>
    <t>0490785</t>
  </si>
  <si>
    <t>0490793</t>
  </si>
  <si>
    <t>0490801</t>
  </si>
  <si>
    <t>0490827</t>
  </si>
  <si>
    <t>0490843</t>
  </si>
  <si>
    <t>0490850</t>
  </si>
  <si>
    <t>0490868</t>
  </si>
  <si>
    <t>0490876</t>
  </si>
  <si>
    <t>0490892</t>
  </si>
  <si>
    <t>0490900</t>
  </si>
  <si>
    <t>0490918</t>
  </si>
  <si>
    <t>0490926</t>
  </si>
  <si>
    <t>0490934</t>
  </si>
  <si>
    <t>0490959</t>
  </si>
  <si>
    <t>0490967</t>
  </si>
  <si>
    <t>0490975</t>
  </si>
  <si>
    <t>0490983</t>
  </si>
  <si>
    <t>0490991</t>
  </si>
  <si>
    <t>0491007</t>
  </si>
  <si>
    <t>0491015</t>
  </si>
  <si>
    <t>0491023</t>
  </si>
  <si>
    <t>0491031</t>
  </si>
  <si>
    <t>0491049</t>
  </si>
  <si>
    <t>0491056</t>
  </si>
  <si>
    <t>0491064</t>
  </si>
  <si>
    <t>0491072</t>
  </si>
  <si>
    <t>0491080</t>
  </si>
  <si>
    <t>0491098</t>
  </si>
  <si>
    <t>0491106</t>
  </si>
  <si>
    <t>0491114</t>
  </si>
  <si>
    <t>0491122</t>
  </si>
  <si>
    <t>0491130</t>
  </si>
  <si>
    <t>0491148</t>
  </si>
  <si>
    <t>0491155</t>
  </si>
  <si>
    <t>0491163</t>
  </si>
  <si>
    <t>0491171</t>
  </si>
  <si>
    <t>0491189</t>
  </si>
  <si>
    <t>0491205</t>
  </si>
  <si>
    <t>0491213</t>
  </si>
  <si>
    <t>0491221</t>
  </si>
  <si>
    <t>0491239</t>
  </si>
  <si>
    <t>0491247</t>
  </si>
  <si>
    <t>0491262</t>
  </si>
  <si>
    <t>0590030</t>
  </si>
  <si>
    <t>0590089</t>
  </si>
  <si>
    <t>0590113</t>
  </si>
  <si>
    <t>0590196</t>
  </si>
  <si>
    <t>0590261</t>
  </si>
  <si>
    <t>0590295</t>
  </si>
  <si>
    <t>0590337</t>
  </si>
  <si>
    <t>0590345</t>
  </si>
  <si>
    <t>0590360</t>
  </si>
  <si>
    <t>0590386</t>
  </si>
  <si>
    <t>0590394</t>
  </si>
  <si>
    <t>0590436</t>
  </si>
  <si>
    <t>0590444</t>
  </si>
  <si>
    <t>0590477</t>
  </si>
  <si>
    <t>0590501</t>
  </si>
  <si>
    <t>0590543</t>
  </si>
  <si>
    <t>0590584</t>
  </si>
  <si>
    <t>0590600</t>
  </si>
  <si>
    <t>0590642</t>
  </si>
  <si>
    <t>0590659</t>
  </si>
  <si>
    <t>0590667</t>
  </si>
  <si>
    <t>0590691</t>
  </si>
  <si>
    <t>0590709</t>
  </si>
  <si>
    <t>0590725</t>
  </si>
  <si>
    <t>0590758</t>
  </si>
  <si>
    <t>0590766</t>
  </si>
  <si>
    <t>0590816</t>
  </si>
  <si>
    <t>0590857</t>
  </si>
  <si>
    <t>0590865</t>
  </si>
  <si>
    <t>0590873</t>
  </si>
  <si>
    <t>0590899</t>
  </si>
  <si>
    <t>0590949</t>
  </si>
  <si>
    <t>0590956</t>
  </si>
  <si>
    <t>0590964</t>
  </si>
  <si>
    <t>0590972</t>
  </si>
  <si>
    <t>0590980</t>
  </si>
  <si>
    <t>0590998</t>
  </si>
  <si>
    <t>0591020</t>
  </si>
  <si>
    <t>0591061</t>
  </si>
  <si>
    <t>0591079</t>
  </si>
  <si>
    <t>0591087</t>
  </si>
  <si>
    <t>0591095</t>
  </si>
  <si>
    <t>0591129</t>
  </si>
  <si>
    <t>0591145</t>
  </si>
  <si>
    <t>0591152</t>
  </si>
  <si>
    <t>0591160</t>
  </si>
  <si>
    <t>0591186</t>
  </si>
  <si>
    <t>0591194</t>
  </si>
  <si>
    <t>0591228</t>
  </si>
  <si>
    <t>0591236</t>
  </si>
  <si>
    <t>0591269</t>
  </si>
  <si>
    <t>0591277</t>
  </si>
  <si>
    <t>0591285</t>
  </si>
  <si>
    <t>0591293</t>
  </si>
  <si>
    <t>0591301</t>
  </si>
  <si>
    <t>0591319</t>
  </si>
  <si>
    <t>0591327</t>
  </si>
  <si>
    <t>0591335</t>
  </si>
  <si>
    <t>0591343</t>
  </si>
  <si>
    <t>0591376</t>
  </si>
  <si>
    <t>0591400</t>
  </si>
  <si>
    <t>0591418</t>
  </si>
  <si>
    <t>0591426</t>
  </si>
  <si>
    <t>0591434</t>
  </si>
  <si>
    <t>0591459</t>
  </si>
  <si>
    <t>0591467</t>
  </si>
  <si>
    <t>0591475</t>
  </si>
  <si>
    <t>0591491</t>
  </si>
  <si>
    <t>0591509</t>
  </si>
  <si>
    <t>0591517</t>
  </si>
  <si>
    <t>0591525</t>
  </si>
  <si>
    <t>0591541</t>
  </si>
  <si>
    <t>0591558</t>
  </si>
  <si>
    <t>0591566</t>
  </si>
  <si>
    <t>0591582</t>
  </si>
  <si>
    <t>0591590</t>
  </si>
  <si>
    <t>0591608</t>
  </si>
  <si>
    <t>0591624</t>
  </si>
  <si>
    <t>0591632</t>
  </si>
  <si>
    <t>0591640</t>
  </si>
  <si>
    <t>0591657</t>
  </si>
  <si>
    <t>0591665</t>
  </si>
  <si>
    <t>0591673</t>
  </si>
  <si>
    <t>0591707</t>
  </si>
  <si>
    <t>0591715</t>
  </si>
  <si>
    <t>0591723</t>
  </si>
  <si>
    <t>0591731</t>
  </si>
  <si>
    <t>0591749</t>
  </si>
  <si>
    <t>0591756</t>
  </si>
  <si>
    <t>0591764</t>
  </si>
  <si>
    <t>0591772</t>
  </si>
  <si>
    <t>0591780</t>
  </si>
  <si>
    <t>0591806</t>
  </si>
  <si>
    <t>0591814</t>
  </si>
  <si>
    <t>0591822</t>
  </si>
  <si>
    <t>0591830</t>
  </si>
  <si>
    <t>0591848</t>
  </si>
  <si>
    <t>0591855</t>
  </si>
  <si>
    <t>0591863</t>
  </si>
  <si>
    <t>0591871</t>
  </si>
  <si>
    <t>0591897</t>
  </si>
  <si>
    <t>0591913</t>
  </si>
  <si>
    <t>0591921</t>
  </si>
  <si>
    <t>0591939</t>
  </si>
  <si>
    <t>0591947</t>
  </si>
  <si>
    <t>0591954</t>
  </si>
  <si>
    <t>0591962</t>
  </si>
  <si>
    <t>0591970</t>
  </si>
  <si>
    <t>0591988</t>
  </si>
  <si>
    <t>0591996</t>
  </si>
  <si>
    <t>0592002</t>
  </si>
  <si>
    <t>0592010</t>
  </si>
  <si>
    <t>0592028</t>
  </si>
  <si>
    <t>0592036</t>
  </si>
  <si>
    <t>0592044</t>
  </si>
  <si>
    <t>0592051</t>
  </si>
  <si>
    <t>0592069</t>
  </si>
  <si>
    <t>0592077</t>
  </si>
  <si>
    <t>0592085</t>
  </si>
  <si>
    <t>0592093</t>
  </si>
  <si>
    <t>0592101</t>
  </si>
  <si>
    <t>0592119</t>
  </si>
  <si>
    <t>0592127</t>
  </si>
  <si>
    <t>0592135</t>
  </si>
  <si>
    <t>0592150</t>
  </si>
  <si>
    <t>0592168</t>
  </si>
  <si>
    <t>0592176</t>
  </si>
  <si>
    <t>0592192</t>
  </si>
  <si>
    <t>0592218</t>
  </si>
  <si>
    <t>0592226</t>
  </si>
  <si>
    <t>0592234</t>
  </si>
  <si>
    <t>0592242</t>
  </si>
  <si>
    <t>0592267</t>
  </si>
  <si>
    <t>0592275</t>
  </si>
  <si>
    <t>0592283</t>
  </si>
  <si>
    <t>0592291</t>
  </si>
  <si>
    <t>0592309</t>
  </si>
  <si>
    <t>0592317</t>
  </si>
  <si>
    <t>0592325</t>
  </si>
  <si>
    <t>0592333</t>
  </si>
  <si>
    <t>0592341</t>
  </si>
  <si>
    <t>0592358</t>
  </si>
  <si>
    <t>0592366</t>
  </si>
  <si>
    <t>0592374</t>
  </si>
  <si>
    <t>0592382</t>
  </si>
  <si>
    <t>0592390</t>
  </si>
  <si>
    <t>0592408</t>
  </si>
  <si>
    <t>0592416</t>
  </si>
  <si>
    <t>0592432</t>
  </si>
  <si>
    <t>0592440</t>
  </si>
  <si>
    <t>0592473</t>
  </si>
  <si>
    <t>0592481</t>
  </si>
  <si>
    <t>0592499</t>
  </si>
  <si>
    <t>0592507</t>
  </si>
  <si>
    <t>0592515</t>
  </si>
  <si>
    <t>0592523</t>
  </si>
  <si>
    <t>0592531</t>
  </si>
  <si>
    <t>0592549</t>
  </si>
  <si>
    <t>0592556</t>
  </si>
  <si>
    <t>0592564</t>
  </si>
  <si>
    <t>0594016</t>
  </si>
  <si>
    <t>0594024</t>
  </si>
  <si>
    <t>0594040</t>
  </si>
  <si>
    <t>0594057</t>
  </si>
  <si>
    <t>0594065</t>
  </si>
  <si>
    <t>0594073</t>
  </si>
  <si>
    <t>0594115</t>
  </si>
  <si>
    <t>0594131</t>
  </si>
  <si>
    <t>0594149</t>
  </si>
  <si>
    <t>0594156</t>
  </si>
  <si>
    <t>0594164</t>
  </si>
  <si>
    <t>0594172</t>
  </si>
  <si>
    <t>1090048</t>
  </si>
  <si>
    <t>1090063</t>
  </si>
  <si>
    <t>1090071</t>
  </si>
  <si>
    <t>1090139</t>
  </si>
  <si>
    <t>1090154</t>
  </si>
  <si>
    <t>1090196</t>
  </si>
  <si>
    <t>1090212</t>
  </si>
  <si>
    <t>1090220</t>
  </si>
  <si>
    <t>1090238</t>
  </si>
  <si>
    <t>1090246</t>
  </si>
  <si>
    <t>1090253</t>
  </si>
  <si>
    <t>1090261</t>
  </si>
  <si>
    <t>1090279</t>
  </si>
  <si>
    <t>1090287</t>
  </si>
  <si>
    <t>1090311</t>
  </si>
  <si>
    <t>1090329</t>
  </si>
  <si>
    <t>1090337</t>
  </si>
  <si>
    <t>1090345</t>
  </si>
  <si>
    <t>1090352</t>
  </si>
  <si>
    <t>1090360</t>
  </si>
  <si>
    <t>1090378</t>
  </si>
  <si>
    <t>1094024</t>
  </si>
  <si>
    <t>1190012</t>
  </si>
  <si>
    <t>1190061</t>
  </si>
  <si>
    <t>1190079</t>
  </si>
  <si>
    <t>1190095</t>
  </si>
  <si>
    <t>1190103</t>
  </si>
  <si>
    <t>1190129</t>
  </si>
  <si>
    <t>1190137</t>
  </si>
  <si>
    <t>1190145</t>
  </si>
  <si>
    <t>1190152</t>
  </si>
  <si>
    <t>1190178</t>
  </si>
  <si>
    <t>1194014</t>
  </si>
  <si>
    <t>1194048</t>
  </si>
  <si>
    <t>1194055</t>
  </si>
  <si>
    <t>1290010</t>
  </si>
  <si>
    <t>1290044</t>
  </si>
  <si>
    <t>1290069</t>
  </si>
  <si>
    <t>1290077</t>
  </si>
  <si>
    <t>1290093</t>
  </si>
  <si>
    <t>1290101</t>
  </si>
  <si>
    <t>1294004</t>
  </si>
  <si>
    <t>1390018</t>
  </si>
  <si>
    <t>1390042</t>
  </si>
  <si>
    <t>1390083</t>
  </si>
  <si>
    <t>1390091</t>
  </si>
  <si>
    <t>1390109</t>
  </si>
  <si>
    <t>1390117</t>
  </si>
  <si>
    <t>1390125</t>
  </si>
  <si>
    <t>1390133</t>
  </si>
  <si>
    <t>1390141</t>
  </si>
  <si>
    <t>1390158</t>
  </si>
  <si>
    <t>1390166</t>
  </si>
  <si>
    <t>1490016</t>
  </si>
  <si>
    <t>1490040</t>
  </si>
  <si>
    <t>1490057</t>
  </si>
  <si>
    <t>1490131</t>
  </si>
  <si>
    <t>1490164</t>
  </si>
  <si>
    <t>1490198</t>
  </si>
  <si>
    <t>1490206</t>
  </si>
  <si>
    <t>1490214</t>
  </si>
  <si>
    <t>1490248</t>
  </si>
  <si>
    <t>1490255</t>
  </si>
  <si>
    <t>1490263</t>
  </si>
  <si>
    <t>1490289</t>
  </si>
  <si>
    <t>1490321</t>
  </si>
  <si>
    <t>1490339</t>
  </si>
  <si>
    <t>1490354</t>
  </si>
  <si>
    <t>1490370</t>
  </si>
  <si>
    <t>1490396</t>
  </si>
  <si>
    <t>1490404</t>
  </si>
  <si>
    <t>1490412</t>
  </si>
  <si>
    <t>1490420</t>
  </si>
  <si>
    <t>1490438</t>
  </si>
  <si>
    <t>1490446</t>
  </si>
  <si>
    <t>1490461</t>
  </si>
  <si>
    <t>1490487</t>
  </si>
  <si>
    <t>1490495</t>
  </si>
  <si>
    <t>1490503</t>
  </si>
  <si>
    <t>1490511</t>
  </si>
  <si>
    <t>1490529</t>
  </si>
  <si>
    <t>1490545</t>
  </si>
  <si>
    <t>1490552</t>
  </si>
  <si>
    <t>1490578</t>
  </si>
  <si>
    <t>1490586</t>
  </si>
  <si>
    <t>1490594</t>
  </si>
  <si>
    <t>1490602</t>
  </si>
  <si>
    <t>1490610</t>
  </si>
  <si>
    <t>1490628</t>
  </si>
  <si>
    <t>1490636</t>
  </si>
  <si>
    <t>1490644</t>
  </si>
  <si>
    <t>1490651</t>
  </si>
  <si>
    <t>1490669</t>
  </si>
  <si>
    <t>1494026</t>
  </si>
  <si>
    <t>1494034</t>
  </si>
  <si>
    <t>1494075</t>
  </si>
  <si>
    <t>1494083</t>
  </si>
  <si>
    <t>1494091</t>
  </si>
  <si>
    <t>1590013</t>
  </si>
  <si>
    <t>1590070</t>
  </si>
  <si>
    <t>1590112</t>
  </si>
  <si>
    <t>1590120</t>
  </si>
  <si>
    <t>1590146</t>
  </si>
  <si>
    <t>1590161</t>
  </si>
  <si>
    <t>1590179</t>
  </si>
  <si>
    <t>1590187</t>
  </si>
  <si>
    <t>1590203</t>
  </si>
  <si>
    <t>1590211</t>
  </si>
  <si>
    <t>1590237</t>
  </si>
  <si>
    <t>1590245</t>
  </si>
  <si>
    <t>1590252</t>
  </si>
  <si>
    <t>1590260</t>
  </si>
  <si>
    <t>1590278</t>
  </si>
  <si>
    <t>1590286</t>
  </si>
  <si>
    <t>1590294</t>
  </si>
  <si>
    <t>1594023</t>
  </si>
  <si>
    <t>1594031</t>
  </si>
  <si>
    <t>1594049</t>
  </si>
  <si>
    <t>1594056</t>
  </si>
  <si>
    <t>1690011</t>
  </si>
  <si>
    <t>1690086</t>
  </si>
  <si>
    <t>1790043</t>
  </si>
  <si>
    <t>2090013</t>
  </si>
  <si>
    <t>2090153</t>
  </si>
  <si>
    <t>2090179</t>
  </si>
  <si>
    <t>2090187</t>
  </si>
  <si>
    <t>2090195</t>
  </si>
  <si>
    <t>2090203</t>
  </si>
  <si>
    <t>2090211</t>
  </si>
  <si>
    <t>2090229</t>
  </si>
  <si>
    <t>2090237</t>
  </si>
  <si>
    <t>2090245</t>
  </si>
  <si>
    <t>2090260</t>
  </si>
  <si>
    <t>2090278</t>
  </si>
  <si>
    <t>2090286</t>
  </si>
  <si>
    <t>2090294</t>
  </si>
  <si>
    <t>2090302</t>
  </si>
  <si>
    <t>2090310</t>
  </si>
  <si>
    <t>2090328</t>
  </si>
  <si>
    <t>2090336</t>
  </si>
  <si>
    <t>2190037</t>
  </si>
  <si>
    <t>2290019</t>
  </si>
  <si>
    <t>2390033</t>
  </si>
  <si>
    <t>2394019</t>
  </si>
  <si>
    <t>2590061</t>
  </si>
  <si>
    <t>2990022</t>
  </si>
  <si>
    <t>2990030</t>
  </si>
  <si>
    <t>2990055</t>
  </si>
  <si>
    <t>2990063</t>
  </si>
  <si>
    <t>2990071</t>
  </si>
  <si>
    <t>2990105</t>
  </si>
  <si>
    <t>2990188</t>
  </si>
  <si>
    <t>2990204</t>
  </si>
  <si>
    <t>2990212</t>
  </si>
  <si>
    <t>2990238</t>
  </si>
  <si>
    <t>2990253</t>
  </si>
  <si>
    <t>2990261</t>
  </si>
  <si>
    <t>2990287</t>
  </si>
  <si>
    <t>2990329</t>
  </si>
  <si>
    <t>2990352</t>
  </si>
  <si>
    <t>2990378</t>
  </si>
  <si>
    <t>2990386</t>
  </si>
  <si>
    <t>2990410</t>
  </si>
  <si>
    <t>2990428</t>
  </si>
  <si>
    <t>2990469</t>
  </si>
  <si>
    <t>2990501</t>
  </si>
  <si>
    <t>2990519</t>
  </si>
  <si>
    <t>2990535</t>
  </si>
  <si>
    <t>2990543</t>
  </si>
  <si>
    <t>2990550</t>
  </si>
  <si>
    <t>2990568</t>
  </si>
  <si>
    <t>2990584</t>
  </si>
  <si>
    <t>2990592</t>
  </si>
  <si>
    <t>2990626</t>
  </si>
  <si>
    <t>2990634</t>
  </si>
  <si>
    <t>2990642</t>
  </si>
  <si>
    <t>2990659</t>
  </si>
  <si>
    <t>2990667</t>
  </si>
  <si>
    <t>2990675</t>
  </si>
  <si>
    <t>2990683</t>
  </si>
  <si>
    <t>2990691</t>
  </si>
  <si>
    <t>2990709</t>
  </si>
  <si>
    <t>2990717</t>
  </si>
  <si>
    <t>2990725</t>
  </si>
  <si>
    <t>2990733</t>
  </si>
  <si>
    <t>2990758</t>
  </si>
  <si>
    <t>2990766</t>
  </si>
  <si>
    <t>2990774</t>
  </si>
  <si>
    <t>2990782</t>
  </si>
  <si>
    <t>2990790</t>
  </si>
  <si>
    <t>2990808</t>
  </si>
  <si>
    <t>2990816</t>
  </si>
  <si>
    <t>2990824</t>
  </si>
  <si>
    <t>2990832</t>
  </si>
  <si>
    <t>2990840</t>
  </si>
  <si>
    <t>2990865</t>
  </si>
  <si>
    <t>2990873</t>
  </si>
  <si>
    <t>2990899</t>
  </si>
  <si>
    <t>2990907</t>
  </si>
  <si>
    <t>2990915</t>
  </si>
  <si>
    <t>2990949</t>
  </si>
  <si>
    <t>2990956</t>
  </si>
  <si>
    <t>2990964</t>
  </si>
  <si>
    <t>2990972</t>
  </si>
  <si>
    <t>2990980</t>
  </si>
  <si>
    <t>2990998</t>
  </si>
  <si>
    <t>2991004</t>
  </si>
  <si>
    <t>2991012</t>
  </si>
  <si>
    <t>2991020</t>
  </si>
  <si>
    <t>2991038</t>
  </si>
  <si>
    <t>2994016</t>
  </si>
  <si>
    <t>2994024</t>
  </si>
  <si>
    <t>2994032</t>
  </si>
  <si>
    <t>2994099</t>
  </si>
  <si>
    <t>2994107</t>
  </si>
  <si>
    <t>3090012</t>
  </si>
  <si>
    <t>3090020</t>
  </si>
  <si>
    <t>3090038</t>
  </si>
  <si>
    <t>3090053</t>
  </si>
  <si>
    <t>3094006</t>
  </si>
  <si>
    <t>3190028</t>
  </si>
  <si>
    <t>3190036</t>
  </si>
  <si>
    <t>3190044</t>
  </si>
  <si>
    <t>3190051</t>
  </si>
  <si>
    <t>3190069</t>
  </si>
  <si>
    <t>3190085</t>
  </si>
  <si>
    <t>3190093</t>
  </si>
  <si>
    <t>3194004</t>
  </si>
  <si>
    <t>3290018</t>
  </si>
  <si>
    <t>3290034</t>
  </si>
  <si>
    <t>3290042</t>
  </si>
  <si>
    <t>3290059</t>
  </si>
  <si>
    <t>3290067</t>
  </si>
  <si>
    <t>3290075</t>
  </si>
  <si>
    <t>3590011</t>
  </si>
  <si>
    <t>3590045</t>
  </si>
  <si>
    <t>3590078</t>
  </si>
  <si>
    <t>3590110</t>
  </si>
  <si>
    <t>3590151</t>
  </si>
  <si>
    <t>3590169</t>
  </si>
  <si>
    <t>3590177</t>
  </si>
  <si>
    <t>3590185</t>
  </si>
  <si>
    <t>3590201</t>
  </si>
  <si>
    <t>3590219</t>
  </si>
  <si>
    <t>3590227</t>
  </si>
  <si>
    <t>3590235</t>
  </si>
  <si>
    <t>3590243</t>
  </si>
  <si>
    <t>3590250</t>
  </si>
  <si>
    <t>3594021</t>
  </si>
  <si>
    <t>3690027</t>
  </si>
  <si>
    <t>3690043</t>
  </si>
  <si>
    <t>3690100</t>
  </si>
  <si>
    <t>3690167</t>
  </si>
  <si>
    <t>3690175</t>
  </si>
  <si>
    <t>3690191</t>
  </si>
  <si>
    <t>3690209</t>
  </si>
  <si>
    <t>3690217</t>
  </si>
  <si>
    <t>3690225</t>
  </si>
  <si>
    <t>3690233</t>
  </si>
  <si>
    <t>3690241</t>
  </si>
  <si>
    <t>3690258</t>
  </si>
  <si>
    <t>3690266</t>
  </si>
  <si>
    <t>3690274</t>
  </si>
  <si>
    <t>3690282</t>
  </si>
  <si>
    <t>3690290</t>
  </si>
  <si>
    <t>3690308</t>
  </si>
  <si>
    <t>3690316</t>
  </si>
  <si>
    <t>3690324</t>
  </si>
  <si>
    <t>3690332</t>
  </si>
  <si>
    <t>3690340</t>
  </si>
  <si>
    <t>3690357</t>
  </si>
  <si>
    <t>3690365</t>
  </si>
  <si>
    <t>3690373</t>
  </si>
  <si>
    <t>3790017</t>
  </si>
  <si>
    <t>3790066</t>
  </si>
  <si>
    <t>3790090</t>
  </si>
  <si>
    <t>3790108</t>
  </si>
  <si>
    <t>3790116</t>
  </si>
  <si>
    <t>3890023</t>
  </si>
  <si>
    <t>3890031</t>
  </si>
  <si>
    <t>3890056</t>
  </si>
  <si>
    <t>3890080</t>
  </si>
  <si>
    <t>3890098</t>
  </si>
  <si>
    <t>3890106</t>
  </si>
  <si>
    <t>3890114</t>
  </si>
  <si>
    <t>3890122</t>
  </si>
  <si>
    <t>3890130</t>
  </si>
  <si>
    <t>4190043</t>
  </si>
  <si>
    <t>4190092</t>
  </si>
  <si>
    <t>4190100</t>
  </si>
  <si>
    <t>4190142</t>
  </si>
  <si>
    <t>4190159</t>
  </si>
  <si>
    <t>4190175</t>
  </si>
  <si>
    <t>4190183</t>
  </si>
  <si>
    <t>4190191</t>
  </si>
  <si>
    <t>4190209</t>
  </si>
  <si>
    <t>4190217</t>
  </si>
  <si>
    <t>4190225</t>
  </si>
  <si>
    <t>4190233</t>
  </si>
  <si>
    <t>4190241</t>
  </si>
  <si>
    <t>4194037</t>
  </si>
  <si>
    <t>4194045</t>
  </si>
  <si>
    <t>4194060</t>
  </si>
  <si>
    <t>4290017</t>
  </si>
  <si>
    <t>4290025</t>
  </si>
  <si>
    <t>4290033</t>
  </si>
  <si>
    <t>4290041</t>
  </si>
  <si>
    <t>4290066</t>
  </si>
  <si>
    <t>4390015</t>
  </si>
  <si>
    <t>4390031</t>
  </si>
  <si>
    <t>4390049</t>
  </si>
  <si>
    <t>4390056</t>
  </si>
  <si>
    <t>4390072</t>
  </si>
  <si>
    <t>4390080</t>
  </si>
  <si>
    <t>4390098</t>
  </si>
  <si>
    <t>4390106</t>
  </si>
  <si>
    <t>4390114</t>
  </si>
  <si>
    <t>4394009</t>
  </si>
  <si>
    <t>4690034</t>
  </si>
  <si>
    <t>4690059</t>
  </si>
  <si>
    <t>4690067</t>
  </si>
  <si>
    <t>4690109</t>
  </si>
  <si>
    <t>4690117</t>
  </si>
  <si>
    <t>4690141</t>
  </si>
  <si>
    <t>4690158</t>
  </si>
  <si>
    <t>4690166</t>
  </si>
  <si>
    <t>4690174</t>
  </si>
  <si>
    <t>4690190</t>
  </si>
  <si>
    <t>4690208</t>
  </si>
  <si>
    <t>4690216</t>
  </si>
  <si>
    <t>4690224</t>
  </si>
  <si>
    <t>4690232</t>
  </si>
  <si>
    <t>4690240</t>
  </si>
  <si>
    <t>4690257</t>
  </si>
  <si>
    <t>4690265</t>
  </si>
  <si>
    <t>4690273</t>
  </si>
  <si>
    <t>4694036</t>
  </si>
  <si>
    <t>4694127</t>
  </si>
  <si>
    <t>4790099</t>
  </si>
  <si>
    <t>4790131</t>
  </si>
  <si>
    <t>4790149</t>
  </si>
  <si>
    <t>4790156</t>
  </si>
  <si>
    <t>4790164</t>
  </si>
  <si>
    <t>4790172</t>
  </si>
  <si>
    <t>4790198</t>
  </si>
  <si>
    <t>4790206</t>
  </si>
  <si>
    <t>4790214</t>
  </si>
  <si>
    <t>4794000</t>
  </si>
  <si>
    <t>5090010</t>
  </si>
  <si>
    <t>5090036</t>
  </si>
  <si>
    <t>5090044</t>
  </si>
  <si>
    <t>5090077</t>
  </si>
  <si>
    <t>5090119</t>
  </si>
  <si>
    <t>5090135</t>
  </si>
  <si>
    <t>5090150</t>
  </si>
  <si>
    <t>5090168</t>
  </si>
  <si>
    <t>5090176</t>
  </si>
  <si>
    <t>5090192</t>
  </si>
  <si>
    <t>5090200</t>
  </si>
  <si>
    <t>5090218</t>
  </si>
  <si>
    <t>5090226</t>
  </si>
  <si>
    <t>5090234</t>
  </si>
  <si>
    <t>5090242</t>
  </si>
  <si>
    <t>5090259</t>
  </si>
  <si>
    <t>5094012</t>
  </si>
  <si>
    <t>5094111</t>
  </si>
  <si>
    <t>5190018</t>
  </si>
  <si>
    <t>5190026</t>
  </si>
  <si>
    <t>5190034</t>
  </si>
  <si>
    <t>5194010</t>
  </si>
  <si>
    <t>5290016</t>
  </si>
  <si>
    <t>5290024</t>
  </si>
  <si>
    <t>5390014</t>
  </si>
  <si>
    <t>5390022</t>
  </si>
  <si>
    <t>5390030</t>
  </si>
  <si>
    <t>5390048</t>
  </si>
  <si>
    <t>5390071</t>
  </si>
  <si>
    <t>5390089</t>
  </si>
  <si>
    <t>5490012</t>
  </si>
  <si>
    <t>5494006</t>
  </si>
  <si>
    <t>5790015</t>
  </si>
  <si>
    <t>5790023</t>
  </si>
  <si>
    <t>5790049</t>
  </si>
  <si>
    <t>5790064</t>
  </si>
  <si>
    <t>5790098</t>
  </si>
  <si>
    <t>5790114</t>
  </si>
  <si>
    <t>5790122</t>
  </si>
  <si>
    <t>5790130</t>
  </si>
  <si>
    <t>5790148</t>
  </si>
  <si>
    <t>5790155</t>
  </si>
  <si>
    <t>5790163</t>
  </si>
  <si>
    <t>5790171</t>
  </si>
  <si>
    <t>5794017</t>
  </si>
  <si>
    <t>5794025</t>
  </si>
  <si>
    <t>5794033</t>
  </si>
  <si>
    <t>5794041</t>
  </si>
  <si>
    <t>5890013</t>
  </si>
  <si>
    <t>5890021</t>
  </si>
  <si>
    <t>5894007</t>
  </si>
  <si>
    <t>5990037</t>
  </si>
  <si>
    <t>6090019</t>
  </si>
  <si>
    <t>6090027</t>
  </si>
  <si>
    <t>6190017</t>
  </si>
  <si>
    <t>6190025</t>
  </si>
  <si>
    <t>6194001</t>
  </si>
  <si>
    <t>6490011</t>
  </si>
  <si>
    <t>6490029</t>
  </si>
  <si>
    <t>6490045</t>
  </si>
  <si>
    <t>6490052</t>
  </si>
  <si>
    <t>6490060</t>
  </si>
  <si>
    <t>6790014</t>
  </si>
  <si>
    <t>6790022</t>
  </si>
  <si>
    <t>6790030</t>
  </si>
  <si>
    <t>6790063</t>
  </si>
  <si>
    <t>6790089</t>
  </si>
  <si>
    <t>6790097</t>
  </si>
  <si>
    <t>6794008</t>
  </si>
  <si>
    <t>7190016</t>
  </si>
  <si>
    <t>7190073</t>
  </si>
  <si>
    <t>7190081</t>
  </si>
  <si>
    <t>7190099</t>
  </si>
  <si>
    <t>7290022</t>
  </si>
  <si>
    <t>7390012</t>
  </si>
  <si>
    <t>7490010</t>
  </si>
  <si>
    <t>7490028</t>
  </si>
  <si>
    <t>7490036</t>
  </si>
  <si>
    <t>7490044</t>
  </si>
  <si>
    <t>7494012</t>
  </si>
  <si>
    <t>7590017</t>
  </si>
  <si>
    <t>7590058</t>
  </si>
  <si>
    <t>7590082</t>
  </si>
  <si>
    <t>7590090</t>
  </si>
  <si>
    <t>7590108</t>
  </si>
  <si>
    <t>7690015</t>
  </si>
  <si>
    <t>7690106</t>
  </si>
  <si>
    <t>7690114</t>
  </si>
  <si>
    <t>7690122</t>
  </si>
  <si>
    <t>7690130</t>
  </si>
  <si>
    <t>7690148</t>
  </si>
  <si>
    <t>7690155</t>
  </si>
  <si>
    <t>7694025</t>
  </si>
  <si>
    <t>7694033</t>
  </si>
  <si>
    <t>コード（値貼り付け後）</t>
    <rPh sb="4" eb="6">
      <t>アタイハ</t>
    </rPh>
    <rPh sb="7" eb="8">
      <t>ツ</t>
    </rPh>
    <rPh sb="9" eb="10">
      <t>ゴ</t>
    </rPh>
    <phoneticPr fontId="1"/>
  </si>
  <si>
    <t>( 訪看10 )第      9 号
( 訪看23 )第    110 号
( 訪看25 )第    143 号
( 訪看27 )第    103 号
( 訪看34 )第    216 号
( 訪ベⅠ１ )第     49 号
( 訪ベⅠ１注 )第    233 号
( 訪看40 )第    214 号</t>
    <phoneticPr fontId="1"/>
  </si>
  <si>
    <t>( 訪看10 )第     40 号
( 訪看23 )第    136 号
( 訪看25 )第     43 号
( 訪看26 )第     45 号
( 訪看27 )第    104 号
( 訪看32 )第     28 号
( 訪看34 )第    183 号
( 訪ベⅠ１ )第     53 号
( 訪ベⅠ１注 )第    231 号
( 訪看40 )第    215 号</t>
    <phoneticPr fontId="1"/>
  </si>
  <si>
    <t>( 訪看10 )第    196 号
( 訪看24 )第      3 号
( 訪看25 )第     52 号
( 訪看27 )第     70 号
( 訪看28 )第     56 号</t>
    <phoneticPr fontId="1"/>
  </si>
  <si>
    <t>訪看10</t>
    <phoneticPr fontId="1"/>
  </si>
  <si>
    <t>訪看23</t>
    <phoneticPr fontId="1"/>
  </si>
  <si>
    <t>訪看25</t>
    <phoneticPr fontId="1"/>
  </si>
  <si>
    <t>訪看24</t>
    <phoneticPr fontId="1"/>
  </si>
  <si>
    <t>訪看27</t>
    <phoneticPr fontId="1"/>
  </si>
  <si>
    <t>( 訪看10 )第    203 号
( 訪看23 )第    378 号
( 訪看25 )第    478 号
( 訪看27 )第     40 号
( 訪看28 )第     31 号
( 訪看34 )第    352 号
( 訪看35 )第     93 号
( 訪ベⅠ１ )第    612 号
( 訪看40 )第    216 号</t>
    <phoneticPr fontId="1"/>
  </si>
  <si>
    <t>訪看28</t>
    <phoneticPr fontId="1"/>
  </si>
  <si>
    <t>( 訪看23 )第    171 号
( 訪看25 )第     11 号
( 訪看機３ )第      3 号
( 訪看33 )第      2 号
( 訪看34 )第    158 号
( 訪看35 )第     15 号
( 訪ベⅠ１ )第     93 号
( 訪ベⅠ１注 )第    392 号
( 訪看40 )第     28 号</t>
    <phoneticPr fontId="1"/>
  </si>
  <si>
    <t>訪看34</t>
    <phoneticPr fontId="1"/>
  </si>
  <si>
    <t>訪看33</t>
    <phoneticPr fontId="1"/>
  </si>
  <si>
    <t>( 訪看23 )第   1005 号
( 訪看25 )第   1034 号
( 訪看26 )第     52 号
( 訪看32 )第     46 号
( 訪看34 )第    128 号
( 訪看35 )第     26 号
( 訪ベⅠ１ )第    328 号
( 訪ベⅠ１注 )第    108 号
( 訪看40 )第    626 号
( 訪看41 )第      8 号</t>
    <phoneticPr fontId="1"/>
  </si>
  <si>
    <t>訪看35</t>
    <phoneticPr fontId="1"/>
  </si>
  <si>
    <t>訪看機３</t>
    <phoneticPr fontId="1"/>
  </si>
  <si>
    <t>( 訪看23 )第     84 号
( 訪看25 )第     87 号
( 訪看26 )第     63 号
( 訪看機１ )第     22 号
( 訪看32 )第     75 号
( 訪看34 )第    130 号
( 訪ベⅠ１ )第     99 号
( 訪ベⅠ１注 )第    312 号
( 訪看40 )第    124 号</t>
    <phoneticPr fontId="1"/>
  </si>
  <si>
    <t>訪看機１</t>
    <phoneticPr fontId="1"/>
  </si>
  <si>
    <t>( 訪看10 )第    418 号
( 訪看23 )第    657 号
( 訪看25 )第    730 号
( 訪看27 )第    180 号
( 訪看28 )第    319 号
( 訪看機４ )第      3 号
( 訪看34 )第     36 号
( 訪ベⅠ１ )第      5 号
( 訪ベⅠ１注 )第    105 号
( 訪看40 )第     64 号</t>
    <phoneticPr fontId="1"/>
  </si>
  <si>
    <t>訪看機４</t>
    <phoneticPr fontId="1"/>
  </si>
  <si>
    <t>( 訪看10 )第    517 号
( 訪看23 )第   1035 号
( 訪看24 )第    168 号
( 訪看25 )第     58 号
( 訪看27 )第    246 号
( 訪看28 )第    156 号
( 訪看機２ )第     49 号
( 訪看34 )第    347 号
( 訪ベⅠ１ )第    132 号
( 訪ベⅠ１注 )第     96 号
( 訪看40 )第    299 号</t>
    <phoneticPr fontId="1"/>
  </si>
  <si>
    <t>訪看機２</t>
    <phoneticPr fontId="1"/>
  </si>
  <si>
    <t>( 訪看23 )第   1013 号
( 訪看24 )第    572 号
( 訪看25 )第    657 号
( 訪看34 )第     94 号
( 訪看36 )第     20 号
( 訪ベⅠ１ )第    244 号
( 訪ベⅠ１注 )第     94 号
( 訪看41 )第     24 号</t>
    <phoneticPr fontId="1"/>
  </si>
  <si>
    <t>訪看36</t>
    <phoneticPr fontId="1"/>
  </si>
  <si>
    <t>( 訪看10 )第    645 号
( 訪看23 )第    757 号
( 訪看25 )第    831 号
( 訪看26 )第     42 号
( 訪看27 )第    338 号
( 訪看28 )第    227 号
( 訪看32 )第     43 号
( 訪看34 )第     57 号
( 訪看35 )第     94 号
( 訪看37 )第     31 号
( 訪ベⅠ１ )第    483 号
( 訪ベⅠ１注 )第     45 号
( 訪看40 )第    222 号</t>
    <phoneticPr fontId="1"/>
  </si>
  <si>
    <t>訪看37</t>
    <phoneticPr fontId="1"/>
  </si>
  <si>
    <t>( 訪看23 )第    110 号</t>
  </si>
  <si>
    <t>( 訪看25 )第    143 号</t>
  </si>
  <si>
    <t>( 訪看27 )第    103 号</t>
  </si>
  <si>
    <t>( 訪看34 )第    216 号</t>
  </si>
  <si>
    <t>( 訪ベⅠ１ )第     49 号</t>
  </si>
  <si>
    <t>( 訪ベⅠ１注 )第    233 号</t>
  </si>
  <si>
    <t>( 訪看40 )第    214 号</t>
  </si>
  <si>
    <t>( 訪看10 )第     40 号</t>
  </si>
  <si>
    <t>( 訪看23 )第    136 号</t>
  </si>
  <si>
    <t>( 訪看25 )第     43 号</t>
  </si>
  <si>
    <t>( 訪看26 )第     45 号</t>
  </si>
  <si>
    <t>( 訪看27 )第    104 号</t>
  </si>
  <si>
    <t>( 訪看32 )第     28 号</t>
  </si>
  <si>
    <t>( 訪看34 )第    183 号</t>
  </si>
  <si>
    <t>( 訪看40 )第    215 号</t>
  </si>
  <si>
    <t>( 訪看10 )第    196 号</t>
  </si>
  <si>
    <t>( 訪看24 )第      3 号</t>
  </si>
  <si>
    <t>( 訪看25 )第     52 号</t>
  </si>
  <si>
    <t>( 訪看27 )第     70 号</t>
  </si>
  <si>
    <t>( 訪看28 )第     56 号</t>
  </si>
  <si>
    <t>( 訪看10 )第    202 号</t>
  </si>
  <si>
    <t>( 訪看23 )第    967 号</t>
  </si>
  <si>
    <t>( 訪看25 )第   1038 号</t>
  </si>
  <si>
    <t>( 訪ベⅠ１ )第    249 号</t>
  </si>
  <si>
    <t>( 訪ベⅠ１注 )第    282 号</t>
  </si>
  <si>
    <t>( 訪看41 )第    303 号</t>
  </si>
  <si>
    <t>( 訪看23 )第    108 号</t>
  </si>
  <si>
    <t>( 訪看25 )第    120 号</t>
  </si>
  <si>
    <t>( 訪看34 )第     64 号</t>
  </si>
  <si>
    <t>( 訪ベⅠ１ )第     55 号</t>
  </si>
  <si>
    <t>( 訪ベⅠ１注 )第     65 号</t>
  </si>
  <si>
    <t>( 訪看40 )第    356 号</t>
  </si>
  <si>
    <t>( 訪看10 )第     39 号</t>
  </si>
  <si>
    <t>( 訪看23 )第    154 号</t>
  </si>
  <si>
    <t>( 訪看25 )第    180 号</t>
  </si>
  <si>
    <t>( 訪看機３ )第     11 号</t>
  </si>
  <si>
    <t>( 訪看34 )第    384 号</t>
  </si>
  <si>
    <t>( 訪看35 )第     13 号</t>
  </si>
  <si>
    <t>( 訪ベⅠ１ )第    551 号</t>
  </si>
  <si>
    <t>( 訪看40 )第    169 号</t>
  </si>
  <si>
    <t>( 訪看23 )第    205 号</t>
  </si>
  <si>
    <t>( 訪看25 )第    296 号</t>
  </si>
  <si>
    <t>( 訪看26 )第     28 号</t>
  </si>
  <si>
    <t>( 訪看機１ )第     24 号</t>
  </si>
  <si>
    <t>( 訪看32 )第     15 号</t>
  </si>
  <si>
    <t>( 訪看34 )第    273 号</t>
  </si>
  <si>
    <t>( 訪ベⅠ１ )第     57 号</t>
  </si>
  <si>
    <t>( 訪ベⅠ１注 )第    150 号</t>
  </si>
  <si>
    <t>( 訪看40 )第     54 号</t>
  </si>
  <si>
    <t>( 訪看10 )第    401 号</t>
  </si>
  <si>
    <t>( 訪看24 )第    506 号</t>
  </si>
  <si>
    <t>( 訪看25 )第    572 号</t>
  </si>
  <si>
    <t>( 訪看41 )第    327 号</t>
  </si>
  <si>
    <t>( 訪看10 )第    112 号</t>
  </si>
  <si>
    <t>( 訪看34 )第    296 号</t>
  </si>
  <si>
    <t>( 訪ベⅠ１ )第     60 号</t>
  </si>
  <si>
    <t>( 訪ベⅠ１注 )第    139 号</t>
  </si>
  <si>
    <t>( 訪看40 )第    623 号</t>
  </si>
  <si>
    <t>( 訪看10 )第    474 号</t>
  </si>
  <si>
    <t>( 訪看41 )第    284 号</t>
  </si>
  <si>
    <t>( 訪看23 )第    313 号</t>
  </si>
  <si>
    <t>( 訪看25 )第    351 号</t>
  </si>
  <si>
    <t>( 訪ベⅠ１ )第    381 号</t>
  </si>
  <si>
    <t>( 訪看41 )第    326 号</t>
  </si>
  <si>
    <t>( 訪看10 )第    208 号</t>
  </si>
  <si>
    <t>( 訪看23 )第    350 号</t>
  </si>
  <si>
    <t>( 訪看25 )第    448 号</t>
  </si>
  <si>
    <t>( 訪看27 )第    489 号</t>
  </si>
  <si>
    <t>( 訪看34 )第    403 号</t>
  </si>
  <si>
    <t>( 訪ベⅠ１ )第    502 号</t>
  </si>
  <si>
    <t>( 訪看40 )第    170 号</t>
  </si>
  <si>
    <t>( 訪看24 )第    337 号</t>
  </si>
  <si>
    <t>( 訪看25 )第    435 号</t>
  </si>
  <si>
    <t>( 訪看10 )第    506 号</t>
  </si>
  <si>
    <t>( 訪看24 )第    331 号</t>
  </si>
  <si>
    <t>( 訪看25 )第    430 号</t>
  </si>
  <si>
    <t>( 訪看40 )第    106 号</t>
  </si>
  <si>
    <t>( 訪ベⅠ１ )第    575 号</t>
  </si>
  <si>
    <t>( 訪ベⅠ１注 )第    322 号</t>
  </si>
  <si>
    <t>( 訪看41 )第    294 号</t>
  </si>
  <si>
    <t>( 訪看23 )第    438 号</t>
  </si>
  <si>
    <t>( 訪看25 )第    533 号</t>
  </si>
  <si>
    <t>( 訪看41 )第     21 号</t>
  </si>
  <si>
    <t>( 訪看10 )第    203 号</t>
  </si>
  <si>
    <t>( 訪看23 )第    378 号</t>
  </si>
  <si>
    <t>( 訪看25 )第    478 号</t>
  </si>
  <si>
    <t>( 訪看27 )第     40 号</t>
  </si>
  <si>
    <t>( 訪看28 )第     31 号</t>
  </si>
  <si>
    <t>( 訪看34 )第    352 号</t>
  </si>
  <si>
    <t>( 訪看35 )第     93 号</t>
  </si>
  <si>
    <t>( 訪ベⅠ１ )第    612 号</t>
  </si>
  <si>
    <t>( 訪看40 )第    216 号</t>
  </si>
  <si>
    <t>( 訪看23 )第    485 号</t>
  </si>
  <si>
    <t>( 訪看25 )第    584 号</t>
  </si>
  <si>
    <t>( 訪看機１ )第     30 号</t>
  </si>
  <si>
    <t>( 訪看機２ )第     40 号</t>
  </si>
  <si>
    <t>( 訪看34 )第    339 号</t>
  </si>
  <si>
    <t>( 訪看35 )第     56 号</t>
  </si>
  <si>
    <t>( 訪ベⅠ１ )第    235 号</t>
  </si>
  <si>
    <t>( 訪ベⅠ１注 )第    265 号</t>
  </si>
  <si>
    <t>( 訪看40 )第    111 号</t>
  </si>
  <si>
    <t>( 訪看10 )第    287 号</t>
  </si>
  <si>
    <t>( 訪看23 )第   1069 号</t>
  </si>
  <si>
    <t>( 訪看24 )第    390 号</t>
  </si>
  <si>
    <t>( 訪看25 )第    489 号</t>
  </si>
  <si>
    <t>( 訪看27 )第     91 号</t>
  </si>
  <si>
    <t>( 訪ベⅠ１ )第    605 号</t>
  </si>
  <si>
    <t>( 訪ベⅠ１注 )第    382 号</t>
  </si>
  <si>
    <t>( 訪ベⅡ８注 )第      1 号</t>
  </si>
  <si>
    <t>( 訪看40 )第    599 号</t>
  </si>
  <si>
    <t>( 訪看23 )第    392 号</t>
  </si>
  <si>
    <t>( 訪看25 )第    491 号</t>
  </si>
  <si>
    <t>( 訪看34 )第    287 号</t>
  </si>
  <si>
    <t>( 訪ベⅠ１ )第    274 号</t>
  </si>
  <si>
    <t>( 訪看41 )第    149 号</t>
  </si>
  <si>
    <t>( 訪看10 )第    761 号</t>
  </si>
  <si>
    <t>( 訪看34 )第    393 号</t>
  </si>
  <si>
    <t>( 訪ベⅠ１ )第    287 号</t>
  </si>
  <si>
    <t>( 訪ベⅠ１注 )第    247 号</t>
  </si>
  <si>
    <t>( 訪看40 )第    217 号</t>
  </si>
  <si>
    <t>( 訪看10 )第    322 号</t>
  </si>
  <si>
    <t>( 訪看23 )第    429 号</t>
  </si>
  <si>
    <t>( 訪看25 )第    526 号</t>
  </si>
  <si>
    <t>( 訪看27 )第    152 号</t>
  </si>
  <si>
    <t>( 訪看28 )第     84 号</t>
  </si>
  <si>
    <t>( 訪看34 )第     35 号</t>
  </si>
  <si>
    <t>( 訪ベⅠ１ )第     61 号</t>
  </si>
  <si>
    <t>( 訪ベⅠ１注 )第    109 号</t>
  </si>
  <si>
    <t>( 訪看40 )第    218 号</t>
  </si>
  <si>
    <t>( 訪看10 )第    235 号</t>
  </si>
  <si>
    <t>( 訪看23 )第    566 号</t>
  </si>
  <si>
    <t>( 訪看34 )第    349 号</t>
  </si>
  <si>
    <t>( 訪ベⅠ１ )第     64 号</t>
  </si>
  <si>
    <t>( 訪ベⅠ１注 )第    374 号</t>
  </si>
  <si>
    <t>( 訪看40 )第     71 号</t>
  </si>
  <si>
    <t>( 訪看10 )第    246 号</t>
  </si>
  <si>
    <t>( 訪看24 )第    450 号</t>
  </si>
  <si>
    <t>( 訪看25 )第    545 号</t>
  </si>
  <si>
    <t>( 訪看27 )第     63 号</t>
  </si>
  <si>
    <t>( 訪看28 )第     50 号</t>
  </si>
  <si>
    <t>( 訪看23 )第    475 号</t>
  </si>
  <si>
    <t>( 訪看25 )第    573 号</t>
  </si>
  <si>
    <t>( 訪看41 )第     22 号</t>
  </si>
  <si>
    <t>( 訪看23 )第    999 号</t>
  </si>
  <si>
    <t>( 訪看25 )第    604 号</t>
  </si>
  <si>
    <t>( 訪ベⅠ１ )第    601 号</t>
  </si>
  <si>
    <t>( 訪ベⅠ１注 )第    377 号</t>
  </si>
  <si>
    <t>( 訪看40 )第    219 号</t>
  </si>
  <si>
    <t>( 訪看10 )第    646 号</t>
  </si>
  <si>
    <t>( 訪看24 )第    560 号</t>
  </si>
  <si>
    <t>( 訪看25 )第    646 号</t>
  </si>
  <si>
    <t>( 訪看27 )第    340 号</t>
  </si>
  <si>
    <t>( 訪看41 )第    186 号</t>
  </si>
  <si>
    <t>( 訪看10 )第    295 号</t>
  </si>
  <si>
    <t>( 訪看23 )第    526 号</t>
  </si>
  <si>
    <t>( 訪看25 )第    615 号</t>
  </si>
  <si>
    <t>( 訪看27 )第    296 号</t>
  </si>
  <si>
    <t>( 訪看28 )第    195 号</t>
  </si>
  <si>
    <t>( 訪看34 )第     34 号</t>
  </si>
  <si>
    <t>( 訪看41 )第    187 号</t>
  </si>
  <si>
    <t>( 訪看23 )第    536 号</t>
  </si>
  <si>
    <t>( 訪看25 )第    622 号</t>
  </si>
  <si>
    <t>( 訪ベⅠ１ )第    365 号</t>
  </si>
  <si>
    <t>( 訪ベⅠ１注 )第    363 号</t>
  </si>
  <si>
    <t>( 訪看40 )第    585 号</t>
  </si>
  <si>
    <t>( 訪ベⅠ１ )第    400 号</t>
  </si>
  <si>
    <t>( 訪ベⅠ１注 )第    411 号</t>
  </si>
  <si>
    <t>( 訪看40 )第    220 号</t>
  </si>
  <si>
    <t>( 訪看10 )第    301 号</t>
  </si>
  <si>
    <t>( 訪看24 )第    539 号</t>
  </si>
  <si>
    <t>( 訪看25 )第    624 号</t>
  </si>
  <si>
    <t>( 訪看27 )第     97 号</t>
  </si>
  <si>
    <t>( 訪看34 )第    107 号</t>
  </si>
  <si>
    <t>( 訪ベⅠ１ )第    313 号</t>
  </si>
  <si>
    <t>( 訪ベⅠ１注 )第    336 号</t>
  </si>
  <si>
    <t>( 訪看41 )第    188 号</t>
  </si>
  <si>
    <t>( 訪看10 )第    393 号</t>
  </si>
  <si>
    <t>( 訪看23 )第   1092 号</t>
  </si>
  <si>
    <t>( 訪看25 )第   1117 号</t>
  </si>
  <si>
    <t>( 訪看機３ )第     32 号</t>
  </si>
  <si>
    <t>( 訪看32 )第     62 号</t>
  </si>
  <si>
    <t>( 訪看34 )第    301 号</t>
  </si>
  <si>
    <t>( 訪ベⅠ１ )第     83 号</t>
  </si>
  <si>
    <t>( 訪ベⅠ１注 )第    399 号</t>
  </si>
  <si>
    <t>( 訪看40 )第    221 号</t>
  </si>
  <si>
    <t>( 訪看23 )第   1190 号</t>
  </si>
  <si>
    <t>( 訪看25 )第   1242 号</t>
  </si>
  <si>
    <t>( 訪ベⅠ１ )第    619 号</t>
  </si>
  <si>
    <t>( 訪看41 )第     23 号</t>
  </si>
  <si>
    <t>( 訪看23 )第   1013 号</t>
  </si>
  <si>
    <t>( 訪看24 )第    572 号</t>
  </si>
  <si>
    <t>( 訪看25 )第    657 号</t>
  </si>
  <si>
    <t>( 訪看34 )第     94 号</t>
  </si>
  <si>
    <t>( 訪看36 )第     20 号</t>
  </si>
  <si>
    <t>( 訪ベⅠ１ )第    244 号</t>
  </si>
  <si>
    <t>( 訪ベⅠ１注 )第     94 号</t>
  </si>
  <si>
    <t>( 訪看41 )第     24 号</t>
  </si>
  <si>
    <t>( 訪看10 )第    399 号</t>
  </si>
  <si>
    <t>( 訪看23 )第    602 号</t>
  </si>
  <si>
    <t>( 訪看25 )第    676 号</t>
  </si>
  <si>
    <t>( 訪看27 )第    163 号</t>
  </si>
  <si>
    <t>( 訪看28 )第     93 号</t>
  </si>
  <si>
    <t>( 訪看34 )第    390 号</t>
  </si>
  <si>
    <t>( 訪看40 )第     40 号</t>
  </si>
  <si>
    <t>( 訪看10 )第    645 号</t>
  </si>
  <si>
    <t>( 訪看23 )第    757 号</t>
  </si>
  <si>
    <t>( 訪看25 )第    831 号</t>
  </si>
  <si>
    <t>( 訪看27 )第    338 号</t>
  </si>
  <si>
    <t>( 訪看28 )第    227 号</t>
  </si>
  <si>
    <t>( 訪看34 )第     57 号</t>
  </si>
  <si>
    <t>( 訪看35 )第     94 号</t>
  </si>
  <si>
    <t>( 訪看37 )第     31 号</t>
  </si>
  <si>
    <t>( 訪ベⅠ１ )第    483 号</t>
  </si>
  <si>
    <t>( 訪ベⅠ１注 )第     45 号</t>
  </si>
  <si>
    <t>( 訪看40 )第    222 号</t>
  </si>
  <si>
    <t>( 訪看24 )第    641 号</t>
  </si>
  <si>
    <t>( 訪看25 )第    715 号</t>
  </si>
  <si>
    <t>( 訪看34 )第    224 号</t>
  </si>
  <si>
    <t>( 訪看35 )第     41 号</t>
  </si>
  <si>
    <t>( 訪ベⅠ１ )第     65 号</t>
  </si>
  <si>
    <t>( 訪ベⅠ１注 )第    163 号</t>
  </si>
  <si>
    <t>( 訪看40 )第     50 号</t>
  </si>
  <si>
    <t>( 訪看10 )第    421 号</t>
  </si>
  <si>
    <t>( 訪ベⅠ１ )第    407 号</t>
  </si>
  <si>
    <t>( 訪ベⅠ１注 )第    156 号</t>
  </si>
  <si>
    <t>( 訪看40 )第    365 号</t>
  </si>
  <si>
    <t>( 訪看10 )第    453 号</t>
  </si>
  <si>
    <t>( 訪看24 )第    667 号</t>
  </si>
  <si>
    <t>( 訪看25 )第    740 号</t>
  </si>
  <si>
    <t>( 訪看27 )第    201 号</t>
  </si>
  <si>
    <t>( 訪看28 )第    123 号</t>
  </si>
  <si>
    <t>( 訪看10 )第    483 号</t>
  </si>
  <si>
    <t>( 訪看23 )第   1014 号</t>
  </si>
  <si>
    <t>( 訪看24 )第    663 号</t>
  </si>
  <si>
    <t>( 訪看25 )第    736 号</t>
  </si>
  <si>
    <t>( 訪看27 )第    218 号</t>
  </si>
  <si>
    <t>( 訪看34 )第    416 号</t>
  </si>
  <si>
    <t>( 訪看35 )第     59 号</t>
  </si>
  <si>
    <t>( 訪ベⅠ１ )第    396 号</t>
  </si>
  <si>
    <t>( 訪ベⅠ１注 )第    402 号</t>
  </si>
  <si>
    <t>( 訪ベⅡ６ )第      3 号</t>
  </si>
  <si>
    <t>( 訪ベⅡ１８注 )第     18 号</t>
  </si>
  <si>
    <t>( 訪看41 )第    125 号</t>
  </si>
  <si>
    <t>( 訪看23 )第    668 号</t>
  </si>
  <si>
    <t>( 訪看25 )第    741 号</t>
  </si>
  <si>
    <t>( 訪ベⅠ１ )第    362 号</t>
  </si>
  <si>
    <t>( 訪ベⅠ１注 )第    362 号</t>
  </si>
  <si>
    <t>( 訪看41 )第    150 号</t>
  </si>
  <si>
    <t>( 訪看10 )第    423 号</t>
  </si>
  <si>
    <t>( 訪看24 )第    666 号</t>
  </si>
  <si>
    <t>( 訪看25 )第    739 号</t>
  </si>
  <si>
    <t>( 訪看27 )第    183 号</t>
  </si>
  <si>
    <t>( 訪看28 )第    109 号</t>
  </si>
  <si>
    <t>( 訪看10 )第    478 号</t>
  </si>
  <si>
    <t>( 訪看24 )第    703 号</t>
  </si>
  <si>
    <t>( 訪看25 )第    776 号</t>
  </si>
  <si>
    <t>( 訪看27 )第    216 号</t>
  </si>
  <si>
    <t>( 訪看28 )第    135 号</t>
  </si>
  <si>
    <t>( 訪看34 )第     63 号</t>
  </si>
  <si>
    <t>( 訪ベⅠ１ )第    314 号</t>
  </si>
  <si>
    <t>( 訪ベⅠ１注 )第    403 号</t>
  </si>
  <si>
    <t>( 訪看40 )第    607 号</t>
  </si>
  <si>
    <t>( 訪看10 )第    435 号</t>
  </si>
  <si>
    <t>( 訪看23 )第    688 号</t>
  </si>
  <si>
    <t>( 訪看25 )第    760 号</t>
  </si>
  <si>
    <t>( 訪看27 )第    188 号</t>
  </si>
  <si>
    <t>( 訪看28 )第    113 号</t>
  </si>
  <si>
    <t>( 訪看34 )第    320 号</t>
  </si>
  <si>
    <t>( 訪ベⅠ１ )第    374 号</t>
  </si>
  <si>
    <t>( 訪ベⅠ１注 )第    268 号</t>
  </si>
  <si>
    <t>( 訪看40 )第    223 号</t>
  </si>
  <si>
    <t>( 訪看10 )第    492 号</t>
  </si>
  <si>
    <t>( 訪看24 )第    741 号</t>
  </si>
  <si>
    <t>( 訪看25 )第    814 号</t>
  </si>
  <si>
    <t>( 訪ベⅠ１ )第    554 号</t>
  </si>
  <si>
    <t>( 訪看41 )第    152 号</t>
  </si>
  <si>
    <t>( 訪看23 )第    728 号</t>
  </si>
  <si>
    <t>( 訪看25 )第    800 号</t>
  </si>
  <si>
    <t>( 訪看機２ )第     58 号</t>
  </si>
  <si>
    <t>( 訪看34 )第     85 号</t>
  </si>
  <si>
    <t>( 訪看35 )第     12 号</t>
  </si>
  <si>
    <t>( 訪看37 )第      3 号</t>
  </si>
  <si>
    <t>( 訪ベⅠ１ )第     66 号</t>
  </si>
  <si>
    <t>( 訪ベⅠ１注 )第     95 号</t>
  </si>
  <si>
    <t>( 訪看40 )第     42 号</t>
  </si>
  <si>
    <t>( 訪看10 )第    479 号</t>
  </si>
  <si>
    <t>( 訪看24 )第    735 号</t>
  </si>
  <si>
    <t>( 訪看25 )第    808 号</t>
  </si>
  <si>
    <t>( 訪看27 )第    217 号</t>
  </si>
  <si>
    <t>( 訪看10 )第    476 号</t>
  </si>
  <si>
    <t>( 訪看23 )第    730 号</t>
  </si>
  <si>
    <t>( 訪看25 )第    803 号</t>
  </si>
  <si>
    <t>( 訪看27 )第    214 号</t>
  </si>
  <si>
    <t>( 訪看28 )第    133 号</t>
  </si>
  <si>
    <t>( 訪看機４ )第      5 号</t>
  </si>
  <si>
    <t>( 訪看32 )第     66 号</t>
  </si>
  <si>
    <t>( 訪看34 )第    315 号</t>
  </si>
  <si>
    <t>( 訪看35 )第     70 号</t>
  </si>
  <si>
    <t>( 訪ベⅠ１ )第    247 号</t>
  </si>
  <si>
    <t>( 訪ベⅠ１注 )第     14 号</t>
  </si>
  <si>
    <t>( 訪看40 )第    224 号</t>
  </si>
  <si>
    <t>( 訪看10 )第    472 号</t>
  </si>
  <si>
    <t>( 訪看23 )第    726 号</t>
  </si>
  <si>
    <t>( 訪看25 )第    798 号</t>
  </si>
  <si>
    <t>( 訪看27 )第    212 号</t>
  </si>
  <si>
    <t>( 訪看28 )第    131 号</t>
  </si>
  <si>
    <t>( 訪看41 )第    126 号</t>
  </si>
  <si>
    <t>( 訪看10 )第    493 号</t>
  </si>
  <si>
    <t>( 訪看24 )第    743 号</t>
  </si>
  <si>
    <t>( 訪看25 )第    816 号</t>
  </si>
  <si>
    <t>( 訪看41 )第    153 号</t>
  </si>
  <si>
    <t>( 訪看10 )第    484 号</t>
  </si>
  <si>
    <t>( 訪看23 )第    740 号</t>
  </si>
  <si>
    <t>( 訪看25 )第    813 号</t>
  </si>
  <si>
    <t>( 訪看27 )第    219 号</t>
  </si>
  <si>
    <t>( 訪看28 )第    136 号</t>
  </si>
  <si>
    <t>( 訪看40 )第     84 号</t>
  </si>
  <si>
    <t>( 訪看10 )第    500 号</t>
  </si>
  <si>
    <t>( 訪看24 )第    767 号</t>
  </si>
  <si>
    <t>( 訪看25 )第    841 号</t>
  </si>
  <si>
    <t>( 訪看40 )第    605 号</t>
  </si>
  <si>
    <t>( 訪看10 )第    507 号</t>
  </si>
  <si>
    <t>( 訪看23 )第    772 号</t>
  </si>
  <si>
    <t>( 訪看25 )第    846 号</t>
  </si>
  <si>
    <t>( 訪看27 )第    241 号</t>
  </si>
  <si>
    <t>( 訪看28 )第    150 号</t>
  </si>
  <si>
    <t>( 訪ベⅠ１ )第     68 号</t>
  </si>
  <si>
    <t>( 訪看41 )第    316 号</t>
  </si>
  <si>
    <t>( 訪看23 )第    800 号</t>
  </si>
  <si>
    <t>( 訪看25 )第    874 号</t>
  </si>
  <si>
    <t>( 訪看34 )第     71 号</t>
  </si>
  <si>
    <t>( 訪ベⅠ１ )第     32 号</t>
  </si>
  <si>
    <t>( 訪ベⅠ１注 )第     29 号</t>
  </si>
  <si>
    <t>( 訪ベⅡ１８注 )第      4 号</t>
  </si>
  <si>
    <t>( 訪看41 )第    189 号</t>
  </si>
  <si>
    <t>( 訪看10 )第    531 号</t>
  </si>
  <si>
    <t>( 訪看24 )第    810 号</t>
  </si>
  <si>
    <t>( 訪看25 )第    884 号</t>
  </si>
  <si>
    <t>( 訪看27 )第    257 号</t>
  </si>
  <si>
    <t>( 訪看28 )第    172 号</t>
  </si>
  <si>
    <t>( 訪ベⅠ１ )第     70 号</t>
  </si>
  <si>
    <t>( 訪ベⅠ１注 )第    136 号</t>
  </si>
  <si>
    <t>( 訪看40 )第    225 号</t>
  </si>
  <si>
    <t>( 訪看41 )第    190 号</t>
  </si>
  <si>
    <t>( 訪看10 )第    544 号</t>
  </si>
  <si>
    <t>( 訪看24 )第    799 号</t>
  </si>
  <si>
    <t>( 訪看25 )第    873 号</t>
  </si>
  <si>
    <t>( 訪看40 )第    226 号</t>
  </si>
  <si>
    <t>( 訪看10 )第    542 号</t>
  </si>
  <si>
    <t>( 訪看24 )第    819 号</t>
  </si>
  <si>
    <t>( 訪看25 )第    893 号</t>
  </si>
  <si>
    <t>( 訪看27 )第    485 号</t>
  </si>
  <si>
    <t>( 訪看28 )第    317 号</t>
  </si>
  <si>
    <t>( 訪ベⅠ１ )第    501 号</t>
  </si>
  <si>
    <t>( 訪看41 )第     27 号</t>
  </si>
  <si>
    <t>( 訪看10 )第    545 号</t>
  </si>
  <si>
    <t>( 訪看24 )第    823 号</t>
  </si>
  <si>
    <t>( 訪看25 )第    897 号</t>
  </si>
  <si>
    <t>( 訪看27 )第    276 号</t>
  </si>
  <si>
    <t>( 訪看28 )第    178 号</t>
  </si>
  <si>
    <t>( 訪ベⅠ１注 )第    404 号</t>
  </si>
  <si>
    <t>( 訪看41 )第    299 号</t>
  </si>
  <si>
    <t>( 訪看10 )第    567 号</t>
  </si>
  <si>
    <t>( 訪看23 )第    842 号</t>
  </si>
  <si>
    <t>( 訪看25 )第    915 号</t>
  </si>
  <si>
    <t>( 訪看27 )第    273 号</t>
  </si>
  <si>
    <t>( 訪看28 )第    176 号</t>
  </si>
  <si>
    <t>( 訪看34 )第     65 号</t>
  </si>
  <si>
    <t>( 訪看40 )第    376 号</t>
  </si>
  <si>
    <t>( 訪看10 )第    548 号</t>
  </si>
  <si>
    <t>( 訪看23 )第    968 号</t>
  </si>
  <si>
    <t>( 訪看24 )第    829 号</t>
  </si>
  <si>
    <t>( 訪看25 )第    903 号</t>
  </si>
  <si>
    <t>( 訪看27 )第    264 号</t>
  </si>
  <si>
    <t>( 訪看41 )第    191 号</t>
  </si>
  <si>
    <t>( 訪看10 )第    568 号</t>
  </si>
  <si>
    <t>( 訪看24 )第    844 号</t>
  </si>
  <si>
    <t>( 訪看25 )第    917 号</t>
  </si>
  <si>
    <t>( 訪看27 )第    275 号</t>
  </si>
  <si>
    <t>( 訪ベⅠ１ )第    614 号</t>
  </si>
  <si>
    <t>( 訪看40 )第    602 号</t>
  </si>
  <si>
    <t>( 訪看10 )第    559 号</t>
  </si>
  <si>
    <t>( 訪看23 )第   1116 号</t>
  </si>
  <si>
    <t>( 訪看24 )第    837 号</t>
  </si>
  <si>
    <t>( 訪看25 )第    910 号</t>
  </si>
  <si>
    <t>( 訪看27 )第    269 号</t>
  </si>
  <si>
    <t>( 訪看28 )第    171 号</t>
  </si>
  <si>
    <t>( 訪看34 )第    327 号</t>
  </si>
  <si>
    <t>( 訪ベⅠ１ )第    377 号</t>
  </si>
  <si>
    <t>( 訪ベⅠ１注 )第    186 号</t>
  </si>
  <si>
    <t>( 訪看40 )第    380 号</t>
  </si>
  <si>
    <t>( 訪看10 )第    560 号</t>
  </si>
  <si>
    <t>( 訪看23 )第    843 号</t>
  </si>
  <si>
    <t>( 訪看25 )第    916 号</t>
  </si>
  <si>
    <t>( 訪看27 )第    274 号</t>
  </si>
  <si>
    <t>( 訪看28 )第    177 号</t>
  </si>
  <si>
    <t>( 訪ベⅠ１ )第     73 号</t>
  </si>
  <si>
    <t>( 訪看41 )第    192 号</t>
  </si>
  <si>
    <t>( 訪看10 )第    569 号</t>
  </si>
  <si>
    <t>( 訪看40 )第    590 号</t>
  </si>
  <si>
    <t>( 訪看23 )第    838 号</t>
  </si>
  <si>
    <t>( 訪看25 )第    911 号</t>
  </si>
  <si>
    <t>( 訪看26 )第     43 号</t>
  </si>
  <si>
    <t>( 訪看32 )第     26 号</t>
  </si>
  <si>
    <t>( 訪看34 )第     73 号</t>
  </si>
  <si>
    <t>( 訪看35 )第     21 号</t>
  </si>
  <si>
    <t>( 訪看37 )第      9 号</t>
  </si>
  <si>
    <t>( 訪ベⅠ１ )第    522 号</t>
  </si>
  <si>
    <t>( 訪看40 )第    171 号</t>
  </si>
  <si>
    <t>( 訪看24 )第    867 号</t>
  </si>
  <si>
    <t>( 訪看25 )第    939 号</t>
  </si>
  <si>
    <t>( 訪看40 )第    227 号</t>
  </si>
  <si>
    <t>( 訪看10 )第    590 号</t>
  </si>
  <si>
    <t>( 訪看34 )第    295 号</t>
  </si>
  <si>
    <t>( 訪ベⅠ１ )第     74 号</t>
  </si>
  <si>
    <t>( 訪ベⅠ１注 )第    140 号</t>
  </si>
  <si>
    <t>( 訪看40 )第    625 号</t>
  </si>
  <si>
    <t>( 訪看10 )第    821 号</t>
  </si>
  <si>
    <t>( 訪看24 )第    898 号</t>
  </si>
  <si>
    <t>( 訪看25 )第    968 号</t>
  </si>
  <si>
    <t>( 訪看34 )第    108 号</t>
  </si>
  <si>
    <t>( 訪看36 )第     30 号</t>
  </si>
  <si>
    <t>( 訪ベⅠ１ )第    315 号</t>
  </si>
  <si>
    <t>( 訪ベⅠ１注 )第    339 号</t>
  </si>
  <si>
    <t>( 訪看41 )第    194 号</t>
  </si>
  <si>
    <t>( 訪看10 )第    605 号</t>
  </si>
  <si>
    <t>( 訪看24 )第    904 号</t>
  </si>
  <si>
    <t>( 訪看25 )第    974 号</t>
  </si>
  <si>
    <t>( 訪看10 )第    627 号</t>
  </si>
  <si>
    <t>( 訪看23 )第    932 号</t>
  </si>
  <si>
    <t>( 訪看25 )第   1003 号</t>
  </si>
  <si>
    <t>( 訪看27 )第    327 号</t>
  </si>
  <si>
    <t>( 訪看28 )第    217 号</t>
  </si>
  <si>
    <t>( 訪ベⅠ１ )第    606 号</t>
  </si>
  <si>
    <t>( 訪看41 )第    313 号</t>
  </si>
  <si>
    <t>( 訪看10 )第    623 号</t>
  </si>
  <si>
    <t>( 訪看23 )第    927 号</t>
  </si>
  <si>
    <t>( 訪看25 )第    999 号</t>
  </si>
  <si>
    <t>( 訪看27 )第    321 号</t>
  </si>
  <si>
    <t>( 訪看28 )第    213 号</t>
  </si>
  <si>
    <t>( 訪看34 )第    411 号</t>
  </si>
  <si>
    <t>( 訪看35 )第     31 号</t>
  </si>
  <si>
    <t>( 訪ベⅠ１ )第     75 号</t>
  </si>
  <si>
    <t>( 訪ベⅠ１注 )第    133 号</t>
  </si>
  <si>
    <t>( 訪看40 )第    386 号</t>
  </si>
  <si>
    <t>( 訪看10 )第    649 号</t>
  </si>
  <si>
    <t>( 訪看24 )第    965 号</t>
  </si>
  <si>
    <t>( 訪看25 )第   1037 号</t>
  </si>
  <si>
    <t>( 訪看27 )第    347 号</t>
  </si>
  <si>
    <t>( 訪看41 )第     10 号</t>
  </si>
  <si>
    <t>( 訪看10 )第    727 号</t>
  </si>
  <si>
    <t>( 訪看23 )第   1106 号</t>
  </si>
  <si>
    <t>( 訪看25 )第   1134 号</t>
  </si>
  <si>
    <t>( 訪看27 )第    419 号</t>
  </si>
  <si>
    <t>( 訪看28 )第    298 号</t>
  </si>
  <si>
    <t>( 訪ベⅠ１ )第    594 号</t>
  </si>
  <si>
    <t>( 訪看41 )第    386 号</t>
  </si>
  <si>
    <t>( 訪看23 )第   1086 号</t>
  </si>
  <si>
    <t>( 訪看24 )第   1016 号</t>
  </si>
  <si>
    <t>( 訪看25 )第   1094 号</t>
  </si>
  <si>
    <t>( 訪看34 )第    336 号</t>
  </si>
  <si>
    <t>( 訪ベⅠ１ )第    343 号</t>
  </si>
  <si>
    <t>( 訪ベⅠ１注 )第     13 号</t>
  </si>
  <si>
    <t>( 訪ベⅡ３ )第      1 号</t>
  </si>
  <si>
    <t>( 訪看41 )第    334 号</t>
  </si>
  <si>
    <t>( 訪看10 )第    698 号</t>
  </si>
  <si>
    <t>( 訪看24 )第   1021 号</t>
  </si>
  <si>
    <t>( 訪看25 )第   1101 号</t>
  </si>
  <si>
    <t>( 訪看34 )第    272 号</t>
  </si>
  <si>
    <t>( 訪ベⅠ１ )第    596 号</t>
  </si>
  <si>
    <t>( 訪看41 )第    351 号</t>
  </si>
  <si>
    <t>( 訪看34 )第    324 号</t>
  </si>
  <si>
    <t>( 訪看41 )第    390 号</t>
  </si>
  <si>
    <t>( 訪看23 )第   1158 号</t>
  </si>
  <si>
    <t>( 訪看25 )第   1204 号</t>
  </si>
  <si>
    <t>( 訪ベⅠ１ )第    628 号</t>
  </si>
  <si>
    <t>( 訪看41 )第    467 号</t>
  </si>
  <si>
    <t>( 訪看10 )第    770 号</t>
  </si>
  <si>
    <t>( 訪看23 )第   1154 号</t>
  </si>
  <si>
    <t>( 訪看25 )第   1199 号</t>
  </si>
  <si>
    <t>( 訪看27 )第    461 号</t>
  </si>
  <si>
    <t>( 訪看28 )第    305 号</t>
  </si>
  <si>
    <t>( 訪看34 )第    362 号</t>
  </si>
  <si>
    <t>( 訪ベⅠ１ )第    453 号</t>
  </si>
  <si>
    <t>( 訪ベⅡ１８ )第     33 号</t>
  </si>
  <si>
    <t>( 訪看41 )第    475 号</t>
  </si>
  <si>
    <t>( 訪看10 )第    810 号</t>
  </si>
  <si>
    <t>( 訪看41 )第    469 号</t>
  </si>
  <si>
    <t>( 訪看10 )第    786 号</t>
  </si>
  <si>
    <t>( 訪看24 )第   1115 号</t>
  </si>
  <si>
    <t>( 訪看41 )第    462 号</t>
  </si>
  <si>
    <t>( 訪看23 )第   1188 号</t>
  </si>
  <si>
    <t>( 訪看24 )第   1151 号</t>
  </si>
  <si>
    <t>( 訪看25 )第   1239 号</t>
  </si>
  <si>
    <t>( 訪看34 )第    415 号</t>
  </si>
  <si>
    <t>( 訪看23 )第   1187 号</t>
  </si>
  <si>
    <t>( 訪看25 )第   1233 号</t>
  </si>
  <si>
    <t>( 訪看36 )第      2 号</t>
  </si>
  <si>
    <t>( 訪ベⅠ１ )第    523 号</t>
  </si>
  <si>
    <t>( 訪看41 )第    499 号</t>
  </si>
  <si>
    <t>( 訪看10 )第    824 号</t>
  </si>
  <si>
    <t>( 訪看24 )第   1152 号</t>
  </si>
  <si>
    <t>( 訪看25 )第   1240 号</t>
  </si>
  <si>
    <t>( 訪看27 )第    494 号</t>
  </si>
  <si>
    <t>( 訪看10 )第    826 号</t>
  </si>
  <si>
    <t>( 訪看24 )第   1154 号</t>
  </si>
  <si>
    <t>( 訪看27 )第    496 号</t>
  </si>
  <si>
    <t>( 訪看28 )第    327 号</t>
  </si>
  <si>
    <t>( 訪看10 )第    828 号</t>
  </si>
  <si>
    <t>( 訪看23 )第   1203 号</t>
  </si>
  <si>
    <t>( 訪看24 )第   1155 号</t>
  </si>
  <si>
    <t>( 訪看25 )第   1248 号</t>
  </si>
  <si>
    <t>( 訪看34 )第    427 号</t>
  </si>
  <si>
    <t>( 訪看35 )第     95 号</t>
  </si>
  <si>
    <t>( 訪看37 )第     44 号</t>
  </si>
  <si>
    <t>( 訪ベⅠ１ )第    629 号</t>
  </si>
  <si>
    <t>( 訪看24 )第    490 号</t>
  </si>
  <si>
    <t>( 訪看25 )第    590 号</t>
  </si>
  <si>
    <t>( 訪看10 )第     41 号</t>
  </si>
  <si>
    <t>( 訪看23 )第    126 号</t>
  </si>
  <si>
    <t>( 訪看25 )第     42 号</t>
  </si>
  <si>
    <t>( 訪看27 )第    105 号</t>
  </si>
  <si>
    <t>( 訪看34 )第    173 号</t>
  </si>
  <si>
    <t>( 訪ベⅠ１ )第     76 号</t>
  </si>
  <si>
    <t>( 訪ベⅠ１注 )第    229 号</t>
  </si>
  <si>
    <t>( 訪看40 )第    228 号</t>
  </si>
  <si>
    <t>( 訪看10 )第     42 号</t>
  </si>
  <si>
    <t>( 訪看23 )第    127 号</t>
  </si>
  <si>
    <t>( 訪看25 )第     99 号</t>
  </si>
  <si>
    <t>( 訪看27 )第    106 号</t>
  </si>
  <si>
    <t>( 訪看34 )第    174 号</t>
  </si>
  <si>
    <t>( 訪ベⅠ１ )第     77 号</t>
  </si>
  <si>
    <t>( 訪ベⅠ１注 )第    227 号</t>
  </si>
  <si>
    <t>( 訪看40 )第    229 号</t>
  </si>
  <si>
    <t>( 訪看10 )第    225 号</t>
  </si>
  <si>
    <t>( 訪看23 )第    203 号</t>
  </si>
  <si>
    <t>( 訪看25 )第    294 号</t>
  </si>
  <si>
    <t>( 訪看27 )第     48 号</t>
  </si>
  <si>
    <t>( 訪看34 )第      4 号</t>
  </si>
  <si>
    <t>( 訪ベⅠ１ )第     80 号</t>
  </si>
  <si>
    <t>( 訪ベⅠ１注 )第     17 号</t>
  </si>
  <si>
    <t>( 訪看40 )第    148 号</t>
  </si>
  <si>
    <t>( 訪看10 )第    126 号</t>
  </si>
  <si>
    <t>( 訪看23 )第      4 号</t>
  </si>
  <si>
    <t>( 訪看25 )第    100 号</t>
  </si>
  <si>
    <t>( 訪看34 )第    235 号</t>
  </si>
  <si>
    <t>( 訪ベⅠ１ )第     82 号</t>
  </si>
  <si>
    <t>( 訪ベⅠ１注 )第     51 号</t>
  </si>
  <si>
    <t>( 訪看40 )第      7 号</t>
  </si>
  <si>
    <t>( 訪看10 )第      8 号</t>
  </si>
  <si>
    <t>( 訪看23 )第      5 号</t>
  </si>
  <si>
    <t>( 訪看25 )第    127 号</t>
  </si>
  <si>
    <t>( 訪看34 )第    220 号</t>
  </si>
  <si>
    <t>( 訪ベⅠ１ )第     84 号</t>
  </si>
  <si>
    <t>( 訪ベⅠ１注 )第    126 号</t>
  </si>
  <si>
    <t>( 訪看40 )第      4 号</t>
  </si>
  <si>
    <t>( 訪看10 )第    174 号</t>
  </si>
  <si>
    <t>( 訪看23 )第      7 号</t>
  </si>
  <si>
    <t>( 訪看25 )第    118 号</t>
  </si>
  <si>
    <t>( 訪看27 )第     26 号</t>
  </si>
  <si>
    <t>( 訪看28 )第     23 号</t>
  </si>
  <si>
    <t>( 訪看機２ )第     56 号</t>
  </si>
  <si>
    <t>( 訪看34 )第     96 号</t>
  </si>
  <si>
    <t>( 訪看35 )第     54 号</t>
  </si>
  <si>
    <t>( 訪看37 )第     21 号</t>
  </si>
  <si>
    <t>( 訪ベⅠ１ )第     92 号</t>
  </si>
  <si>
    <t>( 訪ベⅠ１注 )第     60 号</t>
  </si>
  <si>
    <t>( 訪看40 )第     73 号</t>
  </si>
  <si>
    <t>( 訪看10 )第    129 号</t>
  </si>
  <si>
    <t>( 訪看23 )第      9 号</t>
  </si>
  <si>
    <t>( 訪看25 )第    186 号</t>
  </si>
  <si>
    <t>( 訪看34 )第    333 号</t>
  </si>
  <si>
    <t>( 訪ベⅠ１ )第    281 号</t>
  </si>
  <si>
    <t>( 訪ベⅠ１注 )第    154 号</t>
  </si>
  <si>
    <t>( 訪看40 )第     74 号</t>
  </si>
  <si>
    <t>( 訪看24 )第    857 号</t>
  </si>
  <si>
    <t>( 訪看25 )第    929 号</t>
  </si>
  <si>
    <t>( 訪ベⅠ１ )第     94 号</t>
  </si>
  <si>
    <t>( 訪ベⅠ１注 )第    375 号</t>
  </si>
  <si>
    <t>( 訪看41 )第    195 号</t>
  </si>
  <si>
    <t>( 訪看10 )第     12 号</t>
  </si>
  <si>
    <t>( 訪看23 )第     10 号</t>
  </si>
  <si>
    <t>( 訪看25 )第    167 号</t>
  </si>
  <si>
    <t>( 訪看26 )第     37 号</t>
  </si>
  <si>
    <t>( 訪看27 )第     27 号</t>
  </si>
  <si>
    <t>( 訪看32 )第     20 号</t>
  </si>
  <si>
    <t>( 訪看34 )第     95 号</t>
  </si>
  <si>
    <t>( 訪看35 )第     33 号</t>
  </si>
  <si>
    <t>( 訪看37 )第     17 号</t>
  </si>
  <si>
    <t>( 訪ベⅠ１ )第    104 号</t>
  </si>
  <si>
    <t>( 訪ベⅠ１注 )第     54 号</t>
  </si>
  <si>
    <t>( 訪看40 )第    389 号</t>
  </si>
  <si>
    <t>( 訪看23 )第   1015 号</t>
  </si>
  <si>
    <t>( 訪看24 )第    162 号</t>
  </si>
  <si>
    <t>( 訪看25 )第    262 号</t>
  </si>
  <si>
    <t>( 訪看機２ )第     42 号</t>
  </si>
  <si>
    <t>( 訪看34 )第    308 号</t>
  </si>
  <si>
    <t>( 訪ベⅠ１ )第    107 号</t>
  </si>
  <si>
    <t>( 訪ベⅠ１注 )第    410 号</t>
  </si>
  <si>
    <t>( 訪看40 )第    230 号</t>
  </si>
  <si>
    <t>( 訪看24 )第     12 号</t>
  </si>
  <si>
    <t>( 訪看25 )第    240 号</t>
  </si>
  <si>
    <t>( 訪看10 )第    199 号</t>
  </si>
  <si>
    <t>( 訪看24 )第    196 号</t>
  </si>
  <si>
    <t>( 訪看25 )第    287 号</t>
  </si>
  <si>
    <t>( 訪看34 )第    227 号</t>
  </si>
  <si>
    <t>( 訪ベⅠ１ )第    337 号</t>
  </si>
  <si>
    <t>( 訪ベⅠ１注 )第    319 号</t>
  </si>
  <si>
    <t>( 訪看40 )第     68 号</t>
  </si>
  <si>
    <t>( 訪看23 )第    224 号</t>
  </si>
  <si>
    <t>( 訪看25 )第    314 号</t>
  </si>
  <si>
    <t>( 訪看34 )第     67 号</t>
  </si>
  <si>
    <t>( 訪ベⅠ１ )第    109 号</t>
  </si>
  <si>
    <t>( 訪ベⅠ１注 )第    106 号</t>
  </si>
  <si>
    <t>( 訪看40 )第    172 号</t>
  </si>
  <si>
    <t>( 訪看10 )第    125 号</t>
  </si>
  <si>
    <t>( 訪看24 )第    272 号</t>
  </si>
  <si>
    <t>( 訪看25 )第    370 号</t>
  </si>
  <si>
    <t>( 訪ベⅠ１ )第    585 号</t>
  </si>
  <si>
    <t>( 訪看41 )第     29 号</t>
  </si>
  <si>
    <t>( 訪看10 )第    729 号</t>
  </si>
  <si>
    <t>( 訪看24 )第    273 号</t>
  </si>
  <si>
    <t>( 訪看25 )第    371 号</t>
  </si>
  <si>
    <t>( 訪看27 )第    420 号</t>
  </si>
  <si>
    <t>( 訪看28 )第    280 号</t>
  </si>
  <si>
    <t>( 訪看34 )第     29 号</t>
  </si>
  <si>
    <t>( 訪ベⅠ１ )第    111 号</t>
  </si>
  <si>
    <t>( 訪ベⅠ１注 )第    167 号</t>
  </si>
  <si>
    <t>( 訪看40 )第     72 号</t>
  </si>
  <si>
    <t>( 訪看24 )第    282 号</t>
  </si>
  <si>
    <t>( 訪看25 )第    380 号</t>
  </si>
  <si>
    <t>( 訪看34 )第    110 号</t>
  </si>
  <si>
    <t>( 訪看41 )第    197 号</t>
  </si>
  <si>
    <t>( 訪看10 )第    130 号</t>
  </si>
  <si>
    <t>( 訪看24 )第    283 号</t>
  </si>
  <si>
    <t>( 訪看25 )第    381 号</t>
  </si>
  <si>
    <t>( 訪看10 )第    144 号</t>
  </si>
  <si>
    <t>( 訪看23 )第    303 号</t>
  </si>
  <si>
    <t>( 訪看25 )第    403 号</t>
  </si>
  <si>
    <t>( 訪看27 )第      2 号</t>
  </si>
  <si>
    <t>( 訪看28 )第      2 号</t>
  </si>
  <si>
    <t>( 訪看41 )第     30 号</t>
  </si>
  <si>
    <t>( 訪看10 )第    148 号</t>
  </si>
  <si>
    <t>( 訪看24 )第    320 号</t>
  </si>
  <si>
    <t>( 訪看25 )第    420 号</t>
  </si>
  <si>
    <t>( 訪看27 )第      3 号</t>
  </si>
  <si>
    <t>( 訪看28 )第      3 号</t>
  </si>
  <si>
    <t>( 訪看34 )第    355 号</t>
  </si>
  <si>
    <t>( 訪看40 )第    103 号</t>
  </si>
  <si>
    <t>( 訪看10 )第    168 号</t>
  </si>
  <si>
    <t>( 訪看23 )第    349 号</t>
  </si>
  <si>
    <t>( 訪看25 )第    447 号</t>
  </si>
  <si>
    <t>( 訪ベⅠ１ )第    583 号</t>
  </si>
  <si>
    <t>( 訪看41 )第     31 号</t>
  </si>
  <si>
    <t>( 訪看10 )第    426 号</t>
  </si>
  <si>
    <t>( 訪看23 )第    353 号</t>
  </si>
  <si>
    <t>( 訪看25 )第    450 号</t>
  </si>
  <si>
    <t>( 訪看27 )第    185 号</t>
  </si>
  <si>
    <t>( 訪看28 )第    111 号</t>
  </si>
  <si>
    <t>( 訪ベⅠ１ )第    115 号</t>
  </si>
  <si>
    <t>( 訪ベⅠ１注 )第     67 号</t>
  </si>
  <si>
    <t>( 訪看40 )第    636 号</t>
  </si>
  <si>
    <t>( 訪看41 )第    198 号</t>
  </si>
  <si>
    <t>( 訪看10 )第    172 号</t>
  </si>
  <si>
    <t>( 訪看24 )第    357 号</t>
  </si>
  <si>
    <t>( 訪看25 )第    456 号</t>
  </si>
  <si>
    <t>( 訪ベⅠ１ )第    584 号</t>
  </si>
  <si>
    <t>( 訪看41 )第     32 号</t>
  </si>
  <si>
    <t>( 訪看10 )第    258 号</t>
  </si>
  <si>
    <t>( 訪看23 )第    388 号</t>
  </si>
  <si>
    <t>( 訪看25 )第    487 号</t>
  </si>
  <si>
    <t>( 訪看27 )第     77 号</t>
  </si>
  <si>
    <t>( 訪看34 )第    142 号</t>
  </si>
  <si>
    <t>( 訪ベⅠ１ )第    509 号</t>
  </si>
  <si>
    <t>( 訪看40 )第    157 号</t>
  </si>
  <si>
    <t>( 訪看10 )第    430 号</t>
  </si>
  <si>
    <t>( 訪看24 )第    420 号</t>
  </si>
  <si>
    <t>( 訪看25 )第    519 号</t>
  </si>
  <si>
    <t>( 訪看26 )第     11 号</t>
  </si>
  <si>
    <t>( 訪看32 )第      1 号</t>
  </si>
  <si>
    <t>( 訪看40 )第    143 号</t>
  </si>
  <si>
    <t>( 訪看23 )第    448 号</t>
  </si>
  <si>
    <t>( 訪看25 )第    543 号</t>
  </si>
  <si>
    <t>( 訪看41 )第     33 号</t>
  </si>
  <si>
    <t>( 訪看24 )第    455 号</t>
  </si>
  <si>
    <t>( 訪看25 )第    551 号</t>
  </si>
  <si>
    <t>( 訪看10 )第    749 号</t>
  </si>
  <si>
    <t>( 訪看24 )第    462 号</t>
  </si>
  <si>
    <t>( 訪看25 )第    558 号</t>
  </si>
  <si>
    <t>( 訪看41 )第    155 号</t>
  </si>
  <si>
    <t>( 訪看10 )第    261 号</t>
  </si>
  <si>
    <t>( 訪看23 )第    473 号</t>
  </si>
  <si>
    <t>( 訪看25 )第    568 号</t>
  </si>
  <si>
    <t>( 訪看27 )第     80 号</t>
  </si>
  <si>
    <t>( 訪看28 )第     65 号</t>
  </si>
  <si>
    <t>( 訪看40 )第    140 号</t>
  </si>
  <si>
    <t>( 訪看23 )第    511 号</t>
  </si>
  <si>
    <t>( 訪看25 )第    609 号</t>
  </si>
  <si>
    <t>( 訪看34 )第     97 号</t>
  </si>
  <si>
    <t>( 訪ベⅠ１ )第    505 号</t>
  </si>
  <si>
    <t>( 訪看40 )第    118 号</t>
  </si>
  <si>
    <t>( 訪看10 )第    289 号</t>
  </si>
  <si>
    <t>( 訪看34 )第    294 号</t>
  </si>
  <si>
    <t>( 訪ベⅠ１ )第    116 号</t>
  </si>
  <si>
    <t>( 訪ベⅠ１注 )第    141 号</t>
  </si>
  <si>
    <t>( 訪看40 )第    641 号</t>
  </si>
  <si>
    <t>( 訪看10 )第    707 号</t>
  </si>
  <si>
    <t>( 訪看23 )第    969 号</t>
  </si>
  <si>
    <t>( 訪看24 )第    549 号</t>
  </si>
  <si>
    <t>( 訪看25 )第    634 号</t>
  </si>
  <si>
    <t>( 訪ベⅠ１ )第    504 号</t>
  </si>
  <si>
    <t>( 訪看40 )第    395 号</t>
  </si>
  <si>
    <t>( 訪看41 )第    432 号</t>
  </si>
  <si>
    <t>( 訪看23 )第    600 号</t>
  </si>
  <si>
    <t>( 訪看25 )第    674 号</t>
  </si>
  <si>
    <t>( 訪看40 )第    126 号</t>
  </si>
  <si>
    <t>( 訪看23 )第    624 号</t>
  </si>
  <si>
    <t>( 訪看25 )第    698 号</t>
  </si>
  <si>
    <t>( 訪看32 )第      2 号</t>
  </si>
  <si>
    <t>( 訪看35 )第     92 号</t>
  </si>
  <si>
    <t>( 訪ベⅠ１ )第    117 号</t>
  </si>
  <si>
    <t>( 訪ベⅠ１注 )第    376 号</t>
  </si>
  <si>
    <t>( 訪看40 )第    116 号</t>
  </si>
  <si>
    <t>( 訪看24 )第    617 号</t>
  </si>
  <si>
    <t>( 訪看25 )第    691 号</t>
  </si>
  <si>
    <t>( 訪看34 )第    239 号</t>
  </si>
  <si>
    <t>( 訪看41 )第    459 号</t>
  </si>
  <si>
    <t>( 訪看10 )第    395 号</t>
  </si>
  <si>
    <t>( 訪看23 )第   1070 号</t>
  </si>
  <si>
    <t>( 訪看24 )第    618 号</t>
  </si>
  <si>
    <t>( 訪看25 )第    692 号</t>
  </si>
  <si>
    <t>( 訪看27 )第    168 号</t>
  </si>
  <si>
    <t>( 訪看28 )第     97 号</t>
  </si>
  <si>
    <t>( 訪看40 )第    638 号</t>
  </si>
  <si>
    <t>( 訪看41 )第    304 号</t>
  </si>
  <si>
    <t>( 訪看24 )第    642 号</t>
  </si>
  <si>
    <t>( 訪看25 )第    716 号</t>
  </si>
  <si>
    <t>( 訪看34 )第    219 号</t>
  </si>
  <si>
    <t>( 訪看35 )第     38 号</t>
  </si>
  <si>
    <t>( 訪ベⅠ１ )第    118 号</t>
  </si>
  <si>
    <t>( 訪ベⅠ１注 )第    161 号</t>
  </si>
  <si>
    <t>( 訪看40 )第     44 号</t>
  </si>
  <si>
    <t>( 訪看10 )第    419 号</t>
  </si>
  <si>
    <t>( 訪看23 )第    659 号</t>
  </si>
  <si>
    <t>( 訪看25 )第    732 号</t>
  </si>
  <si>
    <t>( 訪看26 )第     32 号</t>
  </si>
  <si>
    <t>( 訪看27 )第    181 号</t>
  </si>
  <si>
    <t>( 訪看28 )第    107 号</t>
  </si>
  <si>
    <t>( 訪ベⅠ１ )第    280 号</t>
  </si>
  <si>
    <t>( 訪ベⅠ１注 )第    297 号</t>
  </si>
  <si>
    <t>( 訪看40 )第    231 号</t>
  </si>
  <si>
    <t>( 訪看10 )第    422 号</t>
  </si>
  <si>
    <t>( 訪看23 )第    664 号</t>
  </si>
  <si>
    <t>( 訪看25 )第    737 号</t>
  </si>
  <si>
    <t>( 訪看26 )第     34 号</t>
  </si>
  <si>
    <t>( 訪看機１ )第     16 号</t>
  </si>
  <si>
    <t>( 訪看32 )第     16 号</t>
  </si>
  <si>
    <t>( 訪ベⅠ１ )第    282 号</t>
  </si>
  <si>
    <t>( 訪ベⅠ１注 )第    295 号</t>
  </si>
  <si>
    <t>( 訪看40 )第    232 号</t>
  </si>
  <si>
    <t>( 訪看10 )第    436 号</t>
  </si>
  <si>
    <t>( 訪看24 )第    682 号</t>
  </si>
  <si>
    <t>( 訪看25 )第    754 号</t>
  </si>
  <si>
    <t>( 訪看27 )第    239 号</t>
  </si>
  <si>
    <t>( 訪看10 )第    449 号</t>
  </si>
  <si>
    <t>( 訪看24 )第    676 号</t>
  </si>
  <si>
    <t>( 訪看25 )第    748 号</t>
  </si>
  <si>
    <t>( 訪看34 )第    111 号</t>
  </si>
  <si>
    <t>( 訪ベⅠ１ )第    316 号</t>
  </si>
  <si>
    <t>( 訪ベⅠ１注 )第    332 号</t>
  </si>
  <si>
    <t>( 訪看41 )第    226 号</t>
  </si>
  <si>
    <t>( 訪看10 )第    427 号</t>
  </si>
  <si>
    <t>( 訪看23 )第    729 号</t>
  </si>
  <si>
    <t>( 訪看25 )第    801 号</t>
  </si>
  <si>
    <t>( 訪看34 )第      7 号</t>
  </si>
  <si>
    <t>( 訪ベⅠ１ )第    482 号</t>
  </si>
  <si>
    <t>( 訪看41 )第     34 号</t>
  </si>
  <si>
    <t>( 訪看10 )第    609 号</t>
  </si>
  <si>
    <t>( 訪看24 )第    692 号</t>
  </si>
  <si>
    <t>( 訪看25 )第    764 号</t>
  </si>
  <si>
    <t>( 訪看27 )第    309 号</t>
  </si>
  <si>
    <t>( 訪看28 )第    203 号</t>
  </si>
  <si>
    <t>( 訪看40 )第    397 号</t>
  </si>
  <si>
    <t>( 訪看10 )第    616 号</t>
  </si>
  <si>
    <t>( 訪看23 )第    695 号</t>
  </si>
  <si>
    <t>( 訪看25 )第    767 号</t>
  </si>
  <si>
    <t>( 訪看41 )第    156 号</t>
  </si>
  <si>
    <t>( 訪看10 )第    444 号</t>
  </si>
  <si>
    <t>( 訪看10 )第    445 号</t>
  </si>
  <si>
    <t>( 訪看23 )第    696 号</t>
  </si>
  <si>
    <t>( 訪看25 )第    768 号</t>
  </si>
  <si>
    <t>( 訪看27 )第    194 号</t>
  </si>
  <si>
    <t>( 訪看34 )第     42 号</t>
  </si>
  <si>
    <t>( 訪ベⅠ１ )第    558 号</t>
  </si>
  <si>
    <t>( 訪ベⅠ１注 )第    278 号</t>
  </si>
  <si>
    <t>( 訪看41 )第    285 号</t>
  </si>
  <si>
    <t>( 訪看23 )第    697 号</t>
  </si>
  <si>
    <t>( 訪看25 )第    769 号</t>
  </si>
  <si>
    <t>( 訪看35 )第     66 号</t>
  </si>
  <si>
    <t>( 訪看37 )第     37 号</t>
  </si>
  <si>
    <t>( 訪ベⅠ１ )第    269 号</t>
  </si>
  <si>
    <t>( 訪看40 )第     78 号</t>
  </si>
  <si>
    <t>( 訪看10 )第    637 号</t>
  </si>
  <si>
    <t>( 訪看23 )第   1054 号</t>
  </si>
  <si>
    <t>( 訪看24 )第    868 号</t>
  </si>
  <si>
    <t>( 訪看25 )第    940 号</t>
  </si>
  <si>
    <t>( 訪看34 )第    314 号</t>
  </si>
  <si>
    <t>( 訪ベⅠ１ )第    415 号</t>
  </si>
  <si>
    <t>( 訪看40 )第    233 号</t>
  </si>
  <si>
    <t>( 訪看23 )第   1191 号</t>
  </si>
  <si>
    <t>( 訪看25 )第   1243 号</t>
  </si>
  <si>
    <t>( 訪ベⅠ１ )第    620 号</t>
  </si>
  <si>
    <t>( 訪看41 )第     36 号</t>
  </si>
  <si>
    <t>( 訪看10 )第    463 号</t>
  </si>
  <si>
    <t>( 訪看23 )第    715 号</t>
  </si>
  <si>
    <t>( 訪看25 )第    818 号</t>
  </si>
  <si>
    <t>( 訪看27 )第    204 号</t>
  </si>
  <si>
    <t>( 訪看40 )第    400 号</t>
  </si>
  <si>
    <t>( 訪看23 )第    720 号</t>
  </si>
  <si>
    <t>( 訪看25 )第    792 号</t>
  </si>
  <si>
    <t>( 訪看34 )第     86 号</t>
  </si>
  <si>
    <t>( 訪看36 )第     24 号</t>
  </si>
  <si>
    <t>( 訪ベⅠ１ )第     12 号</t>
  </si>
  <si>
    <t>( 訪ベⅠ１注 )第    315 号</t>
  </si>
  <si>
    <t>( 訪ベⅡ１８ )第      2 号</t>
  </si>
  <si>
    <t>( 訪ベⅡ１８注 )第     11 号</t>
  </si>
  <si>
    <t>( 訪看41 )第    200 号</t>
  </si>
  <si>
    <t>( 訪看10 )第    546 号</t>
  </si>
  <si>
    <t>( 訪看23 )第    769 号</t>
  </si>
  <si>
    <t>( 訪看25 )第    843 号</t>
  </si>
  <si>
    <t>( 訪看27 )第    339 号</t>
  </si>
  <si>
    <t>( 訪看28 )第    228 号</t>
  </si>
  <si>
    <t>( 訪看機１ )第     34 号</t>
  </si>
  <si>
    <t>( 訪看機２ )第     52 号</t>
  </si>
  <si>
    <t>( 訪看32 )第     71 号</t>
  </si>
  <si>
    <t>( 訪看34 )第    380 号</t>
  </si>
  <si>
    <t>( 訪看37 )第     29 号</t>
  </si>
  <si>
    <t>( 訪ベⅠ１ )第    306 号</t>
  </si>
  <si>
    <t>( 訪ベⅠ１注 )第     63 号</t>
  </si>
  <si>
    <t>( 訪看40 )第    107 号</t>
  </si>
  <si>
    <t>( 訪看10 )第    819 号</t>
  </si>
  <si>
    <t>( 訪看24 )第    752 号</t>
  </si>
  <si>
    <t>( 訪看25 )第    826 号</t>
  </si>
  <si>
    <t>( 訪看27 )第    491 号</t>
  </si>
  <si>
    <t>( 訪ベⅠ１ )第    404 号</t>
  </si>
  <si>
    <t>( 訪ベⅠ１注 )第     19 号</t>
  </si>
  <si>
    <t>( 訪看41 )第    157 号</t>
  </si>
  <si>
    <t>( 訪看10 )第    490 号</t>
  </si>
  <si>
    <t>( 訪看24 )第    747 号</t>
  </si>
  <si>
    <t>( 訪看25 )第    821 号</t>
  </si>
  <si>
    <t>( 訪看27 )第    225 号</t>
  </si>
  <si>
    <t>( 訪看28 )第    139 号</t>
  </si>
  <si>
    <t>( 訪ベⅠ１ )第    528 号</t>
  </si>
  <si>
    <t>( 訪看40 )第    587 号</t>
  </si>
  <si>
    <t>( 訪看10 )第    508 号</t>
  </si>
  <si>
    <t>( 訪看24 )第    774 号</t>
  </si>
  <si>
    <t>( 訪看25 )第    848 号</t>
  </si>
  <si>
    <t>( 訪看40 )第    404 号</t>
  </si>
  <si>
    <t>( 訪看10 )第    561 号</t>
  </si>
  <si>
    <t>( 訪看23 )第   1043 号</t>
  </si>
  <si>
    <t>( 訪看24 )第    792 号</t>
  </si>
  <si>
    <t>( 訪看25 )第    866 号</t>
  </si>
  <si>
    <t>( 訪看27 )第    270 号</t>
  </si>
  <si>
    <t>( 訪看28 )第    173 号</t>
  </si>
  <si>
    <t>( 訪ベⅠ１ )第    610 号</t>
  </si>
  <si>
    <t>( 訪看41 )第     37 号</t>
  </si>
  <si>
    <t>( 訪看23 )第    811 号</t>
  </si>
  <si>
    <t>( 訪看25 )第    885 号</t>
  </si>
  <si>
    <t>( 訪看34 )第    153 号</t>
  </si>
  <si>
    <t>( 訪ベⅠ１ )第    391 号</t>
  </si>
  <si>
    <t>( 訪ベⅠ１注 )第    353 号</t>
  </si>
  <si>
    <t>( 訪看40 )第    176 号</t>
  </si>
  <si>
    <t>( 訪看10 )第    578 号</t>
  </si>
  <si>
    <t>( 訪看23 )第    858 号</t>
  </si>
  <si>
    <t>( 訪看25 )第    930 号</t>
  </si>
  <si>
    <t>( 訪看27 )第    295 号</t>
  </si>
  <si>
    <t>( 訪看28 )第    194 号</t>
  </si>
  <si>
    <t>( 訪看34 )第    157 号</t>
  </si>
  <si>
    <t>( 訪ベⅠ１ )第    119 号</t>
  </si>
  <si>
    <t>( 訪ベⅠ１注 )第     18 号</t>
  </si>
  <si>
    <t>( 訪看40 )第     14 号</t>
  </si>
  <si>
    <t>( 訪看10 )第    570 号</t>
  </si>
  <si>
    <t>( 訪看23 )第   1044 号</t>
  </si>
  <si>
    <t>( 訪看24 )第    846 号</t>
  </si>
  <si>
    <t>( 訪看25 )第    918 号</t>
  </si>
  <si>
    <t>( 訪看27 )第    277 号</t>
  </si>
  <si>
    <t>( 訪看28 )第    179 号</t>
  </si>
  <si>
    <t>( 訪看34 )第     72 号</t>
  </si>
  <si>
    <t>( 訪ベⅠ１ )第    591 号</t>
  </si>
  <si>
    <t>( 訪看41 )第    318 号</t>
  </si>
  <si>
    <t>( 訪看10 )第    571 号</t>
  </si>
  <si>
    <t>( 訪看24 )第    869 号</t>
  </si>
  <si>
    <t>( 訪看25 )第    941 号</t>
  </si>
  <si>
    <t>( 訪看10 )第    564 号</t>
  </si>
  <si>
    <t>( 訪看24 )第    845 号</t>
  </si>
  <si>
    <t>( 訪看25 )第    984 号</t>
  </si>
  <si>
    <t>( 訪看27 )第    313 号</t>
  </si>
  <si>
    <t>( 訪看28 )第    206 号</t>
  </si>
  <si>
    <t>( 訪看41 )第    158 号</t>
  </si>
  <si>
    <t>( 訪看23 )第   1087 号</t>
  </si>
  <si>
    <t>( 訪看24 )第    859 号</t>
  </si>
  <si>
    <t>( 訪看25 )第    931 号</t>
  </si>
  <si>
    <t>( 訪ベⅠ１ )第    489 号</t>
  </si>
  <si>
    <t>( 訪看41 )第     38 号</t>
  </si>
  <si>
    <t>( 訪看10 )第    588 号</t>
  </si>
  <si>
    <t>( 訪看24 )第    874 号</t>
  </si>
  <si>
    <t>( 訪看25 )第    946 号</t>
  </si>
  <si>
    <t>( 訪看34 )第    229 号</t>
  </si>
  <si>
    <t>( 訪看40 )第    593 号</t>
  </si>
  <si>
    <t>( 訪看10 )第    596 号</t>
  </si>
  <si>
    <t>( 訪看23 )第   1045 号</t>
  </si>
  <si>
    <t>( 訪看24 )第    906 号</t>
  </si>
  <si>
    <t>( 訪看25 )第    976 号</t>
  </si>
  <si>
    <t>( 訪看27 )第    322 号</t>
  </si>
  <si>
    <t>( 訪看28 )第    214 号</t>
  </si>
  <si>
    <t>( 訪ベⅠ１ )第    307 号</t>
  </si>
  <si>
    <t>( 訪ベⅠ１注 )第    409 号</t>
  </si>
  <si>
    <t>( 訪看41 )第    335 号</t>
  </si>
  <si>
    <t>( 訪看24 )第    896 号</t>
  </si>
  <si>
    <t>( 訪看25 )第    966 号</t>
  </si>
  <si>
    <t>( 訪看34 )第    112 号</t>
  </si>
  <si>
    <t>( 訪看36 )第     31 号</t>
  </si>
  <si>
    <t>( 訪ベⅠ１ )第    317 号</t>
  </si>
  <si>
    <t>( 訪ベⅠ１注 )第    338 号</t>
  </si>
  <si>
    <t>( 訪看41 )第    201 号</t>
  </si>
  <si>
    <t>( 訪看10 )第    808 号</t>
  </si>
  <si>
    <t>( 訪看23 )第    899 号</t>
  </si>
  <si>
    <t>( 訪看25 )第    969 号</t>
  </si>
  <si>
    <t>( 訪看37 )第     22 号</t>
  </si>
  <si>
    <t>( 訪看40 )第    234 号</t>
  </si>
  <si>
    <t>( 訪看10 )第    626 号</t>
  </si>
  <si>
    <t>( 訪看24 )第    928 号</t>
  </si>
  <si>
    <t>( 訪看27 )第    324 号</t>
  </si>
  <si>
    <t>( 訪看35 )第     80 号</t>
  </si>
  <si>
    <t>( 訪ベⅠ１ )第    447 号</t>
  </si>
  <si>
    <t>( 訪ベⅠ１注 )第      9 号</t>
  </si>
  <si>
    <t>( 訪看41 )第    336 号</t>
  </si>
  <si>
    <t>( 訪看10 )第    621 号</t>
  </si>
  <si>
    <t>( 訪看23 )第   1137 号</t>
  </si>
  <si>
    <t>( 訪看24 )第    925 号</t>
  </si>
  <si>
    <t>( 訪看25 )第    997 号</t>
  </si>
  <si>
    <t>( 訪看27 )第    320 号</t>
  </si>
  <si>
    <t>( 訪看34 )第    113 号</t>
  </si>
  <si>
    <t>( 訪ベⅠ１ )第    318 号</t>
  </si>
  <si>
    <t>( 訪ベⅠ１注 )第    335 号</t>
  </si>
  <si>
    <t>( 訪看41 )第    202 号</t>
  </si>
  <si>
    <t>( 訪看10 )第    632 号</t>
  </si>
  <si>
    <t>( 訪看23 )第    957 号</t>
  </si>
  <si>
    <t>( 訪看25 )第   1028 号</t>
  </si>
  <si>
    <t>( 訪看27 )第    349 号</t>
  </si>
  <si>
    <t>( 訪看34 )第    242 号</t>
  </si>
  <si>
    <t>( 訪ベⅠ１ )第    346 号</t>
  </si>
  <si>
    <t>( 訪看41 )第    147 号</t>
  </si>
  <si>
    <t>( 訪看10 )第    704 号</t>
  </si>
  <si>
    <t>( 訪看23 )第   1115 号</t>
  </si>
  <si>
    <t>( 訪看25 )第   1020 号</t>
  </si>
  <si>
    <t>( 訪看28 )第    267 号</t>
  </si>
  <si>
    <t>( 訪看34 )第    305 号</t>
  </si>
  <si>
    <t>( 訪看35 )第     90 号</t>
  </si>
  <si>
    <t>( 訪ベⅠ１ )第    359 号</t>
  </si>
  <si>
    <t>( 訪ベⅠ１注 )第    254 号</t>
  </si>
  <si>
    <t>( 訪看40 )第    572 号</t>
  </si>
  <si>
    <t>( 訪看41 )第     11 号</t>
  </si>
  <si>
    <t>( 訪看23 )第    949 号</t>
  </si>
  <si>
    <t>( 訪看25 )第   1019 号</t>
  </si>
  <si>
    <t>( 訪看36 )第      8 号</t>
  </si>
  <si>
    <t>( 訪ベⅠ１ )第    383 号</t>
  </si>
  <si>
    <t>( 訪ベⅠ１注 )第    345 号</t>
  </si>
  <si>
    <t>( 訪ベⅡ１８ )第     24 号</t>
  </si>
  <si>
    <t>( 訪看41 )第     12 号</t>
  </si>
  <si>
    <t>( 訪看23 )第   1071 号</t>
  </si>
  <si>
    <t>( 訪看25 )第   1095 号</t>
  </si>
  <si>
    <t>( 訪看41 )第    337 号</t>
  </si>
  <si>
    <t>( 訪看23 )第   1000 号</t>
  </si>
  <si>
    <t>( 訪看25 )第   1030 号</t>
  </si>
  <si>
    <t>( 訪看34 )第     74 号</t>
  </si>
  <si>
    <t>( 訪看36 )第     19 号</t>
  </si>
  <si>
    <t>( 訪ベⅠ１ )第    253 号</t>
  </si>
  <si>
    <t>( 訪ベⅠ１注 )第     73 号</t>
  </si>
  <si>
    <t>( 訪看41 )第      1 号</t>
  </si>
  <si>
    <t>( 訪看10 )第    651 号</t>
  </si>
  <si>
    <t>( 訪看24 )第    967 号</t>
  </si>
  <si>
    <t>( 訪看25 )第   1039 号</t>
  </si>
  <si>
    <t>( 訪看27 )第    350 号</t>
  </si>
  <si>
    <t>( 訪看28 )第    233 号</t>
  </si>
  <si>
    <t>( 訪ベⅠ１ )第    476 号</t>
  </si>
  <si>
    <t>( 訪看41 )第     40 号</t>
  </si>
  <si>
    <t>( 訪看24 )第    980 号</t>
  </si>
  <si>
    <t>( 訪看25 )第   1051 号</t>
  </si>
  <si>
    <t>( 訪看34 )第     93 号</t>
  </si>
  <si>
    <t>( 訪看41 )第    134 号</t>
  </si>
  <si>
    <t>( 訪看23 )第   1046 号</t>
  </si>
  <si>
    <t>( 訪看25 )第   1063 号</t>
  </si>
  <si>
    <t>( 訪看26 )第     55 号</t>
  </si>
  <si>
    <t>( 訪看40 )第    577 号</t>
  </si>
  <si>
    <t>( 訪看10 )第    692 号</t>
  </si>
  <si>
    <t>( 訪看23 )第   1107 号</t>
  </si>
  <si>
    <t>( 訪看24 )第   1014 号</t>
  </si>
  <si>
    <t>( 訪看25 )第   1092 号</t>
  </si>
  <si>
    <t>( 訪看27 )第    389 号</t>
  </si>
  <si>
    <t>( 訪看28 )第    257 号</t>
  </si>
  <si>
    <t>( 訪看41 )第    332 号</t>
  </si>
  <si>
    <t>( 訪看24 )第   1020 号</t>
  </si>
  <si>
    <t>( 訪看25 )第   1099 号</t>
  </si>
  <si>
    <t>( 訪看34 )第    267 号</t>
  </si>
  <si>
    <t>( 訪看41 )第    348 号</t>
  </si>
  <si>
    <t>( 訪看10 )第    703 号</t>
  </si>
  <si>
    <t>( 訪看23 )第   1093 号</t>
  </si>
  <si>
    <t>( 訪看24 )第   1027 号</t>
  </si>
  <si>
    <t>( 訪看25 )第   1108 号</t>
  </si>
  <si>
    <t>( 訪看27 )第    400 号</t>
  </si>
  <si>
    <t>( 訪看28 )第    265 号</t>
  </si>
  <si>
    <t>( 訪看34 )第    342 号</t>
  </si>
  <si>
    <t>( 訪ベⅠ１ )第    557 号</t>
  </si>
  <si>
    <t>( 訪看41 )第    359 号</t>
  </si>
  <si>
    <t>( 訪看10 )第    719 号</t>
  </si>
  <si>
    <t>( 訪看23 )第   1099 号</t>
  </si>
  <si>
    <t>( 訪看24 )第   1028 号</t>
  </si>
  <si>
    <t>( 訪看25 )第   1109 号</t>
  </si>
  <si>
    <t>( 訪看27 )第    413 号</t>
  </si>
  <si>
    <t>( 訪看28 )第    275 号</t>
  </si>
  <si>
    <t>( 訪ベⅠ１ )第    373 号</t>
  </si>
  <si>
    <t>( 訪ベⅠ１注 )第    129 号</t>
  </si>
  <si>
    <t>( 訪看41 )第    360 号</t>
  </si>
  <si>
    <t>( 訪看10 )第    741 号</t>
  </si>
  <si>
    <t>( 訪看23 )第   1118 号</t>
  </si>
  <si>
    <t>( 訪看27 )第    430 号</t>
  </si>
  <si>
    <t>( 訪看34 )第    332 号</t>
  </si>
  <si>
    <t>( 訪看10 )第    712 号</t>
  </si>
  <si>
    <t>( 訪看24 )第   1037 号</t>
  </si>
  <si>
    <t>( 訪看25 )第   1118 号</t>
  </si>
  <si>
    <t>( 訪看27 )第    404 号</t>
  </si>
  <si>
    <t>( 訪看28 )第    269 号</t>
  </si>
  <si>
    <t>( 訪ベⅠ１ )第    550 号</t>
  </si>
  <si>
    <t>( 訪ベⅠ１注 )第    266 号</t>
  </si>
  <si>
    <t>( 訪看41 )第    368 号</t>
  </si>
  <si>
    <t>( 訪看10 )第    730 号</t>
  </si>
  <si>
    <t>( 訪看23 )第   1108 号</t>
  </si>
  <si>
    <t>( 訪看25 )第   1136 号</t>
  </si>
  <si>
    <t>( 訪看41 )第    369 号</t>
  </si>
  <si>
    <t>( 訪看10 )第    732 号</t>
  </si>
  <si>
    <t>( 訪看24 )第   1056 号</t>
  </si>
  <si>
    <t>( 訪看25 )第   1138 号</t>
  </si>
  <si>
    <t>( 訪看27 )第    422 号</t>
  </si>
  <si>
    <t>( 訪看34 )第    316 号</t>
  </si>
  <si>
    <t>( 訪ベⅠ１ )第    542 号</t>
  </si>
  <si>
    <t>( 訪看41 )第    394 号</t>
  </si>
  <si>
    <t>( 訪看10 )第    780 号</t>
  </si>
  <si>
    <t>( 訪看24 )第   1111 号</t>
  </si>
  <si>
    <t>( 訪看25 )第   1195 号</t>
  </si>
  <si>
    <t>( 訪看27 )第    462 号</t>
  </si>
  <si>
    <t>( 訪看28 )第    301 号</t>
  </si>
  <si>
    <t>( 訪看34 )第    365 号</t>
  </si>
  <si>
    <t>( 訪ベⅠ１ )第    417 号</t>
  </si>
  <si>
    <t>( 訪ベⅡ１８ )第     36 号</t>
  </si>
  <si>
    <t>( 訪看41 )第    455 号</t>
  </si>
  <si>
    <t>( 訪看24 )第   1118 号</t>
  </si>
  <si>
    <t>( 訪看25 )第   1202 号</t>
  </si>
  <si>
    <t>( 訪看41 )第    465 号</t>
  </si>
  <si>
    <t>( 訪看10 )第    783 号</t>
  </si>
  <si>
    <t>( 訪看23 )第   1156 号</t>
  </si>
  <si>
    <t>( 訪看24 )第   1117 号</t>
  </si>
  <si>
    <t>( 訪看25 )第   1200 号</t>
  </si>
  <si>
    <t>( 訪看27 )第    464 号</t>
  </si>
  <si>
    <t>( 訪看28 )第    303 号</t>
  </si>
  <si>
    <t>( 訪看35 )第     96 号</t>
  </si>
  <si>
    <t>( 訪ベⅠ１ )第    427 号</t>
  </si>
  <si>
    <t>( 訪看41 )第    464 号</t>
  </si>
  <si>
    <t>( 訪看10 )第    787 号</t>
  </si>
  <si>
    <t>( 訪看24 )第   1119 号</t>
  </si>
  <si>
    <t>( 訪看25 )第   1203 号</t>
  </si>
  <si>
    <t>( 訪看34 )第    363 号</t>
  </si>
  <si>
    <t>( 訪看41 )第    466 号</t>
  </si>
  <si>
    <t>( 訪看24 )第   1121 号</t>
  </si>
  <si>
    <t>( 訪看25 )第   1206 号</t>
  </si>
  <si>
    <t>( 訪看41 )第    470 号</t>
  </si>
  <si>
    <t>( 訪看10 )第    790 号</t>
  </si>
  <si>
    <t>( 訪看24 )第   1124 号</t>
  </si>
  <si>
    <t>( 訪看25 )第   1210 号</t>
  </si>
  <si>
    <t>( 訪看27 )第    466 号</t>
  </si>
  <si>
    <t>( 訪看28 )第    306 号</t>
  </si>
  <si>
    <t>( 訪ベⅠ１ )第    461 号</t>
  </si>
  <si>
    <t>( 訪看41 )第    471 号</t>
  </si>
  <si>
    <t>( 訪看10 )第    799 号</t>
  </si>
  <si>
    <t>( 訪看24 )第   1128 号</t>
  </si>
  <si>
    <t>( 訪看25 )第   1213 号</t>
  </si>
  <si>
    <t>( 訪看41 )第    486 号</t>
  </si>
  <si>
    <t>( 訪看10 )第    801 号</t>
  </si>
  <si>
    <t>( 訪看23 )第   1167 号</t>
  </si>
  <si>
    <t>( 訪看25 )第   1217 号</t>
  </si>
  <si>
    <t>( 訪看27 )第    481 号</t>
  </si>
  <si>
    <t>( 訪ベⅠ１ )第    432 号</t>
  </si>
  <si>
    <t>( 訪ベⅠ１注 )第      3 号</t>
  </si>
  <si>
    <t>( 訪看40 )第    657 号</t>
  </si>
  <si>
    <t>( 訪看23 )第   1171 号</t>
  </si>
  <si>
    <t>( 訪看25 )第   1232 号</t>
  </si>
  <si>
    <t>( 訪看36 )第      3 号</t>
  </si>
  <si>
    <t>( 訪ベⅠ１ )第    439 号</t>
  </si>
  <si>
    <t>( 訪ベⅠ１注 )第      4 号</t>
  </si>
  <si>
    <t>( 訪ベⅡ１８ )第     32 号</t>
  </si>
  <si>
    <t>( 訪ベⅡ１８注 )第      1 号</t>
  </si>
  <si>
    <t>( 訪看41 )第    482 号</t>
  </si>
  <si>
    <t>( 訪看10 )第    829 号</t>
  </si>
  <si>
    <t>( 訪看23 )第   1184 号</t>
  </si>
  <si>
    <t>( 訪看24 )第   1138 号</t>
  </si>
  <si>
    <t>( 訪看25 )第   1224 号</t>
  </si>
  <si>
    <t>( 訪看27 )第    498 号</t>
  </si>
  <si>
    <t>( 訪看28 )第    329 号</t>
  </si>
  <si>
    <t>( 訪看32 )第     72 号</t>
  </si>
  <si>
    <t>( 訪看34 )第    433 号</t>
  </si>
  <si>
    <t>( 訪看35 )第    106 号</t>
  </si>
  <si>
    <t>( 訪ベⅠ１ )第    630 号</t>
  </si>
  <si>
    <t>( 訪ベⅡ１８ )第     37 号</t>
  </si>
  <si>
    <t>( 訪看41 )第    485 号</t>
  </si>
  <si>
    <t>( 訪看10 )第    816 号</t>
  </si>
  <si>
    <t>( 訪看24 )第   1147 号</t>
  </si>
  <si>
    <t>( 訪看25 )第   1234 号</t>
  </si>
  <si>
    <t>( 訪看27 )第    486 号</t>
  </si>
  <si>
    <t>( 訪看28 )第    318 号</t>
  </si>
  <si>
    <t>( 訪看41 )第    500 号</t>
  </si>
  <si>
    <t>( 訪看23 )第    288 号</t>
  </si>
  <si>
    <t>( 訪看25 )第    387 号</t>
  </si>
  <si>
    <t>( 訪看34 )第    114 号</t>
  </si>
  <si>
    <t>( 訪看41 )第     41 号</t>
  </si>
  <si>
    <t>( 訪看41 )第     42 号</t>
  </si>
  <si>
    <t>( 訪看10 )第    549 号</t>
  </si>
  <si>
    <t>( 訪看24 )第    900 号</t>
  </si>
  <si>
    <t>( 訪看25 )第    970 号</t>
  </si>
  <si>
    <t>( 訪看27 )第    304 号</t>
  </si>
  <si>
    <t>( 訪ベⅠ１ )第    548 号</t>
  </si>
  <si>
    <t>( 訪看41 )第     43 号</t>
  </si>
  <si>
    <t>( 訪看10 )第    773 号</t>
  </si>
  <si>
    <t>( 訪看23 )第   1145 号</t>
  </si>
  <si>
    <t>( 訪看25 )第   1188 号</t>
  </si>
  <si>
    <t>( 訪看27 )第    454 号</t>
  </si>
  <si>
    <t>( 訪看41 )第    448 号</t>
  </si>
  <si>
    <t>( 訪看10 )第    815 号</t>
  </si>
  <si>
    <t>( 訪看23 )第   1173 号</t>
  </si>
  <si>
    <t>( 訪看24 )第   1145 号</t>
  </si>
  <si>
    <t>( 訪看25 )第   1231 号</t>
  </si>
  <si>
    <t>( 訪看27 )第    478 号</t>
  </si>
  <si>
    <t>( 訪看34 )第    379 号</t>
  </si>
  <si>
    <t>( 訪看41 )第    497 号</t>
  </si>
  <si>
    <t>( 訪看10 )第    195 号</t>
  </si>
  <si>
    <t>( 訪看23 )第     19 号</t>
  </si>
  <si>
    <t>( 訪看25 )第     49 号</t>
  </si>
  <si>
    <t>( 訪看27 )第     72 号</t>
  </si>
  <si>
    <t>( 訪看28 )第     58 号</t>
  </si>
  <si>
    <t>( 訪看34 )第    243 号</t>
  </si>
  <si>
    <t>( 訪ベⅠ１ )第    122 号</t>
  </si>
  <si>
    <t>( 訪ベⅠ１注 )第    308 号</t>
  </si>
  <si>
    <t>( 訪看40 )第    152 号</t>
  </si>
  <si>
    <t>( 訪看10 )第     45 号</t>
  </si>
  <si>
    <t>( 訪看23 )第   1192 号</t>
  </si>
  <si>
    <t>( 訪看24 )第    118 号</t>
  </si>
  <si>
    <t>( 訪看25 )第     98 号</t>
  </si>
  <si>
    <t>( 訪看27 )第    107 号</t>
  </si>
  <si>
    <t>( 訪看34 )第    208 号</t>
  </si>
  <si>
    <t>( 訪ベⅠ１ )第    124 号</t>
  </si>
  <si>
    <t>( 訪ベⅠ１注 )第    225 号</t>
  </si>
  <si>
    <t>( 訪看40 )第    236 号</t>
  </si>
  <si>
    <t>( 訪看23 )第    971 号</t>
  </si>
  <si>
    <t>( 訪看24 )第     20 号</t>
  </si>
  <si>
    <t>( 訪看25 )第      8 号</t>
  </si>
  <si>
    <t>( 訪ベⅠ１ )第    126 号</t>
  </si>
  <si>
    <t>( 訪ベⅠ１注 )第    366 号</t>
  </si>
  <si>
    <t>( 訪看40 )第    173 号</t>
  </si>
  <si>
    <t>( 訪看23 )第    625 号</t>
  </si>
  <si>
    <t>( 訪看25 )第    699 号</t>
  </si>
  <si>
    <t>( 訪看26 )第      4 号</t>
  </si>
  <si>
    <t>( 訪看34 )第    152 号</t>
  </si>
  <si>
    <t>( 訪看41 )第    301 号</t>
  </si>
  <si>
    <t>( 訪看10 )第     47 号</t>
  </si>
  <si>
    <t>( 訪看23 )第    128 号</t>
  </si>
  <si>
    <t>( 訪看25 )第     40 号</t>
  </si>
  <si>
    <t>( 訪看27 )第    108 号</t>
  </si>
  <si>
    <t>( 訪看34 )第    175 号</t>
  </si>
  <si>
    <t>( 訪ベⅠ１ )第    129 号</t>
  </si>
  <si>
    <t>( 訪ベⅠ１注 )第    223 号</t>
  </si>
  <si>
    <t>( 訪看40 )第    237 号</t>
  </si>
  <si>
    <t>( 訪看10 )第     48 号</t>
  </si>
  <si>
    <t>( 訪看24 )第     22 号</t>
  </si>
  <si>
    <t>( 訪看25 )第    185 号</t>
  </si>
  <si>
    <t>( 訪看27 )第      1 号</t>
  </si>
  <si>
    <t>( 訪看28 )第      1 号</t>
  </si>
  <si>
    <t>( 訪ベⅠ１ )第    370 号</t>
  </si>
  <si>
    <t>( 訪ベⅠ１注 )第    394 号</t>
  </si>
  <si>
    <t>( 訪看41 )第     44 号</t>
  </si>
  <si>
    <t>( 訪看10 )第    198 号</t>
  </si>
  <si>
    <t>( 訪看23 )第     23 号</t>
  </si>
  <si>
    <t>( 訪看25 )第     50 号</t>
  </si>
  <si>
    <t>( 訪看27 )第     74 号</t>
  </si>
  <si>
    <t>( 訪看28 )第     60 号</t>
  </si>
  <si>
    <t>( 訪看34 )第    280 号</t>
  </si>
  <si>
    <t>( 訪ベⅠ１ )第    131 号</t>
  </si>
  <si>
    <t>( 訪ベⅠ１注 )第    309 号</t>
  </si>
  <si>
    <t>( 訪看40 )第    141 号</t>
  </si>
  <si>
    <t>( 訪看23 )第     25 号</t>
  </si>
  <si>
    <t>( 訪看25 )第      9 号</t>
  </si>
  <si>
    <t>( 訪看34 )第    312 号</t>
  </si>
  <si>
    <t>( 訪ベⅠ１ )第    133 号</t>
  </si>
  <si>
    <t>( 訪ベⅠ１注 )第    365 号</t>
  </si>
  <si>
    <t>( 訪看40 )第    130 号</t>
  </si>
  <si>
    <t>( 訪看27 )第     64 号</t>
  </si>
  <si>
    <t>( 訪看28 )第     51 号</t>
  </si>
  <si>
    <t>( 訪看34 )第     87 号</t>
  </si>
  <si>
    <t>( 訪ベⅠ１ )第    135 号</t>
  </si>
  <si>
    <t>( 訪ベⅠ１注 )第     98 号</t>
  </si>
  <si>
    <t>( 訪看40 )第     75 号</t>
  </si>
  <si>
    <t>( 訪看10 )第    197 号</t>
  </si>
  <si>
    <t>( 訪看23 )第     27 号</t>
  </si>
  <si>
    <t>( 訪看25 )第     53 号</t>
  </si>
  <si>
    <t>( 訪看27 )第     73 号</t>
  </si>
  <si>
    <t>( 訪看28 )第     59 号</t>
  </si>
  <si>
    <t>( 訪看34 )第    244 号</t>
  </si>
  <si>
    <t>( 訪ベⅠ１ )第    137 号</t>
  </si>
  <si>
    <t>( 訪ベⅠ１注 )第    310 号</t>
  </si>
  <si>
    <t>( 訪看40 )第    105 号</t>
  </si>
  <si>
    <t>( 訪看10 )第     49 号</t>
  </si>
  <si>
    <t>( 訪看23 )第   1016 号</t>
  </si>
  <si>
    <t>( 訪看24 )第     28 号</t>
  </si>
  <si>
    <t>( 訪看25 )第      7 号</t>
  </si>
  <si>
    <t>( 訪看27 )第     28 号</t>
  </si>
  <si>
    <t>( 訪看28 )第     24 号</t>
  </si>
  <si>
    <t>( 訪看34 )第    241 号</t>
  </si>
  <si>
    <t>( 訪ベⅠ１ )第    293 号</t>
  </si>
  <si>
    <t>( 訪ベⅠ１注 )第    235 号</t>
  </si>
  <si>
    <t>( 訪看40 )第     67 号</t>
  </si>
  <si>
    <t>( 訪看10 )第     50 号</t>
  </si>
  <si>
    <t>( 訪看23 )第    142 号</t>
  </si>
  <si>
    <t>( 訪看25 )第     41 号</t>
  </si>
  <si>
    <t>( 訪看27 )第    109 号</t>
  </si>
  <si>
    <t>( 訪看34 )第    191 号</t>
  </si>
  <si>
    <t>( 訪ベⅠ１ )第    139 号</t>
  </si>
  <si>
    <t>( 訪ベⅠ１注 )第    221 号</t>
  </si>
  <si>
    <t>( 訪看40 )第    238 号</t>
  </si>
  <si>
    <t>( 訪看10 )第     51 号</t>
  </si>
  <si>
    <t>( 訪看23 )第    147 号</t>
  </si>
  <si>
    <t>( 訪看25 )第    144 号</t>
  </si>
  <si>
    <t>( 訪看26 )第     62 号</t>
  </si>
  <si>
    <t>( 訪看27 )第    110 号</t>
  </si>
  <si>
    <t>( 訪看32 )第     69 号</t>
  </si>
  <si>
    <t>( 訪看34 )第    196 号</t>
  </si>
  <si>
    <t>( 訪ベⅠ１ )第    141 号</t>
  </si>
  <si>
    <t>( 訪ベⅠ１注 )第    219 号</t>
  </si>
  <si>
    <t>( 訪看40 )第    239 号</t>
  </si>
  <si>
    <t>( 訪看24 )第    156 号</t>
  </si>
  <si>
    <t>( 訪看25 )第     88 号</t>
  </si>
  <si>
    <t>( 訪看10 )第     52 号</t>
  </si>
  <si>
    <t>( 訪看24 )第     30 号</t>
  </si>
  <si>
    <t>( 訪看25 )第    123 号</t>
  </si>
  <si>
    <t>( 訪看27 )第     36 号</t>
  </si>
  <si>
    <t>( 訪看28 )第     28 号</t>
  </si>
  <si>
    <t>( 訪看37 )第      5 号</t>
  </si>
  <si>
    <t>( 訪看40 )第    183 号</t>
  </si>
  <si>
    <t>( 訪看10 )第      1 号</t>
  </si>
  <si>
    <t>( 訪看23 )第     31 号</t>
  </si>
  <si>
    <t>( 訪看25 )第     21 号</t>
  </si>
  <si>
    <t>( 訪看27 )第     14 号</t>
  </si>
  <si>
    <t>( 訪看28 )第     11 号</t>
  </si>
  <si>
    <t>( 訪看34 )第    245 号</t>
  </si>
  <si>
    <t>( 訪ベⅠ１ )第    144 号</t>
  </si>
  <si>
    <t>( 訪ベⅠ１注 )第     47 号</t>
  </si>
  <si>
    <t>( 訪看40 )第     65 号</t>
  </si>
  <si>
    <t>( 訪看23 )第     32 号</t>
  </si>
  <si>
    <t>( 訪看25 )第     45 号</t>
  </si>
  <si>
    <t>( 訪看機３ )第     15 号</t>
  </si>
  <si>
    <t>( 訪看34 )第    163 号</t>
  </si>
  <si>
    <t>( 訪看35 )第     20 号</t>
  </si>
  <si>
    <t>( 訪ベⅠ１ )第    146 号</t>
  </si>
  <si>
    <t>( 訪ベⅠ１注 )第    205 号</t>
  </si>
  <si>
    <t>( 訪看40 )第    150 号</t>
  </si>
  <si>
    <t>( 訪看10 )第     13 号</t>
  </si>
  <si>
    <t>( 訪看23 )第    137 号</t>
  </si>
  <si>
    <t>( 訪看25 )第     31 号</t>
  </si>
  <si>
    <t>( 訪看27 )第    111 号</t>
  </si>
  <si>
    <t>( 訪看34 )第    184 号</t>
  </si>
  <si>
    <t>( 訪ベⅠ１ )第    147 号</t>
  </si>
  <si>
    <t>( 訪ベⅠ１注 )第    217 号</t>
  </si>
  <si>
    <t>( 訪看40 )第    240 号</t>
  </si>
  <si>
    <t>( 訪看10 )第     53 号</t>
  </si>
  <si>
    <t>( 訪看23 )第    141 号</t>
  </si>
  <si>
    <t>( 訪看25 )第     37 号</t>
  </si>
  <si>
    <t>( 訪看27 )第    112 号</t>
  </si>
  <si>
    <t>( 訪看34 )第    189 号</t>
  </si>
  <si>
    <t>( 訪ベⅠ１ )第    149 号</t>
  </si>
  <si>
    <t>( 訪ベⅠ１注 )第    215 号</t>
  </si>
  <si>
    <t>( 訪看40 )第    241 号</t>
  </si>
  <si>
    <t>( 訪看23 )第     35 号</t>
  </si>
  <si>
    <t>( 訪看25 )第    150 号</t>
  </si>
  <si>
    <t>( 訪看機１ )第      3 号</t>
  </si>
  <si>
    <t>( 訪看32 )第     19 号</t>
  </si>
  <si>
    <t>( 訪看34 )第    278 号</t>
  </si>
  <si>
    <t>( 訪ベⅠ１ )第    151 号</t>
  </si>
  <si>
    <t>( 訪ベⅠ１注 )第     40 号</t>
  </si>
  <si>
    <t>( 訪看40 )第    142 号</t>
  </si>
  <si>
    <t>( 訪看23 )第    214 号</t>
  </si>
  <si>
    <t>( 訪看25 )第    303 号</t>
  </si>
  <si>
    <t>( 訪ベⅠ１ )第    361 号</t>
  </si>
  <si>
    <t>( 訪ベⅠ１注 )第    381 号</t>
  </si>
  <si>
    <t>( 訪看40 )第    561 号</t>
  </si>
  <si>
    <t>( 訪看41 )第    281 号</t>
  </si>
  <si>
    <t>( 訪看10 )第     54 号</t>
  </si>
  <si>
    <t>( 訪看23 )第    261 号</t>
  </si>
  <si>
    <t>( 訪看25 )第    355 号</t>
  </si>
  <si>
    <t>( 訪看27 )第      6 号</t>
  </si>
  <si>
    <t>( 訪看28 )第      6 号</t>
  </si>
  <si>
    <t>( 訪看機３ )第      1 号</t>
  </si>
  <si>
    <t>( 訪看34 )第     70 号</t>
  </si>
  <si>
    <t>( 訪ベⅠ１ )第    356 号</t>
  </si>
  <si>
    <t>( 訪ベⅠ１注 )第    351 号</t>
  </si>
  <si>
    <t>( 訪ベⅡ１０注 )第      1 号</t>
  </si>
  <si>
    <t>( 訪看40 )第    188 号</t>
  </si>
  <si>
    <t>( 訪看23 )第   1193 号</t>
  </si>
  <si>
    <t>( 訪看25 )第   1244 号</t>
  </si>
  <si>
    <t>( 訪ベⅠ１ )第    621 号</t>
  </si>
  <si>
    <t>( 訪看41 )第     45 号</t>
  </si>
  <si>
    <t>( 訪看23 )第    306 号</t>
  </si>
  <si>
    <t>( 訪看25 )第    406 号</t>
  </si>
  <si>
    <t>( 訪看機３ )第     24 号</t>
  </si>
  <si>
    <t>( 訪看34 )第      2 号</t>
  </si>
  <si>
    <t>( 訪ベⅠ１ )第     21 号</t>
  </si>
  <si>
    <t>( 訪ベⅠ１注 )第     76 号</t>
  </si>
  <si>
    <t>( 訪ベⅡ１１ )第      1 号</t>
  </si>
  <si>
    <t>( 訪看40 )第      2 号</t>
  </si>
  <si>
    <t>( 訪看10 )第    152 号</t>
  </si>
  <si>
    <t>( 訪看24 )第    335 号</t>
  </si>
  <si>
    <t>( 訪看25 )第    437 号</t>
  </si>
  <si>
    <t>( 訪看10 )第    159 号</t>
  </si>
  <si>
    <t>( 訪看24 )第    340 号</t>
  </si>
  <si>
    <t>( 訪看25 )第    439 号</t>
  </si>
  <si>
    <t>( 訪看27 )第     16 号</t>
  </si>
  <si>
    <t>( 訪看28 )第     14 号</t>
  </si>
  <si>
    <t>( 訪看34 )第    348 号</t>
  </si>
  <si>
    <t>( 訪ベⅠ１ )第    240 号</t>
  </si>
  <si>
    <t>( 訪看41 )第    436 号</t>
  </si>
  <si>
    <t>( 訪看10 )第    170 号</t>
  </si>
  <si>
    <t>( 訪看23 )第    352 号</t>
  </si>
  <si>
    <t>( 訪看25 )第    492 号</t>
  </si>
  <si>
    <t>( 訪看27 )第     23 号</t>
  </si>
  <si>
    <t>( 訪看28 )第     21 号</t>
  </si>
  <si>
    <t>( 訪看機３ )第     21 号</t>
  </si>
  <si>
    <t>( 訪看34 )第    387 号</t>
  </si>
  <si>
    <t>( 訪看40 )第    563 号</t>
  </si>
  <si>
    <t>( 訪看10 )第    209 号</t>
  </si>
  <si>
    <t>( 訪看24 )第    788 号</t>
  </si>
  <si>
    <t>( 訪看25 )第    862 号</t>
  </si>
  <si>
    <t>( 訪ベⅠ１ )第      4 号</t>
  </si>
  <si>
    <t>( 訪ベⅠ１注 )第    103 号</t>
  </si>
  <si>
    <t>( 訪看40 )第    411 号</t>
  </si>
  <si>
    <t>( 訪看41 )第    160 号</t>
  </si>
  <si>
    <t>( 訪看24 )第    355 号</t>
  </si>
  <si>
    <t>( 訪看25 )第    453 号</t>
  </si>
  <si>
    <t>( 訪ベⅠ１ )第    276 号</t>
  </si>
  <si>
    <t>( 訪ベⅠ１注 )第    181 号</t>
  </si>
  <si>
    <t>( 訪看40 )第    243 号</t>
  </si>
  <si>
    <t>( 訪看10 )第    182 号</t>
  </si>
  <si>
    <t>( 訪看23 )第    369 号</t>
  </si>
  <si>
    <t>( 訪看25 )第    469 号</t>
  </si>
  <si>
    <t>( 訪看26 )第      7 号</t>
  </si>
  <si>
    <t>( 訪看27 )第     32 号</t>
  </si>
  <si>
    <t>( 訪看機１ )第     36 号</t>
  </si>
  <si>
    <t>( 訪看32 )第      4 号</t>
  </si>
  <si>
    <t>( 訪看34 )第     98 号</t>
  </si>
  <si>
    <t>( 訪看35 )第     35 号</t>
  </si>
  <si>
    <t>( 訪ベⅠ１ )第    153 号</t>
  </si>
  <si>
    <t>( 訪ベⅠ１注 )第    348 号</t>
  </si>
  <si>
    <t>( 訪看40 )第      6 号</t>
  </si>
  <si>
    <t>( 訪看24 )第    416 号</t>
  </si>
  <si>
    <t>( 訪看25 )第    515 号</t>
  </si>
  <si>
    <t>( 訪看10 )第    668 号</t>
  </si>
  <si>
    <t>( 訪看23 )第   1017 号</t>
  </si>
  <si>
    <t>( 訪看24 )第    514 号</t>
  </si>
  <si>
    <t>( 訪看25 )第    544 号</t>
  </si>
  <si>
    <t>( 訪看27 )第    363 号</t>
  </si>
  <si>
    <t>( 訪看34 )第    341 号</t>
  </si>
  <si>
    <t>( 訪ベⅠ１ )第    567 号</t>
  </si>
  <si>
    <t>( 訪看40 )第    244 号</t>
  </si>
  <si>
    <t>( 訪看10 )第    403 号</t>
  </si>
  <si>
    <t>( 訪看23 )第    411 号</t>
  </si>
  <si>
    <t>( 訪看25 )第    510 号</t>
  </si>
  <si>
    <t>( 訪看機２ )第     39 号</t>
  </si>
  <si>
    <t>( 訪看機３ )第     27 号</t>
  </si>
  <si>
    <t>( 訪看34 )第    156 号</t>
  </si>
  <si>
    <t>( 訪看35 )第     11 号</t>
  </si>
  <si>
    <t>( 訪ベⅠ１ )第    155 号</t>
  </si>
  <si>
    <t>( 訪ベⅠ１注 )第    324 号</t>
  </si>
  <si>
    <t>( 訪看40 )第     93 号</t>
  </si>
  <si>
    <t>( 訪看24 )第    537 号</t>
  </si>
  <si>
    <t>( 訪看25 )第    637 号</t>
  </si>
  <si>
    <t>( 訪看10 )第    277 号</t>
  </si>
  <si>
    <t>( 訪看23 )第    972 号</t>
  </si>
  <si>
    <t>( 訪看25 )第    530 号</t>
  </si>
  <si>
    <t>( 訪看26 )第     14 号</t>
  </si>
  <si>
    <t>( 訪看27 )第     85 号</t>
  </si>
  <si>
    <t>( 訪看28 )第     68 号</t>
  </si>
  <si>
    <t>( 訪看32 )第     51 号</t>
  </si>
  <si>
    <t>( 訪看40 )第    245 号</t>
  </si>
  <si>
    <t>( 訪看10 )第    318 号</t>
  </si>
  <si>
    <t>( 訪看23 )第    428 号</t>
  </si>
  <si>
    <t>( 訪看25 )第    525 号</t>
  </si>
  <si>
    <t>( 訪看34 )第    246 号</t>
  </si>
  <si>
    <t>( 訪看35 )第    105 号</t>
  </si>
  <si>
    <t>( 訪ベⅠ１ )第    157 号</t>
  </si>
  <si>
    <t>( 訪ベⅠ１注 )第    192 号</t>
  </si>
  <si>
    <t>( 訪看40 )第     80 号</t>
  </si>
  <si>
    <t>( 訪看10 )第    290 号</t>
  </si>
  <si>
    <t>( 訪看24 )第    461 号</t>
  </si>
  <si>
    <t>( 訪看25 )第    557 号</t>
  </si>
  <si>
    <t>( 訪ベⅠ１ )第    586 号</t>
  </si>
  <si>
    <t>( 訪ベⅠ１注 )第    350 号</t>
  </si>
  <si>
    <t>( 訪看40 )第    209 号</t>
  </si>
  <si>
    <t>( 訪看10 )第    245 号</t>
  </si>
  <si>
    <t>( 訪看34 )第    293 号</t>
  </si>
  <si>
    <t>( 訪ベⅠ１ )第    158 号</t>
  </si>
  <si>
    <t>( 訪ベⅠ１注 )第    145 号</t>
  </si>
  <si>
    <t>( 訪看40 )第    603 号</t>
  </si>
  <si>
    <t>( 訪看41 )第    204 号</t>
  </si>
  <si>
    <t>( 訪看10 )第    579 号</t>
  </si>
  <si>
    <t>( 訪看23 )第    466 号</t>
  </si>
  <si>
    <t>( 訪看25 )第    562 号</t>
  </si>
  <si>
    <t>( 訪看27 )第    283 号</t>
  </si>
  <si>
    <t>( 訪看28 )第    184 号</t>
  </si>
  <si>
    <t>( 訪看34 )第     15 号</t>
  </si>
  <si>
    <t>( 訪ベⅠ１ )第    162 号</t>
  </si>
  <si>
    <t>( 訪ベⅠ１注 )第     77 号</t>
  </si>
  <si>
    <t>( 訪看40 )第    137 号</t>
  </si>
  <si>
    <t>( 訪看41 )第     46 号</t>
  </si>
  <si>
    <t>( 訪看10 )第    282 号</t>
  </si>
  <si>
    <t>( 訪看23 )第    503 号</t>
  </si>
  <si>
    <t>( 訪看25 )第    602 号</t>
  </si>
  <si>
    <t>( 訪看27 )第     88 号</t>
  </si>
  <si>
    <t>( 訪看28 )第     71 号</t>
  </si>
  <si>
    <t>( 訪看40 )第    246 号</t>
  </si>
  <si>
    <t>( 訪看10 )第    757 号</t>
  </si>
  <si>
    <t>( 訪看23 )第    522 号</t>
  </si>
  <si>
    <t>( 訪看25 )第    612 号</t>
  </si>
  <si>
    <t>( 訪看27 )第    443 号</t>
  </si>
  <si>
    <t>( 訪看28 )第    291 号</t>
  </si>
  <si>
    <t>( 訪看34 )第     55 号</t>
  </si>
  <si>
    <t>( 訪ベⅠ１ )第    463 号</t>
  </si>
  <si>
    <t>( 訪看40 )第     21 号</t>
  </si>
  <si>
    <t>( 訪看24 )第    533 号</t>
  </si>
  <si>
    <t>( 訪看25 )第    618 号</t>
  </si>
  <si>
    <t>( 訪看41 )第    349 号</t>
  </si>
  <si>
    <t>( 訪看10 )第    304 号</t>
  </si>
  <si>
    <t>( 訪看24 )第    542 号</t>
  </si>
  <si>
    <t>( 訪看25 )第    627 号</t>
  </si>
  <si>
    <t>( 訪看27 )第    100 号</t>
  </si>
  <si>
    <t>( 訪看34 )第    115 号</t>
  </si>
  <si>
    <t>( 訪ベⅠ１ )第    319 号</t>
  </si>
  <si>
    <t>( 訪ベⅠ１注 )第    334 号</t>
  </si>
  <si>
    <t>( 訪看40 )第     32 号</t>
  </si>
  <si>
    <t>( 訪看10 )第    303 号</t>
  </si>
  <si>
    <t>( 訪看24 )第    541 号</t>
  </si>
  <si>
    <t>( 訪看25 )第    626 号</t>
  </si>
  <si>
    <t>( 訪看27 )第     99 号</t>
  </si>
  <si>
    <t>( 訪看34 )第    116 号</t>
  </si>
  <si>
    <t>( 訪ベⅠ１ )第    320 号</t>
  </si>
  <si>
    <t>( 訪ベⅠ１注 )第    337 号</t>
  </si>
  <si>
    <t>( 訪看41 )第    205 号</t>
  </si>
  <si>
    <t>( 訪看10 )第    319 号</t>
  </si>
  <si>
    <t>( 訪看23 )第    562 号</t>
  </si>
  <si>
    <t>( 訪看25 )第    648 号</t>
  </si>
  <si>
    <t>( 訪看27 )第    148 号</t>
  </si>
  <si>
    <t>( 訪看28 )第     82 号</t>
  </si>
  <si>
    <t>( 訪看34 )第    422 号</t>
  </si>
  <si>
    <t>( 訪看35 )第     60 号</t>
  </si>
  <si>
    <t>( 訪看37 )第     41 号</t>
  </si>
  <si>
    <t>( 訪ベⅠ１ )第    413 号</t>
  </si>
  <si>
    <t>( 訪ベⅠ１注 )第     42 号</t>
  </si>
  <si>
    <t>( 訪看40 )第    247 号</t>
  </si>
  <si>
    <t>( 訪看10 )第    659 号</t>
  </si>
  <si>
    <t>( 訪看24 )第    564 号</t>
  </si>
  <si>
    <t>( 訪看25 )第    650 号</t>
  </si>
  <si>
    <t>( 訪ベⅠ１ )第    555 号</t>
  </si>
  <si>
    <t>( 訪看40 )第    248 号</t>
  </si>
  <si>
    <t>( 訪看41 )第    206 号</t>
  </si>
  <si>
    <t>( 訪看23 )第   1159 号</t>
  </si>
  <si>
    <t>( 訪看24 )第    575 号</t>
  </si>
  <si>
    <t>( 訪看25 )第    659 号</t>
  </si>
  <si>
    <t>( 訪看26 )第     25 号</t>
  </si>
  <si>
    <t>( 訪看32 )第      5 号</t>
  </si>
  <si>
    <t>( 訪看34 )第    307 号</t>
  </si>
  <si>
    <t>( 訪看35 )第    103 号</t>
  </si>
  <si>
    <t>( 訪ベⅠ１ )第    164 号</t>
  </si>
  <si>
    <t>( 訪ベⅠ１注 )第    248 号</t>
  </si>
  <si>
    <t>( 訪看40 )第    139 号</t>
  </si>
  <si>
    <t>( 訪看23 )第    669 号</t>
  </si>
  <si>
    <t>( 訪看25 )第    742 号</t>
  </si>
  <si>
    <t>( 訪ベⅠ１ )第    540 号</t>
  </si>
  <si>
    <t>( 訪看40 )第     48 号</t>
  </si>
  <si>
    <t>( 訪看23 )第    654 号</t>
  </si>
  <si>
    <t>( 訪看25 )第    728 号</t>
  </si>
  <si>
    <t>( 訪ベⅠ１ )第    286 号</t>
  </si>
  <si>
    <t>( 訪ベⅠ１注 )第    296 号</t>
  </si>
  <si>
    <t>( 訪看40 )第    249 号</t>
  </si>
  <si>
    <t>( 訪看10 )第    458 号</t>
  </si>
  <si>
    <t>( 訪看23 )第    670 号</t>
  </si>
  <si>
    <t>( 訪看25 )第    743 号</t>
  </si>
  <si>
    <t>( 訪看27 )第    202 号</t>
  </si>
  <si>
    <t>( 訪看28 )第    124 号</t>
  </si>
  <si>
    <t>( 訪看34 )第    313 号</t>
  </si>
  <si>
    <t>( 訪ベⅠ１ )第    166 号</t>
  </si>
  <si>
    <t>( 訪ベⅠ１注 )第    379 号</t>
  </si>
  <si>
    <t>( 訪看41 )第    207 号</t>
  </si>
  <si>
    <t>( 訪看23 )第   1194 号</t>
  </si>
  <si>
    <t>( 訪看25 )第   1245 号</t>
  </si>
  <si>
    <t>( 訪ベⅠ１ )第    622 号</t>
  </si>
  <si>
    <t>( 訪看41 )第     47 号</t>
  </si>
  <si>
    <t>( 訪看24 )第    723 号</t>
  </si>
  <si>
    <t>( 訪看25 )第    795 号</t>
  </si>
  <si>
    <t>( 訪看24 )第    698 号</t>
  </si>
  <si>
    <t>( 訪看25 )第    770 号</t>
  </si>
  <si>
    <t>( 訪看36 )第      9 号</t>
  </si>
  <si>
    <t>( 訪ベⅠ１ )第    386 号</t>
  </si>
  <si>
    <t>( 訪ベⅠ１注 )第    341 号</t>
  </si>
  <si>
    <t>( 訪ベⅡ１８ )第     25 号</t>
  </si>
  <si>
    <t>( 訪看41 )第    389 号</t>
  </si>
  <si>
    <t>( 訪看10 )第    465 号</t>
  </si>
  <si>
    <t>( 訪看23 )第    717 号</t>
  </si>
  <si>
    <t>( 訪看25 )第    789 号</t>
  </si>
  <si>
    <t>( 訪看27 )第    206 号</t>
  </si>
  <si>
    <t>( 訪看28 )第    127 号</t>
  </si>
  <si>
    <t>( 訪看機１ )第     35 号</t>
  </si>
  <si>
    <t>( 訪看34 )第     16 号</t>
  </si>
  <si>
    <t>( 訪看35 )第     23 号</t>
  </si>
  <si>
    <t>( 訪看37 )第     11 号</t>
  </si>
  <si>
    <t>( 訪ベⅠ１ )第    351 号</t>
  </si>
  <si>
    <t>( 訪ベⅠ１注 )第    112 号</t>
  </si>
  <si>
    <t>( 訪看40 )第     96 号</t>
  </si>
  <si>
    <t>( 訪看10 )第    464 号</t>
  </si>
  <si>
    <t>( 訪看24 )第    716 号</t>
  </si>
  <si>
    <t>( 訪看25 )第    788 号</t>
  </si>
  <si>
    <t>( 訪看27 )第    205 号</t>
  </si>
  <si>
    <t>( 訪看28 )第    126 号</t>
  </si>
  <si>
    <t>( 訪看24 )第    724 号</t>
  </si>
  <si>
    <t>( 訪看25 )第    796 号</t>
  </si>
  <si>
    <t>( 訪看36 )第      7 号</t>
  </si>
  <si>
    <t>( 訪ベⅠ１ )第    387 号</t>
  </si>
  <si>
    <t>( 訪ベⅠ１注 )第    342 号</t>
  </si>
  <si>
    <t>( 訪ベⅡ１８ )第     26 号</t>
  </si>
  <si>
    <t>( 訪看41 )第    388 号</t>
  </si>
  <si>
    <t>( 訪看10 )第    485 号</t>
  </si>
  <si>
    <t>( 訪看23 )第    753 号</t>
  </si>
  <si>
    <t>( 訪看25 )第    827 号</t>
  </si>
  <si>
    <t>( 訪看27 )第    227 号</t>
  </si>
  <si>
    <t>( 訪看28 )第    142 号</t>
  </si>
  <si>
    <t>( 訪看34 )第     47 号</t>
  </si>
  <si>
    <t>( 訪看35 )第     85 号</t>
  </si>
  <si>
    <t>( 訪看37 )第     38 号</t>
  </si>
  <si>
    <t>( 訪看40 )第    210 号</t>
  </si>
  <si>
    <t>( 訪看23 )第    763 号</t>
  </si>
  <si>
    <t>( 訪看25 )第    837 号</t>
  </si>
  <si>
    <t>( 訪ベⅠ１ )第    600 号</t>
  </si>
  <si>
    <t>( 訪看41 )第    208 号</t>
  </si>
  <si>
    <t>( 訪看10 )第    497 号</t>
  </si>
  <si>
    <t>( 訪看23 )第   1020 号</t>
  </si>
  <si>
    <t>( 訪看24 )第    764 号</t>
  </si>
  <si>
    <t>( 訪看25 )第    838 号</t>
  </si>
  <si>
    <t>( 訪看27 )第    232 号</t>
  </si>
  <si>
    <t>( 訪ベⅠ１ )第    160 号</t>
  </si>
  <si>
    <t>( 訪ベⅠ１注 )第    270 号</t>
  </si>
  <si>
    <t>( 訪看40 )第     56 号</t>
  </si>
  <si>
    <t>( 訪看10 )第    610 号</t>
  </si>
  <si>
    <t>( 訪看23 )第    973 号</t>
  </si>
  <si>
    <t>( 訪看24 )第    768 号</t>
  </si>
  <si>
    <t>( 訪看25 )第    842 号</t>
  </si>
  <si>
    <t>( 訪看27 )第    310 号</t>
  </si>
  <si>
    <t>( 訪看28 )第    204 号</t>
  </si>
  <si>
    <t>( 訪ベⅠ１ )第    597 号</t>
  </si>
  <si>
    <t>( 訪看40 )第    250 号</t>
  </si>
  <si>
    <t>( 訪看10 )第    543 号</t>
  </si>
  <si>
    <t>( 訪看23 )第   1018 号</t>
  </si>
  <si>
    <t>( 訪看24 )第    816 号</t>
  </si>
  <si>
    <t>( 訪看25 )第    890 号</t>
  </si>
  <si>
    <t>( 訪看27 )第    262 号</t>
  </si>
  <si>
    <t>( 訪看28 )第    167 号</t>
  </si>
  <si>
    <t>( 訪ベⅠ１ )第    348 号</t>
  </si>
  <si>
    <t>( 訪ベⅠ１注 )第      7 号</t>
  </si>
  <si>
    <t>( 訪ベⅡ１８ )第     17 号</t>
  </si>
  <si>
    <t>( 訪ベⅡ１８注 )第     17 号</t>
  </si>
  <si>
    <t>( 訪看41 )第    209 号</t>
  </si>
  <si>
    <t>( 訪看23 )第   1042 号</t>
  </si>
  <si>
    <t>( 訪看24 )第    817 号</t>
  </si>
  <si>
    <t>( 訪看25 )第    891 号</t>
  </si>
  <si>
    <t>( 訪看34 )第     99 号</t>
  </si>
  <si>
    <t>( 訪看36 )第     17 号</t>
  </si>
  <si>
    <t>( 訪ベⅠ１ )第    251 号</t>
  </si>
  <si>
    <t>( 訪ベⅠ１注 )第     87 号</t>
  </si>
  <si>
    <t>( 訪看41 )第     48 号</t>
  </si>
  <si>
    <t>( 訪看10 )第    523 号</t>
  </si>
  <si>
    <t>( 訪看23 )第    974 号</t>
  </si>
  <si>
    <t>( 訪看24 )第    793 号</t>
  </si>
  <si>
    <t>( 訪看27 )第    251 号</t>
  </si>
  <si>
    <t>( 訪看28 )第    160 号</t>
  </si>
  <si>
    <t>( 訪看40 )第    200 号</t>
  </si>
  <si>
    <t>( 訪看10 )第    766 号</t>
  </si>
  <si>
    <t>( 訪看23 )第    805 号</t>
  </si>
  <si>
    <t>( 訪看25 )第    879 号</t>
  </si>
  <si>
    <t>( 訪看34 )第     76 号</t>
  </si>
  <si>
    <t>( 訪看35 )第     32 号</t>
  </si>
  <si>
    <t>( 訪ベⅠ１ )第    465 号</t>
  </si>
  <si>
    <t>( 訪看40 )第     91 号</t>
  </si>
  <si>
    <t>( 訪看10 )第    562 号</t>
  </si>
  <si>
    <t>( 訪看23 )第   1019 号</t>
  </si>
  <si>
    <t>( 訪看24 )第    804 号</t>
  </si>
  <si>
    <t>( 訪看25 )第    878 号</t>
  </si>
  <si>
    <t>( 訪看27 )第    271 号</t>
  </si>
  <si>
    <t>( 訪看28 )第    174 号</t>
  </si>
  <si>
    <t>( 訪看34 )第    100 号</t>
  </si>
  <si>
    <t>( 訪ベⅠ１ )第    358 号</t>
  </si>
  <si>
    <t>( 訪ベⅠ１注 )第     56 号</t>
  </si>
  <si>
    <t>( 訪看40 )第     23 号</t>
  </si>
  <si>
    <t>( 訪看10 )第    617 号</t>
  </si>
  <si>
    <t>( 訪看24 )第    820 号</t>
  </si>
  <si>
    <t>( 訪看25 )第    894 号</t>
  </si>
  <si>
    <t>( 訪看27 )第    316 号</t>
  </si>
  <si>
    <t>( 訪看28 )第    209 号</t>
  </si>
  <si>
    <t>( 訪看40 )第    251 号</t>
  </si>
  <si>
    <t>( 訪看10 )第    672 号</t>
  </si>
  <si>
    <t>( 訪看23 )第    825 号</t>
  </si>
  <si>
    <t>( 訪看25 )第    899 号</t>
  </si>
  <si>
    <t>( 訪看36 )第      1 号</t>
  </si>
  <si>
    <t>( 訪ベⅠ１ )第     31 号</t>
  </si>
  <si>
    <t>( 訪ベⅠ１注 )第    343 号</t>
  </si>
  <si>
    <t>( 訪ベⅡ１８ )第     10 号</t>
  </si>
  <si>
    <t>( 訪看41 )第    210 号</t>
  </si>
  <si>
    <t>( 訪看10 )第    556 号</t>
  </si>
  <si>
    <t>( 訪看23 )第    834 号</t>
  </si>
  <si>
    <t>( 訪看25 )第    908 号</t>
  </si>
  <si>
    <t>( 訪看27 )第    268 号</t>
  </si>
  <si>
    <t>( 訪看28 )第    324 号</t>
  </si>
  <si>
    <t>( 訪看34 )第    101 号</t>
  </si>
  <si>
    <t>( 訪看35 )第     14 号</t>
  </si>
  <si>
    <t>( 訪ベⅠ１ )第    242 号</t>
  </si>
  <si>
    <t>( 訪ベⅠ１注 )第    115 号</t>
  </si>
  <si>
    <t>( 訪看40 )第    178 号</t>
  </si>
  <si>
    <t>( 訪看10 )第    558 号</t>
  </si>
  <si>
    <t>( 訪看23 )第    975 号</t>
  </si>
  <si>
    <t>( 訪看24 )第    836 号</t>
  </si>
  <si>
    <t>( 訪看25 )第    909 号</t>
  </si>
  <si>
    <t>( 訪看27 )第    315 号</t>
  </si>
  <si>
    <t>( 訪看28 )第    208 号</t>
  </si>
  <si>
    <t>( 訪看34 )第    247 号</t>
  </si>
  <si>
    <t>( 訪ベⅠ１ )第    420 号</t>
  </si>
  <si>
    <t>( 訪ベⅠ１注 )第    407 号</t>
  </si>
  <si>
    <t>( 訪看40 )第    252 号</t>
  </si>
  <si>
    <t>( 訪看23 )第    839 号</t>
  </si>
  <si>
    <t>( 訪看25 )第    912 号</t>
  </si>
  <si>
    <t>( 訪看機２ )第     55 号</t>
  </si>
  <si>
    <t>( 訪看34 )第     17 号</t>
  </si>
  <si>
    <t>( 訪ベⅠ１ )第    168 号</t>
  </si>
  <si>
    <t>( 訪ベⅠ１注 )第     92 号</t>
  </si>
  <si>
    <t>( 訪看40 )第     95 号</t>
  </si>
  <si>
    <t>( 訪看10 )第    580 号</t>
  </si>
  <si>
    <t>( 訪看23 )第    976 号</t>
  </si>
  <si>
    <t>( 訪看24 )第    860 号</t>
  </si>
  <si>
    <t>( 訪看25 )第    932 号</t>
  </si>
  <si>
    <t>( 訪看27 )第    284 号</t>
  </si>
  <si>
    <t>( 訪看28 )第    185 号</t>
  </si>
  <si>
    <t>( 訪看34 )第    236 号</t>
  </si>
  <si>
    <t>( 訪看35 )第     86 号</t>
  </si>
  <si>
    <t>( 訪ベⅠ１ )第    294 号</t>
  </si>
  <si>
    <t>( 訪ベⅠ１注 )第     43 号</t>
  </si>
  <si>
    <t>( 訪看40 )第    630 号</t>
  </si>
  <si>
    <t>( 訪看41 )第    211 号</t>
  </si>
  <si>
    <t>( 訪看10 )第    576 号</t>
  </si>
  <si>
    <t>( 訪看23 )第   1021 号</t>
  </si>
  <si>
    <t>( 訪看24 )第    855 号</t>
  </si>
  <si>
    <t>( 訪看25 )第    927 号</t>
  </si>
  <si>
    <t>( 訪看27 )第    281 号</t>
  </si>
  <si>
    <t>( 訪看28 )第    182 号</t>
  </si>
  <si>
    <t>( 訪ベⅠ１ )第    311 号</t>
  </si>
  <si>
    <t>( 訪ベⅠ１注 )第    294 号</t>
  </si>
  <si>
    <t>( 訪看40 )第    645 号</t>
  </si>
  <si>
    <t>( 訪看41 )第    212 号</t>
  </si>
  <si>
    <t>( 訪看10 )第    584 号</t>
  </si>
  <si>
    <t>( 訪看24 )第    863 号</t>
  </si>
  <si>
    <t>( 訪看25 )第    935 号</t>
  </si>
  <si>
    <t>( 訪看27 )第    287 号</t>
  </si>
  <si>
    <t>( 訪看28 )第    188 号</t>
  </si>
  <si>
    <t>( 訪看34 )第     18 号</t>
  </si>
  <si>
    <t>( 訪看41 )第    213 号</t>
  </si>
  <si>
    <t>( 訪看23 )第    914 号</t>
  </si>
  <si>
    <t>( 訪看25 )第    985 号</t>
  </si>
  <si>
    <t>( 訪看34 )第    248 号</t>
  </si>
  <si>
    <t>( 訪看36 )第      5 号</t>
  </si>
  <si>
    <t>( 訪ベⅠ１ )第     33 号</t>
  </si>
  <si>
    <t>( 訪ベⅠ１注 )第    359 号</t>
  </si>
  <si>
    <t>( 訪ベⅡ１８ )第     12 号</t>
  </si>
  <si>
    <t>( 訪ベⅡ１８注 )第     16 号</t>
  </si>
  <si>
    <t>( 訪看41 )第    214 号</t>
  </si>
  <si>
    <t>( 訪看23 )第    923 号</t>
  </si>
  <si>
    <t>( 訪看24 )第   1103 号</t>
  </si>
  <si>
    <t>( 訪看25 )第    994 号</t>
  </si>
  <si>
    <t>( 訪看32 )第     55 号</t>
  </si>
  <si>
    <t>( 訪看34 )第    383 号</t>
  </si>
  <si>
    <t>( 訪看35 )第      1 号</t>
  </si>
  <si>
    <t>( 訪看40 )第    253 号</t>
  </si>
  <si>
    <t>( 訪看23 )第    922 号</t>
  </si>
  <si>
    <t>( 訪看25 )第    993 号</t>
  </si>
  <si>
    <t>( 訪看34 )第    102 号</t>
  </si>
  <si>
    <t>( 訪看36 )第     23 号</t>
  </si>
  <si>
    <t>( 訪ベⅠ１ )第     11 号</t>
  </si>
  <si>
    <t>( 訪ベⅠ１注 )第    316 号</t>
  </si>
  <si>
    <t>( 訪ベⅡ１８ )第     16 号</t>
  </si>
  <si>
    <t>( 訪ベⅡ１８注 )第     12 号</t>
  </si>
  <si>
    <t>( 訪看41 )第    215 号</t>
  </si>
  <si>
    <t>( 訪看10 )第    630 号</t>
  </si>
  <si>
    <t>( 訪看23 )第   1085 号</t>
  </si>
  <si>
    <t>( 訪看24 )第    935 号</t>
  </si>
  <si>
    <t>( 訪看25 )第   1006 号</t>
  </si>
  <si>
    <t>( 訪看27 )第    329 号</t>
  </si>
  <si>
    <t>( 訪看28 )第    219 号</t>
  </si>
  <si>
    <t>( 訪ベⅠ１ )第    395 号</t>
  </si>
  <si>
    <t>( 訪ベⅠ１注 )第     80 号</t>
  </si>
  <si>
    <t>( 訪看40 )第    578 号</t>
  </si>
  <si>
    <t>( 訪看41 )第     13 号</t>
  </si>
  <si>
    <t>( 訪看23 )第    938 号</t>
  </si>
  <si>
    <t>( 訪看25 )第   1008 号</t>
  </si>
  <si>
    <t>( 訪看35 )第     67 号</t>
  </si>
  <si>
    <t>( 訪看37 )第     36 号</t>
  </si>
  <si>
    <t>( 訪ベⅠ１ )第    268 号</t>
  </si>
  <si>
    <t>( 訪看40 )第    168 号</t>
  </si>
  <si>
    <t>( 訪看10 )第    634 号</t>
  </si>
  <si>
    <t>( 訪看23 )第    939 号</t>
  </si>
  <si>
    <t>( 訪看25 )第   1009 号</t>
  </si>
  <si>
    <t>( 訪看27 )第    332 号</t>
  </si>
  <si>
    <t>( 訪看28 )第    222 号</t>
  </si>
  <si>
    <t>( 訪ベⅠ１ )第    484 号</t>
  </si>
  <si>
    <t>( 訪看41 )第     14 号</t>
  </si>
  <si>
    <t>( 訪看10 )第    644 号</t>
  </si>
  <si>
    <t>( 訪看23 )第   1022 号</t>
  </si>
  <si>
    <t>( 訪看24 )第    952 号</t>
  </si>
  <si>
    <t>( 訪看25 )第   1022 号</t>
  </si>
  <si>
    <t>( 訪看27 )第    337 号</t>
  </si>
  <si>
    <t>( 訪看28 )第    226 号</t>
  </si>
  <si>
    <t>( 訪看34 )第    414 号</t>
  </si>
  <si>
    <t>( 訪ベⅠ１ )第    411 号</t>
  </si>
  <si>
    <t>( 訪ベⅠ１注 )第    119 号</t>
  </si>
  <si>
    <t>( 訪看41 )第    113 号</t>
  </si>
  <si>
    <t>( 訪看10 )第    642 号</t>
  </si>
  <si>
    <t>( 訪看23 )第    948 号</t>
  </si>
  <si>
    <t>( 訪看25 )第   1018 号</t>
  </si>
  <si>
    <t>( 訪ベⅠ１ )第    170 号</t>
  </si>
  <si>
    <t>( 訪看41 )第     15 号</t>
  </si>
  <si>
    <t>( 訪看24 )第    963 号</t>
  </si>
  <si>
    <t>( 訪看25 )第   1035 号</t>
  </si>
  <si>
    <t>( 訪看34 )第    226 号</t>
  </si>
  <si>
    <t>( 訪看35 )第     39 号</t>
  </si>
  <si>
    <t>( 訪ベⅠ１ )第    333 号</t>
  </si>
  <si>
    <t>( 訪ベⅠ１注 )第    159 号</t>
  </si>
  <si>
    <t>( 訪看40 )第    620 号</t>
  </si>
  <si>
    <t>( 訪看41 )第     16 号</t>
  </si>
  <si>
    <t>( 訪看23 )第   1001 号</t>
  </si>
  <si>
    <t>( 訪看25 )第   1031 号</t>
  </si>
  <si>
    <t>( 訪看34 )第     75 号</t>
  </si>
  <si>
    <t>( 訪看36 )第     18 号</t>
  </si>
  <si>
    <t>( 訪ベⅠ１ )第    255 号</t>
  </si>
  <si>
    <t>( 訪ベⅠ１注 )第     91 号</t>
  </si>
  <si>
    <t>( 訪看41 )第      2 号</t>
  </si>
  <si>
    <t>( 訪看10 )第    652 号</t>
  </si>
  <si>
    <t>( 訪看23 )第   1185 号</t>
  </si>
  <si>
    <t>( 訪看24 )第    968 号</t>
  </si>
  <si>
    <t>( 訪看25 )第   1040 号</t>
  </si>
  <si>
    <t>( 訪看34 )第    394 号</t>
  </si>
  <si>
    <t>( 訪看36 )第     36 号</t>
  </si>
  <si>
    <t>( 訪看41 )第    114 号</t>
  </si>
  <si>
    <t>( 訪看10 )第    653 号</t>
  </si>
  <si>
    <t>( 訪看23 )第   1117 号</t>
  </si>
  <si>
    <t>( 訪看24 )第    969 号</t>
  </si>
  <si>
    <t>( 訪看25 )第   1041 号</t>
  </si>
  <si>
    <t>( 訪看27 )第    351 号</t>
  </si>
  <si>
    <t>( 訪看28 )第    234 号</t>
  </si>
  <si>
    <t>( 訪看34 )第     77 号</t>
  </si>
  <si>
    <t>( 訪看37 )第     42 号</t>
  </si>
  <si>
    <t>( 訪ベⅠ１ )第    352 号</t>
  </si>
  <si>
    <t>( 訪ベⅠ１注 )第    390 号</t>
  </si>
  <si>
    <t>( 訪看41 )第    115 号</t>
  </si>
  <si>
    <t>( 訪看10 )第    667 号</t>
  </si>
  <si>
    <t>( 訪看23 )第   1047 号</t>
  </si>
  <si>
    <t>( 訪看24 )第    979 号</t>
  </si>
  <si>
    <t>( 訪看25 )第   1053 号</t>
  </si>
  <si>
    <t>( 訪看27 )第    362 号</t>
  </si>
  <si>
    <t>( 訪看28 )第    241 号</t>
  </si>
  <si>
    <t>( 訪ベⅠ１ )第    321 号</t>
  </si>
  <si>
    <t>( 訪ベⅠ１注 )第    138 号</t>
  </si>
  <si>
    <t>( 訪看41 )第    137 号</t>
  </si>
  <si>
    <t>( 訪看23 )第   1063 号</t>
  </si>
  <si>
    <t>( 訪看24 )第    987 号</t>
  </si>
  <si>
    <t>( 訪看25 )第   1065 号</t>
  </si>
  <si>
    <t>( 訪看26 )第     56 号</t>
  </si>
  <si>
    <t>( 訪ベⅠ１ )第    599 号</t>
  </si>
  <si>
    <t>( 訪ベⅡ５ )第      3 号</t>
  </si>
  <si>
    <t>( 訪看41 )第    161 号</t>
  </si>
  <si>
    <t>( 訪看10 )第    706 号</t>
  </si>
  <si>
    <t>( 訪看23 )第   1126 号</t>
  </si>
  <si>
    <t>( 訪看24 )第   1031 号</t>
  </si>
  <si>
    <t>( 訪看25 )第   1112 号</t>
  </si>
  <si>
    <t>( 訪看27 )第    409 号</t>
  </si>
  <si>
    <t>( 訪看28 )第    273 号</t>
  </si>
  <si>
    <t>( 訪看34 )第    298 号</t>
  </si>
  <si>
    <t>( 訪看35 )第     37 号</t>
  </si>
  <si>
    <t>( 訪ベⅠ１ )第    442 号</t>
  </si>
  <si>
    <t>( 訪看41 )第    364 号</t>
  </si>
  <si>
    <t>( 訪看10 )第    705 号</t>
  </si>
  <si>
    <t>( 訪看23 )第   1094 号</t>
  </si>
  <si>
    <t>( 訪看24 )第   1030 号</t>
  </si>
  <si>
    <t>( 訪看25 )第   1111 号</t>
  </si>
  <si>
    <t>( 訪看27 )第    402 号</t>
  </si>
  <si>
    <t>( 訪看28 )第    295 号</t>
  </si>
  <si>
    <t>( 訪看34 )第    297 号</t>
  </si>
  <si>
    <t>( 訪ベⅠ１ )第    421 号</t>
  </si>
  <si>
    <t>( 訪ベⅠ１注 )第    356 号</t>
  </si>
  <si>
    <t>( 訪看41 )第    363 号</t>
  </si>
  <si>
    <t>( 訪看23 )第   1111 号</t>
  </si>
  <si>
    <t>( 訪看25 )第   1139 号</t>
  </si>
  <si>
    <t>( 訪看34 )第    317 号</t>
  </si>
  <si>
    <t>( 訪看36 )第     16 号</t>
  </si>
  <si>
    <t>( 訪ベⅠ１ )第    378 号</t>
  </si>
  <si>
    <t>( 訪ベⅠ１注 )第     85 号</t>
  </si>
  <si>
    <t>( 訪看41 )第    395 号</t>
  </si>
  <si>
    <t>( 訪看24 )第   1080 号</t>
  </si>
  <si>
    <t>( 訪看25 )第   1164 号</t>
  </si>
  <si>
    <t>( 訪看32 )第     68 号</t>
  </si>
  <si>
    <t>( 訪看35 )第     18 号</t>
  </si>
  <si>
    <t>( 訪ベⅠ１ )第    532 号</t>
  </si>
  <si>
    <t>( 訪看41 )第    420 号</t>
  </si>
  <si>
    <t>( 訪看10 )第    765 号</t>
  </si>
  <si>
    <t>( 訪看23 )第   1138 号</t>
  </si>
  <si>
    <t>( 訪看24 )第   1099 号</t>
  </si>
  <si>
    <t>( 訪看25 )第   1182 号</t>
  </si>
  <si>
    <t>( 訪看27 )第    447 号</t>
  </si>
  <si>
    <t>( 訪看34 )第    360 号</t>
  </si>
  <si>
    <t>( 訪看35 )第     57 号</t>
  </si>
  <si>
    <t>( 訪ベⅠ１ )第    500 号</t>
  </si>
  <si>
    <t>( 訪看40 )第    656 号</t>
  </si>
  <si>
    <t>( 訪看10 )第    764 号</t>
  </si>
  <si>
    <t>( 訪看23 )第   1142 号</t>
  </si>
  <si>
    <t>( 訪看24 )第   1096 号</t>
  </si>
  <si>
    <t>( 訪看25 )第   1179 号</t>
  </si>
  <si>
    <t>( 訪看27 )第    446 号</t>
  </si>
  <si>
    <t>( 訪看28 )第    320 号</t>
  </si>
  <si>
    <t>( 訪看34 )第    353 号</t>
  </si>
  <si>
    <t>( 訪ベⅠ１ )第    393 号</t>
  </si>
  <si>
    <t>( 訪ベⅠ１注 )第     22 号</t>
  </si>
  <si>
    <t>( 訪看41 )第    438 号</t>
  </si>
  <si>
    <t>( 訪看10 )第    763 号</t>
  </si>
  <si>
    <t>( 訪看24 )第   1095 号</t>
  </si>
  <si>
    <t>( 訪看25 )第   1178 号</t>
  </si>
  <si>
    <t>( 訪看41 )第    437 号</t>
  </si>
  <si>
    <t>( 訪看10 )第    797 号</t>
  </si>
  <si>
    <t>( 訪看24 )第   1098 号</t>
  </si>
  <si>
    <t>( 訪看25 )第   1181 号</t>
  </si>
  <si>
    <t>( 訪看27 )第    474 号</t>
  </si>
  <si>
    <t>( 訪看41 )第    440 号</t>
  </si>
  <si>
    <t>( 訪看10 )第    817 号</t>
  </si>
  <si>
    <t>( 訪看24 )第   1148 号</t>
  </si>
  <si>
    <t>( 訪看25 )第   1235 号</t>
  </si>
  <si>
    <t>( 訪看27 )第    487 号</t>
  </si>
  <si>
    <t>( 訪看32 )第     74 号</t>
  </si>
  <si>
    <t>( 訪看34 )第    382 号</t>
  </si>
  <si>
    <t>( 訪ベⅠ１ )第    602 号</t>
  </si>
  <si>
    <t>( 訪看41 )第    501 号</t>
  </si>
  <si>
    <t>( 訪看10 )第     55 号</t>
  </si>
  <si>
    <t>( 訪看23 )第     44 号</t>
  </si>
  <si>
    <t>( 訪看25 )第    157 号</t>
  </si>
  <si>
    <t>( 訪看27 )第    220 号</t>
  </si>
  <si>
    <t>( 訪看34 )第    117 号</t>
  </si>
  <si>
    <t>( 訪ベⅠ１ )第    176 号</t>
  </si>
  <si>
    <t>( 訪ベⅠ１注 )第    255 号</t>
  </si>
  <si>
    <t>( 訪看40 )第    113 号</t>
  </si>
  <si>
    <t>( 訪看24 )第     46 号</t>
  </si>
  <si>
    <t>( 訪看25 )第    170 号</t>
  </si>
  <si>
    <t>( 訪看34 )第    118 号</t>
  </si>
  <si>
    <t>( 訪ベⅠ１ )第    178 号</t>
  </si>
  <si>
    <t>( 訪ベⅠ１注 )第     44 号</t>
  </si>
  <si>
    <t>( 訪看40 )第     16 号</t>
  </si>
  <si>
    <t>( 訪看23 )第    220 号</t>
  </si>
  <si>
    <t>( 訪看25 )第    310 号</t>
  </si>
  <si>
    <t>( 訪看26 )第      5 号</t>
  </si>
  <si>
    <t>( 訪看34 )第    306 号</t>
  </si>
  <si>
    <t>( 訪看40 )第    591 号</t>
  </si>
  <si>
    <t>( 訪看41 )第     50 号</t>
  </si>
  <si>
    <t>( 訪看23 )第   1176 号</t>
  </si>
  <si>
    <t>( 訪看24 )第     51 号</t>
  </si>
  <si>
    <t>( 訪看25 )第    229 号</t>
  </si>
  <si>
    <t>( 訪看34 )第    399 号</t>
  </si>
  <si>
    <t>( 訪ベⅠ１ )第    179 号</t>
  </si>
  <si>
    <t>( 訪ベⅠ１注 )第    118 号</t>
  </si>
  <si>
    <t>( 訪看41 )第     51 号</t>
  </si>
  <si>
    <t>( 訪看23 )第    195 号</t>
  </si>
  <si>
    <t>( 訪看25 )第    286 号</t>
  </si>
  <si>
    <t>( 訪看34 )第    119 号</t>
  </si>
  <si>
    <t>( 訪ベⅠ１ )第    181 号</t>
  </si>
  <si>
    <t>( 訪ベⅠ１注 )第    148 号</t>
  </si>
  <si>
    <t>( 訪看40 )第     17 号</t>
  </si>
  <si>
    <t>( 訪看23 )第   1133 号</t>
  </si>
  <si>
    <t>( 訪看24 )第    218 号</t>
  </si>
  <si>
    <t>( 訪看25 )第    307 号</t>
  </si>
  <si>
    <t>( 訪看34 )第    354 号</t>
  </si>
  <si>
    <t>( 訪ベⅠ１ )第    257 号</t>
  </si>
  <si>
    <t>( 訪ベⅠ１注 )第    397 号</t>
  </si>
  <si>
    <t>( 訪看40 )第     85 号</t>
  </si>
  <si>
    <t>( 訪看24 )第    269 号</t>
  </si>
  <si>
    <t>( 訪看25 )第    325 号</t>
  </si>
  <si>
    <t>( 訪看41 )第    306 号</t>
  </si>
  <si>
    <t>( 訪看23 )第    435 号</t>
  </si>
  <si>
    <t>( 訪看25 )第    357 号</t>
  </si>
  <si>
    <t>( 訪看34 )第    151 号</t>
  </si>
  <si>
    <t>( 訪ベⅠ１ )第    392 号</t>
  </si>
  <si>
    <t>( 訪ベⅠ１注 )第    162 号</t>
  </si>
  <si>
    <t>( 訪看40 )第    177 号</t>
  </si>
  <si>
    <t>( 訪看23 )第   1002 号</t>
  </si>
  <si>
    <t>( 訪看25 )第    349 号</t>
  </si>
  <si>
    <t>( 訪看34 )第     61 号</t>
  </si>
  <si>
    <t>( 訪ベⅠ１ )第    183 号</t>
  </si>
  <si>
    <t>( 訪ベⅠ１注 )第    107 号</t>
  </si>
  <si>
    <t>( 訪看40 )第    179 号</t>
  </si>
  <si>
    <t>( 訪看10 )第     59 号</t>
  </si>
  <si>
    <t>( 訪看23 )第    257 号</t>
  </si>
  <si>
    <t>( 訪看25 )第    352 号</t>
  </si>
  <si>
    <t>( 訪看32 )第     44 号</t>
  </si>
  <si>
    <t>( 訪ベⅠ１ )第    185 号</t>
  </si>
  <si>
    <t>( 訪ベⅠ１注 )第    286 号</t>
  </si>
  <si>
    <t>( 訪看40 )第    153 号</t>
  </si>
  <si>
    <t>( 訪看10 )第    122 号</t>
  </si>
  <si>
    <t>( 訪看23 )第    280 号</t>
  </si>
  <si>
    <t>( 訪看25 )第    378 号</t>
  </si>
  <si>
    <t>( 訪看27 )第    341 号</t>
  </si>
  <si>
    <t>( 訪看34 )第    321 号</t>
  </si>
  <si>
    <t>( 訪ベⅠ１ )第    515 号</t>
  </si>
  <si>
    <t>( 訪看41 )第    216 号</t>
  </si>
  <si>
    <t>( 訪看10 )第    480 号</t>
  </si>
  <si>
    <t>( 訪看24 )第    277 号</t>
  </si>
  <si>
    <t>( 訪看25 )第    375 号</t>
  </si>
  <si>
    <t>( 訪看23 )第   1081 号</t>
  </si>
  <si>
    <t>( 訪看24 )第    278 号</t>
  </si>
  <si>
    <t>( 訪看25 )第    376 号</t>
  </si>
  <si>
    <t>( 訪看41 )第    338 号</t>
  </si>
  <si>
    <t>( 訪看10 )第    206 号</t>
  </si>
  <si>
    <t>( 訪看24 )第    289 号</t>
  </si>
  <si>
    <t>( 訪看25 )第    388 号</t>
  </si>
  <si>
    <t>( 訪看27 )第     37 号</t>
  </si>
  <si>
    <t>( 訪看34 )第    223 号</t>
  </si>
  <si>
    <t>( 訪看35 )第     51 号</t>
  </si>
  <si>
    <t>( 訪ベⅠ１ )第    187 号</t>
  </si>
  <si>
    <t>( 訪ベⅠ１注 )第    157 号</t>
  </si>
  <si>
    <t>( 訪看40 )第     49 号</t>
  </si>
  <si>
    <t>( 訪看10 )第    407 号</t>
  </si>
  <si>
    <t>( 訪看23 )第   1023 号</t>
  </si>
  <si>
    <t>( 訪看24 )第    293 号</t>
  </si>
  <si>
    <t>( 訪看25 )第    393 号</t>
  </si>
  <si>
    <t>( 訪ベⅠ１ )第     30 号</t>
  </si>
  <si>
    <t>( 訪ベⅠ１注 )第     28 号</t>
  </si>
  <si>
    <t>( 訪ベⅡ１８ )第      9 号</t>
  </si>
  <si>
    <t>( 訪ベⅡ１８注 )第      3 号</t>
  </si>
  <si>
    <t>( 訪看41 )第    217 号</t>
  </si>
  <si>
    <t>( 訪看24 )第    406 号</t>
  </si>
  <si>
    <t>( 訪看25 )第    507 号</t>
  </si>
  <si>
    <t>( 訪看10 )第    823 号</t>
  </si>
  <si>
    <t>( 訪看23 )第    311 号</t>
  </si>
  <si>
    <t>( 訪看25 )第    412 号</t>
  </si>
  <si>
    <t>( 訪看27 )第    493 号</t>
  </si>
  <si>
    <t>( 訪看28 )第    325 号</t>
  </si>
  <si>
    <t>( 訪看34 )第     78 号</t>
  </si>
  <si>
    <t>( 訪看35 )第     25 号</t>
  </si>
  <si>
    <t>( 訪看37 )第     14 号</t>
  </si>
  <si>
    <t>( 訪ベⅠ１ )第     20 号</t>
  </si>
  <si>
    <t>( 訪ベⅠ１注 )第    122 号</t>
  </si>
  <si>
    <t>( 訪ベⅡ１８ )第      6 号</t>
  </si>
  <si>
    <t>( 訪ベⅡ１８注 )第      7 号</t>
  </si>
  <si>
    <t>( 訪看40 )第     94 号</t>
  </si>
  <si>
    <t>( 訪看24 )第    354 号</t>
  </si>
  <si>
    <t>( 訪看25 )第    451 号</t>
  </si>
  <si>
    <t>( 訪看41 )第    392 号</t>
  </si>
  <si>
    <t>( 訪看10 )第    192 号</t>
  </si>
  <si>
    <t>( 訪看24 )第    374 号</t>
  </si>
  <si>
    <t>( 訪看25 )第    462 号</t>
  </si>
  <si>
    <t>( 訪看27 )第     34 号</t>
  </si>
  <si>
    <t>( 訪看28 )第     27 号</t>
  </si>
  <si>
    <t>( 訪ベⅠ１ )第    631 号</t>
  </si>
  <si>
    <t>( 訪看40 )第    254 号</t>
  </si>
  <si>
    <t>( 訪看24 )第    344 号</t>
  </si>
  <si>
    <t>( 訪看25 )第    443 号</t>
  </si>
  <si>
    <t>( 訪ベⅠ１ )第    265 号</t>
  </si>
  <si>
    <t>( 訪ベⅠ１注 )第    114 号</t>
  </si>
  <si>
    <t>( 訪看40 )第    212 号</t>
  </si>
  <si>
    <t>( 訪看10 )第    167 号</t>
  </si>
  <si>
    <t>( 訪看24 )第    348 号</t>
  </si>
  <si>
    <t>( 訪看25 )第    446 号</t>
  </si>
  <si>
    <t>( 訪看41 )第     53 号</t>
  </si>
  <si>
    <t>( 訪看24 )第    359 号</t>
  </si>
  <si>
    <t>( 訪看25 )第    458 号</t>
  </si>
  <si>
    <t>( 訪看41 )第    218 号</t>
  </si>
  <si>
    <t>( 訪看10 )第    638 号</t>
  </si>
  <si>
    <t>( 訪看23 )第    361 号</t>
  </si>
  <si>
    <t>( 訪看25 )第    460 号</t>
  </si>
  <si>
    <t>( 訪看機１ )第     31 号</t>
  </si>
  <si>
    <t>( 訪看機３ )第     29 号</t>
  </si>
  <si>
    <t>( 訪看32 )第     59 号</t>
  </si>
  <si>
    <t>( 訪ベⅠ１ )第    283 号</t>
  </si>
  <si>
    <t>( 訪ベⅠ１注 )第    299 号</t>
  </si>
  <si>
    <t>( 訪看40 )第    255 号</t>
  </si>
  <si>
    <t>( 訪看23 )第    372 号</t>
  </si>
  <si>
    <t>( 訪看25 )第    472 号</t>
  </si>
  <si>
    <t>( 訪ベⅠ１ )第    364 号</t>
  </si>
  <si>
    <t>( 訪ベⅠ１注 )第    364 号</t>
  </si>
  <si>
    <t>( 訪看40 )第    256 号</t>
  </si>
  <si>
    <t>( 訪看41 )第    280 号</t>
  </si>
  <si>
    <t>( 訪看23 )第    380 号</t>
  </si>
  <si>
    <t>( 訪看25 )第    480 号</t>
  </si>
  <si>
    <t>( 訪看26 )第     40 号</t>
  </si>
  <si>
    <t>( 訪看32 )第      7 号</t>
  </si>
  <si>
    <t>( 訪ベⅠ１ )第    284 号</t>
  </si>
  <si>
    <t>( 訪ベⅠ１注 )第    298 号</t>
  </si>
  <si>
    <t>( 訪看40 )第    257 号</t>
  </si>
  <si>
    <t>( 訪看10 )第    268 号</t>
  </si>
  <si>
    <t>( 訪看24 )第    516 号</t>
  </si>
  <si>
    <t>( 訪看25 )第    496 号</t>
  </si>
  <si>
    <t>( 訪看41 )第     54 号</t>
  </si>
  <si>
    <t>( 訪看10 )第    226 号</t>
  </si>
  <si>
    <t>( 訪看24 )第    414 号</t>
  </si>
  <si>
    <t>( 訪看25 )第    513 号</t>
  </si>
  <si>
    <t>( 訪看27 )第     49 号</t>
  </si>
  <si>
    <t>( 訪看28 )第     37 号</t>
  </si>
  <si>
    <t>( 訪看41 )第     55 号</t>
  </si>
  <si>
    <t>( 訪看10 )第    238 号</t>
  </si>
  <si>
    <t>( 訪看24 )第    442 号</t>
  </si>
  <si>
    <t>( 訪看25 )第    536 号</t>
  </si>
  <si>
    <t>( 訪看27 )第     55 号</t>
  </si>
  <si>
    <t>( 訪看28 )第     42 号</t>
  </si>
  <si>
    <t>( 訪ベⅠ１ )第    334 号</t>
  </si>
  <si>
    <t>( 訪ベⅠ１注 )第    412 号</t>
  </si>
  <si>
    <t>( 訪看41 )第    162 号</t>
  </si>
  <si>
    <t>( 訪看24 )第    446 号</t>
  </si>
  <si>
    <t>( 訪看25 )第    541 号</t>
  </si>
  <si>
    <t>( 訪看41 )第    220 号</t>
  </si>
  <si>
    <t>( 訪看10 )第    239 号</t>
  </si>
  <si>
    <t>( 訪看23 )第   1024 号</t>
  </si>
  <si>
    <t>( 訪看24 )第    443 号</t>
  </si>
  <si>
    <t>( 訪看25 )第    538 号</t>
  </si>
  <si>
    <t>( 訪看27 )第     56 号</t>
  </si>
  <si>
    <t>( 訪看28 )第     43 号</t>
  </si>
  <si>
    <t>( 訪看34 )第    405 号</t>
  </si>
  <si>
    <t>( 訪看40 )第    203 号</t>
  </si>
  <si>
    <t>( 訪看41 )第    400 号</t>
  </si>
  <si>
    <t>( 訪看10 )第    250 号</t>
  </si>
  <si>
    <t>( 訪看23 )第    453 号</t>
  </si>
  <si>
    <t>( 訪看25 )第    548 号</t>
  </si>
  <si>
    <t>( 訪看27 )第     66 号</t>
  </si>
  <si>
    <t>( 訪看28 )第     52 号</t>
  </si>
  <si>
    <t>( 訪看34 )第    309 号</t>
  </si>
  <si>
    <t>( 訪ベⅠ１ )第    189 号</t>
  </si>
  <si>
    <t>( 訪ベⅠ１注 )第    102 号</t>
  </si>
  <si>
    <t>( 訪看41 )第    221 号</t>
  </si>
  <si>
    <t>( 訪看10 )第    271 号</t>
  </si>
  <si>
    <t>( 訪看23 )第    479 号</t>
  </si>
  <si>
    <t>( 訪看25 )第    577 号</t>
  </si>
  <si>
    <t>( 訪看27 )第     82 号</t>
  </si>
  <si>
    <t>( 訪看28 )第     66 号</t>
  </si>
  <si>
    <t>( 訪看機４ )第      2 号</t>
  </si>
  <si>
    <t>( 訪看34 )第     11 号</t>
  </si>
  <si>
    <t>( 訪看35 )第     19 号</t>
  </si>
  <si>
    <t>( 訪看37 )第      6 号</t>
  </si>
  <si>
    <t>( 訪ベⅠ１ )第    191 号</t>
  </si>
  <si>
    <t>( 訪ベⅠ１注 )第     62 号</t>
  </si>
  <si>
    <t>( 訪看40 )第     98 号</t>
  </si>
  <si>
    <t>( 訪看10 )第    408 号</t>
  </si>
  <si>
    <t>( 訪看23 )第   1025 号</t>
  </si>
  <si>
    <t>( 訪看24 )第    498 号</t>
  </si>
  <si>
    <t>( 訪看25 )第    596 号</t>
  </si>
  <si>
    <t>( 訪ベⅠ１ )第    632 号</t>
  </si>
  <si>
    <t>( 訪看40 )第    202 号</t>
  </si>
  <si>
    <t>( 訪看24 )第    489 号</t>
  </si>
  <si>
    <t>( 訪看25 )第    589 号</t>
  </si>
  <si>
    <t>( 訪看41 )第    222 号</t>
  </si>
  <si>
    <t>( 訪看10 )第    281 号</t>
  </si>
  <si>
    <t>( 訪看23 )第   1182 号</t>
  </si>
  <si>
    <t>( 訪看24 )第    502 号</t>
  </si>
  <si>
    <t>( 訪看25 )第    601 号</t>
  </si>
  <si>
    <t>( 訪看27 )第     87 号</t>
  </si>
  <si>
    <t>( 訪看28 )第     70 号</t>
  </si>
  <si>
    <t>( 訪看34 )第    404 号</t>
  </si>
  <si>
    <t>( 訪看35 )第     24 号</t>
  </si>
  <si>
    <t>( 訪ベⅠ１ )第    497 号</t>
  </si>
  <si>
    <t>( 訪看40 )第    128 号</t>
  </si>
  <si>
    <t>( 訪看10 )第    285 号</t>
  </si>
  <si>
    <t>( 訪看24 )第    507 号</t>
  </si>
  <si>
    <t>( 訪看25 )第    605 号</t>
  </si>
  <si>
    <t>( 訪看27 )第     89 号</t>
  </si>
  <si>
    <t>( 訪看28 )第     72 号</t>
  </si>
  <si>
    <t>( 訪看34 )第     28 号</t>
  </si>
  <si>
    <t>( 訪ベⅠ１ )第    568 号</t>
  </si>
  <si>
    <t>( 訪看40 )第     36 号</t>
  </si>
  <si>
    <t>( 訪看23 )第    534 号</t>
  </si>
  <si>
    <t>( 訪看25 )第    620 号</t>
  </si>
  <si>
    <t>( 訪看40 )第     97 号</t>
  </si>
  <si>
    <t>( 訪看23 )第    532 号</t>
  </si>
  <si>
    <t>( 訪看25 )第    619 号</t>
  </si>
  <si>
    <t>( 訪ベⅠ１ )第    363 号</t>
  </si>
  <si>
    <t>( 訪ベⅠ１注 )第    361 号</t>
  </si>
  <si>
    <t>( 訪看40 )第    258 号</t>
  </si>
  <si>
    <t>( 訪看10 )第    300 号</t>
  </si>
  <si>
    <t>( 訪看24 )第    538 号</t>
  </si>
  <si>
    <t>( 訪看25 )第    623 号</t>
  </si>
  <si>
    <t>( 訪看27 )第     96 号</t>
  </si>
  <si>
    <t>( 訪看34 )第    120 号</t>
  </si>
  <si>
    <t>( 訪ベⅠ１ )第    322 号</t>
  </si>
  <si>
    <t>( 訪ベⅠ１注 )第    331 号</t>
  </si>
  <si>
    <t>( 訪看41 )第    223 号</t>
  </si>
  <si>
    <t>( 訪看10 )第    306 号</t>
  </si>
  <si>
    <t>( 訪看24 )第    544 号</t>
  </si>
  <si>
    <t>( 訪看25 )第    629 号</t>
  </si>
  <si>
    <t>( 訪看27 )第    226 号</t>
  </si>
  <si>
    <t>( 訪看28 )第    140 号</t>
  </si>
  <si>
    <t>( 訪看34 )第    121 号</t>
  </si>
  <si>
    <t>( 訪ベⅠ１ )第    323 号</t>
  </si>
  <si>
    <t>( 訪ベⅠ１注 )第    329 号</t>
  </si>
  <si>
    <t>( 訪看41 )第    224 号</t>
  </si>
  <si>
    <t>( 訪看10 )第    305 号</t>
  </si>
  <si>
    <t>( 訪看23 )第   1135 号</t>
  </si>
  <si>
    <t>( 訪看24 )第    543 号</t>
  </si>
  <si>
    <t>( 訪看25 )第    628 号</t>
  </si>
  <si>
    <t>( 訪看27 )第    101 号</t>
  </si>
  <si>
    <t>( 訪看34 )第    122 号</t>
  </si>
  <si>
    <t>( 訪ベⅠ１ )第    324 号</t>
  </si>
  <si>
    <t>( 訪ベⅠ１注 )第    330 号</t>
  </si>
  <si>
    <t>( 訪看40 )第     24 号</t>
  </si>
  <si>
    <t>( 訪看10 )第    313 号</t>
  </si>
  <si>
    <t>( 訪看24 )第    551 号</t>
  </si>
  <si>
    <t>( 訪看25 )第    636 号</t>
  </si>
  <si>
    <t>( 訪看34 )第    123 号</t>
  </si>
  <si>
    <t>( 訪ベⅠ１ )第    325 号</t>
  </si>
  <si>
    <t>( 訪ベⅠ１注 )第    333 号</t>
  </si>
  <si>
    <t>( 訪看41 )第    225 号</t>
  </si>
  <si>
    <t>( 訪看10 )第    315 号</t>
  </si>
  <si>
    <t>( 訪看40 )第    434 号</t>
  </si>
  <si>
    <t>( 訪看10 )第    324 号</t>
  </si>
  <si>
    <t>( 訪看24 )第    568 号</t>
  </si>
  <si>
    <t>( 訪看25 )第    652 号</t>
  </si>
  <si>
    <t>( 訪看27 )第    154 号</t>
  </si>
  <si>
    <t>( 訪看28 )第     85 号</t>
  </si>
  <si>
    <t>( 訪看23 )第    943 号</t>
  </si>
  <si>
    <t>( 訪看25 )第   1014 号</t>
  </si>
  <si>
    <t>( 訪ベⅠ１ )第    623 号</t>
  </si>
  <si>
    <t>( 訪看41 )第     56 号</t>
  </si>
  <si>
    <t>( 訪看10 )第    431 号</t>
  </si>
  <si>
    <t>( 訪看23 )第    576 号</t>
  </si>
  <si>
    <t>( 訪看25 )第    660 号</t>
  </si>
  <si>
    <t>( 訪看34 )第    392 号</t>
  </si>
  <si>
    <t>( 訪ベⅠ１ )第    288 号</t>
  </si>
  <si>
    <t>( 訪ベⅠ１注 )第    245 号</t>
  </si>
  <si>
    <t>( 訪看40 )第    259 号</t>
  </si>
  <si>
    <t>( 訪看10 )第    581 号</t>
  </si>
  <si>
    <t>( 訪看24 )第    577 号</t>
  </si>
  <si>
    <t>( 訪看25 )第    661 号</t>
  </si>
  <si>
    <t>( 訪看27 )第    285 号</t>
  </si>
  <si>
    <t>( 訪看28 )第    186 号</t>
  </si>
  <si>
    <t>( 訪看34 )第    149 号</t>
  </si>
  <si>
    <t>( 訪看40 )第    653 号</t>
  </si>
  <si>
    <t>( 訪看41 )第    370 号</t>
  </si>
  <si>
    <t>( 訪看23 )第    614 号</t>
  </si>
  <si>
    <t>( 訪看25 )第    688 号</t>
  </si>
  <si>
    <t>( 訪看32 )第     40 号</t>
  </si>
  <si>
    <t>( 訪ベⅠ１ )第    192 号</t>
  </si>
  <si>
    <t>( 訪ベⅠ１注 )第     78 号</t>
  </si>
  <si>
    <t>( 訪看40 )第    132 号</t>
  </si>
  <si>
    <t>( 訪看10 )第    555 号</t>
  </si>
  <si>
    <t>( 訪看24 )第    607 号</t>
  </si>
  <si>
    <t>( 訪看25 )第    681 号</t>
  </si>
  <si>
    <t>( 訪看23 )第    977 号</t>
  </si>
  <si>
    <t>( 訪看24 )第    613 号</t>
  </si>
  <si>
    <t>( 訪看25 )第    687 号</t>
  </si>
  <si>
    <t>( 訪看34 )第     79 号</t>
  </si>
  <si>
    <t>( 訪ベⅠ１ )第    385 号</t>
  </si>
  <si>
    <t>( 訪ベⅠ１注 )第    395 号</t>
  </si>
  <si>
    <t>( 訪看40 )第    260 号</t>
  </si>
  <si>
    <t>( 訪看23 )第    621 号</t>
  </si>
  <si>
    <t>( 訪看25 )第    695 号</t>
  </si>
  <si>
    <t>( 訪看26 )第     29 号</t>
  </si>
  <si>
    <t>( 訪看機１ )第     20 号</t>
  </si>
  <si>
    <t>( 訪看32 )第      8 号</t>
  </si>
  <si>
    <t>( 訪看34 )第    283 号</t>
  </si>
  <si>
    <t>( 訪ベⅠ１ )第     35 号</t>
  </si>
  <si>
    <t>( 訪ベⅠ１注 )第     27 号</t>
  </si>
  <si>
    <t>( 訪ベⅡ１８ )第     14 号</t>
  </si>
  <si>
    <t>( 訪ベⅡ１８注 )第      2 号</t>
  </si>
  <si>
    <t>( 訪看40 )第    163 号</t>
  </si>
  <si>
    <t>( 訪看10 )第    413 号</t>
  </si>
  <si>
    <t>( 訪看23 )第    978 号</t>
  </si>
  <si>
    <t>( 訪看24 )第    714 号</t>
  </si>
  <si>
    <t>( 訪看25 )第    787 号</t>
  </si>
  <si>
    <t>( 訪看27 )第    229 号</t>
  </si>
  <si>
    <t>( 訪看40 )第    435 号</t>
  </si>
  <si>
    <t>( 訪看41 )第    163 号</t>
  </si>
  <si>
    <t>( 訪看24 )第    680 号</t>
  </si>
  <si>
    <t>( 訪看25 )第    752 号</t>
  </si>
  <si>
    <t>( 訪看10 )第    450 号</t>
  </si>
  <si>
    <t>( 訪看23 )第    651 号</t>
  </si>
  <si>
    <t>( 訪看25 )第    725 号</t>
  </si>
  <si>
    <t>( 訪看27 )第    197 号</t>
  </si>
  <si>
    <t>( 訪看28 )第    119 号</t>
  </si>
  <si>
    <t>( 訪看34 )第    146 号</t>
  </si>
  <si>
    <t>( 訪看40 )第    161 号</t>
  </si>
  <si>
    <t>( 訪看10 )第    415 号</t>
  </si>
  <si>
    <t>( 訪看23 )第    649 号</t>
  </si>
  <si>
    <t>( 訪看25 )第    723 号</t>
  </si>
  <si>
    <t>( 訪看27 )第    178 号</t>
  </si>
  <si>
    <t>( 訪看28 )第    105 号</t>
  </si>
  <si>
    <t>( 訪看34 )第    282 号</t>
  </si>
  <si>
    <t>( 訪看35 )第     22 号</t>
  </si>
  <si>
    <t>( 訪看37 )第     10 号</t>
  </si>
  <si>
    <t>( 訪ベⅠ１ )第    195 号</t>
  </si>
  <si>
    <t>( 訪ベⅠ１注 )第    146 号</t>
  </si>
  <si>
    <t>( 訪看40 )第    127 号</t>
  </si>
  <si>
    <t>( 訪看10 )第    410 号</t>
  </si>
  <si>
    <t>( 訪看23 )第    643 号</t>
  </si>
  <si>
    <t>( 訪看25 )第    717 号</t>
  </si>
  <si>
    <t>( 訪看27 )第    228 号</t>
  </si>
  <si>
    <t>( 訪看34 )第     80 号</t>
  </si>
  <si>
    <t>( 訪ベⅠ１ )第    349 号</t>
  </si>
  <si>
    <t>( 訪ベⅠ１注 )第     20 号</t>
  </si>
  <si>
    <t>( 訪看40 )第    644 号</t>
  </si>
  <si>
    <t>( 訪看41 )第    227 号</t>
  </si>
  <si>
    <t>( 訪看23 )第   1195 号</t>
  </si>
  <si>
    <t>( 訪看25 )第   1246 号</t>
  </si>
  <si>
    <t>( 訪ベⅠ１ )第    624 号</t>
  </si>
  <si>
    <t>( 訪看41 )第     57 号</t>
  </si>
  <si>
    <t>( 訪看23 )第    655 号</t>
  </si>
  <si>
    <t>( 訪看25 )第    729 号</t>
  </si>
  <si>
    <t>( 訪看32 )第     76 号</t>
  </si>
  <si>
    <t>( 訪看34 )第    103 号</t>
  </si>
  <si>
    <t>( 訪看36 )第     25 号</t>
  </si>
  <si>
    <t>( 訪ベⅠ１ )第     13 号</t>
  </si>
  <si>
    <t>( 訪ベⅠ１注 )第    314 号</t>
  </si>
  <si>
    <t>( 訪ベⅡ１８ )第      1 号</t>
  </si>
  <si>
    <t>( 訪ベⅡ１８注 )第     10 号</t>
  </si>
  <si>
    <t>( 訪看41 )第    228 号</t>
  </si>
  <si>
    <t>( 訪看10 )第    429 号</t>
  </si>
  <si>
    <t>( 訪看24 )第    678 号</t>
  </si>
  <si>
    <t>( 訪看25 )第    750 号</t>
  </si>
  <si>
    <t>( 訪看10 )第    494 号</t>
  </si>
  <si>
    <t>( 訪看41 )第     58 号</t>
  </si>
  <si>
    <t>( 訪看10 )第    440 号</t>
  </si>
  <si>
    <t>( 訪看23 )第   1055 号</t>
  </si>
  <si>
    <t>( 訪看24 )第    693 号</t>
  </si>
  <si>
    <t>( 訪看25 )第    765 号</t>
  </si>
  <si>
    <t>( 訪看27 )第    191 号</t>
  </si>
  <si>
    <t>( 訪看28 )第    116 号</t>
  </si>
  <si>
    <t>( 訪ベⅠ１ )第    295 号</t>
  </si>
  <si>
    <t>( 訪ベⅠ１注 )第     90 号</t>
  </si>
  <si>
    <t>( 訪看40 )第    261 号</t>
  </si>
  <si>
    <t>( 訪看10 )第    446 号</t>
  </si>
  <si>
    <t>( 訪看23 )第   1026 号</t>
  </si>
  <si>
    <t>( 訪看24 )第    700 号</t>
  </si>
  <si>
    <t>( 訪看25 )第    772 号</t>
  </si>
  <si>
    <t>( 訪看27 )第    195 号</t>
  </si>
  <si>
    <t>( 訪看28 )第    118 号</t>
  </si>
  <si>
    <t>( 訪看34 )第    145 号</t>
  </si>
  <si>
    <t>( 訪ベⅠ１ )第    513 号</t>
  </si>
  <si>
    <t>( 訪看40 )第    438 号</t>
  </si>
  <si>
    <t>( 訪看10 )第    532 号</t>
  </si>
  <si>
    <t>( 訪看23 )第    701 号</t>
  </si>
  <si>
    <t>( 訪看25 )第    773 号</t>
  </si>
  <si>
    <t>( 訪看27 )第    288 号</t>
  </si>
  <si>
    <t>( 訪看28 )第    189 号</t>
  </si>
  <si>
    <t>( 訪看34 )第     62 号</t>
  </si>
  <si>
    <t>( 訪ベⅠ１ )第    197 号</t>
  </si>
  <si>
    <t>( 訪ベⅠ１注 )第     79 号</t>
  </si>
  <si>
    <t>( 訪看41 )第    229 号</t>
  </si>
  <si>
    <t>( 訪看24 )第    704 号</t>
  </si>
  <si>
    <t>( 訪看25 )第    777 号</t>
  </si>
  <si>
    <t>( 訪看10 )第    457 号</t>
  </si>
  <si>
    <t>( 訪看24 )第    708 号</t>
  </si>
  <si>
    <t>( 訪看25 )第    781 号</t>
  </si>
  <si>
    <t>( 訪看34 )第     33 号</t>
  </si>
  <si>
    <t>( 訪ベⅠ１ )第    576 号</t>
  </si>
  <si>
    <t>( 訪看41 )第     60 号</t>
  </si>
  <si>
    <t>( 訪看10 )第    509 号</t>
  </si>
  <si>
    <t>( 訪看23 )第    711 号</t>
  </si>
  <si>
    <t>( 訪看25 )第    784 号</t>
  </si>
  <si>
    <t>( 訪看34 )第    284 号</t>
  </si>
  <si>
    <t>( 訪ベⅠ１ )第    452 号</t>
  </si>
  <si>
    <t>( 訪ベⅠ１注 )第     25 号</t>
  </si>
  <si>
    <t>( 訪看40 )第    441 号</t>
  </si>
  <si>
    <t>( 訪看41 )第    295 号</t>
  </si>
  <si>
    <t>( 訪看23 )第    738 号</t>
  </si>
  <si>
    <t>( 訪看25 )第    811 号</t>
  </si>
  <si>
    <t>( 訪看40 )第    600 号</t>
  </si>
  <si>
    <t>( 訪看10 )第    466 号</t>
  </si>
  <si>
    <t>( 訪看23 )第    718 号</t>
  </si>
  <si>
    <t>( 訪看25 )第    790 号</t>
  </si>
  <si>
    <t>( 訪看27 )第    207 号</t>
  </si>
  <si>
    <t>( 訪看28 )第    321 号</t>
  </si>
  <si>
    <t>( 訪看34 )第    249 号</t>
  </si>
  <si>
    <t>( 訪ベⅠ１ )第    199 号</t>
  </si>
  <si>
    <t>( 訪ベⅠ１注 )第     23 号</t>
  </si>
  <si>
    <t>( 訪看40 )第     55 号</t>
  </si>
  <si>
    <t>( 訪看10 )第    471 号</t>
  </si>
  <si>
    <t>( 訪看24 )第    725 号</t>
  </si>
  <si>
    <t>( 訪看25 )第    797 号</t>
  </si>
  <si>
    <t>( 訪看26 )第     51 号</t>
  </si>
  <si>
    <t>( 訪看27 )第    211 号</t>
  </si>
  <si>
    <t>( 訪看32 )第     45 号</t>
  </si>
  <si>
    <t>( 訪看34 )第    144 号</t>
  </si>
  <si>
    <t>( 訪看40 )第    175 号</t>
  </si>
  <si>
    <t>( 訪看10 )第    477 号</t>
  </si>
  <si>
    <t>( 訪看23 )第    732 号</t>
  </si>
  <si>
    <t>( 訪看25 )第    805 号</t>
  </si>
  <si>
    <t>( 訪看27 )第    215 号</t>
  </si>
  <si>
    <t>( 訪看28 )第    134 号</t>
  </si>
  <si>
    <t>( 訪看34 )第    269 号</t>
  </si>
  <si>
    <t>( 訪ベⅠ１ )第    278 号</t>
  </si>
  <si>
    <t>( 訪ベⅠ１注 )第    203 号</t>
  </si>
  <si>
    <t>( 訪看40 )第    443 号</t>
  </si>
  <si>
    <t>( 訪看10 )第    481 号</t>
  </si>
  <si>
    <t>( 訪看23 )第    736 号</t>
  </si>
  <si>
    <t>( 訪看25 )第    810 号</t>
  </si>
  <si>
    <t>( 訪看27 )第    255 号</t>
  </si>
  <si>
    <t>( 訪ベⅠ１ )第    201 号</t>
  </si>
  <si>
    <t>( 訪ベⅠ１注 )第    273 号</t>
  </si>
  <si>
    <t>( 訪看40 )第    158 号</t>
  </si>
  <si>
    <t>( 訪看24 )第    754 号</t>
  </si>
  <si>
    <t>( 訪看25 )第    828 号</t>
  </si>
  <si>
    <t>( 訪ベⅠ１ )第    431 号</t>
  </si>
  <si>
    <t>( 訪看40 )第    262 号</t>
  </si>
  <si>
    <t>( 訪看24 )第    750 号</t>
  </si>
  <si>
    <t>( 訪看25 )第    824 号</t>
  </si>
  <si>
    <t>( 訪看34 )第    225 号</t>
  </si>
  <si>
    <t>( 訪看35 )第     52 号</t>
  </si>
  <si>
    <t>( 訪ベⅠ１ )第    203 号</t>
  </si>
  <si>
    <t>( 訪ベⅠ１注 )第    155 号</t>
  </si>
  <si>
    <t>( 訪看40 )第     38 号</t>
  </si>
  <si>
    <t>( 訪看23 )第    745 号</t>
  </si>
  <si>
    <t>( 訪看25 )第    819 号</t>
  </si>
  <si>
    <t>( 訪看34 )第    337 号</t>
  </si>
  <si>
    <t>( 訪看35 )第     30 号</t>
  </si>
  <si>
    <t>( 訪ベⅠ１ )第    237 号</t>
  </si>
  <si>
    <t>( 訪ベⅠ１注 )第    263 号</t>
  </si>
  <si>
    <t>( 訪看40 )第      8 号</t>
  </si>
  <si>
    <t>( 訪看10 )第    748 号</t>
  </si>
  <si>
    <t>( 訪看23 )第   1122 号</t>
  </si>
  <si>
    <t>( 訪看25 )第   1163 号</t>
  </si>
  <si>
    <t>( 訪看27 )第    437 号</t>
  </si>
  <si>
    <t>( 訪看28 )第    289 号</t>
  </si>
  <si>
    <t>( 訪ベⅠ１ )第    419 号</t>
  </si>
  <si>
    <t>( 訪ベⅠ１注 )第    152 号</t>
  </si>
  <si>
    <t>( 訪看41 )第    419 号</t>
  </si>
  <si>
    <t>( 訪看10 )第    495 号</t>
  </si>
  <si>
    <t>( 訪看23 )第   1083 号</t>
  </si>
  <si>
    <t>( 訪看24 )第    759 号</t>
  </si>
  <si>
    <t>( 訪看25 )第    833 号</t>
  </si>
  <si>
    <t>( 訪看27 )第    230 号</t>
  </si>
  <si>
    <t>( 訪看28 )第    143 号</t>
  </si>
  <si>
    <t>( 訪ベⅠ１ )第    618 号</t>
  </si>
  <si>
    <t>( 訪看41 )第     62 号</t>
  </si>
  <si>
    <t>( 訪看10 )第    496 号</t>
  </si>
  <si>
    <t>( 訪看23 )第    979 号</t>
  </si>
  <si>
    <t>( 訪看25 )第    834 号</t>
  </si>
  <si>
    <t>( 訪看27 )第    231 号</t>
  </si>
  <si>
    <t>( 訪看28 )第    144 号</t>
  </si>
  <si>
    <t>( 訪看機２ )第     41 号</t>
  </si>
  <si>
    <t>( 訪看34 )第    345 号</t>
  </si>
  <si>
    <t>( 訪看37 )第     40 号</t>
  </si>
  <si>
    <t>( 訪ベⅠ１ )第    272 号</t>
  </si>
  <si>
    <t>( 訪ベⅠ１注 )第    277 号</t>
  </si>
  <si>
    <t>( 訪看41 )第    230 号</t>
  </si>
  <si>
    <t>( 訪看23 )第    798 号</t>
  </si>
  <si>
    <t>( 訪看25 )第    872 号</t>
  </si>
  <si>
    <t>( 訪看機３ )第     22 号</t>
  </si>
  <si>
    <t>( 訪看34 )第    386 号</t>
  </si>
  <si>
    <t>( 訪看40 )第    564 号</t>
  </si>
  <si>
    <t>( 訪看10 )第    503 号</t>
  </si>
  <si>
    <t>( 訪看24 )第    770 号</t>
  </si>
  <si>
    <t>( 訪看25 )第    844 号</t>
  </si>
  <si>
    <t>( 訪看27 )第    237 号</t>
  </si>
  <si>
    <t>( 訪看28 )第    147 号</t>
  </si>
  <si>
    <t>( 訪看10 )第    510 号</t>
  </si>
  <si>
    <t>( 訪看23 )第    775 号</t>
  </si>
  <si>
    <t>( 訪看25 )第    849 号</t>
  </si>
  <si>
    <t>( 訪看34 )第     88 号</t>
  </si>
  <si>
    <t>( 訪ベⅠ１ )第    516 号</t>
  </si>
  <si>
    <t>( 訪看40 )第    639 号</t>
  </si>
  <si>
    <t>( 訪看41 )第    231 号</t>
  </si>
  <si>
    <t>( 訪看10 )第    593 号</t>
  </si>
  <si>
    <t>( 訪看24 )第    794 号</t>
  </si>
  <si>
    <t>( 訪看25 )第    868 号</t>
  </si>
  <si>
    <t>( 訪看27 )第    293 号</t>
  </si>
  <si>
    <t>( 訪看28 )第    193 号</t>
  </si>
  <si>
    <t>( 訪看34 )第     89 号</t>
  </si>
  <si>
    <t>( 訪看35 )第      3 号</t>
  </si>
  <si>
    <t>( 訪看40 )第      3 号</t>
  </si>
  <si>
    <t>( 訪看41 )第    452 号</t>
  </si>
  <si>
    <t>( 訪看23 )第   1196 号</t>
  </si>
  <si>
    <t>( 訪看25 )第   1247 号</t>
  </si>
  <si>
    <t>( 訪ベⅠ１ )第    625 号</t>
  </si>
  <si>
    <t>( 訪看41 )第     63 号</t>
  </si>
  <si>
    <t>( 訪看23 )第    806 号</t>
  </si>
  <si>
    <t>( 訪看25 )第    880 号</t>
  </si>
  <si>
    <t>( 訪看32 )第     23 号</t>
  </si>
  <si>
    <t>( 訪看36 )第     35 号</t>
  </si>
  <si>
    <t>( 訪ベⅠ１ )第     19 号</t>
  </si>
  <si>
    <t>( 訪ベⅠ１注 )第    117 号</t>
  </si>
  <si>
    <t>( 訪ベⅡ１８ )第      5 号</t>
  </si>
  <si>
    <t>( 訪看41 )第    232 号</t>
  </si>
  <si>
    <t>( 訪看23 )第    812 号</t>
  </si>
  <si>
    <t>( 訪看25 )第    886 号</t>
  </si>
  <si>
    <t>( 訪看34 )第    250 号</t>
  </si>
  <si>
    <t>( 訪看36 )第      4 号</t>
  </si>
  <si>
    <t>( 訪ベⅠ１ )第     17 号</t>
  </si>
  <si>
    <t>( 訪ベⅠ１注 )第    358 号</t>
  </si>
  <si>
    <t>( 訪ベⅡ１８ )第      4 号</t>
  </si>
  <si>
    <t>( 訪ベⅡ１８注 )第     15 号</t>
  </si>
  <si>
    <t>( 訪看41 )第    233 号</t>
  </si>
  <si>
    <t>( 訪ベⅠ１ )第    499 号</t>
  </si>
  <si>
    <t>( 訪看41 )第     64 号</t>
  </si>
  <si>
    <t>( 訪看10 )第    533 号</t>
  </si>
  <si>
    <t>( 訪看24 )第    813 号</t>
  </si>
  <si>
    <t>( 訪看25 )第    887 号</t>
  </si>
  <si>
    <t>( 訪看36 )第     38 号</t>
  </si>
  <si>
    <t>( 訪看37 )第     46 号</t>
  </si>
  <si>
    <t>( 訪ベⅠ１ )第      9 号</t>
  </si>
  <si>
    <t>( 訪ベⅠ１注 )第    349 号</t>
  </si>
  <si>
    <t>( 訪看41 )第    165 号</t>
  </si>
  <si>
    <t>( 訪看10 )第    541 号</t>
  </si>
  <si>
    <t>( 訪看24 )第    818 号</t>
  </si>
  <si>
    <t>( 訪看25 )第    892 号</t>
  </si>
  <si>
    <t>( 訪看10 )第    547 号</t>
  </si>
  <si>
    <t>( 訪看24 )第    982 号</t>
  </si>
  <si>
    <t>( 訪看25 )第   1057 号</t>
  </si>
  <si>
    <t>( 訪看27 )第    364 号</t>
  </si>
  <si>
    <t>( 訪看28 )第    244 号</t>
  </si>
  <si>
    <t>( 訪ベⅠ１ )第    342 号</t>
  </si>
  <si>
    <t>( 訪ベⅠ１注 )第    131 号</t>
  </si>
  <si>
    <t>( 訪看40 )第    449 号</t>
  </si>
  <si>
    <t>( 訪看10 )第    550 号</t>
  </si>
  <si>
    <t>( 訪看23 )第    830 号</t>
  </si>
  <si>
    <t>( 訪看25 )第    904 号</t>
  </si>
  <si>
    <t>( 訪看27 )第    265 号</t>
  </si>
  <si>
    <t>( 訪看28 )第    169 号</t>
  </si>
  <si>
    <t>( 訪看34 )第    124 号</t>
  </si>
  <si>
    <t>( 訪看35 )第     75 号</t>
  </si>
  <si>
    <t>( 訪看37 )第     30 号</t>
  </si>
  <si>
    <t>( 訪ベⅠ１ )第    339 号</t>
  </si>
  <si>
    <t>( 訪ベⅠ１注 )第    174 号</t>
  </si>
  <si>
    <t>( 訪看40 )第    579 号</t>
  </si>
  <si>
    <t>( 訪看23 )第    840 号</t>
  </si>
  <si>
    <t>( 訪看25 )第    913 号</t>
  </si>
  <si>
    <t>( 訪看35 )第     65 号</t>
  </si>
  <si>
    <t>( 訪看37 )第     35 号</t>
  </si>
  <si>
    <t>( 訪ベⅠ１ )第    271 号</t>
  </si>
  <si>
    <t>( 訪看40 )第     77 号</t>
  </si>
  <si>
    <t>( 訪看10 )第    563 号</t>
  </si>
  <si>
    <t>( 訪看23 )第    841 号</t>
  </si>
  <si>
    <t>( 訪看25 )第    914 号</t>
  </si>
  <si>
    <t>( 訪看27 )第    272 号</t>
  </si>
  <si>
    <t>( 訪看28 )第    175 号</t>
  </si>
  <si>
    <t>( 訪看34 )第    125 号</t>
  </si>
  <si>
    <t>( 訪看41 )第    166 号</t>
  </si>
  <si>
    <t>( 訪看10 )第    557 号</t>
  </si>
  <si>
    <t>( 訪看23 )第    835 号</t>
  </si>
  <si>
    <t>( 訪看28 )第    328 号</t>
  </si>
  <si>
    <t>( 訪看34 )第    299 号</t>
  </si>
  <si>
    <t>( 訪ベⅠ１ )第    205 号</t>
  </si>
  <si>
    <t>( 訪ベⅠ１注 )第    198 号</t>
  </si>
  <si>
    <t>( 訪看40 )第    263 号</t>
  </si>
  <si>
    <t>( 訪看10 )第    565 号</t>
  </si>
  <si>
    <t>( 訪看34 )第     66 号</t>
  </si>
  <si>
    <t>( 訪ベⅠ１ )第    207 号</t>
  </si>
  <si>
    <t>( 訪ベⅠ１注 )第    385 号</t>
  </si>
  <si>
    <t>( 訪看40 )第    583 号</t>
  </si>
  <si>
    <t>( 訪看41 )第    234 号</t>
  </si>
  <si>
    <t>( 訪看10 )第    716 号</t>
  </si>
  <si>
    <t>( 訪看23 )第    848 号</t>
  </si>
  <si>
    <t>( 訪看25 )第    920 号</t>
  </si>
  <si>
    <t>( 訪看27 )第    411 号</t>
  </si>
  <si>
    <t>( 訪看36 )第     34 号</t>
  </si>
  <si>
    <t>( 訪ベⅠ１ )第    608 号</t>
  </si>
  <si>
    <t>( 訪看41 )第    314 号</t>
  </si>
  <si>
    <t>( 訪看24 )第    847 号</t>
  </si>
  <si>
    <t>( 訪看25 )第    919 号</t>
  </si>
  <si>
    <t>( 訪看10 )第    574 号</t>
  </si>
  <si>
    <t>( 訪看24 )第    852 号</t>
  </si>
  <si>
    <t>( 訪看25 )第    924 号</t>
  </si>
  <si>
    <t>( 訪看35 )第     63 号</t>
  </si>
  <si>
    <t>( 訪ベⅠ１ )第    429 号</t>
  </si>
  <si>
    <t>( 訪ベⅠ１注 )第    142 号</t>
  </si>
  <si>
    <t>( 訪看41 )第    354 号</t>
  </si>
  <si>
    <t>( 訪看10 )第    586 号</t>
  </si>
  <si>
    <t>( 訪看24 )第    853 号</t>
  </si>
  <si>
    <t>( 訪看25 )第    925 号</t>
  </si>
  <si>
    <t>( 訪看26 )第     47 号</t>
  </si>
  <si>
    <t>( 訪看27 )第    438 号</t>
  </si>
  <si>
    <t>( 訪看32 )第     35 号</t>
  </si>
  <si>
    <t>( 訪看34 )第    289 号</t>
  </si>
  <si>
    <t>( 訪ベⅠ１ )第    209 号</t>
  </si>
  <si>
    <t>( 訪ベⅠ１注 )第     71 号</t>
  </si>
  <si>
    <t>( 訪看40 )第    174 号</t>
  </si>
  <si>
    <t>( 訪看10 )第    577 号</t>
  </si>
  <si>
    <t>( 訪看23 )第    856 号</t>
  </si>
  <si>
    <t>( 訪看25 )第    928 号</t>
  </si>
  <si>
    <t>( 訪看27 )第    282 号</t>
  </si>
  <si>
    <t>( 訪看28 )第    183 号</t>
  </si>
  <si>
    <t>( 訪看35 )第     91 号</t>
  </si>
  <si>
    <t>( 訪ベⅠ１ )第    211 号</t>
  </si>
  <si>
    <t>( 訪ベⅠ１注 )第    171 号</t>
  </si>
  <si>
    <t>( 訪看40 )第    180 号</t>
  </si>
  <si>
    <t>( 訪看23 )第    876 号</t>
  </si>
  <si>
    <t>( 訪看25 )第    948 号</t>
  </si>
  <si>
    <t>( 訪看36 )第     15 号</t>
  </si>
  <si>
    <t>( 訪ベⅠ１ )第    492 号</t>
  </si>
  <si>
    <t>( 訪看41 )第    235 号</t>
  </si>
  <si>
    <t>( 訪看24 )第    877 号</t>
  </si>
  <si>
    <t>( 訪看25 )第    949 号</t>
  </si>
  <si>
    <t>( 訪看10 )第    604 号</t>
  </si>
  <si>
    <t>( 訪看24 )第    902 号</t>
  </si>
  <si>
    <t>( 訪看25 )第    972 号</t>
  </si>
  <si>
    <t>( 訪看27 )第    306 号</t>
  </si>
  <si>
    <t>( 訪看28 )第    201 号</t>
  </si>
  <si>
    <t>( 訪看41 )第    139 号</t>
  </si>
  <si>
    <t>( 訪看24 )第    894 号</t>
  </si>
  <si>
    <t>( 訪看25 )第    964 号</t>
  </si>
  <si>
    <t>( 訪看26 )第     48 号</t>
  </si>
  <si>
    <t>( 訪看27 )第    302 号</t>
  </si>
  <si>
    <t>( 訪看28 )第    199 号</t>
  </si>
  <si>
    <t>( 訪看32 )第     37 号</t>
  </si>
  <si>
    <t>( 訪ベⅠ１ )第     10 号</t>
  </si>
  <si>
    <t>( 訪ベⅠ１注 )第     66 号</t>
  </si>
  <si>
    <t>( 訪看40 )第    264 号</t>
  </si>
  <si>
    <t>( 訪看24 )第    897 号</t>
  </si>
  <si>
    <t>( 訪看25 )第    967 号</t>
  </si>
  <si>
    <t>( 訪看34 )第    126 号</t>
  </si>
  <si>
    <t>( 訪看36 )第     32 号</t>
  </si>
  <si>
    <t>( 訪ベⅠ１ )第    326 号</t>
  </si>
  <si>
    <t>( 訪ベⅠ１注 )第    340 号</t>
  </si>
  <si>
    <t>( 訪看41 )第    236 号</t>
  </si>
  <si>
    <t>( 訪看10 )第    720 号</t>
  </si>
  <si>
    <t>( 訪看23 )第   1066 号</t>
  </si>
  <si>
    <t>( 訪看25 )第   1090 号</t>
  </si>
  <si>
    <t>( 訪看41 )第    329 号</t>
  </si>
  <si>
    <t>( 訪看10 )第    602 号</t>
  </si>
  <si>
    <t>( 訪看24 )第    893 号</t>
  </si>
  <si>
    <t>( 訪看25 )第   1104 号</t>
  </si>
  <si>
    <t>( 訪看27 )第    301 号</t>
  </si>
  <si>
    <t>( 訪ベⅠ１ )第    549 号</t>
  </si>
  <si>
    <t>( 訪ベⅠ１注 )第    257 号</t>
  </si>
  <si>
    <t>( 訪看40 )第    604 号</t>
  </si>
  <si>
    <t>( 訪看23 )第    885 号</t>
  </si>
  <si>
    <t>( 訪看25 )第    957 号</t>
  </si>
  <si>
    <t>( 訪看36 )第     14 号</t>
  </si>
  <si>
    <t>( 訪ベⅠ１ )第    491 号</t>
  </si>
  <si>
    <t>( 訪看41 )第    237 号</t>
  </si>
  <si>
    <t>( 訪看10 )第    614 号</t>
  </si>
  <si>
    <t>( 訪看23 )第    907 号</t>
  </si>
  <si>
    <t>( 訪看25 )第    977 号</t>
  </si>
  <si>
    <t>( 訪看27 )第    314 号</t>
  </si>
  <si>
    <t>( 訪看28 )第    207 号</t>
  </si>
  <si>
    <t>( 訪看34 )第     21 号</t>
  </si>
  <si>
    <t>( 訪看10 )第    611 号</t>
  </si>
  <si>
    <t>( 訪看23 )第    908 号</t>
  </si>
  <si>
    <t>( 訪看25 )第    978 号</t>
  </si>
  <si>
    <t>( 訪看27 )第    311 号</t>
  </si>
  <si>
    <t>( 訪看28 )第    205 号</t>
  </si>
  <si>
    <t>( 訪看機３ )第     30 号</t>
  </si>
  <si>
    <t>( 訪看34 )第     22 号</t>
  </si>
  <si>
    <t>( 訪看35 )第     16 号</t>
  </si>
  <si>
    <t>( 訪看37 )第     23 号</t>
  </si>
  <si>
    <t>( 訪ベⅠ１ )第    213 号</t>
  </si>
  <si>
    <t>( 訪ベⅠ１注 )第    178 号</t>
  </si>
  <si>
    <t>( 訪看40 )第    352 号</t>
  </si>
  <si>
    <t>( 訪看23 )第    915 号</t>
  </si>
  <si>
    <t>( 訪看25 )第    987 号</t>
  </si>
  <si>
    <t>( 訪看36 )第     13 号</t>
  </si>
  <si>
    <t>( 訪ベⅠ１ )第    496 号</t>
  </si>
  <si>
    <t>( 訪看41 )第    238 号</t>
  </si>
  <si>
    <t>( 訪看24 )第    916 号</t>
  </si>
  <si>
    <t>( 訪看25 )第    986 号</t>
  </si>
  <si>
    <t>( 訪ベⅠ１ )第    531 号</t>
  </si>
  <si>
    <t>( 訪看41 )第     67 号</t>
  </si>
  <si>
    <t>( 訪看23 )第    926 号</t>
  </si>
  <si>
    <t>( 訪看25 )第    998 号</t>
  </si>
  <si>
    <t>( 訪看34 )第    398 号</t>
  </si>
  <si>
    <t>( 訪ベⅠ１ )第    406 号</t>
  </si>
  <si>
    <t>( 訪ベⅠ１注 )第    116 号</t>
  </si>
  <si>
    <t>( 訪看40 )第    265 号</t>
  </si>
  <si>
    <t>( 訪看10 )第    631 号</t>
  </si>
  <si>
    <t>( 訪看23 )第    936 号</t>
  </si>
  <si>
    <t>( 訪看25 )第   1007 号</t>
  </si>
  <si>
    <t>( 訪看27 )第    330 号</t>
  </si>
  <si>
    <t>( 訪看28 )第    220 号</t>
  </si>
  <si>
    <t>( 訪ベⅠ１ )第    570 号</t>
  </si>
  <si>
    <t>( 訪看40 )第    613 号</t>
  </si>
  <si>
    <t>( 訪看41 )第      3 号</t>
  </si>
  <si>
    <t>( 訪看24 )第   1087 号</t>
  </si>
  <si>
    <t>( 訪看25 )第   1171 号</t>
  </si>
  <si>
    <t>( 訪看10 )第    639 号</t>
  </si>
  <si>
    <t>( 訪看23 )第    944 号</t>
  </si>
  <si>
    <t>( 訪看25 )第   1015 号</t>
  </si>
  <si>
    <t>( 訪看27 )第    394 号</t>
  </si>
  <si>
    <t>( 訪看34 )第     23 号</t>
  </si>
  <si>
    <t>( 訪ベⅠ１ )第    355 号</t>
  </si>
  <si>
    <t>( 訪ベⅠ１注 )第    100 号</t>
  </si>
  <si>
    <t>( 訪看41 )第      4 号</t>
  </si>
  <si>
    <t>( 訪看10 )第    640 号</t>
  </si>
  <si>
    <t>( 訪看23 )第   1004 号</t>
  </si>
  <si>
    <t>( 訪看25 )第   1023 号</t>
  </si>
  <si>
    <t>( 訪看27 )第    334 号</t>
  </si>
  <si>
    <t>( 訪看28 )第    224 号</t>
  </si>
  <si>
    <t>( 訪看34 )第    331 号</t>
  </si>
  <si>
    <t>( 訪看40 )第    631 号</t>
  </si>
  <si>
    <t>( 訪看41 )第      5 号</t>
  </si>
  <si>
    <t>( 訪看10 )第    650 号</t>
  </si>
  <si>
    <t>( 訪看23 )第   1003 号</t>
  </si>
  <si>
    <t>( 訪看25 )第   1032 号</t>
  </si>
  <si>
    <t>( 訪看27 )第    348 号</t>
  </si>
  <si>
    <t>( 訪看28 )第    232 号</t>
  </si>
  <si>
    <t>( 訪ベⅠ１ )第    573 号</t>
  </si>
  <si>
    <t>( 訪ベⅠ１注 )第    311 号</t>
  </si>
  <si>
    <t>( 訪看41 )第    308 号</t>
  </si>
  <si>
    <t>( 訪看10 )第    660 号</t>
  </si>
  <si>
    <t>( 訪看23 )第   1166 号</t>
  </si>
  <si>
    <t>( 訪看24 )第    970 号</t>
  </si>
  <si>
    <t>( 訪看25 )第   1042 号</t>
  </si>
  <si>
    <t>( 訪看27 )第    356 号</t>
  </si>
  <si>
    <t>( 訪看28 )第    237 号</t>
  </si>
  <si>
    <t>( 訪ベⅠ１ )第    537 号</t>
  </si>
  <si>
    <t>( 訪看41 )第    128 号</t>
  </si>
  <si>
    <t>( 訪看10 )第    661 号</t>
  </si>
  <si>
    <t>( 訪看24 )第    975 号</t>
  </si>
  <si>
    <t>( 訪看25 )第   1047 号</t>
  </si>
  <si>
    <t>( 訪看27 )第    357 号</t>
  </si>
  <si>
    <t>( 訪看28 )第    238 号</t>
  </si>
  <si>
    <t>( 訪ベⅠ１ )第    553 号</t>
  </si>
  <si>
    <t>( 訪看41 )第    129 号</t>
  </si>
  <si>
    <t>( 訪看10 )第    663 号</t>
  </si>
  <si>
    <t>( 訪看24 )第    981 号</t>
  </si>
  <si>
    <t>( 訪看25 )第   1052 号</t>
  </si>
  <si>
    <t>( 訪看27 )第    359 号</t>
  </si>
  <si>
    <t>( 訪看28 )第    240 号</t>
  </si>
  <si>
    <t>( 訪看32 )第     63 号</t>
  </si>
  <si>
    <t>( 訪看34 )第    426 号</t>
  </si>
  <si>
    <t>( 訪ベⅠ１ )第    344 号</t>
  </si>
  <si>
    <t>( 訪ベⅠ１注 )第    169 号</t>
  </si>
  <si>
    <t>( 訪看41 )第    135 号</t>
  </si>
  <si>
    <t>( 訪看10 )第    664 号</t>
  </si>
  <si>
    <t>( 訪看24 )第    988 号</t>
  </si>
  <si>
    <t>( 訪看25 )第   1066 号</t>
  </si>
  <si>
    <t>( 訪看27 )第    370 号</t>
  </si>
  <si>
    <t>( 訪看28 )第    245 号</t>
  </si>
  <si>
    <t>( 訪ベⅠ１ )第    354 号</t>
  </si>
  <si>
    <t>( 訪ベⅠ１注 )第     84 号</t>
  </si>
  <si>
    <t>( 訪看40 )第    621 号</t>
  </si>
  <si>
    <t>( 訪看41 )第    339 号</t>
  </si>
  <si>
    <t>( 訪看23 )第   1052 号</t>
  </si>
  <si>
    <t>( 訪看25 )第   1076 号</t>
  </si>
  <si>
    <t>( 訪看34 )第    425 号</t>
  </si>
  <si>
    <t>( 訪看41 )第    239 号</t>
  </si>
  <si>
    <t>( 訪看10 )第    673 号</t>
  </si>
  <si>
    <t>( 訪看23 )第   1056 号</t>
  </si>
  <si>
    <t>( 訪看24 )第    989 号</t>
  </si>
  <si>
    <t>( 訪看25 )第   1067 号</t>
  </si>
  <si>
    <t>( 訪看27 )第    371 号</t>
  </si>
  <si>
    <t>( 訪看40 )第    582 号</t>
  </si>
  <si>
    <t>( 訪看41 )第    240 号</t>
  </si>
  <si>
    <t>( 訪看10 )第    688 号</t>
  </si>
  <si>
    <t>( 訪看24 )第   1006 号</t>
  </si>
  <si>
    <t>( 訪看25 )第   1085 号</t>
  </si>
  <si>
    <t>( 訪看27 )第    386 号</t>
  </si>
  <si>
    <t>( 訪看28 )第    256 号</t>
  </si>
  <si>
    <t>( 訪看41 )第    293 号</t>
  </si>
  <si>
    <t>( 訪看10 )第    685 号</t>
  </si>
  <si>
    <t>( 訪看23 )第   1072 号</t>
  </si>
  <si>
    <t>( 訪看24 )第   1007 号</t>
  </si>
  <si>
    <t>( 訪看25 )第   1079 号</t>
  </si>
  <si>
    <t>( 訪看27 )第    383 号</t>
  </si>
  <si>
    <t>( 訪ベⅠ１ )第    609 号</t>
  </si>
  <si>
    <t>( 訪看41 )第    288 号</t>
  </si>
  <si>
    <t>( 訪看10 )第    684 号</t>
  </si>
  <si>
    <t>( 訪看24 )第   1002 号</t>
  </si>
  <si>
    <t>( 訪看25 )第   1078 号</t>
  </si>
  <si>
    <t>( 訪看27 )第    382 号</t>
  </si>
  <si>
    <t>( 訪看28 )第    254 号</t>
  </si>
  <si>
    <t>( 訪看34 )第    159 号</t>
  </si>
  <si>
    <t>( 訪ベⅠ１ )第    389 号</t>
  </si>
  <si>
    <t>( 訪ベⅠ１注 )第    405 号</t>
  </si>
  <si>
    <t>( 訪看41 )第    287 号</t>
  </si>
  <si>
    <t>( 訪看10 )第    717 号</t>
  </si>
  <si>
    <t>( 訪看23 )第   1098 号</t>
  </si>
  <si>
    <t>( 訪看25 )第   1125 号</t>
  </si>
  <si>
    <t>( 訪看27 )第    412 号</t>
  </si>
  <si>
    <t>( 訪看28 )第    274 号</t>
  </si>
  <si>
    <t>( 訪看34 )第    322 号</t>
  </si>
  <si>
    <t>( 訪ベⅠ１ )第    556 号</t>
  </si>
  <si>
    <t>( 訪ベⅠ１注 )第    276 号</t>
  </si>
  <si>
    <t>( 訪看41 )第    424 号</t>
  </si>
  <si>
    <t>( 訪看10 )第    693 号</t>
  </si>
  <si>
    <t>( 訪看23 )第   1074 号</t>
  </si>
  <si>
    <t>( 訪看24 )第   1015 号</t>
  </si>
  <si>
    <t>( 訪看25 )第   1093 号</t>
  </si>
  <si>
    <t>( 訪看27 )第    390 号</t>
  </si>
  <si>
    <t>( 訪看28 )第    258 号</t>
  </si>
  <si>
    <t>( 訪看34 )第    318 号</t>
  </si>
  <si>
    <t>( 訪ベⅠ１ )第    636 号</t>
  </si>
  <si>
    <t>( 訪看40 )第    635 号</t>
  </si>
  <si>
    <t>( 訪看41 )第    333 号</t>
  </si>
  <si>
    <t>( 訪看24 )第   1013 号</t>
  </si>
  <si>
    <t>( 訪看25 )第   1091 号</t>
  </si>
  <si>
    <t>( 訪看34 )第    400 号</t>
  </si>
  <si>
    <t>( 訪ベⅠ１ )第    405 号</t>
  </si>
  <si>
    <t>( 訪ベⅠ１注 )第    352 号</t>
  </si>
  <si>
    <t>( 訪ベⅡ１ )第      1 号</t>
  </si>
  <si>
    <t>( 訪看41 )第    331 号</t>
  </si>
  <si>
    <t>( 訪ベⅠ１ )第    578 号</t>
  </si>
  <si>
    <t>( 訪看41 )第    341 号</t>
  </si>
  <si>
    <t>( 訪看10 )第    702 号</t>
  </si>
  <si>
    <t>( 訪看23 )第   1110 号</t>
  </si>
  <si>
    <t>( 訪看24 )第   1026 号</t>
  </si>
  <si>
    <t>( 訪看25 )第   1106 号</t>
  </si>
  <si>
    <t>( 訪看27 )第    399 号</t>
  </si>
  <si>
    <t>( 訪看28 )第    264 号</t>
  </si>
  <si>
    <t>( 訪看34 )第    286 号</t>
  </si>
  <si>
    <t>( 訪看35 )第     73 号</t>
  </si>
  <si>
    <t>( 訪看41 )第    358 号</t>
  </si>
  <si>
    <t>( 訪看10 )第    701 号</t>
  </si>
  <si>
    <t>( 訪看23 )第   1104 号</t>
  </si>
  <si>
    <t>( 訪看24 )第   1025 号</t>
  </si>
  <si>
    <t>( 訪看25 )第   1105 号</t>
  </si>
  <si>
    <t>( 訪看27 )第    398 号</t>
  </si>
  <si>
    <t>( 訪看28 )第    263 号</t>
  </si>
  <si>
    <t>( 訪看35 )第     72 号</t>
  </si>
  <si>
    <t>( 訪看37 )第     28 号</t>
  </si>
  <si>
    <t>( 訪ベⅠ１ )第    414 号</t>
  </si>
  <si>
    <t>( 訪ベⅠ１注 )第    300 号</t>
  </si>
  <si>
    <t>( 訪看41 )第    357 号</t>
  </si>
  <si>
    <t>( 訪看10 )第    723 号</t>
  </si>
  <si>
    <t>( 訪看24 )第   1045 号</t>
  </si>
  <si>
    <t>( 訪看25 )第   1126 号</t>
  </si>
  <si>
    <t>( 訪看27 )第    416 号</t>
  </si>
  <si>
    <t>( 訪看28 )第    277 号</t>
  </si>
  <si>
    <t>( 訪看41 )第    378 号</t>
  </si>
  <si>
    <t>( 訪看10 )第    753 号</t>
  </si>
  <si>
    <t>( 訪看23 )第   1130 号</t>
  </si>
  <si>
    <t>( 訪看24 )第   1032 号</t>
  </si>
  <si>
    <t>( 訪看25 )第   1113 号</t>
  </si>
  <si>
    <t>( 訪看27 )第    440 号</t>
  </si>
  <si>
    <t>( 訪ベⅠ１ )第    480 号</t>
  </si>
  <si>
    <t>( 訪看41 )第    422 号</t>
  </si>
  <si>
    <t>( 訪看23 )第   1103 号</t>
  </si>
  <si>
    <t>( 訪看24 )第   1047 号</t>
  </si>
  <si>
    <t>( 訪看25 )第   1127 号</t>
  </si>
  <si>
    <t>( 訪看36 )第     11 号</t>
  </si>
  <si>
    <t>( 訪ベⅠ１ )第    495 号</t>
  </si>
  <si>
    <t>( 訪看41 )第    376 号</t>
  </si>
  <si>
    <t>( 訪看10 )第    713 号</t>
  </si>
  <si>
    <t>( 訪看24 )第   1038 号</t>
  </si>
  <si>
    <t>( 訪看25 )第   1119 号</t>
  </si>
  <si>
    <t>( 訪看27 )第    405 号</t>
  </si>
  <si>
    <t>( 訪看34 )第    351 号</t>
  </si>
  <si>
    <t>( 訪ベⅠ１ )第    592 号</t>
  </si>
  <si>
    <t>( 訪看41 )第    371 号</t>
  </si>
  <si>
    <t>( 訪看24 )第   1039 号</t>
  </si>
  <si>
    <t>( 訪看10 )第    714 号</t>
  </si>
  <si>
    <t>( 訪看23 )第   1095 号</t>
  </si>
  <si>
    <t>( 訪看24 )第   1040 号</t>
  </si>
  <si>
    <t>( 訪看25 )第   1120 号</t>
  </si>
  <si>
    <t>( 訪看27 )第    406 号</t>
  </si>
  <si>
    <t>( 訪看28 )第    270 号</t>
  </si>
  <si>
    <t>( 訪看34 )第    302 号</t>
  </si>
  <si>
    <t>( 訪看41 )第    372 号</t>
  </si>
  <si>
    <t>( 訪看10 )第    736 号</t>
  </si>
  <si>
    <t>( 訪看24 )第   1079 号</t>
  </si>
  <si>
    <t>( 訪看25 )第   1162 号</t>
  </si>
  <si>
    <t>( 訪看27 )第    436 号</t>
  </si>
  <si>
    <t>( 訪看32 )第     67 号</t>
  </si>
  <si>
    <t>( 訪看34 )第    358 号</t>
  </si>
  <si>
    <t>( 訪ベⅠ１ )第    626 号</t>
  </si>
  <si>
    <t>( 訪看23 )第   1113 号</t>
  </si>
  <si>
    <t>( 訪看24 )第   1053 号</t>
  </si>
  <si>
    <t>( 訪看25 )第   1133 号</t>
  </si>
  <si>
    <t>( 訪看34 )第    357 号</t>
  </si>
  <si>
    <t>( 訪ベⅠ１ )第    450 号</t>
  </si>
  <si>
    <t>( 訪看41 )第    385 号</t>
  </si>
  <si>
    <t>( 訪看10 )第    728 号</t>
  </si>
  <si>
    <t>( 訪看24 )第   1054 号</t>
  </si>
  <si>
    <t>( 訪看25 )第   1135 号</t>
  </si>
  <si>
    <t>( 訪看41 )第    387 号</t>
  </si>
  <si>
    <t>( 訪看10 )第    798 号</t>
  </si>
  <si>
    <t>( 訪看24 )第   1058 号</t>
  </si>
  <si>
    <t>( 訪看25 )第   1141 号</t>
  </si>
  <si>
    <t>( 訪看27 )第    473 号</t>
  </si>
  <si>
    <t>( 訪看28 )第    310 号</t>
  </si>
  <si>
    <t>( 訪看41 )第    398 号</t>
  </si>
  <si>
    <t>( 訪看10 )第    726 号</t>
  </si>
  <si>
    <t>( 訪看24 )第   1051 号</t>
  </si>
  <si>
    <t>( 訪看25 )第   1131 号</t>
  </si>
  <si>
    <t>( 訪看36 )第      6 号</t>
  </si>
  <si>
    <t>( 訪ベⅠ１ )第    388 号</t>
  </si>
  <si>
    <t>( 訪ベⅠ１注 )第    344 号</t>
  </si>
  <si>
    <t>( 訪ベⅡ１８ )第     27 号</t>
  </si>
  <si>
    <t>( 訪看41 )第    383 号</t>
  </si>
  <si>
    <t>( 訪看10 )第    724 号</t>
  </si>
  <si>
    <t>( 訪看24 )第   1049 号</t>
  </si>
  <si>
    <t>( 訪看25 )第   1129 号</t>
  </si>
  <si>
    <t>( 訪看27 )第    417 号</t>
  </si>
  <si>
    <t>( 訪看28 )第    278 号</t>
  </si>
  <si>
    <t>( 訪看34 )第    372 号</t>
  </si>
  <si>
    <t>( 訪ベⅠ１ )第    397 号</t>
  </si>
  <si>
    <t>( 訪ベⅠ１注 )第    386 号</t>
  </si>
  <si>
    <t>( 訪看41 )第    381 号</t>
  </si>
  <si>
    <t>( 訪看10 )第    733 号</t>
  </si>
  <si>
    <t>( 訪看23 )第   1114 号</t>
  </si>
  <si>
    <t>( 訪看25 )第   1140 号</t>
  </si>
  <si>
    <t>( 訪看27 )第    426 号</t>
  </si>
  <si>
    <t>( 訪看28 )第    283 号</t>
  </si>
  <si>
    <t>( 訪ベⅠ１ )第    430 号</t>
  </si>
  <si>
    <t>( 訪看41 )第    396 号</t>
  </si>
  <si>
    <t>( 訪看23 )第   1129 号</t>
  </si>
  <si>
    <t>( 訪看24 )第   1074 号</t>
  </si>
  <si>
    <t>( 訪看25 )第   1158 号</t>
  </si>
  <si>
    <t>( 訪看34 )第    346 号</t>
  </si>
  <si>
    <t>( 訪ベⅠ１ )第    382 号</t>
  </si>
  <si>
    <t>( 訪ベⅠ１注 )第    318 号</t>
  </si>
  <si>
    <t>( 訪ベⅡ１８ )第     29 号</t>
  </si>
  <si>
    <t>( 訪ベⅡ１８注 )第     14 号</t>
  </si>
  <si>
    <t>( 訪看41 )第    416 号</t>
  </si>
  <si>
    <t>( 訪看24 )第   1076 号</t>
  </si>
  <si>
    <t>( 訪看25 )第   1160 号</t>
  </si>
  <si>
    <t>( 訪看34 )第    334 号</t>
  </si>
  <si>
    <t>( 訪看36 )第     10 号</t>
  </si>
  <si>
    <t>( 訪ベⅠ１ )第    380 号</t>
  </si>
  <si>
    <t>( 訪ベⅠ１注 )第     72 号</t>
  </si>
  <si>
    <t>( 訪看41 )第    417 号</t>
  </si>
  <si>
    <t>( 訪看10 )第    771 号</t>
  </si>
  <si>
    <t>( 訪看23 )第   1143 号</t>
  </si>
  <si>
    <t>( 訪看25 )第   1186 号</t>
  </si>
  <si>
    <t>( 訪看27 )第    451 号</t>
  </si>
  <si>
    <t>( 訪看36 )第     33 号</t>
  </si>
  <si>
    <t>( 訪ベⅠ１ )第    607 号</t>
  </si>
  <si>
    <t>( 訪看41 )第    445 号</t>
  </si>
  <si>
    <t>( 訪看10 )第    759 号</t>
  </si>
  <si>
    <t>( 訪看23 )第   1140 号</t>
  </si>
  <si>
    <t>( 訪看24 )第   1088 号</t>
  </si>
  <si>
    <t>( 訪看25 )第   1172 号</t>
  </si>
  <si>
    <t>( 訪看27 )第    445 号</t>
  </si>
  <si>
    <t>( 訪看28 )第    294 号</t>
  </si>
  <si>
    <t>( 訪看34 )第    402 号</t>
  </si>
  <si>
    <t>( 訪看41 )第    430 号</t>
  </si>
  <si>
    <t>( 訪看23 )第   1139 号</t>
  </si>
  <si>
    <t>( 訪看24 )第   1097 号</t>
  </si>
  <si>
    <t>( 訪看25 )第   1180 号</t>
  </si>
  <si>
    <t>( 訪看35 )第     68 号</t>
  </si>
  <si>
    <t>( 訪看37 )第     32 号</t>
  </si>
  <si>
    <t>( 訪ベⅠ１ )第    588 号</t>
  </si>
  <si>
    <t>( 訪看41 )第    439 号</t>
  </si>
  <si>
    <t>( 訪看10 )第    782 号</t>
  </si>
  <si>
    <t>( 訪看24 )第   1104 号</t>
  </si>
  <si>
    <t>( 訪看25 )第   1189 号</t>
  </si>
  <si>
    <t>( 訪ベⅠ１ )第    617 号</t>
  </si>
  <si>
    <t>( 訪ベⅠ１注 )第    401 号</t>
  </si>
  <si>
    <t>( 訪看10 )第    784 号</t>
  </si>
  <si>
    <t>( 訪看23 )第   1152 号</t>
  </si>
  <si>
    <t>( 訪看24 )第   1108 号</t>
  </si>
  <si>
    <t>( 訪看25 )第   1193 号</t>
  </si>
  <si>
    <t>( 訪ベⅠ１ )第    443 号</t>
  </si>
  <si>
    <t>( 訪看41 )第    450 号</t>
  </si>
  <si>
    <t>( 訪看23 )第   1150 号</t>
  </si>
  <si>
    <t>( 訪看24 )第   1105 号</t>
  </si>
  <si>
    <t>( 訪看25 )第   1190 号</t>
  </si>
  <si>
    <t>( 訪ベⅠ１ )第    639 号</t>
  </si>
  <si>
    <t>( 訪看40 )第    655 号</t>
  </si>
  <si>
    <t>( 訪看10 )第    777 号</t>
  </si>
  <si>
    <t>( 訪看23 )第   1153 号</t>
  </si>
  <si>
    <t>( 訪看24 )第   1109 号</t>
  </si>
  <si>
    <t>( 訪看25 )第   1197 号</t>
  </si>
  <si>
    <t>( 訪看27 )第    458 号</t>
  </si>
  <si>
    <t>( 訪看41 )第    461 号</t>
  </si>
  <si>
    <t>( 訪看10 )第    779 号</t>
  </si>
  <si>
    <t>( 訪看24 )第   1113 号</t>
  </si>
  <si>
    <t>( 訪看25 )第   1196 号</t>
  </si>
  <si>
    <t>( 訪看27 )第    460 号</t>
  </si>
  <si>
    <t>( 訪看41 )第    456 号</t>
  </si>
  <si>
    <t>( 訪看23 )第   1157 号</t>
  </si>
  <si>
    <t>( 訪看24 )第   1116 号</t>
  </si>
  <si>
    <t>( 訪看25 )第   1201 号</t>
  </si>
  <si>
    <t>( 訪看36 )第     12 号</t>
  </si>
  <si>
    <t>( 訪ベⅠ１ )第    494 号</t>
  </si>
  <si>
    <t>( 訪看41 )第    463 号</t>
  </si>
  <si>
    <t>( 訪看10 )第    812 号</t>
  </si>
  <si>
    <t>( 訪看23 )第   1186 号</t>
  </si>
  <si>
    <t>( 訪看24 )第   1140 号</t>
  </si>
  <si>
    <t>( 訪看25 )第   1226 号</t>
  </si>
  <si>
    <t>( 訪看27 )第    482 号</t>
  </si>
  <si>
    <t>( 訪看28 )第    314 号</t>
  </si>
  <si>
    <t>( 訪ベⅠ１ )第    633 号</t>
  </si>
  <si>
    <t>( 訪看41 )第    484 号</t>
  </si>
  <si>
    <t>( 訪看10 )第    802 号</t>
  </si>
  <si>
    <t>( 訪看23 )第   1189 号</t>
  </si>
  <si>
    <t>( 訪看24 )第   1133 号</t>
  </si>
  <si>
    <t>( 訪看25 )第   1219 号</t>
  </si>
  <si>
    <t>( 訪看27 )第    479 号</t>
  </si>
  <si>
    <t>( 訪看28 )第    313 号</t>
  </si>
  <si>
    <t>( 訪看34 )第    377 号</t>
  </si>
  <si>
    <t>( 訪看41 )第    483 号</t>
  </si>
  <si>
    <t>( 訪看10 )第    822 号</t>
  </si>
  <si>
    <t>( 訪看23 )第   1181 号</t>
  </si>
  <si>
    <t>( 訪看24 )第   1135 号</t>
  </si>
  <si>
    <t>( 訪看25 )第   1222 号</t>
  </si>
  <si>
    <t>( 訪看34 )第    376 号</t>
  </si>
  <si>
    <t>( 訪看41 )第    487 号</t>
  </si>
  <si>
    <t>( 訪看10 )第    825 号</t>
  </si>
  <si>
    <t>( 訪看24 )第   1153 号</t>
  </si>
  <si>
    <t>( 訪看25 )第   1241 号</t>
  </si>
  <si>
    <t>( 訪看27 )第    495 号</t>
  </si>
  <si>
    <t>( 訪看28 )第    326 号</t>
  </si>
  <si>
    <t>( 訪看23 )第    290 号</t>
  </si>
  <si>
    <t>( 訪看25 )第    323 号</t>
  </si>
  <si>
    <t>( 訪看40 )第    162 号</t>
  </si>
  <si>
    <t>( 訪看24 )第    263 号</t>
  </si>
  <si>
    <t>( 訪看25 )第    360 号</t>
  </si>
  <si>
    <t>( 訪ベⅠ１ )第    376 号</t>
  </si>
  <si>
    <t>( 訪ベⅠ１注 )第    272 号</t>
  </si>
  <si>
    <t>( 訪看40 )第    266 号</t>
  </si>
  <si>
    <t>( 訪看10 )第    175 号</t>
  </si>
  <si>
    <t>( 訪看24 )第    268 号</t>
  </si>
  <si>
    <t>( 訪看25 )第    365 号</t>
  </si>
  <si>
    <t>( 訪看40 )第    181 号</t>
  </si>
  <si>
    <t>( 訪看24 )第    312 号</t>
  </si>
  <si>
    <t>( 訪看25 )第    413 号</t>
  </si>
  <si>
    <t>( 訪看24 )第    358 号</t>
  </si>
  <si>
    <t>( 訪看25 )第    457 号</t>
  </si>
  <si>
    <t>( 訪看40 )第    100 号</t>
  </si>
  <si>
    <t>( 訪看24 )第    366 号</t>
  </si>
  <si>
    <t>( 訪看25 )第    466 号</t>
  </si>
  <si>
    <t>( 訪看41 )第     68 号</t>
  </si>
  <si>
    <t>( 訪看24 )第    756 号</t>
  </si>
  <si>
    <t>( 訪看25 )第    830 号</t>
  </si>
  <si>
    <t>( 訪看24 )第    942 号</t>
  </si>
  <si>
    <t>( 訪看25 )第   1013 号</t>
  </si>
  <si>
    <t>( 訪看10 )第    654 号</t>
  </si>
  <si>
    <t>( 訪看24 )第    971 号</t>
  </si>
  <si>
    <t>( 訪看25 )第   1043 号</t>
  </si>
  <si>
    <t>( 訪看27 )第    352 号</t>
  </si>
  <si>
    <t>( 訪看41 )第    300 号</t>
  </si>
  <si>
    <t>( 訪看10 )第    666 号</t>
  </si>
  <si>
    <t>( 訪看23 )第   1041 号</t>
  </si>
  <si>
    <t>( 訪看24 )第    978 号</t>
  </si>
  <si>
    <t>( 訪看25 )第   1054 号</t>
  </si>
  <si>
    <t>( 訪看27 )第    361 号</t>
  </si>
  <si>
    <t>( 訪看41 )第    241 号</t>
  </si>
  <si>
    <t>( 訪看24 )第   1106 号</t>
  </si>
  <si>
    <t>( 訪看25 )第   1191 号</t>
  </si>
  <si>
    <t>( 訪ベⅠ１ )第    547 号</t>
  </si>
  <si>
    <t>( 訪看41 )第    453 号</t>
  </si>
  <si>
    <t>( 訪ベⅠ１ )第    458 号</t>
  </si>
  <si>
    <t>( 訪ベⅠ１注 )第     34 号</t>
  </si>
  <si>
    <t>( 訪看10 )第     60 号</t>
  </si>
  <si>
    <t>( 訪看23 )第   1146 号</t>
  </si>
  <si>
    <t>( 訪看24 )第    125 号</t>
  </si>
  <si>
    <t>( 訪看25 )第     27 号</t>
  </si>
  <si>
    <t>( 訪看27 )第    113 号</t>
  </si>
  <si>
    <t>( 訪看34 )第    171 号</t>
  </si>
  <si>
    <t>( 訪ベⅠ１ )第    308 号</t>
  </si>
  <si>
    <t>( 訪ベⅠ１注 )第    214 号</t>
  </si>
  <si>
    <t>( 訪看40 )第    267 号</t>
  </si>
  <si>
    <t>( 訪看10 )第     61 号</t>
  </si>
  <si>
    <t>( 訪看23 )第    197 号</t>
  </si>
  <si>
    <t>( 訪看25 )第    288 号</t>
  </si>
  <si>
    <t>( 訪看27 )第    114 号</t>
  </si>
  <si>
    <t>( 訪看34 )第    197 号</t>
  </si>
  <si>
    <t>( 訪ベⅠ１ )第    214 号</t>
  </si>
  <si>
    <t>( 訪ベⅠ１注 )第    212 号</t>
  </si>
  <si>
    <t>( 訪看40 )第    268 号</t>
  </si>
  <si>
    <t>( 訪看10 )第    827 号</t>
  </si>
  <si>
    <t>( 訪看23 )第     55 号</t>
  </si>
  <si>
    <t>( 訪看25 )第     89 号</t>
  </si>
  <si>
    <t>( 訪看34 )第     58 号</t>
  </si>
  <si>
    <t>( 訪ベⅠ１ )第    215 号</t>
  </si>
  <si>
    <t>( 訪ベⅠ１注 )第     39 号</t>
  </si>
  <si>
    <t>( 訪看40 )第    201 号</t>
  </si>
  <si>
    <t>( 訪看24 )第     58 号</t>
  </si>
  <si>
    <t>( 訪看25 )第    205 号</t>
  </si>
  <si>
    <t>( 訪ベⅠ１ )第    216 号</t>
  </si>
  <si>
    <t>( 訪ベⅠ１注 )第    237 号</t>
  </si>
  <si>
    <t>( 訪看40 )第     66 号</t>
  </si>
  <si>
    <t>( 訪看10 )第     32 号</t>
  </si>
  <si>
    <t>( 訪看23 )第    223 号</t>
  </si>
  <si>
    <t>( 訪看25 )第    313 号</t>
  </si>
  <si>
    <t>( 訪看26 )第      6 号</t>
  </si>
  <si>
    <t>( 訪看27 )第    150 号</t>
  </si>
  <si>
    <t>( 訪看35 )第     71 号</t>
  </si>
  <si>
    <t>( 訪ベⅠ１ )第    384 号</t>
  </si>
  <si>
    <t>( 訪ベⅠ１注 )第    387 号</t>
  </si>
  <si>
    <t>( 訪看40 )第     19 号</t>
  </si>
  <si>
    <t>( 訪看10 )第    233 号</t>
  </si>
  <si>
    <t>( 訪看23 )第    427 号</t>
  </si>
  <si>
    <t>( 訪看25 )第    524 号</t>
  </si>
  <si>
    <t>( 訪看27 )第     51 号</t>
  </si>
  <si>
    <t>( 訪看28 )第     38 号</t>
  </si>
  <si>
    <t>( 訪ベⅠ１ )第    217 号</t>
  </si>
  <si>
    <t>( 訪ベⅠ１注 )第    269 号</t>
  </si>
  <si>
    <t>( 訪看40 )第     39 号</t>
  </si>
  <si>
    <t>( 訪看10 )第    242 号</t>
  </si>
  <si>
    <t>( 訪看34 )第    292 号</t>
  </si>
  <si>
    <t>( 訪ベⅠ１ )第    220 号</t>
  </si>
  <si>
    <t>( 訪ベⅠ１注 )第    147 号</t>
  </si>
  <si>
    <t>( 訪看40 )第    633 号</t>
  </si>
  <si>
    <t>( 訪看23 )第    580 号</t>
  </si>
  <si>
    <t>( 訪看25 )第    663 号</t>
  </si>
  <si>
    <t>( 訪ベⅠ１ )第    539 号</t>
  </si>
  <si>
    <t>( 訪看40 )第    269 号</t>
  </si>
  <si>
    <t>( 訪看23 )第    612 号</t>
  </si>
  <si>
    <t>( 訪看25 )第    686 号</t>
  </si>
  <si>
    <t>( 訪看34 )第     24 号</t>
  </si>
  <si>
    <t>( 訪ベⅠ１ )第      6 号</t>
  </si>
  <si>
    <t>( 訪ベⅠ１注 )第    190 号</t>
  </si>
  <si>
    <t>( 訪看40 )第    101 号</t>
  </si>
  <si>
    <t>( 訪看10 )第    551 号</t>
  </si>
  <si>
    <t>( 訪看23 )第    644 号</t>
  </si>
  <si>
    <t>( 訪看25 )第    718 号</t>
  </si>
  <si>
    <t>( 訪看27 )第    266 号</t>
  </si>
  <si>
    <t>( 訪看40 )第    464 号</t>
  </si>
  <si>
    <t>( 訪看41 )第    447 号</t>
  </si>
  <si>
    <t>( 訪看10 )第    414 号</t>
  </si>
  <si>
    <t>( 訪看24 )第    646 号</t>
  </si>
  <si>
    <t>( 訪看25 )第    720 号</t>
  </si>
  <si>
    <t>( 訪看26 )第     31 号</t>
  </si>
  <si>
    <t>( 訪看32 )第     39 号</t>
  </si>
  <si>
    <t>( 訪ベⅠ１ )第    221 号</t>
  </si>
  <si>
    <t>( 訪看40 )第    353 号</t>
  </si>
  <si>
    <t>( 訪看10 )第    669 号</t>
  </si>
  <si>
    <t>( 訪看23 )第    653 号</t>
  </si>
  <si>
    <t>( 訪看25 )第    727 号</t>
  </si>
  <si>
    <t>( 訪ベⅠ１ )第    290 号</t>
  </si>
  <si>
    <t>( 訪ベⅠ１注 )第    287 号</t>
  </si>
  <si>
    <t>( 訪看40 )第    270 号</t>
  </si>
  <si>
    <t>( 訪看23 )第    679 号</t>
  </si>
  <si>
    <t>( 訪看25 )第    751 号</t>
  </si>
  <si>
    <t>( 訪看26 )第     35 号</t>
  </si>
  <si>
    <t>( 訪看機１ )第     25 号</t>
  </si>
  <si>
    <t>( 訪看32 )第     47 号</t>
  </si>
  <si>
    <t>( 訪看34 )第    238 号</t>
  </si>
  <si>
    <t>( 訪看36 )第     28 号</t>
  </si>
  <si>
    <t>( 訪ベⅠ１ )第    408 号</t>
  </si>
  <si>
    <t>( 訪看40 )第    146 号</t>
  </si>
  <si>
    <t>( 訪看24 )第    681 号</t>
  </si>
  <si>
    <t>( 訪看25 )第    753 号</t>
  </si>
  <si>
    <t>( 訪看36 )第     27 号</t>
  </si>
  <si>
    <t>( 訪ベⅠ１ )第    595 号</t>
  </si>
  <si>
    <t>( 訪ベⅡ１８ )第     35 号</t>
  </si>
  <si>
    <t>( 訪看41 )第     71 号</t>
  </si>
  <si>
    <t>( 訪看10 )第    512 号</t>
  </si>
  <si>
    <t>( 訪看23 )第    777 号</t>
  </si>
  <si>
    <t>( 訪看25 )第    851 号</t>
  </si>
  <si>
    <t>( 訪看27 )第    243 号</t>
  </si>
  <si>
    <t>( 訪看28 )第    152 号</t>
  </si>
  <si>
    <t>( 訪看34 )第     49 号</t>
  </si>
  <si>
    <t>( 訪看35 )第     42 号</t>
  </si>
  <si>
    <t>( 訪ベⅠ１ )第    223 号</t>
  </si>
  <si>
    <t>( 訪ベⅠ１注 )第     97 号</t>
  </si>
  <si>
    <t>( 訪看40 )第    588 号</t>
  </si>
  <si>
    <t>( 訪看10 )第    534 号</t>
  </si>
  <si>
    <t>( 訪看23 )第    807 号</t>
  </si>
  <si>
    <t>( 訪看25 )第    881 号</t>
  </si>
  <si>
    <t>( 訪看27 )第    258 号</t>
  </si>
  <si>
    <t>( 訪看28 )第    164 号</t>
  </si>
  <si>
    <t>( 訪看40 )第    184 号</t>
  </si>
  <si>
    <t>( 訪看24 )第    864 号</t>
  </si>
  <si>
    <t>( 訪看25 )第    936 号</t>
  </si>
  <si>
    <t>( 訪看34 )第     90 号</t>
  </si>
  <si>
    <t>( 訪ベⅠ１ )第     15 号</t>
  </si>
  <si>
    <t>( 訪ベⅠ１注 )第      5 号</t>
  </si>
  <si>
    <t>( 訪看41 )第    243 号</t>
  </si>
  <si>
    <t>( 訪看10 )第    697 号</t>
  </si>
  <si>
    <t>( 訪看24 )第   1112 号</t>
  </si>
  <si>
    <t>( 訪看25 )第   1100 号</t>
  </si>
  <si>
    <t>( 訪看34 )第    271 号</t>
  </si>
  <si>
    <t>( 訪ベⅠ１ )第    487 号</t>
  </si>
  <si>
    <t>( 訪看41 )第    350 号</t>
  </si>
  <si>
    <t>( 訪看10 )第    751 号</t>
  </si>
  <si>
    <t>( 訪看24 )第   1081 号</t>
  </si>
  <si>
    <t>( 訪看25 )第   1165 号</t>
  </si>
  <si>
    <t>( 訪看27 )第    455 号</t>
  </si>
  <si>
    <t>( 訪看41 )第    421 号</t>
  </si>
  <si>
    <t>( 訪看10 )第    811 号</t>
  </si>
  <si>
    <t>( 訪看24 )第   1142 号</t>
  </si>
  <si>
    <t>( 訪看25 )第   1228 号</t>
  </si>
  <si>
    <t>( 訪看27 )第    476 号</t>
  </si>
  <si>
    <t>( 訪看34 )第    381 号</t>
  </si>
  <si>
    <t>( 訪ベⅠ１ )第    529 号</t>
  </si>
  <si>
    <t>( 訪看41 )第    481 号</t>
  </si>
  <si>
    <t>( 訪看24 )第   1129 号</t>
  </si>
  <si>
    <t>( 訪看25 )第   1214 号</t>
  </si>
  <si>
    <t>( 訪ベⅠ１ )第    433 号</t>
  </si>
  <si>
    <t>( 訪ベⅠ１注 )第      2 号</t>
  </si>
  <si>
    <t>( 訪看40 )第    658 号</t>
  </si>
  <si>
    <t>( 訪看10 )第    535 号</t>
  </si>
  <si>
    <t>( 訪看23 )第    751 号</t>
  </si>
  <si>
    <t>( 訪看25 )第    825 号</t>
  </si>
  <si>
    <t>( 訪看27 )第    259 号</t>
  </si>
  <si>
    <t>( 訪看34 )第    252 号</t>
  </si>
  <si>
    <t>( 訪ベⅠ１ )第    225 号</t>
  </si>
  <si>
    <t>( 訪ベⅠ１注 )第     93 号</t>
  </si>
  <si>
    <t>( 訪看41 )第     69 号</t>
  </si>
  <si>
    <t>( 訪看10 )第     62 号</t>
  </si>
  <si>
    <t>( 訪看23 )第   1147 号</t>
  </si>
  <si>
    <t>( 訪看24 )第    123 号</t>
  </si>
  <si>
    <t>( 訪看25 )第     97 号</t>
  </si>
  <si>
    <t>( 訪看27 )第    115 号</t>
  </si>
  <si>
    <t>( 訪看34 )第    168 号</t>
  </si>
  <si>
    <t>( 訪ベⅠ１ )第     37 号</t>
  </si>
  <si>
    <t>( 訪ベⅠ１注 )第    210 号</t>
  </si>
  <si>
    <t>( 訪看40 )第    271 号</t>
  </si>
  <si>
    <t>( 訪看10 )第    163 号</t>
  </si>
  <si>
    <t>( 訪看23 )第    323 号</t>
  </si>
  <si>
    <t>( 訪看24 )第   1125 号</t>
  </si>
  <si>
    <t>( 訪看25 )第    423 号</t>
  </si>
  <si>
    <t>( 訪看27 )第     18 号</t>
  </si>
  <si>
    <t>( 訪看28 )第     16 号</t>
  </si>
  <si>
    <t>( 訪看34 )第     25 号</t>
  </si>
  <si>
    <t>( 訪ベⅠ１ )第     38 号</t>
  </si>
  <si>
    <t>( 訪看40 )第    467 号</t>
  </si>
  <si>
    <t>( 訪看10 )第    272 号</t>
  </si>
  <si>
    <t>( 訪看24 )第    394 号</t>
  </si>
  <si>
    <t>( 訪看25 )第    655 号</t>
  </si>
  <si>
    <t>( 訪看27 )第     83 号</t>
  </si>
  <si>
    <t>( 訪看34 )第     26 号</t>
  </si>
  <si>
    <t>( 訪ベⅠ１ )第    577 号</t>
  </si>
  <si>
    <t>( 訪看41 )第     72 号</t>
  </si>
  <si>
    <t>( 訪看10 )第    325 号</t>
  </si>
  <si>
    <t>( 訪看24 )第    570 号</t>
  </si>
  <si>
    <t>( 訪看25 )第    654 号</t>
  </si>
  <si>
    <t>( 訪ベⅠ１ )第    613 号</t>
  </si>
  <si>
    <t>( 訪看40 )第    272 号</t>
  </si>
  <si>
    <t>( 訪看10 )第    420 号</t>
  </si>
  <si>
    <t>( 訪看23 )第    661 号</t>
  </si>
  <si>
    <t>( 訪看25 )第    734 号</t>
  </si>
  <si>
    <t>( 訪看26 )第     33 号</t>
  </si>
  <si>
    <t>( 訪看27 )第    182 号</t>
  </si>
  <si>
    <t>( 訪看28 )第    108 号</t>
  </si>
  <si>
    <t>( 訪看機１ )第     33 号</t>
  </si>
  <si>
    <t>( 訪看機２ )第     48 号</t>
  </si>
  <si>
    <t>( 訪看32 )第     42 号</t>
  </si>
  <si>
    <t>( 訪看34 )第     27 号</t>
  </si>
  <si>
    <t>( 訪看35 )第     69 号</t>
  </si>
  <si>
    <t>( 訪ベⅠ１ )第     39 号</t>
  </si>
  <si>
    <t>( 訪ベⅠ１注 )第    132 号</t>
  </si>
  <si>
    <t>( 訪看40 )第    131 号</t>
  </si>
  <si>
    <t>( 訪看10 )第    647 号</t>
  </si>
  <si>
    <t>( 訪看24 )第    796 号</t>
  </si>
  <si>
    <t>( 訪看25 )第    870 号</t>
  </si>
  <si>
    <t>( 訪看27 )第    343 号</t>
  </si>
  <si>
    <t>( 訪看28 )第    229 号</t>
  </si>
  <si>
    <t>( 訪看40 )第    199 号</t>
  </si>
  <si>
    <t>( 訪看23 )第    861 号</t>
  </si>
  <si>
    <t>( 訪看25 )第    933 号</t>
  </si>
  <si>
    <t>( 訪看40 )第     92 号</t>
  </si>
  <si>
    <t>( 訪看24 )第    849 号</t>
  </si>
  <si>
    <t>( 訪看25 )第    921 号</t>
  </si>
  <si>
    <t>( 訪看41 )第    362 号</t>
  </si>
  <si>
    <t>( 訪ベⅠ１ )第    401 号</t>
  </si>
  <si>
    <t>( 訪ベⅠ１注 )第    271 号</t>
  </si>
  <si>
    <t>( 訪看41 )第    244 号</t>
  </si>
  <si>
    <t>( 訪看10 )第    807 号</t>
  </si>
  <si>
    <t>( 訪看34 )第    428 号</t>
  </si>
  <si>
    <t>( 訪ベⅠ１ )第    441 号</t>
  </si>
  <si>
    <t>( 訪看40 )第    661 号</t>
  </si>
  <si>
    <t>( 訪看41 )第    488 号</t>
  </si>
  <si>
    <t>( 訪看24 )第    322 号</t>
  </si>
  <si>
    <t>( 訪看25 )第    422 号</t>
  </si>
  <si>
    <t>( 訪看24 )第    615 号</t>
  </si>
  <si>
    <t>( 訪看25 )第    689 号</t>
  </si>
  <si>
    <t>( 訪看41 )第    296 号</t>
  </si>
  <si>
    <t>( 訪看10 )第    441 号</t>
  </si>
  <si>
    <t>( 訪看23 )第    660 号</t>
  </si>
  <si>
    <t>( 訪看25 )第    733 号</t>
  </si>
  <si>
    <t>( 訪看34 )第    406 号</t>
  </si>
  <si>
    <t>( 訪ベⅠ１ )第     40 号</t>
  </si>
  <si>
    <t>( 訪ベⅠ１注 )第    101 号</t>
  </si>
  <si>
    <t>( 訪看40 )第     20 号</t>
  </si>
  <si>
    <t>( 訪看10 )第     63 号</t>
  </si>
  <si>
    <t>( 訪看23 )第   1149 号</t>
  </si>
  <si>
    <t>( 訪看24 )第    124 号</t>
  </si>
  <si>
    <t>( 訪看25 )第     35 号</t>
  </si>
  <si>
    <t>( 訪看27 )第    116 号</t>
  </si>
  <si>
    <t>( 訪看34 )第    169 号</t>
  </si>
  <si>
    <t>( 訪ベⅠ１ )第     41 号</t>
  </si>
  <si>
    <t>( 訪ベⅠ１注 )第    208 号</t>
  </si>
  <si>
    <t>( 訪看40 )第    273 号</t>
  </si>
  <si>
    <t>( 訪看10 )第    228 号</t>
  </si>
  <si>
    <t>( 訪看23 )第    413 号</t>
  </si>
  <si>
    <t>( 訪看25 )第    512 号</t>
  </si>
  <si>
    <t>( 訪看27 )第    149 号</t>
  </si>
  <si>
    <t>( 訪看34 )第     44 号</t>
  </si>
  <si>
    <t>( 訪ベⅠ１ )第     42 号</t>
  </si>
  <si>
    <t>( 訪ベⅠ１注 )第    158 号</t>
  </si>
  <si>
    <t>( 訪看40 )第    120 号</t>
  </si>
  <si>
    <t>( 訪看23 )第   1027 号</t>
  </si>
  <si>
    <t>( 訪看24 )第    436 号</t>
  </si>
  <si>
    <t>( 訪看25 )第    532 号</t>
  </si>
  <si>
    <t>( 訪看機２ )第     46 号</t>
  </si>
  <si>
    <t>( 訪看34 )第    270 号</t>
  </si>
  <si>
    <t>( 訪看35 )第     62 号</t>
  </si>
  <si>
    <t>( 訪ベⅠ１ )第     43 号</t>
  </si>
  <si>
    <t>( 訪ベⅠ１注 )第    128 号</t>
  </si>
  <si>
    <t>( 訪看40 )第    571 号</t>
  </si>
  <si>
    <t>( 訪看24 )第    441 号</t>
  </si>
  <si>
    <t>( 訪看25 )第    535 号</t>
  </si>
  <si>
    <t>( 訪看26 )第     24 号</t>
  </si>
  <si>
    <t>( 訪看32 )第      9 号</t>
  </si>
  <si>
    <t>( 訪ベⅠ１ )第    469 号</t>
  </si>
  <si>
    <t>( 訪ベⅠ１注 )第     36 号</t>
  </si>
  <si>
    <t>( 訪看40 )第    469 号</t>
  </si>
  <si>
    <t>( 訪看10 )第    456 号</t>
  </si>
  <si>
    <t>( 訪看24 )第    707 号</t>
  </si>
  <si>
    <t>( 訪看25 )第    780 号</t>
  </si>
  <si>
    <t>( 訪看27 )第    200 号</t>
  </si>
  <si>
    <t>( 訪看28 )第    122 号</t>
  </si>
  <si>
    <t>( 訪ベⅠ１ )第    518 号</t>
  </si>
  <si>
    <t>( 訪看41 )第    145 号</t>
  </si>
  <si>
    <t>( 訪看10 )第    635 号</t>
  </si>
  <si>
    <t>( 訪看24 )第    940 号</t>
  </si>
  <si>
    <t>( 訪看25 )第   1010 号</t>
  </si>
  <si>
    <t>( 訪看27 )第    333 号</t>
  </si>
  <si>
    <t>( 訪看28 )第    223 号</t>
  </si>
  <si>
    <t>( 訪看40 )第    629 号</t>
  </si>
  <si>
    <t>( 訪看10 )第    781 号</t>
  </si>
  <si>
    <t>( 訪看24 )第    881 号</t>
  </si>
  <si>
    <t>( 訪看25 )第    953 号</t>
  </si>
  <si>
    <t>( 訪看27 )第    463 号</t>
  </si>
  <si>
    <t>( 訪看28 )第    302 号</t>
  </si>
  <si>
    <t>( 訪ベⅠ１ )第    296 号</t>
  </si>
  <si>
    <t>( 訪ベⅠ１注 )第    285 号</t>
  </si>
  <si>
    <t>( 訪看41 )第    353 号</t>
  </si>
  <si>
    <t>( 訪看10 )第     64 号</t>
  </si>
  <si>
    <t>( 訪看23 )第   1102 号</t>
  </si>
  <si>
    <t>( 訪看24 )第    114 号</t>
  </si>
  <si>
    <t>( 訪看25 )第    230 号</t>
  </si>
  <si>
    <t>( 訪看27 )第    117 号</t>
  </si>
  <si>
    <t>( 訪看34 )第    212 号</t>
  </si>
  <si>
    <t>( 訪ベⅠ１ )第     44 号</t>
  </si>
  <si>
    <t>( 訪ベⅠ１注 )第    206 号</t>
  </si>
  <si>
    <t>( 訪看40 )第    274 号</t>
  </si>
  <si>
    <t>( 訪看10 )第    213 号</t>
  </si>
  <si>
    <t>( 訪看23 )第     63 号</t>
  </si>
  <si>
    <t>( 訪看25 )第    139 号</t>
  </si>
  <si>
    <t>( 訪ベⅠ１ )第     45 号</t>
  </si>
  <si>
    <t>( 訪ベⅠ１注 )第    384 号</t>
  </si>
  <si>
    <t>( 訪看40 )第      5 号</t>
  </si>
  <si>
    <t>( 訪看10 )第    222 号</t>
  </si>
  <si>
    <t>( 訪看24 )第    417 号</t>
  </si>
  <si>
    <t>( 訪看25 )第    501 号</t>
  </si>
  <si>
    <t>( 訪看27 )第    165 号</t>
  </si>
  <si>
    <t>( 訪看28 )第     95 号</t>
  </si>
  <si>
    <t>( 訪看34 )第    230 号</t>
  </si>
  <si>
    <t>( 訪ベⅠ１ )第     46 号</t>
  </si>
  <si>
    <t>( 訪ベⅠ１注 )第    267 号</t>
  </si>
  <si>
    <t>( 訪看40 )第     61 号</t>
  </si>
  <si>
    <t>( 訪看10 )第    307 号</t>
  </si>
  <si>
    <t>( 訪看24 )第    545 号</t>
  </si>
  <si>
    <t>( 訪看25 )第    630 号</t>
  </si>
  <si>
    <t>( 訪看27 )第    142 号</t>
  </si>
  <si>
    <t>( 訪看28 )第     79 号</t>
  </si>
  <si>
    <t>( 訪看34 )第    290 号</t>
  </si>
  <si>
    <t>( 訪ベⅠ１ )第    446 号</t>
  </si>
  <si>
    <t>( 訪ベⅠ１注 )第      8 号</t>
  </si>
  <si>
    <t>( 訪看40 )第    275 号</t>
  </si>
  <si>
    <t>( 訪看24 )第    620 号</t>
  </si>
  <si>
    <t>( 訪看25 )第    694 号</t>
  </si>
  <si>
    <t>( 訪看10 )第    405 号</t>
  </si>
  <si>
    <t>( 訪看23 )第    637 号</t>
  </si>
  <si>
    <t>( 訪看25 )第    711 号</t>
  </si>
  <si>
    <t>( 訪看27 )第    488 号</t>
  </si>
  <si>
    <t>( 訪看34 )第    395 号</t>
  </si>
  <si>
    <t>( 訪看37 )第      8 号</t>
  </si>
  <si>
    <t>( 訪ベⅠ１ )第    367 号</t>
  </si>
  <si>
    <t>( 訪ベⅠ１注 )第    207 号</t>
  </si>
  <si>
    <t>( 訪看40 )第    129 号</t>
  </si>
  <si>
    <t>( 訪看24 )第    748 号</t>
  </si>
  <si>
    <t>( 訪看25 )第    822 号</t>
  </si>
  <si>
    <t>( 訪ベⅠ１ )第    559 号</t>
  </si>
  <si>
    <t>( 訪ベⅠ１注 )第    279 号</t>
  </si>
  <si>
    <t>( 訪看10 )第    601 号</t>
  </si>
  <si>
    <t>( 訪看24 )第    929 号</t>
  </si>
  <si>
    <t>( 訪看25 )第   1000 号</t>
  </si>
  <si>
    <t>( 訪看41 )第    282 号</t>
  </si>
  <si>
    <t>( 訪看10 )第    552 号</t>
  </si>
  <si>
    <t>( 訪看23 )第    731 号</t>
  </si>
  <si>
    <t>( 訪看25 )第    804 号</t>
  </si>
  <si>
    <t>( 訪看27 )第    267 号</t>
  </si>
  <si>
    <t>( 訪看28 )第    170 号</t>
  </si>
  <si>
    <t>( 訪看32 )第     65 号</t>
  </si>
  <si>
    <t>( 訪ベⅠ１ )第     29 号</t>
  </si>
  <si>
    <t>( 訪ベⅠ１注 )第    137 号</t>
  </si>
  <si>
    <t>( 訪看40 )第     90 号</t>
  </si>
  <si>
    <t>( 訪看23 )第   1065 号</t>
  </si>
  <si>
    <t>( 訪看25 )第   1089 号</t>
  </si>
  <si>
    <t>( 訪ベⅠ１ )第    498 号</t>
  </si>
  <si>
    <t>( 訪看41 )第    311 号</t>
  </si>
  <si>
    <t>( 訪看10 )第    768 号</t>
  </si>
  <si>
    <t>( 訪看23 )第   1141 号</t>
  </si>
  <si>
    <t>( 訪看24 )第   1102 号</t>
  </si>
  <si>
    <t>( 訪看25 )第   1185 号</t>
  </si>
  <si>
    <t>( 訪看27 )第    449 号</t>
  </si>
  <si>
    <t>( 訪ベⅠ１ )第    409 号</t>
  </si>
  <si>
    <t>( 訪ベⅠ１注 )第     68 号</t>
  </si>
  <si>
    <t>( 訪看41 )第    443 号</t>
  </si>
  <si>
    <t>( 訪看10 )第    137 号</t>
  </si>
  <si>
    <t>( 訪看34 )第    215 号</t>
  </si>
  <si>
    <t>( 訪ベⅠ１ )第     48 号</t>
  </si>
  <si>
    <t>( 訪ベⅠ１注 )第    204 号</t>
  </si>
  <si>
    <t>( 訪看40 )第    276 号</t>
  </si>
  <si>
    <t>( 訪看24 )第     65 号</t>
  </si>
  <si>
    <t>( 訪看25 )第    233 号</t>
  </si>
  <si>
    <t>( 訪看10 )第    244 号</t>
  </si>
  <si>
    <t>( 訪看24 )第     66 号</t>
  </si>
  <si>
    <t>( 訪看25 )第     80 号</t>
  </si>
  <si>
    <t>( 訪看27 )第    467 号</t>
  </si>
  <si>
    <t>( 訪看28 )第    307 号</t>
  </si>
  <si>
    <t>( 訪看34 )第    366 号</t>
  </si>
  <si>
    <t>( 訪看35 )第     55 号</t>
  </si>
  <si>
    <t>( 訪看40 )第    166 号</t>
  </si>
  <si>
    <t>( 訪看10 )第     29 号</t>
  </si>
  <si>
    <t>( 訪看23 )第    163 号</t>
  </si>
  <si>
    <t>( 訪看25 )第    234 号</t>
  </si>
  <si>
    <t>( 訪看27 )第     24 号</t>
  </si>
  <si>
    <t>( 訪看28 )第     22 号</t>
  </si>
  <si>
    <t>( 訪看機３ )第     33 号</t>
  </si>
  <si>
    <t>( 訪看34 )第    237 号</t>
  </si>
  <si>
    <t>( 訪看35 )第     97 号</t>
  </si>
  <si>
    <t>( 訪ベⅠ１ )第    473 号</t>
  </si>
  <si>
    <t>( 訪看40 )第    182 号</t>
  </si>
  <si>
    <t>( 訪看10 )第    442 号</t>
  </si>
  <si>
    <t>( 訪看23 )第     68 号</t>
  </si>
  <si>
    <t>( 訪看25 )第    270 号</t>
  </si>
  <si>
    <t>( 訪看27 )第    192 号</t>
  </si>
  <si>
    <t>( 訪看36 )第     29 号</t>
  </si>
  <si>
    <t>( 訪ベⅠ１ )第     51 号</t>
  </si>
  <si>
    <t>( 訪ベⅠ１注 )第    252 号</t>
  </si>
  <si>
    <t>( 訪看41 )第    168 号</t>
  </si>
  <si>
    <t>( 訪看10 )第    143 号</t>
  </si>
  <si>
    <t>( 訪看23 )第    231 号</t>
  </si>
  <si>
    <t>( 訪看25 )第    321 号</t>
  </si>
  <si>
    <t>( 訪看35 )第     27 号</t>
  </si>
  <si>
    <t>( 訪ベⅠ１ )第    530 号</t>
  </si>
  <si>
    <t>( 訪看40 )第    570 号</t>
  </si>
  <si>
    <t>( 訪看24 )第    240 号</t>
  </si>
  <si>
    <t>( 訪看25 )第    333 号</t>
  </si>
  <si>
    <t>( 訪看34 )第    222 号</t>
  </si>
  <si>
    <t>( 訪看35 )第     40 号</t>
  </si>
  <si>
    <t>( 訪ベⅠ１ )第     52 号</t>
  </si>
  <si>
    <t>( 訪ベⅠ１注 )第     86 号</t>
  </si>
  <si>
    <t>( 訪看40 )第     79 号</t>
  </si>
  <si>
    <t>( 訪看10 )第     65 号</t>
  </si>
  <si>
    <t>( 訪看24 )第    253 号</t>
  </si>
  <si>
    <t>( 訪看25 )第    346 号</t>
  </si>
  <si>
    <t>( 訪ベⅠ１ )第     54 号</t>
  </si>
  <si>
    <t>( 訪ベⅠ１注 )第    306 号</t>
  </si>
  <si>
    <t>( 訪看41 )第    169 号</t>
  </si>
  <si>
    <t>( 訪看24 )第    307 号</t>
  </si>
  <si>
    <t>( 訪看25 )第    407 号</t>
  </si>
  <si>
    <t>( 訪看34 )第    127 号</t>
  </si>
  <si>
    <t>( 訪看41 )第    446 号</t>
  </si>
  <si>
    <t>( 訪看23 )第    309 号</t>
  </si>
  <si>
    <t>( 訪看25 )第    409 号</t>
  </si>
  <si>
    <t>( 訪看機３ )第     31 号</t>
  </si>
  <si>
    <t>( 訪看34 )第      8 号</t>
  </si>
  <si>
    <t>( 訪看35 )第     98 号</t>
  </si>
  <si>
    <t>( 訪ベⅠ１ )第    459 号</t>
  </si>
  <si>
    <t>( 訪看40 )第    114 号</t>
  </si>
  <si>
    <t>( 訪看24 )第    402 号</t>
  </si>
  <si>
    <t>( 訪看25 )第    505 号</t>
  </si>
  <si>
    <t>( 訪看41 )第    133 号</t>
  </si>
  <si>
    <t>( 訪看24 )第    465 号</t>
  </si>
  <si>
    <t>( 訪看25 )第    561 号</t>
  </si>
  <si>
    <t>( 訪看10 )第    309 号</t>
  </si>
  <si>
    <t>( 訪看24 )第    550 号</t>
  </si>
  <si>
    <t>( 訪看25 )第    635 号</t>
  </si>
  <si>
    <t>( 訪ベⅠ１ )第     56 号</t>
  </si>
  <si>
    <t>( 訪ベⅠ１注 )第    304 号</t>
  </si>
  <si>
    <t>( 訪看41 )第    170 号</t>
  </si>
  <si>
    <t>( 訪看10 )第    312 号</t>
  </si>
  <si>
    <t>( 訪看23 )第   1136 号</t>
  </si>
  <si>
    <t>( 訪看24 )第    552 号</t>
  </si>
  <si>
    <t>( 訪看25 )第    639 号</t>
  </si>
  <si>
    <t>( 訪看機１ )第     18 号</t>
  </si>
  <si>
    <t>( 訪看機２ )第     51 号</t>
  </si>
  <si>
    <t>( 訪看34 )第    133 号</t>
  </si>
  <si>
    <t>( 訪ベⅠ１ )第    327 号</t>
  </si>
  <si>
    <t>( 訪ベⅠ１注 )第    327 号</t>
  </si>
  <si>
    <t>( 訪看40 )第     26 号</t>
  </si>
  <si>
    <t>( 訪看23 )第   1028 号</t>
  </si>
  <si>
    <t>( 訪看24 )第    586 号</t>
  </si>
  <si>
    <t>( 訪看25 )第    667 号</t>
  </si>
  <si>
    <t>( 訪ベⅠ１ )第     23 号</t>
  </si>
  <si>
    <t>( 訪ベⅠ１注 )第    151 号</t>
  </si>
  <si>
    <t>( 訪ベⅡ１２ )第      1 号</t>
  </si>
  <si>
    <t>( 訪看40 )第    277 号</t>
  </si>
  <si>
    <t>( 訪看10 )第    540 号</t>
  </si>
  <si>
    <t>( 訪看23 )第    601 号</t>
  </si>
  <si>
    <t>( 訪看25 )第    675 号</t>
  </si>
  <si>
    <t>( 訪看27 )第    261 号</t>
  </si>
  <si>
    <t>( 訪看28 )第    166 号</t>
  </si>
  <si>
    <t>( 訪看34 )第    410 号</t>
  </si>
  <si>
    <t>( 訪看35 )第     45 号</t>
  </si>
  <si>
    <t>( 訪ベⅠ１ )第     58 号</t>
  </si>
  <si>
    <t>( 訪ベⅠ１注 )第     83 号</t>
  </si>
  <si>
    <t>( 訪看40 )第    109 号</t>
  </si>
  <si>
    <t>( 訪看10 )第    462 号</t>
  </si>
  <si>
    <t>( 訪看24 )第    608 号</t>
  </si>
  <si>
    <t>( 訪看25 )第    682 号</t>
  </si>
  <si>
    <t>( 訪看27 )第    203 号</t>
  </si>
  <si>
    <t>( 訪看28 )第    125 号</t>
  </si>
  <si>
    <t>( 訪ベⅠ１ )第     59 号</t>
  </si>
  <si>
    <t>( 訪ベⅠ１注 )第     64 号</t>
  </si>
  <si>
    <t>( 訪看40 )第    145 号</t>
  </si>
  <si>
    <t>( 訪看10 )第    572 号</t>
  </si>
  <si>
    <t>( 訪看24 )第    665 号</t>
  </si>
  <si>
    <t>( 訪看25 )第    738 号</t>
  </si>
  <si>
    <t>( 訪看27 )第    278 号</t>
  </si>
  <si>
    <t>( 訪看34 )第    281 号</t>
  </si>
  <si>
    <t>( 訪看41 )第     74 号</t>
  </si>
  <si>
    <t>( 訪看10 )第    775 号</t>
  </si>
  <si>
    <t>( 訪看23 )第    639 号</t>
  </si>
  <si>
    <t>( 訪看25 )第    713 号</t>
  </si>
  <si>
    <t>( 訪看26 )第     36 号</t>
  </si>
  <si>
    <t>( 訪看27 )第    456 号</t>
  </si>
  <si>
    <t>( 訪看28 )第    300 号</t>
  </si>
  <si>
    <t>( 訪看34 )第      5 号</t>
  </si>
  <si>
    <t>( 訪看35 )第     36 号</t>
  </si>
  <si>
    <t>( 訪看37 )第     16 号</t>
  </si>
  <si>
    <t>( 訪ベⅠ１ )第    627 号</t>
  </si>
  <si>
    <t>( 訪看40 )第     63 号</t>
  </si>
  <si>
    <t>( 訪看10 )第    424 号</t>
  </si>
  <si>
    <t>( 訪看23 )第    671 号</t>
  </si>
  <si>
    <t>( 訪看25 )第   1187 号</t>
  </si>
  <si>
    <t>( 訪看27 )第    453 号</t>
  </si>
  <si>
    <t>( 訪看28 )第    299 号</t>
  </si>
  <si>
    <t>( 訪看34 )第      9 号</t>
  </si>
  <si>
    <t>( 訪ベⅠ１ )第    474 号</t>
  </si>
  <si>
    <t>( 訪看41 )第     75 号</t>
  </si>
  <si>
    <t>( 訪看23 )第    658 号</t>
  </si>
  <si>
    <t>( 訪看25 )第    731 号</t>
  </si>
  <si>
    <t>( 訪看34 )第    401 号</t>
  </si>
  <si>
    <t>( 訪看40 )第    278 号</t>
  </si>
  <si>
    <t>( 訪看24 )第    675 号</t>
  </si>
  <si>
    <t>( 訪看25 )第    747 号</t>
  </si>
  <si>
    <t>( 訪看40 )第    279 号</t>
  </si>
  <si>
    <t>( 訪看24 )第    761 号</t>
  </si>
  <si>
    <t>( 訪看25 )第    835 号</t>
  </si>
  <si>
    <t>( 訪看10 )第    504 号</t>
  </si>
  <si>
    <t>( 訪看24 )第    771 号</t>
  </si>
  <si>
    <t>( 訪看25 )第    845 号</t>
  </si>
  <si>
    <t>( 訪看27 )第    238 号</t>
  </si>
  <si>
    <t>( 訪看28 )第    149 号</t>
  </si>
  <si>
    <t>( 訪看37 )第     15 号</t>
  </si>
  <si>
    <t>( 訪看41 )第    171 号</t>
  </si>
  <si>
    <t>( 訪看10 )第    513 号</t>
  </si>
  <si>
    <t>( 訪看23 )第    778 号</t>
  </si>
  <si>
    <t>( 訪看25 )第    852 号</t>
  </si>
  <si>
    <t>( 訪看27 )第    263 号</t>
  </si>
  <si>
    <t>( 訪看28 )第    168 号</t>
  </si>
  <si>
    <t>( 訪看34 )第     56 号</t>
  </si>
  <si>
    <t>( 訪看35 )第      8 号</t>
  </si>
  <si>
    <t>( 訪ベⅠ１ )第    541 号</t>
  </si>
  <si>
    <t>( 訪ベⅠ１注 )第    172 号</t>
  </si>
  <si>
    <t>( 訪看40 )第    478 号</t>
  </si>
  <si>
    <t>( 訪看10 )第    594 号</t>
  </si>
  <si>
    <t>( 訪看23 )第    789 号</t>
  </si>
  <si>
    <t>( 訪看25 )第    863 号</t>
  </si>
  <si>
    <t>( 訪看27 )第    380 号</t>
  </si>
  <si>
    <t>( 訪看34 )第     52 号</t>
  </si>
  <si>
    <t>( 訪看41 )第    245 号</t>
  </si>
  <si>
    <t>( 訪看23 )第    821 号</t>
  </si>
  <si>
    <t>( 訪看25 )第    895 号</t>
  </si>
  <si>
    <t>( 訪ベⅠ１ )第    488 号</t>
  </si>
  <si>
    <t>( 訪看40 )第    480 号</t>
  </si>
  <si>
    <t>( 訪看10 )第    587 号</t>
  </si>
  <si>
    <t>( 訪看23 )第    980 号</t>
  </si>
  <si>
    <t>( 訪看24 )第    824 号</t>
  </si>
  <si>
    <t>( 訪看25 )第    898 号</t>
  </si>
  <si>
    <t>( 訪看27 )第    290 号</t>
  </si>
  <si>
    <t>( 訪看28 )第    190 号</t>
  </si>
  <si>
    <t>( 訪看34 )第    275 号</t>
  </si>
  <si>
    <t>( 訪ベⅠ１ )第    536 号</t>
  </si>
  <si>
    <t>( 訪ベⅠ１注 )第    168 号</t>
  </si>
  <si>
    <t>( 訪看40 )第    615 号</t>
  </si>
  <si>
    <t>( 訪看41 )第    172 号</t>
  </si>
  <si>
    <t>( 訪看10 )第    700 号</t>
  </si>
  <si>
    <t>( 訪看23 )第   1075 号</t>
  </si>
  <si>
    <t>( 訪看24 )第    886 号</t>
  </si>
  <si>
    <t>( 訪看25 )第    958 号</t>
  </si>
  <si>
    <t>( 訪看27 )第    397 号</t>
  </si>
  <si>
    <t>( 訪看28 )第    262 号</t>
  </si>
  <si>
    <t>( 訪看34 )第    143 号</t>
  </si>
  <si>
    <t>( 訪ベⅠ１ )第     67 号</t>
  </si>
  <si>
    <t>( 訪看41 )第    347 号</t>
  </si>
  <si>
    <t>( 訪看10 )第    607 号</t>
  </si>
  <si>
    <t>( 訪看23 )第    905 号</t>
  </si>
  <si>
    <t>( 訪看25 )第    975 号</t>
  </si>
  <si>
    <t>( 訪看27 )第    307 号</t>
  </si>
  <si>
    <t>( 訪看28 )第    202 号</t>
  </si>
  <si>
    <t>( 訪看34 )第     81 号</t>
  </si>
  <si>
    <t>( 訪看41 )第    246 号</t>
  </si>
  <si>
    <t>( 訪看23 )第    917 号</t>
  </si>
  <si>
    <t>( 訪看25 )第    988 号</t>
  </si>
  <si>
    <t>( 訪看34 )第    104 号</t>
  </si>
  <si>
    <t>( 訪ベⅠ１ )第     27 号</t>
  </si>
  <si>
    <t>( 訪ベⅠ１注 )第     75 号</t>
  </si>
  <si>
    <t>( 訪看40 )第    112 号</t>
  </si>
  <si>
    <t>( 訪看23 )第   1029 号</t>
  </si>
  <si>
    <t>( 訪看24 )第    909 号</t>
  </si>
  <si>
    <t>( 訪看25 )第    979 号</t>
  </si>
  <si>
    <t>( 訪ベⅠ１ )第     63 号</t>
  </si>
  <si>
    <t>( 訪ベⅠ１注 )第    153 号</t>
  </si>
  <si>
    <t>( 訪看40 )第    205 号</t>
  </si>
  <si>
    <t>( 訪看10 )第    618 号</t>
  </si>
  <si>
    <t>( 訪看24 )第    920 号</t>
  </si>
  <si>
    <t>( 訪看25 )第    991 号</t>
  </si>
  <si>
    <t>( 訪看27 )第    317 号</t>
  </si>
  <si>
    <t>( 訪看28 )第    210 号</t>
  </si>
  <si>
    <t>( 訪看40 )第    652 号</t>
  </si>
  <si>
    <t>( 訪看10 )第    622 号</t>
  </si>
  <si>
    <t>( 訪看23 )第   1048 号</t>
  </si>
  <si>
    <t>( 訪看24 )第    930 号</t>
  </si>
  <si>
    <t>( 訪看25 )第   1001 号</t>
  </si>
  <si>
    <t>( 訪看27 )第    325 号</t>
  </si>
  <si>
    <t>( 訪看28 )第    215 号</t>
  </si>
  <si>
    <t>( 訪ベⅠ１ )第    563 号</t>
  </si>
  <si>
    <t>( 訪ベⅠ１注 )第    281 号</t>
  </si>
  <si>
    <t>( 訪ベⅡ６注 )第      1 号</t>
  </si>
  <si>
    <t>( 訪看41 )第     77 号</t>
  </si>
  <si>
    <t>( 訪看10 )第    662 号</t>
  </si>
  <si>
    <t>( 訪看24 )第    976 号</t>
  </si>
  <si>
    <t>( 訪看25 )第   1048 号</t>
  </si>
  <si>
    <t>( 訪看27 )第    358 号</t>
  </si>
  <si>
    <t>( 訪看28 )第    239 号</t>
  </si>
  <si>
    <t>( 訪ベⅠ１ )第    455 号</t>
  </si>
  <si>
    <t>( 訪ベⅡ３ )第      2 号</t>
  </si>
  <si>
    <t>( 訪看41 )第    130 号</t>
  </si>
  <si>
    <t>( 訪看10 )第    734 号</t>
  </si>
  <si>
    <t>( 訪看23 )第   1101 号</t>
  </si>
  <si>
    <t>( 訪看25 )第   1096 号</t>
  </si>
  <si>
    <t>( 訪看26 )第     60 号</t>
  </si>
  <si>
    <t>( 訪看27 )第    423 号</t>
  </si>
  <si>
    <t>( 訪看28 )第    282 号</t>
  </si>
  <si>
    <t>( 訪看32 )第     57 号</t>
  </si>
  <si>
    <t>( 訪看34 )第    253 号</t>
  </si>
  <si>
    <t>( 訪看41 )第    342 号</t>
  </si>
  <si>
    <t>( 訪看24 )第   1029 号</t>
  </si>
  <si>
    <t>( 訪看25 )第   1110 号</t>
  </si>
  <si>
    <t>( 訪ベⅠ１ )第    514 号</t>
  </si>
  <si>
    <t>( 訪看41 )第    361 号</t>
  </si>
  <si>
    <t>( 訪看10 )第    767 号</t>
  </si>
  <si>
    <t>( 訪看24 )第   1048 号</t>
  </si>
  <si>
    <t>( 訪看25 )第   1128 号</t>
  </si>
  <si>
    <t>( 訪ベⅠ１ )第    579 号</t>
  </si>
  <si>
    <t>( 訪看41 )第    380 号</t>
  </si>
  <si>
    <t>( 訪看10 )第    744 号</t>
  </si>
  <si>
    <t>( 訪看23 )第   1124 号</t>
  </si>
  <si>
    <t>( 訪看24 )第   1072 号</t>
  </si>
  <si>
    <t>( 訪看25 )第   1156 号</t>
  </si>
  <si>
    <t>( 訪看27 )第    432 号</t>
  </si>
  <si>
    <t>( 訪看28 )第    286 号</t>
  </si>
  <si>
    <t>( 訪看34 )第    359 号</t>
  </si>
  <si>
    <t>( 訪看35 )第     89 号</t>
  </si>
  <si>
    <t>( 訪ベⅠ１ )第    477 号</t>
  </si>
  <si>
    <t>( 訪看41 )第    413 号</t>
  </si>
  <si>
    <t>( 訪看24 )第   1130 号</t>
  </si>
  <si>
    <t>( 訪看25 )第   1215 号</t>
  </si>
  <si>
    <t>( 訪看36 )第     37 号</t>
  </si>
  <si>
    <t>( 訪ベⅠ１ )第    589 号</t>
  </si>
  <si>
    <t>( 訪看41 )第    489 号</t>
  </si>
  <si>
    <t>( 訪看10 )第    390 号</t>
  </si>
  <si>
    <t>( 訪看24 )第    606 号</t>
  </si>
  <si>
    <t>( 訪看25 )第    680 号</t>
  </si>
  <si>
    <t>( 訪看24 )第    647 号</t>
  </si>
  <si>
    <t>( 訪看25 )第    721 号</t>
  </si>
  <si>
    <t>( 訪看23 )第    918 号</t>
  </si>
  <si>
    <t>( 訪看25 )第    989 号</t>
  </si>
  <si>
    <t>( 訪ベⅠ１ )第     18 号</t>
  </si>
  <si>
    <t>( 訪ベⅡ１０ )第      1 号</t>
  </si>
  <si>
    <t>( 訪看41 )第    173 号</t>
  </si>
  <si>
    <t>( 訪看10 )第    721 号</t>
  </si>
  <si>
    <t>( 訪看23 )第   1030 号</t>
  </si>
  <si>
    <t>( 訪看25 )第   1058 号</t>
  </si>
  <si>
    <t>( 訪看27 )第    414 号</t>
  </si>
  <si>
    <t>( 訪看28 )第    276 号</t>
  </si>
  <si>
    <t>( 訪ベⅠ１ )第    506 号</t>
  </si>
  <si>
    <t>( 訪看41 )第    124 号</t>
  </si>
  <si>
    <t>( 訪看23 )第   1197 号</t>
  </si>
  <si>
    <t>( 訪看24 )第   1052 号</t>
  </si>
  <si>
    <t>( 訪看25 )第   1132 号</t>
  </si>
  <si>
    <t>( 訪ベⅠ１ )第    581 号</t>
  </si>
  <si>
    <t>( 訪看24 )第     69 号</t>
  </si>
  <si>
    <t>( 訪看25 )第    171 号</t>
  </si>
  <si>
    <t>( 訪看34 )第    388 号</t>
  </si>
  <si>
    <t>( 訪看35 )第     10 号</t>
  </si>
  <si>
    <t>( 訪看40 )第    485 号</t>
  </si>
  <si>
    <t>( 訪看10 )第     66 号</t>
  </si>
  <si>
    <t>( 訪看24 )第     71 号</t>
  </si>
  <si>
    <t>( 訪看25 )第    175 号</t>
  </si>
  <si>
    <t>( 訪ベⅠ１ )第     69 号</t>
  </si>
  <si>
    <t>( 訪ベⅠ１注 )第    305 号</t>
  </si>
  <si>
    <t>( 訪看41 )第    174 号</t>
  </si>
  <si>
    <t>( 訪看10 )第    119 号</t>
  </si>
  <si>
    <t>( 訪看24 )第    265 号</t>
  </si>
  <si>
    <t>( 訪看25 )第    362 号</t>
  </si>
  <si>
    <t>( 訪看27 )第     58 号</t>
  </si>
  <si>
    <t>( 訪看28 )第     45 号</t>
  </si>
  <si>
    <t>( 訪看41 )第     78 号</t>
  </si>
  <si>
    <t>( 訪看23 )第    981 号</t>
  </si>
  <si>
    <t>( 訪看24 )第    408 号</t>
  </si>
  <si>
    <t>( 訪看25 )第    508 号</t>
  </si>
  <si>
    <t>( 訪看41 )第    248 号</t>
  </si>
  <si>
    <t>( 訪看23 )第    982 号</t>
  </si>
  <si>
    <t>( 訪看24 )第    426 号</t>
  </si>
  <si>
    <t>( 訪看25 )第    523 号</t>
  </si>
  <si>
    <t>( 訪看35 )第     79 号</t>
  </si>
  <si>
    <t>( 訪ベⅠ１ )第    428 号</t>
  </si>
  <si>
    <t>( 訪看40 )第    622 号</t>
  </si>
  <si>
    <t>( 訪看41 )第    328 号</t>
  </si>
  <si>
    <t>( 訪看10 )第    433 号</t>
  </si>
  <si>
    <t>( 訪看23 )第    492 号</t>
  </si>
  <si>
    <t>( 訪看25 )第    592 号</t>
  </si>
  <si>
    <t>( 訪看35 )第      7 号</t>
  </si>
  <si>
    <t>( 訪看40 )第    489 号</t>
  </si>
  <si>
    <t>( 訪看10 )第    279 号</t>
  </si>
  <si>
    <t>( 訪看24 )第    499 号</t>
  </si>
  <si>
    <t>( 訪看25 )第    597 号</t>
  </si>
  <si>
    <t>( 訪ベⅠ１ )第    481 号</t>
  </si>
  <si>
    <t>( 訪看40 )第    280 号</t>
  </si>
  <si>
    <t>( 訪看24 )第    531 号</t>
  </si>
  <si>
    <t>( 訪看25 )第    617 号</t>
  </si>
  <si>
    <t>( 訪看34 )第    218 号</t>
  </si>
  <si>
    <t>( 訪ベⅠ１ )第     71 号</t>
  </si>
  <si>
    <t>( 訪ベⅠ１注 )第    301 号</t>
  </si>
  <si>
    <t>( 訪看40 )第    490 号</t>
  </si>
  <si>
    <t>( 訪看10 )第    397 号</t>
  </si>
  <si>
    <t>( 訪看24 )第    604 号</t>
  </si>
  <si>
    <t>( 訪看25 )第    678 号</t>
  </si>
  <si>
    <t>( 訪看27 )第    172 号</t>
  </si>
  <si>
    <t>( 訪看28 )第    101 号</t>
  </si>
  <si>
    <t>( 訪看34 )第     50 号</t>
  </si>
  <si>
    <t>( 訪ベⅠ１ )第     72 号</t>
  </si>
  <si>
    <t>( 訪ベⅠ１注 )第    183 号</t>
  </si>
  <si>
    <t>( 訪看41 )第    321 号</t>
  </si>
  <si>
    <t>( 訪看24 )第    627 号</t>
  </si>
  <si>
    <t>( 訪看25 )第    701 号</t>
  </si>
  <si>
    <t>( 訪看41 )第    249 号</t>
  </si>
  <si>
    <t>( 訪看10 )第    619 号</t>
  </si>
  <si>
    <t>( 訪看23 )第    921 号</t>
  </si>
  <si>
    <t>( 訪看25 )第    996 号</t>
  </si>
  <si>
    <t>( 訪看27 )第    318 号</t>
  </si>
  <si>
    <t>( 訪看28 )第    211 号</t>
  </si>
  <si>
    <t>( 訪看41 )第    175 号</t>
  </si>
  <si>
    <t>( 訪看10 )第    752 号</t>
  </si>
  <si>
    <t>( 訪看23 )第    946 号</t>
  </si>
  <si>
    <t>( 訪看25 )第   1016 号</t>
  </si>
  <si>
    <t>( 訪看34 )第    409 号</t>
  </si>
  <si>
    <t>( 訪ベⅠ１ )第    448 号</t>
  </si>
  <si>
    <t>( 訪ベⅠ１注 )第     10 号</t>
  </si>
  <si>
    <t>( 訪ベⅡ１２注 )第      1 号</t>
  </si>
  <si>
    <t>( 訪看41 )第     79 号</t>
  </si>
  <si>
    <t>( 訪看23 )第    941 号</t>
  </si>
  <si>
    <t>( 訪看25 )第   1011 号</t>
  </si>
  <si>
    <t>( 訪看34 )第    254 号</t>
  </si>
  <si>
    <t>( 訪看40 )第    647 号</t>
  </si>
  <si>
    <t>( 訪看41 )第      6 号</t>
  </si>
  <si>
    <t>( 訪看10 )第    643 号</t>
  </si>
  <si>
    <t>( 訪看24 )第    951 号</t>
  </si>
  <si>
    <t>( 訪看25 )第   1021 号</t>
  </si>
  <si>
    <t>( 訪看27 )第    336 号</t>
  </si>
  <si>
    <t>( 訪ベⅠ１ )第    525 号</t>
  </si>
  <si>
    <t>( 訪看41 )第      7 号</t>
  </si>
  <si>
    <t>( 訪看10 )第    809 号</t>
  </si>
  <si>
    <t>( 訪看23 )第   1123 号</t>
  </si>
  <si>
    <t>( 訪看24 )第   1069 号</t>
  </si>
  <si>
    <t>( 訪看25 )第   1153 号</t>
  </si>
  <si>
    <t>( 訪看27 )第    484 号</t>
  </si>
  <si>
    <t>( 訪看28 )第    316 号</t>
  </si>
  <si>
    <t>( 訪看34 )第    378 号</t>
  </si>
  <si>
    <t>( 訪ベⅠ１ )第    569 号</t>
  </si>
  <si>
    <t>( 訪看40 )第    634 号</t>
  </si>
  <si>
    <t>( 訪看41 )第    410 号</t>
  </si>
  <si>
    <t>( 訪看10 )第    791 号</t>
  </si>
  <si>
    <t>( 訪看23 )第   1160 号</t>
  </si>
  <si>
    <t>( 訪看24 )第   1120 号</t>
  </si>
  <si>
    <t>( 訪看25 )第   1205 号</t>
  </si>
  <si>
    <t>( 訪看34 )第    364 号</t>
  </si>
  <si>
    <t>( 訪ベⅠ１ )第    634 号</t>
  </si>
  <si>
    <t>( 訪看41 )第    468 号</t>
  </si>
  <si>
    <t>( 訪看24 )第   1137 号</t>
  </si>
  <si>
    <t>( 訪看25 )第   1223 号</t>
  </si>
  <si>
    <t>( 訪看41 )第    490 号</t>
  </si>
  <si>
    <t>( 訪看24 )第    871 号</t>
  </si>
  <si>
    <t>( 訪看25 )第    943 号</t>
  </si>
  <si>
    <t>( 訪看34 )第     51 号</t>
  </si>
  <si>
    <t>( 訪ベⅠ１ )第     79 号</t>
  </si>
  <si>
    <t>( 訪ベⅠ１注 )第    188 号</t>
  </si>
  <si>
    <t>( 訪看41 )第    322 号</t>
  </si>
  <si>
    <t>( 訪看10 )第    750 号</t>
  </si>
  <si>
    <t>( 訪看23 )第    833 号</t>
  </si>
  <si>
    <t>( 訪看25 )第    907 号</t>
  </si>
  <si>
    <t>( 訪看40 )第    147 号</t>
  </si>
  <si>
    <t>( 訪看10 )第    708 号</t>
  </si>
  <si>
    <t>( 訪看23 )第   1097 号</t>
  </si>
  <si>
    <t>( 訪看24 )第   1043 号</t>
  </si>
  <si>
    <t>( 訪看25 )第   1123 号</t>
  </si>
  <si>
    <t>( 訪看27 )第    403 号</t>
  </si>
  <si>
    <t>( 訪看28 )第    268 号</t>
  </si>
  <si>
    <t>( 訪ベⅠ１ )第    418 号</t>
  </si>
  <si>
    <t>( 訪看41 )第    379 号</t>
  </si>
  <si>
    <t>( 訪看24 )第   1092 号</t>
  </si>
  <si>
    <t>( 訪看25 )第   1176 号</t>
  </si>
  <si>
    <t>( 訪看41 )第    460 号</t>
  </si>
  <si>
    <t>( 訪看10 )第     67 号</t>
  </si>
  <si>
    <t>( 訪看34 )第    193 号</t>
  </si>
  <si>
    <t>( 訪ベⅠ１ )第     81 号</t>
  </si>
  <si>
    <t>( 訪ベⅠ１注 )第    200 号</t>
  </si>
  <si>
    <t>( 訪看40 )第    282 号</t>
  </si>
  <si>
    <t>( 訪看24 )第   1018 号</t>
  </si>
  <si>
    <t>( 訪看25 )第   1097 号</t>
  </si>
  <si>
    <t>( 訪看41 )第    343 号</t>
  </si>
  <si>
    <t>( 訪看10 )第    385 号</t>
  </si>
  <si>
    <t>( 訪看34 )第    319 号</t>
  </si>
  <si>
    <t>( 訪看40 )第    598 号</t>
  </si>
  <si>
    <t>( 訪看10 )第     68 号</t>
  </si>
  <si>
    <t>( 訪看23 )第   1198 号</t>
  </si>
  <si>
    <t>( 訪看24 )第    116 号</t>
  </si>
  <si>
    <t>( 訪看25 )第     28 号</t>
  </si>
  <si>
    <t>( 訪看27 )第    119 号</t>
  </si>
  <si>
    <t>( 訪看34 )第    210 号</t>
  </si>
  <si>
    <t>( 訪ベⅠ１ )第     85 号</t>
  </si>
  <si>
    <t>( 訪ベⅠ１注 )第    199 号</t>
  </si>
  <si>
    <t>( 訪看40 )第    283 号</t>
  </si>
  <si>
    <t>( 訪看23 )第     73 号</t>
  </si>
  <si>
    <t>( 訪看25 )第    272 号</t>
  </si>
  <si>
    <t>( 訪看34 )第    418 号</t>
  </si>
  <si>
    <t>( 訪看35 )第     29 号</t>
  </si>
  <si>
    <t>( 訪看40 )第    104 号</t>
  </si>
  <si>
    <t>( 訪看10 )第    155 号</t>
  </si>
  <si>
    <t>( 訪看23 )第    242 号</t>
  </si>
  <si>
    <t>( 訪看25 )第    335 号</t>
  </si>
  <si>
    <t>( 訪看27 )第     13 号</t>
  </si>
  <si>
    <t>( 訪看28 )第     10 号</t>
  </si>
  <si>
    <t>( 訪ベⅠ１ )第     86 号</t>
  </si>
  <si>
    <t>( 訪看41 )第    250 号</t>
  </si>
  <si>
    <t>( 訪看10 )第    207 号</t>
  </si>
  <si>
    <t>( 訪看24 )第    264 号</t>
  </si>
  <si>
    <t>( 訪看25 )第    361 号</t>
  </si>
  <si>
    <t>( 訪看41 )第     80 号</t>
  </si>
  <si>
    <t>( 訪看24 )第    362 号</t>
  </si>
  <si>
    <t>( 訪看25 )第    461 号</t>
  </si>
  <si>
    <t>( 訪ベⅠ１ )第     87 号</t>
  </si>
  <si>
    <t>( 訪看40 )第    498 号</t>
  </si>
  <si>
    <t>( 訪看24 )第    379 号</t>
  </si>
  <si>
    <t>( 訪看25 )第    479 号</t>
  </si>
  <si>
    <t>( 訪看40 )第     82 号</t>
  </si>
  <si>
    <t>( 訪看10 )第    298 号</t>
  </si>
  <si>
    <t>( 訪看23 )第    464 号</t>
  </si>
  <si>
    <t>( 訪看25 )第    560 号</t>
  </si>
  <si>
    <t>( 訪ベⅠ１ )第     88 号</t>
  </si>
  <si>
    <t>( 訪看41 )第    251 号</t>
  </si>
  <si>
    <t>( 訪看24 )第    527 号</t>
  </si>
  <si>
    <t>( 訪看25 )第    550 号</t>
  </si>
  <si>
    <t>( 訪看41 )第    176 号</t>
  </si>
  <si>
    <t>( 訪看23 )第    638 号</t>
  </si>
  <si>
    <t>( 訪看25 )第    712 号</t>
  </si>
  <si>
    <t>( 訪看26 )第     50 号</t>
  </si>
  <si>
    <t>( 訪看32 )第     33 号</t>
  </si>
  <si>
    <t>( 訪ベⅠ１ )第    571 号</t>
  </si>
  <si>
    <t>( 訪看40 )第    608 号</t>
  </si>
  <si>
    <t>( 訪看24 )第    990 号</t>
  </si>
  <si>
    <t>( 訪看25 )第   1068 号</t>
  </si>
  <si>
    <t>( 訪看41 )第     81 号</t>
  </si>
  <si>
    <t>( 訪看24 )第    998 号</t>
  </si>
  <si>
    <t>( 訪看25 )第   1077 号</t>
  </si>
  <si>
    <t>( 訪看41 )第     82 号</t>
  </si>
  <si>
    <t>( 訪看23 )第   1005 号</t>
  </si>
  <si>
    <t>( 訪看25 )第   1034 号</t>
  </si>
  <si>
    <t>( 訪看26 )第     52 号</t>
  </si>
  <si>
    <t>( 訪看32 )第     46 号</t>
  </si>
  <si>
    <t>( 訪看34 )第    128 号</t>
  </si>
  <si>
    <t>( 訪看35 )第     26 号</t>
  </si>
  <si>
    <t>( 訪ベⅠ１ )第    328 号</t>
  </si>
  <si>
    <t>( 訪ベⅠ１注 )第    108 号</t>
  </si>
  <si>
    <t>( 訪看40 )第    626 号</t>
  </si>
  <si>
    <t>( 訪看41 )第      8 号</t>
  </si>
  <si>
    <t>( 訪看10 )第    680 号</t>
  </si>
  <si>
    <t>( 訪看23 )第   1076 号</t>
  </si>
  <si>
    <t>( 訪看24 )第    997 号</t>
  </si>
  <si>
    <t>( 訪看25 )第   1075 号</t>
  </si>
  <si>
    <t>( 訪ベⅠ１ )第    338 号</t>
  </si>
  <si>
    <t>( 訪看41 )第    177 号</t>
  </si>
  <si>
    <t>( 訪看24 )第   1101 号</t>
  </si>
  <si>
    <t>( 訪看25 )第   1184 号</t>
  </si>
  <si>
    <t>( 訪ベⅠ１ )第    535 号</t>
  </si>
  <si>
    <t>( 訪ベⅠ１注 )第    389 号</t>
  </si>
  <si>
    <t>( 訪看41 )第    457 号</t>
  </si>
  <si>
    <t>( 訪看24 )第   1090 号</t>
  </si>
  <si>
    <t>( 訪看25 )第   1173 号</t>
  </si>
  <si>
    <t>( 訪ベⅠ１ )第    467 号</t>
  </si>
  <si>
    <t>( 訪看40 )第    646 号</t>
  </si>
  <si>
    <t>( 訪看10 )第    792 号</t>
  </si>
  <si>
    <t>( 訪看24 )第   1122 号</t>
  </si>
  <si>
    <t>( 訪看25 )第   1207 号</t>
  </si>
  <si>
    <t>( 訪看27 )第    468 号</t>
  </si>
  <si>
    <t>( 訪看28 )第    308 号</t>
  </si>
  <si>
    <t>( 訪看34 )第    367 号</t>
  </si>
  <si>
    <t>( 訪ベⅠ１ )第    524 号</t>
  </si>
  <si>
    <t>( 訪看41 )第    472 号</t>
  </si>
  <si>
    <t>( 訪看10 )第    796 号</t>
  </si>
  <si>
    <t>( 訪看23 )第   1165 号</t>
  </si>
  <si>
    <t>( 訪看25 )第   1211 号</t>
  </si>
  <si>
    <t>( 訪看27 )第    472 号</t>
  </si>
  <si>
    <t>( 訪看28 )第    311 号</t>
  </si>
  <si>
    <t>( 訪看34 )第    371 号</t>
  </si>
  <si>
    <t>( 訪ベⅠ１注 )第    413 号</t>
  </si>
  <si>
    <t>( 訪看41 )第    477 号</t>
  </si>
  <si>
    <t>( 訪ベⅠ１ )第    638 号</t>
  </si>
  <si>
    <t>( 訪看10 )第    204 号</t>
  </si>
  <si>
    <t>( 訪看23 )第    385 号</t>
  </si>
  <si>
    <t>( 訪看24 )第   1024 号</t>
  </si>
  <si>
    <t>( 訪看25 )第    485 号</t>
  </si>
  <si>
    <t>( 訪ベⅠ１ )第    291 号</t>
  </si>
  <si>
    <t>( 訪ベⅠ１注 )第    292 号</t>
  </si>
  <si>
    <t>( 訪看40 )第    284 号</t>
  </si>
  <si>
    <t>( 訪看10 )第    162 号</t>
  </si>
  <si>
    <t>( 訪看23 )第     75 号</t>
  </si>
  <si>
    <t>( 訪看25 )第    125 号</t>
  </si>
  <si>
    <t>( 訪看34 )第    262 号</t>
  </si>
  <si>
    <t>( 訪ベⅠ１ )第     89 号</t>
  </si>
  <si>
    <t>( 訪ベⅠ１注 )第    371 号</t>
  </si>
  <si>
    <t>( 訪看40 )第     86 号</t>
  </si>
  <si>
    <t>( 訪看10 )第     70 号</t>
  </si>
  <si>
    <t>( 訪看23 )第    236 号</t>
  </si>
  <si>
    <t>( 訪看25 )第    802 号</t>
  </si>
  <si>
    <t>( 訪ベⅠ１ )第     90 号</t>
  </si>
  <si>
    <t>( 訪ベⅠ１注 )第    209 号</t>
  </si>
  <si>
    <t>( 訪看40 )第    501 号</t>
  </si>
  <si>
    <t>( 訪看34 )第    129 号</t>
  </si>
  <si>
    <t>( 訪ベⅠ１ )第     91 号</t>
  </si>
  <si>
    <t>( 訪ベⅠ１注 )第    275 号</t>
  </si>
  <si>
    <t>( 訪看40 )第    586 号</t>
  </si>
  <si>
    <t>( 訪ベⅠ１ )第    289 号</t>
  </si>
  <si>
    <t>( 訪ベⅠ１注 )第    291 号</t>
  </si>
  <si>
    <t>( 訪看40 )第    285 号</t>
  </si>
  <si>
    <t>( 訪看23 )第    171 号</t>
  </si>
  <si>
    <t>( 訪看25 )第     11 号</t>
  </si>
  <si>
    <t>( 訪看機３ )第      3 号</t>
  </si>
  <si>
    <t>( 訪看33 )第      2 号</t>
  </si>
  <si>
    <t>( 訪看34 )第    158 号</t>
  </si>
  <si>
    <t>( 訪看35 )第     15 号</t>
  </si>
  <si>
    <t>( 訪ベⅠ１ )第     93 号</t>
  </si>
  <si>
    <t>( 訪ベⅠ１注 )第    392 号</t>
  </si>
  <si>
    <t>( 訪看40 )第     28 号</t>
  </si>
  <si>
    <t>( 訪看23 )第     78 号</t>
  </si>
  <si>
    <t>( 訪看25 )第     10 号</t>
  </si>
  <si>
    <t>( 訪看26 )第     53 号</t>
  </si>
  <si>
    <t>( 訪看34 )第    373 号</t>
  </si>
  <si>
    <t>( 訪ベⅠ１ )第     95 号</t>
  </si>
  <si>
    <t>( 訪ベⅠ１注 )第    274 号</t>
  </si>
  <si>
    <t>( 訪看40 )第     41 号</t>
  </si>
  <si>
    <t>( 訪看23 )第     80 号</t>
  </si>
  <si>
    <t>( 訪看25 )第     25 号</t>
  </si>
  <si>
    <t>( 訪看34 )第    263 号</t>
  </si>
  <si>
    <t>( 訪看35 )第     78 号</t>
  </si>
  <si>
    <t>( 訪ベⅠ１ )第     96 号</t>
  </si>
  <si>
    <t>( 訪ベⅠ１注 )第    368 号</t>
  </si>
  <si>
    <t>( 訪看40 )第     89 号</t>
  </si>
  <si>
    <t>( 訪看23 )第   1031 号</t>
  </si>
  <si>
    <t>( 訪看24 )第     81 号</t>
  </si>
  <si>
    <t>( 訪看25 )第     72 号</t>
  </si>
  <si>
    <t>( 訪看37 )第      7 号</t>
  </si>
  <si>
    <t>( 訪ベⅠ１ )第     22 号</t>
  </si>
  <si>
    <t>( 訪ベⅠ１注 )第    242 号</t>
  </si>
  <si>
    <t>( 訪ベⅡ６ )第      1 号</t>
  </si>
  <si>
    <t>( 訪ベⅡ９ )第      1 号</t>
  </si>
  <si>
    <t>( 訪ベⅡ１０ )第      2 号</t>
  </si>
  <si>
    <t>( 訪ベⅡ１１ )第      3 号</t>
  </si>
  <si>
    <t>( 訪ベⅡ１２ )第      2 号</t>
  </si>
  <si>
    <t>( 訪ベⅡ１８注 )第      8 号</t>
  </si>
  <si>
    <t>( 訪看41 )第    324 号</t>
  </si>
  <si>
    <t>( 訪看10 )第     71 号</t>
  </si>
  <si>
    <t>( 訪看23 )第    129 号</t>
  </si>
  <si>
    <t>( 訪看25 )第    232 号</t>
  </si>
  <si>
    <t>( 訪看27 )第    120 号</t>
  </si>
  <si>
    <t>( 訪看34 )第    176 号</t>
  </si>
  <si>
    <t>( 訪ベⅠ１ )第     97 号</t>
  </si>
  <si>
    <t>( 訪ベⅠ１注 )第    196 号</t>
  </si>
  <si>
    <t>( 訪看40 )第    286 号</t>
  </si>
  <si>
    <t>( 訪看10 )第    127 号</t>
  </si>
  <si>
    <t>( 訪看23 )第     82 号</t>
  </si>
  <si>
    <t>( 訪看25 )第    190 号</t>
  </si>
  <si>
    <t>( 訪看27 )第      7 号</t>
  </si>
  <si>
    <t>( 訪看34 )第    255 号</t>
  </si>
  <si>
    <t>( 訪ベⅠ１ )第     98 号</t>
  </si>
  <si>
    <t>( 訪ベⅠ１注 )第    360 号</t>
  </si>
  <si>
    <t>( 訪看40 )第    611 号</t>
  </si>
  <si>
    <t>( 訪看23 )第     84 号</t>
  </si>
  <si>
    <t>( 訪看25 )第     87 号</t>
  </si>
  <si>
    <t>( 訪看26 )第     63 号</t>
  </si>
  <si>
    <t>( 訪看機１ )第     22 号</t>
  </si>
  <si>
    <t>( 訪看32 )第     75 号</t>
  </si>
  <si>
    <t>( 訪看34 )第    130 号</t>
  </si>
  <si>
    <t>( 訪ベⅠ１ )第     99 号</t>
  </si>
  <si>
    <t>( 訪ベⅠ１注 )第    312 号</t>
  </si>
  <si>
    <t>( 訪看40 )第    124 号</t>
  </si>
  <si>
    <t>( 訪看23 )第     85 号</t>
  </si>
  <si>
    <t>( 訪看25 )第    111 号</t>
  </si>
  <si>
    <t>( 訪看34 )第    256 号</t>
  </si>
  <si>
    <t>( 訪ベⅠ１ )第    507 号</t>
  </si>
  <si>
    <t>( 訪看40 )第    119 号</t>
  </si>
  <si>
    <t>( 訪看10 )第    691 号</t>
  </si>
  <si>
    <t>( 訪看23 )第     86 号</t>
  </si>
  <si>
    <t>( 訪看25 )第    131 号</t>
  </si>
  <si>
    <t>( 訪看34 )第    421 号</t>
  </si>
  <si>
    <t>( 訪看35 )第     77 号</t>
  </si>
  <si>
    <t>( 訪ベⅠ１ )第    100 号</t>
  </si>
  <si>
    <t>( 訪ベⅠ１注 )第    213 号</t>
  </si>
  <si>
    <t>( 訪看40 )第      9 号</t>
  </si>
  <si>
    <t>( 訪看10 )第     27 号</t>
  </si>
  <si>
    <t>( 訪看23 )第    251 号</t>
  </si>
  <si>
    <t>( 訪看25 )第    344 号</t>
  </si>
  <si>
    <t>( 訪看機３ )第     19 号</t>
  </si>
  <si>
    <t>( 訪看34 )第    408 号</t>
  </si>
  <si>
    <t>( 訪看35 )第     43 号</t>
  </si>
  <si>
    <t>( 訪看37 )第     18 号</t>
  </si>
  <si>
    <t>( 訪ベⅠ１ )第    101 号</t>
  </si>
  <si>
    <t>( 訪ベⅠ１注 )第     41 号</t>
  </si>
  <si>
    <t>( 訪看40 )第     57 号</t>
  </si>
  <si>
    <t>( 訪看10 )第    116 号</t>
  </si>
  <si>
    <t>( 訪看23 )第    150 号</t>
  </si>
  <si>
    <t>( 訪看25 )第    207 号</t>
  </si>
  <si>
    <t>( 訪看27 )第    448 号</t>
  </si>
  <si>
    <t>( 訪看34 )第    131 号</t>
  </si>
  <si>
    <t>( 訪看41 )第    252 号</t>
  </si>
  <si>
    <t>( 訪看10 )第     17 号</t>
  </si>
  <si>
    <t>( 訪看23 )第    178 号</t>
  </si>
  <si>
    <t>( 訪看25 )第    168 号</t>
  </si>
  <si>
    <t>( 訪看27 )第     95 号</t>
  </si>
  <si>
    <t>( 訪看28 )第     77 号</t>
  </si>
  <si>
    <t>( 訪看機３ )第      9 号</t>
  </si>
  <si>
    <t>( 訪看33 )第      5 号</t>
  </si>
  <si>
    <t>( 訪看34 )第    412 号</t>
  </si>
  <si>
    <t>( 訪ベⅠ１ )第      2 号</t>
  </si>
  <si>
    <t>( 訪ベⅠ１注 )第    258 号</t>
  </si>
  <si>
    <t>( 訪看40 )第    287 号</t>
  </si>
  <si>
    <t>( 訪看10 )第     73 号</t>
  </si>
  <si>
    <t>( 訪看23 )第    983 号</t>
  </si>
  <si>
    <t>( 訪看24 )第     87 号</t>
  </si>
  <si>
    <t>( 訪看25 )第    183 号</t>
  </si>
  <si>
    <t>( 訪看27 )第    379 号</t>
  </si>
  <si>
    <t>( 訪看34 )第    217 号</t>
  </si>
  <si>
    <t>( 訪看35 )第    100 号</t>
  </si>
  <si>
    <t>( 訪ベⅠ１ )第    566 号</t>
  </si>
  <si>
    <t>( 訪看40 )第    288 号</t>
  </si>
  <si>
    <t>( 訪看10 )第     74 号</t>
  </si>
  <si>
    <t>( 訪看23 )第    984 号</t>
  </si>
  <si>
    <t>( 訪看24 )第    194 号</t>
  </si>
  <si>
    <t>( 訪看25 )第    285 号</t>
  </si>
  <si>
    <t>( 訪看27 )第    141 号</t>
  </si>
  <si>
    <t>( 訪看28 )第     78 号</t>
  </si>
  <si>
    <t>( 訪看34 )第    231 号</t>
  </si>
  <si>
    <t>( 訪看35 )第     87 号</t>
  </si>
  <si>
    <t>( 訪ベⅠ１ )第    565 号</t>
  </si>
  <si>
    <t>( 訪看40 )第    211 号</t>
  </si>
  <si>
    <t>( 訪看10 )第    153 号</t>
  </si>
  <si>
    <t>( 訪看23 )第    228 号</t>
  </si>
  <si>
    <t>( 訪看25 )第    318 号</t>
  </si>
  <si>
    <t>( 訪看27 )第     11 号</t>
  </si>
  <si>
    <t>( 訪看28 )第    231 号</t>
  </si>
  <si>
    <t>( 訪看35 )第      5 号</t>
  </si>
  <si>
    <t>( 訪ベⅠ１ )第    102 号</t>
  </si>
  <si>
    <t>( 訪ベⅠ１注 )第    144 号</t>
  </si>
  <si>
    <t>( 訪看40 )第    108 号</t>
  </si>
  <si>
    <t>( 訪看10 )第    110 号</t>
  </si>
  <si>
    <t>( 訪看23 )第   1091 号</t>
  </si>
  <si>
    <t>( 訪看34 )第    150 号</t>
  </si>
  <si>
    <t>( 訪ベⅠ１ )第    103 号</t>
  </si>
  <si>
    <t>( 訪ベⅠ１注 )第    320 号</t>
  </si>
  <si>
    <t>( 訪看40 )第    289 号</t>
  </si>
  <si>
    <t>( 訪看23 )第    342 号</t>
  </si>
  <si>
    <t>( 訪看25 )第    440 号</t>
  </si>
  <si>
    <t>( 訪看41 )第    253 号</t>
  </si>
  <si>
    <t>( 訪看10 )第    682 号</t>
  </si>
  <si>
    <t>( 訪看23 )第   1144 号</t>
  </si>
  <si>
    <t>( 訪看24 )第    919 号</t>
  </si>
  <si>
    <t>( 訪看25 )第    990 号</t>
  </si>
  <si>
    <t>( 訪看27 )第    378 号</t>
  </si>
  <si>
    <t>( 訪看28 )第    252 号</t>
  </si>
  <si>
    <t>( 訪看34 )第    277 号</t>
  </si>
  <si>
    <t>( 訪ベⅠ１ )第    105 号</t>
  </si>
  <si>
    <t>( 訪ベⅠ１注 )第     69 号</t>
  </si>
  <si>
    <t>( 訪看40 )第    505 号</t>
  </si>
  <si>
    <t>( 訪看10 )第    247 号</t>
  </si>
  <si>
    <t>( 訪看23 )第    382 号</t>
  </si>
  <si>
    <t>( 訪看25 )第    482 号</t>
  </si>
  <si>
    <t>( 訪看34 )第    420 号</t>
  </si>
  <si>
    <t>( 訪看37 )第     13 号</t>
  </si>
  <si>
    <t>( 訪ベⅠ１ )第    369 号</t>
  </si>
  <si>
    <t>( 訪ベⅠ１注 )第     59 号</t>
  </si>
  <si>
    <t>( 訪看40 )第    193 号</t>
  </si>
  <si>
    <t>( 訪看10 )第    249 号</t>
  </si>
  <si>
    <t>( 訪看24 )第    452 号</t>
  </si>
  <si>
    <t>( 訪看25 )第    547 号</t>
  </si>
  <si>
    <t>( 訪看27 )第    176 号</t>
  </si>
  <si>
    <t>( 訪看28 )第    104 号</t>
  </si>
  <si>
    <t>( 訪ベⅠ１ )第     28 号</t>
  </si>
  <si>
    <t>( 訪ベⅠ１注 )第     30 号</t>
  </si>
  <si>
    <t>( 訪ベⅡ１８ )第      8 号</t>
  </si>
  <si>
    <t>( 訪ベⅡ１８注 )第      5 号</t>
  </si>
  <si>
    <t>( 訪看41 )第    254 号</t>
  </si>
  <si>
    <t>( 訪看10 )第    302 号</t>
  </si>
  <si>
    <t>( 訪看24 )第    540 号</t>
  </si>
  <si>
    <t>( 訪看25 )第    625 号</t>
  </si>
  <si>
    <t>( 訪看27 )第     98 号</t>
  </si>
  <si>
    <t>( 訪看34 )第    132 号</t>
  </si>
  <si>
    <t>( 訪ベⅠ１ )第    329 号</t>
  </si>
  <si>
    <t>( 訪ベⅠ１注 )第    325 号</t>
  </si>
  <si>
    <t>( 訪看41 )第    255 号</t>
  </si>
  <si>
    <t>( 訪看10 )第    326 号</t>
  </si>
  <si>
    <t>( 訪看24 )第    569 号</t>
  </si>
  <si>
    <t>( 訪看25 )第    653 号</t>
  </si>
  <si>
    <t>( 訪看27 )第    155 号</t>
  </si>
  <si>
    <t>( 訪看28 )第     86 号</t>
  </si>
  <si>
    <t>( 訪看36 )第     26 号</t>
  </si>
  <si>
    <t>( 訪看40 )第    185 号</t>
  </si>
  <si>
    <t>( 訪看10 )第    328 号</t>
  </si>
  <si>
    <t>( 訪看23 )第    573 号</t>
  </si>
  <si>
    <t>( 訪看25 )第    658 号</t>
  </si>
  <si>
    <t>( 訪看27 )第    159 号</t>
  </si>
  <si>
    <t>( 訪看28 )第     89 号</t>
  </si>
  <si>
    <t>( 訪看40 )第     69 号</t>
  </si>
  <si>
    <t>( 訪看10 )第    392 号</t>
  </si>
  <si>
    <t>( 訪看34 )第    291 号</t>
  </si>
  <si>
    <t>( 訪ベⅠ１ )第    108 号</t>
  </si>
  <si>
    <t>( 訪ベⅠ１注 )第    149 号</t>
  </si>
  <si>
    <t>( 訪看40 )第    651 号</t>
  </si>
  <si>
    <t>( 訪看10 )第    434 号</t>
  </si>
  <si>
    <t>( 訪看23 )第    985 号</t>
  </si>
  <si>
    <t>( 訪看24 )第    623 号</t>
  </si>
  <si>
    <t>( 訪看25 )第    697 号</t>
  </si>
  <si>
    <t>( 訪看34 )第    304 号</t>
  </si>
  <si>
    <t>( 訪ベⅠ１ )第    562 号</t>
  </si>
  <si>
    <t>( 訪看40 )第    560 号</t>
  </si>
  <si>
    <t>( 訪看23 )第    986 号</t>
  </si>
  <si>
    <t>( 訪看24 )第    622 号</t>
  </si>
  <si>
    <t>( 訪看25 )第    696 号</t>
  </si>
  <si>
    <t>( 訪看41 )第     85 号</t>
  </si>
  <si>
    <t>( 訪看10 )第    406 号</t>
  </si>
  <si>
    <t>( 訪看23 )第   1040 号</t>
  </si>
  <si>
    <t>( 訪看25 )第    714 号</t>
  </si>
  <si>
    <t>( 訪看41 )第     86 号</t>
  </si>
  <si>
    <t>( 訪看10 )第    418 号</t>
  </si>
  <si>
    <t>( 訪看23 )第    657 号</t>
  </si>
  <si>
    <t>( 訪看25 )第    730 号</t>
  </si>
  <si>
    <t>( 訪看27 )第    180 号</t>
  </si>
  <si>
    <t>( 訪看28 )第    319 号</t>
  </si>
  <si>
    <t>( 訪看機４ )第      3 号</t>
  </si>
  <si>
    <t>( 訪看34 )第     36 号</t>
  </si>
  <si>
    <t>( 訪ベⅠ１ )第      5 号</t>
  </si>
  <si>
    <t>( 訪ベⅠ１注 )第    105 号</t>
  </si>
  <si>
    <t>( 訪看40 )第     64 号</t>
  </si>
  <si>
    <t>( 訪看10 )第    473 号</t>
  </si>
  <si>
    <t>( 訪看23 )第   1032 号</t>
  </si>
  <si>
    <t>( 訪看24 )第    727 号</t>
  </si>
  <si>
    <t>( 訪看25 )第    799 号</t>
  </si>
  <si>
    <t>( 訪看27 )第    213 号</t>
  </si>
  <si>
    <t>( 訪看28 )第    132 号</t>
  </si>
  <si>
    <t>( 訪ベⅠ１ )第    615 号</t>
  </si>
  <si>
    <t>( 訪看41 )第    257 号</t>
  </si>
  <si>
    <t>( 訪看10 )第    498 号</t>
  </si>
  <si>
    <t>( 訪看23 )第    765 号</t>
  </si>
  <si>
    <t>( 訪看25 )第    839 号</t>
  </si>
  <si>
    <t>( 訪看27 )第    233 号</t>
  </si>
  <si>
    <t>( 訪看28 )第    145 号</t>
  </si>
  <si>
    <t>( 訪看34 )第    413 号</t>
  </si>
  <si>
    <t>( 訪看35 )第     49 号</t>
  </si>
  <si>
    <t>( 訪ベⅠ１ )第    543 号</t>
  </si>
  <si>
    <t>( 訪看40 )第    133 号</t>
  </si>
  <si>
    <t>( 訪看10 )第    499 号</t>
  </si>
  <si>
    <t>( 訪看23 )第    766 号</t>
  </si>
  <si>
    <t>( 訪看25 )第    840 号</t>
  </si>
  <si>
    <t>( 訪看27 )第    234 号</t>
  </si>
  <si>
    <t>( 訪看28 )第    146 号</t>
  </si>
  <si>
    <t>( 訪ベⅠ１ )第    590 号</t>
  </si>
  <si>
    <t>( 訪看41 )第    330 号</t>
  </si>
  <si>
    <t>( 訪看10 )第    514 号</t>
  </si>
  <si>
    <t>( 訪看23 )第   1049 号</t>
  </si>
  <si>
    <t>( 訪看24 )第    779 号</t>
  </si>
  <si>
    <t>( 訪看25 )第    853 号</t>
  </si>
  <si>
    <t>( 訪看27 )第    244 号</t>
  </si>
  <si>
    <t>( 訪看28 )第    153 号</t>
  </si>
  <si>
    <t>( 訪看34 )第    134 号</t>
  </si>
  <si>
    <t>( 訪ベⅠ１ )第      7 号</t>
  </si>
  <si>
    <t>( 訪ベⅠ１注 )第    357 号</t>
  </si>
  <si>
    <t>( 訪看40 )第    575 号</t>
  </si>
  <si>
    <t>( 訪看10 )第    515 号</t>
  </si>
  <si>
    <t>( 訪看23 )第   1006 号</t>
  </si>
  <si>
    <t>( 訪看25 )第    854 号</t>
  </si>
  <si>
    <t>( 訪看27 )第    245 号</t>
  </si>
  <si>
    <t>( 訪看28 )第    154 号</t>
  </si>
  <si>
    <t>( 訪ベⅠ１注 )第    383 号</t>
  </si>
  <si>
    <t>( 訪看40 )第    290 号</t>
  </si>
  <si>
    <t>( 訪看10 )第    516 号</t>
  </si>
  <si>
    <t>( 訪看23 )第    827 号</t>
  </si>
  <si>
    <t>( 訪看25 )第    901 号</t>
  </si>
  <si>
    <t>( 訪看27 )第    326 号</t>
  </si>
  <si>
    <t>( 訪看28 )第    216 号</t>
  </si>
  <si>
    <t>( 訪ベⅠ１ )第    112 号</t>
  </si>
  <si>
    <t>( 訪ベⅠ１注 )第     26 号</t>
  </si>
  <si>
    <t>( 訪看41 )第     87 号</t>
  </si>
  <si>
    <t>( 訪看10 )第    527 号</t>
  </si>
  <si>
    <t>( 訪看24 )第    801 号</t>
  </si>
  <si>
    <t>( 訪看25 )第    875 号</t>
  </si>
  <si>
    <t>( 訪看27 )第    252 号</t>
  </si>
  <si>
    <t>( 訪看28 )第    161 号</t>
  </si>
  <si>
    <t>( 訪看40 )第     47 号</t>
  </si>
  <si>
    <t>( 訪看10 )第    537 号</t>
  </si>
  <si>
    <t>( 訪看24 )第    814 号</t>
  </si>
  <si>
    <t>( 訪看25 )第    888 号</t>
  </si>
  <si>
    <t>( 訪看41 )第    258 号</t>
  </si>
  <si>
    <t>( 訪看10 )第    554 号</t>
  </si>
  <si>
    <t>( 訪ベⅠ１ )第    603 号</t>
  </si>
  <si>
    <t>( 訪ベⅠ１注 )第    378 号</t>
  </si>
  <si>
    <t>( 訪看40 )第    614 号</t>
  </si>
  <si>
    <t>( 訪看41 )第    178 号</t>
  </si>
  <si>
    <t>( 訪看24 )第    872 号</t>
  </si>
  <si>
    <t>( 訪看25 )第    944 号</t>
  </si>
  <si>
    <t>( 訪ベⅠ１ )第    456 号</t>
  </si>
  <si>
    <t>( 訪ベⅠ１注 )第     32 号</t>
  </si>
  <si>
    <t>( 訪ベⅡ５注 )第      1 号</t>
  </si>
  <si>
    <t>( 訪看40 )第    610 号</t>
  </si>
  <si>
    <t>( 訪看41 )第     88 号</t>
  </si>
  <si>
    <t>( 訪看10 )第    575 号</t>
  </si>
  <si>
    <t>( 訪看24 )第    854 号</t>
  </si>
  <si>
    <t>( 訪看25 )第    926 号</t>
  </si>
  <si>
    <t>( 訪看27 )第    280 号</t>
  </si>
  <si>
    <t>( 訪看28 )第    181 号</t>
  </si>
  <si>
    <t>( 訪看40 )第    291 号</t>
  </si>
  <si>
    <t>( 訪看10 )第    589 号</t>
  </si>
  <si>
    <t>( 訪看24 )第    875 号</t>
  </si>
  <si>
    <t>( 訪看25 )第    947 号</t>
  </si>
  <si>
    <t>( 訪看27 )第    291 号</t>
  </si>
  <si>
    <t>( 訪看28 )第    191 号</t>
  </si>
  <si>
    <t>( 訪看23 )第    892 号</t>
  </si>
  <si>
    <t>( 訪看25 )第    963 号</t>
  </si>
  <si>
    <t>( 訪看35 )第     84 号</t>
  </si>
  <si>
    <t>( 訪看37 )第     34 号</t>
  </si>
  <si>
    <t>( 訪ベⅠ１ )第    259 号</t>
  </si>
  <si>
    <t>( 訪看40 )第     37 号</t>
  </si>
  <si>
    <t>( 訪看10 )第    612 号</t>
  </si>
  <si>
    <t>( 訪看24 )第    911 号</t>
  </si>
  <si>
    <t>( 訪看25 )第    981 号</t>
  </si>
  <si>
    <t>( 訪看27 )第    312 号</t>
  </si>
  <si>
    <t>( 訪看34 )第     12 号</t>
  </si>
  <si>
    <t>( 訪ベⅠ１ )第    503 号</t>
  </si>
  <si>
    <t>( 訪看41 )第     90 号</t>
  </si>
  <si>
    <t>( 訪看10 )第    615 号</t>
  </si>
  <si>
    <t>( 訪看23 )第    955 号</t>
  </si>
  <si>
    <t>( 訪看25 )第   1024 号</t>
  </si>
  <si>
    <t>( 訪看27 )第    410 号</t>
  </si>
  <si>
    <t>( 訪ベⅠ１ )第    479 号</t>
  </si>
  <si>
    <t>( 訪看41 )第    179 号</t>
  </si>
  <si>
    <t>( 訪看23 )第   1205 号</t>
  </si>
  <si>
    <t>( 訪看25 )第   1249 号</t>
  </si>
  <si>
    <t>( 訪ベⅠ１ )第     36 号</t>
  </si>
  <si>
    <t>( 訪ベⅠ１注 )第    355 号</t>
  </si>
  <si>
    <t>( 訪看40 )第    167 号</t>
  </si>
  <si>
    <t>( 訪看10 )第    628 号</t>
  </si>
  <si>
    <t>( 訪看23 )第    933 号</t>
  </si>
  <si>
    <t>( 訪看25 )第   1004 号</t>
  </si>
  <si>
    <t>( 訪看機４ )第      1 号</t>
  </si>
  <si>
    <t>( 訪看34 )第    397 号</t>
  </si>
  <si>
    <t>( 訪ベⅠ１ )第    552 号</t>
  </si>
  <si>
    <t>( 訪看40 )第    596 号</t>
  </si>
  <si>
    <t>( 訪看41 )第    116 号</t>
  </si>
  <si>
    <t>( 訪看10 )第    655 号</t>
  </si>
  <si>
    <t>( 訪看34 )第    356 号</t>
  </si>
  <si>
    <t>( 訪看41 )第    117 号</t>
  </si>
  <si>
    <t>( 訪看23 )第   1077 号</t>
  </si>
  <si>
    <t>( 訪看24 )第    964 号</t>
  </si>
  <si>
    <t>( 訪看25 )第   1036 号</t>
  </si>
  <si>
    <t>( 訪ベⅠ１ )第    517 号</t>
  </si>
  <si>
    <t>( 訪看41 )第    118 号</t>
  </si>
  <si>
    <t>( 訪看10 )第    656 号</t>
  </si>
  <si>
    <t>( 訪看23 )第    987 号</t>
  </si>
  <si>
    <t>( 訪看27 )第    353 号</t>
  </si>
  <si>
    <t>( 訪看28 )第    235 号</t>
  </si>
  <si>
    <t>( 訪ベⅠ１ )第    345 号</t>
  </si>
  <si>
    <t>( 訪ベⅠ１注 )第    165 号</t>
  </si>
  <si>
    <t>( 訪看41 )第    119 号</t>
  </si>
  <si>
    <t>( 訪看10 )第    657 号</t>
  </si>
  <si>
    <t>( 訪看23 )第   1050 号</t>
  </si>
  <si>
    <t>( 訪看24 )第    972 号</t>
  </si>
  <si>
    <t>( 訪看25 )第   1044 号</t>
  </si>
  <si>
    <t>( 訪看27 )第    354 号</t>
  </si>
  <si>
    <t>( 訪看28 )第    236 号</t>
  </si>
  <si>
    <t>( 訪看34 )第     82 号</t>
  </si>
  <si>
    <t>( 訪看41 )第     93 号</t>
  </si>
  <si>
    <t>( 訪看10 )第    670 号</t>
  </si>
  <si>
    <t>( 訪看23 )第   1033 号</t>
  </si>
  <si>
    <t>( 訪看25 )第   1055 号</t>
  </si>
  <si>
    <t>( 訪看27 )第    366 号</t>
  </si>
  <si>
    <t>( 訪看28 )第    243 号</t>
  </si>
  <si>
    <t>( 訪看41 )第    138 号</t>
  </si>
  <si>
    <t>( 訪看10 )第    681 号</t>
  </si>
  <si>
    <t>( 訪看23 )第   1053 号</t>
  </si>
  <si>
    <t>( 訪看41 )第    309 号</t>
  </si>
  <si>
    <t>( 訪看24 )第    991 号</t>
  </si>
  <si>
    <t>( 訪看25 )第   1069 号</t>
  </si>
  <si>
    <t>( 訪看41 )第    259 号</t>
  </si>
  <si>
    <t>( 訪看10 )第    675 号</t>
  </si>
  <si>
    <t>( 訪看23 )第   1128 号</t>
  </si>
  <si>
    <t>( 訪看25 )第   1071 号</t>
  </si>
  <si>
    <t>( 訪看27 )第    373 号</t>
  </si>
  <si>
    <t>( 訪看28 )第    247 号</t>
  </si>
  <si>
    <t>( 訪看34 )第    135 号</t>
  </si>
  <si>
    <t>( 訪看41 )第    180 号</t>
  </si>
  <si>
    <t>( 訪看10 )第    690 号</t>
  </si>
  <si>
    <t>( 訪看24 )第   1005 号</t>
  </si>
  <si>
    <t>( 訪看25 )第   1082 号</t>
  </si>
  <si>
    <t>( 訪看27 )第    388 号</t>
  </si>
  <si>
    <t>( 訪看41 )第    291 号</t>
  </si>
  <si>
    <t>( 訪看10 )第    695 号</t>
  </si>
  <si>
    <t>( 訪看24 )第   1019 号</t>
  </si>
  <si>
    <t>( 訪看25 )第   1098 号</t>
  </si>
  <si>
    <t>( 訪看27 )第    391 号</t>
  </si>
  <si>
    <t>( 訪看28 )第    259 号</t>
  </si>
  <si>
    <t>( 訪看機４ )第      4 号</t>
  </si>
  <si>
    <t>( 訪看34 )第    257 号</t>
  </si>
  <si>
    <t>( 訪ベⅠ１ )第    454 号</t>
  </si>
  <si>
    <t>( 訪ベⅠ１注 )第     31 号</t>
  </si>
  <si>
    <t>( 訪看40 )第    632 号</t>
  </si>
  <si>
    <t>( 訪看41 )第    345 号</t>
  </si>
  <si>
    <t>( 訪看10 )第    709 号</t>
  </si>
  <si>
    <t>( 訪看24 )第   1033 号</t>
  </si>
  <si>
    <t>( 訪ベⅠ１ )第    372 号</t>
  </si>
  <si>
    <t>( 訪ベⅠ１注 )第    262 号</t>
  </si>
  <si>
    <t>( 訪看41 )第    397 号</t>
  </si>
  <si>
    <t>( 訪看23 )第   1112 号</t>
  </si>
  <si>
    <t>( 訪看24 )第   1044 号</t>
  </si>
  <si>
    <t>( 訪看25 )第   1124 号</t>
  </si>
  <si>
    <t>( 訪看34 )第    323 号</t>
  </si>
  <si>
    <t>( 訪看35 )第     74 号</t>
  </si>
  <si>
    <t>( 訪看36 )第     22 号</t>
  </si>
  <si>
    <t>( 訪ベⅠ１ )第    375 号</t>
  </si>
  <si>
    <t>( 訪ベⅠ１注 )第    317 号</t>
  </si>
  <si>
    <t>( 訪ベⅡ１８ )第     30 号</t>
  </si>
  <si>
    <t>( 訪ベⅡ１８注 )第     13 号</t>
  </si>
  <si>
    <t>( 訪看41 )第    374 号</t>
  </si>
  <si>
    <t>( 訪看10 )第    747 号</t>
  </si>
  <si>
    <t>( 訪看23 )第   1168 号</t>
  </si>
  <si>
    <t>( 訪看24 )第   1078 号</t>
  </si>
  <si>
    <t>( 訪看25 )第   1161 号</t>
  </si>
  <si>
    <t>( 訪ベⅠ１注 )第    406 号</t>
  </si>
  <si>
    <t>( 訪看41 )第    418 号</t>
  </si>
  <si>
    <t>( 訪看10 )第    743 号</t>
  </si>
  <si>
    <t>( 訪看23 )第   1199 号</t>
  </si>
  <si>
    <t>( 訪看24 )第   1070 号</t>
  </si>
  <si>
    <t>( 訪看25 )第   1154 号</t>
  </si>
  <si>
    <t>( 訪看27 )第    433 号</t>
  </si>
  <si>
    <t>( 訪看28 )第    287 号</t>
  </si>
  <si>
    <t>( 訪看34 )第    370 号</t>
  </si>
  <si>
    <t>( 訪ベⅠ１ )第    637 号</t>
  </si>
  <si>
    <t>( 訪看41 )第    411 号</t>
  </si>
  <si>
    <t>( 訪看10 )第    745 号</t>
  </si>
  <si>
    <t>( 訪看23 )第   1121 号</t>
  </si>
  <si>
    <t>( 訪看24 )第   1073 号</t>
  </si>
  <si>
    <t>( 訪看25 )第   1157 号</t>
  </si>
  <si>
    <t>( 訪看27 )第    434 号</t>
  </si>
  <si>
    <t>( 訪看28 )第    288 号</t>
  </si>
  <si>
    <t>( 訪看34 )第    419 号</t>
  </si>
  <si>
    <t>( 訪看37 )第     25 号</t>
  </si>
  <si>
    <t>( 訪ベⅠ１ )第    379 号</t>
  </si>
  <si>
    <t>( 訪ベⅠ１注 )第     50 号</t>
  </si>
  <si>
    <t>( 訪看41 )第    414 号</t>
  </si>
  <si>
    <t>( 訪看10 )第    754 号</t>
  </si>
  <si>
    <t>( 訪看23 )第   1169 号</t>
  </si>
  <si>
    <t>( 訪看24 )第   1083 号</t>
  </si>
  <si>
    <t>( 訪看25 )第   1167 号</t>
  </si>
  <si>
    <t>( 訪看27 )第    441 号</t>
  </si>
  <si>
    <t>( 訪看28 )第    293 号</t>
  </si>
  <si>
    <t>( 訪看34 )第    368 号</t>
  </si>
  <si>
    <t>( 訪ベⅠ１ )第    635 号</t>
  </si>
  <si>
    <t>( 訪看41 )第    425 号</t>
  </si>
  <si>
    <t>( 訪看10 )第    830 号</t>
  </si>
  <si>
    <t>( 訪看24 )第   1114 号</t>
  </si>
  <si>
    <t>( 訪看25 )第   1198 号</t>
  </si>
  <si>
    <t>( 訪看27 )第    499 号</t>
  </si>
  <si>
    <t>( 訪看34 )第    434 号</t>
  </si>
  <si>
    <t>( 訪ベⅠ１ )第    519 号</t>
  </si>
  <si>
    <t>( 訪看41 )第    458 号</t>
  </si>
  <si>
    <t>( 訪看10 )第    793 号</t>
  </si>
  <si>
    <t>( 訪看23 )第   1164 号</t>
  </si>
  <si>
    <t>( 訪看24 )第   1123 号</t>
  </si>
  <si>
    <t>( 訪看25 )第   1209 号</t>
  </si>
  <si>
    <t>( 訪看27 )第    470 号</t>
  </si>
  <si>
    <t>( 訪看28 )第    309 号</t>
  </si>
  <si>
    <t>( 訪ベⅠ１ )第    486 号</t>
  </si>
  <si>
    <t>( 訪看41 )第    473 号</t>
  </si>
  <si>
    <t>( 訪看10 )第    794 号</t>
  </si>
  <si>
    <t>( 訪看24 )第   1126 号</t>
  </si>
  <si>
    <t>( 訪看27 )第    471 号</t>
  </si>
  <si>
    <t>( 訪ベⅠ１ )第    521 号</t>
  </si>
  <si>
    <t>( 訪看41 )第    476 号</t>
  </si>
  <si>
    <t>( 訪看10 )第    806 号</t>
  </si>
  <si>
    <t>( 訪看24 )第   1134 号</t>
  </si>
  <si>
    <t>( 訪看25 )第   1220 号</t>
  </si>
  <si>
    <t>( 訪看27 )第    475 号</t>
  </si>
  <si>
    <t>( 訪ベⅠ１ )第    440 号</t>
  </si>
  <si>
    <t>( 訪ベⅠ１注 )第      1 号</t>
  </si>
  <si>
    <t>( 訪看40 )第    659 号</t>
  </si>
  <si>
    <t>( 訪看10 )第    160 号</t>
  </si>
  <si>
    <t>( 訪看23 )第   1051 号</t>
  </si>
  <si>
    <t>( 訪看24 )第    343 号</t>
  </si>
  <si>
    <t>( 訪看25 )第    442 号</t>
  </si>
  <si>
    <t>( 訪看34 )第    154 号</t>
  </si>
  <si>
    <t>( 訪ベⅠ１ )第     26 号</t>
  </si>
  <si>
    <t>( 訪ベⅠ１注 )第    380 号</t>
  </si>
  <si>
    <t>( 訪ベⅡ１１ )第      2 号</t>
  </si>
  <si>
    <t>( 訪ベⅡ１注 )第      1 号</t>
  </si>
  <si>
    <t>( 訪看40 )第    292 号</t>
  </si>
  <si>
    <t>( 訪看10 )第    181 号</t>
  </si>
  <si>
    <t>( 訪看24 )第    367 号</t>
  </si>
  <si>
    <t>( 訪看25 )第    468 号</t>
  </si>
  <si>
    <t>( 訪看41 )第    261 号</t>
  </si>
  <si>
    <t>( 訪看23 )第    998 号</t>
  </si>
  <si>
    <t>( 訪看24 )第    585 号</t>
  </si>
  <si>
    <t>( 訪看25 )第    666 号</t>
  </si>
  <si>
    <t>( 訪看41 )第     94 号</t>
  </si>
  <si>
    <t>( 訪看10 )第    598 号</t>
  </si>
  <si>
    <t>( 訪看23 )第    887 号</t>
  </si>
  <si>
    <t>( 訪看25 )第    959 号</t>
  </si>
  <si>
    <t>( 訪看27 )第    297 号</t>
  </si>
  <si>
    <t>( 訪看28 )第    196 号</t>
  </si>
  <si>
    <t>( 訪看40 )第    517 号</t>
  </si>
  <si>
    <t>( 訪看10 )第    715 号</t>
  </si>
  <si>
    <t>( 訪看23 )第   1109 号</t>
  </si>
  <si>
    <t>( 訪看24 )第   1041 号</t>
  </si>
  <si>
    <t>( 訪看25 )第   1122 号</t>
  </si>
  <si>
    <t>( 訪看27 )第    407 号</t>
  </si>
  <si>
    <t>( 訪看28 )第    271 号</t>
  </si>
  <si>
    <t>( 訪看33 )第      9 号</t>
  </si>
  <si>
    <t>( 訪ベⅠ１ )第    561 号</t>
  </si>
  <si>
    <t>( 訪看41 )第    373 号</t>
  </si>
  <si>
    <t>( 訪看10 )第      2 号</t>
  </si>
  <si>
    <t>( 訪看24 )第     89 号</t>
  </si>
  <si>
    <t>( 訪看25 )第     61 号</t>
  </si>
  <si>
    <t>( 訪看27 )第     31 号</t>
  </si>
  <si>
    <t>( 訪看34 )第    407 号</t>
  </si>
  <si>
    <t>( 訪ベⅠ１ )第    120 号</t>
  </si>
  <si>
    <t>( 訪ベⅠ１注 )第     53 号</t>
  </si>
  <si>
    <t>( 訪看40 )第    293 号</t>
  </si>
  <si>
    <t>( 訪看10 )第     22 号</t>
  </si>
  <si>
    <t>( 訪看34 )第    190 号</t>
  </si>
  <si>
    <t>( 訪ベⅠ１ )第    309 号</t>
  </si>
  <si>
    <t>( 訪ベⅠ１注 )第    195 号</t>
  </si>
  <si>
    <t>( 訪看40 )第    294 号</t>
  </si>
  <si>
    <t>( 訪看10 )第     75 号</t>
  </si>
  <si>
    <t>( 訪看34 )第    200 号</t>
  </si>
  <si>
    <t>( 訪ベⅠ１ )第    121 号</t>
  </si>
  <si>
    <t>( 訪ベⅠ１注 )第    193 号</t>
  </si>
  <si>
    <t>( 訪看40 )第    295 号</t>
  </si>
  <si>
    <t>( 訪看10 )第    138 号</t>
  </si>
  <si>
    <t>( 訪看24 )第    399 号</t>
  </si>
  <si>
    <t>( 訪看25 )第    390 号</t>
  </si>
  <si>
    <t>( 訪看34 )第    258 号</t>
  </si>
  <si>
    <t>( 訪看35 )第     28 号</t>
  </si>
  <si>
    <t>( 訪ベⅠ１ )第    123 号</t>
  </si>
  <si>
    <t>( 訪ベⅠ１注 )第    123 号</t>
  </si>
  <si>
    <t>( 訪看40 )第    609 号</t>
  </si>
  <si>
    <t>( 訪看10 )第    689 号</t>
  </si>
  <si>
    <t>( 訪看23 )第   1078 号</t>
  </si>
  <si>
    <t>( 訪看24 )第   1011 号</t>
  </si>
  <si>
    <t>( 訪看25 )第   1086 号</t>
  </si>
  <si>
    <t>( 訪看27 )第    387 号</t>
  </si>
  <si>
    <t>( 訪ベⅠ１ )第    390 号</t>
  </si>
  <si>
    <t>( 訪ベⅠ１注 )第    280 号</t>
  </si>
  <si>
    <t>( 訪ベⅡ１８ )第     28 号</t>
  </si>
  <si>
    <t>( 訪ベⅡ１８注 )第      9 号</t>
  </si>
  <si>
    <t>( 訪看41 )第    298 号</t>
  </si>
  <si>
    <t>( 訪看10 )第     76 号</t>
  </si>
  <si>
    <t>( 訪看23 )第   1155 号</t>
  </si>
  <si>
    <t>( 訪看24 )第    186 号</t>
  </si>
  <si>
    <t>( 訪看25 )第    280 号</t>
  </si>
  <si>
    <t>( 訪看26 )第     41 号</t>
  </si>
  <si>
    <t>( 訪看27 )第    121 号</t>
  </si>
  <si>
    <t>( 訪看32 )第     10 号</t>
  </si>
  <si>
    <t>( 訪看34 )第    203 号</t>
  </si>
  <si>
    <t>( 訪ベⅠ１ )第    125 号</t>
  </si>
  <si>
    <t>( 訪ベⅠ１注 )第    191 号</t>
  </si>
  <si>
    <t>( 訪看40 )第    296 号</t>
  </si>
  <si>
    <t>( 訪看10 )第     77 号</t>
  </si>
  <si>
    <t>( 訪看23 )第    873 号</t>
  </si>
  <si>
    <t>( 訪看25 )第    945 号</t>
  </si>
  <si>
    <t>( 訪看27 )第    289 号</t>
  </si>
  <si>
    <t>( 訪看34 )第    205 号</t>
  </si>
  <si>
    <t>( 訪ベⅠ１ )第    128 号</t>
  </si>
  <si>
    <t>( 訪ベⅠ１注 )第    189 号</t>
  </si>
  <si>
    <t>( 訪看40 )第    297 号</t>
  </si>
  <si>
    <t>( 訪看23 )第    281 号</t>
  </si>
  <si>
    <t>( 訪看25 )第    379 号</t>
  </si>
  <si>
    <t>( 訪看34 )第    233 号</t>
  </si>
  <si>
    <t>( 訪看41 )第    104 号</t>
  </si>
  <si>
    <t>( 訪看24 )第    398 号</t>
  </si>
  <si>
    <t>( 訪看25 )第    502 号</t>
  </si>
  <si>
    <t>( 訪看41 )第    262 号</t>
  </si>
  <si>
    <t>( 訪看10 )第    229 号</t>
  </si>
  <si>
    <t>( 訪看23 )第    418 号</t>
  </si>
  <si>
    <t>( 訪看25 )第    517 号</t>
  </si>
  <si>
    <t>( 訪看27 )第    235 号</t>
  </si>
  <si>
    <t>( 訪看34 )第    105 号</t>
  </si>
  <si>
    <t>( 訪ベⅠ１ )第    510 号</t>
  </si>
  <si>
    <t>( 訪看40 )第    135 号</t>
  </si>
  <si>
    <t>( 訪看10 )第    384 号</t>
  </si>
  <si>
    <t>( 訪看24 )第    594 号</t>
  </si>
  <si>
    <t>( 訪看25 )第    668 号</t>
  </si>
  <si>
    <t>( 訪看27 )第    162 号</t>
  </si>
  <si>
    <t>( 訪看28 )第     92 号</t>
  </si>
  <si>
    <t>( 訪看10 )第    776 号</t>
  </si>
  <si>
    <t>( 訪看23 )第   1151 号</t>
  </si>
  <si>
    <t>( 訪看24 )第   1107 号</t>
  </si>
  <si>
    <t>( 訪看25 )第   1192 号</t>
  </si>
  <si>
    <t>( 訪看27 )第    457 号</t>
  </si>
  <si>
    <t>( 訪ベⅠ１ )第    464 号</t>
  </si>
  <si>
    <t>( 訪看41 )第    449 号</t>
  </si>
  <si>
    <t>( 訪看10 )第    613 号</t>
  </si>
  <si>
    <t>( 訪看24 )第    983 号</t>
  </si>
  <si>
    <t>( 訪看25 )第   1056 号</t>
  </si>
  <si>
    <t>( 訪看27 )第    497 号</t>
  </si>
  <si>
    <t>( 訪看41 )第    105 号</t>
  </si>
  <si>
    <t>( 訪看10 )第     78 号</t>
  </si>
  <si>
    <t>( 訪看34 )第    181 号</t>
  </si>
  <si>
    <t>( 訪ベⅠ１ )第    130 号</t>
  </si>
  <si>
    <t>( 訪ベⅠ１注 )第    187 号</t>
  </si>
  <si>
    <t>( 訪看40 )第    298 号</t>
  </si>
  <si>
    <t>( 訪看34 )第    264 号</t>
  </si>
  <si>
    <t>( 訪ベⅠ１ )第    127 号</t>
  </si>
  <si>
    <t>( 訪ベⅠ１注 )第    372 号</t>
  </si>
  <si>
    <t>( 訪看41 )第    263 号</t>
  </si>
  <si>
    <t>( 訪看24 )第    184 号</t>
  </si>
  <si>
    <t>( 訪看25 )第    210 号</t>
  </si>
  <si>
    <t>( 訪ベⅠ１ )第    360 号</t>
  </si>
  <si>
    <t>( 訪看41 )第    107 号</t>
  </si>
  <si>
    <t>( 訪看10 )第    280 号</t>
  </si>
  <si>
    <t>( 訪看24 )第    672 号</t>
  </si>
  <si>
    <t>( 訪看25 )第    744 号</t>
  </si>
  <si>
    <t>( 訪ベⅠ１ )第    270 号</t>
  </si>
  <si>
    <t>( 訪ベⅠ１注 )第    391 号</t>
  </si>
  <si>
    <t>( 訪看40 )第    196 号</t>
  </si>
  <si>
    <t>( 訪看10 )第    308 号</t>
  </si>
  <si>
    <t>( 訪看24 )第    546 号</t>
  </si>
  <si>
    <t>( 訪看25 )第    631 号</t>
  </si>
  <si>
    <t>( 訪看27 )第    102 号</t>
  </si>
  <si>
    <t>( 訪看41 )第    108 号</t>
  </si>
  <si>
    <t>( 訪看35 )第     44 号</t>
  </si>
  <si>
    <t>( 訪ベⅠ１ )第    394 号</t>
  </si>
  <si>
    <t>( 訪ベⅠ１注 )第    176 号</t>
  </si>
  <si>
    <t>( 訪看40 )第    654 号</t>
  </si>
  <si>
    <t>( 訪看41 )第    375 号</t>
  </si>
  <si>
    <t>( 訪看10 )第    517 号</t>
  </si>
  <si>
    <t>( 訪看23 )第   1035 号</t>
  </si>
  <si>
    <t>( 訪看24 )第    168 号</t>
  </si>
  <si>
    <t>( 訪看25 )第     58 号</t>
  </si>
  <si>
    <t>( 訪看27 )第    246 号</t>
  </si>
  <si>
    <t>( 訪看28 )第    156 号</t>
  </si>
  <si>
    <t>( 訪看機２ )第     49 号</t>
  </si>
  <si>
    <t>( 訪看34 )第    347 号</t>
  </si>
  <si>
    <t>( 訪ベⅠ１ )第    132 号</t>
  </si>
  <si>
    <t>( 訪ベⅠ１注 )第     96 号</t>
  </si>
  <si>
    <t>( 訪看40 )第    299 号</t>
  </si>
  <si>
    <t>( 訪看10 )第     80 号</t>
  </si>
  <si>
    <t>( 訪看23 )第   1174 号</t>
  </si>
  <si>
    <t>( 訪看24 )第    138 号</t>
  </si>
  <si>
    <t>( 訪看25 )第    149 号</t>
  </si>
  <si>
    <t>( 訪看27 )第    124 号</t>
  </si>
  <si>
    <t>( 訪看34 )第    185 号</t>
  </si>
  <si>
    <t>( 訪ベⅠ１ )第    134 号</t>
  </si>
  <si>
    <t>( 訪ベⅠ１注 )第    185 号</t>
  </si>
  <si>
    <t>( 訪看40 )第    300 号</t>
  </si>
  <si>
    <t>( 訪看10 )第     20 号</t>
  </si>
  <si>
    <t>( 訪ベⅠ１ )第    341 号</t>
  </si>
  <si>
    <t>( 訪ベⅠ１注 )第     37 号</t>
  </si>
  <si>
    <t>( 訪看40 )第    136 号</t>
  </si>
  <si>
    <t>( 訪看24 )第    318 号</t>
  </si>
  <si>
    <t>( 訪看25 )第    417 号</t>
  </si>
  <si>
    <t>( 訪看41 )第    181 号</t>
  </si>
  <si>
    <t>( 訪看10 )第    154 号</t>
  </si>
  <si>
    <t>( 訪看24 )第    314 号</t>
  </si>
  <si>
    <t>( 訪看25 )第    414 号</t>
  </si>
  <si>
    <t>( 訪看24 )第    375 号</t>
  </si>
  <si>
    <t>( 訪看25 )第    475 号</t>
  </si>
  <si>
    <t>( 訪看10 )第    248 号</t>
  </si>
  <si>
    <t>( 訪看24 )第    395 号</t>
  </si>
  <si>
    <t>( 訪看25 )第    494 号</t>
  </si>
  <si>
    <t>( 訪看27 )第     65 号</t>
  </si>
  <si>
    <t>( 訪ベⅠ１ )第    136 号</t>
  </si>
  <si>
    <t>( 訪ベⅠ１注 )第    346 号</t>
  </si>
  <si>
    <t>( 訪看40 )第    156 号</t>
  </si>
  <si>
    <t>( 訪看10 )第    210 号</t>
  </si>
  <si>
    <t>( 訪看23 )第   1180 号</t>
  </si>
  <si>
    <t>( 訪看24 )第    449 号</t>
  </si>
  <si>
    <t>( 訪看25 )第    498 号</t>
  </si>
  <si>
    <t>( 訪看35 )第     47 号</t>
  </si>
  <si>
    <t>( 訪ベⅠ１ )第    526 号</t>
  </si>
  <si>
    <t>( 訪看40 )第    522 号</t>
  </si>
  <si>
    <t>( 訪看23 )第    633 号</t>
  </si>
  <si>
    <t>( 訪看25 )第    707 号</t>
  </si>
  <si>
    <t>( 訪ベⅠ１ )第    279 号</t>
  </si>
  <si>
    <t>( 訪ベⅠ１注 )第    290 号</t>
  </si>
  <si>
    <t>( 訪看40 )第    301 号</t>
  </si>
  <si>
    <t>( 訪看10 )第    774 号</t>
  </si>
  <si>
    <t>( 訪看24 )第   1091 号</t>
  </si>
  <si>
    <t>( 訪看25 )第   1174 号</t>
  </si>
  <si>
    <t>( 訪看34 )第    137 号</t>
  </si>
  <si>
    <t>( 訪ベⅠ１ )第    330 号</t>
  </si>
  <si>
    <t>( 訪ベⅠ１注 )第    328 号</t>
  </si>
  <si>
    <t>( 訪看41 )第    264 号</t>
  </si>
  <si>
    <t>( 訪看10 )第    600 号</t>
  </si>
  <si>
    <t>( 訪看23 )第    889 号</t>
  </si>
  <si>
    <t>( 訪看25 )第    961 号</t>
  </si>
  <si>
    <t>( 訪看27 )第    299 号</t>
  </si>
  <si>
    <t>( 訪看28 )第    198 号</t>
  </si>
  <si>
    <t>( 訪看34 )第     91 号</t>
  </si>
  <si>
    <t>( 訪ベⅠ１ )第    544 号</t>
  </si>
  <si>
    <t>( 訪ベⅠ１注 )第    239 号</t>
  </si>
  <si>
    <t>( 訪看40 )第    601 号</t>
  </si>
  <si>
    <t>( 訪看10 )第    606 号</t>
  </si>
  <si>
    <t>( 訪看34 )第    259 号</t>
  </si>
  <si>
    <t>( 訪ベⅠ１ )第    138 号</t>
  </si>
  <si>
    <t>( 訪ベⅠ１注 )第     82 号</t>
  </si>
  <si>
    <t>( 訪看40 )第    637 号</t>
  </si>
  <si>
    <t>( 訪看24 )第    977 号</t>
  </si>
  <si>
    <t>( 訪看25 )第   1049 号</t>
  </si>
  <si>
    <t>( 訪看34 )第    429 号</t>
  </si>
  <si>
    <t>( 訪ベⅠ１ )第    598 号</t>
  </si>
  <si>
    <t>( 訪看41 )第    131 号</t>
  </si>
  <si>
    <t>( 訪看10 )第    722 号</t>
  </si>
  <si>
    <t>( 訪看23 )第    988 号</t>
  </si>
  <si>
    <t>( 訪看24 )第    958 号</t>
  </si>
  <si>
    <t>( 訪看25 )第   1029 号</t>
  </si>
  <si>
    <t>( 訪看27 )第    415 号</t>
  </si>
  <si>
    <t>( 訪看34 )第    161 号</t>
  </si>
  <si>
    <t>( 訪看35 )第     34 号</t>
  </si>
  <si>
    <t>( 訪ベⅠ１ )第     16 号</t>
  </si>
  <si>
    <t>( 訪ベⅠ１注 )第    135 号</t>
  </si>
  <si>
    <t>( 訪看41 )第      9 号</t>
  </si>
  <si>
    <t>( 訪看23 )第    802 号</t>
  </si>
  <si>
    <t>( 訪看25 )第    876 号</t>
  </si>
  <si>
    <t>( 訪ベⅠ１ )第    371 号</t>
  </si>
  <si>
    <t>( 訪ベⅠ１注 )第     33 号</t>
  </si>
  <si>
    <t>( 訪ベⅡ１８ )第     19 号</t>
  </si>
  <si>
    <t>( 訪ベⅡ１８注 )第      6 号</t>
  </si>
  <si>
    <t>( 訪看41 )第    109 号</t>
  </si>
  <si>
    <t>( 訪看10 )第    263 号</t>
  </si>
  <si>
    <t>( 訪看23 )第    132 号</t>
  </si>
  <si>
    <t>( 訪看25 )第    163 号</t>
  </si>
  <si>
    <t>( 訪看27 )第    125 号</t>
  </si>
  <si>
    <t>( 訪看34 )第    179 号</t>
  </si>
  <si>
    <t>( 訪ベⅠ１ )第    140 号</t>
  </si>
  <si>
    <t>( 訪ベⅠ１注 )第    184 号</t>
  </si>
  <si>
    <t>( 訪看40 )第    303 号</t>
  </si>
  <si>
    <t>( 訪看10 )第     81 号</t>
  </si>
  <si>
    <t>( 訪看23 )第    135 号</t>
  </si>
  <si>
    <t>( 訪看25 )第     36 号</t>
  </si>
  <si>
    <t>( 訪看27 )第    126 号</t>
  </si>
  <si>
    <t>( 訪看34 )第    182 号</t>
  </si>
  <si>
    <t>( 訪ベⅠ１ )第    142 号</t>
  </si>
  <si>
    <t>( 訪ベⅠ１注 )第    182 号</t>
  </si>
  <si>
    <t>( 訪看40 )第    304 号</t>
  </si>
  <si>
    <t>( 訪看10 )第    451 号</t>
  </si>
  <si>
    <t>( 訪看24 )第     88 号</t>
  </si>
  <si>
    <t>( 訪看25 )第    206 号</t>
  </si>
  <si>
    <t>( 訪ベⅠ１ )第    143 号</t>
  </si>
  <si>
    <t>( 訪ベⅠ１注 )第     12 号</t>
  </si>
  <si>
    <t>( 訪看40 )第    151 号</t>
  </si>
  <si>
    <t>( 訪看10 )第    157 号</t>
  </si>
  <si>
    <t>( 訪看23 )第    339 号</t>
  </si>
  <si>
    <t>( 訪看27 )第     15 号</t>
  </si>
  <si>
    <t>( 訪看28 )第     13 号</t>
  </si>
  <si>
    <t>( 訪看34 )第     10 号</t>
  </si>
  <si>
    <t>( 訪ベⅠ１ )第    310 号</t>
  </si>
  <si>
    <t>( 訪ベⅠ１注 )第    143 号</t>
  </si>
  <si>
    <t>( 訪看40 )第    115 号</t>
  </si>
  <si>
    <t>( 訪看10 )第    232 号</t>
  </si>
  <si>
    <t>( 訪看23 )第   1008 号</t>
  </si>
  <si>
    <t>( 訪ベⅠ１ )第    145 号</t>
  </si>
  <si>
    <t>( 訪ベⅠ１注 )第    160 号</t>
  </si>
  <si>
    <t>( 訪看40 )第    305 号</t>
  </si>
  <si>
    <t>( 訪看10 )第    330 号</t>
  </si>
  <si>
    <t>( 訪看23 )第    581 号</t>
  </si>
  <si>
    <t>( 訪看25 )第    662 号</t>
  </si>
  <si>
    <t>( 訪看27 )第    156 号</t>
  </si>
  <si>
    <t>( 訪看28 )第     87 号</t>
  </si>
  <si>
    <t>( 訪看40 )第    307 号</t>
  </si>
  <si>
    <t>( 訪看23 )第    634 号</t>
  </si>
  <si>
    <t>( 訪看25 )第    708 号</t>
  </si>
  <si>
    <t>( 訪看機２ )第     54 号</t>
  </si>
  <si>
    <t>( 訪ベⅠ１ )第    292 号</t>
  </si>
  <si>
    <t>( 訪ベⅠ１注 )第    289 号</t>
  </si>
  <si>
    <t>( 訪看40 )第    306 号</t>
  </si>
  <si>
    <t>( 訪看10 )第    460 号</t>
  </si>
  <si>
    <t>( 訪看23 )第    662 号</t>
  </si>
  <si>
    <t>( 訪看25 )第    735 号</t>
  </si>
  <si>
    <t>( 訪看34 )第     60 号</t>
  </si>
  <si>
    <t>( 訪ベⅠ１ )第     14 号</t>
  </si>
  <si>
    <t>( 訪ベⅠ１注 )第    373 号</t>
  </si>
  <si>
    <t>( 訪看40 )第    573 号</t>
  </si>
  <si>
    <t>( 訪看10 )第    583 号</t>
  </si>
  <si>
    <t>( 訪看24 )第    685 号</t>
  </si>
  <si>
    <t>( 訪看25 )第    757 号</t>
  </si>
  <si>
    <t>( 訪看27 )第    286 号</t>
  </si>
  <si>
    <t>( 訪看28 )第    187 号</t>
  </si>
  <si>
    <t>( 訪看40 )第     58 号</t>
  </si>
  <si>
    <t>( 訪看10 )第    438 号</t>
  </si>
  <si>
    <t>( 訪看24 )第    690 号</t>
  </si>
  <si>
    <t>( 訪看25 )第    762 号</t>
  </si>
  <si>
    <t>( 訪看27 )第    439 号</t>
  </si>
  <si>
    <t>( 訪看28 )第    290 号</t>
  </si>
  <si>
    <t>( 訪看40 )第    524 号</t>
  </si>
  <si>
    <t>( 訪看41 )第    325 号</t>
  </si>
  <si>
    <t>( 訪看23 )第    989 号</t>
  </si>
  <si>
    <t>( 訪看24 )第    712 号</t>
  </si>
  <si>
    <t>( 訪看25 )第    785 号</t>
  </si>
  <si>
    <t>( 訪看34 )第    148 号</t>
  </si>
  <si>
    <t>( 訪ベⅠ１ )第    312 号</t>
  </si>
  <si>
    <t>( 訪ベⅠ１注 )第     88 号</t>
  </si>
  <si>
    <t>( 訪看40 )第    308 号</t>
  </si>
  <si>
    <t>( 訪看23 )第    710 号</t>
  </si>
  <si>
    <t>( 訪看25 )第    783 号</t>
  </si>
  <si>
    <t>( 訪看34 )第     13 号</t>
  </si>
  <si>
    <t>( 訪ベⅠ１ )第    148 号</t>
  </si>
  <si>
    <t>( 訪ベⅠ１注 )第    201 号</t>
  </si>
  <si>
    <t>( 訪看40 )第     51 号</t>
  </si>
  <si>
    <t>( 訪看24 )第    822 号</t>
  </si>
  <si>
    <t>( 訪看25 )第    896 号</t>
  </si>
  <si>
    <t>( 訪ベⅠ１ )第    593 号</t>
  </si>
  <si>
    <t>( 訪看41 )第    110 号</t>
  </si>
  <si>
    <t>( 訪看10 )第    525 号</t>
  </si>
  <si>
    <t>( 訪ベⅠ１ )第    150 号</t>
  </si>
  <si>
    <t>( 訪ベⅠ１注 )第    211 号</t>
  </si>
  <si>
    <t>( 訪看40 )第    309 号</t>
  </si>
  <si>
    <t>( 訪看10 )第    539 号</t>
  </si>
  <si>
    <t>( 訪看24 )第    815 号</t>
  </si>
  <si>
    <t>( 訪看25 )第    889 号</t>
  </si>
  <si>
    <t>( 訪看27 )第    260 号</t>
  </si>
  <si>
    <t>( 訪看28 )第    165 号</t>
  </si>
  <si>
    <t>( 訪ベⅠ１ )第    298 号</t>
  </si>
  <si>
    <t>( 訪ベⅠ１注 )第    110 号</t>
  </si>
  <si>
    <t>( 訪看40 )第    606 号</t>
  </si>
  <si>
    <t>( 訪看41 )第    393 号</t>
  </si>
  <si>
    <t>( 訪看23 )第    828 号</t>
  </si>
  <si>
    <t>( 訪看25 )第    902 号</t>
  </si>
  <si>
    <t>( 訪看34 )第    164 号</t>
  </si>
  <si>
    <t>( 訪ベⅠ１ )第    574 号</t>
  </si>
  <si>
    <t>( 訪看40 )第    589 号</t>
  </si>
  <si>
    <t>( 訪看23 )第    903 号</t>
  </si>
  <si>
    <t>( 訪看25 )第    973 号</t>
  </si>
  <si>
    <t>( 訪看34 )第     45 号</t>
  </si>
  <si>
    <t>( 訪ベⅠ１ )第    462 号</t>
  </si>
  <si>
    <t>( 訪看41 )第    307 号</t>
  </si>
  <si>
    <t>( 訪看23 )第    956 号</t>
  </si>
  <si>
    <t>( 訪看25 )第   1025 号</t>
  </si>
  <si>
    <t>( 訪看34 )第      1 号</t>
  </si>
  <si>
    <t>( 訪ベⅠ１ )第    152 号</t>
  </si>
  <si>
    <t>( 訪ベⅠ１注 )第    134 号</t>
  </si>
  <si>
    <t>( 訪看40 )第    566 号</t>
  </si>
  <si>
    <t>( 訪看41 )第     18 号</t>
  </si>
  <si>
    <t>( 訪看10 )第    671 号</t>
  </si>
  <si>
    <t>( 訪看23 )第   1125 号</t>
  </si>
  <si>
    <t>( 訪看24 )第    984 号</t>
  </si>
  <si>
    <t>( 訪看25 )第   1060 号</t>
  </si>
  <si>
    <t>( 訪看27 )第    367 号</t>
  </si>
  <si>
    <t>( 訪看34 )第    279 号</t>
  </si>
  <si>
    <t>( 訪ベⅠ１ )第    538 号</t>
  </si>
  <si>
    <t>( 訪看41 )第    144 号</t>
  </si>
  <si>
    <t>( 訪看23 )第   1177 号</t>
  </si>
  <si>
    <t>( 訪看24 )第   1034 号</t>
  </si>
  <si>
    <t>( 訪看25 )第   1114 号</t>
  </si>
  <si>
    <t>( 訪看34 )第    328 号</t>
  </si>
  <si>
    <t>( 訪看37 )第     27 号</t>
  </si>
  <si>
    <t>( 訪ベⅠ１ )第    366 号</t>
  </si>
  <si>
    <t>( 訪ベⅠ１注 )第    303 号</t>
  </si>
  <si>
    <t>( 訪看41 )第    365 号</t>
  </si>
  <si>
    <t>( 訪看10 )第    725 号</t>
  </si>
  <si>
    <t>( 訪看23 )第   1178 号</t>
  </si>
  <si>
    <t>( 訪看24 )第   1050 号</t>
  </si>
  <si>
    <t>( 訪看25 )第   1130 号</t>
  </si>
  <si>
    <t>( 訪看27 )第    418 号</t>
  </si>
  <si>
    <t>( 訪看28 )第    279 号</t>
  </si>
  <si>
    <t>( 訪看34 )第    335 号</t>
  </si>
  <si>
    <t>( 訪ベⅠ１ )第    423 号</t>
  </si>
  <si>
    <t>( 訪看41 )第    382 号</t>
  </si>
  <si>
    <t>( 訪看10 )第    746 号</t>
  </si>
  <si>
    <t>( 訪看24 )第   1075 号</t>
  </si>
  <si>
    <t>( 訪看25 )第   1159 号</t>
  </si>
  <si>
    <t>( 訪看27 )第    435 号</t>
  </si>
  <si>
    <t>( 訪ベⅠ１ )第    564 号</t>
  </si>
  <si>
    <t>( 訪看41 )第    415 号</t>
  </si>
  <si>
    <t>( 訪看10 )第    756 号</t>
  </si>
  <si>
    <t>( 訪看24 )第   1094 号</t>
  </si>
  <si>
    <t>( 訪看34 )第    350 号</t>
  </si>
  <si>
    <t>( 訪ベⅠ１ )第    460 号</t>
  </si>
  <si>
    <t>( 訪看41 )第    429 号</t>
  </si>
  <si>
    <t>( 訪看10 )第    818 号</t>
  </si>
  <si>
    <t>( 訪看23 )第   1183 号</t>
  </si>
  <si>
    <t>( 訪看25 )第   1238 号</t>
  </si>
  <si>
    <t>( 訪看24 )第     92 号</t>
  </si>
  <si>
    <t>( 訪看25 )第     54 号</t>
  </si>
  <si>
    <t>( 訪ベⅠ１ )第    297 号</t>
  </si>
  <si>
    <t>( 訪ベⅠ１注 )第     48 号</t>
  </si>
  <si>
    <t>( 訪看40 )第     35 号</t>
  </si>
  <si>
    <t>( 訪看24 )第    193 号</t>
  </si>
  <si>
    <t>( 訪看25 )第    208 号</t>
  </si>
  <si>
    <t>( 訪ベⅠ１ )第    154 号</t>
  </si>
  <si>
    <t>( 訪ベⅠ１注 )第    400 号</t>
  </si>
  <si>
    <t>( 訪看40 )第    160 号</t>
  </si>
  <si>
    <t>( 訪看24 )第    481 号</t>
  </si>
  <si>
    <t>( 訪看25 )第    579 号</t>
  </si>
  <si>
    <t>( 訪ベⅠ１ )第    560 号</t>
  </si>
  <si>
    <t>( 訪看41 )第    266 号</t>
  </si>
  <si>
    <t>( 訪看23 )第    597 号</t>
  </si>
  <si>
    <t>( 訪看25 )第    671 号</t>
  </si>
  <si>
    <t>( 訪ベⅠ１ )第    156 号</t>
  </si>
  <si>
    <t>( 訪ベⅠ１注 )第    354 号</t>
  </si>
  <si>
    <t>( 訪看40 )第    354 号</t>
  </si>
  <si>
    <t>( 訪看24 )第    781 号</t>
  </si>
  <si>
    <t>( 訪看25 )第    855 号</t>
  </si>
  <si>
    <t>( 訪ベⅠ１ )第    159 号</t>
  </si>
  <si>
    <t>( 訪ベⅠ１注 )第    197 号</t>
  </si>
  <si>
    <t>( 訪看41 )第    111 号</t>
  </si>
  <si>
    <t>( 訪看10 )第     82 号</t>
  </si>
  <si>
    <t>( 訪看23 )第    173 号</t>
  </si>
  <si>
    <t>( 訪看25 )第    278 号</t>
  </si>
  <si>
    <t>( 訪看27 )第    127 号</t>
  </si>
  <si>
    <t>( 訪看32 )第     31 号</t>
  </si>
  <si>
    <t>( 訪看34 )第    187 号</t>
  </si>
  <si>
    <t>( 訪ベⅠ１ )第    161 号</t>
  </si>
  <si>
    <t>( 訪ベⅠ１注 )第    180 号</t>
  </si>
  <si>
    <t>( 訪看40 )第    302 号</t>
  </si>
  <si>
    <t>( 訪看10 )第     11 号</t>
  </si>
  <si>
    <t>( 訪看23 )第      1 号</t>
  </si>
  <si>
    <t>( 訪看25 )第    576 号</t>
  </si>
  <si>
    <t>( 訪看34 )第    260 号</t>
  </si>
  <si>
    <t>( 訪看40 )第    125 号</t>
  </si>
  <si>
    <t>( 訪看10 )第     83 号</t>
  </si>
  <si>
    <t>( 訪ベⅠ１ )第    604 号</t>
  </si>
  <si>
    <t>( 訪看41 )第    267 号</t>
  </si>
  <si>
    <t>( 訪看10 )第    158 号</t>
  </si>
  <si>
    <t>( 訪看23 )第   1036 号</t>
  </si>
  <si>
    <t>( 訪看24 )第    387 号</t>
  </si>
  <si>
    <t>( 訪看25 )第    529 号</t>
  </si>
  <si>
    <t>( 訪看27 )第     53 号</t>
  </si>
  <si>
    <t>( 訪看28 )第     40 号</t>
  </si>
  <si>
    <t>( 訪看34 )第    106 号</t>
  </si>
  <si>
    <t>( 訪ベⅠ１ )第    163 号</t>
  </si>
  <si>
    <t>( 訪ベⅠ１注 )第    104 号</t>
  </si>
  <si>
    <t>( 訪看41 )第    297 号</t>
  </si>
  <si>
    <t>( 訪看24 )第    530 号</t>
  </si>
  <si>
    <t>( 訪ベⅠ１ )第    466 号</t>
  </si>
  <si>
    <t>( 訪看41 )第    346 号</t>
  </si>
  <si>
    <t>( 訪看10 )第    311 号</t>
  </si>
  <si>
    <t>( 訪看23 )第    648 号</t>
  </si>
  <si>
    <t>( 訪看25 )第    722 号</t>
  </si>
  <si>
    <t>( 訪看26 )第     38 号</t>
  </si>
  <si>
    <t>( 訪看32 )第     11 号</t>
  </si>
  <si>
    <t>( 訪看34 )第    136 号</t>
  </si>
  <si>
    <t>( 訪看35 )第     46 号</t>
  </si>
  <si>
    <t>( 訪看37 )第     20 号</t>
  </si>
  <si>
    <t>( 訪ベⅠ１ )第    165 号</t>
  </si>
  <si>
    <t>( 訪ベⅠ１注 )第    261 号</t>
  </si>
  <si>
    <t>( 訪看40 )第     52 号</t>
  </si>
  <si>
    <t>( 訪ベⅠ１ )第    275 号</t>
  </si>
  <si>
    <t>( 訪ベⅠ１注 )第    288 号</t>
  </si>
  <si>
    <t>( 訪看41 )第    312 号</t>
  </si>
  <si>
    <t>( 訪看10 )第    820 号</t>
  </si>
  <si>
    <t>( 訪看23 )第   1200 号</t>
  </si>
  <si>
    <t>( 訪看24 )第   1150 号</t>
  </si>
  <si>
    <t>( 訪看25 )第   1237 号</t>
  </si>
  <si>
    <t>( 訪看27 )第    490 号</t>
  </si>
  <si>
    <t>( 訪看28 )第    322 号</t>
  </si>
  <si>
    <t>( 訪ベⅠ１ )第    640 号</t>
  </si>
  <si>
    <t>( 訪看41 )第    491 号</t>
  </si>
  <si>
    <t>( 訪看23 )第     95 号</t>
  </si>
  <si>
    <t>( 訪看25 )第     90 号</t>
  </si>
  <si>
    <t>( 訪看32 )第     36 号</t>
  </si>
  <si>
    <t>( 訪看33 )第      1 号</t>
  </si>
  <si>
    <t>( 訪看34 )第    385 号</t>
  </si>
  <si>
    <t>( 訪看35 )第      2 号</t>
  </si>
  <si>
    <t>( 訪看37 )第      1 号</t>
  </si>
  <si>
    <t>( 訪ベⅠ１ )第    169 号</t>
  </si>
  <si>
    <t>( 訪ベⅠ１注 )第     24 号</t>
  </si>
  <si>
    <t>( 訪看40 )第    542 号</t>
  </si>
  <si>
    <t>( 訪看10 )第     84 号</t>
  </si>
  <si>
    <t>( 訪看23 )第    990 号</t>
  </si>
  <si>
    <t>( 訪看24 )第    365 号</t>
  </si>
  <si>
    <t>( 訪看25 )第    465 号</t>
  </si>
  <si>
    <t>( 訪看27 )第    368 号</t>
  </si>
  <si>
    <t>( 訪看32 )第     73 号</t>
  </si>
  <si>
    <t>( 訪看34 )第    325 号</t>
  </si>
  <si>
    <t>( 訪ベⅠ１ )第    171 号</t>
  </si>
  <si>
    <t>( 訪ベⅠ１注 )第    260 号</t>
  </si>
  <si>
    <t>( 訪看40 )第    207 号</t>
  </si>
  <si>
    <t>( 訪看23 )第    183 号</t>
  </si>
  <si>
    <t>( 訪看25 )第    193 号</t>
  </si>
  <si>
    <t>( 訪看機２ )第     59 号</t>
  </si>
  <si>
    <t>( 訪看34 )第      6 号</t>
  </si>
  <si>
    <t>( 訪ベⅠ１ )第    172 号</t>
  </si>
  <si>
    <t>( 訪ベⅠ１注 )第     57 号</t>
  </si>
  <si>
    <t>( 訪看40 )第    144 号</t>
  </si>
  <si>
    <t>( 訪看10 )第     85 号</t>
  </si>
  <si>
    <t>( 訪看23 )第    433 号</t>
  </si>
  <si>
    <t>( 訪看25 )第    488 号</t>
  </si>
  <si>
    <t>( 訪看27 )第     92 号</t>
  </si>
  <si>
    <t>( 訪看28 )第     74 号</t>
  </si>
  <si>
    <t>( 訪看34 )第     38 号</t>
  </si>
  <si>
    <t>( 訪ベⅠ１ )第    173 号</t>
  </si>
  <si>
    <t>( 訪ベⅠ１注 )第     52 号</t>
  </si>
  <si>
    <t>( 訪看40 )第     70 号</t>
  </si>
  <si>
    <t>( 訪看10 )第    400 号</t>
  </si>
  <si>
    <t>( 訪看23 )第    267 号</t>
  </si>
  <si>
    <t>( 訪看25 )第    364 号</t>
  </si>
  <si>
    <t>( 訪看27 )第    401 号</t>
  </si>
  <si>
    <t>( 訪看28 )第    266 号</t>
  </si>
  <si>
    <t>( 訪ベⅠ１ )第    174 号</t>
  </si>
  <si>
    <t>( 訪ベⅠ１注 )第    367 号</t>
  </si>
  <si>
    <t>( 訪看40 )第     43 号</t>
  </si>
  <si>
    <t>( 訪看10 )第    150 号</t>
  </si>
  <si>
    <t>( 訪看23 )第    334 号</t>
  </si>
  <si>
    <t>( 訪看25 )第    433 号</t>
  </si>
  <si>
    <t>( 訪看27 )第     10 号</t>
  </si>
  <si>
    <t>( 訪看28 )第      8 号</t>
  </si>
  <si>
    <t>( 訪看機３ )第      2 号</t>
  </si>
  <si>
    <t>( 訪看35 )第     99 号</t>
  </si>
  <si>
    <t>( 訪ベⅠ１ )第      8 号</t>
  </si>
  <si>
    <t>( 訪ベⅠ１注 )第    170 号</t>
  </si>
  <si>
    <t>( 訪看40 )第    164 号</t>
  </si>
  <si>
    <t>( 訪看10 )第    236 号</t>
  </si>
  <si>
    <t>( 訪看23 )第    439 号</t>
  </si>
  <si>
    <t>( 訪看25 )第    537 号</t>
  </si>
  <si>
    <t>( 訪看27 )第     61 号</t>
  </si>
  <si>
    <t>( 訪看28 )第     48 号</t>
  </si>
  <si>
    <t>( 訪看34 )第     39 号</t>
  </si>
  <si>
    <t>( 訪ベⅠ１ )第    175 号</t>
  </si>
  <si>
    <t>( 訪ベⅠ１注 )第    321 号</t>
  </si>
  <si>
    <t>( 訪看40 )第    134 号</t>
  </si>
  <si>
    <t>( 訪看10 )第    439 号</t>
  </si>
  <si>
    <t>( 訪看23 )第    691 号</t>
  </si>
  <si>
    <t>( 訪看25 )第    763 号</t>
  </si>
  <si>
    <t>( 訪看27 )第    190 号</t>
  </si>
  <si>
    <t>( 訪看28 )第    114 号</t>
  </si>
  <si>
    <t>( 訪看34 )第     40 号</t>
  </si>
  <si>
    <t>( 訪ベⅠ１ )第    177 号</t>
  </si>
  <si>
    <t>( 訪ベⅠ１注 )第     81 号</t>
  </si>
  <si>
    <t>( 訪看40 )第     53 号</t>
  </si>
  <si>
    <t>( 訪看10 )第    521 号</t>
  </si>
  <si>
    <t>( 訪看24 )第    790 号</t>
  </si>
  <si>
    <t>( 訪看25 )第    864 号</t>
  </si>
  <si>
    <t>( 訪看26 )第     39 号</t>
  </si>
  <si>
    <t>( 訪看27 )第    250 号</t>
  </si>
  <si>
    <t>( 訪看28 )第    159 号</t>
  </si>
  <si>
    <t>( 訪看32 )第     18 号</t>
  </si>
  <si>
    <t>( 訪看33 )第      6 号</t>
  </si>
  <si>
    <t>( 訪ベⅠ１ )第    616 号</t>
  </si>
  <si>
    <t>( 訪ベⅠ１注 )第    398 号</t>
  </si>
  <si>
    <t>( 訪看40 )第    616 号</t>
  </si>
  <si>
    <t>( 訪看41 )第    268 号</t>
  </si>
  <si>
    <t>( 訪看10 )第    676 号</t>
  </si>
  <si>
    <t>( 訪看23 )第   1067 号</t>
  </si>
  <si>
    <t>( 訪看24 )第    994 号</t>
  </si>
  <si>
    <t>( 訪看25 )第   1072 号</t>
  </si>
  <si>
    <t>( 訪看27 )第    374 号</t>
  </si>
  <si>
    <t>( 訪看28 )第    248 号</t>
  </si>
  <si>
    <t>( 訪看機４ )第      6 号</t>
  </si>
  <si>
    <t>( 訪ベⅠ１ )第    587 号</t>
  </si>
  <si>
    <t>( 訪看40 )第    597 号</t>
  </si>
  <si>
    <t>( 訪看41 )第    269 号</t>
  </si>
  <si>
    <t>( 訪看10 )第    710 号</t>
  </si>
  <si>
    <t>( 訪看23 )第   1096 号</t>
  </si>
  <si>
    <t>( 訪看24 )第   1035 号</t>
  </si>
  <si>
    <t>( 訪看25 )第   1115 号</t>
  </si>
  <si>
    <t>( 訪看32 )第     61 号</t>
  </si>
  <si>
    <t>( 訪ベⅠ１ )第    470 号</t>
  </si>
  <si>
    <t>( 訪看41 )第    366 号</t>
  </si>
  <si>
    <t>( 訪看10 )第    755 号</t>
  </si>
  <si>
    <t>( 訪看24 )第   1084 号</t>
  </si>
  <si>
    <t>( 訪看25 )第   1168 号</t>
  </si>
  <si>
    <t>( 訪看27 )第    442 号</t>
  </si>
  <si>
    <t>( 訪ベⅠ１ )第    410 号</t>
  </si>
  <si>
    <t>( 訪ベⅠ１注 )第    121 号</t>
  </si>
  <si>
    <t>( 訪看41 )第    426 号</t>
  </si>
  <si>
    <t>( 訪看10 )第    805 号</t>
  </si>
  <si>
    <t>( 訪看24 )第   1139 号</t>
  </si>
  <si>
    <t>( 訪看25 )第   1225 号</t>
  </si>
  <si>
    <t>( 訪看27 )第    480 号</t>
  </si>
  <si>
    <t>( 訪ベⅠ１ )第    437 号</t>
  </si>
  <si>
    <t>( 訪看41 )第    492 号</t>
  </si>
  <si>
    <t>( 訪看10 )第    212 号</t>
  </si>
  <si>
    <t>( 訪看23 )第    407 号</t>
  </si>
  <si>
    <t>( 訪看25 )第    500 号</t>
  </si>
  <si>
    <t>( 訪看27 )第     43 号</t>
  </si>
  <si>
    <t>( 訪ベⅠ１ )第    357 号</t>
  </si>
  <si>
    <t>( 訪看41 )第    140 号</t>
  </si>
  <si>
    <t>( 訪看10 )第    530 号</t>
  </si>
  <si>
    <t>( 訪看24 )第    784 号</t>
  </si>
  <si>
    <t>( 訪看25 )第    858 号</t>
  </si>
  <si>
    <t>( 訪看27 )第    256 号</t>
  </si>
  <si>
    <t>( 訪看28 )第    163 号</t>
  </si>
  <si>
    <t>( 訪看23 )第   1172 号</t>
  </si>
  <si>
    <t>( 訪看24 )第   1143 号</t>
  </si>
  <si>
    <t>( 訪看25 )第   1229 号</t>
  </si>
  <si>
    <t>( 訪看41 )第    498 号</t>
  </si>
  <si>
    <t>( 訪看10 )第    320 号</t>
  </si>
  <si>
    <t>( 訪看24 )第    389 号</t>
  </si>
  <si>
    <t>( 訪看25 )第    467 号</t>
  </si>
  <si>
    <t>( 訪看27 )第    158 号</t>
  </si>
  <si>
    <t>( 訪看34 )第    285 号</t>
  </si>
  <si>
    <t>( 訪看40 )第    544 号</t>
  </si>
  <si>
    <t>( 訪看10 )第     86 号</t>
  </si>
  <si>
    <t>( 訪看34 )第    198 号</t>
  </si>
  <si>
    <t>( 訪ベⅠ１ )第    180 号</t>
  </si>
  <si>
    <t>( 訪ベⅠ１注 )第    179 号</t>
  </si>
  <si>
    <t>( 訪看40 )第    312 号</t>
  </si>
  <si>
    <t>( 訪ベⅠ１ )第    182 号</t>
  </si>
  <si>
    <t>( 訪看40 )第    314 号</t>
  </si>
  <si>
    <t>( 訪看40 )第    545 号</t>
  </si>
  <si>
    <t>( 訪看23 )第   1037 号</t>
  </si>
  <si>
    <t>( 訪看25 )第   1061 号</t>
  </si>
  <si>
    <t>( 訪看34 )第    138 号</t>
  </si>
  <si>
    <t>( 訪看40 )第    580 号</t>
  </si>
  <si>
    <t>( 訪看10 )第     87 号</t>
  </si>
  <si>
    <t>( 訪看23 )第    115 号</t>
  </si>
  <si>
    <t>( 訪看25 )第     33 号</t>
  </si>
  <si>
    <t>( 訪看27 )第    128 号</t>
  </si>
  <si>
    <t>( 訪看34 )第    211 号</t>
  </si>
  <si>
    <t>( 訪ベⅠ１ )第    193 号</t>
  </si>
  <si>
    <t>( 訪ベⅠ１注 )第    177 号</t>
  </si>
  <si>
    <t>( 訪看40 )第    311 号</t>
  </si>
  <si>
    <t>( 訪看10 )第     88 号</t>
  </si>
  <si>
    <t>( 訪看34 )第    199 号</t>
  </si>
  <si>
    <t>( 訪ベⅠ１ )第    184 号</t>
  </si>
  <si>
    <t>( 訪ベⅠ１注 )第    175 号</t>
  </si>
  <si>
    <t>( 訪看40 )第    313 号</t>
  </si>
  <si>
    <t>( 訪看10 )第     15 号</t>
  </si>
  <si>
    <t>( 訪看24 )第    148 号</t>
  </si>
  <si>
    <t>( 訪看25 )第    114 号</t>
  </si>
  <si>
    <t>( 訪看27 )第    129 号</t>
  </si>
  <si>
    <t>( 訪看34 )第    240 号</t>
  </si>
  <si>
    <t>( 訪ベⅠ１ )第    186 号</t>
  </si>
  <si>
    <t>( 訪ベⅠ１注 )第    253 号</t>
  </si>
  <si>
    <t>( 訪看40 )第    315 号</t>
  </si>
  <si>
    <t>( 訪看10 )第     89 号</t>
  </si>
  <si>
    <t>( 訪看34 )第    201 号</t>
  </si>
  <si>
    <t>( 訪ベⅠ１ )第    188 号</t>
  </si>
  <si>
    <t>( 訪ベⅠ１注 )第    251 号</t>
  </si>
  <si>
    <t>( 訪看40 )第    316 号</t>
  </si>
  <si>
    <t>( 訪看24 )第    451 号</t>
  </si>
  <si>
    <t>( 訪看25 )第    546 号</t>
  </si>
  <si>
    <t>( 訪看26 )第     16 号</t>
  </si>
  <si>
    <t>( 訪看23 )第   1175 号</t>
  </si>
  <si>
    <t>( 訪看24 )第    519 号</t>
  </si>
  <si>
    <t>( 訪看25 )第    611 号</t>
  </si>
  <si>
    <t>( 訪看26 )第     22 号</t>
  </si>
  <si>
    <t>( 訪看32 )第     22 号</t>
  </si>
  <si>
    <t>( 訪看34 )第    396 号</t>
  </si>
  <si>
    <t>( 訪看35 )第     17 号</t>
  </si>
  <si>
    <t>( 訪看37 )第      2 号</t>
  </si>
  <si>
    <t>( 訪ベⅠ１ )第    190 号</t>
  </si>
  <si>
    <t>( 訪ベⅠ１注 )第     74 号</t>
  </si>
  <si>
    <t>( 訪看40 )第    317 号</t>
  </si>
  <si>
    <t>( 訪看10 )第    683 号</t>
  </si>
  <si>
    <t>( 訪看23 )第   1100 号</t>
  </si>
  <si>
    <t>( 訪看24 )第   1009 号</t>
  </si>
  <si>
    <t>( 訪看25 )第   1087 号</t>
  </si>
  <si>
    <t>( 訪看27 )第    381 号</t>
  </si>
  <si>
    <t>( 訪看28 )第    253 号</t>
  </si>
  <si>
    <t>( 訪看34 )第    343 号</t>
  </si>
  <si>
    <t>( 訪ベⅠ１ )第    451 号</t>
  </si>
  <si>
    <t>( 訪ベⅠ１注 )第     15 号</t>
  </si>
  <si>
    <t>( 訪看41 )第    286 号</t>
  </si>
  <si>
    <t>( 訪看10 )第    778 号</t>
  </si>
  <si>
    <t>( 訪看24 )第   1110 号</t>
  </si>
  <si>
    <t>( 訪看25 )第   1194 号</t>
  </si>
  <si>
    <t>( 訪看27 )第    459 号</t>
  </si>
  <si>
    <t>( 訪看34 )第    361 号</t>
  </si>
  <si>
    <t>( 訪看41 )第    454 号</t>
  </si>
  <si>
    <t>( 訪看24 )第   1131 号</t>
  </si>
  <si>
    <t>( 訪看25 )第   1216 号</t>
  </si>
  <si>
    <t>( 訪看34 )第    374 号</t>
  </si>
  <si>
    <t>( 訪看37 )第     24 号</t>
  </si>
  <si>
    <t>( 訪ベⅠ１ )第    457 号</t>
  </si>
  <si>
    <t>( 訪ベⅡ１３ )第      3 号</t>
  </si>
  <si>
    <t>( 訪看41 )第    494 号</t>
  </si>
  <si>
    <t>( 訪看10 )第    814 号</t>
  </si>
  <si>
    <t>( 訪看23 )第   1201 号</t>
  </si>
  <si>
    <t>( 訪看24 )第   1144 号</t>
  </si>
  <si>
    <t>( 訪看25 )第   1230 号</t>
  </si>
  <si>
    <t>( 訪看27 )第    483 号</t>
  </si>
  <si>
    <t>( 訪看28 )第    315 号</t>
  </si>
  <si>
    <t>( 訪ベⅠ１ )第    520 号</t>
  </si>
  <si>
    <t>( 訪看41 )第    496 号</t>
  </si>
  <si>
    <t>( 訪看10 )第     91 号</t>
  </si>
  <si>
    <t>( 訪看23 )第    565 号</t>
  </si>
  <si>
    <t>( 訪看25 )第    651 号</t>
  </si>
  <si>
    <t>( 訪看27 )第    153 号</t>
  </si>
  <si>
    <t>( 訪看34 )第    170 号</t>
  </si>
  <si>
    <t>( 訪ベⅠ１ )第    194 号</t>
  </si>
  <si>
    <t>( 訪ベⅠ１注 )第    249 号</t>
  </si>
  <si>
    <t>( 訪看40 )第    321 号</t>
  </si>
  <si>
    <t>( 訪看23 )第    152 号</t>
  </si>
  <si>
    <t>( 訪看25 )第     65 号</t>
  </si>
  <si>
    <t>( 訪看機２ )第     25 号</t>
  </si>
  <si>
    <t>( 訪ベⅠ１ )第    546 号</t>
  </si>
  <si>
    <t>( 訪看40 )第    155 号</t>
  </si>
  <si>
    <t>( 訪看10 )第    180 号</t>
  </si>
  <si>
    <t>( 訪看23 )第    298 号</t>
  </si>
  <si>
    <t>( 訪看25 )第    397 号</t>
  </si>
  <si>
    <t>( 訪看27 )第     30 号</t>
  </si>
  <si>
    <t>( 訪看28 )第     26 号</t>
  </si>
  <si>
    <t>( 訪看34 )第    162 号</t>
  </si>
  <si>
    <t>( 訪看35 )第     88 号</t>
  </si>
  <si>
    <t>( 訪看37 )第     39 号</t>
  </si>
  <si>
    <t>( 訪ベⅠ１ )第    196 号</t>
  </si>
  <si>
    <t>( 訪ベⅠ１注 )第      6 号</t>
  </si>
  <si>
    <t>( 訪看40 )第    123 号</t>
  </si>
  <si>
    <t>( 訪看24 )第    109 号</t>
  </si>
  <si>
    <t>( 訪看25 )第    194 号</t>
  </si>
  <si>
    <t>( 訪看40 )第     13 号</t>
  </si>
  <si>
    <t>( 訪看24 )第    487 号</t>
  </si>
  <si>
    <t>( 訪看25 )第    586 号</t>
  </si>
  <si>
    <t>( 訪ベⅠ１ )第    198 号</t>
  </si>
  <si>
    <t>( 訪ベⅠ１注 )第    313 号</t>
  </si>
  <si>
    <t>( 訪看41 )第    317 号</t>
  </si>
  <si>
    <t>( 訪看10 )第    132 号</t>
  </si>
  <si>
    <t>( 訪看23 )第    284 号</t>
  </si>
  <si>
    <t>( 訪看25 )第    382 号</t>
  </si>
  <si>
    <t>( 訪看27 )第     22 号</t>
  </si>
  <si>
    <t>( 訪看28 )第     20 号</t>
  </si>
  <si>
    <t>( 訪看40 )第    537 号</t>
  </si>
  <si>
    <t>( 訪看41 )第    434 号</t>
  </si>
  <si>
    <t>( 訪看10 )第    273 号</t>
  </si>
  <si>
    <t>( 訪看23 )第    457 号</t>
  </si>
  <si>
    <t>( 訪看25 )第    553 号</t>
  </si>
  <si>
    <t>( 訪看27 )第    171 号</t>
  </si>
  <si>
    <t>( 訪看28 )第    100 号</t>
  </si>
  <si>
    <t>( 訪看34 )第     41 号</t>
  </si>
  <si>
    <t>( 訪ベⅠ１ )第    299 号</t>
  </si>
  <si>
    <t>( 訪ベⅠ１注 )第     49 号</t>
  </si>
  <si>
    <t>( 訪看40 )第     62 号</t>
  </si>
  <si>
    <t>( 訪看23 )第    483 号</t>
  </si>
  <si>
    <t>( 訪看25 )第    581 号</t>
  </si>
  <si>
    <t>( 訪看34 )第    303 号</t>
  </si>
  <si>
    <t>( 訪看35 )第      4 号</t>
  </si>
  <si>
    <t>( 訪ベⅠ１ )第    200 号</t>
  </si>
  <si>
    <t>( 訪ベⅠ１注 )第    283 号</t>
  </si>
  <si>
    <t>( 訪看40 )第    187 号</t>
  </si>
  <si>
    <t>( 訪看24 )第    470 号</t>
  </si>
  <si>
    <t>( 訪看25 )第    570 号</t>
  </si>
  <si>
    <t>( 訪看41 )第    270 号</t>
  </si>
  <si>
    <t>( 訪看23 )第    561 号</t>
  </si>
  <si>
    <t>( 訪看25 )第    647 号</t>
  </si>
  <si>
    <t>( 訪看34 )第    329 号</t>
  </si>
  <si>
    <t>( 訪看35 )第     64 号</t>
  </si>
  <si>
    <t>( 訪ベⅠ１ )第    202 号</t>
  </si>
  <si>
    <t>( 訪ベⅠ１注 )第    302 号</t>
  </si>
  <si>
    <t>( 訪看40 )第    318 号</t>
  </si>
  <si>
    <t>( 訪看24 )第    605 号</t>
  </si>
  <si>
    <t>( 訪看25 )第    679 号</t>
  </si>
  <si>
    <t>( 訪看40 )第    319 号</t>
  </si>
  <si>
    <t>( 訪看10 )第    461 号</t>
  </si>
  <si>
    <t>( 訪看23 )第   1038 号</t>
  </si>
  <si>
    <t>( 訪看24 )第    635 号</t>
  </si>
  <si>
    <t>( 訪看25 )第    709 号</t>
  </si>
  <si>
    <t>( 訪看27 )第    221 号</t>
  </si>
  <si>
    <t>( 訪看28 )第    141 号</t>
  </si>
  <si>
    <t>( 訪看36 )第     21 号</t>
  </si>
  <si>
    <t>( 訪ベⅠ１ )第    204 号</t>
  </si>
  <si>
    <t>( 訪ベⅠ１注 )第    264 号</t>
  </si>
  <si>
    <t>( 訪看41 )第     96 号</t>
  </si>
  <si>
    <t>( 訪看10 )第    520 号</t>
  </si>
  <si>
    <t>( 訪看24 )第    787 号</t>
  </si>
  <si>
    <t>( 訪看25 )第    861 号</t>
  </si>
  <si>
    <t>( 訪看27 )第    249 号</t>
  </si>
  <si>
    <t>( 訪看28 )第    158 号</t>
  </si>
  <si>
    <t>( 訪看41 )第    305 号</t>
  </si>
  <si>
    <t>( 訪看10 )第    633 号</t>
  </si>
  <si>
    <t>( 訪看23 )第    991 号</t>
  </si>
  <si>
    <t>( 訪看24 )第    937 号</t>
  </si>
  <si>
    <t>( 訪看25 )第   1012 号</t>
  </si>
  <si>
    <t>( 訪看27 )第    331 号</t>
  </si>
  <si>
    <t>( 訪看28 )第    221 号</t>
  </si>
  <si>
    <t>( 訪看機４ )第      7 号</t>
  </si>
  <si>
    <t>( 訪看34 )第    430 号</t>
  </si>
  <si>
    <t>( 訪ベⅠ１ )第    478 号</t>
  </si>
  <si>
    <t>( 訪看41 )第    121 号</t>
  </si>
  <si>
    <t>( 訪看10 )第    696 号</t>
  </si>
  <si>
    <t>( 訪看23 )第   1009 号</t>
  </si>
  <si>
    <t>( 訪看25 )第   1045 号</t>
  </si>
  <si>
    <t>( 訪看27 )第    392 号</t>
  </si>
  <si>
    <t>( 訪看28 )第    260 号</t>
  </si>
  <si>
    <t>( 訪看34 )第    423 号</t>
  </si>
  <si>
    <t>( 訪看35 )第     61 号</t>
  </si>
  <si>
    <t>( 訪ベⅠ１ )第    426 号</t>
  </si>
  <si>
    <t>( 訪看41 )第    120 号</t>
  </si>
  <si>
    <t>( 訪看23 )第   1161 号</t>
  </si>
  <si>
    <t>( 訪看24 )第   1012 号</t>
  </si>
  <si>
    <t>( 訪看25 )第   1083 号</t>
  </si>
  <si>
    <t>( 訪看35 )第     83 号</t>
  </si>
  <si>
    <t>( 訪看37 )第     33 号</t>
  </si>
  <si>
    <t>( 訪ベⅠ１ )第    436 号</t>
  </si>
  <si>
    <t>( 訪看40 )第    627 号</t>
  </si>
  <si>
    <t>( 訪看23 )第   1089 号</t>
  </si>
  <si>
    <t>( 訪看25 )第   1107 号</t>
  </si>
  <si>
    <t>( 訪ベⅠ１ )第    475 号</t>
  </si>
  <si>
    <t>( 訪看41 )第    356 号</t>
  </si>
  <si>
    <t>( 訪看10 )第    760 号</t>
  </si>
  <si>
    <t>( 訪看24 )第   1093 号</t>
  </si>
  <si>
    <t>( 訪看25 )第   1177 号</t>
  </si>
  <si>
    <t>( 訪看34 )第    431 号</t>
  </si>
  <si>
    <t>( 訪ベⅠ１ )第    468 号</t>
  </si>
  <si>
    <t>( 訪看41 )第    433 号</t>
  </si>
  <si>
    <t>( 訪看23 )第    850 号</t>
  </si>
  <si>
    <t>( 訪看25 )第    922 号</t>
  </si>
  <si>
    <t>( 訪看26 )第     54 号</t>
  </si>
  <si>
    <t>( 訪看機３ )第     28 号</t>
  </si>
  <si>
    <t>( 訪看34 )第     92 号</t>
  </si>
  <si>
    <t>( 訪ベⅠ１ )第    206 号</t>
  </si>
  <si>
    <t>( 訪ベⅠ１注 )第    166 号</t>
  </si>
  <si>
    <t>( 訪看40 )第    195 号</t>
  </si>
  <si>
    <t>( 訪看23 )第   1082 号</t>
  </si>
  <si>
    <t>( 訪看24 )第    488 号</t>
  </si>
  <si>
    <t>( 訪看25 )第    587 号</t>
  </si>
  <si>
    <t>( 訪看34 )第    228 号</t>
  </si>
  <si>
    <t>( 訪看35 )第     48 号</t>
  </si>
  <si>
    <t>( 訪ベⅠ１ )第    434 号</t>
  </si>
  <si>
    <t>( 訪ベⅠ１注 )第     35 号</t>
  </si>
  <si>
    <t>( 訪看41 )第    310 号</t>
  </si>
  <si>
    <t>( 訪看10 )第     93 号</t>
  </si>
  <si>
    <t>( 訪看34 )第    202 号</t>
  </si>
  <si>
    <t>( 訪ベⅠ１ )第    300 号</t>
  </si>
  <si>
    <t>( 訪ベⅠ１注 )第    246 号</t>
  </si>
  <si>
    <t>( 訪看40 )第    320 号</t>
  </si>
  <si>
    <t>( 訪看10 )第    131 号</t>
  </si>
  <si>
    <t>( 訪看23 )第     97 号</t>
  </si>
  <si>
    <t>( 訪看25 )第    202 号</t>
  </si>
  <si>
    <t>( 訪看27 )第      5 号</t>
  </si>
  <si>
    <t>( 訪看28 )第      5 号</t>
  </si>
  <si>
    <t>( 訪看34 )第    147 号</t>
  </si>
  <si>
    <t>( 訪ベⅠ１ )第    208 号</t>
  </si>
  <si>
    <t>( 訪ベⅠ１注 )第    120 号</t>
  </si>
  <si>
    <t>( 訪看40 )第    322 号</t>
  </si>
  <si>
    <t>( 訪看10 )第    147 号</t>
  </si>
  <si>
    <t>( 訪看10 )第    237 号</t>
  </si>
  <si>
    <t>( 訪看23 )第    440 号</t>
  </si>
  <si>
    <t>( 訪看25 )第    534 号</t>
  </si>
  <si>
    <t>( 訪看27 )第     54 号</t>
  </si>
  <si>
    <t>( 訪看28 )第     41 号</t>
  </si>
  <si>
    <t>( 訪看34 )第     83 号</t>
  </si>
  <si>
    <t>( 訪看35 )第     58 号</t>
  </si>
  <si>
    <t>( 訪ベⅠ１ )第    210 号</t>
  </si>
  <si>
    <t>( 訪ベⅠ１注 )第    194 号</t>
  </si>
  <si>
    <t>( 訪看40 )第     33 号</t>
  </si>
  <si>
    <t>( 訪看10 )第    260 号</t>
  </si>
  <si>
    <t>( 訪看23 )第    472 号</t>
  </si>
  <si>
    <t>( 訪看24 )第   1046 号</t>
  </si>
  <si>
    <t>( 訪看25 )第    567 号</t>
  </si>
  <si>
    <t>( 訪看27 )第     79 号</t>
  </si>
  <si>
    <t>( 訪看28 )第     64 号</t>
  </si>
  <si>
    <t>( 訪看34 )第      3 号</t>
  </si>
  <si>
    <t>( 訪看35 )第    104 号</t>
  </si>
  <si>
    <t>( 訪ベⅠ１ )第      1 号</t>
  </si>
  <si>
    <t>( 訪ベⅠ１注 )第    408 号</t>
  </si>
  <si>
    <t>( 訪看40 )第     12 号</t>
  </si>
  <si>
    <t>( 訪看10 )第    294 号</t>
  </si>
  <si>
    <t>( 訪看24 )第    525 号</t>
  </si>
  <si>
    <t>( 訪看25 )第    614 号</t>
  </si>
  <si>
    <t>( 訪看40 )第    323 号</t>
  </si>
  <si>
    <t>( 訪看10 )第    491 号</t>
  </si>
  <si>
    <t>( 訪看33 )第      3 号</t>
  </si>
  <si>
    <t>( 訪看34 )第    139 号</t>
  </si>
  <si>
    <t>( 訪看40 )第    194 号</t>
  </si>
  <si>
    <t>( 訪看23 )第   1010 号</t>
  </si>
  <si>
    <t>( 訪看25 )第   1050 号</t>
  </si>
  <si>
    <t>( 訪ベⅠ１ )第    347 号</t>
  </si>
  <si>
    <t>( 訪ベⅡ１３ )第      2 号</t>
  </si>
  <si>
    <t>( 訪看41 )第    132 号</t>
  </si>
  <si>
    <t>( 訪看23 )第   1134 号</t>
  </si>
  <si>
    <t>( 訪看24 )第   1071 号</t>
  </si>
  <si>
    <t>( 訪看25 )第   1155 号</t>
  </si>
  <si>
    <t>( 訪看41 )第    412 号</t>
  </si>
  <si>
    <t>( 訪看23 )第   1068 号</t>
  </si>
  <si>
    <t>( 訪看24 )第    797 号</t>
  </si>
  <si>
    <t>( 訪看25 )第    871 号</t>
  </si>
  <si>
    <t>( 訪看34 )第    288 号</t>
  </si>
  <si>
    <t>( 訪ベⅠ１ )第    331 号</t>
  </si>
  <si>
    <t>( 訪ベⅠ１注 )第     58 号</t>
  </si>
  <si>
    <t>( 訪看41 )第    271 号</t>
  </si>
  <si>
    <t>( 訪看10 )第     94 号</t>
  </si>
  <si>
    <t>( 訪看23 )第    121 号</t>
  </si>
  <si>
    <t>( 訪看25 )第     29 号</t>
  </si>
  <si>
    <t>( 訪看27 )第    130 号</t>
  </si>
  <si>
    <t>( 訪看34 )第    166 号</t>
  </si>
  <si>
    <t>( 訪ベⅠ１ )第    219 号</t>
  </si>
  <si>
    <t>( 訪ベⅠ１注 )第    244 号</t>
  </si>
  <si>
    <t>( 訪看40 )第    325 号</t>
  </si>
  <si>
    <t>( 訪看10 )第     95 号</t>
  </si>
  <si>
    <t>( 訪看23 )第    143 号</t>
  </si>
  <si>
    <t>( 訪看25 )第     39 号</t>
  </si>
  <si>
    <t>( 訪看26 )第     65 号</t>
  </si>
  <si>
    <t>( 訪看27 )第    131 号</t>
  </si>
  <si>
    <t>( 訪看機１ )第     29 号</t>
  </si>
  <si>
    <t>( 訪看32 )第     77 号</t>
  </si>
  <si>
    <t>( 訪看34 )第    192 号</t>
  </si>
  <si>
    <t>( 訪ベⅠ１ )第    222 号</t>
  </si>
  <si>
    <t>( 訪ベⅠ１注 )第    243 号</t>
  </si>
  <si>
    <t>( 訪看40 )第    333 号</t>
  </si>
  <si>
    <t>( 訪看23 )第    992 号</t>
  </si>
  <si>
    <t>( 訪看24 )第     98 号</t>
  </si>
  <si>
    <t>( 訪看25 )第    211 号</t>
  </si>
  <si>
    <t>( 訪看機３ )第     20 号</t>
  </si>
  <si>
    <t>( 訪看34 )第    261 号</t>
  </si>
  <si>
    <t>( 訪ベⅠ１ )第    224 号</t>
  </si>
  <si>
    <t>( 訪ベⅠ１注 )第     21 号</t>
  </si>
  <si>
    <t>( 訪看40 )第    334 号</t>
  </si>
  <si>
    <t>( 訪看24 )第     99 号</t>
  </si>
  <si>
    <t>( 訪看25 )第    271 号</t>
  </si>
  <si>
    <t>( 訪看24 )第    319 号</t>
  </si>
  <si>
    <t>( 訪看25 )第    419 号</t>
  </si>
  <si>
    <t>( 訪看34 )第    344 号</t>
  </si>
  <si>
    <t>( 訪ベⅠ１ )第    273 号</t>
  </si>
  <si>
    <t>( 訪ベⅠ１注 )第    323 号</t>
  </si>
  <si>
    <t>( 訪看40 )第    624 号</t>
  </si>
  <si>
    <t>( 訪看41 )第    319 号</t>
  </si>
  <si>
    <t>( 訪看24 )第    296 号</t>
  </si>
  <si>
    <t>( 訪看25 )第    395 号</t>
  </si>
  <si>
    <t>( 訪ベⅠ１ )第    534 号</t>
  </si>
  <si>
    <t>( 訪看41 )第     98 号</t>
  </si>
  <si>
    <t>( 訪看24 )第    469 号</t>
  </si>
  <si>
    <t>( 訪看25 )第    565 号</t>
  </si>
  <si>
    <t>( 訪看23 )第    520 号</t>
  </si>
  <si>
    <t>( 訪看25 )第    607 号</t>
  </si>
  <si>
    <t>( 訪看34 )第    140 号</t>
  </si>
  <si>
    <t>( 訪看40 )第     34 号</t>
  </si>
  <si>
    <t>( 訪看24 )第    694 号</t>
  </si>
  <si>
    <t>( 訪看25 )第    766 号</t>
  </si>
  <si>
    <t>( 訪看40 )第    197 号</t>
  </si>
  <si>
    <t>( 訪看10 )第    608 号</t>
  </si>
  <si>
    <t>( 訪看24 )第    895 号</t>
  </si>
  <si>
    <t>( 訪看25 )第    965 号</t>
  </si>
  <si>
    <t>( 訪看27 )第    308 号</t>
  </si>
  <si>
    <t>( 訪看34 )第    141 号</t>
  </si>
  <si>
    <t>( 訪ベⅠ１ )第    332 号</t>
  </si>
  <si>
    <t>( 訪ベⅠ１注 )第    326 号</t>
  </si>
  <si>
    <t>( 訪看41 )第    272 号</t>
  </si>
  <si>
    <t>( 訪看10 )第    641 号</t>
  </si>
  <si>
    <t>( 訪看23 )第   1079 号</t>
  </si>
  <si>
    <t>( 訪看24 )第    947 号</t>
  </si>
  <si>
    <t>( 訪看25 )第   1017 号</t>
  </si>
  <si>
    <t>( 訪看27 )第    335 号</t>
  </si>
  <si>
    <t>( 訪看28 )第    225 号</t>
  </si>
  <si>
    <t>( 訪看41 )第     17 号</t>
  </si>
  <si>
    <t>( 訪看10 )第    677 号</t>
  </si>
  <si>
    <t>( 訪看23 )第    954 号</t>
  </si>
  <si>
    <t>( 訪看25 )第   1026 号</t>
  </si>
  <si>
    <t>( 訪看27 )第    375 号</t>
  </si>
  <si>
    <t>( 訪看28 )第    249 号</t>
  </si>
  <si>
    <t>( 訪看34 )第    417 号</t>
  </si>
  <si>
    <t>( 訪ベⅠ１ )第    512 号</t>
  </si>
  <si>
    <t>( 訪看41 )第    122 号</t>
  </si>
  <si>
    <t>( 訪看10 )第    678 号</t>
  </si>
  <si>
    <t>( 訪看24 )第    995 号</t>
  </si>
  <si>
    <t>( 訪看25 )第   1073 号</t>
  </si>
  <si>
    <t>( 訪看26 )第     58 号</t>
  </si>
  <si>
    <t>( 訪看27 )第    376 号</t>
  </si>
  <si>
    <t>( 訪看28 )第    250 号</t>
  </si>
  <si>
    <t>( 訪看32 )第     54 号</t>
  </si>
  <si>
    <t>( 訪看34 )第    338 号</t>
  </si>
  <si>
    <t>( 訪看41 )第    182 号</t>
  </si>
  <si>
    <t>( 訪看10 )第    699 号</t>
  </si>
  <si>
    <t>( 訪看24 )第   1022 号</t>
  </si>
  <si>
    <t>( 訪看25 )第   1103 号</t>
  </si>
  <si>
    <t>( 訪看27 )第    396 号</t>
  </si>
  <si>
    <t>( 訪看28 )第    261 号</t>
  </si>
  <si>
    <t>( 訪看34 )第    276 号</t>
  </si>
  <si>
    <t>( 訪看41 )第    352 号</t>
  </si>
  <si>
    <t>( 訪看24 )第   1086 号</t>
  </si>
  <si>
    <t>( 訪看25 )第   1170 号</t>
  </si>
  <si>
    <t>( 訪看41 )第    428 号</t>
  </si>
  <si>
    <t>( 訪看10 )第    831 号</t>
  </si>
  <si>
    <t>( 訪看24 )第   1127 号</t>
  </si>
  <si>
    <t>( 訪看25 )第   1212 号</t>
  </si>
  <si>
    <t>( 訪看27 )第    500 号</t>
  </si>
  <si>
    <t>( 訪看28 )第    330 号</t>
  </si>
  <si>
    <t>( 訪看41 )第    495 号</t>
  </si>
  <si>
    <t>( 訪看24 )第    791 号</t>
  </si>
  <si>
    <t>( 訪看25 )第    865 号</t>
  </si>
  <si>
    <t>( 訪看41 )第    302 号</t>
  </si>
  <si>
    <t>( 訪看10 )第    257 号</t>
  </si>
  <si>
    <t>( 訪看23 )第    468 号</t>
  </si>
  <si>
    <t>( 訪看25 )第    564 号</t>
  </si>
  <si>
    <t>( 訪看27 )第     76 号</t>
  </si>
  <si>
    <t>( 訪看28 )第     62 号</t>
  </si>
  <si>
    <t>( 訪看40 )第    338 号</t>
  </si>
  <si>
    <t>( 訪看10 )第     96 号</t>
  </si>
  <si>
    <t>( 訪看23 )第    139 号</t>
  </si>
  <si>
    <t>( 訪看25 )第    154 号</t>
  </si>
  <si>
    <t>( 訪看27 )第    132 号</t>
  </si>
  <si>
    <t>( 訪看34 )第    186 号</t>
  </si>
  <si>
    <t>( 訪ベⅠ１ )第    226 号</t>
  </si>
  <si>
    <t>( 訪ベⅠ１注 )第    241 号</t>
  </si>
  <si>
    <t>( 訪看40 )第    330 号</t>
  </si>
  <si>
    <t>( 訪看23 )第    993 号</t>
  </si>
  <si>
    <t>( 訪看24 )第    686 号</t>
  </si>
  <si>
    <t>( 訪看25 )第    758 号</t>
  </si>
  <si>
    <t>( 訪看41 )第    143 号</t>
  </si>
  <si>
    <t>( 訪看10 )第    624 号</t>
  </si>
  <si>
    <t>( 訪看23 )第    913 号</t>
  </si>
  <si>
    <t>( 訪看25 )第    983 号</t>
  </si>
  <si>
    <t>( 訪看27 )第    323 号</t>
  </si>
  <si>
    <t>( 訪ベⅠ１ )第    533 号</t>
  </si>
  <si>
    <t>( 訪ベⅠ１注 )第    164 号</t>
  </si>
  <si>
    <t>( 訪看40 )第    618 号</t>
  </si>
  <si>
    <t>( 訪看41 )第    273 号</t>
  </si>
  <si>
    <t>( 訪看10 )第    113 号</t>
  </si>
  <si>
    <t>( 訪看23 )第   1064 号</t>
  </si>
  <si>
    <t>( 訪看25 )第   1088 号</t>
  </si>
  <si>
    <t>( 訪看41 )第    183 号</t>
  </si>
  <si>
    <t>( 訪看10 )第     97 号</t>
  </si>
  <si>
    <t>( 訪看23 )第    131 号</t>
  </si>
  <si>
    <t>( 訪看25 )第    248 号</t>
  </si>
  <si>
    <t>( 訪看27 )第    133 号</t>
  </si>
  <si>
    <t>( 訪看33 )第      7 号</t>
  </si>
  <si>
    <t>( 訪看34 )第    178 号</t>
  </si>
  <si>
    <t>( 訪ベⅠ１ )第    227 号</t>
  </si>
  <si>
    <t>( 訪ベⅠ１注 )第     16 号</t>
  </si>
  <si>
    <t>( 訪看40 )第    329 号</t>
  </si>
  <si>
    <t>( 訪看10 )第     98 号</t>
  </si>
  <si>
    <t>( 訪看24 )第    100 号</t>
  </si>
  <si>
    <t>( 訪看25 )第    217 号</t>
  </si>
  <si>
    <t>( 訪看27 )第    345 号</t>
  </si>
  <si>
    <t>( 訪看34 )第    310 号</t>
  </si>
  <si>
    <t>( 訪ベⅠ１ )第      3 号</t>
  </si>
  <si>
    <t>( 訪ベⅠ１注 )第    284 号</t>
  </si>
  <si>
    <t>( 訪看40 )第     60 号</t>
  </si>
  <si>
    <t>( 訪看10 )第     18 号</t>
  </si>
  <si>
    <t>( 訪看23 )第    113 号</t>
  </si>
  <si>
    <t>( 訪看25 )第    156 号</t>
  </si>
  <si>
    <t>( 訪看27 )第    134 号</t>
  </si>
  <si>
    <t>( 訪看34 )第    213 号</t>
  </si>
  <si>
    <t>( 訪ベⅠ１ )第    228 号</t>
  </si>
  <si>
    <t>( 訪ベⅠ１注 )第    240 号</t>
  </si>
  <si>
    <t>( 訪看40 )第    327 号</t>
  </si>
  <si>
    <t>( 訪看10 )第     99 号</t>
  </si>
  <si>
    <t>( 訪看23 )第    146 号</t>
  </si>
  <si>
    <t>( 訪看25 )第    257 号</t>
  </si>
  <si>
    <t>( 訪看27 )第    135 号</t>
  </si>
  <si>
    <t>( 訪看34 )第    195 号</t>
  </si>
  <si>
    <t>( 訪ベⅠ１ )第    301 号</t>
  </si>
  <si>
    <t>( 訪ベⅠ１注 )第    238 号</t>
  </si>
  <si>
    <t>( 訪看40 )第    332 号</t>
  </si>
  <si>
    <t>( 訪看10 )第    292 号</t>
  </si>
  <si>
    <t>( 訪看24 )第    684 号</t>
  </si>
  <si>
    <t>( 訪看25 )第    756 号</t>
  </si>
  <si>
    <t>( 訪看27 )第     94 号</t>
  </si>
  <si>
    <t>( 訪看28 )第     76 号</t>
  </si>
  <si>
    <t>( 訪看37 )第     12 号</t>
  </si>
  <si>
    <t>( 訪看40 )第    562 号</t>
  </si>
  <si>
    <t>( 訪看10 )第    254 号</t>
  </si>
  <si>
    <t>( 訪看23 )第    505 号</t>
  </si>
  <si>
    <t>( 訪看25 )第    256 号</t>
  </si>
  <si>
    <t>( 訪看32 )第     70 号</t>
  </si>
  <si>
    <t>( 訪看34 )第    311 号</t>
  </si>
  <si>
    <t>( 訪ベⅠ１ )第    425 号</t>
  </si>
  <si>
    <t>( 訪ベⅠ１注 )第    250 号</t>
  </si>
  <si>
    <t>( 訪看40 )第    206 号</t>
  </si>
  <si>
    <t>( 訪看10 )第    538 号</t>
  </si>
  <si>
    <t>( 訪看23 )第    166 号</t>
  </si>
  <si>
    <t>( 訪看25 )第    147 号</t>
  </si>
  <si>
    <t>( 訪看34 )第    265 号</t>
  </si>
  <si>
    <t>( 訪ベⅠ１ )第    229 号</t>
  </si>
  <si>
    <t>( 訪ベⅠ１注 )第    370 号</t>
  </si>
  <si>
    <t>( 訪看40 )第     87 号</t>
  </si>
  <si>
    <t>( 訪看23 )第   1011 号</t>
  </si>
  <si>
    <t>( 訪看25 )第    251 号</t>
  </si>
  <si>
    <t>( 訪看34 )第    326 号</t>
  </si>
  <si>
    <t>( 訪ベⅠ１ )第    230 号</t>
  </si>
  <si>
    <t>( 訪ベⅠ１注 )第     70 号</t>
  </si>
  <si>
    <t>( 訪看40 )第    649 号</t>
  </si>
  <si>
    <t>( 訪看41 )第    435 号</t>
  </si>
  <si>
    <t>( 訪看10 )第    166 号</t>
  </si>
  <si>
    <t>( 訪看23 )第    521 号</t>
  </si>
  <si>
    <t>( 訪看25 )第    326 号</t>
  </si>
  <si>
    <t>( 訪看機３ )第     25 号</t>
  </si>
  <si>
    <t>( 訪看34 )第    266 号</t>
  </si>
  <si>
    <t>( 訪ベⅠ１ )第    231 号</t>
  </si>
  <si>
    <t>( 訪ベⅠ１注 )第    369 号</t>
  </si>
  <si>
    <t>( 訪看40 )第     88 号</t>
  </si>
  <si>
    <t>( 訪看10 )第    769 号</t>
  </si>
  <si>
    <t>( 訪看23 )第    931 号</t>
  </si>
  <si>
    <t>( 訪看25 )第   1002 号</t>
  </si>
  <si>
    <t>( 訪看27 )第    450 号</t>
  </si>
  <si>
    <t>( 訪看28 )第    296 号</t>
  </si>
  <si>
    <t>( 訪ベⅠ１ )第    232 号</t>
  </si>
  <si>
    <t>( 訪ベⅠ１注 )第     38 号</t>
  </si>
  <si>
    <t>( 訪看40 )第    189 号</t>
  </si>
  <si>
    <t>( 訪看10 )第    100 号</t>
  </si>
  <si>
    <t>( 訪看23 )第    112 号</t>
  </si>
  <si>
    <t>( 訪看25 )第     74 号</t>
  </si>
  <si>
    <t>( 訪看27 )第    136 号</t>
  </si>
  <si>
    <t>( 訪看34 )第    214 号</t>
  </si>
  <si>
    <t>( 訪ベⅠ１ )第    302 号</t>
  </si>
  <si>
    <t>( 訪ベⅠ１注 )第    236 号</t>
  </si>
  <si>
    <t>( 訪看40 )第    328 号</t>
  </si>
  <si>
    <t>( 訪看10 )第    187 号</t>
  </si>
  <si>
    <t>( 訪看23 )第    101 号</t>
  </si>
  <si>
    <t>( 訪看25 )第    106 号</t>
  </si>
  <si>
    <t>( 訪ベⅠ１ )第    490 号</t>
  </si>
  <si>
    <t>( 訪看41 )第    100 号</t>
  </si>
  <si>
    <t>( 訪看24 )第    102 号</t>
  </si>
  <si>
    <t>( 訪看25 )第    218 号</t>
  </si>
  <si>
    <t>( 訪看26 )第     10 号</t>
  </si>
  <si>
    <t>( 訪看10 )第    658 号</t>
  </si>
  <si>
    <t>( 訪看23 )第    994 号</t>
  </si>
  <si>
    <t>( 訪看24 )第    304 号</t>
  </si>
  <si>
    <t>( 訪看25 )第    404 号</t>
  </si>
  <si>
    <t>( 訪看27 )第    355 号</t>
  </si>
  <si>
    <t>( 訪ベⅠ１ )第    444 号</t>
  </si>
  <si>
    <t>( 訪看40 )第    190 号</t>
  </si>
  <si>
    <t>( 訪看23 )第   1012 号</t>
  </si>
  <si>
    <t>( 訪看25 )第    518 号</t>
  </si>
  <si>
    <t>( 訪看26 )第     12 号</t>
  </si>
  <si>
    <t>( 訪看機２ )第     57 号</t>
  </si>
  <si>
    <t>( 訪ベⅠ１ )第    582 号</t>
  </si>
  <si>
    <t>( 訪ベⅠ１注 )第    347 号</t>
  </si>
  <si>
    <t>( 訪看40 )第    335 号</t>
  </si>
  <si>
    <t>( 訪看10 )第    411 号</t>
  </si>
  <si>
    <t>( 訪看24 )第    636 号</t>
  </si>
  <si>
    <t>( 訪看25 )第    710 号</t>
  </si>
  <si>
    <t>( 訪看27 )第    177 号</t>
  </si>
  <si>
    <t>( 訪看28 )第    115 号</t>
  </si>
  <si>
    <t>( 訪看34 )第     31 号</t>
  </si>
  <si>
    <t>( 訪ベⅠ１ )第    580 号</t>
  </si>
  <si>
    <t>( 訪看41 )第    101 号</t>
  </si>
  <si>
    <t>( 訪看10 )第    412 号</t>
  </si>
  <si>
    <t>( 訪看23 )第   1039 号</t>
  </si>
  <si>
    <t>( 訪看24 )第    645 号</t>
  </si>
  <si>
    <t>( 訪看25 )第    719 号</t>
  </si>
  <si>
    <t>( 訪看41 )第    141 号</t>
  </si>
  <si>
    <t>( 訪看24 )第    734 号</t>
  </si>
  <si>
    <t>( 訪看25 )第    807 号</t>
  </si>
  <si>
    <t>( 訪看34 )第     46 号</t>
  </si>
  <si>
    <t>( 訪ベⅠ１ )第    233 号</t>
  </si>
  <si>
    <t>( 訪ベⅠ１注 )第    173 号</t>
  </si>
  <si>
    <t>( 訪看40 )第    592 号</t>
  </si>
  <si>
    <t>( 訪看10 )第    591 号</t>
  </si>
  <si>
    <t>( 訪看24 )第    879 号</t>
  </si>
  <si>
    <t>( 訪看25 )第    951 号</t>
  </si>
  <si>
    <t>( 訪看27 )第    292 号</t>
  </si>
  <si>
    <t>( 訪看28 )第    192 号</t>
  </si>
  <si>
    <t>( 訪看10 )第    687 号</t>
  </si>
  <si>
    <t>( 訪看23 )第   1080 号</t>
  </si>
  <si>
    <t>( 訪看24 )第   1010 号</t>
  </si>
  <si>
    <t>( 訪看25 )第   1084 号</t>
  </si>
  <si>
    <t>( 訪看27 )第    385 号</t>
  </si>
  <si>
    <t>( 訪看28 )第    255 号</t>
  </si>
  <si>
    <t>( 訪看34 )第    424 号</t>
  </si>
  <si>
    <t>( 訪看37 )第     19 号</t>
  </si>
  <si>
    <t>( 訪ベⅠ１ )第    368 号</t>
  </si>
  <si>
    <t>( 訪ベⅠ１注 )第     55 号</t>
  </si>
  <si>
    <t>( 訪看40 )第    628 号</t>
  </si>
  <si>
    <t>( 訪看41 )第    292 号</t>
  </si>
  <si>
    <t>( 訪看10 )第    742 号</t>
  </si>
  <si>
    <t>( 訪看24 )第   1077 号</t>
  </si>
  <si>
    <t>( 訪看25 )第   1152 号</t>
  </si>
  <si>
    <t>( 訪看27 )第    431 号</t>
  </si>
  <si>
    <t>( 訪看41 )第    409 号</t>
  </si>
  <si>
    <t>( 訪看10 )第    772 号</t>
  </si>
  <si>
    <t>( 訪看24 )第   1100 号</t>
  </si>
  <si>
    <t>( 訪看25 )第   1183 号</t>
  </si>
  <si>
    <t>( 訪看27 )第    452 号</t>
  </si>
  <si>
    <t>( 訪看28 )第    297 号</t>
  </si>
  <si>
    <t>( 訪看41 )第    442 号</t>
  </si>
  <si>
    <t>( 訪看10 )第    788 号</t>
  </si>
  <si>
    <t>( 訪看23 )第    762 号</t>
  </si>
  <si>
    <t>( 訪看25 )第    836 号</t>
  </si>
  <si>
    <t>( 訪看34 )第     68 号</t>
  </si>
  <si>
    <t>( 訪看35 )第      6 号</t>
  </si>
  <si>
    <t>( 訪ベⅠ１ )第    234 号</t>
  </si>
  <si>
    <t>( 訪ベⅠ１注 )第    256 号</t>
  </si>
  <si>
    <t>( 訪看40 )第    186 号</t>
  </si>
  <si>
    <t>( 訪看10 )第    789 号</t>
  </si>
  <si>
    <t>( 訪看23 )第    630 号</t>
  </si>
  <si>
    <t>( 訪看25 )第    703 号</t>
  </si>
  <si>
    <t>( 訪看26 )第     30 号</t>
  </si>
  <si>
    <t>( 訪看27 )第    465 号</t>
  </si>
  <si>
    <t>( 訪看28 )第    304 号</t>
  </si>
  <si>
    <t>( 訪看32 )第     24 号</t>
  </si>
  <si>
    <t>( 訪看33 )第      4 号</t>
  </si>
  <si>
    <t>( 訪看40 )第    336 号</t>
  </si>
  <si>
    <t>( 訪看23 )第   1202 号</t>
  </si>
  <si>
    <t>( 訪看25 )第    856 号</t>
  </si>
  <si>
    <t>( 訪看32 )第     50 号</t>
  </si>
  <si>
    <t>( 訪看34 )第     69 号</t>
  </si>
  <si>
    <t>( 訪ベⅠ１ )第    449 号</t>
  </si>
  <si>
    <t>( 訪看40 )第    337 号</t>
  </si>
  <si>
    <t>( 訪看10 )第    553 号</t>
  </si>
  <si>
    <t>( 訪看23 )第   1179 号</t>
  </si>
  <si>
    <t>( 訪看24 )第    831 号</t>
  </si>
  <si>
    <t>( 訪看25 )第    905 号</t>
  </si>
  <si>
    <t>( 訪看34 )第     48 号</t>
  </si>
  <si>
    <t>( 訪看35 )第     53 号</t>
  </si>
  <si>
    <t>( 訪ベⅠ１ )第    402 号</t>
  </si>
  <si>
    <t>( 訪ベⅠ１注 )第    111 号</t>
  </si>
  <si>
    <t>( 訪看40 )第    594 号</t>
  </si>
  <si>
    <t>( 訪看10 )第      4 号</t>
  </si>
  <si>
    <t>( 訪看23 )第    103 号</t>
  </si>
  <si>
    <t>( 訪看25 )第     84 号</t>
  </si>
  <si>
    <t>( 訪看27 )第    492 号</t>
  </si>
  <si>
    <t>( 訪看40 )第    149 号</t>
  </si>
  <si>
    <t>( 訪看10 )第    101 号</t>
  </si>
  <si>
    <t>( 訪看23 )第    559 号</t>
  </si>
  <si>
    <t>( 訪看25 )第    645 号</t>
  </si>
  <si>
    <t>( 訪看27 )第    147 号</t>
  </si>
  <si>
    <t>( 訪看34 )第    194 号</t>
  </si>
  <si>
    <t>( 訪ベⅠ１ )第    238 号</t>
  </si>
  <si>
    <t>( 訪ベⅠ１注 )第    234 号</t>
  </si>
  <si>
    <t>( 訪看40 )第    331 号</t>
  </si>
  <si>
    <t>( 訪看10 )第    625 号</t>
  </si>
  <si>
    <t>( 訪看23 )第   1132 号</t>
  </si>
  <si>
    <t>( 訪看24 )第   1082 号</t>
  </si>
  <si>
    <t>( 訪看25 )第   1166 号</t>
  </si>
  <si>
    <t>( 訪看34 )第     84 号</t>
  </si>
  <si>
    <t>( 訪ベⅠ１ )第    239 号</t>
  </si>
  <si>
    <t>( 訪ベⅠ１注 )第     99 号</t>
  </si>
  <si>
    <t>( 訪看40 )第     18 号</t>
  </si>
  <si>
    <t>( 訪看23 )第    995 号</t>
  </si>
  <si>
    <t>( 訪看24 )第    962 号</t>
  </si>
  <si>
    <t>( 訪看25 )第   1033 号</t>
  </si>
  <si>
    <t>( 訪ベⅠ１ )第    303 号</t>
  </si>
  <si>
    <t>( 訪ベⅠ１注 )第    202 号</t>
  </si>
  <si>
    <t>( 訪看41 )第     19 号</t>
  </si>
  <si>
    <t>( 訪看10 )第    103 号</t>
  </si>
  <si>
    <t>( 訪看23 )第   1119 号</t>
  </si>
  <si>
    <t>( 訪看24 )第    117 号</t>
  </si>
  <si>
    <t>( 訪看25 )第    124 号</t>
  </si>
  <si>
    <t>( 訪看27 )第    137 号</t>
  </si>
  <si>
    <t>( 訪看34 )第    209 号</t>
  </si>
  <si>
    <t>( 訪ベⅠ１ )第    243 号</t>
  </si>
  <si>
    <t>( 訪ベⅠ１注 )第    232 号</t>
  </si>
  <si>
    <t>( 訪看40 )第    342 号</t>
  </si>
  <si>
    <t>( 訪看10 )第    251 号</t>
  </si>
  <si>
    <t>( 訪看23 )第    997 号</t>
  </si>
  <si>
    <t>( 訪看24 )第    454 号</t>
  </si>
  <si>
    <t>( 訪看25 )第    549 号</t>
  </si>
  <si>
    <t>( 訪ベⅠ１ )第    336 号</t>
  </si>
  <si>
    <t>( 訪ベⅠ１注 )第    388 号</t>
  </si>
  <si>
    <t>( 訪看40 )第    343 号</t>
  </si>
  <si>
    <t>( 訪看10 )第    104 号</t>
  </si>
  <si>
    <t>( 訪看23 )第    133 号</t>
  </si>
  <si>
    <t>( 訪看25 )第    236 号</t>
  </si>
  <si>
    <t>( 訪看27 )第    138 号</t>
  </si>
  <si>
    <t>( 訪看34 )第    180 号</t>
  </si>
  <si>
    <t>( 訪ベⅠ１ )第    245 号</t>
  </si>
  <si>
    <t>( 訪ベⅠ１注 )第    230 号</t>
  </si>
  <si>
    <t>( 訪看40 )第    339 号</t>
  </si>
  <si>
    <t>( 訪看10 )第    219 号</t>
  </si>
  <si>
    <t>( 訪看23 )第    523 号</t>
  </si>
  <si>
    <t>( 訪看25 )第    359 号</t>
  </si>
  <si>
    <t>( 訪看27 )第     93 号</t>
  </si>
  <si>
    <t>( 訪看28 )第     75 号</t>
  </si>
  <si>
    <t>( 訪看40 )第     83 号</t>
  </si>
  <si>
    <t>( 訪看24 )第   1149 号</t>
  </si>
  <si>
    <t>( 訪看25 )第   1236 号</t>
  </si>
  <si>
    <t>( 訪ベⅠ１ )第    572 号</t>
  </si>
  <si>
    <t>( 訪ベⅠ１注 )第    307 号</t>
  </si>
  <si>
    <t>( 訪看41 )第    502 号</t>
  </si>
  <si>
    <t>( 訪看10 )第    566 号</t>
  </si>
  <si>
    <t>( 訪看34 )第    177 号</t>
  </si>
  <si>
    <t>( 訪ベⅠ１ )第    246 号</t>
  </si>
  <si>
    <t>( 訪ベⅠ１注 )第    228 号</t>
  </si>
  <si>
    <t>( 訪看40 )第    340 号</t>
  </si>
  <si>
    <t>( 訪看10 )第    105 号</t>
  </si>
  <si>
    <t>( 訪看34 )第    204 号</t>
  </si>
  <si>
    <t>( 訪ベⅠ１ )第    304 号</t>
  </si>
  <si>
    <t>( 訪ベⅠ１注 )第    226 号</t>
  </si>
  <si>
    <t>( 訪看40 )第    344 号</t>
  </si>
  <si>
    <t>( 訪看23 )第    524 号</t>
  </si>
  <si>
    <t>( 訪看25 )第    613 号</t>
  </si>
  <si>
    <t>( 訪ベⅠ１ )第    248 号</t>
  </si>
  <si>
    <t>( 訪ベⅠ１注 )第    125 号</t>
  </si>
  <si>
    <t>( 訪看41 )第    274 号</t>
  </si>
  <si>
    <t>( 訪看10 )第    718 号</t>
  </si>
  <si>
    <t>( 訪看24 )第   1060 号</t>
  </si>
  <si>
    <t>( 訪看25 )第   1143 号</t>
  </si>
  <si>
    <t>( 訪看27 )第    425 号</t>
  </si>
  <si>
    <t>( 訪ベⅠ１ )第    399 号</t>
  </si>
  <si>
    <t>( 訪ベⅠ１注 )第    124 号</t>
  </si>
  <si>
    <t>( 訪看41 )第    377 号</t>
  </si>
  <si>
    <t>( 訪看10 )第    731 号</t>
  </si>
  <si>
    <t>( 訪看24 )第   1055 号</t>
  </si>
  <si>
    <t>( 訪看25 )第   1137 号</t>
  </si>
  <si>
    <t>( 訪看27 )第    421 号</t>
  </si>
  <si>
    <t>( 訪看28 )第    281 号</t>
  </si>
  <si>
    <t>( 訪ベⅠ１ )第    472 号</t>
  </si>
  <si>
    <t>( 訪看41 )第    391 号</t>
  </si>
  <si>
    <t>( 訪看10 )第    106 号</t>
  </si>
  <si>
    <t>( 訪看23 )第   1148 号</t>
  </si>
  <si>
    <t>( 訪看24 )第    122 号</t>
  </si>
  <si>
    <t>( 訪看25 )第     30 号</t>
  </si>
  <si>
    <t>( 訪看27 )第    139 号</t>
  </si>
  <si>
    <t>( 訪看34 )第    167 号</t>
  </si>
  <si>
    <t>( 訪ベⅠ１ )第    254 号</t>
  </si>
  <si>
    <t>( 訪ベⅠ１注 )第    224 号</t>
  </si>
  <si>
    <t>( 訪看40 )第    341 号</t>
  </si>
  <si>
    <t>( 訪看10 )第    293 号</t>
  </si>
  <si>
    <t>( 訪看24 )第    285 号</t>
  </si>
  <si>
    <t>( 訪看25 )第    383 号</t>
  </si>
  <si>
    <t>( 訪ベⅠ１ )第    416 号</t>
  </si>
  <si>
    <t>( 訪ベⅠ１注 )第    130 号</t>
  </si>
  <si>
    <t>( 訪看40 )第     15 号</t>
  </si>
  <si>
    <t>( 訪看23 )第    104 号</t>
  </si>
  <si>
    <t>( 訪看25 )第    259 号</t>
  </si>
  <si>
    <t>( 訪ベⅠ１ )第    250 号</t>
  </si>
  <si>
    <t>( 訪ベⅠ１注 )第    396 号</t>
  </si>
  <si>
    <t>( 訪看40 )第     76 号</t>
  </si>
  <si>
    <t>( 訪看10 )第    262 号</t>
  </si>
  <si>
    <t>( 訪看23 )第   1163 号</t>
  </si>
  <si>
    <t>( 訪看24 )第    985 号</t>
  </si>
  <si>
    <t>( 訪看25 )第   1062 号</t>
  </si>
  <si>
    <t>( 訪看27 )第    369 号</t>
  </si>
  <si>
    <t>( 訪看34 )第    206 号</t>
  </si>
  <si>
    <t>( 訪ベⅠ１ )第    252 号</t>
  </si>
  <si>
    <t>( 訪ベⅠ１注 )第    222 号</t>
  </si>
  <si>
    <t>( 訪看40 )第    345 号</t>
  </si>
  <si>
    <t>( 訪看10 )第    469 号</t>
  </si>
  <si>
    <t>( 訪看24 )第    722 号</t>
  </si>
  <si>
    <t>( 訪看25 )第    794 号</t>
  </si>
  <si>
    <t>( 訪看27 )第    209 号</t>
  </si>
  <si>
    <t>( 訪看28 )第    129 号</t>
  </si>
  <si>
    <t>( 訪看40 )第    204 号</t>
  </si>
  <si>
    <t>( 訪看10 )第    679 号</t>
  </si>
  <si>
    <t>( 訪看24 )第    974 号</t>
  </si>
  <si>
    <t>( 訪看25 )第   1046 号</t>
  </si>
  <si>
    <t>( 訪看27 )第    377 号</t>
  </si>
  <si>
    <t>( 訪看28 )第    251 号</t>
  </si>
  <si>
    <t>( 訪ベⅠ１ )第    485 号</t>
  </si>
  <si>
    <t>( 訪看41 )第    123 号</t>
  </si>
  <si>
    <t>( 訪看24 )第   1036 号</t>
  </si>
  <si>
    <t>( 訪看25 )第   1116 号</t>
  </si>
  <si>
    <t>( 訪看37 )第     26 号</t>
  </si>
  <si>
    <t>( 訪ベⅠ１ )第    611 号</t>
  </si>
  <si>
    <t>( 訪ベⅠ１注 )第    393 号</t>
  </si>
  <si>
    <t>( 訪看10 )第     16 号</t>
  </si>
  <si>
    <t>( 訪看23 )第    891 号</t>
  </si>
  <si>
    <t>( 訪看25 )第    962 号</t>
  </si>
  <si>
    <t>( 訪看26 )第     61 号</t>
  </si>
  <si>
    <t>( 訪看27 )第    300 号</t>
  </si>
  <si>
    <t>( 訪看32 )第     58 号</t>
  </si>
  <si>
    <t>( 訪看34 )第    165 号</t>
  </si>
  <si>
    <t>( 訪ベⅠ１ )第    256 号</t>
  </si>
  <si>
    <t>( 訪ベⅠ１注 )第    220 号</t>
  </si>
  <si>
    <t>( 訪看40 )第    347 号</t>
  </si>
  <si>
    <t>( 訪看23 )第    552 号</t>
  </si>
  <si>
    <t>( 訪看25 )第    638 号</t>
  </si>
  <si>
    <t>( 訪看32 )第     14 号</t>
  </si>
  <si>
    <t>( 訪看34 )第    155 号</t>
  </si>
  <si>
    <t>( 訪看37 )第      4 号</t>
  </si>
  <si>
    <t>( 訪ベⅠ１ )第     24 号</t>
  </si>
  <si>
    <t>( 訪ベⅠ１注 )第     11 号</t>
  </si>
  <si>
    <t>( 訪ベⅡ１０ )第      3 号</t>
  </si>
  <si>
    <t>( 訪看40 )第    198 号</t>
  </si>
  <si>
    <t>( 訪看23 )第    652 号</t>
  </si>
  <si>
    <t>( 訪看25 )第    726 号</t>
  </si>
  <si>
    <t>( 訪ベⅠ１ )第    277 号</t>
  </si>
  <si>
    <t>( 訪ベⅠ１注 )第    293 号</t>
  </si>
  <si>
    <t>( 訪看40 )第    350 号</t>
  </si>
  <si>
    <t>( 訪看10 )第    711 号</t>
  </si>
  <si>
    <t>( 訪看23 )第   1105 号</t>
  </si>
  <si>
    <t>( 訪看24 )第   1042 号</t>
  </si>
  <si>
    <t>( 訪看25 )第   1121 号</t>
  </si>
  <si>
    <t>( 訪看27 )第    408 号</t>
  </si>
  <si>
    <t>( 訪看28 )第    272 号</t>
  </si>
  <si>
    <t>( 訪看41 )第    367 号</t>
  </si>
  <si>
    <t>( 訪看41 )第     20 号</t>
  </si>
  <si>
    <t>( 訪看34 )第    268 号</t>
  </si>
  <si>
    <t>( 訪ベⅠ１ )第    258 号</t>
  </si>
  <si>
    <t>( 訪ベⅠ１注 )第    259 号</t>
  </si>
  <si>
    <t>( 訪看40 )第    552 号</t>
  </si>
  <si>
    <t>( 訪看41 )第    384 号</t>
  </si>
  <si>
    <t>( 訪看10 )第    107 号</t>
  </si>
  <si>
    <t>( 訪看23 )第    631 号</t>
  </si>
  <si>
    <t>( 訪看25 )第    705 号</t>
  </si>
  <si>
    <t>( 訪看27 )第    174 号</t>
  </si>
  <si>
    <t>( 訪看34 )第    188 号</t>
  </si>
  <si>
    <t>( 訪ベⅠ１ )第    305 号</t>
  </si>
  <si>
    <t>( 訪ベⅠ１注 )第    218 号</t>
  </si>
  <si>
    <t>( 訪看40 )第    346 号</t>
  </si>
  <si>
    <t>( 訪看34 )第    340 号</t>
  </si>
  <si>
    <t>( 訪看40 )第    349 号</t>
  </si>
  <si>
    <t>( 訪看10 )第    573 号</t>
  </si>
  <si>
    <t>( 訪看23 )第    851 号</t>
  </si>
  <si>
    <t>( 訪看25 )第    923 号</t>
  </si>
  <si>
    <t>( 訪看27 )第    279 号</t>
  </si>
  <si>
    <t>( 訪看28 )第    180 号</t>
  </si>
  <si>
    <t>( 訪看34 )第     53 号</t>
  </si>
  <si>
    <t>( 訪看35 )第     76 号</t>
  </si>
  <si>
    <t>( 訪看37 )第     43 号</t>
  </si>
  <si>
    <t>( 訪ベⅠ１ )第    260 号</t>
  </si>
  <si>
    <t>( 訪ベⅠ１注 )第     61 号</t>
  </si>
  <si>
    <t>( 訪看40 )第    595 号</t>
  </si>
  <si>
    <t>( 訪看41 )第    275 号</t>
  </si>
  <si>
    <t>( 訪看24 )第    883 号</t>
  </si>
  <si>
    <t>( 訪看25 )第    955 号</t>
  </si>
  <si>
    <t>( 訪ベⅠ１ )第    493 号</t>
  </si>
  <si>
    <t>( 訪看10 )第    595 号</t>
  </si>
  <si>
    <t>( 訪看24 )第    739 号</t>
  </si>
  <si>
    <t>( 訪看25 )第    812 号</t>
  </si>
  <si>
    <t>( 訪看27 )第    294 号</t>
  </si>
  <si>
    <t>( 訪ベⅠ１ )第    261 号</t>
  </si>
  <si>
    <t>( 訪ベⅠ１注 )第     89 号</t>
  </si>
  <si>
    <t>( 訪看41 )第    103 号</t>
  </si>
  <si>
    <t>( 訪看10 )第    108 号</t>
  </si>
  <si>
    <t>( 訪看23 )第    424 号</t>
  </si>
  <si>
    <t>( 訪看27 )第    140 号</t>
  </si>
  <si>
    <t>( 訪看34 )第    207 号</t>
  </si>
  <si>
    <t>( 訪ベⅠ１ )第    262 号</t>
  </si>
  <si>
    <t>( 訪ベⅠ１注 )第    216 号</t>
  </si>
  <si>
    <t>( 訪看40 )第    348 号</t>
  </si>
  <si>
    <t>( 訪看10 )第    109 号</t>
  </si>
  <si>
    <t>( 訪ベⅠ１ )第    263 号</t>
  </si>
  <si>
    <t>( 訪ベⅠ１注 )第    113 号</t>
  </si>
  <si>
    <t>( 訪看40 )第    117 号</t>
  </si>
  <si>
    <t>( 訪看10 )第    795 号</t>
  </si>
  <si>
    <t>( 訪看23 )第   1162 号</t>
  </si>
  <si>
    <t>( 訪看25 )第   1208 号</t>
  </si>
  <si>
    <t>( 訪看27 )第    469 号</t>
  </si>
  <si>
    <t>( 訪看34 )第    369 号</t>
  </si>
  <si>
    <t>( 訪ベⅠ１ )第    511 号</t>
  </si>
  <si>
    <t>( 訪看41 )第    474 号</t>
  </si>
  <si>
    <t>( 訪看10 )第    803 号</t>
  </si>
  <si>
    <t>( 訪看23 )第   1170 号</t>
  </si>
  <si>
    <t>( 訪看24 )第   1132 号</t>
  </si>
  <si>
    <t>( 訪看25 )第   1218 号</t>
  </si>
  <si>
    <t>( 訪看27 )第    477 号</t>
  </si>
  <si>
    <t>( 訪看28 )第    312 号</t>
  </si>
  <si>
    <t>( 訪ベⅠ１ )第    438 号</t>
  </si>
  <si>
    <t>( 訪看41 )第    479 号</t>
  </si>
  <si>
    <t>( 訪看10 )第    804 号</t>
  </si>
  <si>
    <t>( 訪看34 )第    435 号</t>
  </si>
  <si>
    <t>( 訪ベⅠ１ )第    445 号</t>
  </si>
  <si>
    <t>( 訪看41 )第    478 号</t>
  </si>
  <si>
    <t>( 訪看23 )第    105 号</t>
  </si>
  <si>
    <t>( 訪看25 )第     12 号</t>
  </si>
  <si>
    <t>( 訪看35 )第     82 号</t>
  </si>
  <si>
    <t>( 訪ベⅠ１ )第    266 号</t>
  </si>
  <si>
    <t>( 訪ベⅠ１注 )第     46 号</t>
  </si>
  <si>
    <t>( 訪看40 )第     81 号</t>
  </si>
  <si>
    <t>( 訪看10 )第    518 号</t>
  </si>
  <si>
    <t>( 訪看23 )第    783 号</t>
  </si>
  <si>
    <t>( 訪看25 )第    857 号</t>
  </si>
  <si>
    <t>( 訪看27 )第    247 号</t>
  </si>
  <si>
    <t>( 訪看28 )第    155 号</t>
  </si>
  <si>
    <t>( 訪看34 )第    389 号</t>
  </si>
  <si>
    <t>( 訪看35 )第      9 号</t>
  </si>
  <si>
    <t>( 訪ベⅠ１ )第    267 号</t>
  </si>
  <si>
    <t>( 訪ベⅠ１注 )第    127 号</t>
  </si>
  <si>
    <t>( 訪看40 )第    351 号</t>
  </si>
  <si>
    <t>( 訪看23 )第    953 号</t>
  </si>
  <si>
    <t>( 訪看25 )第   1027 号</t>
  </si>
  <si>
    <t>( 訪看41 )第    142 号</t>
  </si>
  <si>
    <t>( 訪看10 )第      9 号</t>
    <phoneticPr fontId="1"/>
  </si>
  <si>
    <t>( 訪ベⅠ１ )第     53 号</t>
    <phoneticPr fontId="1"/>
  </si>
  <si>
    <t>( 訪ベⅠ１注 )第    231 号</t>
    <phoneticPr fontId="1"/>
  </si>
  <si>
    <t>有</t>
    <phoneticPr fontId="1"/>
  </si>
  <si>
    <t>( 訪看26 )第     42 号</t>
    <phoneticPr fontId="1"/>
  </si>
  <si>
    <t>訪看26</t>
    <phoneticPr fontId="1"/>
  </si>
  <si>
    <t>( 訪看32 )第     43 号</t>
    <phoneticPr fontId="1"/>
  </si>
  <si>
    <t>訪看32</t>
    <phoneticPr fontId="1"/>
  </si>
  <si>
    <t>( 訪看23 )第    800 号
( 訪看25 )第    874 号
( 訪看34 )第     71 号
( 訪ベⅠ１ )第     32 号
( 訪ベⅠ１注 )第     29 号
( 訪ベⅡ１８ )第     11 号
( 訪ベⅡ１８注 )第      4 号
( 訪看41 )第    189 号</t>
    <phoneticPr fontId="1"/>
  </si>
  <si>
    <t>( 訪ベⅡ１８ )第     11 号</t>
    <phoneticPr fontId="1"/>
  </si>
  <si>
    <t>　特に指定がない場合以外、「直近１年間」は、令和７年８月１日から令和８年７月３１日までの期間の実績を記載すること。</t>
    <phoneticPr fontId="1"/>
  </si>
  <si>
    <r>
      <t>　「訪問看護ステーションコード」の欄は、</t>
    </r>
    <r>
      <rPr>
        <b/>
        <sz val="11"/>
        <rFont val="ＭＳ 明朝"/>
        <family val="1"/>
        <charset val="128"/>
      </rPr>
      <t>都道府県番号（２桁）を太枠に</t>
    </r>
    <r>
      <rPr>
        <sz val="11"/>
        <rFont val="ＭＳ 明朝"/>
        <family val="1"/>
        <charset val="128"/>
      </rPr>
      <t>、</t>
    </r>
    <r>
      <rPr>
        <b/>
        <sz val="11"/>
        <rFont val="ＭＳ 明朝"/>
        <family val="1"/>
        <charset val="128"/>
      </rPr>
      <t>訪問看護ステーションコード（７桁）を細枠に</t>
    </r>
    <r>
      <rPr>
        <sz val="11"/>
        <rFont val="ＭＳ 明朝"/>
        <family val="1"/>
        <charset val="128"/>
      </rPr>
      <t>記載すること。</t>
    </r>
    <rPh sb="2" eb="4">
      <t>ホウモン</t>
    </rPh>
    <rPh sb="4" eb="6">
      <t>カンゴ</t>
    </rPh>
    <rPh sb="17" eb="18">
      <t>ラン</t>
    </rPh>
    <rPh sb="31" eb="33">
      <t>フトワク</t>
    </rPh>
    <rPh sb="53" eb="54">
      <t>ホソ</t>
    </rPh>
    <rPh sb="54" eb="55">
      <t>ワク</t>
    </rPh>
    <phoneticPr fontId="1"/>
  </si>
  <si>
    <t>・令和８年７月１日から同年７月31日までの１か月間の実人数（延べ人数ではない。）で記載すること。</t>
    <phoneticPr fontId="1"/>
  </si>
  <si>
    <t>・（ａ）は、「①上記全利用者数のうち医療保険と介護保険の両方を利用した利用者の数（Ａ）」のうち、令和８年７月（７月１日から７月31日までの１か月間）において、精神科訪問看護基本療養費を１日以上算定している利用者の実人数を計上すること。</t>
    <phoneticPr fontId="1"/>
  </si>
  <si>
    <t>・（ｂ）は、「②上記全利用者数のうち医療保険のみの利用者の数（Ｂ）」のうち、令和８年７月（７月１日から７月31日までの１か月間）において、精神科訪問看護基本療養費を１日以上算定している利用者の実人数を計上すること。</t>
    <rPh sb="8" eb="10">
      <t>ジョウキ</t>
    </rPh>
    <rPh sb="10" eb="11">
      <t>ゼン</t>
    </rPh>
    <rPh sb="11" eb="14">
      <t>リヨウシャ</t>
    </rPh>
    <rPh sb="14" eb="15">
      <t>スウ</t>
    </rPh>
    <rPh sb="18" eb="20">
      <t>イリョウ</t>
    </rPh>
    <rPh sb="20" eb="22">
      <t>ホケン</t>
    </rPh>
    <rPh sb="25" eb="28">
      <t>リヨウシャ</t>
    </rPh>
    <rPh sb="29" eb="30">
      <t>カズ</t>
    </rPh>
    <phoneticPr fontId="1"/>
  </si>
  <si>
    <t>・「①　訪問看護ステーション全利用者数」欄は、令和８年７月１日時点の訪問看護ステーションの全利用者数（全登録者数）を記載すること。（当該日の利用開始者は含めないが、当該日の利用終了者は含めること。）</t>
    <rPh sb="20" eb="21">
      <t>ラン</t>
    </rPh>
    <phoneticPr fontId="1"/>
  </si>
  <si>
    <t>・「②　①のうち、d1以上の褥瘡を有していた利用者数」欄は、「①　訪問看護ステーション全利用者数（全登録者数）」のうち、令和８年７月１日時点でDESIGN-R2020分類d1以上を有する利用者数を記載すること。（１人の利用者が複数の褥瘡を有していても、利用者数１人として数えること。）</t>
    <rPh sb="27" eb="28">
      <t>ラン</t>
    </rPh>
    <phoneticPr fontId="1"/>
  </si>
  <si>
    <r>
      <t>　○ 別表第７等の利用者数　</t>
    </r>
    <r>
      <rPr>
        <sz val="11"/>
        <rFont val="Meiryo UI"/>
        <family val="3"/>
        <charset val="128"/>
      </rPr>
      <t>※「１月当たりの利用者数」については「小数第一位までの実数（小数以下第二位切り捨て）」で記載すること</t>
    </r>
    <rPh sb="3" eb="5">
      <t>ベッピョウ</t>
    </rPh>
    <rPh sb="5" eb="6">
      <t>ダイ</t>
    </rPh>
    <rPh sb="7" eb="8">
      <t>トウ</t>
    </rPh>
    <rPh sb="9" eb="12">
      <t>リヨウシャ</t>
    </rPh>
    <rPh sb="12" eb="13">
      <t>スウ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</si>
</sst>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0.0_ "/>
    <numFmt numFmtId="178" formatCode="#"/>
    <numFmt numFmtId="179" formatCode="#.0"/>
  </numFmts>
  <fonts count="5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name val="Meiryo UI"/>
      <family val="3"/>
      <charset val="128"/>
    </font>
    <font>
      <b/>
      <sz val="11"/>
      <name val="Meiryo UI"/>
      <family val="3"/>
      <charset val="128"/>
    </font>
    <font>
      <sz val="10"/>
      <name val="Meiryo UI"/>
      <family val="3"/>
      <charset val="128"/>
    </font>
    <font>
      <sz val="9"/>
      <name val="Meiryo UI"/>
      <family val="3"/>
      <charset val="128"/>
    </font>
    <font>
      <u/>
      <sz val="9"/>
      <name val="Meiryo UI"/>
      <family val="3"/>
      <charset val="128"/>
    </font>
    <font>
      <sz val="8"/>
      <name val="Meiryo UI"/>
      <family val="3"/>
      <charset val="128"/>
    </font>
    <font>
      <b/>
      <sz val="12"/>
      <name val="Meiryo UI"/>
      <family val="3"/>
      <charset val="128"/>
    </font>
    <font>
      <b/>
      <u val="double"/>
      <sz val="10"/>
      <name val="Meiryo UI"/>
      <family val="3"/>
      <charset val="128"/>
    </font>
    <font>
      <b/>
      <sz val="9"/>
      <name val="Meiryo UI"/>
      <family val="3"/>
      <charset val="128"/>
    </font>
    <font>
      <u/>
      <sz val="11"/>
      <name val="Meiryo UI"/>
      <family val="3"/>
      <charset val="128"/>
    </font>
    <font>
      <u/>
      <sz val="8.5"/>
      <name val="Meiryo UI"/>
      <family val="3"/>
      <charset val="128"/>
    </font>
    <font>
      <b/>
      <u/>
      <sz val="12"/>
      <name val="Meiryo UI"/>
      <family val="3"/>
      <charset val="128"/>
    </font>
    <font>
      <sz val="11"/>
      <color rgb="FFFF0000"/>
      <name val="Meiryo UI"/>
      <family val="3"/>
      <charset val="128"/>
    </font>
    <font>
      <sz val="14"/>
      <name val="Meiryo UI"/>
      <family val="3"/>
      <charset val="128"/>
    </font>
    <font>
      <sz val="12"/>
      <name val="Meiryo UI"/>
      <family val="3"/>
      <charset val="128"/>
    </font>
    <font>
      <b/>
      <sz val="16"/>
      <name val="Meiryo UI"/>
      <family val="3"/>
      <charset val="128"/>
    </font>
    <font>
      <strike/>
      <sz val="9"/>
      <color rgb="FFFF0000"/>
      <name val="Meiryo UI"/>
      <family val="3"/>
      <charset val="128"/>
    </font>
    <font>
      <u/>
      <sz val="12"/>
      <name val="Meiryo UI"/>
      <family val="3"/>
      <charset val="128"/>
    </font>
    <font>
      <b/>
      <sz val="14"/>
      <name val="Meiryo UI"/>
      <family val="3"/>
      <charset val="128"/>
    </font>
    <font>
      <sz val="14"/>
      <name val="ＭＳ Ｐゴシック"/>
      <family val="2"/>
      <charset val="128"/>
      <scheme val="minor"/>
    </font>
    <font>
      <u/>
      <sz val="10"/>
      <name val="Meiryo UI"/>
      <family val="3"/>
      <charset val="128"/>
    </font>
    <font>
      <u/>
      <sz val="8"/>
      <name val="Meiryo UI"/>
      <family val="3"/>
      <charset val="128"/>
    </font>
    <font>
      <sz val="11"/>
      <color rgb="FFFFFF00"/>
      <name val="Meiryo UI"/>
      <family val="3"/>
      <charset val="128"/>
    </font>
    <font>
      <sz val="11"/>
      <color theme="1"/>
      <name val="ＭＳ Ｐゴシック"/>
      <family val="2"/>
      <charset val="128"/>
      <scheme val="minor"/>
    </font>
    <font>
      <sz val="11.5"/>
      <name val="Meiryo UI"/>
      <family val="3"/>
      <charset val="128"/>
    </font>
    <font>
      <sz val="9"/>
      <color rgb="FF000000"/>
      <name val="Meiryo UI"/>
      <family val="3"/>
      <charset val="128"/>
    </font>
    <font>
      <b/>
      <sz val="10"/>
      <name val="Meiryo UI"/>
      <family val="3"/>
      <charset val="128"/>
    </font>
    <font>
      <sz val="12"/>
      <color theme="0" tint="-0.249977111117893"/>
      <name val="Meiryo UI"/>
      <family val="3"/>
      <charset val="128"/>
    </font>
    <font>
      <b/>
      <sz val="13"/>
      <name val="Meiryo UI"/>
      <family val="3"/>
      <charset val="128"/>
    </font>
    <font>
      <b/>
      <sz val="12"/>
      <name val="ＭＳ 明朝"/>
      <family val="1"/>
      <charset val="128"/>
    </font>
    <font>
      <sz val="12"/>
      <color theme="1"/>
      <name val="ＭＳ Ｐゴシック"/>
      <family val="2"/>
      <charset val="128"/>
      <scheme val="minor"/>
    </font>
    <font>
      <sz val="12"/>
      <name val="ＭＳ 明朝"/>
      <family val="1"/>
      <charset val="128"/>
    </font>
    <font>
      <sz val="10.5"/>
      <name val="ＭＳ 明朝"/>
      <family val="1"/>
      <charset val="128"/>
    </font>
    <font>
      <b/>
      <sz val="10.5"/>
      <name val="ＭＳ 明朝"/>
      <family val="1"/>
      <charset val="128"/>
    </font>
    <font>
      <sz val="10.5"/>
      <color theme="1"/>
      <name val="ＭＳ Ｐゴシック"/>
      <family val="2"/>
      <charset val="128"/>
      <scheme val="minor"/>
    </font>
    <font>
      <sz val="11"/>
      <name val="ＭＳ 明朝"/>
      <family val="1"/>
      <charset val="128"/>
    </font>
    <font>
      <sz val="11"/>
      <name val="ＭＳ Ｐゴシック"/>
      <family val="3"/>
      <charset val="128"/>
    </font>
    <font>
      <sz val="10.5"/>
      <name val="ＭＳ Ｐゴシック"/>
      <family val="2"/>
      <charset val="128"/>
      <scheme val="minor"/>
    </font>
    <font>
      <sz val="11"/>
      <color theme="1"/>
      <name val="ＭＳ Ｐゴシック"/>
      <family val="2"/>
      <scheme val="minor"/>
    </font>
    <font>
      <sz val="14"/>
      <color rgb="FF000000"/>
      <name val="ＭＳ ゴシック"/>
      <family val="2"/>
    </font>
    <font>
      <sz val="9"/>
      <color rgb="FF000000"/>
      <name val="ＭＳ ゴシック"/>
      <family val="2"/>
    </font>
    <font>
      <sz val="10"/>
      <color rgb="FF000000"/>
      <name val="ＭＳ ゴシック"/>
      <family val="2"/>
    </font>
    <font>
      <sz val="9"/>
      <color rgb="FF000000"/>
      <name val="ＭＳ ゴシック"/>
      <family val="3"/>
      <charset val="128"/>
    </font>
    <font>
      <sz val="9"/>
      <color rgb="FF000000"/>
      <name val="ＭＳ Ｐゴシック"/>
      <family val="2"/>
    </font>
    <font>
      <sz val="9"/>
      <color rgb="FF000000"/>
      <name val="ＭＳ Ｐゴシック"/>
      <family val="3"/>
      <charset val="128"/>
    </font>
    <font>
      <sz val="10"/>
      <color rgb="FF000000"/>
      <name val="SansSerif"/>
      <family val="2"/>
    </font>
    <font>
      <b/>
      <sz val="11"/>
      <name val="ＭＳ 明朝"/>
      <family val="1"/>
      <charset val="128"/>
    </font>
    <font>
      <strike/>
      <sz val="11"/>
      <name val="ＭＳ 明朝"/>
      <family val="1"/>
      <charset val="128"/>
    </font>
  </fonts>
  <fills count="9">
    <fill>
      <patternFill patternType="none"/>
    </fill>
    <fill>
      <patternFill patternType="gray125"/>
    </fill>
    <fill>
      <patternFill patternType="gray0625">
        <fgColor theme="0" tint="-0.24994659260841701"/>
        <bgColor theme="0" tint="-4.9989318521683403E-2"/>
      </patternFill>
    </fill>
    <fill>
      <patternFill patternType="solid">
        <fgColor rgb="FFFFFFCC"/>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FFFFFF"/>
      </patternFill>
    </fill>
    <fill>
      <patternFill patternType="solid">
        <fgColor theme="3" tint="0.79998168889431442"/>
        <bgColor indexed="64"/>
      </patternFill>
    </fill>
  </fills>
  <borders count="5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top style="double">
        <color auto="1"/>
      </top>
      <bottom style="thin">
        <color auto="1"/>
      </bottom>
      <diagonal/>
    </border>
    <border>
      <left style="thin">
        <color auto="1"/>
      </left>
      <right/>
      <top style="double">
        <color auto="1"/>
      </top>
      <bottom style="thin">
        <color auto="1"/>
      </bottom>
      <diagonal/>
    </border>
    <border>
      <left style="thin">
        <color indexed="64"/>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style="thin">
        <color auto="1"/>
      </right>
      <top style="thin">
        <color auto="1"/>
      </top>
      <bottom style="double">
        <color indexed="64"/>
      </bottom>
      <diagonal/>
    </border>
    <border>
      <left/>
      <right style="thin">
        <color auto="1"/>
      </right>
      <top style="double">
        <color indexed="64"/>
      </top>
      <bottom style="thin">
        <color auto="1"/>
      </bottom>
      <diagonal/>
    </border>
    <border>
      <left style="thin">
        <color auto="1"/>
      </left>
      <right style="thin">
        <color auto="1"/>
      </right>
      <top style="thin">
        <color auto="1"/>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ck">
        <color auto="1"/>
      </right>
      <top/>
      <bottom/>
      <diagonal/>
    </border>
    <border>
      <left style="thick">
        <color auto="1"/>
      </left>
      <right/>
      <top style="thick">
        <color auto="1"/>
      </top>
      <bottom/>
      <diagonal/>
    </border>
    <border>
      <left style="thick">
        <color auto="1"/>
      </left>
      <right/>
      <top/>
      <bottom style="thick">
        <color auto="1"/>
      </bottom>
      <diagonal/>
    </border>
    <border>
      <left/>
      <right/>
      <top style="thick">
        <color auto="1"/>
      </top>
      <bottom/>
      <diagonal/>
    </border>
    <border>
      <left/>
      <right style="thick">
        <color auto="1"/>
      </right>
      <top style="thick">
        <color auto="1"/>
      </top>
      <bottom/>
      <diagonal/>
    </border>
    <border>
      <left/>
      <right/>
      <top/>
      <bottom style="thick">
        <color auto="1"/>
      </bottom>
      <diagonal/>
    </border>
    <border>
      <left/>
      <right style="thick">
        <color auto="1"/>
      </right>
      <top/>
      <bottom style="thick">
        <color auto="1"/>
      </bottom>
      <diagonal/>
    </border>
    <border>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style="medium">
        <color indexed="64"/>
      </right>
      <top style="thin">
        <color auto="1"/>
      </top>
      <bottom/>
      <diagonal/>
    </border>
    <border>
      <left/>
      <right/>
      <top style="medium">
        <color indexed="64"/>
      </top>
      <bottom/>
      <diagonal/>
    </border>
    <border>
      <left style="medium">
        <color indexed="64"/>
      </left>
      <right/>
      <top style="thin">
        <color auto="1"/>
      </top>
      <bottom/>
      <diagonal/>
    </border>
    <border>
      <left style="medium">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right/>
      <top/>
      <bottom style="medium">
        <color indexed="64"/>
      </bottom>
      <diagonal/>
    </border>
    <border>
      <left style="medium">
        <color indexed="64"/>
      </left>
      <right style="dashed">
        <color indexed="64"/>
      </right>
      <top style="medium">
        <color indexed="64"/>
      </top>
      <bottom style="double">
        <color indexed="64"/>
      </bottom>
      <diagonal/>
    </border>
    <border>
      <left style="dashed">
        <color indexed="64"/>
      </left>
      <right style="medium">
        <color indexed="64"/>
      </right>
      <top style="medium">
        <color indexed="64"/>
      </top>
      <bottom style="double">
        <color indexed="64"/>
      </bottom>
      <diagonal/>
    </border>
    <border>
      <left style="medium">
        <color indexed="64"/>
      </left>
      <right style="dashed">
        <color indexed="64"/>
      </right>
      <top/>
      <bottom style="thin">
        <color indexed="64"/>
      </bottom>
      <diagonal/>
    </border>
    <border>
      <left style="dashed">
        <color indexed="64"/>
      </left>
      <right style="medium">
        <color indexed="64"/>
      </right>
      <top/>
      <bottom style="thin">
        <color indexed="64"/>
      </bottom>
      <diagonal/>
    </border>
    <border>
      <left style="medium">
        <color indexed="64"/>
      </left>
      <right style="dashed">
        <color indexed="64"/>
      </right>
      <top style="thin">
        <color indexed="64"/>
      </top>
      <bottom style="thin">
        <color indexed="64"/>
      </bottom>
      <diagonal/>
    </border>
    <border>
      <left style="dashed">
        <color indexed="64"/>
      </left>
      <right style="medium">
        <color indexed="64"/>
      </right>
      <top style="thin">
        <color indexed="64"/>
      </top>
      <bottom style="thin">
        <color indexed="64"/>
      </bottom>
      <diagonal/>
    </border>
    <border>
      <left style="medium">
        <color indexed="64"/>
      </left>
      <right style="dashed">
        <color indexed="64"/>
      </right>
      <top style="thin">
        <color indexed="64"/>
      </top>
      <bottom style="medium">
        <color indexed="64"/>
      </bottom>
      <diagonal/>
    </border>
    <border>
      <left style="dashed">
        <color indexed="64"/>
      </left>
      <right style="medium">
        <color indexed="64"/>
      </right>
      <top style="thin">
        <color indexed="64"/>
      </top>
      <bottom style="medium">
        <color indexed="64"/>
      </bottom>
      <diagonal/>
    </border>
    <border>
      <left style="medium">
        <color indexed="64"/>
      </left>
      <right style="dashed">
        <color indexed="64"/>
      </right>
      <top/>
      <bottom style="medium">
        <color indexed="64"/>
      </bottom>
      <diagonal/>
    </border>
    <border>
      <left style="dashed">
        <color indexed="64"/>
      </left>
      <right style="medium">
        <color indexed="64"/>
      </right>
      <top/>
      <bottom style="medium">
        <color indexed="64"/>
      </bottom>
      <diagonal/>
    </border>
    <border>
      <left/>
      <right/>
      <top style="medium">
        <color rgb="FF000000"/>
      </top>
      <bottom/>
      <diagonal/>
    </border>
    <border>
      <left style="medium">
        <color rgb="FF000000"/>
      </left>
      <right/>
      <top/>
      <bottom/>
      <diagonal/>
    </border>
    <border>
      <left/>
      <right/>
      <top/>
      <bottom style="medium">
        <color rgb="FF000000"/>
      </bottom>
      <diagonal/>
    </border>
    <border>
      <left/>
      <right/>
      <top style="mediumDashed">
        <color rgb="FF000000"/>
      </top>
      <bottom style="mediumDashed">
        <color rgb="FF000000"/>
      </bottom>
      <diagonal/>
    </border>
    <border>
      <left/>
      <right/>
      <top/>
      <bottom style="mediumDashed">
        <color rgb="FF000000"/>
      </bottom>
      <diagonal/>
    </border>
  </borders>
  <cellStyleXfs count="5">
    <xf numFmtId="0" fontId="0" fillId="0" borderId="0">
      <alignment vertical="center"/>
    </xf>
    <xf numFmtId="38" fontId="26" fillId="0" borderId="0" applyFont="0" applyFill="0" applyBorder="0" applyAlignment="0" applyProtection="0">
      <alignment vertical="center"/>
    </xf>
    <xf numFmtId="0" fontId="39" fillId="0" borderId="0"/>
    <xf numFmtId="0" fontId="41" fillId="0" borderId="0">
      <alignment vertical="center"/>
    </xf>
    <xf numFmtId="0" fontId="39" fillId="0" borderId="0">
      <alignment vertical="center"/>
    </xf>
  </cellStyleXfs>
  <cellXfs count="431">
    <xf numFmtId="0" fontId="0" fillId="0" borderId="0" xfId="0">
      <alignment vertical="center"/>
    </xf>
    <xf numFmtId="0" fontId="9" fillId="0" borderId="0" xfId="0" applyFont="1" applyAlignment="1" applyProtection="1">
      <alignment vertical="top"/>
      <protection locked="0"/>
    </xf>
    <xf numFmtId="0" fontId="17" fillId="0" borderId="0" xfId="0" applyFont="1" applyProtection="1">
      <alignment vertical="center"/>
      <protection locked="0"/>
    </xf>
    <xf numFmtId="0" fontId="3" fillId="0" borderId="0" xfId="0" applyFont="1" applyProtection="1">
      <alignment vertical="center"/>
      <protection locked="0"/>
    </xf>
    <xf numFmtId="0" fontId="10" fillId="0" borderId="24" xfId="0" applyFont="1" applyBorder="1" applyProtection="1">
      <alignment vertical="center"/>
      <protection locked="0"/>
    </xf>
    <xf numFmtId="0" fontId="4" fillId="0" borderId="0" xfId="0" applyFont="1" applyAlignment="1" applyProtection="1">
      <alignment horizontal="center" vertical="center"/>
      <protection locked="0"/>
    </xf>
    <xf numFmtId="0" fontId="5" fillId="0" borderId="0" xfId="0" applyFont="1" applyProtection="1">
      <alignment vertical="center"/>
      <protection locked="0"/>
    </xf>
    <xf numFmtId="0" fontId="4" fillId="0" borderId="0" xfId="0" applyFont="1" applyAlignment="1" applyProtection="1">
      <alignment horizontal="left" vertical="center"/>
      <protection locked="0"/>
    </xf>
    <xf numFmtId="0" fontId="6" fillId="0" borderId="11" xfId="0" applyFont="1" applyBorder="1" applyAlignment="1" applyProtection="1">
      <alignment horizontal="left" vertical="center"/>
      <protection locked="0"/>
    </xf>
    <xf numFmtId="0" fontId="4" fillId="3" borderId="0" xfId="0" applyFont="1" applyFill="1" applyAlignment="1" applyProtection="1">
      <alignment vertical="center" wrapText="1"/>
      <protection locked="0"/>
    </xf>
    <xf numFmtId="0" fontId="16" fillId="0" borderId="0" xfId="0" applyFont="1" applyProtection="1">
      <alignment vertical="center"/>
      <protection locked="0"/>
    </xf>
    <xf numFmtId="0" fontId="16" fillId="0" borderId="0" xfId="0" applyFont="1" applyAlignment="1" applyProtection="1">
      <protection locked="0"/>
    </xf>
    <xf numFmtId="0" fontId="25" fillId="0" borderId="0" xfId="0" applyFont="1" applyProtection="1">
      <alignment vertical="center"/>
      <protection locked="0"/>
    </xf>
    <xf numFmtId="0" fontId="3" fillId="0" borderId="0" xfId="0" applyFont="1" applyAlignment="1" applyProtection="1">
      <protection locked="0"/>
    </xf>
    <xf numFmtId="0" fontId="4" fillId="0" borderId="0" xfId="0" applyFont="1" applyProtection="1">
      <alignment vertical="center"/>
      <protection locked="0"/>
    </xf>
    <xf numFmtId="0" fontId="11" fillId="0" borderId="0" xfId="0" applyFont="1" applyAlignment="1" applyProtection="1">
      <alignment vertical="center" wrapText="1"/>
      <protection locked="0"/>
    </xf>
    <xf numFmtId="0" fontId="16" fillId="0" borderId="0" xfId="0" applyFont="1" applyAlignment="1" applyProtection="1">
      <alignment horizontal="left" vertical="center"/>
      <protection locked="0"/>
    </xf>
    <xf numFmtId="0" fontId="22" fillId="0" borderId="0" xfId="0" applyFont="1" applyAlignment="1" applyProtection="1">
      <alignment horizontal="left" vertical="center"/>
      <protection locked="0"/>
    </xf>
    <xf numFmtId="0" fontId="15" fillId="0" borderId="0" xfId="0" applyFont="1" applyProtection="1">
      <alignment vertical="center"/>
      <protection locked="0"/>
    </xf>
    <xf numFmtId="0" fontId="9" fillId="0" borderId="0" xfId="0" applyFont="1" applyProtection="1">
      <alignment vertical="center"/>
      <protection locked="0"/>
    </xf>
    <xf numFmtId="0" fontId="6" fillId="0" borderId="0" xfId="0" applyFont="1" applyProtection="1">
      <alignment vertical="center"/>
      <protection locked="0"/>
    </xf>
    <xf numFmtId="0" fontId="17" fillId="0" borderId="0" xfId="0" applyFont="1" applyAlignment="1" applyProtection="1">
      <alignment horizontal="right" vertical="center"/>
      <protection locked="0"/>
    </xf>
    <xf numFmtId="0" fontId="3" fillId="0" borderId="0" xfId="0" applyFont="1" applyAlignment="1" applyProtection="1">
      <alignment vertical="center" wrapText="1"/>
      <protection locked="0"/>
    </xf>
    <xf numFmtId="0" fontId="6" fillId="0" borderId="0" xfId="0" applyFont="1" applyAlignment="1" applyProtection="1">
      <alignment vertical="center" wrapText="1"/>
      <protection locked="0"/>
    </xf>
    <xf numFmtId="0" fontId="5" fillId="0" borderId="0" xfId="0" applyFont="1" applyAlignment="1" applyProtection="1">
      <alignment vertical="center" wrapText="1"/>
      <protection locked="0"/>
    </xf>
    <xf numFmtId="0" fontId="13" fillId="0" borderId="0" xfId="0" applyFont="1" applyAlignment="1" applyProtection="1">
      <alignment horizontal="center" vertical="top" wrapText="1"/>
      <protection locked="0"/>
    </xf>
    <xf numFmtId="0" fontId="6" fillId="0" borderId="7" xfId="0" applyFont="1" applyBorder="1" applyProtection="1">
      <alignment vertical="center"/>
      <protection locked="0"/>
    </xf>
    <xf numFmtId="0" fontId="5" fillId="0" borderId="0" xfId="0" applyFont="1" applyAlignment="1" applyProtection="1">
      <alignment horizontal="right" vertical="center"/>
      <protection locked="0"/>
    </xf>
    <xf numFmtId="0" fontId="12" fillId="0" borderId="0" xfId="0" applyFont="1" applyProtection="1">
      <alignment vertical="center"/>
      <protection locked="0"/>
    </xf>
    <xf numFmtId="0" fontId="3" fillId="0" borderId="0" xfId="0" applyFont="1">
      <alignment vertical="center"/>
    </xf>
    <xf numFmtId="0" fontId="16" fillId="0" borderId="9" xfId="0" applyFont="1" applyBorder="1" applyAlignment="1" applyProtection="1">
      <alignment horizontal="center" vertical="center" wrapText="1"/>
      <protection locked="0"/>
    </xf>
    <xf numFmtId="0" fontId="3" fillId="0" borderId="0" xfId="0" applyFont="1" applyAlignment="1" applyProtection="1">
      <alignment horizontal="center" vertical="center"/>
      <protection locked="0"/>
    </xf>
    <xf numFmtId="0" fontId="21" fillId="0" borderId="0" xfId="0" applyFont="1" applyAlignment="1" applyProtection="1">
      <alignment horizontal="left" vertical="center"/>
      <protection locked="0"/>
    </xf>
    <xf numFmtId="0" fontId="9" fillId="0" borderId="0" xfId="0" applyFont="1" applyAlignment="1" applyProtection="1">
      <alignment horizontal="left" vertical="center"/>
      <protection locked="0"/>
    </xf>
    <xf numFmtId="0" fontId="17" fillId="0" borderId="0" xfId="0" applyFont="1" applyAlignment="1" applyProtection="1">
      <alignment horizontal="center" vertical="center"/>
      <protection locked="0"/>
    </xf>
    <xf numFmtId="0" fontId="3" fillId="0" borderId="0" xfId="0" applyFont="1" applyAlignment="1" applyProtection="1">
      <alignment horizontal="left" vertical="center"/>
      <protection locked="0"/>
    </xf>
    <xf numFmtId="0" fontId="3" fillId="0" borderId="0" xfId="0" applyFont="1" applyAlignment="1" applyProtection="1">
      <alignment horizontal="right" vertical="center"/>
      <protection locked="0"/>
    </xf>
    <xf numFmtId="0" fontId="17" fillId="0" borderId="5" xfId="0" applyFont="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3" fillId="0" borderId="0" xfId="0" applyFont="1" applyAlignment="1" applyProtection="1">
      <alignment horizontal="left" vertical="center" wrapText="1"/>
      <protection locked="0"/>
    </xf>
    <xf numFmtId="0" fontId="5" fillId="0" borderId="0" xfId="0" applyFont="1" applyAlignment="1" applyProtection="1">
      <alignment horizontal="left" vertical="center"/>
      <protection locked="0"/>
    </xf>
    <xf numFmtId="0" fontId="4" fillId="0" borderId="11" xfId="0" applyFont="1" applyBorder="1" applyAlignment="1" applyProtection="1">
      <alignment horizontal="left" vertical="center"/>
      <protection locked="0"/>
    </xf>
    <xf numFmtId="0" fontId="17" fillId="0" borderId="0" xfId="0" applyFont="1" applyAlignment="1" applyProtection="1">
      <alignment horizontal="left" vertical="center"/>
      <protection locked="0"/>
    </xf>
    <xf numFmtId="0" fontId="5" fillId="0" borderId="0" xfId="0" applyFont="1" applyAlignment="1" applyProtection="1">
      <alignment horizontal="left" vertical="center" wrapText="1"/>
      <protection locked="0"/>
    </xf>
    <xf numFmtId="0" fontId="31" fillId="0" borderId="0" xfId="0" applyFont="1" applyAlignment="1" applyProtection="1">
      <alignment horizontal="left" vertical="center"/>
      <protection locked="0"/>
    </xf>
    <xf numFmtId="0" fontId="9" fillId="0" borderId="0" xfId="0" applyFont="1" applyAlignment="1" applyProtection="1">
      <alignment horizontal="left" vertical="center"/>
      <protection locked="0"/>
    </xf>
    <xf numFmtId="0" fontId="21" fillId="0" borderId="0" xfId="0" applyFont="1" applyAlignment="1" applyProtection="1">
      <alignment vertical="center"/>
      <protection locked="0"/>
    </xf>
    <xf numFmtId="0" fontId="3" fillId="0" borderId="0" xfId="0" applyFont="1" applyAlignment="1" applyProtection="1">
      <alignment vertical="center"/>
      <protection locked="0"/>
    </xf>
    <xf numFmtId="0" fontId="3" fillId="0" borderId="0" xfId="0" applyFont="1" applyAlignment="1" applyProtection="1">
      <alignment horizontal="center" vertical="center"/>
      <protection locked="0"/>
    </xf>
    <xf numFmtId="0" fontId="17" fillId="0" borderId="0" xfId="0" applyFont="1" applyAlignment="1" applyProtection="1">
      <alignment horizontal="center" vertical="center"/>
      <protection locked="0"/>
    </xf>
    <xf numFmtId="0" fontId="9" fillId="0" borderId="0" xfId="0" applyFont="1" applyAlignment="1" applyProtection="1">
      <alignment horizontal="left" vertical="center"/>
      <protection locked="0"/>
    </xf>
    <xf numFmtId="0" fontId="21" fillId="0" borderId="0" xfId="0" applyFont="1" applyAlignment="1" applyProtection="1">
      <alignment horizontal="left" vertical="center"/>
      <protection locked="0"/>
    </xf>
    <xf numFmtId="0" fontId="9" fillId="0" borderId="0" xfId="0" applyFont="1" applyProtection="1">
      <alignment vertical="center"/>
      <protection locked="0"/>
    </xf>
    <xf numFmtId="0" fontId="3" fillId="0" borderId="0" xfId="0" applyFont="1" applyAlignment="1" applyProtection="1">
      <alignment horizontal="right"/>
      <protection locked="0"/>
    </xf>
    <xf numFmtId="0" fontId="21" fillId="0" borderId="0" xfId="0" applyFont="1" applyAlignment="1" applyProtection="1">
      <alignment vertical="center"/>
      <protection locked="0"/>
    </xf>
    <xf numFmtId="0" fontId="3" fillId="5" borderId="31" xfId="0" applyFont="1" applyFill="1" applyBorder="1" applyAlignment="1" applyProtection="1">
      <alignment horizontal="center" vertical="center"/>
      <protection locked="0"/>
    </xf>
    <xf numFmtId="0" fontId="3" fillId="5" borderId="32" xfId="0" applyFont="1" applyFill="1" applyBorder="1" applyAlignment="1" applyProtection="1">
      <alignment horizontal="center" vertical="center"/>
      <protection locked="0"/>
    </xf>
    <xf numFmtId="0" fontId="3" fillId="5" borderId="4" xfId="0" applyFont="1" applyFill="1" applyBorder="1" applyAlignment="1" applyProtection="1">
      <alignment horizontal="center" vertical="center"/>
      <protection locked="0"/>
    </xf>
    <xf numFmtId="0" fontId="3" fillId="4" borderId="36" xfId="0" applyFont="1" applyFill="1" applyBorder="1" applyAlignment="1" applyProtection="1">
      <alignment horizontal="center" vertical="center"/>
      <protection locked="0"/>
    </xf>
    <xf numFmtId="0" fontId="3" fillId="4" borderId="37" xfId="0" applyFont="1" applyFill="1" applyBorder="1" applyAlignment="1" applyProtection="1">
      <alignment horizontal="center" vertical="center"/>
      <protection locked="0"/>
    </xf>
    <xf numFmtId="0" fontId="5" fillId="6" borderId="6" xfId="0" applyFont="1" applyFill="1" applyBorder="1" applyProtection="1">
      <alignment vertical="center"/>
      <protection locked="0"/>
    </xf>
    <xf numFmtId="0" fontId="5" fillId="6" borderId="7" xfId="0" applyFont="1" applyFill="1" applyBorder="1" applyProtection="1">
      <alignment vertical="center"/>
      <protection locked="0"/>
    </xf>
    <xf numFmtId="0" fontId="3" fillId="6" borderId="7" xfId="0" applyFont="1" applyFill="1" applyBorder="1" applyProtection="1">
      <alignment vertical="center"/>
      <protection locked="0"/>
    </xf>
    <xf numFmtId="0" fontId="5" fillId="6" borderId="8" xfId="0" applyFont="1" applyFill="1" applyBorder="1" applyProtection="1">
      <alignment vertical="center"/>
      <protection locked="0"/>
    </xf>
    <xf numFmtId="0" fontId="5" fillId="6" borderId="9" xfId="0" applyFont="1" applyFill="1" applyBorder="1" applyProtection="1">
      <alignment vertical="center"/>
      <protection locked="0"/>
    </xf>
    <xf numFmtId="0" fontId="5" fillId="6" borderId="0" xfId="0" applyFont="1" applyFill="1" applyProtection="1">
      <alignment vertical="center"/>
      <protection locked="0"/>
    </xf>
    <xf numFmtId="0" fontId="3" fillId="6" borderId="0" xfId="0" applyFont="1" applyFill="1" applyProtection="1">
      <alignment vertical="center"/>
      <protection locked="0"/>
    </xf>
    <xf numFmtId="0" fontId="5" fillId="6" borderId="5" xfId="0" applyFont="1" applyFill="1" applyBorder="1" applyProtection="1">
      <alignment vertical="center"/>
      <protection locked="0"/>
    </xf>
    <xf numFmtId="0" fontId="5" fillId="6" borderId="10" xfId="0" applyFont="1" applyFill="1" applyBorder="1" applyProtection="1">
      <alignment vertical="center"/>
      <protection locked="0"/>
    </xf>
    <xf numFmtId="0" fontId="5" fillId="6" borderId="11" xfId="0" applyFont="1" applyFill="1" applyBorder="1" applyProtection="1">
      <alignment vertical="center"/>
      <protection locked="0"/>
    </xf>
    <xf numFmtId="0" fontId="3" fillId="6" borderId="11" xfId="0" applyFont="1" applyFill="1" applyBorder="1" applyProtection="1">
      <alignment vertical="center"/>
      <protection locked="0"/>
    </xf>
    <xf numFmtId="0" fontId="3" fillId="6" borderId="11" xfId="0" applyFont="1" applyFill="1" applyBorder="1" applyAlignment="1" applyProtection="1">
      <alignment horizontal="center" vertical="center"/>
      <protection locked="0"/>
    </xf>
    <xf numFmtId="0" fontId="3" fillId="6" borderId="12" xfId="0" applyFont="1" applyFill="1" applyBorder="1" applyAlignment="1" applyProtection="1">
      <alignment horizontal="center" vertical="center"/>
      <protection locked="0"/>
    </xf>
    <xf numFmtId="0" fontId="11" fillId="6" borderId="1" xfId="0" applyFont="1" applyFill="1" applyBorder="1" applyAlignment="1" applyProtection="1">
      <alignment horizontal="center" vertical="center"/>
      <protection locked="0"/>
    </xf>
    <xf numFmtId="0" fontId="9" fillId="6" borderId="1" xfId="0" applyFont="1" applyFill="1" applyBorder="1" applyAlignment="1" applyProtection="1">
      <alignment horizontal="center" vertical="center"/>
      <protection locked="0"/>
    </xf>
    <xf numFmtId="0" fontId="3" fillId="6" borderId="4" xfId="0" applyFont="1" applyFill="1" applyBorder="1" applyAlignment="1" applyProtection="1">
      <alignment horizontal="center" vertical="center"/>
      <protection locked="0"/>
    </xf>
    <xf numFmtId="0" fontId="4" fillId="6" borderId="2" xfId="0" applyFont="1" applyFill="1" applyBorder="1" applyAlignment="1" applyProtection="1">
      <alignment horizontal="center" vertical="center"/>
      <protection locked="0"/>
    </xf>
    <xf numFmtId="0" fontId="3" fillId="5" borderId="7" xfId="0" applyFont="1" applyFill="1" applyBorder="1" applyProtection="1">
      <alignment vertical="center"/>
      <protection locked="0"/>
    </xf>
    <xf numFmtId="0" fontId="5" fillId="5" borderId="7" xfId="0" applyFont="1" applyFill="1" applyBorder="1" applyProtection="1">
      <alignment vertical="center"/>
      <protection locked="0"/>
    </xf>
    <xf numFmtId="0" fontId="5" fillId="5" borderId="6" xfId="0" applyFont="1" applyFill="1" applyBorder="1" applyProtection="1">
      <alignment vertical="center"/>
      <protection locked="0"/>
    </xf>
    <xf numFmtId="0" fontId="5" fillId="5" borderId="5" xfId="0" applyFont="1" applyFill="1" applyBorder="1" applyProtection="1">
      <alignment vertical="center"/>
      <protection locked="0"/>
    </xf>
    <xf numFmtId="0" fontId="5" fillId="5" borderId="0" xfId="0" applyFont="1" applyFill="1" applyProtection="1">
      <alignment vertical="center"/>
      <protection locked="0"/>
    </xf>
    <xf numFmtId="0" fontId="5" fillId="5" borderId="0" xfId="0" applyFont="1" applyFill="1" applyAlignment="1" applyProtection="1">
      <alignment horizontal="left" vertical="center"/>
      <protection locked="0"/>
    </xf>
    <xf numFmtId="0" fontId="5" fillId="5" borderId="9" xfId="0" applyFont="1" applyFill="1" applyBorder="1" applyProtection="1">
      <alignment vertical="center"/>
      <protection locked="0"/>
    </xf>
    <xf numFmtId="0" fontId="3" fillId="5" borderId="0" xfId="0" applyFont="1" applyFill="1" applyProtection="1">
      <alignment vertical="center"/>
      <protection locked="0"/>
    </xf>
    <xf numFmtId="0" fontId="5" fillId="5" borderId="11" xfId="0" applyFont="1" applyFill="1" applyBorder="1" applyProtection="1">
      <alignment vertical="center"/>
      <protection locked="0"/>
    </xf>
    <xf numFmtId="0" fontId="3" fillId="5" borderId="11" xfId="0" applyFont="1" applyFill="1" applyBorder="1" applyProtection="1">
      <alignment vertical="center"/>
      <protection locked="0"/>
    </xf>
    <xf numFmtId="0" fontId="5" fillId="5" borderId="11" xfId="0" applyFont="1" applyFill="1" applyBorder="1" applyAlignment="1" applyProtection="1">
      <alignment horizontal="left" vertical="center"/>
      <protection locked="0"/>
    </xf>
    <xf numFmtId="0" fontId="5" fillId="5" borderId="12" xfId="0" applyFont="1" applyFill="1" applyBorder="1" applyProtection="1">
      <alignment vertical="center"/>
      <protection locked="0"/>
    </xf>
    <xf numFmtId="0" fontId="3" fillId="5" borderId="1" xfId="0" applyFont="1" applyFill="1" applyBorder="1" applyAlignment="1" applyProtection="1">
      <alignment horizontal="center" vertical="center"/>
      <protection locked="0"/>
    </xf>
    <xf numFmtId="0" fontId="3" fillId="5" borderId="2" xfId="0" applyFont="1" applyFill="1" applyBorder="1" applyAlignment="1" applyProtection="1">
      <alignment horizontal="center" vertical="center"/>
      <protection locked="0"/>
    </xf>
    <xf numFmtId="0" fontId="3" fillId="5" borderId="18" xfId="0" applyFont="1" applyFill="1" applyBorder="1" applyAlignment="1" applyProtection="1">
      <alignment horizontal="center" vertical="center"/>
      <protection locked="0"/>
    </xf>
    <xf numFmtId="0" fontId="3" fillId="5" borderId="19" xfId="0" applyFont="1" applyFill="1" applyBorder="1" applyAlignment="1" applyProtection="1">
      <alignment horizontal="center" vertical="center"/>
      <protection locked="0"/>
    </xf>
    <xf numFmtId="0" fontId="3" fillId="5" borderId="16" xfId="0" applyFont="1" applyFill="1" applyBorder="1" applyAlignment="1" applyProtection="1">
      <alignment horizontal="center" vertical="center"/>
      <protection locked="0"/>
    </xf>
    <xf numFmtId="0" fontId="11" fillId="6" borderId="3" xfId="0" applyFont="1" applyFill="1" applyBorder="1" applyAlignment="1" applyProtection="1">
      <alignment horizontal="center" vertical="center"/>
      <protection locked="0"/>
    </xf>
    <xf numFmtId="0" fontId="11" fillId="6" borderId="2" xfId="0" applyFont="1" applyFill="1" applyBorder="1" applyAlignment="1" applyProtection="1">
      <alignment horizontal="center" vertical="center"/>
      <protection locked="0"/>
    </xf>
    <xf numFmtId="0" fontId="17" fillId="5" borderId="4" xfId="0" applyFont="1" applyFill="1" applyBorder="1" applyProtection="1">
      <alignment vertical="center"/>
      <protection locked="0"/>
    </xf>
    <xf numFmtId="0" fontId="17" fillId="6" borderId="1" xfId="0" applyFont="1" applyFill="1" applyBorder="1" applyAlignment="1" applyProtection="1">
      <alignment horizontal="left" vertical="center"/>
      <protection locked="0"/>
    </xf>
    <xf numFmtId="0" fontId="17" fillId="6" borderId="4" xfId="0" applyFont="1" applyFill="1" applyBorder="1" applyProtection="1">
      <alignment vertical="center"/>
      <protection locked="0"/>
    </xf>
    <xf numFmtId="0" fontId="3" fillId="6" borderId="2" xfId="0" applyFont="1" applyFill="1" applyBorder="1" applyProtection="1">
      <alignment vertical="center"/>
      <protection locked="0"/>
    </xf>
    <xf numFmtId="0" fontId="3" fillId="6" borderId="3" xfId="0" applyFont="1" applyFill="1" applyBorder="1" applyProtection="1">
      <alignment vertical="center"/>
      <protection locked="0"/>
    </xf>
    <xf numFmtId="0" fontId="9" fillId="6" borderId="3" xfId="0" applyFont="1" applyFill="1" applyBorder="1" applyProtection="1">
      <alignment vertical="center"/>
      <protection locked="0"/>
    </xf>
    <xf numFmtId="0" fontId="9" fillId="6" borderId="4" xfId="0" applyFont="1" applyFill="1" applyBorder="1" applyProtection="1">
      <alignment vertical="center"/>
      <protection locked="0"/>
    </xf>
    <xf numFmtId="0" fontId="9" fillId="5" borderId="4" xfId="0" applyFont="1" applyFill="1" applyBorder="1" applyProtection="1">
      <alignment vertical="center"/>
      <protection locked="0"/>
    </xf>
    <xf numFmtId="0" fontId="17" fillId="6" borderId="8" xfId="0" applyFont="1" applyFill="1" applyBorder="1" applyAlignment="1" applyProtection="1">
      <alignment horizontal="left" vertical="center"/>
      <protection locked="0"/>
    </xf>
    <xf numFmtId="0" fontId="17" fillId="6" borderId="3" xfId="0" applyFont="1" applyFill="1" applyBorder="1" applyProtection="1">
      <alignment vertical="center"/>
      <protection locked="0"/>
    </xf>
    <xf numFmtId="0" fontId="17" fillId="6" borderId="8" xfId="0" applyFont="1" applyFill="1" applyBorder="1" applyProtection="1">
      <alignment vertical="center"/>
      <protection locked="0"/>
    </xf>
    <xf numFmtId="0" fontId="17" fillId="6" borderId="8" xfId="0" applyFont="1" applyFill="1" applyBorder="1" applyAlignment="1" applyProtection="1">
      <alignment horizontal="center" vertical="center"/>
      <protection locked="0"/>
    </xf>
    <xf numFmtId="0" fontId="17" fillId="6" borderId="4" xfId="0" applyFont="1" applyFill="1" applyBorder="1" applyAlignment="1" applyProtection="1">
      <alignment horizontal="center" vertical="center"/>
      <protection locked="0"/>
    </xf>
    <xf numFmtId="0" fontId="17" fillId="6" borderId="12" xfId="0" applyFont="1" applyFill="1" applyBorder="1" applyAlignment="1" applyProtection="1">
      <alignment horizontal="center" vertical="center"/>
      <protection locked="0"/>
    </xf>
    <xf numFmtId="0" fontId="17" fillId="6" borderId="18" xfId="0" applyFont="1" applyFill="1" applyBorder="1" applyProtection="1">
      <alignment vertical="center"/>
      <protection locked="0"/>
    </xf>
    <xf numFmtId="0" fontId="17" fillId="6" borderId="12" xfId="0" applyFont="1" applyFill="1" applyBorder="1" applyProtection="1">
      <alignment vertical="center"/>
      <protection locked="0"/>
    </xf>
    <xf numFmtId="0" fontId="17" fillId="6" borderId="20" xfId="0" applyFont="1" applyFill="1" applyBorder="1" applyProtection="1">
      <alignment vertical="center"/>
      <protection locked="0"/>
    </xf>
    <xf numFmtId="0" fontId="3" fillId="5" borderId="2" xfId="0" applyFont="1" applyFill="1" applyBorder="1" applyProtection="1">
      <alignment vertical="center"/>
      <protection locked="0"/>
    </xf>
    <xf numFmtId="0" fontId="9" fillId="5" borderId="3" xfId="0" applyFont="1" applyFill="1" applyBorder="1" applyProtection="1">
      <alignment vertical="center"/>
      <protection locked="0"/>
    </xf>
    <xf numFmtId="0" fontId="3" fillId="5" borderId="3" xfId="0" applyFont="1" applyFill="1" applyBorder="1" applyProtection="1">
      <alignment vertical="center"/>
      <protection locked="0"/>
    </xf>
    <xf numFmtId="0" fontId="9" fillId="6" borderId="1" xfId="0" applyFont="1" applyFill="1" applyBorder="1" applyAlignment="1" applyProtection="1">
      <alignment horizontal="left" vertical="center"/>
      <protection locked="0"/>
    </xf>
    <xf numFmtId="0" fontId="17" fillId="6" borderId="1" xfId="0" applyFont="1" applyFill="1" applyBorder="1" applyAlignment="1" applyProtection="1">
      <alignment horizontal="center" vertical="center"/>
      <protection locked="0"/>
    </xf>
    <xf numFmtId="0" fontId="17" fillId="6" borderId="21" xfId="0" applyFont="1" applyFill="1" applyBorder="1" applyAlignment="1" applyProtection="1">
      <alignment horizontal="center" vertical="center"/>
      <protection locked="0"/>
    </xf>
    <xf numFmtId="0" fontId="17" fillId="6" borderId="15" xfId="0" applyFont="1" applyFill="1" applyBorder="1" applyAlignment="1" applyProtection="1">
      <alignment horizontal="center" vertical="center" wrapText="1"/>
      <protection locked="0"/>
    </xf>
    <xf numFmtId="0" fontId="9" fillId="6" borderId="2" xfId="0" applyFont="1" applyFill="1" applyBorder="1" applyProtection="1">
      <alignment vertical="center"/>
      <protection locked="0"/>
    </xf>
    <xf numFmtId="0" fontId="33" fillId="0" borderId="0" xfId="0" applyFont="1">
      <alignment vertical="center"/>
    </xf>
    <xf numFmtId="0" fontId="34" fillId="0" borderId="0" xfId="0" applyFont="1" applyAlignment="1">
      <alignment horizontal="left" vertical="center" wrapText="1"/>
    </xf>
    <xf numFmtId="0" fontId="35" fillId="0" borderId="0" xfId="0" applyFont="1" applyAlignment="1">
      <alignment horizontal="left" vertical="center" wrapText="1"/>
    </xf>
    <xf numFmtId="0" fontId="36" fillId="0" borderId="0" xfId="0" applyFont="1" applyAlignment="1">
      <alignment horizontal="center" vertical="top" wrapText="1"/>
    </xf>
    <xf numFmtId="0" fontId="37" fillId="0" borderId="0" xfId="0" applyFont="1">
      <alignment vertical="center"/>
    </xf>
    <xf numFmtId="49" fontId="38" fillId="0" borderId="0" xfId="0" applyNumberFormat="1" applyFont="1" applyAlignment="1">
      <alignment horizontal="left" vertical="center" wrapText="1"/>
    </xf>
    <xf numFmtId="49" fontId="38" fillId="0" borderId="0" xfId="0" applyNumberFormat="1" applyFont="1" applyAlignment="1">
      <alignment horizontal="left" vertical="center"/>
    </xf>
    <xf numFmtId="49" fontId="38" fillId="0" borderId="0" xfId="0" applyNumberFormat="1" applyFont="1" applyAlignment="1">
      <alignment horizontal="left" vertical="top" wrapText="1"/>
    </xf>
    <xf numFmtId="0" fontId="40" fillId="0" borderId="0" xfId="0" applyFont="1" applyAlignment="1">
      <alignment horizontal="left" vertical="center"/>
    </xf>
    <xf numFmtId="0" fontId="37" fillId="0" borderId="0" xfId="0" applyFont="1" applyAlignment="1">
      <alignment horizontal="left" vertical="center"/>
    </xf>
    <xf numFmtId="0" fontId="3" fillId="0" borderId="0" xfId="0" applyFont="1" applyAlignment="1" applyProtection="1">
      <alignment horizontal="center" vertical="center"/>
      <protection locked="0"/>
    </xf>
    <xf numFmtId="0" fontId="3" fillId="0" borderId="0" xfId="0" applyFont="1" applyAlignment="1" applyProtection="1">
      <alignment horizontal="center" vertical="center"/>
      <protection locked="0"/>
    </xf>
    <xf numFmtId="0" fontId="41" fillId="7" borderId="0" xfId="3" applyFill="1" applyAlignment="1" applyProtection="1">
      <alignment wrapText="1"/>
      <protection locked="0"/>
    </xf>
    <xf numFmtId="0" fontId="41" fillId="0" borderId="0" xfId="3">
      <alignment vertical="center"/>
    </xf>
    <xf numFmtId="0" fontId="43" fillId="7" borderId="0" xfId="3" applyFont="1" applyFill="1" applyAlignment="1">
      <alignment horizontal="right" wrapText="1"/>
    </xf>
    <xf numFmtId="0" fontId="43" fillId="7" borderId="0" xfId="3" applyFont="1" applyFill="1" applyAlignment="1">
      <alignment horizontal="left" wrapText="1"/>
    </xf>
    <xf numFmtId="0" fontId="41" fillId="7" borderId="50" xfId="3" applyFill="1" applyBorder="1" applyAlignment="1" applyProtection="1">
      <alignment wrapText="1"/>
      <protection locked="0"/>
    </xf>
    <xf numFmtId="0" fontId="44" fillId="7" borderId="51" xfId="3" applyFont="1" applyFill="1" applyBorder="1" applyAlignment="1">
      <alignment horizontal="center" vertical="center" wrapText="1"/>
    </xf>
    <xf numFmtId="0" fontId="43" fillId="7" borderId="51" xfId="3" applyFont="1" applyFill="1" applyBorder="1" applyAlignment="1">
      <alignment horizontal="center" vertical="center" wrapText="1"/>
    </xf>
    <xf numFmtId="0" fontId="44" fillId="7" borderId="52" xfId="3" applyFont="1" applyFill="1" applyBorder="1" applyAlignment="1">
      <alignment horizontal="right" vertical="top" wrapText="1"/>
    </xf>
    <xf numFmtId="0" fontId="46" fillId="7" borderId="52" xfId="3" applyFont="1" applyFill="1" applyBorder="1" applyAlignment="1">
      <alignment horizontal="center" vertical="top" wrapText="1"/>
    </xf>
    <xf numFmtId="0" fontId="46" fillId="7" borderId="52" xfId="3" applyFont="1" applyFill="1" applyBorder="1" applyAlignment="1">
      <alignment horizontal="center" vertical="top" wrapText="1"/>
    </xf>
    <xf numFmtId="49" fontId="39" fillId="8" borderId="1" xfId="4" applyNumberFormat="1" applyFill="1" applyBorder="1" applyAlignment="1">
      <alignment vertical="center" wrapText="1"/>
    </xf>
    <xf numFmtId="0" fontId="39" fillId="0" borderId="0" xfId="4">
      <alignment vertical="center"/>
    </xf>
    <xf numFmtId="49" fontId="39" fillId="0" borderId="1" xfId="4" applyNumberFormat="1" applyBorder="1">
      <alignment vertical="center"/>
    </xf>
    <xf numFmtId="0" fontId="41" fillId="0" borderId="0" xfId="3" applyAlignment="1">
      <alignment vertical="center" wrapText="1"/>
    </xf>
    <xf numFmtId="0" fontId="47" fillId="7" borderId="52" xfId="3" applyFont="1" applyFill="1" applyBorder="1" applyAlignment="1">
      <alignment horizontal="center" vertical="top" wrapText="1"/>
    </xf>
    <xf numFmtId="0" fontId="3" fillId="0" borderId="0" xfId="0" applyFont="1" applyAlignment="1" applyProtection="1">
      <alignment horizontal="center" vertical="center"/>
      <protection locked="0"/>
    </xf>
    <xf numFmtId="0" fontId="3" fillId="6" borderId="4" xfId="0" applyFont="1" applyFill="1" applyBorder="1" applyProtection="1">
      <alignment vertical="center"/>
      <protection locked="0"/>
    </xf>
    <xf numFmtId="0" fontId="3" fillId="4" borderId="6" xfId="0" applyFont="1" applyFill="1" applyBorder="1" applyAlignment="1" applyProtection="1">
      <alignment vertical="center"/>
      <protection locked="0"/>
    </xf>
    <xf numFmtId="0" fontId="3" fillId="4" borderId="7" xfId="0" applyFont="1" applyFill="1" applyBorder="1" applyAlignment="1" applyProtection="1">
      <alignment vertical="center"/>
      <protection locked="0"/>
    </xf>
    <xf numFmtId="0" fontId="3" fillId="4" borderId="8" xfId="0" applyFont="1" applyFill="1" applyBorder="1" applyAlignment="1" applyProtection="1">
      <alignment vertical="center"/>
      <protection locked="0"/>
    </xf>
    <xf numFmtId="0" fontId="38" fillId="0" borderId="0" xfId="0" applyFont="1" applyAlignment="1">
      <alignment horizontal="left" vertical="center" wrapText="1"/>
    </xf>
    <xf numFmtId="0" fontId="38" fillId="0" borderId="0" xfId="0" applyFont="1" applyAlignment="1">
      <alignment horizontal="left" vertical="center"/>
    </xf>
    <xf numFmtId="0" fontId="38" fillId="0" borderId="0" xfId="0" applyFont="1" applyAlignment="1">
      <alignment horizontal="left" vertical="top"/>
    </xf>
    <xf numFmtId="0" fontId="38" fillId="0" borderId="0" xfId="0" applyFont="1" applyAlignment="1">
      <alignment horizontal="left" vertical="top" wrapText="1"/>
    </xf>
    <xf numFmtId="0" fontId="0" fillId="0" borderId="0" xfId="0" applyAlignment="1">
      <alignment horizontal="center" vertical="center"/>
    </xf>
    <xf numFmtId="0" fontId="9" fillId="6" borderId="7" xfId="0" applyFont="1" applyFill="1" applyBorder="1" applyProtection="1">
      <alignment vertical="center"/>
      <protection locked="0"/>
    </xf>
    <xf numFmtId="0" fontId="41" fillId="5" borderId="0" xfId="3" applyFill="1">
      <alignment vertical="center"/>
    </xf>
    <xf numFmtId="0" fontId="38" fillId="0" borderId="0" xfId="0" applyFont="1" applyAlignment="1">
      <alignment vertical="top"/>
    </xf>
    <xf numFmtId="0" fontId="49" fillId="0" borderId="39" xfId="2" applyFont="1" applyBorder="1" applyAlignment="1">
      <alignment horizontal="center" vertical="center"/>
    </xf>
    <xf numFmtId="49" fontId="49" fillId="0" borderId="40" xfId="2" applyNumberFormat="1" applyFont="1" applyBorder="1" applyAlignment="1">
      <alignment horizontal="center" vertical="center"/>
    </xf>
    <xf numFmtId="49" fontId="49" fillId="0" borderId="41" xfId="2" applyNumberFormat="1" applyFont="1" applyBorder="1" applyAlignment="1">
      <alignment horizontal="center" vertical="center"/>
    </xf>
    <xf numFmtId="49" fontId="49" fillId="0" borderId="42" xfId="2" applyNumberFormat="1" applyFont="1" applyBorder="1" applyAlignment="1">
      <alignment horizontal="center" vertical="center"/>
    </xf>
    <xf numFmtId="49" fontId="49" fillId="0" borderId="43" xfId="2" applyNumberFormat="1" applyFont="1" applyBorder="1" applyAlignment="1">
      <alignment horizontal="center" vertical="center"/>
    </xf>
    <xf numFmtId="49" fontId="49" fillId="0" borderId="44" xfId="2" applyNumberFormat="1" applyFont="1" applyBorder="1" applyAlignment="1">
      <alignment horizontal="center" vertical="center"/>
    </xf>
    <xf numFmtId="49" fontId="49" fillId="0" borderId="45" xfId="2" applyNumberFormat="1" applyFont="1" applyBorder="1" applyAlignment="1">
      <alignment horizontal="center" vertical="center"/>
    </xf>
    <xf numFmtId="49" fontId="49" fillId="0" borderId="46" xfId="2" applyNumberFormat="1" applyFont="1" applyBorder="1" applyAlignment="1">
      <alignment horizontal="center" vertical="center"/>
    </xf>
    <xf numFmtId="49" fontId="49" fillId="0" borderId="47" xfId="2" applyNumberFormat="1" applyFont="1" applyBorder="1" applyAlignment="1">
      <alignment horizontal="center" vertical="center"/>
    </xf>
    <xf numFmtId="49" fontId="49" fillId="0" borderId="48" xfId="2" applyNumberFormat="1" applyFont="1" applyBorder="1" applyAlignment="1">
      <alignment horizontal="center" vertical="center"/>
    </xf>
    <xf numFmtId="0" fontId="38" fillId="0" borderId="0" xfId="0" applyFont="1" applyAlignment="1">
      <alignment horizontal="center" vertical="center"/>
    </xf>
    <xf numFmtId="49" fontId="50" fillId="0" borderId="0" xfId="0" applyNumberFormat="1" applyFont="1" applyAlignment="1">
      <alignment horizontal="left" vertical="center" wrapText="1"/>
    </xf>
    <xf numFmtId="0" fontId="46" fillId="7" borderId="52" xfId="3" applyFont="1" applyFill="1" applyBorder="1" applyAlignment="1">
      <alignment horizontal="center" vertical="top" wrapText="1"/>
    </xf>
    <xf numFmtId="0" fontId="43" fillId="7" borderId="52" xfId="3" applyFont="1" applyFill="1" applyBorder="1" applyAlignment="1">
      <alignment horizontal="right" vertical="top" wrapText="1"/>
    </xf>
    <xf numFmtId="0" fontId="43" fillId="7" borderId="52" xfId="3" applyFont="1" applyFill="1" applyBorder="1" applyAlignment="1">
      <alignment horizontal="left" vertical="top" wrapText="1"/>
    </xf>
    <xf numFmtId="0" fontId="41" fillId="7" borderId="49" xfId="3" applyFill="1" applyBorder="1" applyAlignment="1" applyProtection="1">
      <alignment wrapText="1"/>
      <protection locked="0"/>
    </xf>
    <xf numFmtId="0" fontId="43" fillId="7" borderId="51" xfId="3" applyFont="1" applyFill="1" applyBorder="1" applyAlignment="1">
      <alignment horizontal="center" vertical="center" wrapText="1"/>
    </xf>
    <xf numFmtId="0" fontId="42" fillId="7" borderId="0" xfId="3" applyFont="1" applyFill="1" applyAlignment="1">
      <alignment horizontal="center" vertical="center" wrapText="1"/>
    </xf>
    <xf numFmtId="0" fontId="43" fillId="7" borderId="0" xfId="3" applyFont="1" applyFill="1" applyAlignment="1">
      <alignment horizontal="left" vertical="top" wrapText="1"/>
    </xf>
    <xf numFmtId="0" fontId="43" fillId="7" borderId="0" xfId="3" applyFont="1" applyFill="1" applyAlignment="1">
      <alignment horizontal="left" wrapText="1"/>
    </xf>
    <xf numFmtId="0" fontId="43" fillId="7" borderId="0" xfId="3" applyFont="1" applyFill="1" applyAlignment="1">
      <alignment horizontal="right" wrapText="1"/>
    </xf>
    <xf numFmtId="0" fontId="43" fillId="7" borderId="53" xfId="3" applyFont="1" applyFill="1" applyBorder="1" applyAlignment="1">
      <alignment horizontal="center" vertical="top" wrapText="1"/>
    </xf>
    <xf numFmtId="0" fontId="48" fillId="7" borderId="49" xfId="3" applyFont="1" applyFill="1" applyBorder="1" applyAlignment="1">
      <alignment horizontal="left" vertical="top" wrapText="1"/>
    </xf>
    <xf numFmtId="0" fontId="41" fillId="7" borderId="50" xfId="3" applyFill="1" applyBorder="1" applyAlignment="1" applyProtection="1">
      <alignment wrapText="1"/>
      <protection locked="0"/>
    </xf>
    <xf numFmtId="0" fontId="45" fillId="7" borderId="52" xfId="3" applyFont="1" applyFill="1" applyBorder="1" applyAlignment="1">
      <alignment horizontal="left" vertical="top" wrapText="1"/>
    </xf>
    <xf numFmtId="0" fontId="44" fillId="7" borderId="52" xfId="3" applyFont="1" applyFill="1" applyBorder="1" applyAlignment="1">
      <alignment horizontal="right" vertical="top" wrapText="1"/>
    </xf>
    <xf numFmtId="0" fontId="17" fillId="6" borderId="2" xfId="0" applyFont="1" applyFill="1" applyBorder="1" applyAlignment="1" applyProtection="1">
      <alignment horizontal="left" vertical="center"/>
      <protection locked="0"/>
    </xf>
    <xf numFmtId="0" fontId="17" fillId="6" borderId="3" xfId="0" applyFont="1" applyFill="1" applyBorder="1" applyAlignment="1" applyProtection="1">
      <alignment horizontal="left" vertical="center"/>
      <protection locked="0"/>
    </xf>
    <xf numFmtId="0" fontId="17" fillId="6" borderId="4" xfId="0" applyFont="1" applyFill="1" applyBorder="1" applyAlignment="1" applyProtection="1">
      <alignment horizontal="left" vertical="center"/>
      <protection locked="0"/>
    </xf>
    <xf numFmtId="0" fontId="17" fillId="5" borderId="2" xfId="0" applyFont="1" applyFill="1" applyBorder="1" applyAlignment="1" applyProtection="1">
      <alignment horizontal="center" vertical="center"/>
      <protection locked="0"/>
    </xf>
    <xf numFmtId="0" fontId="17" fillId="5" borderId="3" xfId="0" applyFont="1" applyFill="1" applyBorder="1" applyAlignment="1" applyProtection="1">
      <alignment horizontal="center" vertical="center"/>
      <protection locked="0"/>
    </xf>
    <xf numFmtId="0" fontId="17" fillId="6" borderId="3" xfId="0" applyFont="1" applyFill="1" applyBorder="1" applyAlignment="1" applyProtection="1">
      <alignment horizontal="center" vertical="center"/>
      <protection locked="0"/>
    </xf>
    <xf numFmtId="0" fontId="17" fillId="6" borderId="4" xfId="0" applyFont="1" applyFill="1" applyBorder="1" applyAlignment="1" applyProtection="1">
      <alignment horizontal="center" vertical="center"/>
      <protection locked="0"/>
    </xf>
    <xf numFmtId="0" fontId="21" fillId="0" borderId="0" xfId="0" applyFont="1" applyAlignment="1" applyProtection="1">
      <alignment horizontal="left" vertical="center"/>
      <protection locked="0"/>
    </xf>
    <xf numFmtId="0" fontId="3" fillId="0" borderId="0" xfId="0" applyFont="1" applyAlignment="1" applyProtection="1">
      <alignment horizontal="right"/>
      <protection locked="0"/>
    </xf>
    <xf numFmtId="0" fontId="9" fillId="0" borderId="0" xfId="0" applyFont="1" applyAlignment="1" applyProtection="1">
      <alignment horizontal="left" vertical="center"/>
      <protection locked="0"/>
    </xf>
    <xf numFmtId="0" fontId="16" fillId="5" borderId="2" xfId="0" applyFont="1" applyFill="1" applyBorder="1" applyAlignment="1" applyProtection="1">
      <alignment horizontal="center" vertical="center"/>
      <protection locked="0"/>
    </xf>
    <xf numFmtId="0" fontId="16" fillId="5" borderId="3" xfId="0" applyFont="1" applyFill="1" applyBorder="1" applyAlignment="1" applyProtection="1">
      <alignment horizontal="center" vertical="center"/>
      <protection locked="0"/>
    </xf>
    <xf numFmtId="0" fontId="9" fillId="6" borderId="2" xfId="0" applyFont="1" applyFill="1" applyBorder="1" applyAlignment="1" applyProtection="1">
      <alignment horizontal="left" vertical="center"/>
      <protection locked="0"/>
    </xf>
    <xf numFmtId="0" fontId="9" fillId="6" borderId="3" xfId="0" applyFont="1" applyFill="1" applyBorder="1" applyAlignment="1" applyProtection="1">
      <alignment horizontal="left" vertical="center"/>
      <protection locked="0"/>
    </xf>
    <xf numFmtId="0" fontId="9" fillId="6" borderId="4" xfId="0" applyFont="1" applyFill="1" applyBorder="1" applyAlignment="1" applyProtection="1">
      <alignment horizontal="left" vertical="center"/>
      <protection locked="0"/>
    </xf>
    <xf numFmtId="0" fontId="9" fillId="5" borderId="2" xfId="0" applyFont="1" applyFill="1" applyBorder="1" applyAlignment="1" applyProtection="1">
      <alignment horizontal="center" vertical="center"/>
      <protection locked="0"/>
    </xf>
    <xf numFmtId="0" fontId="9" fillId="5" borderId="3" xfId="0" applyFont="1" applyFill="1" applyBorder="1" applyAlignment="1" applyProtection="1">
      <alignment horizontal="center" vertical="center"/>
      <protection locked="0"/>
    </xf>
    <xf numFmtId="0" fontId="9" fillId="5" borderId="4" xfId="0" applyFont="1" applyFill="1" applyBorder="1" applyAlignment="1" applyProtection="1">
      <alignment horizontal="center" vertical="center"/>
      <protection locked="0"/>
    </xf>
    <xf numFmtId="0" fontId="9" fillId="5" borderId="1" xfId="0" applyFont="1" applyFill="1" applyBorder="1" applyAlignment="1" applyProtection="1">
      <alignment horizontal="center" vertical="center"/>
      <protection locked="0"/>
    </xf>
    <xf numFmtId="0" fontId="16" fillId="5" borderId="6" xfId="0" applyFont="1" applyFill="1" applyBorder="1" applyAlignment="1" applyProtection="1">
      <alignment horizontal="center" vertical="center"/>
      <protection locked="0"/>
    </xf>
    <xf numFmtId="0" fontId="16" fillId="5" borderId="7" xfId="0" applyFont="1" applyFill="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17" fillId="0" borderId="0" xfId="0" applyFont="1" applyAlignment="1" applyProtection="1">
      <alignment horizontal="center" vertical="center"/>
      <protection locked="0"/>
    </xf>
    <xf numFmtId="0" fontId="17" fillId="5" borderId="4" xfId="0" applyFont="1" applyFill="1" applyBorder="1" applyAlignment="1" applyProtection="1">
      <alignment horizontal="center" vertical="center"/>
      <protection locked="0"/>
    </xf>
    <xf numFmtId="178" fontId="16" fillId="4" borderId="10" xfId="0" applyNumberFormat="1" applyFont="1" applyFill="1" applyBorder="1" applyAlignment="1">
      <alignment horizontal="center" vertical="center"/>
    </xf>
    <xf numFmtId="178" fontId="16" fillId="4" borderId="11" xfId="0" applyNumberFormat="1" applyFont="1" applyFill="1" applyBorder="1" applyAlignment="1">
      <alignment horizontal="center" vertical="center"/>
    </xf>
    <xf numFmtId="0" fontId="17" fillId="6" borderId="14" xfId="0" applyFont="1" applyFill="1" applyBorder="1" applyAlignment="1" applyProtection="1">
      <alignment horizontal="center" vertical="center"/>
      <protection locked="0"/>
    </xf>
    <xf numFmtId="0" fontId="17" fillId="6" borderId="20" xfId="0" applyFont="1" applyFill="1" applyBorder="1" applyAlignment="1" applyProtection="1">
      <alignment horizontal="center" vertical="center"/>
      <protection locked="0"/>
    </xf>
    <xf numFmtId="0" fontId="17" fillId="6" borderId="11" xfId="0" applyFont="1" applyFill="1" applyBorder="1" applyAlignment="1" applyProtection="1">
      <alignment horizontal="center" vertical="center"/>
      <protection locked="0"/>
    </xf>
    <xf numFmtId="0" fontId="17" fillId="6" borderId="12" xfId="0" applyFont="1" applyFill="1" applyBorder="1" applyAlignment="1" applyProtection="1">
      <alignment horizontal="center" vertical="center"/>
      <protection locked="0"/>
    </xf>
    <xf numFmtId="0" fontId="16" fillId="4" borderId="10" xfId="0" applyFont="1" applyFill="1" applyBorder="1" applyAlignment="1">
      <alignment horizontal="center" vertical="center"/>
    </xf>
    <xf numFmtId="0" fontId="16" fillId="4" borderId="11" xfId="0" applyFont="1" applyFill="1" applyBorder="1" applyAlignment="1">
      <alignment horizontal="center" vertical="center"/>
    </xf>
    <xf numFmtId="0" fontId="17" fillId="6" borderId="2" xfId="0" applyFont="1" applyFill="1" applyBorder="1" applyAlignment="1" applyProtection="1">
      <alignment vertical="center" wrapText="1"/>
      <protection locked="0"/>
    </xf>
    <xf numFmtId="0" fontId="17" fillId="6" borderId="3" xfId="0" applyFont="1" applyFill="1" applyBorder="1" applyProtection="1">
      <alignment vertical="center"/>
      <protection locked="0"/>
    </xf>
    <xf numFmtId="0" fontId="17" fillId="6" borderId="4" xfId="0" applyFont="1" applyFill="1" applyBorder="1" applyProtection="1">
      <alignment vertical="center"/>
      <protection locked="0"/>
    </xf>
    <xf numFmtId="0" fontId="17" fillId="0" borderId="0" xfId="0" applyFont="1" applyAlignment="1" applyProtection="1">
      <alignment horizontal="center" vertical="center" wrapText="1"/>
      <protection locked="0"/>
    </xf>
    <xf numFmtId="0" fontId="17" fillId="6" borderId="6" xfId="0" applyFont="1" applyFill="1" applyBorder="1" applyAlignment="1" applyProtection="1">
      <alignment horizontal="center" vertical="center" wrapText="1"/>
      <protection locked="0"/>
    </xf>
    <xf numFmtId="0" fontId="17" fillId="6" borderId="7" xfId="0" applyFont="1" applyFill="1" applyBorder="1" applyAlignment="1" applyProtection="1">
      <alignment horizontal="center" vertical="center" wrapText="1"/>
      <protection locked="0"/>
    </xf>
    <xf numFmtId="0" fontId="17" fillId="6" borderId="8" xfId="0" applyFont="1" applyFill="1" applyBorder="1" applyAlignment="1" applyProtection="1">
      <alignment horizontal="center" vertical="center" wrapText="1"/>
      <protection locked="0"/>
    </xf>
    <xf numFmtId="0" fontId="17" fillId="6" borderId="21" xfId="0" applyFont="1" applyFill="1" applyBorder="1" applyAlignment="1" applyProtection="1">
      <alignment horizontal="center" vertical="center" wrapText="1"/>
      <protection locked="0"/>
    </xf>
    <xf numFmtId="0" fontId="16" fillId="5" borderId="16" xfId="0" applyFont="1" applyFill="1" applyBorder="1" applyAlignment="1" applyProtection="1">
      <alignment horizontal="center" vertical="center"/>
      <protection locked="0"/>
    </xf>
    <xf numFmtId="0" fontId="16" fillId="5" borderId="17" xfId="0" applyFont="1" applyFill="1" applyBorder="1" applyAlignment="1" applyProtection="1">
      <alignment horizontal="center" vertical="center"/>
      <protection locked="0"/>
    </xf>
    <xf numFmtId="0" fontId="17" fillId="0" borderId="17" xfId="0" applyFont="1" applyBorder="1" applyAlignment="1" applyProtection="1">
      <alignment horizontal="center" vertical="center"/>
      <protection locked="0"/>
    </xf>
    <xf numFmtId="0" fontId="17" fillId="0" borderId="18" xfId="0" applyFont="1" applyBorder="1" applyAlignment="1" applyProtection="1">
      <alignment horizontal="center" vertical="center"/>
      <protection locked="0"/>
    </xf>
    <xf numFmtId="0" fontId="17" fillId="6" borderId="2" xfId="0" applyFont="1" applyFill="1" applyBorder="1" applyProtection="1">
      <alignment vertical="center"/>
      <protection locked="0"/>
    </xf>
    <xf numFmtId="0" fontId="17" fillId="6" borderId="3" xfId="0" applyFont="1" applyFill="1" applyBorder="1" applyAlignment="1" applyProtection="1">
      <alignment vertical="center" wrapText="1"/>
      <protection locked="0"/>
    </xf>
    <xf numFmtId="0" fontId="17" fillId="6" borderId="4" xfId="0" applyFont="1" applyFill="1" applyBorder="1" applyAlignment="1" applyProtection="1">
      <alignment vertical="center" wrapText="1"/>
      <protection locked="0"/>
    </xf>
    <xf numFmtId="177" fontId="16" fillId="4" borderId="2" xfId="0" applyNumberFormat="1" applyFont="1" applyFill="1" applyBorder="1" applyAlignment="1" applyProtection="1">
      <alignment horizontal="center" vertical="center"/>
      <protection locked="0"/>
    </xf>
    <xf numFmtId="177" fontId="16" fillId="4" borderId="3" xfId="0" applyNumberFormat="1" applyFont="1" applyFill="1" applyBorder="1" applyAlignment="1" applyProtection="1">
      <alignment horizontal="center" vertical="center"/>
      <protection locked="0"/>
    </xf>
    <xf numFmtId="0" fontId="17" fillId="6" borderId="15" xfId="0" applyFont="1" applyFill="1" applyBorder="1" applyAlignment="1" applyProtection="1">
      <alignment horizontal="center" vertical="center"/>
      <protection locked="0"/>
    </xf>
    <xf numFmtId="178" fontId="16" fillId="4" borderId="15" xfId="0" applyNumberFormat="1" applyFont="1" applyFill="1" applyBorder="1" applyAlignment="1">
      <alignment horizontal="center" vertical="center"/>
    </xf>
    <xf numFmtId="178" fontId="16" fillId="4" borderId="14" xfId="0" applyNumberFormat="1" applyFont="1" applyFill="1" applyBorder="1" applyAlignment="1">
      <alignment horizontal="center" vertical="center"/>
    </xf>
    <xf numFmtId="177" fontId="16" fillId="4" borderId="10" xfId="0" applyNumberFormat="1" applyFont="1" applyFill="1" applyBorder="1" applyAlignment="1" applyProtection="1">
      <alignment horizontal="center" vertical="center"/>
      <protection locked="0"/>
    </xf>
    <xf numFmtId="177" fontId="16" fillId="4" borderId="11" xfId="0" applyNumberFormat="1" applyFont="1" applyFill="1" applyBorder="1" applyAlignment="1" applyProtection="1">
      <alignment horizontal="center" vertical="center"/>
      <protection locked="0"/>
    </xf>
    <xf numFmtId="0" fontId="9" fillId="0" borderId="0" xfId="0" applyFont="1" applyAlignment="1" applyProtection="1">
      <alignment horizontal="left" vertical="center" wrapText="1"/>
      <protection locked="0"/>
    </xf>
    <xf numFmtId="0" fontId="9" fillId="0" borderId="0" xfId="0" applyFont="1" applyAlignment="1" applyProtection="1">
      <alignment horizontal="center" vertical="center"/>
      <protection locked="0"/>
    </xf>
    <xf numFmtId="0" fontId="17" fillId="6" borderId="2" xfId="0" applyFont="1" applyFill="1" applyBorder="1" applyAlignment="1" applyProtection="1">
      <alignment horizontal="center" vertical="center"/>
      <protection locked="0"/>
    </xf>
    <xf numFmtId="0" fontId="17" fillId="6" borderId="2" xfId="0" applyFont="1" applyFill="1" applyBorder="1" applyAlignment="1" applyProtection="1">
      <alignment horizontal="left" vertical="center" wrapText="1"/>
      <protection locked="0"/>
    </xf>
    <xf numFmtId="0" fontId="9" fillId="0" borderId="5" xfId="0" applyFont="1" applyBorder="1" applyAlignment="1" applyProtection="1">
      <alignment horizontal="center" vertical="center"/>
      <protection locked="0"/>
    </xf>
    <xf numFmtId="0" fontId="17" fillId="6" borderId="16" xfId="0" applyFont="1" applyFill="1" applyBorder="1" applyAlignment="1" applyProtection="1">
      <alignment horizontal="left" vertical="center" wrapText="1"/>
      <protection locked="0"/>
    </xf>
    <xf numFmtId="0" fontId="17" fillId="6" borderId="17" xfId="0" applyFont="1" applyFill="1" applyBorder="1" applyAlignment="1" applyProtection="1">
      <alignment horizontal="left" vertical="center" wrapText="1"/>
      <protection locked="0"/>
    </xf>
    <xf numFmtId="0" fontId="17" fillId="6" borderId="18" xfId="0" applyFont="1" applyFill="1" applyBorder="1" applyAlignment="1" applyProtection="1">
      <alignment horizontal="left" vertical="center" wrapText="1"/>
      <protection locked="0"/>
    </xf>
    <xf numFmtId="179" fontId="16" fillId="4" borderId="15" xfId="0" applyNumberFormat="1" applyFont="1" applyFill="1" applyBorder="1" applyAlignment="1">
      <alignment horizontal="center" vertical="center"/>
    </xf>
    <xf numFmtId="179" fontId="16" fillId="4" borderId="14" xfId="0" applyNumberFormat="1" applyFont="1" applyFill="1" applyBorder="1" applyAlignment="1">
      <alignment horizontal="center" vertical="center"/>
    </xf>
    <xf numFmtId="0" fontId="17" fillId="0" borderId="5" xfId="0" applyFont="1" applyBorder="1" applyAlignment="1" applyProtection="1">
      <alignment horizontal="center" vertical="center"/>
      <protection locked="0"/>
    </xf>
    <xf numFmtId="0" fontId="17" fillId="6" borderId="3" xfId="0" applyFont="1" applyFill="1" applyBorder="1" applyAlignment="1" applyProtection="1">
      <alignment horizontal="left" vertical="center" wrapText="1"/>
      <protection locked="0"/>
    </xf>
    <xf numFmtId="0" fontId="17" fillId="6" borderId="4" xfId="0" applyFont="1" applyFill="1" applyBorder="1" applyAlignment="1" applyProtection="1">
      <alignment horizontal="left" vertical="center" wrapText="1"/>
      <protection locked="0"/>
    </xf>
    <xf numFmtId="0" fontId="16" fillId="4" borderId="2" xfId="0" applyFont="1" applyFill="1" applyBorder="1" applyAlignment="1">
      <alignment horizontal="center" vertical="center"/>
    </xf>
    <xf numFmtId="0" fontId="16" fillId="4" borderId="3" xfId="0" applyFont="1" applyFill="1" applyBorder="1" applyAlignment="1">
      <alignment horizontal="center" vertical="center"/>
    </xf>
    <xf numFmtId="0" fontId="20" fillId="0" borderId="0" xfId="0" applyFont="1" applyAlignment="1" applyProtection="1">
      <alignment horizontal="left" vertical="top"/>
      <protection locked="0"/>
    </xf>
    <xf numFmtId="0" fontId="17" fillId="6" borderId="10" xfId="0" applyFont="1" applyFill="1" applyBorder="1" applyAlignment="1" applyProtection="1">
      <alignment horizontal="center" vertical="center"/>
      <protection locked="0"/>
    </xf>
    <xf numFmtId="0" fontId="16" fillId="5" borderId="10" xfId="0" applyFont="1" applyFill="1" applyBorder="1" applyAlignment="1" applyProtection="1">
      <alignment horizontal="center" vertical="center"/>
      <protection locked="0"/>
    </xf>
    <xf numFmtId="0" fontId="16" fillId="5" borderId="11" xfId="0" applyFont="1" applyFill="1" applyBorder="1" applyAlignment="1" applyProtection="1">
      <alignment horizontal="center" vertical="center"/>
      <protection locked="0"/>
    </xf>
    <xf numFmtId="0" fontId="9" fillId="6" borderId="6" xfId="0" applyFont="1" applyFill="1" applyBorder="1" applyAlignment="1" applyProtection="1">
      <alignment horizontal="center" vertical="center"/>
      <protection locked="0"/>
    </xf>
    <xf numFmtId="0" fontId="9" fillId="6" borderId="7" xfId="0" applyFont="1" applyFill="1" applyBorder="1" applyAlignment="1" applyProtection="1">
      <alignment horizontal="center" vertical="center"/>
      <protection locked="0"/>
    </xf>
    <xf numFmtId="0" fontId="9" fillId="6" borderId="8" xfId="0" applyFont="1" applyFill="1" applyBorder="1" applyAlignment="1" applyProtection="1">
      <alignment horizontal="center" vertical="center"/>
      <protection locked="0"/>
    </xf>
    <xf numFmtId="0" fontId="17" fillId="6" borderId="6" xfId="0" applyFont="1" applyFill="1" applyBorder="1" applyAlignment="1" applyProtection="1">
      <alignment horizontal="center" vertical="center"/>
      <protection locked="0"/>
    </xf>
    <xf numFmtId="0" fontId="17" fillId="6" borderId="7" xfId="0" applyFont="1" applyFill="1" applyBorder="1" applyAlignment="1" applyProtection="1">
      <alignment horizontal="center" vertical="center"/>
      <protection locked="0"/>
    </xf>
    <xf numFmtId="0" fontId="17" fillId="6" borderId="8" xfId="0" applyFont="1" applyFill="1" applyBorder="1" applyAlignment="1" applyProtection="1">
      <alignment horizontal="center" vertical="center"/>
      <protection locked="0"/>
    </xf>
    <xf numFmtId="0" fontId="17" fillId="0" borderId="7" xfId="0" applyFont="1" applyBorder="1" applyAlignment="1" applyProtection="1">
      <alignment horizontal="left" vertical="center" wrapText="1"/>
      <protection locked="0"/>
    </xf>
    <xf numFmtId="0" fontId="17" fillId="6" borderId="17" xfId="0" applyFont="1" applyFill="1" applyBorder="1" applyAlignment="1" applyProtection="1">
      <alignment horizontal="center" vertical="center"/>
      <protection locked="0"/>
    </xf>
    <xf numFmtId="0" fontId="17" fillId="6" borderId="18" xfId="0" applyFont="1" applyFill="1" applyBorder="1" applyAlignment="1" applyProtection="1">
      <alignment horizontal="center" vertical="center"/>
      <protection locked="0"/>
    </xf>
    <xf numFmtId="0" fontId="17" fillId="6" borderId="15" xfId="0" applyFont="1" applyFill="1" applyBorder="1" applyAlignment="1" applyProtection="1">
      <alignment horizontal="left" vertical="center"/>
      <protection locked="0"/>
    </xf>
    <xf numFmtId="0" fontId="17" fillId="6" borderId="14" xfId="0" applyFont="1" applyFill="1" applyBorder="1" applyAlignment="1" applyProtection="1">
      <alignment horizontal="left" vertical="center"/>
      <protection locked="0"/>
    </xf>
    <xf numFmtId="0" fontId="17" fillId="6" borderId="20" xfId="0" applyFont="1" applyFill="1" applyBorder="1" applyAlignment="1" applyProtection="1">
      <alignment horizontal="left" vertical="center"/>
      <protection locked="0"/>
    </xf>
    <xf numFmtId="0" fontId="16" fillId="4" borderId="15" xfId="0" applyFont="1" applyFill="1" applyBorder="1" applyAlignment="1">
      <alignment horizontal="center" vertical="center"/>
    </xf>
    <xf numFmtId="0" fontId="16" fillId="4" borderId="14" xfId="0" applyFont="1" applyFill="1" applyBorder="1" applyAlignment="1">
      <alignment horizontal="center" vertical="center"/>
    </xf>
    <xf numFmtId="0" fontId="17" fillId="6" borderId="21" xfId="0" applyFont="1" applyFill="1" applyBorder="1" applyAlignment="1" applyProtection="1">
      <alignment horizontal="center" vertical="center"/>
      <protection locked="0"/>
    </xf>
    <xf numFmtId="177" fontId="16" fillId="5" borderId="2" xfId="0" applyNumberFormat="1" applyFont="1" applyFill="1" applyBorder="1" applyAlignment="1">
      <alignment horizontal="center" vertical="center"/>
    </xf>
    <xf numFmtId="177" fontId="16" fillId="5" borderId="3" xfId="0" applyNumberFormat="1" applyFont="1" applyFill="1" applyBorder="1" applyAlignment="1">
      <alignment horizontal="center" vertical="center"/>
    </xf>
    <xf numFmtId="176" fontId="16" fillId="5" borderId="2" xfId="0" applyNumberFormat="1" applyFont="1" applyFill="1" applyBorder="1" applyAlignment="1">
      <alignment horizontal="center" vertical="center"/>
    </xf>
    <xf numFmtId="176" fontId="16" fillId="5" borderId="3" xfId="0" applyNumberFormat="1" applyFont="1" applyFill="1" applyBorder="1" applyAlignment="1">
      <alignment horizontal="center" vertical="center"/>
    </xf>
    <xf numFmtId="176" fontId="16" fillId="4" borderId="2" xfId="0" applyNumberFormat="1" applyFont="1" applyFill="1" applyBorder="1" applyAlignment="1">
      <alignment horizontal="center" vertical="center"/>
    </xf>
    <xf numFmtId="176" fontId="16" fillId="4" borderId="3" xfId="0" applyNumberFormat="1" applyFont="1" applyFill="1" applyBorder="1" applyAlignment="1">
      <alignment horizontal="center" vertical="center"/>
    </xf>
    <xf numFmtId="0" fontId="3" fillId="0" borderId="0" xfId="0" applyFont="1" applyAlignment="1" applyProtection="1">
      <alignment horizontal="right" vertical="center"/>
      <protection locked="0"/>
    </xf>
    <xf numFmtId="0" fontId="3" fillId="0" borderId="9" xfId="0" applyFont="1" applyBorder="1" applyAlignment="1" applyProtection="1">
      <alignment horizontal="left" vertical="center" wrapText="1"/>
      <protection locked="0"/>
    </xf>
    <xf numFmtId="0" fontId="3" fillId="0" borderId="0" xfId="0" applyFont="1" applyAlignment="1" applyProtection="1">
      <alignment horizontal="left" vertical="center" wrapText="1"/>
      <protection locked="0"/>
    </xf>
    <xf numFmtId="0" fontId="9" fillId="0" borderId="0" xfId="0" applyFont="1" applyProtection="1">
      <alignment vertical="center"/>
      <protection locked="0"/>
    </xf>
    <xf numFmtId="0" fontId="16" fillId="5" borderId="1" xfId="0" applyFont="1" applyFill="1" applyBorder="1" applyAlignment="1" applyProtection="1">
      <alignment horizontal="center" vertical="center"/>
      <protection locked="0"/>
    </xf>
    <xf numFmtId="38" fontId="16" fillId="5" borderId="1" xfId="1" applyFont="1" applyFill="1" applyBorder="1" applyAlignment="1" applyProtection="1">
      <alignment horizontal="center" vertical="center"/>
      <protection locked="0"/>
    </xf>
    <xf numFmtId="0" fontId="9" fillId="6" borderId="1" xfId="0" applyFont="1" applyFill="1" applyBorder="1" applyAlignment="1" applyProtection="1">
      <alignment horizontal="center" vertical="center"/>
      <protection locked="0"/>
    </xf>
    <xf numFmtId="0" fontId="9" fillId="6" borderId="2" xfId="0" applyFont="1" applyFill="1" applyBorder="1" applyAlignment="1" applyProtection="1">
      <alignment horizontal="left" vertical="center" wrapText="1"/>
      <protection locked="0"/>
    </xf>
    <xf numFmtId="0" fontId="9" fillId="6" borderId="3" xfId="0" applyFont="1" applyFill="1" applyBorder="1" applyAlignment="1" applyProtection="1">
      <alignment horizontal="left" vertical="center" wrapText="1"/>
      <protection locked="0"/>
    </xf>
    <xf numFmtId="0" fontId="9" fillId="6" borderId="4" xfId="0" applyFont="1" applyFill="1" applyBorder="1" applyAlignment="1" applyProtection="1">
      <alignment horizontal="left" vertical="center" wrapText="1"/>
      <protection locked="0"/>
    </xf>
    <xf numFmtId="0" fontId="9" fillId="2" borderId="22" xfId="0" applyFont="1" applyFill="1" applyBorder="1" applyAlignment="1">
      <alignment horizontal="center" vertical="center"/>
    </xf>
    <xf numFmtId="0" fontId="9" fillId="2" borderId="23" xfId="0" applyFont="1" applyFill="1" applyBorder="1" applyAlignment="1">
      <alignment horizontal="center" vertical="center"/>
    </xf>
    <xf numFmtId="0" fontId="13" fillId="0" borderId="34" xfId="0" applyFont="1" applyBorder="1" applyAlignment="1" applyProtection="1">
      <alignment horizontal="center" vertical="center"/>
      <protection locked="0"/>
    </xf>
    <xf numFmtId="0" fontId="13" fillId="0" borderId="0" xfId="0" applyFont="1" applyAlignment="1" applyProtection="1">
      <alignment horizontal="left" vertical="center"/>
      <protection locked="0"/>
    </xf>
    <xf numFmtId="0" fontId="21" fillId="6" borderId="2" xfId="0" applyFont="1" applyFill="1" applyBorder="1" applyAlignment="1" applyProtection="1">
      <alignment horizontal="center" vertical="center"/>
      <protection locked="0"/>
    </xf>
    <xf numFmtId="0" fontId="21" fillId="6" borderId="3" xfId="0" applyFont="1" applyFill="1" applyBorder="1" applyAlignment="1" applyProtection="1">
      <alignment horizontal="center" vertical="center"/>
      <protection locked="0"/>
    </xf>
    <xf numFmtId="0" fontId="21" fillId="6" borderId="4" xfId="0" applyFont="1" applyFill="1" applyBorder="1" applyAlignment="1" applyProtection="1">
      <alignment horizontal="center" vertical="center"/>
      <protection locked="0"/>
    </xf>
    <xf numFmtId="0" fontId="21" fillId="6" borderId="1" xfId="0" applyFont="1" applyFill="1" applyBorder="1" applyAlignment="1" applyProtection="1">
      <alignment horizontal="center" vertical="center"/>
      <protection locked="0"/>
    </xf>
    <xf numFmtId="0" fontId="17" fillId="6" borderId="1" xfId="0" applyFont="1" applyFill="1" applyBorder="1" applyAlignment="1" applyProtection="1">
      <alignment horizontal="center" vertical="center"/>
      <protection locked="0"/>
    </xf>
    <xf numFmtId="0" fontId="7" fillId="0" borderId="7"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protection locked="0"/>
    </xf>
    <xf numFmtId="0" fontId="5" fillId="0" borderId="7" xfId="0" applyFont="1" applyBorder="1" applyAlignment="1" applyProtection="1">
      <alignment horizontal="right" vertical="center"/>
      <protection locked="0"/>
    </xf>
    <xf numFmtId="0" fontId="5" fillId="0" borderId="33" xfId="0" applyFont="1" applyBorder="1" applyAlignment="1" applyProtection="1">
      <alignment horizontal="right" vertical="center"/>
      <protection locked="0"/>
    </xf>
    <xf numFmtId="178" fontId="9" fillId="2" borderId="22" xfId="0" applyNumberFormat="1" applyFont="1" applyFill="1" applyBorder="1" applyAlignment="1">
      <alignment horizontal="center" vertical="center"/>
    </xf>
    <xf numFmtId="178" fontId="9" fillId="2" borderId="23" xfId="0" applyNumberFormat="1" applyFont="1" applyFill="1" applyBorder="1" applyAlignment="1">
      <alignment horizontal="center" vertical="center"/>
    </xf>
    <xf numFmtId="0" fontId="6" fillId="0" borderId="35"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wrapText="1"/>
      <protection locked="0"/>
    </xf>
    <xf numFmtId="0" fontId="5" fillId="0" borderId="7" xfId="0" applyFont="1" applyBorder="1" applyAlignment="1" applyProtection="1">
      <alignment horizontal="center" vertical="center" wrapText="1"/>
      <protection locked="0"/>
    </xf>
    <xf numFmtId="0" fontId="5" fillId="0" borderId="33" xfId="0" applyFont="1" applyBorder="1" applyAlignment="1" applyProtection="1">
      <alignment horizontal="center" vertical="center" wrapText="1"/>
      <protection locked="0"/>
    </xf>
    <xf numFmtId="0" fontId="17" fillId="6" borderId="0" xfId="0" applyFont="1" applyFill="1" applyAlignment="1" applyProtection="1">
      <alignment horizontal="center" vertical="center"/>
      <protection locked="0"/>
    </xf>
    <xf numFmtId="0" fontId="17" fillId="6" borderId="5" xfId="0" applyFont="1" applyFill="1" applyBorder="1" applyAlignment="1" applyProtection="1">
      <alignment horizontal="center" vertical="center"/>
      <protection locked="0"/>
    </xf>
    <xf numFmtId="0" fontId="16" fillId="5" borderId="9" xfId="0" applyFont="1" applyFill="1" applyBorder="1" applyAlignment="1" applyProtection="1">
      <alignment horizontal="center" vertical="center"/>
      <protection locked="0"/>
    </xf>
    <xf numFmtId="0" fontId="16" fillId="5" borderId="0" xfId="0" applyFont="1" applyFill="1" applyAlignment="1" applyProtection="1">
      <alignment horizontal="center" vertical="center"/>
      <protection locked="0"/>
    </xf>
    <xf numFmtId="0" fontId="5" fillId="0" borderId="0" xfId="0" applyFont="1" applyAlignment="1" applyProtection="1">
      <alignment horizontal="left" vertical="center" wrapText="1"/>
      <protection locked="0"/>
    </xf>
    <xf numFmtId="178" fontId="16" fillId="5" borderId="2" xfId="0" applyNumberFormat="1" applyFont="1" applyFill="1" applyBorder="1" applyAlignment="1">
      <alignment horizontal="center" vertical="center"/>
    </xf>
    <xf numFmtId="178" fontId="16" fillId="5" borderId="3" xfId="0" applyNumberFormat="1" applyFont="1" applyFill="1" applyBorder="1" applyAlignment="1">
      <alignment horizontal="center" vertical="center"/>
    </xf>
    <xf numFmtId="0" fontId="17" fillId="6" borderId="1" xfId="0" applyFont="1" applyFill="1" applyBorder="1" applyAlignment="1" applyProtection="1">
      <alignment horizontal="left" vertical="center" wrapText="1"/>
      <protection locked="0"/>
    </xf>
    <xf numFmtId="0" fontId="17" fillId="6" borderId="2" xfId="0" applyFont="1" applyFill="1" applyBorder="1" applyAlignment="1" applyProtection="1">
      <alignment horizontal="center" vertical="center" wrapText="1"/>
      <protection locked="0"/>
    </xf>
    <xf numFmtId="0" fontId="17" fillId="6" borderId="3" xfId="0" applyFont="1" applyFill="1" applyBorder="1" applyAlignment="1" applyProtection="1">
      <alignment horizontal="center" vertical="center" wrapText="1"/>
      <protection locked="0"/>
    </xf>
    <xf numFmtId="0" fontId="17" fillId="6" borderId="4" xfId="0" applyFont="1" applyFill="1" applyBorder="1" applyAlignment="1" applyProtection="1">
      <alignment horizontal="center" vertical="center" wrapText="1"/>
      <protection locked="0"/>
    </xf>
    <xf numFmtId="0" fontId="17" fillId="0" borderId="0" xfId="0" applyFont="1" applyAlignment="1" applyProtection="1">
      <alignment horizontal="left" vertical="center"/>
      <protection locked="0"/>
    </xf>
    <xf numFmtId="0" fontId="21" fillId="6" borderId="6" xfId="0" applyFont="1" applyFill="1" applyBorder="1" applyAlignment="1" applyProtection="1">
      <alignment horizontal="left" vertical="center"/>
      <protection locked="0"/>
    </xf>
    <xf numFmtId="0" fontId="21" fillId="6" borderId="7" xfId="0" applyFont="1" applyFill="1" applyBorder="1" applyAlignment="1" applyProtection="1">
      <alignment horizontal="left" vertical="center"/>
      <protection locked="0"/>
    </xf>
    <xf numFmtId="0" fontId="21" fillId="6" borderId="8" xfId="0" applyFont="1" applyFill="1" applyBorder="1" applyAlignment="1" applyProtection="1">
      <alignment horizontal="left" vertical="center"/>
      <protection locked="0"/>
    </xf>
    <xf numFmtId="0" fontId="16" fillId="5" borderId="2" xfId="0" applyFont="1" applyFill="1" applyBorder="1" applyAlignment="1">
      <alignment horizontal="center" vertical="center"/>
    </xf>
    <xf numFmtId="0" fontId="16" fillId="5" borderId="3" xfId="0" applyFont="1" applyFill="1" applyBorder="1" applyAlignment="1">
      <alignment horizontal="center" vertical="center"/>
    </xf>
    <xf numFmtId="0" fontId="4" fillId="6" borderId="9" xfId="0" applyFont="1" applyFill="1" applyBorder="1" applyAlignment="1" applyProtection="1">
      <alignment horizontal="center" vertical="center"/>
      <protection locked="0"/>
    </xf>
    <xf numFmtId="0" fontId="4" fillId="6" borderId="10" xfId="0" applyFont="1" applyFill="1" applyBorder="1" applyAlignment="1" applyProtection="1">
      <alignment horizontal="center" vertical="center"/>
      <protection locked="0"/>
    </xf>
    <xf numFmtId="0" fontId="9" fillId="6" borderId="11" xfId="0" applyFont="1" applyFill="1" applyBorder="1" applyAlignment="1" applyProtection="1">
      <alignment horizontal="left" vertical="center"/>
      <protection locked="0"/>
    </xf>
    <xf numFmtId="0" fontId="17" fillId="5" borderId="10" xfId="0" applyFont="1" applyFill="1" applyBorder="1" applyAlignment="1" applyProtection="1">
      <alignment horizontal="center" vertical="center"/>
      <protection locked="0"/>
    </xf>
    <xf numFmtId="0" fontId="17" fillId="5" borderId="11" xfId="0" applyFont="1" applyFill="1" applyBorder="1" applyAlignment="1" applyProtection="1">
      <alignment horizontal="center" vertical="center"/>
      <protection locked="0"/>
    </xf>
    <xf numFmtId="0" fontId="3" fillId="6" borderId="6" xfId="0" applyFont="1" applyFill="1" applyBorder="1" applyAlignment="1" applyProtection="1">
      <alignment horizontal="center" vertical="center"/>
      <protection locked="0"/>
    </xf>
    <xf numFmtId="0" fontId="3" fillId="6" borderId="7" xfId="0" applyFont="1" applyFill="1" applyBorder="1" applyAlignment="1" applyProtection="1">
      <alignment horizontal="center" vertical="center"/>
      <protection locked="0"/>
    </xf>
    <xf numFmtId="0" fontId="21" fillId="0" borderId="0" xfId="0" applyFont="1" applyProtection="1">
      <alignment vertical="center"/>
      <protection locked="0"/>
    </xf>
    <xf numFmtId="0" fontId="9" fillId="6" borderId="2" xfId="0" applyFont="1" applyFill="1" applyBorder="1" applyAlignment="1" applyProtection="1">
      <alignment horizontal="center" vertical="center"/>
      <protection locked="0"/>
    </xf>
    <xf numFmtId="0" fontId="9" fillId="6" borderId="4" xfId="0" applyFont="1" applyFill="1" applyBorder="1" applyAlignment="1" applyProtection="1">
      <alignment horizontal="center" vertical="center"/>
      <protection locked="0"/>
    </xf>
    <xf numFmtId="0" fontId="17" fillId="5" borderId="2" xfId="0" applyFont="1" applyFill="1" applyBorder="1" applyAlignment="1" applyProtection="1">
      <alignment horizontal="right" vertical="center"/>
      <protection locked="0"/>
    </xf>
    <xf numFmtId="0" fontId="17" fillId="5" borderId="3" xfId="0" applyFont="1" applyFill="1" applyBorder="1" applyAlignment="1" applyProtection="1">
      <alignment horizontal="right" vertical="center"/>
      <protection locked="0"/>
    </xf>
    <xf numFmtId="177" fontId="21" fillId="5" borderId="15" xfId="0" applyNumberFormat="1" applyFont="1" applyFill="1" applyBorder="1" applyAlignment="1" applyProtection="1">
      <alignment horizontal="center" vertical="center" wrapText="1"/>
      <protection locked="0"/>
    </xf>
    <xf numFmtId="177" fontId="21" fillId="5" borderId="20" xfId="0" applyNumberFormat="1" applyFont="1" applyFill="1" applyBorder="1" applyAlignment="1" applyProtection="1">
      <alignment horizontal="center" vertical="center" wrapText="1"/>
      <protection locked="0"/>
    </xf>
    <xf numFmtId="0" fontId="5" fillId="0" borderId="0" xfId="0" applyFont="1" applyAlignment="1" applyProtection="1">
      <alignment horizontal="center" vertical="center"/>
      <protection locked="0"/>
    </xf>
    <xf numFmtId="0" fontId="3" fillId="0" borderId="7" xfId="0" applyFont="1" applyBorder="1" applyAlignment="1" applyProtection="1">
      <alignment horizontal="left" vertical="center" wrapText="1"/>
      <protection locked="0"/>
    </xf>
    <xf numFmtId="0" fontId="4" fillId="6" borderId="1" xfId="0" applyFont="1" applyFill="1" applyBorder="1" applyAlignment="1" applyProtection="1">
      <alignment horizontal="left" vertical="center"/>
      <protection locked="0"/>
    </xf>
    <xf numFmtId="0" fontId="11" fillId="6" borderId="1" xfId="0" applyFont="1" applyFill="1" applyBorder="1" applyAlignment="1" applyProtection="1">
      <alignment horizontal="left" vertical="center" wrapText="1"/>
      <protection locked="0"/>
    </xf>
    <xf numFmtId="0" fontId="3" fillId="0" borderId="11" xfId="0" applyFont="1" applyBorder="1" applyAlignment="1" applyProtection="1">
      <alignment horizontal="left" vertical="center" wrapText="1"/>
      <protection locked="0"/>
    </xf>
    <xf numFmtId="0" fontId="4" fillId="6" borderId="1" xfId="0" applyFont="1" applyFill="1" applyBorder="1" applyAlignment="1" applyProtection="1">
      <alignment horizontal="center" vertical="center"/>
      <protection locked="0"/>
    </xf>
    <xf numFmtId="0" fontId="4" fillId="6" borderId="3" xfId="0" applyFont="1" applyFill="1" applyBorder="1" applyAlignment="1" applyProtection="1">
      <alignment horizontal="center" vertical="center"/>
      <protection locked="0"/>
    </xf>
    <xf numFmtId="0" fontId="4" fillId="6" borderId="4" xfId="0" applyFont="1" applyFill="1" applyBorder="1" applyAlignment="1" applyProtection="1">
      <alignment horizontal="center" vertical="center"/>
      <protection locked="0"/>
    </xf>
    <xf numFmtId="0" fontId="4" fillId="6" borderId="2" xfId="0" applyFont="1" applyFill="1" applyBorder="1" applyAlignment="1" applyProtection="1">
      <alignment horizontal="center" vertical="center"/>
      <protection locked="0"/>
    </xf>
    <xf numFmtId="0" fontId="11" fillId="6" borderId="1" xfId="0" applyFont="1" applyFill="1" applyBorder="1" applyAlignment="1" applyProtection="1">
      <alignment horizontal="center" vertical="center" wrapText="1"/>
      <protection locked="0"/>
    </xf>
    <xf numFmtId="0" fontId="11" fillId="6" borderId="2" xfId="0" applyFont="1" applyFill="1" applyBorder="1" applyAlignment="1" applyProtection="1">
      <alignment horizontal="center" vertical="center" wrapText="1"/>
      <protection locked="0"/>
    </xf>
    <xf numFmtId="0" fontId="4" fillId="6" borderId="2" xfId="0" applyFont="1" applyFill="1" applyBorder="1" applyAlignment="1" applyProtection="1">
      <alignment horizontal="center" vertical="center" wrapText="1"/>
      <protection locked="0"/>
    </xf>
    <xf numFmtId="0" fontId="4" fillId="6" borderId="4" xfId="0" applyFont="1" applyFill="1" applyBorder="1" applyAlignment="1" applyProtection="1">
      <alignment horizontal="center" vertical="center" wrapText="1"/>
      <protection locked="0"/>
    </xf>
    <xf numFmtId="0" fontId="21" fillId="0" borderId="5" xfId="0" applyFont="1" applyBorder="1" applyAlignment="1" applyProtection="1">
      <alignment horizontal="left" vertical="center"/>
      <protection locked="0"/>
    </xf>
    <xf numFmtId="0" fontId="17" fillId="5" borderId="6" xfId="0" applyFont="1" applyFill="1" applyBorder="1" applyAlignment="1" applyProtection="1">
      <alignment horizontal="center" vertical="center"/>
      <protection locked="0"/>
    </xf>
    <xf numFmtId="0" fontId="17" fillId="5" borderId="7" xfId="0" applyFont="1" applyFill="1" applyBorder="1" applyAlignment="1" applyProtection="1">
      <alignment horizontal="center" vertical="center"/>
      <protection locked="0"/>
    </xf>
    <xf numFmtId="0" fontId="4" fillId="0" borderId="10" xfId="0" applyFont="1" applyBorder="1" applyAlignment="1" applyProtection="1">
      <alignment horizontal="left" vertical="center"/>
      <protection locked="0"/>
    </xf>
    <xf numFmtId="0" fontId="4" fillId="0" borderId="11" xfId="0" applyFont="1" applyBorder="1" applyAlignment="1" applyProtection="1">
      <alignment horizontal="left" vertical="center"/>
      <protection locked="0"/>
    </xf>
    <xf numFmtId="0" fontId="5" fillId="5" borderId="6" xfId="0" applyFont="1" applyFill="1" applyBorder="1" applyAlignment="1" applyProtection="1">
      <alignment horizontal="left" vertical="center"/>
      <protection locked="0"/>
    </xf>
    <xf numFmtId="0" fontId="5" fillId="5" borderId="7" xfId="0" applyFont="1" applyFill="1" applyBorder="1" applyAlignment="1" applyProtection="1">
      <alignment horizontal="left" vertical="center"/>
      <protection locked="0"/>
    </xf>
    <xf numFmtId="0" fontId="5" fillId="5" borderId="9" xfId="0" applyFont="1" applyFill="1" applyBorder="1" applyAlignment="1" applyProtection="1">
      <alignment horizontal="left" vertical="center"/>
      <protection locked="0"/>
    </xf>
    <xf numFmtId="0" fontId="5" fillId="5" borderId="0" xfId="0" applyFont="1" applyFill="1" applyAlignment="1" applyProtection="1">
      <alignment horizontal="left" vertical="center"/>
      <protection locked="0"/>
    </xf>
    <xf numFmtId="0" fontId="5" fillId="5" borderId="10" xfId="0" applyFont="1" applyFill="1" applyBorder="1" applyAlignment="1" applyProtection="1">
      <alignment horizontal="left" vertical="center"/>
      <protection locked="0"/>
    </xf>
    <xf numFmtId="0" fontId="5" fillId="5" borderId="11" xfId="0" applyFont="1" applyFill="1" applyBorder="1" applyAlignment="1" applyProtection="1">
      <alignment horizontal="left" vertical="center"/>
      <protection locked="0"/>
    </xf>
    <xf numFmtId="0" fontId="21" fillId="5" borderId="2" xfId="0" applyFont="1" applyFill="1" applyBorder="1" applyAlignment="1" applyProtection="1">
      <alignment horizontal="center" vertical="center" wrapText="1"/>
      <protection locked="0"/>
    </xf>
    <xf numFmtId="0" fontId="21" fillId="5" borderId="3" xfId="0" applyFont="1" applyFill="1" applyBorder="1" applyAlignment="1" applyProtection="1">
      <alignment horizontal="center" vertical="center" wrapText="1"/>
      <protection locked="0"/>
    </xf>
    <xf numFmtId="0" fontId="21" fillId="5" borderId="4" xfId="0" applyFont="1" applyFill="1" applyBorder="1" applyAlignment="1" applyProtection="1">
      <alignment horizontal="center" vertical="center" wrapText="1"/>
      <protection locked="0"/>
    </xf>
    <xf numFmtId="0" fontId="4" fillId="5" borderId="2" xfId="0" applyFont="1" applyFill="1" applyBorder="1" applyAlignment="1" applyProtection="1">
      <alignment horizontal="center" vertical="center" wrapText="1"/>
      <protection locked="0"/>
    </xf>
    <xf numFmtId="0" fontId="4" fillId="5" borderId="3" xfId="0" applyFont="1" applyFill="1" applyBorder="1" applyAlignment="1" applyProtection="1">
      <alignment horizontal="center" vertical="center" wrapText="1"/>
      <protection locked="0"/>
    </xf>
    <xf numFmtId="0" fontId="4" fillId="5" borderId="4" xfId="0" applyFont="1" applyFill="1" applyBorder="1" applyAlignment="1" applyProtection="1">
      <alignment horizontal="center" vertical="center" wrapText="1"/>
      <protection locked="0"/>
    </xf>
    <xf numFmtId="0" fontId="3" fillId="0" borderId="3" xfId="0" applyFont="1" applyBorder="1" applyAlignment="1" applyProtection="1">
      <alignment horizontal="center" vertical="center"/>
      <protection locked="0"/>
    </xf>
    <xf numFmtId="0" fontId="3" fillId="6" borderId="3" xfId="0" applyFont="1" applyFill="1" applyBorder="1" applyAlignment="1" applyProtection="1">
      <alignment horizontal="center" vertical="center"/>
      <protection locked="0"/>
    </xf>
    <xf numFmtId="0" fontId="3" fillId="6" borderId="4" xfId="0" applyFont="1" applyFill="1" applyBorder="1" applyAlignment="1" applyProtection="1">
      <alignment horizontal="center" vertical="center"/>
      <protection locked="0"/>
    </xf>
    <xf numFmtId="0" fontId="3" fillId="5" borderId="1" xfId="0" applyFont="1" applyFill="1" applyBorder="1" applyAlignment="1" applyProtection="1">
      <alignment horizontal="center" vertical="center" wrapText="1"/>
      <protection locked="0"/>
    </xf>
    <xf numFmtId="0" fontId="3" fillId="5" borderId="21" xfId="0" applyFont="1" applyFill="1" applyBorder="1" applyAlignment="1" applyProtection="1">
      <alignment horizontal="center" vertical="center"/>
      <protection locked="0"/>
    </xf>
    <xf numFmtId="0" fontId="3" fillId="6" borderId="2" xfId="0" applyFont="1" applyFill="1" applyBorder="1" applyAlignment="1" applyProtection="1">
      <alignment horizontal="left" vertical="center" wrapText="1"/>
      <protection locked="0"/>
    </xf>
    <xf numFmtId="0" fontId="3" fillId="6" borderId="3" xfId="0" applyFont="1" applyFill="1" applyBorder="1" applyAlignment="1" applyProtection="1">
      <alignment horizontal="left" vertical="center" wrapText="1"/>
      <protection locked="0"/>
    </xf>
    <xf numFmtId="0" fontId="9" fillId="6" borderId="3" xfId="0" applyFont="1" applyFill="1" applyBorder="1" applyAlignment="1" applyProtection="1">
      <alignment horizontal="center" vertical="center"/>
      <protection locked="0"/>
    </xf>
    <xf numFmtId="0" fontId="9" fillId="6" borderId="2" xfId="0" applyFont="1" applyFill="1" applyBorder="1" applyAlignment="1" applyProtection="1">
      <alignment horizontal="center" vertical="center" wrapText="1"/>
      <protection locked="0"/>
    </xf>
    <xf numFmtId="0" fontId="9" fillId="6" borderId="3" xfId="0" applyFont="1" applyFill="1" applyBorder="1" applyAlignment="1" applyProtection="1">
      <alignment horizontal="center" vertical="center" wrapText="1"/>
      <protection locked="0"/>
    </xf>
    <xf numFmtId="0" fontId="9" fillId="6" borderId="4" xfId="0" applyFont="1" applyFill="1" applyBorder="1" applyAlignment="1" applyProtection="1">
      <alignment horizontal="center" vertical="center" wrapText="1"/>
      <protection locked="0"/>
    </xf>
    <xf numFmtId="0" fontId="29" fillId="6" borderId="2" xfId="0" applyFont="1" applyFill="1" applyBorder="1" applyAlignment="1" applyProtection="1">
      <alignment horizontal="center" vertical="center" wrapText="1"/>
      <protection locked="0"/>
    </xf>
    <xf numFmtId="0" fontId="29" fillId="6" borderId="3" xfId="0" applyFont="1" applyFill="1" applyBorder="1" applyAlignment="1" applyProtection="1">
      <alignment horizontal="center" vertical="center" wrapText="1"/>
      <protection locked="0"/>
    </xf>
    <xf numFmtId="0" fontId="29" fillId="6" borderId="4" xfId="0" applyFont="1" applyFill="1" applyBorder="1" applyAlignment="1" applyProtection="1">
      <alignment horizontal="center" vertical="center" wrapText="1"/>
      <protection locked="0"/>
    </xf>
    <xf numFmtId="0" fontId="5" fillId="0" borderId="0" xfId="0" applyFont="1" applyAlignment="1" applyProtection="1">
      <alignment horizontal="left" vertical="center"/>
      <protection locked="0"/>
    </xf>
    <xf numFmtId="0" fontId="9" fillId="6" borderId="10" xfId="0" applyFont="1" applyFill="1" applyBorder="1" applyAlignment="1" applyProtection="1">
      <alignment horizontal="center" vertical="center"/>
      <protection locked="0"/>
    </xf>
    <xf numFmtId="0" fontId="3" fillId="5" borderId="13" xfId="0" applyFont="1" applyFill="1" applyBorder="1" applyAlignment="1" applyProtection="1">
      <alignment horizontal="center" vertical="center"/>
      <protection locked="0"/>
    </xf>
    <xf numFmtId="0" fontId="16" fillId="4" borderId="1" xfId="0" applyFont="1" applyFill="1" applyBorder="1" applyAlignment="1" applyProtection="1">
      <alignment horizontal="center" vertical="center"/>
      <protection locked="0"/>
    </xf>
    <xf numFmtId="0" fontId="3" fillId="4" borderId="7" xfId="0" applyFont="1" applyFill="1" applyBorder="1" applyAlignment="1" applyProtection="1">
      <alignment horizontal="center" vertical="center"/>
      <protection locked="0"/>
    </xf>
    <xf numFmtId="0" fontId="16" fillId="4" borderId="10" xfId="0" applyFont="1" applyFill="1" applyBorder="1" applyAlignment="1" applyProtection="1">
      <alignment horizontal="left" vertical="center"/>
      <protection locked="0"/>
    </xf>
    <xf numFmtId="0" fontId="16" fillId="4" borderId="11" xfId="0" applyFont="1" applyFill="1" applyBorder="1" applyAlignment="1" applyProtection="1">
      <alignment horizontal="left" vertical="center"/>
      <protection locked="0"/>
    </xf>
    <xf numFmtId="0" fontId="16" fillId="4" borderId="12" xfId="0" applyFont="1" applyFill="1" applyBorder="1" applyAlignment="1" applyProtection="1">
      <alignment horizontal="left" vertical="center"/>
      <protection locked="0"/>
    </xf>
    <xf numFmtId="0" fontId="16" fillId="4" borderId="2" xfId="0" applyNumberFormat="1" applyFont="1" applyFill="1" applyBorder="1" applyAlignment="1" applyProtection="1">
      <alignment horizontal="center" vertical="center" wrapText="1"/>
      <protection locked="0"/>
    </xf>
    <xf numFmtId="0" fontId="16" fillId="4" borderId="3" xfId="0" applyNumberFormat="1" applyFont="1" applyFill="1" applyBorder="1" applyAlignment="1" applyProtection="1">
      <alignment horizontal="center" vertical="center" wrapText="1"/>
      <protection locked="0"/>
    </xf>
    <xf numFmtId="0" fontId="16" fillId="4" borderId="4" xfId="0" applyNumberFormat="1" applyFont="1" applyFill="1" applyBorder="1" applyAlignment="1" applyProtection="1">
      <alignment horizontal="center" vertical="center" wrapText="1"/>
      <protection locked="0"/>
    </xf>
    <xf numFmtId="0" fontId="17" fillId="4" borderId="1" xfId="0" applyFont="1" applyFill="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0" fontId="16" fillId="5" borderId="4" xfId="0" applyFont="1" applyFill="1" applyBorder="1" applyAlignment="1" applyProtection="1">
      <alignment horizontal="center" vertical="center"/>
      <protection locked="0"/>
    </xf>
    <xf numFmtId="0" fontId="17" fillId="0" borderId="0" xfId="0" applyFont="1" applyAlignment="1" applyProtection="1">
      <alignment horizontal="right" vertical="top"/>
      <protection locked="0"/>
    </xf>
    <xf numFmtId="0" fontId="18" fillId="0" borderId="0" xfId="0" applyFont="1" applyAlignment="1" applyProtection="1">
      <alignment horizontal="center" vertical="center"/>
      <protection locked="0"/>
    </xf>
    <xf numFmtId="0" fontId="19" fillId="0" borderId="0" xfId="0" applyFont="1" applyAlignment="1" applyProtection="1">
      <alignment horizontal="left" vertical="center"/>
      <protection locked="0"/>
    </xf>
    <xf numFmtId="0" fontId="8" fillId="0" borderId="0" xfId="0" applyFont="1" applyAlignment="1" applyProtection="1">
      <alignment horizontal="center" vertical="top"/>
      <protection locked="0"/>
    </xf>
    <xf numFmtId="0" fontId="5" fillId="0" borderId="0" xfId="0" applyFont="1" applyAlignment="1" applyProtection="1">
      <alignment horizontal="center" vertical="top"/>
      <protection locked="0"/>
    </xf>
    <xf numFmtId="0" fontId="17" fillId="0" borderId="25" xfId="0" applyFont="1" applyBorder="1" applyAlignment="1" applyProtection="1">
      <alignment horizontal="center" vertical="center"/>
      <protection locked="0"/>
    </xf>
    <xf numFmtId="0" fontId="17" fillId="0" borderId="28" xfId="0" applyFont="1" applyBorder="1" applyAlignment="1" applyProtection="1">
      <alignment horizontal="center" vertical="center"/>
      <protection locked="0"/>
    </xf>
    <xf numFmtId="0" fontId="17" fillId="0" borderId="26" xfId="0" applyFont="1" applyBorder="1" applyAlignment="1" applyProtection="1">
      <alignment horizontal="center" vertical="center"/>
      <protection locked="0"/>
    </xf>
    <xf numFmtId="0" fontId="17" fillId="0" borderId="30" xfId="0" applyFont="1" applyBorder="1" applyAlignment="1" applyProtection="1">
      <alignment horizontal="center" vertical="center"/>
      <protection locked="0"/>
    </xf>
    <xf numFmtId="0" fontId="30" fillId="0" borderId="27" xfId="0" applyFont="1" applyBorder="1" applyAlignment="1" applyProtection="1">
      <alignment horizontal="center" vertical="center"/>
      <protection locked="0"/>
    </xf>
    <xf numFmtId="0" fontId="30" fillId="0" borderId="28" xfId="0" applyFont="1" applyBorder="1" applyAlignment="1" applyProtection="1">
      <alignment horizontal="center" vertical="center"/>
      <protection locked="0"/>
    </xf>
    <xf numFmtId="0" fontId="30" fillId="0" borderId="29" xfId="0" applyFont="1" applyBorder="1" applyAlignment="1" applyProtection="1">
      <alignment horizontal="center" vertical="center"/>
      <protection locked="0"/>
    </xf>
    <xf numFmtId="0" fontId="30" fillId="0" borderId="30" xfId="0" applyFont="1" applyBorder="1" applyAlignment="1" applyProtection="1">
      <alignment horizontal="center" vertical="center"/>
      <protection locked="0"/>
    </xf>
    <xf numFmtId="0" fontId="6" fillId="0" borderId="0" xfId="0" applyFont="1" applyAlignment="1" applyProtection="1">
      <alignment horizontal="left" vertical="center"/>
      <protection locked="0"/>
    </xf>
    <xf numFmtId="0" fontId="4" fillId="6" borderId="6" xfId="0" applyFont="1" applyFill="1" applyBorder="1" applyAlignment="1" applyProtection="1">
      <alignment horizontal="center" vertical="center" wrapText="1"/>
      <protection locked="0"/>
    </xf>
    <xf numFmtId="0" fontId="4" fillId="6" borderId="7" xfId="0" applyFont="1" applyFill="1" applyBorder="1" applyAlignment="1" applyProtection="1">
      <alignment horizontal="center" vertical="center" wrapText="1"/>
      <protection locked="0"/>
    </xf>
    <xf numFmtId="0" fontId="4" fillId="6" borderId="8" xfId="0" applyFont="1" applyFill="1" applyBorder="1" applyAlignment="1" applyProtection="1">
      <alignment horizontal="center" vertical="center" wrapText="1"/>
      <protection locked="0"/>
    </xf>
    <xf numFmtId="0" fontId="4" fillId="6" borderId="10" xfId="0" applyFont="1" applyFill="1" applyBorder="1" applyAlignment="1" applyProtection="1">
      <alignment horizontal="center" vertical="center" wrapText="1"/>
      <protection locked="0"/>
    </xf>
    <xf numFmtId="0" fontId="4" fillId="6" borderId="11" xfId="0" applyFont="1" applyFill="1" applyBorder="1" applyAlignment="1" applyProtection="1">
      <alignment horizontal="center" vertical="center" wrapText="1"/>
      <protection locked="0"/>
    </xf>
    <xf numFmtId="0" fontId="4" fillId="6" borderId="12" xfId="0" applyFont="1" applyFill="1" applyBorder="1" applyAlignment="1" applyProtection="1">
      <alignment horizontal="center" vertical="center" wrapText="1"/>
      <protection locked="0"/>
    </xf>
    <xf numFmtId="0" fontId="9" fillId="5" borderId="7" xfId="0" applyFont="1" applyFill="1" applyBorder="1" applyAlignment="1" applyProtection="1">
      <alignment horizontal="center" vertical="center" wrapText="1"/>
      <protection locked="0"/>
    </xf>
    <xf numFmtId="0" fontId="9" fillId="5" borderId="11" xfId="0" applyFont="1" applyFill="1" applyBorder="1" applyAlignment="1" applyProtection="1">
      <alignment horizontal="center" vertical="center" wrapText="1"/>
      <protection locked="0"/>
    </xf>
    <xf numFmtId="0" fontId="9" fillId="5" borderId="8" xfId="0" applyFont="1" applyFill="1" applyBorder="1" applyAlignment="1" applyProtection="1">
      <alignment horizontal="center" vertical="center" wrapText="1"/>
      <protection locked="0"/>
    </xf>
    <xf numFmtId="0" fontId="9" fillId="5" borderId="12" xfId="0" applyFont="1" applyFill="1" applyBorder="1" applyAlignment="1" applyProtection="1">
      <alignment horizontal="center" vertical="center" wrapText="1"/>
      <protection locked="0"/>
    </xf>
    <xf numFmtId="0" fontId="9" fillId="6" borderId="1" xfId="0" applyFont="1" applyFill="1" applyBorder="1" applyAlignment="1" applyProtection="1">
      <alignment horizontal="center" vertical="center" wrapText="1"/>
      <protection locked="0"/>
    </xf>
    <xf numFmtId="0" fontId="38" fillId="0" borderId="38" xfId="0" applyFont="1" applyBorder="1" applyAlignment="1">
      <alignment horizontal="left" vertical="center" wrapText="1"/>
    </xf>
    <xf numFmtId="0" fontId="32" fillId="0" borderId="0" xfId="0" applyFont="1" applyAlignment="1">
      <alignment horizontal="left" vertical="center" wrapText="1"/>
    </xf>
    <xf numFmtId="0" fontId="32" fillId="0" borderId="0" xfId="0" applyFont="1" applyAlignment="1">
      <alignment horizontal="center" vertical="top" wrapText="1"/>
    </xf>
    <xf numFmtId="0" fontId="38" fillId="0" borderId="0" xfId="0" applyFont="1" applyAlignment="1">
      <alignment horizontal="left" vertical="center" wrapText="1"/>
    </xf>
    <xf numFmtId="0" fontId="38" fillId="0" borderId="0" xfId="0" applyFont="1" applyAlignment="1">
      <alignment horizontal="left" vertical="center"/>
    </xf>
    <xf numFmtId="0" fontId="38" fillId="0" borderId="0" xfId="0" applyFont="1" applyAlignment="1">
      <alignment horizontal="left" vertical="top"/>
    </xf>
    <xf numFmtId="0" fontId="38" fillId="0" borderId="0" xfId="0" applyFont="1" applyAlignment="1">
      <alignment horizontal="left" vertical="top" wrapText="1"/>
    </xf>
  </cellXfs>
  <cellStyles count="5">
    <cellStyle name="桁区切り" xfId="1" builtinId="6"/>
    <cellStyle name="標準" xfId="0" builtinId="0"/>
    <cellStyle name="標準 2" xfId="2" xr:uid="{9A28CD1D-3186-4207-9C4A-71C586B2542C}"/>
    <cellStyle name="標準 3" xfId="3" xr:uid="{582C2BD5-9F90-4E38-9A47-0CA5127D3C78}"/>
    <cellStyle name="標準 4" xfId="4" xr:uid="{9A52C933-BBBD-42C8-83AD-F0335C73FD54}"/>
  </cellStyles>
  <dxfs count="37">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lightTrellis"/>
      </fill>
    </dxf>
    <dxf>
      <fill>
        <patternFill patternType="lightTrellis"/>
      </fill>
    </dxf>
    <dxf>
      <fill>
        <patternFill patternType="lightTrellis"/>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lightTrellis"/>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lightTrellis"/>
      </fill>
    </dxf>
    <dxf>
      <fill>
        <patternFill patternType="lightTrellis"/>
      </fill>
    </dxf>
    <dxf>
      <font>
        <strike val="0"/>
        <color rgb="FF000000"/>
      </font>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ont>
        <strike val="0"/>
      </font>
      <fill>
        <patternFill patternType="lightTrellis">
          <bgColor auto="1"/>
        </patternFill>
      </fill>
    </dxf>
  </dxfs>
  <tableStyles count="0" defaultTableStyle="TableStyleMedium2" defaultPivotStyle="PivotStyleLight16"/>
  <colors>
    <mruColors>
      <color rgb="FFFFFFCC"/>
      <color rgb="FF000000"/>
      <color rgb="FFF6F5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richData/rdrichvalue.xml" Type="http://schemas.microsoft.com/office/2017/06/relationships/rdRichValue"/><Relationship Id="rId11" Target="richData/rdrichvaluestructure.xml" Type="http://schemas.microsoft.com/office/2017/06/relationships/rdRichValueStructure"/><Relationship Id="rId12" Target="richData/rdRichValueTypes.xml" Type="http://schemas.microsoft.com/office/2017/06/relationships/rdRichValueTypes"/><Relationship Id="rId13" Target="calcChain.xml" Type="http://schemas.openxmlformats.org/officeDocument/2006/relationships/calcChain"/><Relationship Id="rId14" Target="../customXml/item1.xml" Type="http://schemas.openxmlformats.org/officeDocument/2006/relationships/customXml"/><Relationship Id="rId15" Target="../customXml/item2.xml" Type="http://schemas.openxmlformats.org/officeDocument/2006/relationships/customXml"/><Relationship Id="rId16"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theme/theme1.xml" Type="http://schemas.openxmlformats.org/officeDocument/2006/relationships/theme"/><Relationship Id="rId7" Target="styles.xml" Type="http://schemas.openxmlformats.org/officeDocument/2006/relationships/styles"/><Relationship Id="rId8" Target="sharedStrings.xml" Type="http://schemas.openxmlformats.org/officeDocument/2006/relationships/sharedStrings"/><Relationship Id="rId9" Target="metadata.xml" Type="http://schemas.openxmlformats.org/officeDocument/2006/relationships/sheetMetadata"/></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GBox"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Radio" firstButton="1" fmlaLink="$W$79" lockText="1" noThreeD="1"/>
</file>

<file path=xl/ctrlProps/ctrlProp105.xml><?xml version="1.0" encoding="utf-8"?>
<formControlPr xmlns="http://schemas.microsoft.com/office/spreadsheetml/2009/9/main" objectType="Radio" lockText="1" noThreeD="1"/>
</file>

<file path=xl/ctrlProps/ctrlProp106.xml><?xml version="1.0" encoding="utf-8"?>
<formControlPr xmlns="http://schemas.microsoft.com/office/spreadsheetml/2009/9/main" objectType="Radio" firstButton="1" fmlaLink="$W$82" lockText="1" noThreeD="1"/>
</file>

<file path=xl/ctrlProps/ctrlProp107.xml><?xml version="1.0" encoding="utf-8"?>
<formControlPr xmlns="http://schemas.microsoft.com/office/spreadsheetml/2009/9/main" objectType="Radio" lockText="1" noThreeD="1"/>
</file>

<file path=xl/ctrlProps/ctrlProp108.xml><?xml version="1.0" encoding="utf-8"?>
<formControlPr xmlns="http://schemas.microsoft.com/office/spreadsheetml/2009/9/main" objectType="Radio" lockText="1" noThreeD="1"/>
</file>

<file path=xl/ctrlProps/ctrlProp109.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Radio" firstButton="1" fmlaLink="$W$83" lockText="1" noThreeD="1"/>
</file>

<file path=xl/ctrlProps/ctrlProp111.xml><?xml version="1.0" encoding="utf-8"?>
<formControlPr xmlns="http://schemas.microsoft.com/office/spreadsheetml/2009/9/main" objectType="Radio" lockText="1" noThreeD="1"/>
</file>

<file path=xl/ctrlProps/ctrlProp112.xml><?xml version="1.0" encoding="utf-8"?>
<formControlPr xmlns="http://schemas.microsoft.com/office/spreadsheetml/2009/9/main" objectType="Radio" firstButton="1" fmlaLink="$W$84" lockText="1" noThreeD="1"/>
</file>

<file path=xl/ctrlProps/ctrlProp113.xml><?xml version="1.0" encoding="utf-8"?>
<formControlPr xmlns="http://schemas.microsoft.com/office/spreadsheetml/2009/9/main" objectType="Radio" lockText="1" noThreeD="1"/>
</file>

<file path=xl/ctrlProps/ctrlProp114.xml><?xml version="1.0" encoding="utf-8"?>
<formControlPr xmlns="http://schemas.microsoft.com/office/spreadsheetml/2009/9/main" objectType="Radio" firstButton="1" fmlaLink="$W$85" lockText="1" noThreeD="1"/>
</file>

<file path=xl/ctrlProps/ctrlProp115.xml><?xml version="1.0" encoding="utf-8"?>
<formControlPr xmlns="http://schemas.microsoft.com/office/spreadsheetml/2009/9/main" objectType="Radio" lockText="1" noThreeD="1"/>
</file>

<file path=xl/ctrlProps/ctrlProp116.xml><?xml version="1.0" encoding="utf-8"?>
<formControlPr xmlns="http://schemas.microsoft.com/office/spreadsheetml/2009/9/main" objectType="Radio" lockText="1" noThreeD="1"/>
</file>

<file path=xl/ctrlProps/ctrlProp117.xml><?xml version="1.0" encoding="utf-8"?>
<formControlPr xmlns="http://schemas.microsoft.com/office/spreadsheetml/2009/9/main" objectType="Radio" lockText="1" noThreeD="1"/>
</file>

<file path=xl/ctrlProps/ctrlProp118.xml><?xml version="1.0" encoding="utf-8"?>
<formControlPr xmlns="http://schemas.microsoft.com/office/spreadsheetml/2009/9/main" objectType="Radio" lockText="1" noThreeD="1"/>
</file>

<file path=xl/ctrlProps/ctrlProp119.xml><?xml version="1.0" encoding="utf-8"?>
<formControlPr xmlns="http://schemas.microsoft.com/office/spreadsheetml/2009/9/main" objectType="Radio" firstButton="1" fmlaLink="$W$86"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Radio" lockText="1" noThreeD="1"/>
</file>

<file path=xl/ctrlProps/ctrlProp121.xml><?xml version="1.0" encoding="utf-8"?>
<formControlPr xmlns="http://schemas.microsoft.com/office/spreadsheetml/2009/9/main" objectType="Radio" firstButton="1" fmlaLink="$W$87" lockText="1" noThreeD="1"/>
</file>

<file path=xl/ctrlProps/ctrlProp122.xml><?xml version="1.0" encoding="utf-8"?>
<formControlPr xmlns="http://schemas.microsoft.com/office/spreadsheetml/2009/9/main" objectType="Radio" lockText="1" noThreeD="1"/>
</file>

<file path=xl/ctrlProps/ctrlProp123.xml><?xml version="1.0" encoding="utf-8"?>
<formControlPr xmlns="http://schemas.microsoft.com/office/spreadsheetml/2009/9/main" objectType="Radio" firstButton="1" fmlaLink="$W$88" lockText="1" noThreeD="1"/>
</file>

<file path=xl/ctrlProps/ctrlProp124.xml><?xml version="1.0" encoding="utf-8"?>
<formControlPr xmlns="http://schemas.microsoft.com/office/spreadsheetml/2009/9/main" objectType="Radio" lockText="1" noThreeD="1"/>
</file>

<file path=xl/ctrlProps/ctrlProp125.xml><?xml version="1.0" encoding="utf-8"?>
<formControlPr xmlns="http://schemas.microsoft.com/office/spreadsheetml/2009/9/main" objectType="Radio" firstButton="1" fmlaLink="$W$89" lockText="1" noThreeD="1"/>
</file>

<file path=xl/ctrlProps/ctrlProp126.xml><?xml version="1.0" encoding="utf-8"?>
<formControlPr xmlns="http://schemas.microsoft.com/office/spreadsheetml/2009/9/main" objectType="Radio" lockText="1" noThreeD="1"/>
</file>

<file path=xl/ctrlProps/ctrlProp127.xml><?xml version="1.0" encoding="utf-8"?>
<formControlPr xmlns="http://schemas.microsoft.com/office/spreadsheetml/2009/9/main" objectType="Radio" lockText="1" noThreeD="1"/>
</file>

<file path=xl/ctrlProps/ctrlProp128.xml><?xml version="1.0" encoding="utf-8"?>
<formControlPr xmlns="http://schemas.microsoft.com/office/spreadsheetml/2009/9/main" objectType="Radio" lockText="1" noThreeD="1"/>
</file>

<file path=xl/ctrlProps/ctrlProp129.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Radio" firstButton="1" fmlaLink="$W$90" lockText="1" noThreeD="1"/>
</file>

<file path=xl/ctrlProps/ctrlProp131.xml><?xml version="1.0" encoding="utf-8"?>
<formControlPr xmlns="http://schemas.microsoft.com/office/spreadsheetml/2009/9/main" objectType="Radio" lockText="1" noThreeD="1"/>
</file>

<file path=xl/ctrlProps/ctrlProp132.xml><?xml version="1.0" encoding="utf-8"?>
<formControlPr xmlns="http://schemas.microsoft.com/office/spreadsheetml/2009/9/main" objectType="Radio" firstButton="1" fmlaLink="$W$91" lockText="1" noThreeD="1"/>
</file>

<file path=xl/ctrlProps/ctrlProp133.xml><?xml version="1.0" encoding="utf-8"?>
<formControlPr xmlns="http://schemas.microsoft.com/office/spreadsheetml/2009/9/main" objectType="Radio" lockText="1" noThreeD="1"/>
</file>

<file path=xl/ctrlProps/ctrlProp134.xml><?xml version="1.0" encoding="utf-8"?>
<formControlPr xmlns="http://schemas.microsoft.com/office/spreadsheetml/2009/9/main" objectType="Radio" firstButton="1" fmlaLink="$W$92" lockText="1" noThreeD="1"/>
</file>

<file path=xl/ctrlProps/ctrlProp135.xml><?xml version="1.0" encoding="utf-8"?>
<formControlPr xmlns="http://schemas.microsoft.com/office/spreadsheetml/2009/9/main" objectType="Radio" lockText="1" noThreeD="1"/>
</file>

<file path=xl/ctrlProps/ctrlProp136.xml><?xml version="1.0" encoding="utf-8"?>
<formControlPr xmlns="http://schemas.microsoft.com/office/spreadsheetml/2009/9/main" objectType="Radio" lockText="1" noThreeD="1"/>
</file>

<file path=xl/ctrlProps/ctrlProp137.xml><?xml version="1.0" encoding="utf-8"?>
<formControlPr xmlns="http://schemas.microsoft.com/office/spreadsheetml/2009/9/main" objectType="Radio" lockText="1" noThreeD="1"/>
</file>

<file path=xl/ctrlProps/ctrlProp138.xml><?xml version="1.0" encoding="utf-8"?>
<formControlPr xmlns="http://schemas.microsoft.com/office/spreadsheetml/2009/9/main" objectType="Radio" lockText="1" noThreeD="1"/>
</file>

<file path=xl/ctrlProps/ctrlProp139.xml><?xml version="1.0" encoding="utf-8"?>
<formControlPr xmlns="http://schemas.microsoft.com/office/spreadsheetml/2009/9/main" objectType="Radio" firstButton="1"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Radio" lockText="1" noThreeD="1"/>
</file>

<file path=xl/ctrlProps/ctrlProp141.xml><?xml version="1.0" encoding="utf-8"?>
<formControlPr xmlns="http://schemas.microsoft.com/office/spreadsheetml/2009/9/main" objectType="Radio" lockText="1" noThreeD="1"/>
</file>

<file path=xl/ctrlProps/ctrlProp142.xml><?xml version="1.0" encoding="utf-8"?>
<formControlPr xmlns="http://schemas.microsoft.com/office/spreadsheetml/2009/9/main" objectType="Radio" firstButton="1" fmlaLink="$W$80" lockText="1" noThreeD="1"/>
</file>

<file path=xl/ctrlProps/ctrlProp143.xml><?xml version="1.0" encoding="utf-8"?>
<formControlPr xmlns="http://schemas.microsoft.com/office/spreadsheetml/2009/9/main" objectType="Radio" lockText="1" noThreeD="1"/>
</file>

<file path=xl/ctrlProps/ctrlProp144.xml><?xml version="1.0" encoding="utf-8"?>
<formControlPr xmlns="http://schemas.microsoft.com/office/spreadsheetml/2009/9/main" objectType="GBox" noThreeD="1"/>
</file>

<file path=xl/ctrlProps/ctrlProp145.xml><?xml version="1.0" encoding="utf-8"?>
<formControlPr xmlns="http://schemas.microsoft.com/office/spreadsheetml/2009/9/main" objectType="Radio" lockText="1" noThreeD="1"/>
</file>

<file path=xl/ctrlProps/ctrlProp146.xml><?xml version="1.0" encoding="utf-8"?>
<formControlPr xmlns="http://schemas.microsoft.com/office/spreadsheetml/2009/9/main" objectType="Radio" firstButton="1" fmlaLink="$W$81" lockText="1" noThreeD="1"/>
</file>

<file path=xl/ctrlProps/ctrlProp147.xml><?xml version="1.0" encoding="utf-8"?>
<formControlPr xmlns="http://schemas.microsoft.com/office/spreadsheetml/2009/9/main" objectType="Radio" lockText="1" noThreeD="1"/>
</file>

<file path=xl/ctrlProps/ctrlProp148.xml><?xml version="1.0" encoding="utf-8"?>
<formControlPr xmlns="http://schemas.microsoft.com/office/spreadsheetml/2009/9/main" objectType="GBox" noThreeD="1"/>
</file>

<file path=xl/ctrlProps/ctrlProp149.xml><?xml version="1.0" encoding="utf-8"?>
<formControlPr xmlns="http://schemas.microsoft.com/office/spreadsheetml/2009/9/main" objectType="GBox"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GBox" noThreeD="1"/>
</file>

<file path=xl/ctrlProps/ctrlProp151.xml><?xml version="1.0" encoding="utf-8"?>
<formControlPr xmlns="http://schemas.microsoft.com/office/spreadsheetml/2009/9/main" objectType="GBox" noThreeD="1"/>
</file>

<file path=xl/ctrlProps/ctrlProp152.xml><?xml version="1.0" encoding="utf-8"?>
<formControlPr xmlns="http://schemas.microsoft.com/office/spreadsheetml/2009/9/main" objectType="GBox" noThreeD="1"/>
</file>

<file path=xl/ctrlProps/ctrlProp153.xml><?xml version="1.0" encoding="utf-8"?>
<formControlPr xmlns="http://schemas.microsoft.com/office/spreadsheetml/2009/9/main" objectType="GBox" noThreeD="1"/>
</file>

<file path=xl/ctrlProps/ctrlProp154.xml><?xml version="1.0" encoding="utf-8"?>
<formControlPr xmlns="http://schemas.microsoft.com/office/spreadsheetml/2009/9/main" objectType="GBox" noThreeD="1"/>
</file>

<file path=xl/ctrlProps/ctrlProp155.xml><?xml version="1.0" encoding="utf-8"?>
<formControlPr xmlns="http://schemas.microsoft.com/office/spreadsheetml/2009/9/main" objectType="GBox" noThreeD="1"/>
</file>

<file path=xl/ctrlProps/ctrlProp156.xml><?xml version="1.0" encoding="utf-8"?>
<formControlPr xmlns="http://schemas.microsoft.com/office/spreadsheetml/2009/9/main" objectType="GBox" noThreeD="1"/>
</file>

<file path=xl/ctrlProps/ctrlProp157.xml><?xml version="1.0" encoding="utf-8"?>
<formControlPr xmlns="http://schemas.microsoft.com/office/spreadsheetml/2009/9/main" objectType="GBox" noThreeD="1"/>
</file>

<file path=xl/ctrlProps/ctrlProp158.xml><?xml version="1.0" encoding="utf-8"?>
<formControlPr xmlns="http://schemas.microsoft.com/office/spreadsheetml/2009/9/main" objectType="GBox" noThreeD="1"/>
</file>

<file path=xl/ctrlProps/ctrlProp159.xml><?xml version="1.0" encoding="utf-8"?>
<formControlPr xmlns="http://schemas.microsoft.com/office/spreadsheetml/2009/9/main" objectType="GBox"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GBox" noThreeD="1"/>
</file>

<file path=xl/ctrlProps/ctrlProp161.xml><?xml version="1.0" encoding="utf-8"?>
<formControlPr xmlns="http://schemas.microsoft.com/office/spreadsheetml/2009/9/main" objectType="GBox" noThreeD="1"/>
</file>

<file path=xl/ctrlProps/ctrlProp162.xml><?xml version="1.0" encoding="utf-8"?>
<formControlPr xmlns="http://schemas.microsoft.com/office/spreadsheetml/2009/9/main" objectType="GBox" noThreeD="1"/>
</file>

<file path=xl/ctrlProps/ctrlProp163.xml><?xml version="1.0" encoding="utf-8"?>
<formControlPr xmlns="http://schemas.microsoft.com/office/spreadsheetml/2009/9/main" objectType="GBox" noThreeD="1"/>
</file>

<file path=xl/ctrlProps/ctrlProp164.xml><?xml version="1.0" encoding="utf-8"?>
<formControlPr xmlns="http://schemas.microsoft.com/office/spreadsheetml/2009/9/main" objectType="GBox" noThreeD="1"/>
</file>

<file path=xl/ctrlProps/ctrlProp165.xml><?xml version="1.0" encoding="utf-8"?>
<formControlPr xmlns="http://schemas.microsoft.com/office/spreadsheetml/2009/9/main" objectType="Radio" lockText="1" noThreeD="1"/>
</file>

<file path=xl/ctrlProps/ctrlProp166.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Radio" checked="Checked" firstButton="1" fmlaLink="$V$8" lockText="1"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GBox" noThreeD="1"/>
</file>

<file path=xl/ctrlProps/ctrlProp28.xml><?xml version="1.0" encoding="utf-8"?>
<formControlPr xmlns="http://schemas.microsoft.com/office/spreadsheetml/2009/9/main" objectType="Radio" firstButton="1" lockText="1" noThreeD="1"/>
</file>

<file path=xl/ctrlProps/ctrlProp2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Radio" lockText="1" noThreeD="1"/>
</file>

<file path=xl/ctrlProps/ctrlProp32.xml><?xml version="1.0" encoding="utf-8"?>
<formControlPr xmlns="http://schemas.microsoft.com/office/spreadsheetml/2009/9/main" objectType="GBox" noThreeD="1"/>
</file>

<file path=xl/ctrlProps/ctrlProp33.xml><?xml version="1.0" encoding="utf-8"?>
<formControlPr xmlns="http://schemas.microsoft.com/office/spreadsheetml/2009/9/main" objectType="Radio" firstButton="1" fmlaLink="$W$24" lockText="1" noThreeD="1"/>
</file>

<file path=xl/ctrlProps/ctrlProp34.xml><?xml version="1.0" encoding="utf-8"?>
<formControlPr xmlns="http://schemas.microsoft.com/office/spreadsheetml/2009/9/main" objectType="Radio" lockText="1" noThreeD="1"/>
</file>

<file path=xl/ctrlProps/ctrlProp35.xml><?xml version="1.0" encoding="utf-8"?>
<formControlPr xmlns="http://schemas.microsoft.com/office/spreadsheetml/2009/9/main" objectType="GBox" noThreeD="1"/>
</file>

<file path=xl/ctrlProps/ctrlProp36.xml><?xml version="1.0" encoding="utf-8"?>
<formControlPr xmlns="http://schemas.microsoft.com/office/spreadsheetml/2009/9/main" objectType="Radio" firstButton="1" fmlaLink="$W$33" lockText="1" noThreeD="1"/>
</file>

<file path=xl/ctrlProps/ctrlProp37.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GBox" noThreeD="1"/>
</file>

<file path=xl/ctrlProps/ctrlProp39.xml><?xml version="1.0" encoding="utf-8"?>
<formControlPr xmlns="http://schemas.microsoft.com/office/spreadsheetml/2009/9/main" objectType="Radio" firstButton="1"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Radio" lockText="1" noThreeD="1"/>
</file>

<file path=xl/ctrlProps/ctrlProp41.xml><?xml version="1.0" encoding="utf-8"?>
<formControlPr xmlns="http://schemas.microsoft.com/office/spreadsheetml/2009/9/main" objectType="GBox" noThreeD="1"/>
</file>

<file path=xl/ctrlProps/ctrlProp42.xml><?xml version="1.0" encoding="utf-8"?>
<formControlPr xmlns="http://schemas.microsoft.com/office/spreadsheetml/2009/9/main" objectType="GBox" noThreeD="1"/>
</file>

<file path=xl/ctrlProps/ctrlProp43.xml><?xml version="1.0" encoding="utf-8"?>
<formControlPr xmlns="http://schemas.microsoft.com/office/spreadsheetml/2009/9/main" objectType="GBox" noThreeD="1"/>
</file>

<file path=xl/ctrlProps/ctrlProp44.xml><?xml version="1.0" encoding="utf-8"?>
<formControlPr xmlns="http://schemas.microsoft.com/office/spreadsheetml/2009/9/main" objectType="Radio" firstButton="1" lockText="1" noThreeD="1"/>
</file>

<file path=xl/ctrlProps/ctrlProp45.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GBox" noThreeD="1"/>
</file>

<file path=xl/ctrlProps/ctrlProp47.xml><?xml version="1.0" encoding="utf-8"?>
<formControlPr xmlns="http://schemas.microsoft.com/office/spreadsheetml/2009/9/main" objectType="Radio" firstButton="1" lockText="1" noThreeD="1"/>
</file>

<file path=xl/ctrlProps/ctrlProp48.xml><?xml version="1.0" encoding="utf-8"?>
<formControlPr xmlns="http://schemas.microsoft.com/office/spreadsheetml/2009/9/main" objectType="Radio" lockText="1" noThreeD="1"/>
</file>

<file path=xl/ctrlProps/ctrlProp49.xml><?xml version="1.0" encoding="utf-8"?>
<formControlPr xmlns="http://schemas.microsoft.com/office/spreadsheetml/2009/9/main" objectType="GBox"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Radio" firstButton="1" lockText="1" noThreeD="1"/>
</file>

<file path=xl/ctrlProps/ctrlProp51.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GBox" noThreeD="1"/>
</file>

<file path=xl/ctrlProps/ctrlProp53.xml><?xml version="1.0" encoding="utf-8"?>
<formControlPr xmlns="http://schemas.microsoft.com/office/spreadsheetml/2009/9/main" objectType="GBox" noThreeD="1"/>
</file>

<file path=xl/ctrlProps/ctrlProp54.xml><?xml version="1.0" encoding="utf-8"?>
<formControlPr xmlns="http://schemas.microsoft.com/office/spreadsheetml/2009/9/main" objectType="GBox" noThreeD="1"/>
</file>

<file path=xl/ctrlProps/ctrlProp55.xml><?xml version="1.0" encoding="utf-8"?>
<formControlPr xmlns="http://schemas.microsoft.com/office/spreadsheetml/2009/9/main" objectType="GBox" noThreeD="1"/>
</file>

<file path=xl/ctrlProps/ctrlProp56.xml><?xml version="1.0" encoding="utf-8"?>
<formControlPr xmlns="http://schemas.microsoft.com/office/spreadsheetml/2009/9/main" objectType="GBox" noThreeD="1"/>
</file>

<file path=xl/ctrlProps/ctrlProp57.xml><?xml version="1.0" encoding="utf-8"?>
<formControlPr xmlns="http://schemas.microsoft.com/office/spreadsheetml/2009/9/main" objectType="GBox" noThreeD="1"/>
</file>

<file path=xl/ctrlProps/ctrlProp58.xml><?xml version="1.0" encoding="utf-8"?>
<formControlPr xmlns="http://schemas.microsoft.com/office/spreadsheetml/2009/9/main" objectType="GBox" noThreeD="1"/>
</file>

<file path=xl/ctrlProps/ctrlProp59.xml><?xml version="1.0" encoding="utf-8"?>
<formControlPr xmlns="http://schemas.microsoft.com/office/spreadsheetml/2009/9/main" objectType="GBox"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GBox" noThreeD="1"/>
</file>

<file path=xl/ctrlProps/ctrlProp61.xml><?xml version="1.0" encoding="utf-8"?>
<formControlPr xmlns="http://schemas.microsoft.com/office/spreadsheetml/2009/9/main" objectType="GBox" noThreeD="1"/>
</file>

<file path=xl/ctrlProps/ctrlProp62.xml><?xml version="1.0" encoding="utf-8"?>
<formControlPr xmlns="http://schemas.microsoft.com/office/spreadsheetml/2009/9/main" objectType="GBox" noThreeD="1"/>
</file>

<file path=xl/ctrlProps/ctrlProp63.xml><?xml version="1.0" encoding="utf-8"?>
<formControlPr xmlns="http://schemas.microsoft.com/office/spreadsheetml/2009/9/main" objectType="GBox" noThreeD="1"/>
</file>

<file path=xl/ctrlProps/ctrlProp64.xml><?xml version="1.0" encoding="utf-8"?>
<formControlPr xmlns="http://schemas.microsoft.com/office/spreadsheetml/2009/9/main" objectType="GBox" noThreeD="1"/>
</file>

<file path=xl/ctrlProps/ctrlProp65.xml><?xml version="1.0" encoding="utf-8"?>
<formControlPr xmlns="http://schemas.microsoft.com/office/spreadsheetml/2009/9/main" objectType="GBox" noThreeD="1"/>
</file>

<file path=xl/ctrlProps/ctrlProp66.xml><?xml version="1.0" encoding="utf-8"?>
<formControlPr xmlns="http://schemas.microsoft.com/office/spreadsheetml/2009/9/main" objectType="GBox" noThreeD="1"/>
</file>

<file path=xl/ctrlProps/ctrlProp67.xml><?xml version="1.0" encoding="utf-8"?>
<formControlPr xmlns="http://schemas.microsoft.com/office/spreadsheetml/2009/9/main" objectType="Radio" firstButton="1" lockText="1" noThreeD="1"/>
</file>

<file path=xl/ctrlProps/ctrlProp68.xml><?xml version="1.0" encoding="utf-8"?>
<formControlPr xmlns="http://schemas.microsoft.com/office/spreadsheetml/2009/9/main" objectType="Radio" lockText="1" noThreeD="1"/>
</file>

<file path=xl/ctrlProps/ctrlProp69.xml><?xml version="1.0" encoding="utf-8"?>
<formControlPr xmlns="http://schemas.microsoft.com/office/spreadsheetml/2009/9/main" objectType="GBox"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GBox" noThreeD="1"/>
</file>

<file path=xl/ctrlProps/ctrlProp71.xml><?xml version="1.0" encoding="utf-8"?>
<formControlPr xmlns="http://schemas.microsoft.com/office/spreadsheetml/2009/9/main" objectType="GBox" noThreeD="1"/>
</file>

<file path=xl/ctrlProps/ctrlProp72.xml><?xml version="1.0" encoding="utf-8"?>
<formControlPr xmlns="http://schemas.microsoft.com/office/spreadsheetml/2009/9/main" objectType="Radio" firstButton="1" fmlaLink="$V$198" lockText="1" noThreeD="1"/>
</file>

<file path=xl/ctrlProps/ctrlProp73.xml><?xml version="1.0" encoding="utf-8"?>
<formControlPr xmlns="http://schemas.microsoft.com/office/spreadsheetml/2009/9/main" objectType="Radio" lockText="1" noThreeD="1"/>
</file>

<file path=xl/ctrlProps/ctrlProp74.xml><?xml version="1.0" encoding="utf-8"?>
<formControlPr xmlns="http://schemas.microsoft.com/office/spreadsheetml/2009/9/main" objectType="GBox" noThreeD="1"/>
</file>

<file path=xl/ctrlProps/ctrlProp75.xml><?xml version="1.0" encoding="utf-8"?>
<formControlPr xmlns="http://schemas.microsoft.com/office/spreadsheetml/2009/9/main" objectType="GBox"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GBox" noThreeD="1"/>
</file>

<file path=xl/ctrlProps/ctrlProp83.xml><?xml version="1.0" encoding="utf-8"?>
<formControlPr xmlns="http://schemas.microsoft.com/office/spreadsheetml/2009/9/main" objectType="GBox" noThreeD="1"/>
</file>

<file path=xl/ctrlProps/ctrlProp84.xml><?xml version="1.0" encoding="utf-8"?>
<formControlPr xmlns="http://schemas.microsoft.com/office/spreadsheetml/2009/9/main" objectType="GBox" noThreeD="1"/>
</file>

<file path=xl/ctrlProps/ctrlProp85.xml><?xml version="1.0" encoding="utf-8"?>
<formControlPr xmlns="http://schemas.microsoft.com/office/spreadsheetml/2009/9/main" objectType="GBox" noThreeD="1"/>
</file>

<file path=xl/ctrlProps/ctrlProp86.xml><?xml version="1.0" encoding="utf-8"?>
<formControlPr xmlns="http://schemas.microsoft.com/office/spreadsheetml/2009/9/main" objectType="GBox" noThreeD="1"/>
</file>

<file path=xl/ctrlProps/ctrlProp87.xml><?xml version="1.0" encoding="utf-8"?>
<formControlPr xmlns="http://schemas.microsoft.com/office/spreadsheetml/2009/9/main" objectType="GBox" noThreeD="1"/>
</file>

<file path=xl/ctrlProps/ctrlProp88.xml><?xml version="1.0" encoding="utf-8"?>
<formControlPr xmlns="http://schemas.microsoft.com/office/spreadsheetml/2009/9/main" objectType="GBox" noThreeD="1"/>
</file>

<file path=xl/ctrlProps/ctrlProp89.xml><?xml version="1.0" encoding="utf-8"?>
<formControlPr xmlns="http://schemas.microsoft.com/office/spreadsheetml/2009/9/main" objectType="GBox"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GBox" noThreeD="1"/>
</file>

<file path=xl/ctrlProps/ctrlProp91.xml><?xml version="1.0" encoding="utf-8"?>
<formControlPr xmlns="http://schemas.microsoft.com/office/spreadsheetml/2009/9/main" objectType="GBox" noThreeD="1"/>
</file>

<file path=xl/ctrlProps/ctrlProp92.xml><?xml version="1.0" encoding="utf-8"?>
<formControlPr xmlns="http://schemas.microsoft.com/office/spreadsheetml/2009/9/main" objectType="GBox" noThreeD="1"/>
</file>

<file path=xl/ctrlProps/ctrlProp93.xml><?xml version="1.0" encoding="utf-8"?>
<formControlPr xmlns="http://schemas.microsoft.com/office/spreadsheetml/2009/9/main" objectType="GBox" noThreeD="1"/>
</file>

<file path=xl/ctrlProps/ctrlProp94.xml><?xml version="1.0" encoding="utf-8"?>
<formControlPr xmlns="http://schemas.microsoft.com/office/spreadsheetml/2009/9/main" objectType="GBox" noThreeD="1"/>
</file>

<file path=xl/ctrlProps/ctrlProp95.xml><?xml version="1.0" encoding="utf-8"?>
<formControlPr xmlns="http://schemas.microsoft.com/office/spreadsheetml/2009/9/main" objectType="GBox"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32</xdr:row>
          <xdr:rowOff>304800</xdr:rowOff>
        </xdr:from>
        <xdr:to>
          <xdr:col>2</xdr:col>
          <xdr:colOff>352425</xdr:colOff>
          <xdr:row>34</xdr:row>
          <xdr:rowOff>95250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33</xdr:row>
          <xdr:rowOff>171450</xdr:rowOff>
        </xdr:from>
        <xdr:to>
          <xdr:col>2</xdr:col>
          <xdr:colOff>361950</xdr:colOff>
          <xdr:row>35</xdr:row>
          <xdr:rowOff>104775</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34</xdr:row>
          <xdr:rowOff>161925</xdr:rowOff>
        </xdr:from>
        <xdr:to>
          <xdr:col>2</xdr:col>
          <xdr:colOff>352425</xdr:colOff>
          <xdr:row>36</xdr:row>
          <xdr:rowOff>95250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35</xdr:row>
          <xdr:rowOff>171450</xdr:rowOff>
        </xdr:from>
        <xdr:to>
          <xdr:col>2</xdr:col>
          <xdr:colOff>352425</xdr:colOff>
          <xdr:row>37</xdr:row>
          <xdr:rowOff>104775</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2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36</xdr:row>
          <xdr:rowOff>161925</xdr:rowOff>
        </xdr:from>
        <xdr:to>
          <xdr:col>2</xdr:col>
          <xdr:colOff>352425</xdr:colOff>
          <xdr:row>38</xdr:row>
          <xdr:rowOff>95250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2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46</xdr:row>
          <xdr:rowOff>333375</xdr:rowOff>
        </xdr:from>
        <xdr:to>
          <xdr:col>5</xdr:col>
          <xdr:colOff>28575</xdr:colOff>
          <xdr:row>48</xdr:row>
          <xdr:rowOff>57150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2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46</xdr:row>
          <xdr:rowOff>333375</xdr:rowOff>
        </xdr:from>
        <xdr:to>
          <xdr:col>7</xdr:col>
          <xdr:colOff>38100</xdr:colOff>
          <xdr:row>48</xdr:row>
          <xdr:rowOff>57150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2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46</xdr:row>
          <xdr:rowOff>333375</xdr:rowOff>
        </xdr:from>
        <xdr:to>
          <xdr:col>9</xdr:col>
          <xdr:colOff>38100</xdr:colOff>
          <xdr:row>48</xdr:row>
          <xdr:rowOff>57150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2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46</xdr:row>
          <xdr:rowOff>333375</xdr:rowOff>
        </xdr:from>
        <xdr:to>
          <xdr:col>11</xdr:col>
          <xdr:colOff>9525</xdr:colOff>
          <xdr:row>48</xdr:row>
          <xdr:rowOff>57150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2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46</xdr:row>
          <xdr:rowOff>333375</xdr:rowOff>
        </xdr:from>
        <xdr:to>
          <xdr:col>13</xdr:col>
          <xdr:colOff>47625</xdr:colOff>
          <xdr:row>48</xdr:row>
          <xdr:rowOff>57150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2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114300</xdr:colOff>
          <xdr:row>46</xdr:row>
          <xdr:rowOff>333375</xdr:rowOff>
        </xdr:from>
        <xdr:to>
          <xdr:col>15</xdr:col>
          <xdr:colOff>28575</xdr:colOff>
          <xdr:row>48</xdr:row>
          <xdr:rowOff>57150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2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46</xdr:row>
          <xdr:rowOff>342900</xdr:rowOff>
        </xdr:from>
        <xdr:to>
          <xdr:col>17</xdr:col>
          <xdr:colOff>95250</xdr:colOff>
          <xdr:row>48</xdr:row>
          <xdr:rowOff>66675</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266700</xdr:colOff>
          <xdr:row>46</xdr:row>
          <xdr:rowOff>333375</xdr:rowOff>
        </xdr:from>
        <xdr:to>
          <xdr:col>19</xdr:col>
          <xdr:colOff>190500</xdr:colOff>
          <xdr:row>48</xdr:row>
          <xdr:rowOff>57150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1</xdr:colOff>
      <xdr:row>4</xdr:row>
      <xdr:rowOff>117230</xdr:rowOff>
    </xdr:from>
    <xdr:to>
      <xdr:col>5</xdr:col>
      <xdr:colOff>414618</xdr:colOff>
      <xdr:row>5</xdr:row>
      <xdr:rowOff>28689</xdr:rowOff>
    </xdr:to>
    <xdr:sp macro="" textlink="">
      <xdr:nvSpPr>
        <xdr:cNvPr id="2" name="右中かっこ 1">
          <a:extLst>
            <a:ext uri="{FF2B5EF4-FFF2-40B4-BE49-F238E27FC236}">
              <a16:creationId xmlns:a16="http://schemas.microsoft.com/office/drawing/2014/main" id="{FA287977-E0AC-47A3-B74A-2B485CA4AE58}"/>
            </a:ext>
          </a:extLst>
        </xdr:cNvPr>
        <xdr:cNvSpPr/>
      </xdr:nvSpPr>
      <xdr:spPr bwMode="auto">
        <a:xfrm rot="16200000">
          <a:off x="2437567" y="375239"/>
          <a:ext cx="159109" cy="919442"/>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latin typeface="Meiryo UI" panose="020B0604030504040204" pitchFamily="50" charset="-128"/>
            <a:ea typeface="Meiryo UI" panose="020B0604030504040204" pitchFamily="50" charset="-128"/>
          </a:endParaRPr>
        </a:p>
      </xdr:txBody>
    </xdr:sp>
    <xdr:clientData/>
  </xdr:twoCellAnchor>
  <xdr:twoCellAnchor>
    <xdr:from>
      <xdr:col>6</xdr:col>
      <xdr:colOff>33619</xdr:colOff>
      <xdr:row>4</xdr:row>
      <xdr:rowOff>161193</xdr:rowOff>
    </xdr:from>
    <xdr:to>
      <xdr:col>13</xdr:col>
      <xdr:colOff>5</xdr:colOff>
      <xdr:row>4</xdr:row>
      <xdr:rowOff>241605</xdr:rowOff>
    </xdr:to>
    <xdr:sp macro="" textlink="">
      <xdr:nvSpPr>
        <xdr:cNvPr id="3" name="右中かっこ 2">
          <a:extLst>
            <a:ext uri="{FF2B5EF4-FFF2-40B4-BE49-F238E27FC236}">
              <a16:creationId xmlns:a16="http://schemas.microsoft.com/office/drawing/2014/main" id="{EED2148A-E572-4445-B1BE-D777AC205563}"/>
            </a:ext>
          </a:extLst>
        </xdr:cNvPr>
        <xdr:cNvSpPr/>
      </xdr:nvSpPr>
      <xdr:spPr bwMode="auto">
        <a:xfrm rot="16200000">
          <a:off x="4505744" y="-681907"/>
          <a:ext cx="80412" cy="3042961"/>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14</xdr:col>
          <xdr:colOff>95250</xdr:colOff>
          <xdr:row>101</xdr:row>
          <xdr:rowOff>266700</xdr:rowOff>
        </xdr:from>
        <xdr:to>
          <xdr:col>15</xdr:col>
          <xdr:colOff>28575</xdr:colOff>
          <xdr:row>103</xdr:row>
          <xdr:rowOff>38100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102</xdr:row>
          <xdr:rowOff>257175</xdr:rowOff>
        </xdr:from>
        <xdr:to>
          <xdr:col>15</xdr:col>
          <xdr:colOff>28575</xdr:colOff>
          <xdr:row>104</xdr:row>
          <xdr:rowOff>38100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2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103</xdr:row>
          <xdr:rowOff>257175</xdr:rowOff>
        </xdr:from>
        <xdr:to>
          <xdr:col>15</xdr:col>
          <xdr:colOff>28575</xdr:colOff>
          <xdr:row>105</xdr:row>
          <xdr:rowOff>38100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2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104</xdr:row>
          <xdr:rowOff>247650</xdr:rowOff>
        </xdr:from>
        <xdr:to>
          <xdr:col>15</xdr:col>
          <xdr:colOff>28575</xdr:colOff>
          <xdr:row>106</xdr:row>
          <xdr:rowOff>28575</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2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105</xdr:row>
          <xdr:rowOff>247650</xdr:rowOff>
        </xdr:from>
        <xdr:to>
          <xdr:col>15</xdr:col>
          <xdr:colOff>28575</xdr:colOff>
          <xdr:row>107</xdr:row>
          <xdr:rowOff>28575</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2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106</xdr:row>
          <xdr:rowOff>257175</xdr:rowOff>
        </xdr:from>
        <xdr:to>
          <xdr:col>15</xdr:col>
          <xdr:colOff>28575</xdr:colOff>
          <xdr:row>108</xdr:row>
          <xdr:rowOff>38100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2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32</xdr:row>
          <xdr:rowOff>314325</xdr:rowOff>
        </xdr:from>
        <xdr:to>
          <xdr:col>8</xdr:col>
          <xdr:colOff>276225</xdr:colOff>
          <xdr:row>34</xdr:row>
          <xdr:rowOff>104775</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2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33</xdr:row>
          <xdr:rowOff>171450</xdr:rowOff>
        </xdr:from>
        <xdr:to>
          <xdr:col>8</xdr:col>
          <xdr:colOff>285750</xdr:colOff>
          <xdr:row>35</xdr:row>
          <xdr:rowOff>104775</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2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34</xdr:row>
          <xdr:rowOff>171450</xdr:rowOff>
        </xdr:from>
        <xdr:to>
          <xdr:col>8</xdr:col>
          <xdr:colOff>276225</xdr:colOff>
          <xdr:row>36</xdr:row>
          <xdr:rowOff>104775</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2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35</xdr:row>
          <xdr:rowOff>171450</xdr:rowOff>
        </xdr:from>
        <xdr:to>
          <xdr:col>8</xdr:col>
          <xdr:colOff>276225</xdr:colOff>
          <xdr:row>37</xdr:row>
          <xdr:rowOff>104775</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2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36</xdr:row>
          <xdr:rowOff>171450</xdr:rowOff>
        </xdr:from>
        <xdr:to>
          <xdr:col>8</xdr:col>
          <xdr:colOff>276225</xdr:colOff>
          <xdr:row>38</xdr:row>
          <xdr:rowOff>104775</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2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7</xdr:row>
          <xdr:rowOff>47625</xdr:rowOff>
        </xdr:from>
        <xdr:to>
          <xdr:col>5</xdr:col>
          <xdr:colOff>28575</xdr:colOff>
          <xdr:row>7</xdr:row>
          <xdr:rowOff>276225</xdr:rowOff>
        </xdr:to>
        <xdr:sp macro="" textlink="">
          <xdr:nvSpPr>
            <xdr:cNvPr id="3097" name="Option Button 25" hidden="1">
              <a:extLst>
                <a:ext uri="{63B3BB69-23CF-44E3-9099-C40C66FF867C}">
                  <a14:compatExt spid="_x0000_s3097"/>
                </a:ext>
                <a:ext uri="{FF2B5EF4-FFF2-40B4-BE49-F238E27FC236}">
                  <a16:creationId xmlns:a16="http://schemas.microsoft.com/office/drawing/2014/main" id="{00000000-0008-0000-02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7</xdr:row>
          <xdr:rowOff>47625</xdr:rowOff>
        </xdr:from>
        <xdr:to>
          <xdr:col>12</xdr:col>
          <xdr:colOff>361950</xdr:colOff>
          <xdr:row>7</xdr:row>
          <xdr:rowOff>285750</xdr:rowOff>
        </xdr:to>
        <xdr:sp macro="" textlink="">
          <xdr:nvSpPr>
            <xdr:cNvPr id="3098" name="Option Button 26" hidden="1">
              <a:extLst>
                <a:ext uri="{63B3BB69-23CF-44E3-9099-C40C66FF867C}">
                  <a14:compatExt spid="_x0000_s3098"/>
                </a:ext>
                <a:ext uri="{FF2B5EF4-FFF2-40B4-BE49-F238E27FC236}">
                  <a16:creationId xmlns:a16="http://schemas.microsoft.com/office/drawing/2014/main" id="{00000000-0008-0000-02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6</xdr:row>
          <xdr:rowOff>257175</xdr:rowOff>
        </xdr:from>
        <xdr:to>
          <xdr:col>17</xdr:col>
          <xdr:colOff>38100</xdr:colOff>
          <xdr:row>8</xdr:row>
          <xdr:rowOff>28575</xdr:rowOff>
        </xdr:to>
        <xdr:sp macro="" textlink="">
          <xdr:nvSpPr>
            <xdr:cNvPr id="3099" name="Group Box 27" hidden="1">
              <a:extLst>
                <a:ext uri="{63B3BB69-23CF-44E3-9099-C40C66FF867C}">
                  <a14:compatExt spid="_x0000_s3099"/>
                </a:ext>
                <a:ext uri="{FF2B5EF4-FFF2-40B4-BE49-F238E27FC236}">
                  <a16:creationId xmlns:a16="http://schemas.microsoft.com/office/drawing/2014/main" id="{00000000-0008-0000-0200-00001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22</xdr:row>
          <xdr:rowOff>285750</xdr:rowOff>
        </xdr:from>
        <xdr:to>
          <xdr:col>11</xdr:col>
          <xdr:colOff>276225</xdr:colOff>
          <xdr:row>22</xdr:row>
          <xdr:rowOff>533400</xdr:rowOff>
        </xdr:to>
        <xdr:sp macro="" textlink="">
          <xdr:nvSpPr>
            <xdr:cNvPr id="3100" name="Option Button 28" hidden="1">
              <a:extLst>
                <a:ext uri="{63B3BB69-23CF-44E3-9099-C40C66FF867C}">
                  <a14:compatExt spid="_x0000_s3100"/>
                </a:ext>
                <a:ext uri="{FF2B5EF4-FFF2-40B4-BE49-F238E27FC236}">
                  <a16:creationId xmlns:a16="http://schemas.microsoft.com/office/drawing/2014/main" id="{00000000-0008-0000-02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22</xdr:row>
          <xdr:rowOff>285750</xdr:rowOff>
        </xdr:from>
        <xdr:to>
          <xdr:col>13</xdr:col>
          <xdr:colOff>276225</xdr:colOff>
          <xdr:row>22</xdr:row>
          <xdr:rowOff>533400</xdr:rowOff>
        </xdr:to>
        <xdr:sp macro="" textlink="">
          <xdr:nvSpPr>
            <xdr:cNvPr id="3101" name="Option Button 29" hidden="1">
              <a:extLst>
                <a:ext uri="{63B3BB69-23CF-44E3-9099-C40C66FF867C}">
                  <a14:compatExt spid="_x0000_s3101"/>
                </a:ext>
                <a:ext uri="{FF2B5EF4-FFF2-40B4-BE49-F238E27FC236}">
                  <a16:creationId xmlns:a16="http://schemas.microsoft.com/office/drawing/2014/main" id="{00000000-0008-0000-02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22</xdr:row>
          <xdr:rowOff>285750</xdr:rowOff>
        </xdr:from>
        <xdr:to>
          <xdr:col>15</xdr:col>
          <xdr:colOff>276225</xdr:colOff>
          <xdr:row>22</xdr:row>
          <xdr:rowOff>533400</xdr:rowOff>
        </xdr:to>
        <xdr:sp macro="" textlink="">
          <xdr:nvSpPr>
            <xdr:cNvPr id="3102" name="Option Button 30" hidden="1">
              <a:extLst>
                <a:ext uri="{63B3BB69-23CF-44E3-9099-C40C66FF867C}">
                  <a14:compatExt spid="_x0000_s3102"/>
                </a:ext>
                <a:ext uri="{FF2B5EF4-FFF2-40B4-BE49-F238E27FC236}">
                  <a16:creationId xmlns:a16="http://schemas.microsoft.com/office/drawing/2014/main" id="{00000000-0008-0000-02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66675</xdr:colOff>
          <xdr:row>22</xdr:row>
          <xdr:rowOff>285750</xdr:rowOff>
        </xdr:from>
        <xdr:to>
          <xdr:col>17</xdr:col>
          <xdr:colOff>314325</xdr:colOff>
          <xdr:row>22</xdr:row>
          <xdr:rowOff>533400</xdr:rowOff>
        </xdr:to>
        <xdr:sp macro="" textlink="">
          <xdr:nvSpPr>
            <xdr:cNvPr id="3103" name="Option Button 31" hidden="1">
              <a:extLst>
                <a:ext uri="{63B3BB69-23CF-44E3-9099-C40C66FF867C}">
                  <a14:compatExt spid="_x0000_s3103"/>
                </a:ext>
                <a:ext uri="{FF2B5EF4-FFF2-40B4-BE49-F238E27FC236}">
                  <a16:creationId xmlns:a16="http://schemas.microsoft.com/office/drawing/2014/main" id="{00000000-0008-0000-02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466725</xdr:colOff>
          <xdr:row>21</xdr:row>
          <xdr:rowOff>361950</xdr:rowOff>
        </xdr:from>
        <xdr:to>
          <xdr:col>20</xdr:col>
          <xdr:colOff>390525</xdr:colOff>
          <xdr:row>23</xdr:row>
          <xdr:rowOff>257175</xdr:rowOff>
        </xdr:to>
        <xdr:sp macro="" textlink="">
          <xdr:nvSpPr>
            <xdr:cNvPr id="3104" name="Group Box 32" hidden="1">
              <a:extLst>
                <a:ext uri="{63B3BB69-23CF-44E3-9099-C40C66FF867C}">
                  <a14:compatExt spid="_x0000_s3104"/>
                </a:ext>
                <a:ext uri="{FF2B5EF4-FFF2-40B4-BE49-F238E27FC236}">
                  <a16:creationId xmlns:a16="http://schemas.microsoft.com/office/drawing/2014/main" id="{00000000-0008-0000-0200-000020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491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23</xdr:row>
          <xdr:rowOff>28575</xdr:rowOff>
        </xdr:from>
        <xdr:to>
          <xdr:col>5</xdr:col>
          <xdr:colOff>0</xdr:colOff>
          <xdr:row>23</xdr:row>
          <xdr:rowOff>285750</xdr:rowOff>
        </xdr:to>
        <xdr:sp macro="" textlink="">
          <xdr:nvSpPr>
            <xdr:cNvPr id="3105" name="Option Button 33" hidden="1">
              <a:extLst>
                <a:ext uri="{63B3BB69-23CF-44E3-9099-C40C66FF867C}">
                  <a14:compatExt spid="_x0000_s3105"/>
                </a:ext>
                <a:ext uri="{FF2B5EF4-FFF2-40B4-BE49-F238E27FC236}">
                  <a16:creationId xmlns:a16="http://schemas.microsoft.com/office/drawing/2014/main" id="{00000000-0008-0000-02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381000</xdr:colOff>
          <xdr:row>23</xdr:row>
          <xdr:rowOff>38100</xdr:rowOff>
        </xdr:from>
        <xdr:to>
          <xdr:col>6</xdr:col>
          <xdr:colOff>219075</xdr:colOff>
          <xdr:row>23</xdr:row>
          <xdr:rowOff>266700</xdr:rowOff>
        </xdr:to>
        <xdr:sp macro="" textlink="">
          <xdr:nvSpPr>
            <xdr:cNvPr id="3106" name="Option Button 34" hidden="1">
              <a:extLst>
                <a:ext uri="{63B3BB69-23CF-44E3-9099-C40C66FF867C}">
                  <a14:compatExt spid="_x0000_s3106"/>
                </a:ext>
                <a:ext uri="{FF2B5EF4-FFF2-40B4-BE49-F238E27FC236}">
                  <a16:creationId xmlns:a16="http://schemas.microsoft.com/office/drawing/2014/main" id="{00000000-0008-0000-02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23</xdr:row>
          <xdr:rowOff>0</xdr:rowOff>
        </xdr:from>
        <xdr:to>
          <xdr:col>7</xdr:col>
          <xdr:colOff>371475</xdr:colOff>
          <xdr:row>24</xdr:row>
          <xdr:rowOff>0</xdr:rowOff>
        </xdr:to>
        <xdr:sp macro="" textlink="">
          <xdr:nvSpPr>
            <xdr:cNvPr id="3107" name="Group Box 35" hidden="1">
              <a:extLst>
                <a:ext uri="{63B3BB69-23CF-44E3-9099-C40C66FF867C}">
                  <a14:compatExt spid="_x0000_s3107"/>
                </a:ext>
                <a:ext uri="{FF2B5EF4-FFF2-40B4-BE49-F238E27FC236}">
                  <a16:creationId xmlns:a16="http://schemas.microsoft.com/office/drawing/2014/main" id="{00000000-0008-0000-0200-000023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32</xdr:row>
          <xdr:rowOff>66675</xdr:rowOff>
        </xdr:from>
        <xdr:to>
          <xdr:col>9</xdr:col>
          <xdr:colOff>9525</xdr:colOff>
          <xdr:row>32</xdr:row>
          <xdr:rowOff>314325</xdr:rowOff>
        </xdr:to>
        <xdr:sp macro="" textlink="">
          <xdr:nvSpPr>
            <xdr:cNvPr id="3108" name="Option Button 36" hidden="1">
              <a:extLst>
                <a:ext uri="{63B3BB69-23CF-44E3-9099-C40C66FF867C}">
                  <a14:compatExt spid="_x0000_s3108"/>
                </a:ext>
                <a:ext uri="{FF2B5EF4-FFF2-40B4-BE49-F238E27FC236}">
                  <a16:creationId xmlns:a16="http://schemas.microsoft.com/office/drawing/2014/main" id="{00000000-0008-0000-0200-00002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32</xdr:row>
          <xdr:rowOff>66675</xdr:rowOff>
        </xdr:from>
        <xdr:to>
          <xdr:col>10</xdr:col>
          <xdr:colOff>419100</xdr:colOff>
          <xdr:row>32</xdr:row>
          <xdr:rowOff>304800</xdr:rowOff>
        </xdr:to>
        <xdr:sp macro="" textlink="">
          <xdr:nvSpPr>
            <xdr:cNvPr id="3109" name="Option Button 37" hidden="1">
              <a:extLst>
                <a:ext uri="{63B3BB69-23CF-44E3-9099-C40C66FF867C}">
                  <a14:compatExt spid="_x0000_s3109"/>
                </a:ext>
                <a:ext uri="{FF2B5EF4-FFF2-40B4-BE49-F238E27FC236}">
                  <a16:creationId xmlns:a16="http://schemas.microsoft.com/office/drawing/2014/main" id="{00000000-0008-0000-02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361950</xdr:colOff>
          <xdr:row>31</xdr:row>
          <xdr:rowOff>123825</xdr:rowOff>
        </xdr:from>
        <xdr:to>
          <xdr:col>12</xdr:col>
          <xdr:colOff>19050</xdr:colOff>
          <xdr:row>32</xdr:row>
          <xdr:rowOff>371475</xdr:rowOff>
        </xdr:to>
        <xdr:sp macro="" textlink="">
          <xdr:nvSpPr>
            <xdr:cNvPr id="3110" name="Group Box 38" hidden="1">
              <a:extLst>
                <a:ext uri="{63B3BB69-23CF-44E3-9099-C40C66FF867C}">
                  <a14:compatExt spid="_x0000_s3110"/>
                </a:ext>
                <a:ext uri="{FF2B5EF4-FFF2-40B4-BE49-F238E27FC236}">
                  <a16:creationId xmlns:a16="http://schemas.microsoft.com/office/drawing/2014/main" id="{00000000-0008-0000-0200-00002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48</xdr:row>
          <xdr:rowOff>66675</xdr:rowOff>
        </xdr:from>
        <xdr:to>
          <xdr:col>8</xdr:col>
          <xdr:colOff>28575</xdr:colOff>
          <xdr:row>48</xdr:row>
          <xdr:rowOff>257175</xdr:rowOff>
        </xdr:to>
        <xdr:sp macro="" textlink="">
          <xdr:nvSpPr>
            <xdr:cNvPr id="3111" name="Option Button 39" hidden="1">
              <a:extLst>
                <a:ext uri="{63B3BB69-23CF-44E3-9099-C40C66FF867C}">
                  <a14:compatExt spid="_x0000_s3111"/>
                </a:ext>
                <a:ext uri="{FF2B5EF4-FFF2-40B4-BE49-F238E27FC236}">
                  <a16:creationId xmlns:a16="http://schemas.microsoft.com/office/drawing/2014/main" id="{00000000-0008-0000-02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48</xdr:row>
          <xdr:rowOff>76200</xdr:rowOff>
        </xdr:from>
        <xdr:to>
          <xdr:col>10</xdr:col>
          <xdr:colOff>47625</xdr:colOff>
          <xdr:row>48</xdr:row>
          <xdr:rowOff>247650</xdr:rowOff>
        </xdr:to>
        <xdr:sp macro="" textlink="">
          <xdr:nvSpPr>
            <xdr:cNvPr id="3112" name="Option Button 40" hidden="1">
              <a:extLst>
                <a:ext uri="{63B3BB69-23CF-44E3-9099-C40C66FF867C}">
                  <a14:compatExt spid="_x0000_s3112"/>
                </a:ext>
                <a:ext uri="{FF2B5EF4-FFF2-40B4-BE49-F238E27FC236}">
                  <a16:creationId xmlns:a16="http://schemas.microsoft.com/office/drawing/2014/main" id="{00000000-0008-0000-02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47</xdr:row>
          <xdr:rowOff>304800</xdr:rowOff>
        </xdr:from>
        <xdr:to>
          <xdr:col>11</xdr:col>
          <xdr:colOff>9525</xdr:colOff>
          <xdr:row>49</xdr:row>
          <xdr:rowOff>9525</xdr:rowOff>
        </xdr:to>
        <xdr:sp macro="" textlink="">
          <xdr:nvSpPr>
            <xdr:cNvPr id="3113" name="Group Box 41" hidden="1">
              <a:extLst>
                <a:ext uri="{63B3BB69-23CF-44E3-9099-C40C66FF867C}">
                  <a14:compatExt spid="_x0000_s3113"/>
                </a:ext>
                <a:ext uri="{FF2B5EF4-FFF2-40B4-BE49-F238E27FC236}">
                  <a16:creationId xmlns:a16="http://schemas.microsoft.com/office/drawing/2014/main" id="{00000000-0008-0000-0200-000029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96</xdr:row>
          <xdr:rowOff>0</xdr:rowOff>
        </xdr:from>
        <xdr:to>
          <xdr:col>9</xdr:col>
          <xdr:colOff>19050</xdr:colOff>
          <xdr:row>96</xdr:row>
          <xdr:rowOff>295275</xdr:rowOff>
        </xdr:to>
        <xdr:sp macro="" textlink="">
          <xdr:nvSpPr>
            <xdr:cNvPr id="3114" name="Group Box 42" hidden="1">
              <a:extLst>
                <a:ext uri="{63B3BB69-23CF-44E3-9099-C40C66FF867C}">
                  <a14:compatExt spid="_x0000_s3114"/>
                </a:ext>
                <a:ext uri="{FF2B5EF4-FFF2-40B4-BE49-F238E27FC236}">
                  <a16:creationId xmlns:a16="http://schemas.microsoft.com/office/drawing/2014/main" id="{00000000-0008-0000-0200-00002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100</xdr:row>
          <xdr:rowOff>371475</xdr:rowOff>
        </xdr:from>
        <xdr:to>
          <xdr:col>14</xdr:col>
          <xdr:colOff>28575</xdr:colOff>
          <xdr:row>102</xdr:row>
          <xdr:rowOff>0</xdr:rowOff>
        </xdr:to>
        <xdr:sp macro="" textlink="">
          <xdr:nvSpPr>
            <xdr:cNvPr id="3115" name="Group Box 43" hidden="1">
              <a:extLst>
                <a:ext uri="{63B3BB69-23CF-44E3-9099-C40C66FF867C}">
                  <a14:compatExt spid="_x0000_s3115"/>
                </a:ext>
                <a:ext uri="{FF2B5EF4-FFF2-40B4-BE49-F238E27FC236}">
                  <a16:creationId xmlns:a16="http://schemas.microsoft.com/office/drawing/2014/main" id="{00000000-0008-0000-0200-00002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112</xdr:row>
          <xdr:rowOff>76200</xdr:rowOff>
        </xdr:from>
        <xdr:to>
          <xdr:col>15</xdr:col>
          <xdr:colOff>428625</xdr:colOff>
          <xdr:row>112</xdr:row>
          <xdr:rowOff>228600</xdr:rowOff>
        </xdr:to>
        <xdr:sp macro="" textlink="">
          <xdr:nvSpPr>
            <xdr:cNvPr id="3116" name="Option Button 44" hidden="1">
              <a:extLst>
                <a:ext uri="{63B3BB69-23CF-44E3-9099-C40C66FF867C}">
                  <a14:compatExt spid="_x0000_s3116"/>
                </a:ext>
                <a:ext uri="{FF2B5EF4-FFF2-40B4-BE49-F238E27FC236}">
                  <a16:creationId xmlns:a16="http://schemas.microsoft.com/office/drawing/2014/main" id="{00000000-0008-0000-0200-00002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112</xdr:row>
          <xdr:rowOff>76200</xdr:rowOff>
        </xdr:from>
        <xdr:to>
          <xdr:col>14</xdr:col>
          <xdr:colOff>0</xdr:colOff>
          <xdr:row>112</xdr:row>
          <xdr:rowOff>238125</xdr:rowOff>
        </xdr:to>
        <xdr:sp macro="" textlink="">
          <xdr:nvSpPr>
            <xdr:cNvPr id="3117" name="Option Button 45" hidden="1">
              <a:extLst>
                <a:ext uri="{63B3BB69-23CF-44E3-9099-C40C66FF867C}">
                  <a14:compatExt spid="_x0000_s3117"/>
                </a:ext>
                <a:ext uri="{FF2B5EF4-FFF2-40B4-BE49-F238E27FC236}">
                  <a16:creationId xmlns:a16="http://schemas.microsoft.com/office/drawing/2014/main" id="{00000000-0008-0000-02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111</xdr:row>
          <xdr:rowOff>304800</xdr:rowOff>
        </xdr:from>
        <xdr:to>
          <xdr:col>17</xdr:col>
          <xdr:colOff>9525</xdr:colOff>
          <xdr:row>112</xdr:row>
          <xdr:rowOff>266700</xdr:rowOff>
        </xdr:to>
        <xdr:sp macro="" textlink="">
          <xdr:nvSpPr>
            <xdr:cNvPr id="3118" name="Group Box 46" hidden="1">
              <a:extLst>
                <a:ext uri="{63B3BB69-23CF-44E3-9099-C40C66FF867C}">
                  <a14:compatExt spid="_x0000_s3118"/>
                </a:ext>
                <a:ext uri="{FF2B5EF4-FFF2-40B4-BE49-F238E27FC236}">
                  <a16:creationId xmlns:a16="http://schemas.microsoft.com/office/drawing/2014/main" id="{00000000-0008-0000-0200-00002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113</xdr:row>
          <xdr:rowOff>28575</xdr:rowOff>
        </xdr:from>
        <xdr:to>
          <xdr:col>13</xdr:col>
          <xdr:colOff>361950</xdr:colOff>
          <xdr:row>113</xdr:row>
          <xdr:rowOff>266700</xdr:rowOff>
        </xdr:to>
        <xdr:sp macro="" textlink="">
          <xdr:nvSpPr>
            <xdr:cNvPr id="3119" name="Option Button 47" hidden="1">
              <a:extLst>
                <a:ext uri="{63B3BB69-23CF-44E3-9099-C40C66FF867C}">
                  <a14:compatExt spid="_x0000_s3119"/>
                </a:ext>
                <a:ext uri="{FF2B5EF4-FFF2-40B4-BE49-F238E27FC236}">
                  <a16:creationId xmlns:a16="http://schemas.microsoft.com/office/drawing/2014/main" id="{00000000-0008-0000-0200-00002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113</xdr:row>
          <xdr:rowOff>28575</xdr:rowOff>
        </xdr:from>
        <xdr:to>
          <xdr:col>15</xdr:col>
          <xdr:colOff>333375</xdr:colOff>
          <xdr:row>113</xdr:row>
          <xdr:rowOff>266700</xdr:rowOff>
        </xdr:to>
        <xdr:sp macro="" textlink="">
          <xdr:nvSpPr>
            <xdr:cNvPr id="3120" name="Option Button 48" hidden="1">
              <a:extLst>
                <a:ext uri="{63B3BB69-23CF-44E3-9099-C40C66FF867C}">
                  <a14:compatExt spid="_x0000_s3120"/>
                </a:ext>
                <a:ext uri="{FF2B5EF4-FFF2-40B4-BE49-F238E27FC236}">
                  <a16:creationId xmlns:a16="http://schemas.microsoft.com/office/drawing/2014/main" id="{00000000-0008-0000-0200-00003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113</xdr:row>
          <xdr:rowOff>9525</xdr:rowOff>
        </xdr:from>
        <xdr:to>
          <xdr:col>17</xdr:col>
          <xdr:colOff>9525</xdr:colOff>
          <xdr:row>113</xdr:row>
          <xdr:rowOff>276225</xdr:rowOff>
        </xdr:to>
        <xdr:sp macro="" textlink="">
          <xdr:nvSpPr>
            <xdr:cNvPr id="3121" name="Group Box 49" hidden="1">
              <a:extLst>
                <a:ext uri="{63B3BB69-23CF-44E3-9099-C40C66FF867C}">
                  <a14:compatExt spid="_x0000_s3121"/>
                </a:ext>
                <a:ext uri="{FF2B5EF4-FFF2-40B4-BE49-F238E27FC236}">
                  <a16:creationId xmlns:a16="http://schemas.microsoft.com/office/drawing/2014/main" id="{00000000-0008-0000-0200-00003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114</xdr:row>
          <xdr:rowOff>38100</xdr:rowOff>
        </xdr:from>
        <xdr:to>
          <xdr:col>15</xdr:col>
          <xdr:colOff>333375</xdr:colOff>
          <xdr:row>114</xdr:row>
          <xdr:rowOff>276225</xdr:rowOff>
        </xdr:to>
        <xdr:sp macro="" textlink="">
          <xdr:nvSpPr>
            <xdr:cNvPr id="3122" name="Option Button 50" hidden="1">
              <a:extLst>
                <a:ext uri="{63B3BB69-23CF-44E3-9099-C40C66FF867C}">
                  <a14:compatExt spid="_x0000_s3122"/>
                </a:ext>
                <a:ext uri="{FF2B5EF4-FFF2-40B4-BE49-F238E27FC236}">
                  <a16:creationId xmlns:a16="http://schemas.microsoft.com/office/drawing/2014/main" id="{00000000-0008-0000-0200-00003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123825</xdr:colOff>
          <xdr:row>114</xdr:row>
          <xdr:rowOff>28575</xdr:rowOff>
        </xdr:from>
        <xdr:to>
          <xdr:col>14</xdr:col>
          <xdr:colOff>0</xdr:colOff>
          <xdr:row>114</xdr:row>
          <xdr:rowOff>276225</xdr:rowOff>
        </xdr:to>
        <xdr:sp macro="" textlink="">
          <xdr:nvSpPr>
            <xdr:cNvPr id="3123" name="Option Button 51" hidden="1">
              <a:extLst>
                <a:ext uri="{63B3BB69-23CF-44E3-9099-C40C66FF867C}">
                  <a14:compatExt spid="_x0000_s3123"/>
                </a:ext>
                <a:ext uri="{FF2B5EF4-FFF2-40B4-BE49-F238E27FC236}">
                  <a16:creationId xmlns:a16="http://schemas.microsoft.com/office/drawing/2014/main" id="{00000000-0008-0000-02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114</xdr:row>
          <xdr:rowOff>9525</xdr:rowOff>
        </xdr:from>
        <xdr:to>
          <xdr:col>17</xdr:col>
          <xdr:colOff>9525</xdr:colOff>
          <xdr:row>114</xdr:row>
          <xdr:rowOff>276225</xdr:rowOff>
        </xdr:to>
        <xdr:sp macro="" textlink="">
          <xdr:nvSpPr>
            <xdr:cNvPr id="3124" name="Group Box 52" hidden="1">
              <a:extLst>
                <a:ext uri="{63B3BB69-23CF-44E3-9099-C40C66FF867C}">
                  <a14:compatExt spid="_x0000_s3124"/>
                </a:ext>
                <a:ext uri="{FF2B5EF4-FFF2-40B4-BE49-F238E27FC236}">
                  <a16:creationId xmlns:a16="http://schemas.microsoft.com/office/drawing/2014/main" id="{00000000-0008-0000-0200-000034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116</xdr:row>
          <xdr:rowOff>0</xdr:rowOff>
        </xdr:from>
        <xdr:to>
          <xdr:col>9</xdr:col>
          <xdr:colOff>19050</xdr:colOff>
          <xdr:row>116</xdr:row>
          <xdr:rowOff>285750</xdr:rowOff>
        </xdr:to>
        <xdr:sp macro="" textlink="">
          <xdr:nvSpPr>
            <xdr:cNvPr id="3125" name="Group Box 53" hidden="1">
              <a:extLst>
                <a:ext uri="{63B3BB69-23CF-44E3-9099-C40C66FF867C}">
                  <a14:compatExt spid="_x0000_s3125"/>
                </a:ext>
                <a:ext uri="{FF2B5EF4-FFF2-40B4-BE49-F238E27FC236}">
                  <a16:creationId xmlns:a16="http://schemas.microsoft.com/office/drawing/2014/main" id="{00000000-0008-0000-0200-000035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381000</xdr:colOff>
          <xdr:row>116</xdr:row>
          <xdr:rowOff>0</xdr:rowOff>
        </xdr:from>
        <xdr:to>
          <xdr:col>16</xdr:col>
          <xdr:colOff>371475</xdr:colOff>
          <xdr:row>116</xdr:row>
          <xdr:rowOff>266700</xdr:rowOff>
        </xdr:to>
        <xdr:sp macro="" textlink="">
          <xdr:nvSpPr>
            <xdr:cNvPr id="3126" name="Group Box 54" hidden="1">
              <a:extLst>
                <a:ext uri="{63B3BB69-23CF-44E3-9099-C40C66FF867C}">
                  <a14:compatExt spid="_x0000_s3126"/>
                </a:ext>
                <a:ext uri="{FF2B5EF4-FFF2-40B4-BE49-F238E27FC236}">
                  <a16:creationId xmlns:a16="http://schemas.microsoft.com/office/drawing/2014/main" id="{00000000-0008-0000-0200-00003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266700</xdr:rowOff>
        </xdr:to>
        <xdr:sp macro="" textlink="">
          <xdr:nvSpPr>
            <xdr:cNvPr id="3127" name="Group Box 55" hidden="1">
              <a:extLst>
                <a:ext uri="{63B3BB69-23CF-44E3-9099-C40C66FF867C}">
                  <a14:compatExt spid="_x0000_s3127"/>
                </a:ext>
                <a:ext uri="{FF2B5EF4-FFF2-40B4-BE49-F238E27FC236}">
                  <a16:creationId xmlns:a16="http://schemas.microsoft.com/office/drawing/2014/main" id="{00000000-0008-0000-0200-00003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116</xdr:row>
          <xdr:rowOff>0</xdr:rowOff>
        </xdr:from>
        <xdr:to>
          <xdr:col>17</xdr:col>
          <xdr:colOff>9525</xdr:colOff>
          <xdr:row>116</xdr:row>
          <xdr:rowOff>266700</xdr:rowOff>
        </xdr:to>
        <xdr:sp macro="" textlink="">
          <xdr:nvSpPr>
            <xdr:cNvPr id="3128" name="Group Box 56" hidden="1">
              <a:extLst>
                <a:ext uri="{63B3BB69-23CF-44E3-9099-C40C66FF867C}">
                  <a14:compatExt spid="_x0000_s3128"/>
                </a:ext>
                <a:ext uri="{FF2B5EF4-FFF2-40B4-BE49-F238E27FC236}">
                  <a16:creationId xmlns:a16="http://schemas.microsoft.com/office/drawing/2014/main" id="{00000000-0008-0000-0200-000038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116</xdr:row>
          <xdr:rowOff>0</xdr:rowOff>
        </xdr:from>
        <xdr:to>
          <xdr:col>17</xdr:col>
          <xdr:colOff>9525</xdr:colOff>
          <xdr:row>116</xdr:row>
          <xdr:rowOff>314325</xdr:rowOff>
        </xdr:to>
        <xdr:sp macro="" textlink="">
          <xdr:nvSpPr>
            <xdr:cNvPr id="3129" name="Group Box 57" hidden="1">
              <a:extLst>
                <a:ext uri="{63B3BB69-23CF-44E3-9099-C40C66FF867C}">
                  <a14:compatExt spid="_x0000_s3129"/>
                </a:ext>
                <a:ext uri="{FF2B5EF4-FFF2-40B4-BE49-F238E27FC236}">
                  <a16:creationId xmlns:a16="http://schemas.microsoft.com/office/drawing/2014/main" id="{00000000-0008-0000-0200-000039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116</xdr:row>
          <xdr:rowOff>0</xdr:rowOff>
        </xdr:from>
        <xdr:to>
          <xdr:col>17</xdr:col>
          <xdr:colOff>19050</xdr:colOff>
          <xdr:row>116</xdr:row>
          <xdr:rowOff>314325</xdr:rowOff>
        </xdr:to>
        <xdr:sp macro="" textlink="">
          <xdr:nvSpPr>
            <xdr:cNvPr id="3130" name="Group Box 58" hidden="1">
              <a:extLst>
                <a:ext uri="{63B3BB69-23CF-44E3-9099-C40C66FF867C}">
                  <a14:compatExt spid="_x0000_s3130"/>
                </a:ext>
                <a:ext uri="{FF2B5EF4-FFF2-40B4-BE49-F238E27FC236}">
                  <a16:creationId xmlns:a16="http://schemas.microsoft.com/office/drawing/2014/main" id="{00000000-0008-0000-0200-00003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285750</xdr:rowOff>
        </xdr:to>
        <xdr:sp macro="" textlink="">
          <xdr:nvSpPr>
            <xdr:cNvPr id="3131" name="Group Box 59" hidden="1">
              <a:extLst>
                <a:ext uri="{63B3BB69-23CF-44E3-9099-C40C66FF867C}">
                  <a14:compatExt spid="_x0000_s3131"/>
                </a:ext>
                <a:ext uri="{FF2B5EF4-FFF2-40B4-BE49-F238E27FC236}">
                  <a16:creationId xmlns:a16="http://schemas.microsoft.com/office/drawing/2014/main" id="{00000000-0008-0000-0200-00003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285750</xdr:rowOff>
        </xdr:to>
        <xdr:sp macro="" textlink="">
          <xdr:nvSpPr>
            <xdr:cNvPr id="3132" name="Group Box 60" hidden="1">
              <a:extLst>
                <a:ext uri="{63B3BB69-23CF-44E3-9099-C40C66FF867C}">
                  <a14:compatExt spid="_x0000_s3132"/>
                </a:ext>
                <a:ext uri="{FF2B5EF4-FFF2-40B4-BE49-F238E27FC236}">
                  <a16:creationId xmlns:a16="http://schemas.microsoft.com/office/drawing/2014/main" id="{00000000-0008-0000-0200-00003C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285750</xdr:rowOff>
        </xdr:to>
        <xdr:sp macro="" textlink="">
          <xdr:nvSpPr>
            <xdr:cNvPr id="3133" name="Group Box 61" hidden="1">
              <a:extLst>
                <a:ext uri="{63B3BB69-23CF-44E3-9099-C40C66FF867C}">
                  <a14:compatExt spid="_x0000_s3133"/>
                </a:ext>
                <a:ext uri="{FF2B5EF4-FFF2-40B4-BE49-F238E27FC236}">
                  <a16:creationId xmlns:a16="http://schemas.microsoft.com/office/drawing/2014/main" id="{00000000-0008-0000-0200-00003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285750</xdr:rowOff>
        </xdr:to>
        <xdr:sp macro="" textlink="">
          <xdr:nvSpPr>
            <xdr:cNvPr id="3134" name="Group Box 62" hidden="1">
              <a:extLst>
                <a:ext uri="{63B3BB69-23CF-44E3-9099-C40C66FF867C}">
                  <a14:compatExt spid="_x0000_s3134"/>
                </a:ext>
                <a:ext uri="{FF2B5EF4-FFF2-40B4-BE49-F238E27FC236}">
                  <a16:creationId xmlns:a16="http://schemas.microsoft.com/office/drawing/2014/main" id="{00000000-0008-0000-0200-00003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116</xdr:row>
          <xdr:rowOff>0</xdr:rowOff>
        </xdr:from>
        <xdr:to>
          <xdr:col>9</xdr:col>
          <xdr:colOff>19050</xdr:colOff>
          <xdr:row>116</xdr:row>
          <xdr:rowOff>304800</xdr:rowOff>
        </xdr:to>
        <xdr:sp macro="" textlink="">
          <xdr:nvSpPr>
            <xdr:cNvPr id="3135" name="Group Box 63" hidden="1">
              <a:extLst>
                <a:ext uri="{63B3BB69-23CF-44E3-9099-C40C66FF867C}">
                  <a14:compatExt spid="_x0000_s3135"/>
                </a:ext>
                <a:ext uri="{FF2B5EF4-FFF2-40B4-BE49-F238E27FC236}">
                  <a16:creationId xmlns:a16="http://schemas.microsoft.com/office/drawing/2014/main" id="{00000000-0008-0000-0200-00003F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116</xdr:row>
          <xdr:rowOff>0</xdr:rowOff>
        </xdr:from>
        <xdr:to>
          <xdr:col>9</xdr:col>
          <xdr:colOff>38100</xdr:colOff>
          <xdr:row>116</xdr:row>
          <xdr:rowOff>295275</xdr:rowOff>
        </xdr:to>
        <xdr:sp macro="" textlink="">
          <xdr:nvSpPr>
            <xdr:cNvPr id="3136" name="Group Box 64" hidden="1">
              <a:extLst>
                <a:ext uri="{63B3BB69-23CF-44E3-9099-C40C66FF867C}">
                  <a14:compatExt spid="_x0000_s3136"/>
                </a:ext>
                <a:ext uri="{FF2B5EF4-FFF2-40B4-BE49-F238E27FC236}">
                  <a16:creationId xmlns:a16="http://schemas.microsoft.com/office/drawing/2014/main" id="{00000000-0008-0000-0200-000040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116</xdr:row>
          <xdr:rowOff>0</xdr:rowOff>
        </xdr:from>
        <xdr:to>
          <xdr:col>9</xdr:col>
          <xdr:colOff>19050</xdr:colOff>
          <xdr:row>116</xdr:row>
          <xdr:rowOff>285750</xdr:rowOff>
        </xdr:to>
        <xdr:sp macro="" textlink="">
          <xdr:nvSpPr>
            <xdr:cNvPr id="3137" name="Group Box 65" hidden="1">
              <a:extLst>
                <a:ext uri="{63B3BB69-23CF-44E3-9099-C40C66FF867C}">
                  <a14:compatExt spid="_x0000_s3137"/>
                </a:ext>
                <a:ext uri="{FF2B5EF4-FFF2-40B4-BE49-F238E27FC236}">
                  <a16:creationId xmlns:a16="http://schemas.microsoft.com/office/drawing/2014/main" id="{00000000-0008-0000-0200-00004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117</xdr:row>
          <xdr:rowOff>0</xdr:rowOff>
        </xdr:from>
        <xdr:to>
          <xdr:col>19</xdr:col>
          <xdr:colOff>95250</xdr:colOff>
          <xdr:row>118</xdr:row>
          <xdr:rowOff>285750</xdr:rowOff>
        </xdr:to>
        <xdr:sp macro="" textlink="">
          <xdr:nvSpPr>
            <xdr:cNvPr id="3138" name="Group Box 66" hidden="1">
              <a:extLst>
                <a:ext uri="{63B3BB69-23CF-44E3-9099-C40C66FF867C}">
                  <a14:compatExt spid="_x0000_s3138"/>
                </a:ext>
                <a:ext uri="{FF2B5EF4-FFF2-40B4-BE49-F238E27FC236}">
                  <a16:creationId xmlns:a16="http://schemas.microsoft.com/office/drawing/2014/main" id="{00000000-0008-0000-0200-000042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123825</xdr:colOff>
          <xdr:row>119</xdr:row>
          <xdr:rowOff>161925</xdr:rowOff>
        </xdr:from>
        <xdr:to>
          <xdr:col>17</xdr:col>
          <xdr:colOff>419100</xdr:colOff>
          <xdr:row>119</xdr:row>
          <xdr:rowOff>400050</xdr:rowOff>
        </xdr:to>
        <xdr:sp macro="" textlink="">
          <xdr:nvSpPr>
            <xdr:cNvPr id="3139" name="Option Button 67" hidden="1">
              <a:extLst>
                <a:ext uri="{63B3BB69-23CF-44E3-9099-C40C66FF867C}">
                  <a14:compatExt spid="_x0000_s3139"/>
                </a:ext>
                <a:ext uri="{FF2B5EF4-FFF2-40B4-BE49-F238E27FC236}">
                  <a16:creationId xmlns:a16="http://schemas.microsoft.com/office/drawing/2014/main" id="{00000000-0008-0000-02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119</xdr:row>
          <xdr:rowOff>161925</xdr:rowOff>
        </xdr:from>
        <xdr:to>
          <xdr:col>19</xdr:col>
          <xdr:colOff>361950</xdr:colOff>
          <xdr:row>119</xdr:row>
          <xdr:rowOff>400050</xdr:rowOff>
        </xdr:to>
        <xdr:sp macro="" textlink="">
          <xdr:nvSpPr>
            <xdr:cNvPr id="3140" name="Option Button 68" hidden="1">
              <a:extLst>
                <a:ext uri="{63B3BB69-23CF-44E3-9099-C40C66FF867C}">
                  <a14:compatExt spid="_x0000_s3140"/>
                </a:ext>
                <a:ext uri="{FF2B5EF4-FFF2-40B4-BE49-F238E27FC236}">
                  <a16:creationId xmlns:a16="http://schemas.microsoft.com/office/drawing/2014/main" id="{00000000-0008-0000-02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118</xdr:row>
          <xdr:rowOff>304800</xdr:rowOff>
        </xdr:from>
        <xdr:to>
          <xdr:col>20</xdr:col>
          <xdr:colOff>514350</xdr:colOff>
          <xdr:row>120</xdr:row>
          <xdr:rowOff>0</xdr:rowOff>
        </xdr:to>
        <xdr:sp macro="" textlink="">
          <xdr:nvSpPr>
            <xdr:cNvPr id="3141" name="Group Box 69" hidden="1">
              <a:extLst>
                <a:ext uri="{63B3BB69-23CF-44E3-9099-C40C66FF867C}">
                  <a14:compatExt spid="_x0000_s3141"/>
                </a:ext>
                <a:ext uri="{FF2B5EF4-FFF2-40B4-BE49-F238E27FC236}">
                  <a16:creationId xmlns:a16="http://schemas.microsoft.com/office/drawing/2014/main" id="{00000000-0008-0000-0200-000045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151</xdr:row>
          <xdr:rowOff>304800</xdr:rowOff>
        </xdr:from>
        <xdr:to>
          <xdr:col>17</xdr:col>
          <xdr:colOff>9525</xdr:colOff>
          <xdr:row>152</xdr:row>
          <xdr:rowOff>304800</xdr:rowOff>
        </xdr:to>
        <xdr:sp macro="" textlink="">
          <xdr:nvSpPr>
            <xdr:cNvPr id="3142" name="Group Box 70" hidden="1">
              <a:extLst>
                <a:ext uri="{63B3BB69-23CF-44E3-9099-C40C66FF867C}">
                  <a14:compatExt spid="_x0000_s3142"/>
                </a:ext>
                <a:ext uri="{FF2B5EF4-FFF2-40B4-BE49-F238E27FC236}">
                  <a16:creationId xmlns:a16="http://schemas.microsoft.com/office/drawing/2014/main" id="{00000000-0008-0000-0200-00004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153</xdr:row>
          <xdr:rowOff>9525</xdr:rowOff>
        </xdr:from>
        <xdr:to>
          <xdr:col>17</xdr:col>
          <xdr:colOff>9525</xdr:colOff>
          <xdr:row>154</xdr:row>
          <xdr:rowOff>9525</xdr:rowOff>
        </xdr:to>
        <xdr:sp macro="" textlink="">
          <xdr:nvSpPr>
            <xdr:cNvPr id="3143" name="Group Box 71" hidden="1">
              <a:extLst>
                <a:ext uri="{63B3BB69-23CF-44E3-9099-C40C66FF867C}">
                  <a14:compatExt spid="_x0000_s3143"/>
                </a:ext>
                <a:ext uri="{FF2B5EF4-FFF2-40B4-BE49-F238E27FC236}">
                  <a16:creationId xmlns:a16="http://schemas.microsoft.com/office/drawing/2014/main" id="{00000000-0008-0000-0200-00004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197</xdr:row>
          <xdr:rowOff>28575</xdr:rowOff>
        </xdr:from>
        <xdr:to>
          <xdr:col>11</xdr:col>
          <xdr:colOff>76200</xdr:colOff>
          <xdr:row>197</xdr:row>
          <xdr:rowOff>266700</xdr:rowOff>
        </xdr:to>
        <xdr:sp macro="" textlink="">
          <xdr:nvSpPr>
            <xdr:cNvPr id="3144" name="Option Button 72" hidden="1">
              <a:extLst>
                <a:ext uri="{63B3BB69-23CF-44E3-9099-C40C66FF867C}">
                  <a14:compatExt spid="_x0000_s3144"/>
                </a:ext>
                <a:ext uri="{FF2B5EF4-FFF2-40B4-BE49-F238E27FC236}">
                  <a16:creationId xmlns:a16="http://schemas.microsoft.com/office/drawing/2014/main" id="{00000000-0008-0000-02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197</xdr:row>
          <xdr:rowOff>28575</xdr:rowOff>
        </xdr:from>
        <xdr:to>
          <xdr:col>13</xdr:col>
          <xdr:colOff>361950</xdr:colOff>
          <xdr:row>197</xdr:row>
          <xdr:rowOff>266700</xdr:rowOff>
        </xdr:to>
        <xdr:sp macro="" textlink="">
          <xdr:nvSpPr>
            <xdr:cNvPr id="3145" name="Option Button 73" hidden="1">
              <a:extLst>
                <a:ext uri="{63B3BB69-23CF-44E3-9099-C40C66FF867C}">
                  <a14:compatExt spid="_x0000_s3145"/>
                </a:ext>
                <a:ext uri="{FF2B5EF4-FFF2-40B4-BE49-F238E27FC236}">
                  <a16:creationId xmlns:a16="http://schemas.microsoft.com/office/drawing/2014/main" id="{00000000-0008-0000-0200-00004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196</xdr:row>
          <xdr:rowOff>304800</xdr:rowOff>
        </xdr:from>
        <xdr:to>
          <xdr:col>16</xdr:col>
          <xdr:colOff>9525</xdr:colOff>
          <xdr:row>197</xdr:row>
          <xdr:rowOff>304800</xdr:rowOff>
        </xdr:to>
        <xdr:sp macro="" textlink="">
          <xdr:nvSpPr>
            <xdr:cNvPr id="3146" name="Group Box 74" hidden="1">
              <a:extLst>
                <a:ext uri="{63B3BB69-23CF-44E3-9099-C40C66FF867C}">
                  <a14:compatExt spid="_x0000_s3146"/>
                </a:ext>
                <a:ext uri="{FF2B5EF4-FFF2-40B4-BE49-F238E27FC236}">
                  <a16:creationId xmlns:a16="http://schemas.microsoft.com/office/drawing/2014/main" id="{00000000-0008-0000-0200-00004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198</xdr:row>
          <xdr:rowOff>0</xdr:rowOff>
        </xdr:from>
        <xdr:to>
          <xdr:col>16</xdr:col>
          <xdr:colOff>9525</xdr:colOff>
          <xdr:row>199</xdr:row>
          <xdr:rowOff>123825</xdr:rowOff>
        </xdr:to>
        <xdr:sp macro="" textlink="">
          <xdr:nvSpPr>
            <xdr:cNvPr id="3149" name="Group Box 77" hidden="1">
              <a:extLst>
                <a:ext uri="{63B3BB69-23CF-44E3-9099-C40C66FF867C}">
                  <a14:compatExt spid="_x0000_s3149"/>
                </a:ext>
                <a:ext uri="{FF2B5EF4-FFF2-40B4-BE49-F238E27FC236}">
                  <a16:creationId xmlns:a16="http://schemas.microsoft.com/office/drawing/2014/main" id="{00000000-0008-0000-0200-00004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32</xdr:row>
          <xdr:rowOff>295275</xdr:rowOff>
        </xdr:from>
        <xdr:to>
          <xdr:col>14</xdr:col>
          <xdr:colOff>0</xdr:colOff>
          <xdr:row>34</xdr:row>
          <xdr:rowOff>95250</xdr:rowOff>
        </xdr:to>
        <xdr:sp macro="" textlink="">
          <xdr:nvSpPr>
            <xdr:cNvPr id="3150" name="Check Box 78" hidden="1">
              <a:extLst>
                <a:ext uri="{63B3BB69-23CF-44E3-9099-C40C66FF867C}">
                  <a14:compatExt spid="_x0000_s3150"/>
                </a:ext>
                <a:ext uri="{FF2B5EF4-FFF2-40B4-BE49-F238E27FC236}">
                  <a16:creationId xmlns:a16="http://schemas.microsoft.com/office/drawing/2014/main" id="{00000000-0008-0000-0200-00004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33</xdr:row>
          <xdr:rowOff>161925</xdr:rowOff>
        </xdr:from>
        <xdr:to>
          <xdr:col>13</xdr:col>
          <xdr:colOff>361950</xdr:colOff>
          <xdr:row>35</xdr:row>
          <xdr:rowOff>104775</xdr:rowOff>
        </xdr:to>
        <xdr:sp macro="" textlink="">
          <xdr:nvSpPr>
            <xdr:cNvPr id="3151" name="Check Box 79" hidden="1">
              <a:extLst>
                <a:ext uri="{63B3BB69-23CF-44E3-9099-C40C66FF867C}">
                  <a14:compatExt spid="_x0000_s3151"/>
                </a:ext>
                <a:ext uri="{FF2B5EF4-FFF2-40B4-BE49-F238E27FC236}">
                  <a16:creationId xmlns:a16="http://schemas.microsoft.com/office/drawing/2014/main" id="{00000000-0008-0000-02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34</xdr:row>
          <xdr:rowOff>171450</xdr:rowOff>
        </xdr:from>
        <xdr:to>
          <xdr:col>13</xdr:col>
          <xdr:colOff>352425</xdr:colOff>
          <xdr:row>36</xdr:row>
          <xdr:rowOff>104775</xdr:rowOff>
        </xdr:to>
        <xdr:sp macro="" textlink="">
          <xdr:nvSpPr>
            <xdr:cNvPr id="3152" name="Check Box 80" hidden="1">
              <a:extLst>
                <a:ext uri="{63B3BB69-23CF-44E3-9099-C40C66FF867C}">
                  <a14:compatExt spid="_x0000_s3152"/>
                </a:ext>
                <a:ext uri="{FF2B5EF4-FFF2-40B4-BE49-F238E27FC236}">
                  <a16:creationId xmlns:a16="http://schemas.microsoft.com/office/drawing/2014/main" id="{00000000-0008-0000-0200-00005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35</xdr:row>
          <xdr:rowOff>152400</xdr:rowOff>
        </xdr:from>
        <xdr:to>
          <xdr:col>13</xdr:col>
          <xdr:colOff>352425</xdr:colOff>
          <xdr:row>37</xdr:row>
          <xdr:rowOff>85725</xdr:rowOff>
        </xdr:to>
        <xdr:sp macro="" textlink="">
          <xdr:nvSpPr>
            <xdr:cNvPr id="3153" name="Check Box 81" hidden="1">
              <a:extLst>
                <a:ext uri="{63B3BB69-23CF-44E3-9099-C40C66FF867C}">
                  <a14:compatExt spid="_x0000_s3153"/>
                </a:ext>
                <a:ext uri="{FF2B5EF4-FFF2-40B4-BE49-F238E27FC236}">
                  <a16:creationId xmlns:a16="http://schemas.microsoft.com/office/drawing/2014/main" id="{00000000-0008-0000-0200-00005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285750</xdr:colOff>
          <xdr:row>110</xdr:row>
          <xdr:rowOff>47625</xdr:rowOff>
        </xdr:from>
        <xdr:to>
          <xdr:col>11</xdr:col>
          <xdr:colOff>66675</xdr:colOff>
          <xdr:row>110</xdr:row>
          <xdr:rowOff>285750</xdr:rowOff>
        </xdr:to>
        <xdr:sp macro="" textlink="">
          <xdr:nvSpPr>
            <xdr:cNvPr id="3154" name="Check Box 82" hidden="1">
              <a:extLst>
                <a:ext uri="{63B3BB69-23CF-44E3-9099-C40C66FF867C}">
                  <a14:compatExt spid="_x0000_s3154"/>
                </a:ext>
                <a:ext uri="{FF2B5EF4-FFF2-40B4-BE49-F238E27FC236}">
                  <a16:creationId xmlns:a16="http://schemas.microsoft.com/office/drawing/2014/main" id="{00000000-0008-0000-0200-00005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419100</xdr:colOff>
          <xdr:row>110</xdr:row>
          <xdr:rowOff>47625</xdr:rowOff>
        </xdr:from>
        <xdr:to>
          <xdr:col>15</xdr:col>
          <xdr:colOff>266700</xdr:colOff>
          <xdr:row>110</xdr:row>
          <xdr:rowOff>285750</xdr:rowOff>
        </xdr:to>
        <xdr:sp macro="" textlink="">
          <xdr:nvSpPr>
            <xdr:cNvPr id="3155" name="Check Box 83" hidden="1">
              <a:extLst>
                <a:ext uri="{63B3BB69-23CF-44E3-9099-C40C66FF867C}">
                  <a14:compatExt spid="_x0000_s3155"/>
                </a:ext>
                <a:ext uri="{FF2B5EF4-FFF2-40B4-BE49-F238E27FC236}">
                  <a16:creationId xmlns:a16="http://schemas.microsoft.com/office/drawing/2014/main" id="{00000000-0008-0000-0200-00005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3156" name="Group Box 84" hidden="1">
              <a:extLst>
                <a:ext uri="{63B3BB69-23CF-44E3-9099-C40C66FF867C}">
                  <a14:compatExt spid="_x0000_s3156"/>
                </a:ext>
                <a:ext uri="{FF2B5EF4-FFF2-40B4-BE49-F238E27FC236}">
                  <a16:creationId xmlns:a16="http://schemas.microsoft.com/office/drawing/2014/main" id="{00000000-0008-0000-0200-000054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199</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3157" name="Group Box 85" hidden="1">
              <a:extLst>
                <a:ext uri="{63B3BB69-23CF-44E3-9099-C40C66FF867C}">
                  <a14:compatExt spid="_x0000_s3157"/>
                </a:ext>
                <a:ext uri="{FF2B5EF4-FFF2-40B4-BE49-F238E27FC236}">
                  <a16:creationId xmlns:a16="http://schemas.microsoft.com/office/drawing/2014/main" id="{00000000-0008-0000-0200-000055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117</xdr:row>
          <xdr:rowOff>0</xdr:rowOff>
        </xdr:from>
        <xdr:to>
          <xdr:col>19</xdr:col>
          <xdr:colOff>66675</xdr:colOff>
          <xdr:row>118</xdr:row>
          <xdr:rowOff>285750</xdr:rowOff>
        </xdr:to>
        <xdr:sp macro="" textlink="">
          <xdr:nvSpPr>
            <xdr:cNvPr id="3158" name="Group Box 86" hidden="1">
              <a:extLst>
                <a:ext uri="{63B3BB69-23CF-44E3-9099-C40C66FF867C}">
                  <a14:compatExt spid="_x0000_s3158"/>
                </a:ext>
                <a:ext uri="{FF2B5EF4-FFF2-40B4-BE49-F238E27FC236}">
                  <a16:creationId xmlns:a16="http://schemas.microsoft.com/office/drawing/2014/main" id="{00000000-0008-0000-0200-00005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116</xdr:row>
          <xdr:rowOff>0</xdr:rowOff>
        </xdr:from>
        <xdr:to>
          <xdr:col>9</xdr:col>
          <xdr:colOff>38100</xdr:colOff>
          <xdr:row>116</xdr:row>
          <xdr:rowOff>295275</xdr:rowOff>
        </xdr:to>
        <xdr:sp macro="" textlink="">
          <xdr:nvSpPr>
            <xdr:cNvPr id="3159" name="Group Box 87" hidden="1">
              <a:extLst>
                <a:ext uri="{63B3BB69-23CF-44E3-9099-C40C66FF867C}">
                  <a14:compatExt spid="_x0000_s3159"/>
                </a:ext>
                <a:ext uri="{FF2B5EF4-FFF2-40B4-BE49-F238E27FC236}">
                  <a16:creationId xmlns:a16="http://schemas.microsoft.com/office/drawing/2014/main" id="{00000000-0008-0000-0200-00005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199</xdr:row>
          <xdr:rowOff>9525</xdr:rowOff>
        </xdr:from>
        <xdr:to>
          <xdr:col>17</xdr:col>
          <xdr:colOff>9525</xdr:colOff>
          <xdr:row>200</xdr:row>
          <xdr:rowOff>9525</xdr:rowOff>
        </xdr:to>
        <xdr:sp macro="" textlink="">
          <xdr:nvSpPr>
            <xdr:cNvPr id="3160" name="Group Box 88" hidden="1">
              <a:extLst>
                <a:ext uri="{63B3BB69-23CF-44E3-9099-C40C66FF867C}">
                  <a14:compatExt spid="_x0000_s3160"/>
                </a:ext>
                <a:ext uri="{FF2B5EF4-FFF2-40B4-BE49-F238E27FC236}">
                  <a16:creationId xmlns:a16="http://schemas.microsoft.com/office/drawing/2014/main" id="{00000000-0008-0000-0200-000058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165</xdr:row>
          <xdr:rowOff>0</xdr:rowOff>
        </xdr:from>
        <xdr:to>
          <xdr:col>17</xdr:col>
          <xdr:colOff>9525</xdr:colOff>
          <xdr:row>165</xdr:row>
          <xdr:rowOff>314325</xdr:rowOff>
        </xdr:to>
        <xdr:sp macro="" textlink="">
          <xdr:nvSpPr>
            <xdr:cNvPr id="3161" name="Group Box 89" hidden="1">
              <a:extLst>
                <a:ext uri="{63B3BB69-23CF-44E3-9099-C40C66FF867C}">
                  <a14:compatExt spid="_x0000_s3161"/>
                </a:ext>
                <a:ext uri="{FF2B5EF4-FFF2-40B4-BE49-F238E27FC236}">
                  <a16:creationId xmlns:a16="http://schemas.microsoft.com/office/drawing/2014/main" id="{00000000-0008-0000-0200-000059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171</xdr:row>
          <xdr:rowOff>9525</xdr:rowOff>
        </xdr:from>
        <xdr:to>
          <xdr:col>17</xdr:col>
          <xdr:colOff>9525</xdr:colOff>
          <xdr:row>172</xdr:row>
          <xdr:rowOff>9525</xdr:rowOff>
        </xdr:to>
        <xdr:sp macro="" textlink="">
          <xdr:nvSpPr>
            <xdr:cNvPr id="3162" name="Group Box 90" hidden="1">
              <a:extLst>
                <a:ext uri="{63B3BB69-23CF-44E3-9099-C40C66FF867C}">
                  <a14:compatExt spid="_x0000_s3162"/>
                </a:ext>
                <a:ext uri="{FF2B5EF4-FFF2-40B4-BE49-F238E27FC236}">
                  <a16:creationId xmlns:a16="http://schemas.microsoft.com/office/drawing/2014/main" id="{00000000-0008-0000-0200-00005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176</xdr:row>
          <xdr:rowOff>9525</xdr:rowOff>
        </xdr:from>
        <xdr:to>
          <xdr:col>17</xdr:col>
          <xdr:colOff>9525</xdr:colOff>
          <xdr:row>177</xdr:row>
          <xdr:rowOff>9525</xdr:rowOff>
        </xdr:to>
        <xdr:sp macro="" textlink="">
          <xdr:nvSpPr>
            <xdr:cNvPr id="3163" name="Group Box 91" hidden="1">
              <a:extLst>
                <a:ext uri="{63B3BB69-23CF-44E3-9099-C40C66FF867C}">
                  <a14:compatExt spid="_x0000_s3163"/>
                </a:ext>
                <a:ext uri="{FF2B5EF4-FFF2-40B4-BE49-F238E27FC236}">
                  <a16:creationId xmlns:a16="http://schemas.microsoft.com/office/drawing/2014/main" id="{00000000-0008-0000-0200-00005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220</xdr:row>
          <xdr:rowOff>304800</xdr:rowOff>
        </xdr:from>
        <xdr:to>
          <xdr:col>16</xdr:col>
          <xdr:colOff>9525</xdr:colOff>
          <xdr:row>221</xdr:row>
          <xdr:rowOff>295275</xdr:rowOff>
        </xdr:to>
        <xdr:sp macro="" textlink="">
          <xdr:nvSpPr>
            <xdr:cNvPr id="3164" name="Group Box 92" hidden="1">
              <a:extLst>
                <a:ext uri="{63B3BB69-23CF-44E3-9099-C40C66FF867C}">
                  <a14:compatExt spid="_x0000_s3164"/>
                </a:ext>
                <a:ext uri="{FF2B5EF4-FFF2-40B4-BE49-F238E27FC236}">
                  <a16:creationId xmlns:a16="http://schemas.microsoft.com/office/drawing/2014/main" id="{00000000-0008-0000-0200-00005C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177</xdr:row>
          <xdr:rowOff>0</xdr:rowOff>
        </xdr:from>
        <xdr:to>
          <xdr:col>17</xdr:col>
          <xdr:colOff>9525</xdr:colOff>
          <xdr:row>177</xdr:row>
          <xdr:rowOff>314325</xdr:rowOff>
        </xdr:to>
        <xdr:sp macro="" textlink="">
          <xdr:nvSpPr>
            <xdr:cNvPr id="3165" name="Group Box 93" hidden="1">
              <a:extLst>
                <a:ext uri="{63B3BB69-23CF-44E3-9099-C40C66FF867C}">
                  <a14:compatExt spid="_x0000_s3165"/>
                </a:ext>
                <a:ext uri="{FF2B5EF4-FFF2-40B4-BE49-F238E27FC236}">
                  <a16:creationId xmlns:a16="http://schemas.microsoft.com/office/drawing/2014/main" id="{00000000-0008-0000-0200-00005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215</xdr:row>
          <xdr:rowOff>304800</xdr:rowOff>
        </xdr:from>
        <xdr:to>
          <xdr:col>17</xdr:col>
          <xdr:colOff>9525</xdr:colOff>
          <xdr:row>216</xdr:row>
          <xdr:rowOff>304800</xdr:rowOff>
        </xdr:to>
        <xdr:sp macro="" textlink="">
          <xdr:nvSpPr>
            <xdr:cNvPr id="3166" name="Group Box 94" hidden="1">
              <a:extLst>
                <a:ext uri="{63B3BB69-23CF-44E3-9099-C40C66FF867C}">
                  <a14:compatExt spid="_x0000_s3166"/>
                </a:ext>
                <a:ext uri="{FF2B5EF4-FFF2-40B4-BE49-F238E27FC236}">
                  <a16:creationId xmlns:a16="http://schemas.microsoft.com/office/drawing/2014/main" id="{00000000-0008-0000-0200-00005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217</xdr:row>
          <xdr:rowOff>9525</xdr:rowOff>
        </xdr:from>
        <xdr:to>
          <xdr:col>17</xdr:col>
          <xdr:colOff>9525</xdr:colOff>
          <xdr:row>218</xdr:row>
          <xdr:rowOff>9525</xdr:rowOff>
        </xdr:to>
        <xdr:sp macro="" textlink="">
          <xdr:nvSpPr>
            <xdr:cNvPr id="3167" name="Group Box 95" hidden="1">
              <a:extLst>
                <a:ext uri="{63B3BB69-23CF-44E3-9099-C40C66FF867C}">
                  <a14:compatExt spid="_x0000_s3167"/>
                </a:ext>
                <a:ext uri="{FF2B5EF4-FFF2-40B4-BE49-F238E27FC236}">
                  <a16:creationId xmlns:a16="http://schemas.microsoft.com/office/drawing/2014/main" id="{00000000-0008-0000-0200-00005F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213</xdr:row>
          <xdr:rowOff>304800</xdr:rowOff>
        </xdr:from>
        <xdr:to>
          <xdr:col>17</xdr:col>
          <xdr:colOff>9525</xdr:colOff>
          <xdr:row>214</xdr:row>
          <xdr:rowOff>304800</xdr:rowOff>
        </xdr:to>
        <xdr:sp macro="" textlink="">
          <xdr:nvSpPr>
            <xdr:cNvPr id="3168" name="Group Box 96" hidden="1">
              <a:extLst>
                <a:ext uri="{63B3BB69-23CF-44E3-9099-C40C66FF867C}">
                  <a14:compatExt spid="_x0000_s3168"/>
                </a:ext>
                <a:ext uri="{FF2B5EF4-FFF2-40B4-BE49-F238E27FC236}">
                  <a16:creationId xmlns:a16="http://schemas.microsoft.com/office/drawing/2014/main" id="{00000000-0008-0000-0200-000060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215</xdr:row>
          <xdr:rowOff>0</xdr:rowOff>
        </xdr:from>
        <xdr:to>
          <xdr:col>17</xdr:col>
          <xdr:colOff>9525</xdr:colOff>
          <xdr:row>216</xdr:row>
          <xdr:rowOff>0</xdr:rowOff>
        </xdr:to>
        <xdr:sp macro="" textlink="">
          <xdr:nvSpPr>
            <xdr:cNvPr id="3169" name="Group Box 97" hidden="1">
              <a:extLst>
                <a:ext uri="{63B3BB69-23CF-44E3-9099-C40C66FF867C}">
                  <a14:compatExt spid="_x0000_s3169"/>
                </a:ext>
                <a:ext uri="{FF2B5EF4-FFF2-40B4-BE49-F238E27FC236}">
                  <a16:creationId xmlns:a16="http://schemas.microsoft.com/office/drawing/2014/main" id="{00000000-0008-0000-0200-00006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204</xdr:row>
          <xdr:rowOff>257175</xdr:rowOff>
        </xdr:from>
        <xdr:to>
          <xdr:col>15</xdr:col>
          <xdr:colOff>28575</xdr:colOff>
          <xdr:row>206</xdr:row>
          <xdr:rowOff>47625</xdr:rowOff>
        </xdr:to>
        <xdr:sp macro="" textlink="">
          <xdr:nvSpPr>
            <xdr:cNvPr id="3170" name="Check Box 98" hidden="1">
              <a:extLst>
                <a:ext uri="{63B3BB69-23CF-44E3-9099-C40C66FF867C}">
                  <a14:compatExt spid="_x0000_s3170"/>
                </a:ext>
                <a:ext uri="{FF2B5EF4-FFF2-40B4-BE49-F238E27FC236}">
                  <a16:creationId xmlns:a16="http://schemas.microsoft.com/office/drawing/2014/main" id="{00000000-0008-0000-0200-00006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205</xdr:row>
          <xdr:rowOff>257175</xdr:rowOff>
        </xdr:from>
        <xdr:to>
          <xdr:col>15</xdr:col>
          <xdr:colOff>28575</xdr:colOff>
          <xdr:row>207</xdr:row>
          <xdr:rowOff>47625</xdr:rowOff>
        </xdr:to>
        <xdr:sp macro="" textlink="">
          <xdr:nvSpPr>
            <xdr:cNvPr id="3171" name="Check Box 99" hidden="1">
              <a:extLst>
                <a:ext uri="{63B3BB69-23CF-44E3-9099-C40C66FF867C}">
                  <a14:compatExt spid="_x0000_s3171"/>
                </a:ext>
                <a:ext uri="{FF2B5EF4-FFF2-40B4-BE49-F238E27FC236}">
                  <a16:creationId xmlns:a16="http://schemas.microsoft.com/office/drawing/2014/main" id="{00000000-0008-0000-0200-00006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206</xdr:row>
          <xdr:rowOff>247650</xdr:rowOff>
        </xdr:from>
        <xdr:to>
          <xdr:col>15</xdr:col>
          <xdr:colOff>28575</xdr:colOff>
          <xdr:row>208</xdr:row>
          <xdr:rowOff>38100</xdr:rowOff>
        </xdr:to>
        <xdr:sp macro="" textlink="">
          <xdr:nvSpPr>
            <xdr:cNvPr id="3172" name="Check Box 100" hidden="1">
              <a:extLst>
                <a:ext uri="{63B3BB69-23CF-44E3-9099-C40C66FF867C}">
                  <a14:compatExt spid="_x0000_s3172"/>
                </a:ext>
                <a:ext uri="{FF2B5EF4-FFF2-40B4-BE49-F238E27FC236}">
                  <a16:creationId xmlns:a16="http://schemas.microsoft.com/office/drawing/2014/main" id="{00000000-0008-0000-0200-00006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207</xdr:row>
          <xdr:rowOff>247650</xdr:rowOff>
        </xdr:from>
        <xdr:to>
          <xdr:col>15</xdr:col>
          <xdr:colOff>28575</xdr:colOff>
          <xdr:row>209</xdr:row>
          <xdr:rowOff>38100</xdr:rowOff>
        </xdr:to>
        <xdr:sp macro="" textlink="">
          <xdr:nvSpPr>
            <xdr:cNvPr id="3173" name="Check Box 101" hidden="1">
              <a:extLst>
                <a:ext uri="{63B3BB69-23CF-44E3-9099-C40C66FF867C}">
                  <a14:compatExt spid="_x0000_s3173"/>
                </a:ext>
                <a:ext uri="{FF2B5EF4-FFF2-40B4-BE49-F238E27FC236}">
                  <a16:creationId xmlns:a16="http://schemas.microsoft.com/office/drawing/2014/main" id="{00000000-0008-0000-0200-00006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203</xdr:row>
          <xdr:rowOff>257175</xdr:rowOff>
        </xdr:from>
        <xdr:to>
          <xdr:col>15</xdr:col>
          <xdr:colOff>28575</xdr:colOff>
          <xdr:row>205</xdr:row>
          <xdr:rowOff>38100</xdr:rowOff>
        </xdr:to>
        <xdr:sp macro="" textlink="">
          <xdr:nvSpPr>
            <xdr:cNvPr id="3174" name="Check Box 102" hidden="1">
              <a:extLst>
                <a:ext uri="{63B3BB69-23CF-44E3-9099-C40C66FF867C}">
                  <a14:compatExt spid="_x0000_s3174"/>
                </a:ext>
                <a:ext uri="{FF2B5EF4-FFF2-40B4-BE49-F238E27FC236}">
                  <a16:creationId xmlns:a16="http://schemas.microsoft.com/office/drawing/2014/main" id="{00000000-0008-0000-0200-00006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202</xdr:row>
          <xdr:rowOff>0</xdr:rowOff>
        </xdr:from>
        <xdr:to>
          <xdr:col>14</xdr:col>
          <xdr:colOff>28575</xdr:colOff>
          <xdr:row>203</xdr:row>
          <xdr:rowOff>19050</xdr:rowOff>
        </xdr:to>
        <xdr:sp macro="" textlink="">
          <xdr:nvSpPr>
            <xdr:cNvPr id="3175" name="Group Box 103" hidden="1">
              <a:extLst>
                <a:ext uri="{63B3BB69-23CF-44E3-9099-C40C66FF867C}">
                  <a14:compatExt spid="_x0000_s3175"/>
                </a:ext>
                <a:ext uri="{FF2B5EF4-FFF2-40B4-BE49-F238E27FC236}">
                  <a16:creationId xmlns:a16="http://schemas.microsoft.com/office/drawing/2014/main" id="{00000000-0008-0000-0200-00006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285750</xdr:colOff>
          <xdr:row>211</xdr:row>
          <xdr:rowOff>47625</xdr:rowOff>
        </xdr:from>
        <xdr:to>
          <xdr:col>11</xdr:col>
          <xdr:colOff>66675</xdr:colOff>
          <xdr:row>211</xdr:row>
          <xdr:rowOff>285750</xdr:rowOff>
        </xdr:to>
        <xdr:sp macro="" textlink="">
          <xdr:nvSpPr>
            <xdr:cNvPr id="3176" name="Check Box 104" hidden="1">
              <a:extLst>
                <a:ext uri="{63B3BB69-23CF-44E3-9099-C40C66FF867C}">
                  <a14:compatExt spid="_x0000_s3176"/>
                </a:ext>
                <a:ext uri="{FF2B5EF4-FFF2-40B4-BE49-F238E27FC236}">
                  <a16:creationId xmlns:a16="http://schemas.microsoft.com/office/drawing/2014/main" id="{00000000-0008-0000-0200-00006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419100</xdr:colOff>
          <xdr:row>211</xdr:row>
          <xdr:rowOff>47625</xdr:rowOff>
        </xdr:from>
        <xdr:to>
          <xdr:col>15</xdr:col>
          <xdr:colOff>266700</xdr:colOff>
          <xdr:row>211</xdr:row>
          <xdr:rowOff>285750</xdr:rowOff>
        </xdr:to>
        <xdr:sp macro="" textlink="">
          <xdr:nvSpPr>
            <xdr:cNvPr id="3177" name="Check Box 105" hidden="1">
              <a:extLst>
                <a:ext uri="{63B3BB69-23CF-44E3-9099-C40C66FF867C}">
                  <a14:compatExt spid="_x0000_s3177"/>
                </a:ext>
                <a:ext uri="{FF2B5EF4-FFF2-40B4-BE49-F238E27FC236}">
                  <a16:creationId xmlns:a16="http://schemas.microsoft.com/office/drawing/2014/main" id="{00000000-0008-0000-0200-00006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78</xdr:row>
          <xdr:rowOff>38100</xdr:rowOff>
        </xdr:from>
        <xdr:to>
          <xdr:col>12</xdr:col>
          <xdr:colOff>19050</xdr:colOff>
          <xdr:row>78</xdr:row>
          <xdr:rowOff>257175</xdr:rowOff>
        </xdr:to>
        <xdr:sp macro="" textlink="">
          <xdr:nvSpPr>
            <xdr:cNvPr id="3178" name="Option Button 106" hidden="1">
              <a:extLst>
                <a:ext uri="{63B3BB69-23CF-44E3-9099-C40C66FF867C}">
                  <a14:compatExt spid="_x0000_s3178"/>
                </a:ext>
                <a:ext uri="{FF2B5EF4-FFF2-40B4-BE49-F238E27FC236}">
                  <a16:creationId xmlns:a16="http://schemas.microsoft.com/office/drawing/2014/main" id="{00000000-0008-0000-0200-00006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219075</xdr:colOff>
          <xdr:row>78</xdr:row>
          <xdr:rowOff>19050</xdr:rowOff>
        </xdr:from>
        <xdr:to>
          <xdr:col>17</xdr:col>
          <xdr:colOff>47625</xdr:colOff>
          <xdr:row>78</xdr:row>
          <xdr:rowOff>257175</xdr:rowOff>
        </xdr:to>
        <xdr:sp macro="" textlink="">
          <xdr:nvSpPr>
            <xdr:cNvPr id="3179" name="Option Button 107" hidden="1">
              <a:extLst>
                <a:ext uri="{63B3BB69-23CF-44E3-9099-C40C66FF867C}">
                  <a14:compatExt spid="_x0000_s3179"/>
                </a:ext>
                <a:ext uri="{FF2B5EF4-FFF2-40B4-BE49-F238E27FC236}">
                  <a16:creationId xmlns:a16="http://schemas.microsoft.com/office/drawing/2014/main" id="{00000000-0008-0000-0200-00006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219075</xdr:colOff>
          <xdr:row>81</xdr:row>
          <xdr:rowOff>95250</xdr:rowOff>
        </xdr:from>
        <xdr:to>
          <xdr:col>10</xdr:col>
          <xdr:colOff>95250</xdr:colOff>
          <xdr:row>81</xdr:row>
          <xdr:rowOff>342900</xdr:rowOff>
        </xdr:to>
        <xdr:sp macro="" textlink="">
          <xdr:nvSpPr>
            <xdr:cNvPr id="3180" name="Option Button 108" hidden="1">
              <a:extLst>
                <a:ext uri="{63B3BB69-23CF-44E3-9099-C40C66FF867C}">
                  <a14:compatExt spid="_x0000_s3180"/>
                </a:ext>
                <a:ext uri="{FF2B5EF4-FFF2-40B4-BE49-F238E27FC236}">
                  <a16:creationId xmlns:a16="http://schemas.microsoft.com/office/drawing/2014/main" id="{00000000-0008-0000-0200-00006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219075</xdr:colOff>
          <xdr:row>81</xdr:row>
          <xdr:rowOff>104775</xdr:rowOff>
        </xdr:from>
        <xdr:to>
          <xdr:col>12</xdr:col>
          <xdr:colOff>95250</xdr:colOff>
          <xdr:row>81</xdr:row>
          <xdr:rowOff>352425</xdr:rowOff>
        </xdr:to>
        <xdr:sp macro="" textlink="">
          <xdr:nvSpPr>
            <xdr:cNvPr id="3181" name="Option Button 109" hidden="1">
              <a:extLst>
                <a:ext uri="{63B3BB69-23CF-44E3-9099-C40C66FF867C}">
                  <a14:compatExt spid="_x0000_s3181"/>
                </a:ext>
                <a:ext uri="{FF2B5EF4-FFF2-40B4-BE49-F238E27FC236}">
                  <a16:creationId xmlns:a16="http://schemas.microsoft.com/office/drawing/2014/main" id="{00000000-0008-0000-0200-00006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285750</xdr:colOff>
          <xdr:row>81</xdr:row>
          <xdr:rowOff>85725</xdr:rowOff>
        </xdr:from>
        <xdr:to>
          <xdr:col>14</xdr:col>
          <xdr:colOff>171450</xdr:colOff>
          <xdr:row>81</xdr:row>
          <xdr:rowOff>333375</xdr:rowOff>
        </xdr:to>
        <xdr:sp macro="" textlink="">
          <xdr:nvSpPr>
            <xdr:cNvPr id="3182" name="Option Button 110" hidden="1">
              <a:extLst>
                <a:ext uri="{63B3BB69-23CF-44E3-9099-C40C66FF867C}">
                  <a14:compatExt spid="_x0000_s3182"/>
                </a:ext>
                <a:ext uri="{FF2B5EF4-FFF2-40B4-BE49-F238E27FC236}">
                  <a16:creationId xmlns:a16="http://schemas.microsoft.com/office/drawing/2014/main" id="{00000000-0008-0000-0200-00006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142875</xdr:colOff>
          <xdr:row>81</xdr:row>
          <xdr:rowOff>76200</xdr:rowOff>
        </xdr:from>
        <xdr:to>
          <xdr:col>20</xdr:col>
          <xdr:colOff>28575</xdr:colOff>
          <xdr:row>81</xdr:row>
          <xdr:rowOff>323850</xdr:rowOff>
        </xdr:to>
        <xdr:sp macro="" textlink="">
          <xdr:nvSpPr>
            <xdr:cNvPr id="3183" name="Option Button 111" hidden="1">
              <a:extLst>
                <a:ext uri="{63B3BB69-23CF-44E3-9099-C40C66FF867C}">
                  <a14:compatExt spid="_x0000_s3183"/>
                </a:ext>
                <a:ext uri="{FF2B5EF4-FFF2-40B4-BE49-F238E27FC236}">
                  <a16:creationId xmlns:a16="http://schemas.microsoft.com/office/drawing/2014/main" id="{00000000-0008-0000-0200-00006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82</xdr:row>
          <xdr:rowOff>28575</xdr:rowOff>
        </xdr:from>
        <xdr:to>
          <xdr:col>12</xdr:col>
          <xdr:colOff>76200</xdr:colOff>
          <xdr:row>82</xdr:row>
          <xdr:rowOff>276225</xdr:rowOff>
        </xdr:to>
        <xdr:sp macro="" textlink="">
          <xdr:nvSpPr>
            <xdr:cNvPr id="3184" name="Option Button 112" hidden="1">
              <a:extLst>
                <a:ext uri="{63B3BB69-23CF-44E3-9099-C40C66FF867C}">
                  <a14:compatExt spid="_x0000_s3184"/>
                </a:ext>
                <a:ext uri="{FF2B5EF4-FFF2-40B4-BE49-F238E27FC236}">
                  <a16:creationId xmlns:a16="http://schemas.microsoft.com/office/drawing/2014/main" id="{00000000-0008-0000-0200-00007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104775</xdr:colOff>
          <xdr:row>82</xdr:row>
          <xdr:rowOff>28575</xdr:rowOff>
        </xdr:from>
        <xdr:to>
          <xdr:col>16</xdr:col>
          <xdr:colOff>419100</xdr:colOff>
          <xdr:row>82</xdr:row>
          <xdr:rowOff>276225</xdr:rowOff>
        </xdr:to>
        <xdr:sp macro="" textlink="">
          <xdr:nvSpPr>
            <xdr:cNvPr id="3185" name="Option Button 113" hidden="1">
              <a:extLst>
                <a:ext uri="{63B3BB69-23CF-44E3-9099-C40C66FF867C}">
                  <a14:compatExt spid="_x0000_s3185"/>
                </a:ext>
                <a:ext uri="{FF2B5EF4-FFF2-40B4-BE49-F238E27FC236}">
                  <a16:creationId xmlns:a16="http://schemas.microsoft.com/office/drawing/2014/main" id="{00000000-0008-0000-0200-00007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83</xdr:row>
          <xdr:rowOff>28575</xdr:rowOff>
        </xdr:from>
        <xdr:to>
          <xdr:col>12</xdr:col>
          <xdr:colOff>76200</xdr:colOff>
          <xdr:row>83</xdr:row>
          <xdr:rowOff>276225</xdr:rowOff>
        </xdr:to>
        <xdr:sp macro="" textlink="">
          <xdr:nvSpPr>
            <xdr:cNvPr id="3186" name="Option Button 114" hidden="1">
              <a:extLst>
                <a:ext uri="{63B3BB69-23CF-44E3-9099-C40C66FF867C}">
                  <a14:compatExt spid="_x0000_s3186"/>
                </a:ext>
                <a:ext uri="{FF2B5EF4-FFF2-40B4-BE49-F238E27FC236}">
                  <a16:creationId xmlns:a16="http://schemas.microsoft.com/office/drawing/2014/main" id="{00000000-0008-0000-0200-00007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95250</xdr:colOff>
          <xdr:row>83</xdr:row>
          <xdr:rowOff>28575</xdr:rowOff>
        </xdr:from>
        <xdr:to>
          <xdr:col>16</xdr:col>
          <xdr:colOff>409575</xdr:colOff>
          <xdr:row>83</xdr:row>
          <xdr:rowOff>276225</xdr:rowOff>
        </xdr:to>
        <xdr:sp macro="" textlink="">
          <xdr:nvSpPr>
            <xdr:cNvPr id="3187" name="Option Button 115" hidden="1">
              <a:extLst>
                <a:ext uri="{63B3BB69-23CF-44E3-9099-C40C66FF867C}">
                  <a14:compatExt spid="_x0000_s3187"/>
                </a:ext>
                <a:ext uri="{FF2B5EF4-FFF2-40B4-BE49-F238E27FC236}">
                  <a16:creationId xmlns:a16="http://schemas.microsoft.com/office/drawing/2014/main" id="{00000000-0008-0000-0200-00007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84</xdr:row>
          <xdr:rowOff>9525</xdr:rowOff>
        </xdr:from>
        <xdr:to>
          <xdr:col>9</xdr:col>
          <xdr:colOff>352425</xdr:colOff>
          <xdr:row>84</xdr:row>
          <xdr:rowOff>257175</xdr:rowOff>
        </xdr:to>
        <xdr:sp macro="" textlink="">
          <xdr:nvSpPr>
            <xdr:cNvPr id="3188" name="Option Button 116" hidden="1">
              <a:extLst>
                <a:ext uri="{63B3BB69-23CF-44E3-9099-C40C66FF867C}">
                  <a14:compatExt spid="_x0000_s3188"/>
                </a:ext>
                <a:ext uri="{FF2B5EF4-FFF2-40B4-BE49-F238E27FC236}">
                  <a16:creationId xmlns:a16="http://schemas.microsoft.com/office/drawing/2014/main" id="{00000000-0008-0000-0200-00007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428625</xdr:colOff>
          <xdr:row>84</xdr:row>
          <xdr:rowOff>28575</xdr:rowOff>
        </xdr:from>
        <xdr:to>
          <xdr:col>11</xdr:col>
          <xdr:colOff>238125</xdr:colOff>
          <xdr:row>84</xdr:row>
          <xdr:rowOff>276225</xdr:rowOff>
        </xdr:to>
        <xdr:sp macro="" textlink="">
          <xdr:nvSpPr>
            <xdr:cNvPr id="3189" name="Option Button 117" hidden="1">
              <a:extLst>
                <a:ext uri="{63B3BB69-23CF-44E3-9099-C40C66FF867C}">
                  <a14:compatExt spid="_x0000_s3189"/>
                </a:ext>
                <a:ext uri="{FF2B5EF4-FFF2-40B4-BE49-F238E27FC236}">
                  <a16:creationId xmlns:a16="http://schemas.microsoft.com/office/drawing/2014/main" id="{00000000-0008-0000-0200-00007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276225</xdr:colOff>
          <xdr:row>84</xdr:row>
          <xdr:rowOff>28575</xdr:rowOff>
        </xdr:from>
        <xdr:to>
          <xdr:col>13</xdr:col>
          <xdr:colOff>161925</xdr:colOff>
          <xdr:row>84</xdr:row>
          <xdr:rowOff>276225</xdr:rowOff>
        </xdr:to>
        <xdr:sp macro="" textlink="">
          <xdr:nvSpPr>
            <xdr:cNvPr id="3190" name="Option Button 118" hidden="1">
              <a:extLst>
                <a:ext uri="{63B3BB69-23CF-44E3-9099-C40C66FF867C}">
                  <a14:compatExt spid="_x0000_s3190"/>
                </a:ext>
                <a:ext uri="{FF2B5EF4-FFF2-40B4-BE49-F238E27FC236}">
                  <a16:creationId xmlns:a16="http://schemas.microsoft.com/office/drawing/2014/main" id="{00000000-0008-0000-0200-00007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352425</xdr:colOff>
          <xdr:row>84</xdr:row>
          <xdr:rowOff>19050</xdr:rowOff>
        </xdr:from>
        <xdr:to>
          <xdr:col>18</xdr:col>
          <xdr:colOff>238125</xdr:colOff>
          <xdr:row>84</xdr:row>
          <xdr:rowOff>266700</xdr:rowOff>
        </xdr:to>
        <xdr:sp macro="" textlink="">
          <xdr:nvSpPr>
            <xdr:cNvPr id="3191" name="Option Button 119" hidden="1">
              <a:extLst>
                <a:ext uri="{63B3BB69-23CF-44E3-9099-C40C66FF867C}">
                  <a14:compatExt spid="_x0000_s3191"/>
                </a:ext>
                <a:ext uri="{FF2B5EF4-FFF2-40B4-BE49-F238E27FC236}">
                  <a16:creationId xmlns:a16="http://schemas.microsoft.com/office/drawing/2014/main" id="{00000000-0008-0000-0200-00007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361950</xdr:colOff>
          <xdr:row>84</xdr:row>
          <xdr:rowOff>19050</xdr:rowOff>
        </xdr:from>
        <xdr:to>
          <xdr:col>20</xdr:col>
          <xdr:colOff>247650</xdr:colOff>
          <xdr:row>84</xdr:row>
          <xdr:rowOff>266700</xdr:rowOff>
        </xdr:to>
        <xdr:sp macro="" textlink="">
          <xdr:nvSpPr>
            <xdr:cNvPr id="3192" name="Option Button 120" hidden="1">
              <a:extLst>
                <a:ext uri="{63B3BB69-23CF-44E3-9099-C40C66FF867C}">
                  <a14:compatExt spid="_x0000_s3192"/>
                </a:ext>
                <a:ext uri="{FF2B5EF4-FFF2-40B4-BE49-F238E27FC236}">
                  <a16:creationId xmlns:a16="http://schemas.microsoft.com/office/drawing/2014/main" id="{00000000-0008-0000-0200-00007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85</xdr:row>
          <xdr:rowOff>28575</xdr:rowOff>
        </xdr:from>
        <xdr:to>
          <xdr:col>12</xdr:col>
          <xdr:colOff>76200</xdr:colOff>
          <xdr:row>85</xdr:row>
          <xdr:rowOff>276225</xdr:rowOff>
        </xdr:to>
        <xdr:sp macro="" textlink="">
          <xdr:nvSpPr>
            <xdr:cNvPr id="3193" name="Option Button 121" hidden="1">
              <a:extLst>
                <a:ext uri="{63B3BB69-23CF-44E3-9099-C40C66FF867C}">
                  <a14:compatExt spid="_x0000_s3193"/>
                </a:ext>
                <a:ext uri="{FF2B5EF4-FFF2-40B4-BE49-F238E27FC236}">
                  <a16:creationId xmlns:a16="http://schemas.microsoft.com/office/drawing/2014/main" id="{00000000-0008-0000-0200-00007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152400</xdr:colOff>
          <xdr:row>85</xdr:row>
          <xdr:rowOff>38100</xdr:rowOff>
        </xdr:from>
        <xdr:to>
          <xdr:col>17</xdr:col>
          <xdr:colOff>38100</xdr:colOff>
          <xdr:row>85</xdr:row>
          <xdr:rowOff>276225</xdr:rowOff>
        </xdr:to>
        <xdr:sp macro="" textlink="">
          <xdr:nvSpPr>
            <xdr:cNvPr id="3194" name="Option Button 122" hidden="1">
              <a:extLst>
                <a:ext uri="{63B3BB69-23CF-44E3-9099-C40C66FF867C}">
                  <a14:compatExt spid="_x0000_s3194"/>
                </a:ext>
                <a:ext uri="{FF2B5EF4-FFF2-40B4-BE49-F238E27FC236}">
                  <a16:creationId xmlns:a16="http://schemas.microsoft.com/office/drawing/2014/main" id="{00000000-0008-0000-0200-00007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86</xdr:row>
          <xdr:rowOff>38100</xdr:rowOff>
        </xdr:from>
        <xdr:to>
          <xdr:col>12</xdr:col>
          <xdr:colOff>85725</xdr:colOff>
          <xdr:row>86</xdr:row>
          <xdr:rowOff>285750</xdr:rowOff>
        </xdr:to>
        <xdr:sp macro="" textlink="">
          <xdr:nvSpPr>
            <xdr:cNvPr id="3195" name="Option Button 123" hidden="1">
              <a:extLst>
                <a:ext uri="{63B3BB69-23CF-44E3-9099-C40C66FF867C}">
                  <a14:compatExt spid="_x0000_s3195"/>
                </a:ext>
                <a:ext uri="{FF2B5EF4-FFF2-40B4-BE49-F238E27FC236}">
                  <a16:creationId xmlns:a16="http://schemas.microsoft.com/office/drawing/2014/main" id="{00000000-0008-0000-0200-00007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86</xdr:row>
          <xdr:rowOff>38100</xdr:rowOff>
        </xdr:from>
        <xdr:to>
          <xdr:col>17</xdr:col>
          <xdr:colOff>47625</xdr:colOff>
          <xdr:row>86</xdr:row>
          <xdr:rowOff>285750</xdr:rowOff>
        </xdr:to>
        <xdr:sp macro="" textlink="">
          <xdr:nvSpPr>
            <xdr:cNvPr id="3196" name="Option Button 124" hidden="1">
              <a:extLst>
                <a:ext uri="{63B3BB69-23CF-44E3-9099-C40C66FF867C}">
                  <a14:compatExt spid="_x0000_s3196"/>
                </a:ext>
                <a:ext uri="{FF2B5EF4-FFF2-40B4-BE49-F238E27FC236}">
                  <a16:creationId xmlns:a16="http://schemas.microsoft.com/office/drawing/2014/main" id="{00000000-0008-0000-0200-00007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87</xdr:row>
          <xdr:rowOff>47625</xdr:rowOff>
        </xdr:from>
        <xdr:to>
          <xdr:col>12</xdr:col>
          <xdr:colOff>85725</xdr:colOff>
          <xdr:row>87</xdr:row>
          <xdr:rowOff>295275</xdr:rowOff>
        </xdr:to>
        <xdr:sp macro="" textlink="">
          <xdr:nvSpPr>
            <xdr:cNvPr id="3197" name="Option Button 125" hidden="1">
              <a:extLst>
                <a:ext uri="{63B3BB69-23CF-44E3-9099-C40C66FF867C}">
                  <a14:compatExt spid="_x0000_s3197"/>
                </a:ext>
                <a:ext uri="{FF2B5EF4-FFF2-40B4-BE49-F238E27FC236}">
                  <a16:creationId xmlns:a16="http://schemas.microsoft.com/office/drawing/2014/main" id="{00000000-0008-0000-0200-00007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87</xdr:row>
          <xdr:rowOff>19050</xdr:rowOff>
        </xdr:from>
        <xdr:to>
          <xdr:col>17</xdr:col>
          <xdr:colOff>57150</xdr:colOff>
          <xdr:row>87</xdr:row>
          <xdr:rowOff>266700</xdr:rowOff>
        </xdr:to>
        <xdr:sp macro="" textlink="">
          <xdr:nvSpPr>
            <xdr:cNvPr id="3198" name="Option Button 126" hidden="1">
              <a:extLst>
                <a:ext uri="{63B3BB69-23CF-44E3-9099-C40C66FF867C}">
                  <a14:compatExt spid="_x0000_s3198"/>
                </a:ext>
                <a:ext uri="{FF2B5EF4-FFF2-40B4-BE49-F238E27FC236}">
                  <a16:creationId xmlns:a16="http://schemas.microsoft.com/office/drawing/2014/main" id="{00000000-0008-0000-0200-00007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88</xdr:row>
          <xdr:rowOff>0</xdr:rowOff>
        </xdr:from>
        <xdr:to>
          <xdr:col>10</xdr:col>
          <xdr:colOff>400050</xdr:colOff>
          <xdr:row>88</xdr:row>
          <xdr:rowOff>247650</xdr:rowOff>
        </xdr:to>
        <xdr:sp macro="" textlink="">
          <xdr:nvSpPr>
            <xdr:cNvPr id="3199" name="Option Button 127" hidden="1">
              <a:extLst>
                <a:ext uri="{63B3BB69-23CF-44E3-9099-C40C66FF867C}">
                  <a14:compatExt spid="_x0000_s3199"/>
                </a:ext>
                <a:ext uri="{FF2B5EF4-FFF2-40B4-BE49-F238E27FC236}">
                  <a16:creationId xmlns:a16="http://schemas.microsoft.com/office/drawing/2014/main" id="{00000000-0008-0000-0200-00007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88</xdr:row>
          <xdr:rowOff>9525</xdr:rowOff>
        </xdr:from>
        <xdr:to>
          <xdr:col>12</xdr:col>
          <xdr:colOff>333375</xdr:colOff>
          <xdr:row>88</xdr:row>
          <xdr:rowOff>257175</xdr:rowOff>
        </xdr:to>
        <xdr:sp macro="" textlink="">
          <xdr:nvSpPr>
            <xdr:cNvPr id="3200" name="Option Button 128" hidden="1">
              <a:extLst>
                <a:ext uri="{63B3BB69-23CF-44E3-9099-C40C66FF867C}">
                  <a14:compatExt spid="_x0000_s3200"/>
                </a:ext>
                <a:ext uri="{FF2B5EF4-FFF2-40B4-BE49-F238E27FC236}">
                  <a16:creationId xmlns:a16="http://schemas.microsoft.com/office/drawing/2014/main" id="{00000000-0008-0000-0200-00008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xdr:colOff>
          <xdr:row>88</xdr:row>
          <xdr:rowOff>9525</xdr:rowOff>
        </xdr:from>
        <xdr:to>
          <xdr:col>14</xdr:col>
          <xdr:colOff>342900</xdr:colOff>
          <xdr:row>88</xdr:row>
          <xdr:rowOff>257175</xdr:rowOff>
        </xdr:to>
        <xdr:sp macro="" textlink="">
          <xdr:nvSpPr>
            <xdr:cNvPr id="3201" name="Option Button 129" hidden="1">
              <a:extLst>
                <a:ext uri="{63B3BB69-23CF-44E3-9099-C40C66FF867C}">
                  <a14:compatExt spid="_x0000_s3201"/>
                </a:ext>
                <a:ext uri="{FF2B5EF4-FFF2-40B4-BE49-F238E27FC236}">
                  <a16:creationId xmlns:a16="http://schemas.microsoft.com/office/drawing/2014/main" id="{00000000-0008-0000-0200-00008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88</xdr:row>
          <xdr:rowOff>38100</xdr:rowOff>
        </xdr:from>
        <xdr:to>
          <xdr:col>16</xdr:col>
          <xdr:colOff>352425</xdr:colOff>
          <xdr:row>88</xdr:row>
          <xdr:rowOff>285750</xdr:rowOff>
        </xdr:to>
        <xdr:sp macro="" textlink="">
          <xdr:nvSpPr>
            <xdr:cNvPr id="3202" name="Option Button 130" hidden="1">
              <a:extLst>
                <a:ext uri="{63B3BB69-23CF-44E3-9099-C40C66FF867C}">
                  <a14:compatExt spid="_x0000_s3202"/>
                </a:ext>
                <a:ext uri="{FF2B5EF4-FFF2-40B4-BE49-F238E27FC236}">
                  <a16:creationId xmlns:a16="http://schemas.microsoft.com/office/drawing/2014/main" id="{00000000-0008-0000-0200-00008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161925</xdr:colOff>
          <xdr:row>88</xdr:row>
          <xdr:rowOff>28575</xdr:rowOff>
        </xdr:from>
        <xdr:to>
          <xdr:col>19</xdr:col>
          <xdr:colOff>47625</xdr:colOff>
          <xdr:row>88</xdr:row>
          <xdr:rowOff>276225</xdr:rowOff>
        </xdr:to>
        <xdr:sp macro="" textlink="">
          <xdr:nvSpPr>
            <xdr:cNvPr id="3203" name="Option Button 131" hidden="1">
              <a:extLst>
                <a:ext uri="{63B3BB69-23CF-44E3-9099-C40C66FF867C}">
                  <a14:compatExt spid="_x0000_s3203"/>
                </a:ext>
                <a:ext uri="{FF2B5EF4-FFF2-40B4-BE49-F238E27FC236}">
                  <a16:creationId xmlns:a16="http://schemas.microsoft.com/office/drawing/2014/main" id="{00000000-0008-0000-0200-00008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89</xdr:row>
          <xdr:rowOff>28575</xdr:rowOff>
        </xdr:from>
        <xdr:to>
          <xdr:col>12</xdr:col>
          <xdr:colOff>76200</xdr:colOff>
          <xdr:row>89</xdr:row>
          <xdr:rowOff>276225</xdr:rowOff>
        </xdr:to>
        <xdr:sp macro="" textlink="">
          <xdr:nvSpPr>
            <xdr:cNvPr id="3204" name="Option Button 132" hidden="1">
              <a:extLst>
                <a:ext uri="{63B3BB69-23CF-44E3-9099-C40C66FF867C}">
                  <a14:compatExt spid="_x0000_s3204"/>
                </a:ext>
                <a:ext uri="{FF2B5EF4-FFF2-40B4-BE49-F238E27FC236}">
                  <a16:creationId xmlns:a16="http://schemas.microsoft.com/office/drawing/2014/main" id="{00000000-0008-0000-0200-00008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142875</xdr:colOff>
          <xdr:row>89</xdr:row>
          <xdr:rowOff>28575</xdr:rowOff>
        </xdr:from>
        <xdr:to>
          <xdr:col>17</xdr:col>
          <xdr:colOff>19050</xdr:colOff>
          <xdr:row>89</xdr:row>
          <xdr:rowOff>276225</xdr:rowOff>
        </xdr:to>
        <xdr:sp macro="" textlink="">
          <xdr:nvSpPr>
            <xdr:cNvPr id="3205" name="Option Button 133" hidden="1">
              <a:extLst>
                <a:ext uri="{63B3BB69-23CF-44E3-9099-C40C66FF867C}">
                  <a14:compatExt spid="_x0000_s3205"/>
                </a:ext>
                <a:ext uri="{FF2B5EF4-FFF2-40B4-BE49-F238E27FC236}">
                  <a16:creationId xmlns:a16="http://schemas.microsoft.com/office/drawing/2014/main" id="{00000000-0008-0000-0200-00008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90</xdr:row>
          <xdr:rowOff>19050</xdr:rowOff>
        </xdr:from>
        <xdr:to>
          <xdr:col>12</xdr:col>
          <xdr:colOff>66675</xdr:colOff>
          <xdr:row>90</xdr:row>
          <xdr:rowOff>266700</xdr:rowOff>
        </xdr:to>
        <xdr:sp macro="" textlink="">
          <xdr:nvSpPr>
            <xdr:cNvPr id="3206" name="Option Button 134" hidden="1">
              <a:extLst>
                <a:ext uri="{63B3BB69-23CF-44E3-9099-C40C66FF867C}">
                  <a14:compatExt spid="_x0000_s3206"/>
                </a:ext>
                <a:ext uri="{FF2B5EF4-FFF2-40B4-BE49-F238E27FC236}">
                  <a16:creationId xmlns:a16="http://schemas.microsoft.com/office/drawing/2014/main" id="{00000000-0008-0000-0200-00008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90</xdr:row>
          <xdr:rowOff>19050</xdr:rowOff>
        </xdr:from>
        <xdr:to>
          <xdr:col>17</xdr:col>
          <xdr:colOff>47625</xdr:colOff>
          <xdr:row>90</xdr:row>
          <xdr:rowOff>266700</xdr:rowOff>
        </xdr:to>
        <xdr:sp macro="" textlink="">
          <xdr:nvSpPr>
            <xdr:cNvPr id="3207" name="Option Button 135" hidden="1">
              <a:extLst>
                <a:ext uri="{63B3BB69-23CF-44E3-9099-C40C66FF867C}">
                  <a14:compatExt spid="_x0000_s3207"/>
                </a:ext>
                <a:ext uri="{FF2B5EF4-FFF2-40B4-BE49-F238E27FC236}">
                  <a16:creationId xmlns:a16="http://schemas.microsoft.com/office/drawing/2014/main" id="{00000000-0008-0000-0200-00008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247650</xdr:colOff>
          <xdr:row>91</xdr:row>
          <xdr:rowOff>38100</xdr:rowOff>
        </xdr:from>
        <xdr:to>
          <xdr:col>10</xdr:col>
          <xdr:colOff>123825</xdr:colOff>
          <xdr:row>91</xdr:row>
          <xdr:rowOff>285750</xdr:rowOff>
        </xdr:to>
        <xdr:sp macro="" textlink="">
          <xdr:nvSpPr>
            <xdr:cNvPr id="3208" name="Option Button 136" hidden="1">
              <a:extLst>
                <a:ext uri="{63B3BB69-23CF-44E3-9099-C40C66FF867C}">
                  <a14:compatExt spid="_x0000_s3208"/>
                </a:ext>
                <a:ext uri="{FF2B5EF4-FFF2-40B4-BE49-F238E27FC236}">
                  <a16:creationId xmlns:a16="http://schemas.microsoft.com/office/drawing/2014/main" id="{00000000-0008-0000-0200-00008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257175</xdr:colOff>
          <xdr:row>91</xdr:row>
          <xdr:rowOff>38100</xdr:rowOff>
        </xdr:from>
        <xdr:to>
          <xdr:col>12</xdr:col>
          <xdr:colOff>142875</xdr:colOff>
          <xdr:row>91</xdr:row>
          <xdr:rowOff>285750</xdr:rowOff>
        </xdr:to>
        <xdr:sp macro="" textlink="">
          <xdr:nvSpPr>
            <xdr:cNvPr id="3209" name="Option Button 137" hidden="1">
              <a:extLst>
                <a:ext uri="{63B3BB69-23CF-44E3-9099-C40C66FF867C}">
                  <a14:compatExt spid="_x0000_s3209"/>
                </a:ext>
                <a:ext uri="{FF2B5EF4-FFF2-40B4-BE49-F238E27FC236}">
                  <a16:creationId xmlns:a16="http://schemas.microsoft.com/office/drawing/2014/main" id="{00000000-0008-0000-0200-00008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257175</xdr:colOff>
          <xdr:row>91</xdr:row>
          <xdr:rowOff>28575</xdr:rowOff>
        </xdr:from>
        <xdr:to>
          <xdr:col>14</xdr:col>
          <xdr:colOff>142875</xdr:colOff>
          <xdr:row>91</xdr:row>
          <xdr:rowOff>276225</xdr:rowOff>
        </xdr:to>
        <xdr:sp macro="" textlink="">
          <xdr:nvSpPr>
            <xdr:cNvPr id="3210" name="Option Button 138" hidden="1">
              <a:extLst>
                <a:ext uri="{63B3BB69-23CF-44E3-9099-C40C66FF867C}">
                  <a14:compatExt spid="_x0000_s3210"/>
                </a:ext>
                <a:ext uri="{FF2B5EF4-FFF2-40B4-BE49-F238E27FC236}">
                  <a16:creationId xmlns:a16="http://schemas.microsoft.com/office/drawing/2014/main" id="{00000000-0008-0000-0200-00008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257175</xdr:colOff>
          <xdr:row>91</xdr:row>
          <xdr:rowOff>28575</xdr:rowOff>
        </xdr:from>
        <xdr:to>
          <xdr:col>16</xdr:col>
          <xdr:colOff>133350</xdr:colOff>
          <xdr:row>91</xdr:row>
          <xdr:rowOff>276225</xdr:rowOff>
        </xdr:to>
        <xdr:sp macro="" textlink="">
          <xdr:nvSpPr>
            <xdr:cNvPr id="3211" name="Option Button 139" hidden="1">
              <a:extLst>
                <a:ext uri="{63B3BB69-23CF-44E3-9099-C40C66FF867C}">
                  <a14:compatExt spid="_x0000_s3211"/>
                </a:ext>
                <a:ext uri="{FF2B5EF4-FFF2-40B4-BE49-F238E27FC236}">
                  <a16:creationId xmlns:a16="http://schemas.microsoft.com/office/drawing/2014/main" id="{00000000-0008-0000-0200-00008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209550</xdr:colOff>
          <xdr:row>91</xdr:row>
          <xdr:rowOff>0</xdr:rowOff>
        </xdr:from>
        <xdr:to>
          <xdr:col>19</xdr:col>
          <xdr:colOff>95250</xdr:colOff>
          <xdr:row>91</xdr:row>
          <xdr:rowOff>247650</xdr:rowOff>
        </xdr:to>
        <xdr:sp macro="" textlink="">
          <xdr:nvSpPr>
            <xdr:cNvPr id="3212" name="Option Button 140" hidden="1">
              <a:extLst>
                <a:ext uri="{63B3BB69-23CF-44E3-9099-C40C66FF867C}">
                  <a14:compatExt spid="_x0000_s3212"/>
                </a:ext>
                <a:ext uri="{FF2B5EF4-FFF2-40B4-BE49-F238E27FC236}">
                  <a16:creationId xmlns:a16="http://schemas.microsoft.com/office/drawing/2014/main" id="{00000000-0008-0000-0200-00008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201</xdr:row>
          <xdr:rowOff>38100</xdr:rowOff>
        </xdr:from>
        <xdr:to>
          <xdr:col>6</xdr:col>
          <xdr:colOff>123825</xdr:colOff>
          <xdr:row>201</xdr:row>
          <xdr:rowOff>276225</xdr:rowOff>
        </xdr:to>
        <xdr:sp macro="" textlink="">
          <xdr:nvSpPr>
            <xdr:cNvPr id="3213" name="Option Button 141" hidden="1">
              <a:extLst>
                <a:ext uri="{63B3BB69-23CF-44E3-9099-C40C66FF867C}">
                  <a14:compatExt spid="_x0000_s3213"/>
                </a:ext>
                <a:ext uri="{FF2B5EF4-FFF2-40B4-BE49-F238E27FC236}">
                  <a16:creationId xmlns:a16="http://schemas.microsoft.com/office/drawing/2014/main" id="{00000000-0008-0000-0200-00008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304800</xdr:colOff>
          <xdr:row>201</xdr:row>
          <xdr:rowOff>38100</xdr:rowOff>
        </xdr:from>
        <xdr:to>
          <xdr:col>11</xdr:col>
          <xdr:colOff>104775</xdr:colOff>
          <xdr:row>201</xdr:row>
          <xdr:rowOff>276225</xdr:rowOff>
        </xdr:to>
        <xdr:sp macro="" textlink="">
          <xdr:nvSpPr>
            <xdr:cNvPr id="3214" name="Option Button 142" hidden="1">
              <a:extLst>
                <a:ext uri="{63B3BB69-23CF-44E3-9099-C40C66FF867C}">
                  <a14:compatExt spid="_x0000_s3214"/>
                </a:ext>
                <a:ext uri="{FF2B5EF4-FFF2-40B4-BE49-F238E27FC236}">
                  <a16:creationId xmlns:a16="http://schemas.microsoft.com/office/drawing/2014/main" id="{00000000-0008-0000-0200-00008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200025</xdr:colOff>
          <xdr:row>201</xdr:row>
          <xdr:rowOff>47625</xdr:rowOff>
        </xdr:from>
        <xdr:to>
          <xdr:col>15</xdr:col>
          <xdr:colOff>66675</xdr:colOff>
          <xdr:row>201</xdr:row>
          <xdr:rowOff>276225</xdr:rowOff>
        </xdr:to>
        <xdr:sp macro="" textlink="">
          <xdr:nvSpPr>
            <xdr:cNvPr id="3215" name="Option Button 143" hidden="1">
              <a:extLst>
                <a:ext uri="{63B3BB69-23CF-44E3-9099-C40C66FF867C}">
                  <a14:compatExt spid="_x0000_s3215"/>
                </a:ext>
                <a:ext uri="{FF2B5EF4-FFF2-40B4-BE49-F238E27FC236}">
                  <a16:creationId xmlns:a16="http://schemas.microsoft.com/office/drawing/2014/main" id="{00000000-0008-0000-0200-00008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295275</xdr:colOff>
          <xdr:row>79</xdr:row>
          <xdr:rowOff>38100</xdr:rowOff>
        </xdr:from>
        <xdr:to>
          <xdr:col>12</xdr:col>
          <xdr:colOff>276225</xdr:colOff>
          <xdr:row>79</xdr:row>
          <xdr:rowOff>276225</xdr:rowOff>
        </xdr:to>
        <xdr:sp macro="" textlink="">
          <xdr:nvSpPr>
            <xdr:cNvPr id="3216" name="Option Button 144" hidden="1">
              <a:extLst>
                <a:ext uri="{63B3BB69-23CF-44E3-9099-C40C66FF867C}">
                  <a14:compatExt spid="_x0000_s3216"/>
                </a:ext>
                <a:ext uri="{FF2B5EF4-FFF2-40B4-BE49-F238E27FC236}">
                  <a16:creationId xmlns:a16="http://schemas.microsoft.com/office/drawing/2014/main" id="{00000000-0008-0000-0200-00009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238125</xdr:colOff>
          <xdr:row>79</xdr:row>
          <xdr:rowOff>19050</xdr:rowOff>
        </xdr:from>
        <xdr:to>
          <xdr:col>16</xdr:col>
          <xdr:colOff>276225</xdr:colOff>
          <xdr:row>79</xdr:row>
          <xdr:rowOff>266700</xdr:rowOff>
        </xdr:to>
        <xdr:sp macro="" textlink="">
          <xdr:nvSpPr>
            <xdr:cNvPr id="3217" name="Option Button 145" hidden="1">
              <a:extLst>
                <a:ext uri="{63B3BB69-23CF-44E3-9099-C40C66FF867C}">
                  <a14:compatExt spid="_x0000_s3217"/>
                </a:ext>
                <a:ext uri="{FF2B5EF4-FFF2-40B4-BE49-F238E27FC236}">
                  <a16:creationId xmlns:a16="http://schemas.microsoft.com/office/drawing/2014/main" id="{00000000-0008-0000-0200-00009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78</xdr:row>
          <xdr:rowOff>0</xdr:rowOff>
        </xdr:from>
        <xdr:to>
          <xdr:col>21</xdr:col>
          <xdr:colOff>0</xdr:colOff>
          <xdr:row>79</xdr:row>
          <xdr:rowOff>0</xdr:rowOff>
        </xdr:to>
        <xdr:sp macro="" textlink="">
          <xdr:nvSpPr>
            <xdr:cNvPr id="3218" name="Group Box 146" hidden="1">
              <a:extLst>
                <a:ext uri="{63B3BB69-23CF-44E3-9099-C40C66FF867C}">
                  <a14:compatExt spid="_x0000_s3218"/>
                </a:ext>
                <a:ext uri="{FF2B5EF4-FFF2-40B4-BE49-F238E27FC236}">
                  <a16:creationId xmlns:a16="http://schemas.microsoft.com/office/drawing/2014/main" id="{00000000-0008-0000-0200-000092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247650</xdr:colOff>
          <xdr:row>79</xdr:row>
          <xdr:rowOff>28575</xdr:rowOff>
        </xdr:from>
        <xdr:to>
          <xdr:col>20</xdr:col>
          <xdr:colOff>295275</xdr:colOff>
          <xdr:row>79</xdr:row>
          <xdr:rowOff>276225</xdr:rowOff>
        </xdr:to>
        <xdr:sp macro="" textlink="">
          <xdr:nvSpPr>
            <xdr:cNvPr id="3219" name="Option Button 147" hidden="1">
              <a:extLst>
                <a:ext uri="{63B3BB69-23CF-44E3-9099-C40C66FF867C}">
                  <a14:compatExt spid="_x0000_s3219"/>
                </a:ext>
                <a:ext uri="{FF2B5EF4-FFF2-40B4-BE49-F238E27FC236}">
                  <a16:creationId xmlns:a16="http://schemas.microsoft.com/office/drawing/2014/main" id="{00000000-0008-0000-0200-00009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80</xdr:row>
          <xdr:rowOff>19050</xdr:rowOff>
        </xdr:from>
        <xdr:to>
          <xdr:col>12</xdr:col>
          <xdr:colOff>66675</xdr:colOff>
          <xdr:row>80</xdr:row>
          <xdr:rowOff>266700</xdr:rowOff>
        </xdr:to>
        <xdr:sp macro="" textlink="">
          <xdr:nvSpPr>
            <xdr:cNvPr id="3220" name="Option Button 148" hidden="1">
              <a:extLst>
                <a:ext uri="{63B3BB69-23CF-44E3-9099-C40C66FF867C}">
                  <a14:compatExt spid="_x0000_s3220"/>
                </a:ext>
                <a:ext uri="{FF2B5EF4-FFF2-40B4-BE49-F238E27FC236}">
                  <a16:creationId xmlns:a16="http://schemas.microsoft.com/office/drawing/2014/main" id="{00000000-0008-0000-0200-00009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104775</xdr:colOff>
          <xdr:row>80</xdr:row>
          <xdr:rowOff>38100</xdr:rowOff>
        </xdr:from>
        <xdr:to>
          <xdr:col>16</xdr:col>
          <xdr:colOff>419100</xdr:colOff>
          <xdr:row>80</xdr:row>
          <xdr:rowOff>266700</xdr:rowOff>
        </xdr:to>
        <xdr:sp macro="" textlink="">
          <xdr:nvSpPr>
            <xdr:cNvPr id="3221" name="Option Button 149" hidden="1">
              <a:extLst>
                <a:ext uri="{63B3BB69-23CF-44E3-9099-C40C66FF867C}">
                  <a14:compatExt spid="_x0000_s3221"/>
                </a:ext>
                <a:ext uri="{FF2B5EF4-FFF2-40B4-BE49-F238E27FC236}">
                  <a16:creationId xmlns:a16="http://schemas.microsoft.com/office/drawing/2014/main" id="{00000000-0008-0000-0200-00009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79</xdr:row>
          <xdr:rowOff>0</xdr:rowOff>
        </xdr:from>
        <xdr:to>
          <xdr:col>20</xdr:col>
          <xdr:colOff>647700</xdr:colOff>
          <xdr:row>80</xdr:row>
          <xdr:rowOff>0</xdr:rowOff>
        </xdr:to>
        <xdr:sp macro="" textlink="">
          <xdr:nvSpPr>
            <xdr:cNvPr id="3222" name="Group Box 150" hidden="1">
              <a:extLst>
                <a:ext uri="{63B3BB69-23CF-44E3-9099-C40C66FF867C}">
                  <a14:compatExt spid="_x0000_s3222"/>
                </a:ext>
                <a:ext uri="{FF2B5EF4-FFF2-40B4-BE49-F238E27FC236}">
                  <a16:creationId xmlns:a16="http://schemas.microsoft.com/office/drawing/2014/main" id="{00000000-0008-0000-0200-00009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80</xdr:row>
          <xdr:rowOff>0</xdr:rowOff>
        </xdr:from>
        <xdr:to>
          <xdr:col>20</xdr:col>
          <xdr:colOff>647700</xdr:colOff>
          <xdr:row>81</xdr:row>
          <xdr:rowOff>0</xdr:rowOff>
        </xdr:to>
        <xdr:sp macro="" textlink="">
          <xdr:nvSpPr>
            <xdr:cNvPr id="3223" name="Group Box 151" hidden="1">
              <a:extLst>
                <a:ext uri="{63B3BB69-23CF-44E3-9099-C40C66FF867C}">
                  <a14:compatExt spid="_x0000_s3223"/>
                </a:ext>
                <a:ext uri="{FF2B5EF4-FFF2-40B4-BE49-F238E27FC236}">
                  <a16:creationId xmlns:a16="http://schemas.microsoft.com/office/drawing/2014/main" id="{00000000-0008-0000-0200-00009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80</xdr:row>
          <xdr:rowOff>314325</xdr:rowOff>
        </xdr:from>
        <xdr:to>
          <xdr:col>20</xdr:col>
          <xdr:colOff>647700</xdr:colOff>
          <xdr:row>82</xdr:row>
          <xdr:rowOff>0</xdr:rowOff>
        </xdr:to>
        <xdr:sp macro="" textlink="">
          <xdr:nvSpPr>
            <xdr:cNvPr id="3224" name="Group Box 152" hidden="1">
              <a:extLst>
                <a:ext uri="{63B3BB69-23CF-44E3-9099-C40C66FF867C}">
                  <a14:compatExt spid="_x0000_s3224"/>
                </a:ext>
                <a:ext uri="{FF2B5EF4-FFF2-40B4-BE49-F238E27FC236}">
                  <a16:creationId xmlns:a16="http://schemas.microsoft.com/office/drawing/2014/main" id="{00000000-0008-0000-0200-000098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83</xdr:row>
          <xdr:rowOff>0</xdr:rowOff>
        </xdr:from>
        <xdr:to>
          <xdr:col>23</xdr:col>
          <xdr:colOff>9525</xdr:colOff>
          <xdr:row>84</xdr:row>
          <xdr:rowOff>0</xdr:rowOff>
        </xdr:to>
        <xdr:sp macro="" textlink="">
          <xdr:nvSpPr>
            <xdr:cNvPr id="3225" name="Group Box 153" hidden="1">
              <a:extLst>
                <a:ext uri="{63B3BB69-23CF-44E3-9099-C40C66FF867C}">
                  <a14:compatExt spid="_x0000_s3225"/>
                </a:ext>
                <a:ext uri="{FF2B5EF4-FFF2-40B4-BE49-F238E27FC236}">
                  <a16:creationId xmlns:a16="http://schemas.microsoft.com/office/drawing/2014/main" id="{00000000-0008-0000-0200-000099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82</xdr:row>
          <xdr:rowOff>0</xdr:rowOff>
        </xdr:from>
        <xdr:to>
          <xdr:col>23</xdr:col>
          <xdr:colOff>9525</xdr:colOff>
          <xdr:row>83</xdr:row>
          <xdr:rowOff>0</xdr:rowOff>
        </xdr:to>
        <xdr:sp macro="" textlink="">
          <xdr:nvSpPr>
            <xdr:cNvPr id="3226" name="Group Box 154" hidden="1">
              <a:extLst>
                <a:ext uri="{63B3BB69-23CF-44E3-9099-C40C66FF867C}">
                  <a14:compatExt spid="_x0000_s3226"/>
                </a:ext>
                <a:ext uri="{FF2B5EF4-FFF2-40B4-BE49-F238E27FC236}">
                  <a16:creationId xmlns:a16="http://schemas.microsoft.com/office/drawing/2014/main" id="{00000000-0008-0000-0200-00009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84</xdr:row>
          <xdr:rowOff>0</xdr:rowOff>
        </xdr:from>
        <xdr:to>
          <xdr:col>23</xdr:col>
          <xdr:colOff>9525</xdr:colOff>
          <xdr:row>85</xdr:row>
          <xdr:rowOff>0</xdr:rowOff>
        </xdr:to>
        <xdr:sp macro="" textlink="">
          <xdr:nvSpPr>
            <xdr:cNvPr id="3227" name="Group Box 155" hidden="1">
              <a:extLst>
                <a:ext uri="{63B3BB69-23CF-44E3-9099-C40C66FF867C}">
                  <a14:compatExt spid="_x0000_s3227"/>
                </a:ext>
                <a:ext uri="{FF2B5EF4-FFF2-40B4-BE49-F238E27FC236}">
                  <a16:creationId xmlns:a16="http://schemas.microsoft.com/office/drawing/2014/main" id="{00000000-0008-0000-0200-00009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428625</xdr:colOff>
          <xdr:row>84</xdr:row>
          <xdr:rowOff>314325</xdr:rowOff>
        </xdr:from>
        <xdr:to>
          <xdr:col>23</xdr:col>
          <xdr:colOff>9525</xdr:colOff>
          <xdr:row>86</xdr:row>
          <xdr:rowOff>0</xdr:rowOff>
        </xdr:to>
        <xdr:sp macro="" textlink="">
          <xdr:nvSpPr>
            <xdr:cNvPr id="3228" name="Group Box 156" hidden="1">
              <a:extLst>
                <a:ext uri="{63B3BB69-23CF-44E3-9099-C40C66FF867C}">
                  <a14:compatExt spid="_x0000_s3228"/>
                </a:ext>
                <a:ext uri="{FF2B5EF4-FFF2-40B4-BE49-F238E27FC236}">
                  <a16:creationId xmlns:a16="http://schemas.microsoft.com/office/drawing/2014/main" id="{00000000-0008-0000-0200-00009C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87</xdr:row>
          <xdr:rowOff>0</xdr:rowOff>
        </xdr:from>
        <xdr:to>
          <xdr:col>21</xdr:col>
          <xdr:colOff>0</xdr:colOff>
          <xdr:row>88</xdr:row>
          <xdr:rowOff>0</xdr:rowOff>
        </xdr:to>
        <xdr:sp macro="" textlink="">
          <xdr:nvSpPr>
            <xdr:cNvPr id="3229" name="Group Box 157" hidden="1">
              <a:extLst>
                <a:ext uri="{63B3BB69-23CF-44E3-9099-C40C66FF867C}">
                  <a14:compatExt spid="_x0000_s3229"/>
                </a:ext>
                <a:ext uri="{FF2B5EF4-FFF2-40B4-BE49-F238E27FC236}">
                  <a16:creationId xmlns:a16="http://schemas.microsoft.com/office/drawing/2014/main" id="{00000000-0008-0000-0200-00009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86</xdr:row>
          <xdr:rowOff>0</xdr:rowOff>
        </xdr:from>
        <xdr:to>
          <xdr:col>21</xdr:col>
          <xdr:colOff>0</xdr:colOff>
          <xdr:row>87</xdr:row>
          <xdr:rowOff>0</xdr:rowOff>
        </xdr:to>
        <xdr:sp macro="" textlink="">
          <xdr:nvSpPr>
            <xdr:cNvPr id="3230" name="Group Box 158" hidden="1">
              <a:extLst>
                <a:ext uri="{63B3BB69-23CF-44E3-9099-C40C66FF867C}">
                  <a14:compatExt spid="_x0000_s3230"/>
                </a:ext>
                <a:ext uri="{FF2B5EF4-FFF2-40B4-BE49-F238E27FC236}">
                  <a16:creationId xmlns:a16="http://schemas.microsoft.com/office/drawing/2014/main" id="{00000000-0008-0000-0200-00009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89</xdr:row>
          <xdr:rowOff>0</xdr:rowOff>
        </xdr:from>
        <xdr:to>
          <xdr:col>23</xdr:col>
          <xdr:colOff>9525</xdr:colOff>
          <xdr:row>90</xdr:row>
          <xdr:rowOff>0</xdr:rowOff>
        </xdr:to>
        <xdr:sp macro="" textlink="">
          <xdr:nvSpPr>
            <xdr:cNvPr id="3231" name="Group Box 159" hidden="1">
              <a:extLst>
                <a:ext uri="{63B3BB69-23CF-44E3-9099-C40C66FF867C}">
                  <a14:compatExt spid="_x0000_s3231"/>
                </a:ext>
                <a:ext uri="{FF2B5EF4-FFF2-40B4-BE49-F238E27FC236}">
                  <a16:creationId xmlns:a16="http://schemas.microsoft.com/office/drawing/2014/main" id="{00000000-0008-0000-0200-00009F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90</xdr:row>
          <xdr:rowOff>0</xdr:rowOff>
        </xdr:from>
        <xdr:to>
          <xdr:col>21</xdr:col>
          <xdr:colOff>0</xdr:colOff>
          <xdr:row>91</xdr:row>
          <xdr:rowOff>0</xdr:rowOff>
        </xdr:to>
        <xdr:sp macro="" textlink="">
          <xdr:nvSpPr>
            <xdr:cNvPr id="3232" name="Group Box 160" hidden="1">
              <a:extLst>
                <a:ext uri="{63B3BB69-23CF-44E3-9099-C40C66FF867C}">
                  <a14:compatExt spid="_x0000_s3232"/>
                </a:ext>
                <a:ext uri="{FF2B5EF4-FFF2-40B4-BE49-F238E27FC236}">
                  <a16:creationId xmlns:a16="http://schemas.microsoft.com/office/drawing/2014/main" id="{00000000-0008-0000-0200-0000A0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91</xdr:row>
          <xdr:rowOff>0</xdr:rowOff>
        </xdr:from>
        <xdr:to>
          <xdr:col>23</xdr:col>
          <xdr:colOff>9525</xdr:colOff>
          <xdr:row>92</xdr:row>
          <xdr:rowOff>0</xdr:rowOff>
        </xdr:to>
        <xdr:sp macro="" textlink="">
          <xdr:nvSpPr>
            <xdr:cNvPr id="3233" name="Group Box 161" hidden="1">
              <a:extLst>
                <a:ext uri="{63B3BB69-23CF-44E3-9099-C40C66FF867C}">
                  <a14:compatExt spid="_x0000_s3233"/>
                </a:ext>
                <a:ext uri="{FF2B5EF4-FFF2-40B4-BE49-F238E27FC236}">
                  <a16:creationId xmlns:a16="http://schemas.microsoft.com/office/drawing/2014/main" id="{00000000-0008-0000-0200-0000A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88</xdr:row>
          <xdr:rowOff>0</xdr:rowOff>
        </xdr:from>
        <xdr:to>
          <xdr:col>21</xdr:col>
          <xdr:colOff>0</xdr:colOff>
          <xdr:row>89</xdr:row>
          <xdr:rowOff>0</xdr:rowOff>
        </xdr:to>
        <xdr:sp macro="" textlink="">
          <xdr:nvSpPr>
            <xdr:cNvPr id="3234" name="Group Box 162" hidden="1">
              <a:extLst>
                <a:ext uri="{63B3BB69-23CF-44E3-9099-C40C66FF867C}">
                  <a14:compatExt spid="_x0000_s3234"/>
                </a:ext>
                <a:ext uri="{FF2B5EF4-FFF2-40B4-BE49-F238E27FC236}">
                  <a16:creationId xmlns:a16="http://schemas.microsoft.com/office/drawing/2014/main" id="{00000000-0008-0000-0200-0000A2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220</xdr:row>
          <xdr:rowOff>304800</xdr:rowOff>
        </xdr:from>
        <xdr:to>
          <xdr:col>16</xdr:col>
          <xdr:colOff>9525</xdr:colOff>
          <xdr:row>221</xdr:row>
          <xdr:rowOff>295275</xdr:rowOff>
        </xdr:to>
        <xdr:sp macro="" textlink="">
          <xdr:nvSpPr>
            <xdr:cNvPr id="3235" name="Group Box 163" hidden="1">
              <a:extLst>
                <a:ext uri="{63B3BB69-23CF-44E3-9099-C40C66FF867C}">
                  <a14:compatExt spid="_x0000_s3235"/>
                </a:ext>
                <a:ext uri="{FF2B5EF4-FFF2-40B4-BE49-F238E27FC236}">
                  <a16:creationId xmlns:a16="http://schemas.microsoft.com/office/drawing/2014/main" id="{00000000-0008-0000-0200-0000A3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220</xdr:row>
          <xdr:rowOff>304800</xdr:rowOff>
        </xdr:from>
        <xdr:to>
          <xdr:col>16</xdr:col>
          <xdr:colOff>9525</xdr:colOff>
          <xdr:row>221</xdr:row>
          <xdr:rowOff>295275</xdr:rowOff>
        </xdr:to>
        <xdr:sp macro="" textlink="">
          <xdr:nvSpPr>
            <xdr:cNvPr id="3236" name="Group Box 164" hidden="1">
              <a:extLst>
                <a:ext uri="{63B3BB69-23CF-44E3-9099-C40C66FF867C}">
                  <a14:compatExt spid="_x0000_s3236"/>
                </a:ext>
                <a:ext uri="{FF2B5EF4-FFF2-40B4-BE49-F238E27FC236}">
                  <a16:creationId xmlns:a16="http://schemas.microsoft.com/office/drawing/2014/main" id="{00000000-0008-0000-0200-0000A4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221</xdr:row>
          <xdr:rowOff>304800</xdr:rowOff>
        </xdr:from>
        <xdr:to>
          <xdr:col>17</xdr:col>
          <xdr:colOff>9525</xdr:colOff>
          <xdr:row>223</xdr:row>
          <xdr:rowOff>47625</xdr:rowOff>
        </xdr:to>
        <xdr:sp macro="" textlink="">
          <xdr:nvSpPr>
            <xdr:cNvPr id="3237" name="Group Box 165" hidden="1">
              <a:extLst>
                <a:ext uri="{63B3BB69-23CF-44E3-9099-C40C66FF867C}">
                  <a14:compatExt spid="_x0000_s3237"/>
                </a:ext>
                <a:ext uri="{FF2B5EF4-FFF2-40B4-BE49-F238E27FC236}">
                  <a16:creationId xmlns:a16="http://schemas.microsoft.com/office/drawing/2014/main" id="{00000000-0008-0000-0200-0000A5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221</xdr:row>
          <xdr:rowOff>0</xdr:rowOff>
        </xdr:from>
        <xdr:to>
          <xdr:col>17</xdr:col>
          <xdr:colOff>9525</xdr:colOff>
          <xdr:row>222</xdr:row>
          <xdr:rowOff>0</xdr:rowOff>
        </xdr:to>
        <xdr:sp macro="" textlink="">
          <xdr:nvSpPr>
            <xdr:cNvPr id="3238" name="Group Box 166" hidden="1">
              <a:extLst>
                <a:ext uri="{63B3BB69-23CF-44E3-9099-C40C66FF867C}">
                  <a14:compatExt spid="_x0000_s3238"/>
                </a:ext>
                <a:ext uri="{FF2B5EF4-FFF2-40B4-BE49-F238E27FC236}">
                  <a16:creationId xmlns:a16="http://schemas.microsoft.com/office/drawing/2014/main" id="{00000000-0008-0000-0200-0000A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217</xdr:row>
          <xdr:rowOff>304800</xdr:rowOff>
        </xdr:from>
        <xdr:to>
          <xdr:col>14</xdr:col>
          <xdr:colOff>190500</xdr:colOff>
          <xdr:row>218</xdr:row>
          <xdr:rowOff>285750</xdr:rowOff>
        </xdr:to>
        <xdr:sp macro="" textlink="">
          <xdr:nvSpPr>
            <xdr:cNvPr id="3240" name="Option Button 168" hidden="1">
              <a:extLst>
                <a:ext uri="{63B3BB69-23CF-44E3-9099-C40C66FF867C}">
                  <a14:compatExt spid="_x0000_s3240"/>
                </a:ext>
                <a:ext uri="{FF2B5EF4-FFF2-40B4-BE49-F238E27FC236}">
                  <a16:creationId xmlns:a16="http://schemas.microsoft.com/office/drawing/2014/main" id="{00000000-0008-0000-0200-0000A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218</xdr:row>
          <xdr:rowOff>19050</xdr:rowOff>
        </xdr:from>
        <xdr:to>
          <xdr:col>16</xdr:col>
          <xdr:colOff>152400</xdr:colOff>
          <xdr:row>218</xdr:row>
          <xdr:rowOff>285750</xdr:rowOff>
        </xdr:to>
        <xdr:sp macro="" textlink="">
          <xdr:nvSpPr>
            <xdr:cNvPr id="3241" name="Option Button 169" hidden="1">
              <a:extLst>
                <a:ext uri="{63B3BB69-23CF-44E3-9099-C40C66FF867C}">
                  <a14:compatExt spid="_x0000_s3241"/>
                </a:ext>
                <a:ext uri="{FF2B5EF4-FFF2-40B4-BE49-F238E27FC236}">
                  <a16:creationId xmlns:a16="http://schemas.microsoft.com/office/drawing/2014/main" id="{00000000-0008-0000-0200-0000A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xdr:wsDr>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13</v>
    <v>3</v>
  </rv>
</rvData>
</file>

<file path=xl/richData/rdrichvaluestructure.xml><?xml version="1.0" encoding="utf-8"?>
<rvStructures xmlns="http://schemas.microsoft.com/office/spreadsheetml/2017/richdata" count="1">
  <s t="_error">
    <k n="errorType" t="i"/>
    <k n="subType" t="i"/>
  </s>
</rvStructur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ctrlProps/ctrlProp7.xml" Type="http://schemas.openxmlformats.org/officeDocument/2006/relationships/ctrlProp"/><Relationship Id="rId100" Target="../ctrlProps/ctrlProp97.xml" Type="http://schemas.openxmlformats.org/officeDocument/2006/relationships/ctrlProp"/><Relationship Id="rId101" Target="../ctrlProps/ctrlProp98.xml" Type="http://schemas.openxmlformats.org/officeDocument/2006/relationships/ctrlProp"/><Relationship Id="rId102" Target="../ctrlProps/ctrlProp99.xml" Type="http://schemas.openxmlformats.org/officeDocument/2006/relationships/ctrlProp"/><Relationship Id="rId103" Target="../ctrlProps/ctrlProp100.xml" Type="http://schemas.openxmlformats.org/officeDocument/2006/relationships/ctrlProp"/><Relationship Id="rId104" Target="../ctrlProps/ctrlProp101.xml" Type="http://schemas.openxmlformats.org/officeDocument/2006/relationships/ctrlProp"/><Relationship Id="rId105" Target="../ctrlProps/ctrlProp102.xml" Type="http://schemas.openxmlformats.org/officeDocument/2006/relationships/ctrlProp"/><Relationship Id="rId106" Target="../ctrlProps/ctrlProp103.xml" Type="http://schemas.openxmlformats.org/officeDocument/2006/relationships/ctrlProp"/><Relationship Id="rId107" Target="../ctrlProps/ctrlProp104.xml" Type="http://schemas.openxmlformats.org/officeDocument/2006/relationships/ctrlProp"/><Relationship Id="rId108" Target="../ctrlProps/ctrlProp105.xml" Type="http://schemas.openxmlformats.org/officeDocument/2006/relationships/ctrlProp"/><Relationship Id="rId109" Target="../ctrlProps/ctrlProp106.xml" Type="http://schemas.openxmlformats.org/officeDocument/2006/relationships/ctrlProp"/><Relationship Id="rId11" Target="../ctrlProps/ctrlProp8.xml" Type="http://schemas.openxmlformats.org/officeDocument/2006/relationships/ctrlProp"/><Relationship Id="rId110" Target="../ctrlProps/ctrlProp107.xml" Type="http://schemas.openxmlformats.org/officeDocument/2006/relationships/ctrlProp"/><Relationship Id="rId111" Target="../ctrlProps/ctrlProp108.xml" Type="http://schemas.openxmlformats.org/officeDocument/2006/relationships/ctrlProp"/><Relationship Id="rId112" Target="../ctrlProps/ctrlProp109.xml" Type="http://schemas.openxmlformats.org/officeDocument/2006/relationships/ctrlProp"/><Relationship Id="rId113" Target="../ctrlProps/ctrlProp110.xml" Type="http://schemas.openxmlformats.org/officeDocument/2006/relationships/ctrlProp"/><Relationship Id="rId114" Target="../ctrlProps/ctrlProp111.xml" Type="http://schemas.openxmlformats.org/officeDocument/2006/relationships/ctrlProp"/><Relationship Id="rId115" Target="../ctrlProps/ctrlProp112.xml" Type="http://schemas.openxmlformats.org/officeDocument/2006/relationships/ctrlProp"/><Relationship Id="rId116" Target="../ctrlProps/ctrlProp113.xml" Type="http://schemas.openxmlformats.org/officeDocument/2006/relationships/ctrlProp"/><Relationship Id="rId117" Target="../ctrlProps/ctrlProp114.xml" Type="http://schemas.openxmlformats.org/officeDocument/2006/relationships/ctrlProp"/><Relationship Id="rId118" Target="../ctrlProps/ctrlProp115.xml" Type="http://schemas.openxmlformats.org/officeDocument/2006/relationships/ctrlProp"/><Relationship Id="rId119" Target="../ctrlProps/ctrlProp116.xml" Type="http://schemas.openxmlformats.org/officeDocument/2006/relationships/ctrlProp"/><Relationship Id="rId12" Target="../ctrlProps/ctrlProp9.xml" Type="http://schemas.openxmlformats.org/officeDocument/2006/relationships/ctrlProp"/><Relationship Id="rId120" Target="../ctrlProps/ctrlProp117.xml" Type="http://schemas.openxmlformats.org/officeDocument/2006/relationships/ctrlProp"/><Relationship Id="rId121" Target="../ctrlProps/ctrlProp118.xml" Type="http://schemas.openxmlformats.org/officeDocument/2006/relationships/ctrlProp"/><Relationship Id="rId122" Target="../ctrlProps/ctrlProp119.xml" Type="http://schemas.openxmlformats.org/officeDocument/2006/relationships/ctrlProp"/><Relationship Id="rId123" Target="../ctrlProps/ctrlProp120.xml" Type="http://schemas.openxmlformats.org/officeDocument/2006/relationships/ctrlProp"/><Relationship Id="rId124" Target="../ctrlProps/ctrlProp121.xml" Type="http://schemas.openxmlformats.org/officeDocument/2006/relationships/ctrlProp"/><Relationship Id="rId125" Target="../ctrlProps/ctrlProp122.xml" Type="http://schemas.openxmlformats.org/officeDocument/2006/relationships/ctrlProp"/><Relationship Id="rId126" Target="../ctrlProps/ctrlProp123.xml" Type="http://schemas.openxmlformats.org/officeDocument/2006/relationships/ctrlProp"/><Relationship Id="rId127" Target="../ctrlProps/ctrlProp124.xml" Type="http://schemas.openxmlformats.org/officeDocument/2006/relationships/ctrlProp"/><Relationship Id="rId128" Target="../ctrlProps/ctrlProp125.xml" Type="http://schemas.openxmlformats.org/officeDocument/2006/relationships/ctrlProp"/><Relationship Id="rId129" Target="../ctrlProps/ctrlProp126.xml" Type="http://schemas.openxmlformats.org/officeDocument/2006/relationships/ctrlProp"/><Relationship Id="rId13" Target="../ctrlProps/ctrlProp10.xml" Type="http://schemas.openxmlformats.org/officeDocument/2006/relationships/ctrlProp"/><Relationship Id="rId130" Target="../ctrlProps/ctrlProp127.xml" Type="http://schemas.openxmlformats.org/officeDocument/2006/relationships/ctrlProp"/><Relationship Id="rId131" Target="../ctrlProps/ctrlProp128.xml" Type="http://schemas.openxmlformats.org/officeDocument/2006/relationships/ctrlProp"/><Relationship Id="rId132" Target="../ctrlProps/ctrlProp129.xml" Type="http://schemas.openxmlformats.org/officeDocument/2006/relationships/ctrlProp"/><Relationship Id="rId133" Target="../ctrlProps/ctrlProp130.xml" Type="http://schemas.openxmlformats.org/officeDocument/2006/relationships/ctrlProp"/><Relationship Id="rId134" Target="../ctrlProps/ctrlProp131.xml" Type="http://schemas.openxmlformats.org/officeDocument/2006/relationships/ctrlProp"/><Relationship Id="rId135" Target="../ctrlProps/ctrlProp132.xml" Type="http://schemas.openxmlformats.org/officeDocument/2006/relationships/ctrlProp"/><Relationship Id="rId136" Target="../ctrlProps/ctrlProp133.xml" Type="http://schemas.openxmlformats.org/officeDocument/2006/relationships/ctrlProp"/><Relationship Id="rId137" Target="../ctrlProps/ctrlProp134.xml" Type="http://schemas.openxmlformats.org/officeDocument/2006/relationships/ctrlProp"/><Relationship Id="rId138" Target="../ctrlProps/ctrlProp135.xml" Type="http://schemas.openxmlformats.org/officeDocument/2006/relationships/ctrlProp"/><Relationship Id="rId139" Target="../ctrlProps/ctrlProp136.xml" Type="http://schemas.openxmlformats.org/officeDocument/2006/relationships/ctrlProp"/><Relationship Id="rId14" Target="../ctrlProps/ctrlProp11.xml" Type="http://schemas.openxmlformats.org/officeDocument/2006/relationships/ctrlProp"/><Relationship Id="rId140" Target="../ctrlProps/ctrlProp137.xml" Type="http://schemas.openxmlformats.org/officeDocument/2006/relationships/ctrlProp"/><Relationship Id="rId141" Target="../ctrlProps/ctrlProp138.xml" Type="http://schemas.openxmlformats.org/officeDocument/2006/relationships/ctrlProp"/><Relationship Id="rId142" Target="../ctrlProps/ctrlProp139.xml" Type="http://schemas.openxmlformats.org/officeDocument/2006/relationships/ctrlProp"/><Relationship Id="rId143" Target="../ctrlProps/ctrlProp140.xml" Type="http://schemas.openxmlformats.org/officeDocument/2006/relationships/ctrlProp"/><Relationship Id="rId144" Target="../ctrlProps/ctrlProp141.xml" Type="http://schemas.openxmlformats.org/officeDocument/2006/relationships/ctrlProp"/><Relationship Id="rId145" Target="../ctrlProps/ctrlProp142.xml" Type="http://schemas.openxmlformats.org/officeDocument/2006/relationships/ctrlProp"/><Relationship Id="rId146" Target="../ctrlProps/ctrlProp143.xml" Type="http://schemas.openxmlformats.org/officeDocument/2006/relationships/ctrlProp"/><Relationship Id="rId147" Target="../ctrlProps/ctrlProp144.xml" Type="http://schemas.openxmlformats.org/officeDocument/2006/relationships/ctrlProp"/><Relationship Id="rId148" Target="../ctrlProps/ctrlProp145.xml" Type="http://schemas.openxmlformats.org/officeDocument/2006/relationships/ctrlProp"/><Relationship Id="rId149" Target="../ctrlProps/ctrlProp146.xml" Type="http://schemas.openxmlformats.org/officeDocument/2006/relationships/ctrlProp"/><Relationship Id="rId15" Target="../ctrlProps/ctrlProp12.xml" Type="http://schemas.openxmlformats.org/officeDocument/2006/relationships/ctrlProp"/><Relationship Id="rId150" Target="../ctrlProps/ctrlProp147.xml" Type="http://schemas.openxmlformats.org/officeDocument/2006/relationships/ctrlProp"/><Relationship Id="rId151" Target="../ctrlProps/ctrlProp148.xml" Type="http://schemas.openxmlformats.org/officeDocument/2006/relationships/ctrlProp"/><Relationship Id="rId152" Target="../ctrlProps/ctrlProp149.xml" Type="http://schemas.openxmlformats.org/officeDocument/2006/relationships/ctrlProp"/><Relationship Id="rId153" Target="../ctrlProps/ctrlProp150.xml" Type="http://schemas.openxmlformats.org/officeDocument/2006/relationships/ctrlProp"/><Relationship Id="rId154" Target="../ctrlProps/ctrlProp151.xml" Type="http://schemas.openxmlformats.org/officeDocument/2006/relationships/ctrlProp"/><Relationship Id="rId155" Target="../ctrlProps/ctrlProp152.xml" Type="http://schemas.openxmlformats.org/officeDocument/2006/relationships/ctrlProp"/><Relationship Id="rId156" Target="../ctrlProps/ctrlProp153.xml" Type="http://schemas.openxmlformats.org/officeDocument/2006/relationships/ctrlProp"/><Relationship Id="rId157" Target="../ctrlProps/ctrlProp154.xml" Type="http://schemas.openxmlformats.org/officeDocument/2006/relationships/ctrlProp"/><Relationship Id="rId158" Target="../ctrlProps/ctrlProp155.xml" Type="http://schemas.openxmlformats.org/officeDocument/2006/relationships/ctrlProp"/><Relationship Id="rId159" Target="../ctrlProps/ctrlProp156.xml" Type="http://schemas.openxmlformats.org/officeDocument/2006/relationships/ctrlProp"/><Relationship Id="rId16" Target="../ctrlProps/ctrlProp13.xml" Type="http://schemas.openxmlformats.org/officeDocument/2006/relationships/ctrlProp"/><Relationship Id="rId160" Target="../ctrlProps/ctrlProp157.xml" Type="http://schemas.openxmlformats.org/officeDocument/2006/relationships/ctrlProp"/><Relationship Id="rId161" Target="../ctrlProps/ctrlProp158.xml" Type="http://schemas.openxmlformats.org/officeDocument/2006/relationships/ctrlProp"/><Relationship Id="rId162" Target="../ctrlProps/ctrlProp159.xml" Type="http://schemas.openxmlformats.org/officeDocument/2006/relationships/ctrlProp"/><Relationship Id="rId163" Target="../ctrlProps/ctrlProp160.xml" Type="http://schemas.openxmlformats.org/officeDocument/2006/relationships/ctrlProp"/><Relationship Id="rId164" Target="../ctrlProps/ctrlProp161.xml" Type="http://schemas.openxmlformats.org/officeDocument/2006/relationships/ctrlProp"/><Relationship Id="rId165" Target="../ctrlProps/ctrlProp162.xml" Type="http://schemas.openxmlformats.org/officeDocument/2006/relationships/ctrlProp"/><Relationship Id="rId166" Target="../ctrlProps/ctrlProp163.xml" Type="http://schemas.openxmlformats.org/officeDocument/2006/relationships/ctrlProp"/><Relationship Id="rId167" Target="../ctrlProps/ctrlProp164.xml" Type="http://schemas.openxmlformats.org/officeDocument/2006/relationships/ctrlProp"/><Relationship Id="rId168" Target="../ctrlProps/ctrlProp165.xml" Type="http://schemas.openxmlformats.org/officeDocument/2006/relationships/ctrlProp"/><Relationship Id="rId169" Target="../ctrlProps/ctrlProp166.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1.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1.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trlProps/ctrlProp45.xml" Type="http://schemas.openxmlformats.org/officeDocument/2006/relationships/ctrlProp"/><Relationship Id="rId49" Target="../ctrlProps/ctrlProp46.xml" Type="http://schemas.openxmlformats.org/officeDocument/2006/relationships/ctrlProp"/><Relationship Id="rId5" Target="../ctrlProps/ctrlProp2.xml" Type="http://schemas.openxmlformats.org/officeDocument/2006/relationships/ctrlProp"/><Relationship Id="rId50" Target="../ctrlProps/ctrlProp47.xml" Type="http://schemas.openxmlformats.org/officeDocument/2006/relationships/ctrlProp"/><Relationship Id="rId51" Target="../ctrlProps/ctrlProp48.xml" Type="http://schemas.openxmlformats.org/officeDocument/2006/relationships/ctrlProp"/><Relationship Id="rId52" Target="../ctrlProps/ctrlProp49.xml" Type="http://schemas.openxmlformats.org/officeDocument/2006/relationships/ctrlProp"/><Relationship Id="rId53" Target="../ctrlProps/ctrlProp50.xml" Type="http://schemas.openxmlformats.org/officeDocument/2006/relationships/ctrlProp"/><Relationship Id="rId54" Target="../ctrlProps/ctrlProp51.xml" Type="http://schemas.openxmlformats.org/officeDocument/2006/relationships/ctrlProp"/><Relationship Id="rId55" Target="../ctrlProps/ctrlProp52.xml" Type="http://schemas.openxmlformats.org/officeDocument/2006/relationships/ctrlProp"/><Relationship Id="rId56" Target="../ctrlProps/ctrlProp53.xml" Type="http://schemas.openxmlformats.org/officeDocument/2006/relationships/ctrlProp"/><Relationship Id="rId57" Target="../ctrlProps/ctrlProp54.xml" Type="http://schemas.openxmlformats.org/officeDocument/2006/relationships/ctrlProp"/><Relationship Id="rId58" Target="../ctrlProps/ctrlProp55.xml" Type="http://schemas.openxmlformats.org/officeDocument/2006/relationships/ctrlProp"/><Relationship Id="rId59" Target="../ctrlProps/ctrlProp56.xml" Type="http://schemas.openxmlformats.org/officeDocument/2006/relationships/ctrlProp"/><Relationship Id="rId6" Target="../ctrlProps/ctrlProp3.xml" Type="http://schemas.openxmlformats.org/officeDocument/2006/relationships/ctrlProp"/><Relationship Id="rId60" Target="../ctrlProps/ctrlProp57.xml" Type="http://schemas.openxmlformats.org/officeDocument/2006/relationships/ctrlProp"/><Relationship Id="rId61" Target="../ctrlProps/ctrlProp58.xml" Type="http://schemas.openxmlformats.org/officeDocument/2006/relationships/ctrlProp"/><Relationship Id="rId62" Target="../ctrlProps/ctrlProp59.xml" Type="http://schemas.openxmlformats.org/officeDocument/2006/relationships/ctrlProp"/><Relationship Id="rId63" Target="../ctrlProps/ctrlProp60.xml" Type="http://schemas.openxmlformats.org/officeDocument/2006/relationships/ctrlProp"/><Relationship Id="rId64" Target="../ctrlProps/ctrlProp61.xml" Type="http://schemas.openxmlformats.org/officeDocument/2006/relationships/ctrlProp"/><Relationship Id="rId65" Target="../ctrlProps/ctrlProp62.xml" Type="http://schemas.openxmlformats.org/officeDocument/2006/relationships/ctrlProp"/><Relationship Id="rId66" Target="../ctrlProps/ctrlProp63.xml" Type="http://schemas.openxmlformats.org/officeDocument/2006/relationships/ctrlProp"/><Relationship Id="rId67" Target="../ctrlProps/ctrlProp64.xml" Type="http://schemas.openxmlformats.org/officeDocument/2006/relationships/ctrlProp"/><Relationship Id="rId68" Target="../ctrlProps/ctrlProp65.xml" Type="http://schemas.openxmlformats.org/officeDocument/2006/relationships/ctrlProp"/><Relationship Id="rId69" Target="../ctrlProps/ctrlProp66.xml" Type="http://schemas.openxmlformats.org/officeDocument/2006/relationships/ctrlProp"/><Relationship Id="rId7" Target="../ctrlProps/ctrlProp4.xml" Type="http://schemas.openxmlformats.org/officeDocument/2006/relationships/ctrlProp"/><Relationship Id="rId70" Target="../ctrlProps/ctrlProp67.xml" Type="http://schemas.openxmlformats.org/officeDocument/2006/relationships/ctrlProp"/><Relationship Id="rId71" Target="../ctrlProps/ctrlProp68.xml" Type="http://schemas.openxmlformats.org/officeDocument/2006/relationships/ctrlProp"/><Relationship Id="rId72" Target="../ctrlProps/ctrlProp69.xml" Type="http://schemas.openxmlformats.org/officeDocument/2006/relationships/ctrlProp"/><Relationship Id="rId73" Target="../ctrlProps/ctrlProp70.xml" Type="http://schemas.openxmlformats.org/officeDocument/2006/relationships/ctrlProp"/><Relationship Id="rId74" Target="../ctrlProps/ctrlProp71.xml" Type="http://schemas.openxmlformats.org/officeDocument/2006/relationships/ctrlProp"/><Relationship Id="rId75" Target="../ctrlProps/ctrlProp72.xml" Type="http://schemas.openxmlformats.org/officeDocument/2006/relationships/ctrlProp"/><Relationship Id="rId76" Target="../ctrlProps/ctrlProp73.xml" Type="http://schemas.openxmlformats.org/officeDocument/2006/relationships/ctrlProp"/><Relationship Id="rId77" Target="../ctrlProps/ctrlProp74.xml" Type="http://schemas.openxmlformats.org/officeDocument/2006/relationships/ctrlProp"/><Relationship Id="rId78" Target="../ctrlProps/ctrlProp75.xml" Type="http://schemas.openxmlformats.org/officeDocument/2006/relationships/ctrlProp"/><Relationship Id="rId79" Target="../ctrlProps/ctrlProp76.xml" Type="http://schemas.openxmlformats.org/officeDocument/2006/relationships/ctrlProp"/><Relationship Id="rId8" Target="../ctrlProps/ctrlProp5.xml" Type="http://schemas.openxmlformats.org/officeDocument/2006/relationships/ctrlProp"/><Relationship Id="rId80" Target="../ctrlProps/ctrlProp77.xml" Type="http://schemas.openxmlformats.org/officeDocument/2006/relationships/ctrlProp"/><Relationship Id="rId81" Target="../ctrlProps/ctrlProp78.xml" Type="http://schemas.openxmlformats.org/officeDocument/2006/relationships/ctrlProp"/><Relationship Id="rId82" Target="../ctrlProps/ctrlProp79.xml" Type="http://schemas.openxmlformats.org/officeDocument/2006/relationships/ctrlProp"/><Relationship Id="rId83" Target="../ctrlProps/ctrlProp80.xml" Type="http://schemas.openxmlformats.org/officeDocument/2006/relationships/ctrlProp"/><Relationship Id="rId84" Target="../ctrlProps/ctrlProp81.xml" Type="http://schemas.openxmlformats.org/officeDocument/2006/relationships/ctrlProp"/><Relationship Id="rId85" Target="../ctrlProps/ctrlProp82.xml" Type="http://schemas.openxmlformats.org/officeDocument/2006/relationships/ctrlProp"/><Relationship Id="rId86" Target="../ctrlProps/ctrlProp83.xml" Type="http://schemas.openxmlformats.org/officeDocument/2006/relationships/ctrlProp"/><Relationship Id="rId87" Target="../ctrlProps/ctrlProp84.xml" Type="http://schemas.openxmlformats.org/officeDocument/2006/relationships/ctrlProp"/><Relationship Id="rId88" Target="../ctrlProps/ctrlProp85.xml" Type="http://schemas.openxmlformats.org/officeDocument/2006/relationships/ctrlProp"/><Relationship Id="rId89" Target="../ctrlProps/ctrlProp86.xml" Type="http://schemas.openxmlformats.org/officeDocument/2006/relationships/ctrlProp"/><Relationship Id="rId9" Target="../ctrlProps/ctrlProp6.xml" Type="http://schemas.openxmlformats.org/officeDocument/2006/relationships/ctrlProp"/><Relationship Id="rId90" Target="../ctrlProps/ctrlProp87.xml" Type="http://schemas.openxmlformats.org/officeDocument/2006/relationships/ctrlProp"/><Relationship Id="rId91" Target="../ctrlProps/ctrlProp88.xml" Type="http://schemas.openxmlformats.org/officeDocument/2006/relationships/ctrlProp"/><Relationship Id="rId92" Target="../ctrlProps/ctrlProp89.xml" Type="http://schemas.openxmlformats.org/officeDocument/2006/relationships/ctrlProp"/><Relationship Id="rId93" Target="../ctrlProps/ctrlProp90.xml" Type="http://schemas.openxmlformats.org/officeDocument/2006/relationships/ctrlProp"/><Relationship Id="rId94" Target="../ctrlProps/ctrlProp91.xml" Type="http://schemas.openxmlformats.org/officeDocument/2006/relationships/ctrlProp"/><Relationship Id="rId95" Target="../ctrlProps/ctrlProp92.xml" Type="http://schemas.openxmlformats.org/officeDocument/2006/relationships/ctrlProp"/><Relationship Id="rId96" Target="../ctrlProps/ctrlProp93.xml" Type="http://schemas.openxmlformats.org/officeDocument/2006/relationships/ctrlProp"/><Relationship Id="rId97" Target="../ctrlProps/ctrlProp94.xml" Type="http://schemas.openxmlformats.org/officeDocument/2006/relationships/ctrlProp"/><Relationship Id="rId98" Target="../ctrlProps/ctrlProp95.xml" Type="http://schemas.openxmlformats.org/officeDocument/2006/relationships/ctrlProp"/><Relationship Id="rId99" Target="../ctrlProps/ctrlProp96.xml" Type="http://schemas.openxmlformats.org/officeDocument/2006/relationships/ctrlProp"/></Relationships>
</file>

<file path=xl/worksheets/_rels/sheet4.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EBFEA-D748-49B8-832A-2ABBD4486AB9}">
  <sheetPr>
    <outlinePr summaryBelow="0"/>
  </sheetPr>
  <dimension ref="A1:BZ2493"/>
  <sheetViews>
    <sheetView topLeftCell="BX1" zoomScaleNormal="100" workbookViewId="0">
      <selection activeCell="BX1" sqref="BX1:BX1048576"/>
    </sheetView>
  </sheetViews>
  <sheetFormatPr defaultRowHeight="13.5"/>
  <cols>
    <col min="1" max="1" width="3.375" style="134" hidden="1" customWidth="1"/>
    <col min="2" max="2" width="0.125" style="134" hidden="1" customWidth="1"/>
    <col min="3" max="3" width="5.625" style="134" hidden="1" customWidth="1"/>
    <col min="4" max="4" width="0.125" style="134" hidden="1" customWidth="1"/>
    <col min="5" max="5" width="5.625" style="134" hidden="1" customWidth="1"/>
    <col min="6" max="6" width="3.125" style="134" hidden="1" customWidth="1"/>
    <col min="7" max="7" width="0.125" style="134" hidden="1" customWidth="1"/>
    <col min="8" max="8" width="30" style="134" hidden="1" customWidth="1"/>
    <col min="9" max="9" width="5" style="134" hidden="1" customWidth="1"/>
    <col min="10" max="10" width="0.125" style="134" hidden="1" customWidth="1"/>
    <col min="11" max="11" width="36.5" style="134" hidden="1" customWidth="1"/>
    <col min="12" max="12" width="1.5" style="134" hidden="1" customWidth="1"/>
    <col min="13" max="13" width="0.125" style="134" hidden="1" customWidth="1"/>
    <col min="14" max="14" width="13.375" style="134" hidden="1" customWidth="1"/>
    <col min="15" max="15" width="0.625" style="134" hidden="1" customWidth="1"/>
    <col min="16" max="16" width="0.125" style="134" hidden="1" customWidth="1"/>
    <col min="17" max="17" width="17.375" style="134" hidden="1" customWidth="1"/>
    <col min="18" max="18" width="0.125" style="134" hidden="1" customWidth="1"/>
    <col min="19" max="19" width="3.375" style="134" hidden="1" customWidth="1"/>
    <col min="20" max="20" width="5" style="134" hidden="1" customWidth="1"/>
    <col min="21" max="21" width="3.375" style="134" hidden="1" customWidth="1"/>
    <col min="22" max="22" width="1.875" style="134" hidden="1" customWidth="1"/>
    <col min="23" max="23" width="0.125" style="134" hidden="1" customWidth="1"/>
    <col min="24" max="25" width="3.375" style="134" hidden="1" customWidth="1"/>
    <col min="26" max="27" width="0" style="134" hidden="1" customWidth="1"/>
    <col min="28" max="28" width="19.75" style="134" hidden="1" customWidth="1"/>
    <col min="29" max="31" width="50.625" style="134" hidden="1" customWidth="1"/>
    <col min="32" max="32" width="68.875" style="134" hidden="1" customWidth="1"/>
    <col min="33" max="33" width="0" style="134" hidden="1" customWidth="1"/>
    <col min="34" max="34" width="18.75" style="134" hidden="1" customWidth="1"/>
    <col min="35" max="35" width="83.25" style="134" hidden="1" customWidth="1"/>
    <col min="36" max="36" width="12.5" style="134" hidden="1" customWidth="1"/>
    <col min="37" max="37" width="22.875" style="134" hidden="1" customWidth="1"/>
    <col min="38" max="40" width="0" style="134" hidden="1" customWidth="1"/>
    <col min="41" max="41" width="17.375" style="134" hidden="1" customWidth="1"/>
    <col min="42" max="75" width="0" style="134" hidden="1" customWidth="1"/>
    <col min="76" max="16384" width="9" style="134"/>
  </cols>
  <sheetData>
    <row r="1" spans="1:74" ht="12" customHeight="1">
      <c r="A1" s="133"/>
      <c r="B1" s="133"/>
      <c r="C1" s="133"/>
      <c r="D1" s="133"/>
      <c r="E1" s="133"/>
      <c r="F1" s="133"/>
      <c r="G1" s="133"/>
      <c r="H1" s="133"/>
      <c r="I1" s="133"/>
      <c r="J1" s="133"/>
      <c r="K1" s="133"/>
      <c r="L1" s="133"/>
      <c r="M1" s="133"/>
      <c r="N1" s="133"/>
      <c r="O1" s="133"/>
      <c r="P1" s="133"/>
      <c r="Q1" s="133"/>
      <c r="R1" s="133"/>
      <c r="S1" s="133"/>
      <c r="T1" s="133"/>
      <c r="U1" s="133"/>
      <c r="V1" s="133"/>
      <c r="W1" s="133"/>
      <c r="X1" s="133"/>
      <c r="Y1" s="133"/>
      <c r="AO1" s="133"/>
    </row>
    <row r="2" spans="1:74" ht="8.1" customHeight="1">
      <c r="A2" s="133"/>
      <c r="B2" s="133"/>
      <c r="C2" s="133"/>
      <c r="D2" s="133"/>
      <c r="E2" s="133"/>
      <c r="F2" s="133"/>
      <c r="G2" s="133"/>
      <c r="H2" s="133"/>
      <c r="I2" s="178" t="s">
        <v>476</v>
      </c>
      <c r="J2" s="178"/>
      <c r="K2" s="178"/>
      <c r="L2" s="133"/>
      <c r="M2" s="133"/>
      <c r="N2" s="133"/>
      <c r="O2" s="133"/>
      <c r="P2" s="133"/>
      <c r="Q2" s="133"/>
      <c r="R2" s="133"/>
      <c r="S2" s="133"/>
      <c r="T2" s="133"/>
      <c r="U2" s="133"/>
      <c r="V2" s="133"/>
      <c r="W2" s="133"/>
      <c r="X2" s="133"/>
      <c r="Y2" s="133"/>
      <c r="AO2" s="133"/>
    </row>
    <row r="3" spans="1:74" ht="12" customHeight="1">
      <c r="A3" s="133"/>
      <c r="B3" s="179"/>
      <c r="C3" s="179"/>
      <c r="D3" s="179"/>
      <c r="E3" s="179"/>
      <c r="F3" s="133"/>
      <c r="G3" s="133"/>
      <c r="H3" s="133"/>
      <c r="I3" s="178"/>
      <c r="J3" s="178"/>
      <c r="K3" s="178"/>
      <c r="L3" s="133"/>
      <c r="M3" s="133"/>
      <c r="N3" s="133"/>
      <c r="O3" s="133"/>
      <c r="P3" s="133"/>
      <c r="Q3" s="133"/>
      <c r="R3" s="133"/>
      <c r="S3" s="133"/>
      <c r="T3" s="133"/>
      <c r="U3" s="133"/>
      <c r="V3" s="133"/>
      <c r="W3" s="133"/>
      <c r="X3" s="133"/>
      <c r="Y3" s="133"/>
      <c r="Z3" s="159" t="str">
        <f>'別紙様式１０ '!G6&amp;'別紙様式１０ '!H6&amp;'別紙様式１０ '!I6&amp;'別紙様式１０ '!J6&amp;'別紙様式１０ '!K6&amp;'別紙様式１０ '!L6&amp;'別紙様式１０ '!M6</f>
        <v/>
      </c>
      <c r="AB3" s="134">
        <v>1</v>
      </c>
      <c r="AC3" s="134">
        <v>2</v>
      </c>
      <c r="AD3" s="134">
        <v>3</v>
      </c>
      <c r="AE3" s="134">
        <v>4</v>
      </c>
      <c r="AF3" s="134">
        <v>5</v>
      </c>
      <c r="AG3" s="134">
        <v>6</v>
      </c>
      <c r="AH3" s="134">
        <v>7</v>
      </c>
      <c r="AI3" s="134">
        <v>8</v>
      </c>
      <c r="AJ3" s="134">
        <v>9</v>
      </c>
      <c r="AK3" s="134">
        <v>10</v>
      </c>
      <c r="AO3" s="133"/>
    </row>
    <row r="4" spans="1:74" ht="14.1" customHeight="1">
      <c r="A4" s="133"/>
      <c r="B4" s="133"/>
      <c r="C4" s="180" t="s">
        <v>477</v>
      </c>
      <c r="D4" s="180"/>
      <c r="E4" s="180"/>
      <c r="F4" s="180"/>
      <c r="G4" s="180"/>
      <c r="H4" s="180"/>
      <c r="I4" s="180"/>
      <c r="J4" s="180"/>
      <c r="K4" s="180"/>
      <c r="L4" s="133"/>
      <c r="M4" s="133"/>
      <c r="N4" s="133"/>
      <c r="O4" s="181" t="s">
        <v>478</v>
      </c>
      <c r="P4" s="181"/>
      <c r="Q4" s="181"/>
      <c r="R4" s="181"/>
      <c r="S4" s="181"/>
      <c r="T4" s="135" t="s">
        <v>479</v>
      </c>
      <c r="U4" s="136" t="s">
        <v>480</v>
      </c>
      <c r="V4" s="133"/>
      <c r="W4" s="133"/>
      <c r="X4" s="133"/>
      <c r="Y4" s="133"/>
    </row>
    <row r="5" spans="1:74" ht="0.95" customHeight="1" thickBot="1">
      <c r="A5" s="133"/>
      <c r="B5" s="133"/>
      <c r="C5" s="133"/>
      <c r="D5" s="133"/>
      <c r="E5" s="133"/>
      <c r="F5" s="133"/>
      <c r="G5" s="133"/>
      <c r="H5" s="133"/>
      <c r="I5" s="133"/>
      <c r="J5" s="133"/>
      <c r="K5" s="133"/>
      <c r="L5" s="133"/>
      <c r="M5" s="133"/>
      <c r="N5" s="133"/>
      <c r="O5" s="133"/>
      <c r="P5" s="133"/>
      <c r="Q5" s="133"/>
      <c r="R5" s="133"/>
      <c r="S5" s="133"/>
      <c r="T5" s="133"/>
      <c r="U5" s="133"/>
      <c r="V5" s="133"/>
      <c r="W5" s="133"/>
      <c r="X5" s="133"/>
      <c r="Y5" s="133"/>
      <c r="AO5" s="133"/>
    </row>
    <row r="6" spans="1:74" ht="0.95" customHeight="1">
      <c r="A6" s="133"/>
      <c r="B6" s="176"/>
      <c r="C6" s="176"/>
      <c r="D6" s="176"/>
      <c r="E6" s="176"/>
      <c r="F6" s="176"/>
      <c r="G6" s="176"/>
      <c r="H6" s="176"/>
      <c r="I6" s="176"/>
      <c r="J6" s="176"/>
      <c r="K6" s="176"/>
      <c r="L6" s="176"/>
      <c r="M6" s="176"/>
      <c r="N6" s="176"/>
      <c r="O6" s="176"/>
      <c r="P6" s="176"/>
      <c r="Q6" s="176"/>
      <c r="R6" s="176"/>
      <c r="S6" s="176"/>
      <c r="T6" s="176"/>
      <c r="U6" s="176"/>
      <c r="V6" s="176"/>
      <c r="W6" s="176"/>
      <c r="X6" s="133"/>
      <c r="Y6" s="133"/>
    </row>
    <row r="7" spans="1:74" ht="15.95" customHeight="1" thickBot="1">
      <c r="A7" s="133"/>
      <c r="B7" s="137"/>
      <c r="C7" s="138" t="s">
        <v>481</v>
      </c>
      <c r="D7" s="137"/>
      <c r="E7" s="177" t="s">
        <v>482</v>
      </c>
      <c r="F7" s="177"/>
      <c r="G7" s="137"/>
      <c r="H7" s="177" t="s">
        <v>483</v>
      </c>
      <c r="I7" s="177"/>
      <c r="J7" s="137"/>
      <c r="K7" s="177" t="s">
        <v>484</v>
      </c>
      <c r="L7" s="177"/>
      <c r="M7" s="137"/>
      <c r="N7" s="177" t="s">
        <v>485</v>
      </c>
      <c r="O7" s="177"/>
      <c r="P7" s="137"/>
      <c r="Q7" s="139" t="s">
        <v>486</v>
      </c>
      <c r="R7" s="137"/>
      <c r="S7" s="177" t="s">
        <v>487</v>
      </c>
      <c r="T7" s="177"/>
      <c r="U7" s="177"/>
      <c r="V7" s="177"/>
      <c r="W7" s="137"/>
      <c r="X7" s="133"/>
      <c r="Y7" s="133"/>
      <c r="AB7" s="134" t="s">
        <v>10010</v>
      </c>
      <c r="AC7" s="134" t="s">
        <v>7557</v>
      </c>
      <c r="AD7" s="134" t="s">
        <v>7559</v>
      </c>
      <c r="AE7" s="134" t="s">
        <v>7560</v>
      </c>
      <c r="AF7" s="134" t="s">
        <v>7561</v>
      </c>
      <c r="AG7" s="134" t="s">
        <v>6898</v>
      </c>
      <c r="AH7" s="134" t="s">
        <v>6900</v>
      </c>
      <c r="AI7" s="134" t="s">
        <v>7556</v>
      </c>
      <c r="AJ7" s="134" t="s">
        <v>6905</v>
      </c>
      <c r="AK7" s="134" t="s">
        <v>7555</v>
      </c>
      <c r="AO7" s="139" t="s">
        <v>486</v>
      </c>
    </row>
    <row r="8" spans="1:74" ht="93" customHeight="1" thickBot="1">
      <c r="A8" s="133"/>
      <c r="B8" s="184"/>
      <c r="C8" s="140" t="s">
        <v>479</v>
      </c>
      <c r="D8" s="184"/>
      <c r="E8" s="174" t="s">
        <v>488</v>
      </c>
      <c r="F8" s="174"/>
      <c r="G8" s="184"/>
      <c r="H8" s="185" t="s">
        <v>7558</v>
      </c>
      <c r="I8" s="175"/>
      <c r="J8" s="184"/>
      <c r="K8" s="175" t="s">
        <v>489</v>
      </c>
      <c r="L8" s="175"/>
      <c r="M8" s="184"/>
      <c r="N8" s="182" t="s">
        <v>490</v>
      </c>
      <c r="O8" s="182"/>
      <c r="P8" s="184"/>
      <c r="Q8" s="147" t="s">
        <v>10011</v>
      </c>
      <c r="R8" s="184"/>
      <c r="S8" s="173" t="s">
        <v>491</v>
      </c>
      <c r="T8" s="173"/>
      <c r="U8" s="173"/>
      <c r="V8" s="173"/>
      <c r="W8" s="184"/>
      <c r="X8" s="133"/>
      <c r="Y8" s="133"/>
      <c r="AB8" s="134" t="s">
        <v>9112</v>
      </c>
      <c r="AC8" s="146" t="str" cm="1">
        <f t="array" ref="AC8:AD8">_xlfn.TEXTSPLIT(H8,CHAR(10))</f>
        <v>一般社団法人　北海道総合在宅ケア事業団</v>
      </c>
      <c r="AD8" s="146" t="str">
        <v>一般社団法人北海道総合在宅ケア事業団札幌中央訪問看護ステーション</v>
      </c>
      <c r="AE8" s="146" t="s">
        <v>7562</v>
      </c>
      <c r="AF8" s="134" t="s">
        <v>7563</v>
      </c>
      <c r="AG8" s="134" t="str" cm="1">
        <f t="array" ref="AG8">_xlfn.TEXTJOIN(",",TRUE,_xlfn._xlws.FILTER(市町村コード!$B$2:$B$186,ISNUMBER(SEARCH(市町村コード!$B$2:$B$186,K8))))</f>
        <v>札幌市</v>
      </c>
      <c r="AH8" s="134" t="s">
        <v>6712</v>
      </c>
      <c r="AI8" s="134" t="str">
        <f>MID(K8,10,300)</f>
        <v xml:space="preserve">
札幌市中央区北一条西９丁目３番２７号　第３古久根ビル２階</v>
      </c>
      <c r="AJ8" s="134" t="str">
        <f>LEFT(K8,9)</f>
        <v>〒060－0001</v>
      </c>
      <c r="AK8" s="134" t="s">
        <v>6906</v>
      </c>
      <c r="AO8" s="147" t="s">
        <v>10011</v>
      </c>
      <c r="AP8" s="134" t="str" cm="1">
        <f t="array" ref="AP8:AW8">_xlfn.TEXTSPLIT(AO8,CHAR(10))</f>
        <v>( 訪看10 )第      9 号</v>
      </c>
      <c r="AQ8" s="134" t="str">
        <v>( 訪看23 )第    110 号</v>
      </c>
      <c r="AR8" s="134" t="str">
        <v>( 訪看25 )第    143 号</v>
      </c>
      <c r="AS8" s="134" t="str">
        <v>( 訪看27 )第    103 号</v>
      </c>
      <c r="AT8" s="134" t="str">
        <v>( 訪看34 )第    216 号</v>
      </c>
      <c r="AU8" s="134" t="str">
        <v>( 訪ベⅠ１ )第     49 号</v>
      </c>
      <c r="AV8" s="134" t="str">
        <v>( 訪ベⅠ１注 )第    233 号</v>
      </c>
      <c r="AW8" s="134" t="str">
        <v>( 訪看40 )第    214 号</v>
      </c>
      <c r="BM8" s="134" t="s">
        <v>15811</v>
      </c>
      <c r="BN8" s="134" t="s">
        <v>10037</v>
      </c>
      <c r="BO8" s="134" t="s">
        <v>10038</v>
      </c>
      <c r="BP8" s="134" t="s">
        <v>10039</v>
      </c>
      <c r="BQ8" s="134" t="s">
        <v>10040</v>
      </c>
      <c r="BR8" s="134" t="s">
        <v>10041</v>
      </c>
      <c r="BS8" s="134" t="s">
        <v>10042</v>
      </c>
      <c r="BT8" s="134" t="s">
        <v>10043</v>
      </c>
    </row>
    <row r="9" spans="1:74" ht="111" customHeight="1" thickBot="1">
      <c r="A9" s="133"/>
      <c r="B9" s="184"/>
      <c r="C9" s="140" t="s">
        <v>492</v>
      </c>
      <c r="D9" s="184"/>
      <c r="E9" s="174" t="s">
        <v>493</v>
      </c>
      <c r="F9" s="174"/>
      <c r="G9" s="184"/>
      <c r="H9" s="175" t="s">
        <v>494</v>
      </c>
      <c r="I9" s="175"/>
      <c r="J9" s="184"/>
      <c r="K9" s="175" t="s">
        <v>495</v>
      </c>
      <c r="L9" s="175"/>
      <c r="M9" s="184"/>
      <c r="N9" s="182" t="s">
        <v>496</v>
      </c>
      <c r="O9" s="182"/>
      <c r="P9" s="184"/>
      <c r="Q9" s="147" t="s">
        <v>10012</v>
      </c>
      <c r="R9" s="184"/>
      <c r="S9" s="173" t="s">
        <v>497</v>
      </c>
      <c r="T9" s="173"/>
      <c r="U9" s="173"/>
      <c r="V9" s="173"/>
      <c r="W9" s="184"/>
      <c r="X9" s="133"/>
      <c r="Y9" s="133"/>
      <c r="AB9" s="134" t="s">
        <v>9113</v>
      </c>
      <c r="AC9" s="146" t="str" cm="1">
        <f t="array" ref="AC9:AD9">_xlfn.TEXTSPLIT(H9,CHAR(10))</f>
        <v>一般社団法人　北海道総合在宅ケア事業団</v>
      </c>
      <c r="AD9" s="146" t="str">
        <v>一般社団法人北海道総合在宅ケア事業団札幌南訪問看護ステーション</v>
      </c>
      <c r="AE9" s="146" t="s">
        <v>7562</v>
      </c>
      <c r="AF9" s="134" t="s">
        <v>7564</v>
      </c>
      <c r="AG9" s="134" t="str" cm="1">
        <f t="array" ref="AG9">_xlfn.TEXTJOIN(",",TRUE,_xlfn._xlws.FILTER(市町村コード!$B$2:$B$186,ISNUMBER(SEARCH(市町村コード!$B$2:$B$186,K9))))</f>
        <v>札幌市</v>
      </c>
      <c r="AH9" s="134" t="s">
        <v>6712</v>
      </c>
      <c r="AI9" s="134" t="str">
        <f t="shared" ref="AI9:AI72" si="0">MID(K9,10,300)</f>
        <v xml:space="preserve">
札幌市南区澄川四条７丁目４番２７号　</v>
      </c>
      <c r="AJ9" s="134" t="str">
        <f t="shared" ref="AJ9:AJ72" si="1">LEFT(K9,9)</f>
        <v>〒005－0004</v>
      </c>
      <c r="AK9" s="134" t="s">
        <v>6907</v>
      </c>
      <c r="AO9" s="147" t="s">
        <v>10012</v>
      </c>
      <c r="AP9" s="134" t="str" cm="1">
        <f t="array" ref="AP9:AY9">_xlfn.TEXTSPLIT(AO9,CHAR(10))</f>
        <v>( 訪看10 )第     40 号</v>
      </c>
      <c r="AQ9" s="134" t="str">
        <v>( 訪看23 )第    136 号</v>
      </c>
      <c r="AR9" s="134" t="str">
        <v>( 訪看25 )第     43 号</v>
      </c>
      <c r="AS9" s="134" t="str">
        <v>( 訪看26 )第     45 号</v>
      </c>
      <c r="AT9" s="134" t="str">
        <v>( 訪看27 )第    104 号</v>
      </c>
      <c r="AU9" s="134" t="str">
        <v>( 訪看32 )第     28 号</v>
      </c>
      <c r="AV9" s="134" t="str">
        <v>( 訪看34 )第    183 号</v>
      </c>
      <c r="AW9" s="134" t="str">
        <v>( 訪ベⅠ１ )第     53 号</v>
      </c>
      <c r="AX9" s="134" t="str">
        <v>( 訪ベⅠ１注 )第    231 号</v>
      </c>
      <c r="AY9" s="134" t="str">
        <v>( 訪看40 )第    215 号</v>
      </c>
      <c r="BM9" s="134" t="s">
        <v>10044</v>
      </c>
      <c r="BN9" s="134" t="s">
        <v>10045</v>
      </c>
      <c r="BO9" s="134" t="s">
        <v>10046</v>
      </c>
      <c r="BP9" s="134" t="s">
        <v>10047</v>
      </c>
      <c r="BQ9" s="134" t="s">
        <v>10048</v>
      </c>
      <c r="BR9" s="134" t="s">
        <v>10049</v>
      </c>
      <c r="BS9" s="134" t="s">
        <v>10050</v>
      </c>
      <c r="BT9" s="134" t="s">
        <v>15812</v>
      </c>
      <c r="BU9" s="134" t="s">
        <v>15813</v>
      </c>
      <c r="BV9" s="134" t="s">
        <v>10051</v>
      </c>
    </row>
    <row r="10" spans="1:74" ht="48" customHeight="1" thickBot="1">
      <c r="A10" s="133"/>
      <c r="B10" s="184"/>
      <c r="C10" s="140" t="s">
        <v>498</v>
      </c>
      <c r="D10" s="184"/>
      <c r="E10" s="174" t="s">
        <v>499</v>
      </c>
      <c r="F10" s="174"/>
      <c r="G10" s="184"/>
      <c r="H10" s="175" t="s">
        <v>500</v>
      </c>
      <c r="I10" s="175"/>
      <c r="J10" s="184"/>
      <c r="K10" s="175" t="s">
        <v>501</v>
      </c>
      <c r="L10" s="175"/>
      <c r="M10" s="184"/>
      <c r="N10" s="182" t="s">
        <v>502</v>
      </c>
      <c r="O10" s="182"/>
      <c r="P10" s="184"/>
      <c r="Q10" s="147" t="s">
        <v>10013</v>
      </c>
      <c r="R10" s="184"/>
      <c r="S10" s="173" t="s">
        <v>503</v>
      </c>
      <c r="T10" s="173"/>
      <c r="U10" s="173"/>
      <c r="V10" s="173"/>
      <c r="W10" s="184"/>
      <c r="X10" s="133"/>
      <c r="Y10" s="133"/>
      <c r="AB10" s="134" t="s">
        <v>9114</v>
      </c>
      <c r="AC10" s="146" t="str" cm="1">
        <f t="array" ref="AC10:AD10">_xlfn.TEXTSPLIT(H10,CHAR(10))</f>
        <v>医療法人　愛全会</v>
      </c>
      <c r="AD10" s="146" t="str">
        <v>訪問看護ステーションちゅうおう</v>
      </c>
      <c r="AE10" s="146" t="s">
        <v>7565</v>
      </c>
      <c r="AF10" s="134" t="s">
        <v>7566</v>
      </c>
      <c r="AG10" s="134" t="str" cm="1">
        <f t="array" ref="AG10">_xlfn.TEXTJOIN(",",TRUE,_xlfn._xlws.FILTER(市町村コード!$B$2:$B$186,ISNUMBER(SEARCH(市町村コード!$B$2:$B$186,K10))))</f>
        <v>札幌市</v>
      </c>
      <c r="AH10" s="134" t="s">
        <v>6712</v>
      </c>
      <c r="AI10" s="134" t="str">
        <f t="shared" si="0"/>
        <v xml:space="preserve">
札幌市中央区大通西２８丁目３番３０号</v>
      </c>
      <c r="AJ10" s="134" t="str">
        <f t="shared" si="1"/>
        <v>〒064－0820</v>
      </c>
      <c r="AK10" s="134" t="s">
        <v>6908</v>
      </c>
      <c r="AO10" s="147" t="s">
        <v>10013</v>
      </c>
      <c r="AP10" s="134" t="str" cm="1">
        <f t="array" ref="AP10:AT10">_xlfn.TEXTSPLIT(AO10,CHAR(10))</f>
        <v>( 訪看10 )第    196 号</v>
      </c>
      <c r="AQ10" s="134" t="str">
        <v>( 訪看24 )第      3 号</v>
      </c>
      <c r="AR10" s="134" t="str">
        <v>( 訪看25 )第     52 号</v>
      </c>
      <c r="AS10" s="134" t="str">
        <v>( 訪看27 )第     70 号</v>
      </c>
      <c r="AT10" s="134" t="str">
        <v>( 訪看28 )第     56 号</v>
      </c>
      <c r="BM10" s="134" t="s">
        <v>10052</v>
      </c>
      <c r="BN10" s="134" t="s">
        <v>10053</v>
      </c>
      <c r="BO10" s="134" t="s">
        <v>10054</v>
      </c>
      <c r="BP10" s="134" t="s">
        <v>10055</v>
      </c>
      <c r="BQ10" s="134" t="s">
        <v>10056</v>
      </c>
    </row>
    <row r="11" spans="1:74" ht="75" customHeight="1" thickBot="1">
      <c r="A11" s="133"/>
      <c r="B11" s="184"/>
      <c r="C11" s="140" t="s">
        <v>504</v>
      </c>
      <c r="D11" s="184"/>
      <c r="E11" s="174" t="s">
        <v>505</v>
      </c>
      <c r="F11" s="174"/>
      <c r="G11" s="184"/>
      <c r="H11" s="175" t="s">
        <v>506</v>
      </c>
      <c r="I11" s="175"/>
      <c r="J11" s="184"/>
      <c r="K11" s="175" t="s">
        <v>507</v>
      </c>
      <c r="L11" s="175"/>
      <c r="M11" s="184"/>
      <c r="N11" s="182" t="s">
        <v>508</v>
      </c>
      <c r="O11" s="182"/>
      <c r="P11" s="184"/>
      <c r="Q11" s="141" t="s">
        <v>509</v>
      </c>
      <c r="R11" s="184"/>
      <c r="S11" s="173" t="s">
        <v>510</v>
      </c>
      <c r="T11" s="173"/>
      <c r="U11" s="173"/>
      <c r="V11" s="173"/>
      <c r="W11" s="184"/>
      <c r="X11" s="133"/>
      <c r="Y11" s="133"/>
      <c r="AB11" s="134" t="s">
        <v>9115</v>
      </c>
      <c r="AC11" s="146" t="str" cm="1">
        <f t="array" ref="AC11:AD11">_xlfn.TEXTSPLIT(H11,CHAR(10))</f>
        <v>医療法人社団　恵和会</v>
      </c>
      <c r="AD11" s="146" t="str">
        <v>訪問看護ステーションえん</v>
      </c>
      <c r="AE11" s="146" t="s">
        <v>7567</v>
      </c>
      <c r="AF11" s="134" t="s">
        <v>7568</v>
      </c>
      <c r="AG11" s="134" t="str" cm="1">
        <f t="array" ref="AG11">_xlfn.TEXTJOIN(",",TRUE,_xlfn._xlws.FILTER(市町村コード!$B$2:$B$186,ISNUMBER(SEARCH(市町村コード!$B$2:$B$186,K11))))</f>
        <v>札幌市</v>
      </c>
      <c r="AH11" s="134" t="s">
        <v>6712</v>
      </c>
      <c r="AI11" s="134" t="str">
        <f t="shared" si="0"/>
        <v xml:space="preserve">
札幌市中央区宮の森１２３７番地１</v>
      </c>
      <c r="AJ11" s="134" t="str">
        <f t="shared" si="1"/>
        <v>〒064－0958</v>
      </c>
      <c r="AK11" s="134" t="s">
        <v>6909</v>
      </c>
      <c r="AO11" s="142" t="s">
        <v>509</v>
      </c>
      <c r="AP11" s="134" t="str" cm="1">
        <f t="array" ref="AP11:AU11">_xlfn.TEXTSPLIT(AO11,CHAR(10))</f>
        <v>( 訪看10 )第    202 号</v>
      </c>
      <c r="AQ11" s="134" t="str">
        <v>( 訪看23 )第    967 号</v>
      </c>
      <c r="AR11" s="134" t="str">
        <v>( 訪看25 )第   1038 号</v>
      </c>
      <c r="AS11" s="134" t="str">
        <v>( 訪ベⅠ１ )第    249 号</v>
      </c>
      <c r="AT11" s="134" t="str">
        <v>( 訪ベⅠ１注 )第    282 号</v>
      </c>
      <c r="AU11" s="134" t="str">
        <v>( 訪看41 )第    303 号</v>
      </c>
      <c r="BM11" s="134" t="s">
        <v>10057</v>
      </c>
      <c r="BN11" s="134" t="s">
        <v>10058</v>
      </c>
      <c r="BO11" s="134" t="s">
        <v>10059</v>
      </c>
      <c r="BP11" s="134" t="s">
        <v>10060</v>
      </c>
      <c r="BQ11" s="134" t="s">
        <v>10061</v>
      </c>
      <c r="BR11" s="134" t="s">
        <v>10062</v>
      </c>
    </row>
    <row r="12" spans="1:74" ht="75" customHeight="1" thickBot="1">
      <c r="A12" s="133"/>
      <c r="B12" s="184"/>
      <c r="C12" s="140" t="s">
        <v>511</v>
      </c>
      <c r="D12" s="184"/>
      <c r="E12" s="174" t="s">
        <v>512</v>
      </c>
      <c r="F12" s="174"/>
      <c r="G12" s="184"/>
      <c r="H12" s="175" t="s">
        <v>513</v>
      </c>
      <c r="I12" s="175"/>
      <c r="J12" s="184"/>
      <c r="K12" s="175" t="s">
        <v>514</v>
      </c>
      <c r="L12" s="175"/>
      <c r="M12" s="184"/>
      <c r="N12" s="182" t="s">
        <v>515</v>
      </c>
      <c r="O12" s="182"/>
      <c r="P12" s="184"/>
      <c r="Q12" s="141" t="s">
        <v>516</v>
      </c>
      <c r="R12" s="184"/>
      <c r="S12" s="173" t="s">
        <v>517</v>
      </c>
      <c r="T12" s="173"/>
      <c r="U12" s="173"/>
      <c r="V12" s="173"/>
      <c r="W12" s="184"/>
      <c r="X12" s="133"/>
      <c r="Y12" s="133"/>
      <c r="AB12" s="134" t="s">
        <v>9116</v>
      </c>
      <c r="AC12" s="146" t="str" cm="1">
        <f t="array" ref="AC12:AD12">_xlfn.TEXTSPLIT(H12,CHAR(10))</f>
        <v>社会医療法人　医仁会</v>
      </c>
      <c r="AD12" s="146" t="str">
        <v>訪問看護ステーションなかむら</v>
      </c>
      <c r="AE12" s="146" t="s">
        <v>7569</v>
      </c>
      <c r="AF12" s="134" t="s">
        <v>7570</v>
      </c>
      <c r="AG12" s="134" t="str" cm="1">
        <f t="array" ref="AG12">_xlfn.TEXTJOIN(",",TRUE,_xlfn._xlws.FILTER(市町村コード!$B$2:$B$186,ISNUMBER(SEARCH(市町村コード!$B$2:$B$186,K12))))</f>
        <v>札幌市</v>
      </c>
      <c r="AH12" s="134" t="s">
        <v>6712</v>
      </c>
      <c r="AI12" s="134" t="str">
        <f t="shared" si="0"/>
        <v xml:space="preserve">
札幌市南区川沿二条２丁目３番１号</v>
      </c>
      <c r="AJ12" s="134" t="str">
        <f t="shared" si="1"/>
        <v>〒005－0802</v>
      </c>
      <c r="AK12" s="134" t="s">
        <v>6910</v>
      </c>
      <c r="AO12" s="142" t="s">
        <v>516</v>
      </c>
      <c r="AP12" s="134" t="str" cm="1">
        <f t="array" ref="AP12:AU12">_xlfn.TEXTSPLIT(AO12,CHAR(10))</f>
        <v>( 訪看23 )第    108 号</v>
      </c>
      <c r="AQ12" s="134" t="str">
        <v>( 訪看25 )第    120 号</v>
      </c>
      <c r="AR12" s="134" t="str">
        <v>( 訪看34 )第     64 号</v>
      </c>
      <c r="AS12" s="134" t="str">
        <v>( 訪ベⅠ１ )第     55 号</v>
      </c>
      <c r="AT12" s="134" t="str">
        <v>( 訪ベⅠ１注 )第     65 号</v>
      </c>
      <c r="AU12" s="134" t="str">
        <v>( 訪看40 )第    356 号</v>
      </c>
      <c r="BM12" s="134" t="s">
        <v>10063</v>
      </c>
      <c r="BN12" s="134" t="s">
        <v>10064</v>
      </c>
      <c r="BO12" s="134" t="s">
        <v>10065</v>
      </c>
      <c r="BP12" s="134" t="s">
        <v>10066</v>
      </c>
      <c r="BQ12" s="134" t="s">
        <v>10067</v>
      </c>
      <c r="BR12" s="134" t="s">
        <v>10068</v>
      </c>
    </row>
    <row r="13" spans="1:74" ht="68.099999999999994" customHeight="1" thickBot="1">
      <c r="A13" s="133"/>
      <c r="B13" s="184"/>
      <c r="C13" s="133"/>
      <c r="D13" s="184"/>
      <c r="E13" s="133"/>
      <c r="F13" s="133"/>
      <c r="G13" s="184"/>
      <c r="H13" s="133"/>
      <c r="I13" s="133"/>
      <c r="J13" s="184"/>
      <c r="K13" s="133"/>
      <c r="L13" s="133"/>
      <c r="M13" s="184"/>
      <c r="N13" s="133"/>
      <c r="O13" s="133"/>
      <c r="P13" s="184"/>
      <c r="Q13" s="133"/>
      <c r="R13" s="184"/>
      <c r="S13" s="133"/>
      <c r="T13" s="133"/>
      <c r="U13" s="133"/>
      <c r="V13" s="133"/>
      <c r="W13" s="184"/>
      <c r="X13" s="133"/>
      <c r="Y13" s="133"/>
      <c r="AB13" s="134" t="s">
        <v>6911</v>
      </c>
      <c r="AC13" s="146" t="e" cm="1">
        <f t="array" ref="AC13">_xlfn.TEXTSPLIT(H13,CHAR(10))</f>
        <v>#VALUE!</v>
      </c>
      <c r="AD13" s="146"/>
      <c r="AE13" s="146" t="e">
        <v>#VALUE!</v>
      </c>
      <c r="AG13" s="134" t="e" cm="1" vm="1">
        <f t="array" ref="AG13">_xlfn.TEXTJOIN(",",TRUE,_xlfn._xlws.FILTER(市町村コード!$B$2:$B$186,ISNUMBER(SEARCH(市町村コード!$B$2:$B$186,K13))))</f>
        <v>#VALUE!</v>
      </c>
      <c r="AH13" s="134" t="e" vm="1">
        <v>#VALUE!</v>
      </c>
      <c r="AI13" s="134" t="str">
        <f t="shared" si="0"/>
        <v/>
      </c>
      <c r="AJ13" s="134" t="str">
        <f t="shared" si="1"/>
        <v/>
      </c>
      <c r="AK13" s="134" t="s">
        <v>6911</v>
      </c>
      <c r="AO13" s="133"/>
      <c r="AP13" s="134" t="e" cm="1">
        <f t="array" ref="AP13">_xlfn.TEXTSPLIT(AO13,CHAR(10))</f>
        <v>#VALUE!</v>
      </c>
      <c r="BM13" s="134" t="e">
        <v>#VALUE!</v>
      </c>
    </row>
    <row r="14" spans="1:74" ht="0.95" customHeight="1">
      <c r="A14" s="133"/>
      <c r="B14" s="183"/>
      <c r="C14" s="183"/>
      <c r="D14" s="183"/>
      <c r="E14" s="183"/>
      <c r="F14" s="183"/>
      <c r="G14" s="183"/>
      <c r="H14" s="183"/>
      <c r="I14" s="183"/>
      <c r="J14" s="183"/>
      <c r="K14" s="183"/>
      <c r="L14" s="183"/>
      <c r="M14" s="183"/>
      <c r="N14" s="183"/>
      <c r="O14" s="183"/>
      <c r="P14" s="183"/>
      <c r="Q14" s="183"/>
      <c r="R14" s="183"/>
      <c r="S14" s="183"/>
      <c r="T14" s="183"/>
      <c r="U14" s="183"/>
      <c r="V14" s="183"/>
      <c r="W14" s="133"/>
      <c r="X14" s="133"/>
      <c r="Y14" s="133"/>
      <c r="AB14" s="134" t="s">
        <v>6911</v>
      </c>
      <c r="AC14" s="146" t="e" cm="1">
        <f t="array" ref="AC14">_xlfn.TEXTSPLIT(H14,CHAR(10))</f>
        <v>#VALUE!</v>
      </c>
      <c r="AD14" s="146"/>
      <c r="AE14" s="146" t="e">
        <v>#VALUE!</v>
      </c>
      <c r="AG14" s="134" t="e" cm="1" vm="1">
        <f t="array" ref="AG14">_xlfn.TEXTJOIN(",",TRUE,_xlfn._xlws.FILTER(市町村コード!$B$2:$B$186,ISNUMBER(SEARCH(市町村コード!$B$2:$B$186,K14))))</f>
        <v>#VALUE!</v>
      </c>
      <c r="AH14" s="134" t="e" vm="1">
        <v>#VALUE!</v>
      </c>
      <c r="AI14" s="134" t="str">
        <f t="shared" si="0"/>
        <v/>
      </c>
      <c r="AJ14" s="134" t="str">
        <f t="shared" si="1"/>
        <v/>
      </c>
      <c r="AK14" s="134" t="s">
        <v>6911</v>
      </c>
      <c r="AP14" s="134" t="e" cm="1">
        <f t="array" ref="AP14">_xlfn.TEXTSPLIT(AO14,CHAR(10))</f>
        <v>#VALUE!</v>
      </c>
      <c r="BM14" s="134" t="e">
        <v>#VALUE!</v>
      </c>
    </row>
    <row r="15" spans="1:74" ht="60" customHeight="1">
      <c r="A15" s="133"/>
      <c r="B15" s="133"/>
      <c r="C15" s="133"/>
      <c r="D15" s="133"/>
      <c r="E15" s="133"/>
      <c r="F15" s="133"/>
      <c r="G15" s="133"/>
      <c r="H15" s="133"/>
      <c r="I15" s="133"/>
      <c r="J15" s="133"/>
      <c r="K15" s="133"/>
      <c r="L15" s="133"/>
      <c r="M15" s="133"/>
      <c r="N15" s="133"/>
      <c r="O15" s="133"/>
      <c r="P15" s="133"/>
      <c r="Q15" s="133"/>
      <c r="R15" s="133"/>
      <c r="S15" s="133"/>
      <c r="T15" s="133"/>
      <c r="U15" s="133"/>
      <c r="V15" s="133"/>
      <c r="W15" s="133"/>
      <c r="X15" s="133"/>
      <c r="Y15" s="133"/>
      <c r="AB15" s="134" t="s">
        <v>6911</v>
      </c>
      <c r="AC15" s="146" t="e" cm="1">
        <f t="array" ref="AC15">_xlfn.TEXTSPLIT(H15,CHAR(10))</f>
        <v>#VALUE!</v>
      </c>
      <c r="AD15" s="146"/>
      <c r="AE15" s="146" t="e">
        <v>#VALUE!</v>
      </c>
      <c r="AG15" s="134" t="e" cm="1" vm="1">
        <f t="array" ref="AG15">_xlfn.TEXTJOIN(",",TRUE,_xlfn._xlws.FILTER(市町村コード!$B$2:$B$186,ISNUMBER(SEARCH(市町村コード!$B$2:$B$186,K15))))</f>
        <v>#VALUE!</v>
      </c>
      <c r="AH15" s="134" t="e" vm="1">
        <v>#VALUE!</v>
      </c>
      <c r="AI15" s="134" t="str">
        <f t="shared" si="0"/>
        <v/>
      </c>
      <c r="AJ15" s="134" t="str">
        <f t="shared" si="1"/>
        <v/>
      </c>
      <c r="AK15" s="134" t="s">
        <v>6911</v>
      </c>
      <c r="AO15" s="133"/>
      <c r="AP15" s="134" t="e" cm="1">
        <f t="array" ref="AP15">_xlfn.TEXTSPLIT(AO15,CHAR(10))</f>
        <v>#VALUE!</v>
      </c>
      <c r="BM15" s="134" t="e">
        <v>#VALUE!</v>
      </c>
    </row>
    <row r="16" spans="1:74" ht="12" customHeight="1">
      <c r="A16" s="133"/>
      <c r="B16" s="133"/>
      <c r="C16" s="133"/>
      <c r="D16" s="133"/>
      <c r="E16" s="133"/>
      <c r="F16" s="133"/>
      <c r="G16" s="133"/>
      <c r="H16" s="133"/>
      <c r="I16" s="133"/>
      <c r="J16" s="133"/>
      <c r="K16" s="133"/>
      <c r="L16" s="133"/>
      <c r="M16" s="133"/>
      <c r="N16" s="133"/>
      <c r="O16" s="133"/>
      <c r="P16" s="133"/>
      <c r="Q16" s="133"/>
      <c r="R16" s="133"/>
      <c r="S16" s="133"/>
      <c r="T16" s="133"/>
      <c r="U16" s="133"/>
      <c r="V16" s="133"/>
      <c r="W16" s="133"/>
      <c r="X16" s="133"/>
      <c r="Y16" s="133"/>
      <c r="AB16" s="134" t="s">
        <v>6911</v>
      </c>
      <c r="AC16" s="146" t="e" cm="1">
        <f t="array" ref="AC16">_xlfn.TEXTSPLIT(H16,CHAR(10))</f>
        <v>#VALUE!</v>
      </c>
      <c r="AD16" s="146"/>
      <c r="AE16" s="146" t="e">
        <v>#VALUE!</v>
      </c>
      <c r="AG16" s="134" t="e" cm="1" vm="1">
        <f t="array" ref="AG16">_xlfn.TEXTJOIN(",",TRUE,_xlfn._xlws.FILTER(市町村コード!$B$2:$B$186,ISNUMBER(SEARCH(市町村コード!$B$2:$B$186,K16))))</f>
        <v>#VALUE!</v>
      </c>
      <c r="AH16" s="134" t="e" vm="1">
        <v>#VALUE!</v>
      </c>
      <c r="AI16" s="134" t="str">
        <f t="shared" si="0"/>
        <v/>
      </c>
      <c r="AJ16" s="134" t="str">
        <f t="shared" si="1"/>
        <v/>
      </c>
      <c r="AK16" s="134" t="s">
        <v>6911</v>
      </c>
      <c r="AO16" s="133"/>
      <c r="AP16" s="134" t="e" cm="1">
        <f t="array" ref="AP16">_xlfn.TEXTSPLIT(AO16,CHAR(10))</f>
        <v>#VALUE!</v>
      </c>
      <c r="BM16" s="134" t="e">
        <v>#VALUE!</v>
      </c>
    </row>
    <row r="17" spans="1:73" ht="8.1" customHeight="1">
      <c r="A17" s="133"/>
      <c r="B17" s="133"/>
      <c r="C17" s="133"/>
      <c r="D17" s="133"/>
      <c r="E17" s="133"/>
      <c r="F17" s="133"/>
      <c r="G17" s="133"/>
      <c r="H17" s="133"/>
      <c r="I17" s="178" t="s">
        <v>476</v>
      </c>
      <c r="J17" s="178"/>
      <c r="K17" s="178"/>
      <c r="L17" s="133"/>
      <c r="M17" s="133"/>
      <c r="N17" s="133"/>
      <c r="O17" s="133"/>
      <c r="P17" s="133"/>
      <c r="Q17" s="133"/>
      <c r="R17" s="133"/>
      <c r="S17" s="133"/>
      <c r="T17" s="133"/>
      <c r="U17" s="133"/>
      <c r="V17" s="133"/>
      <c r="W17" s="133"/>
      <c r="X17" s="133"/>
      <c r="Y17" s="133"/>
      <c r="AB17" s="134" t="s">
        <v>6911</v>
      </c>
      <c r="AC17" s="146" t="e" cm="1">
        <f t="array" ref="AC17">_xlfn.TEXTSPLIT(H17,CHAR(10))</f>
        <v>#VALUE!</v>
      </c>
      <c r="AD17" s="146"/>
      <c r="AE17" s="146" t="e">
        <v>#VALUE!</v>
      </c>
      <c r="AG17" s="134" t="e" cm="1" vm="1">
        <f t="array" ref="AG17">_xlfn.TEXTJOIN(",",TRUE,_xlfn._xlws.FILTER(市町村コード!$B$2:$B$186,ISNUMBER(SEARCH(市町村コード!$B$2:$B$186,K17))))</f>
        <v>#VALUE!</v>
      </c>
      <c r="AH17" s="134" t="e" vm="1">
        <v>#VALUE!</v>
      </c>
      <c r="AI17" s="134" t="str">
        <f t="shared" si="0"/>
        <v/>
      </c>
      <c r="AJ17" s="134" t="str">
        <f t="shared" si="1"/>
        <v/>
      </c>
      <c r="AK17" s="134" t="s">
        <v>6911</v>
      </c>
      <c r="AO17" s="133"/>
      <c r="AP17" s="134" t="e" cm="1">
        <f t="array" ref="AP17">_xlfn.TEXTSPLIT(AO17,CHAR(10))</f>
        <v>#VALUE!</v>
      </c>
      <c r="BM17" s="134" t="e">
        <v>#VALUE!</v>
      </c>
    </row>
    <row r="18" spans="1:73" ht="12" customHeight="1">
      <c r="A18" s="133"/>
      <c r="B18" s="179"/>
      <c r="C18" s="179"/>
      <c r="D18" s="179"/>
      <c r="E18" s="179"/>
      <c r="F18" s="133"/>
      <c r="G18" s="133"/>
      <c r="H18" s="133"/>
      <c r="I18" s="178"/>
      <c r="J18" s="178"/>
      <c r="K18" s="178"/>
      <c r="L18" s="133"/>
      <c r="M18" s="133"/>
      <c r="N18" s="133"/>
      <c r="O18" s="133"/>
      <c r="P18" s="133"/>
      <c r="Q18" s="133"/>
      <c r="R18" s="133"/>
      <c r="S18" s="133"/>
      <c r="T18" s="133"/>
      <c r="U18" s="133"/>
      <c r="V18" s="133"/>
      <c r="W18" s="133"/>
      <c r="X18" s="133"/>
      <c r="Y18" s="133"/>
      <c r="AB18" s="134" t="s">
        <v>6911</v>
      </c>
      <c r="AC18" s="146" t="e" cm="1">
        <f t="array" ref="AC18">_xlfn.TEXTSPLIT(H18,CHAR(10))</f>
        <v>#VALUE!</v>
      </c>
      <c r="AD18" s="146"/>
      <c r="AE18" s="146" t="e">
        <v>#VALUE!</v>
      </c>
      <c r="AG18" s="134" t="e" cm="1" vm="1">
        <f t="array" ref="AG18">_xlfn.TEXTJOIN(",",TRUE,_xlfn._xlws.FILTER(市町村コード!$B$2:$B$186,ISNUMBER(SEARCH(市町村コード!$B$2:$B$186,K18))))</f>
        <v>#VALUE!</v>
      </c>
      <c r="AH18" s="134" t="e" vm="1">
        <v>#VALUE!</v>
      </c>
      <c r="AI18" s="134" t="str">
        <f t="shared" si="0"/>
        <v/>
      </c>
      <c r="AJ18" s="134" t="str">
        <f t="shared" si="1"/>
        <v/>
      </c>
      <c r="AK18" s="134" t="s">
        <v>6911</v>
      </c>
      <c r="AO18" s="133"/>
      <c r="AP18" s="134" t="e" cm="1">
        <f t="array" ref="AP18">_xlfn.TEXTSPLIT(AO18,CHAR(10))</f>
        <v>#VALUE!</v>
      </c>
      <c r="BM18" s="134" t="e">
        <v>#VALUE!</v>
      </c>
    </row>
    <row r="19" spans="1:73" ht="14.1" customHeight="1">
      <c r="A19" s="133"/>
      <c r="B19" s="133"/>
      <c r="C19" s="180" t="s">
        <v>477</v>
      </c>
      <c r="D19" s="180"/>
      <c r="E19" s="180"/>
      <c r="F19" s="180"/>
      <c r="G19" s="180"/>
      <c r="H19" s="180"/>
      <c r="I19" s="180"/>
      <c r="J19" s="180"/>
      <c r="K19" s="180"/>
      <c r="L19" s="133"/>
      <c r="M19" s="133"/>
      <c r="N19" s="133"/>
      <c r="O19" s="181" t="s">
        <v>478</v>
      </c>
      <c r="P19" s="181"/>
      <c r="Q19" s="181"/>
      <c r="R19" s="181"/>
      <c r="S19" s="181"/>
      <c r="T19" s="135" t="s">
        <v>492</v>
      </c>
      <c r="U19" s="136" t="s">
        <v>480</v>
      </c>
      <c r="V19" s="133"/>
      <c r="W19" s="133"/>
      <c r="X19" s="133"/>
      <c r="Y19" s="133"/>
      <c r="AB19" s="134" t="s">
        <v>6911</v>
      </c>
      <c r="AC19" s="146" t="e" cm="1">
        <f t="array" ref="AC19">_xlfn.TEXTSPLIT(H19,CHAR(10))</f>
        <v>#VALUE!</v>
      </c>
      <c r="AD19" s="146"/>
      <c r="AE19" s="146" t="e">
        <v>#VALUE!</v>
      </c>
      <c r="AG19" s="134" t="e" cm="1" vm="1">
        <f t="array" ref="AG19">_xlfn.TEXTJOIN(",",TRUE,_xlfn._xlws.FILTER(市町村コード!$B$2:$B$186,ISNUMBER(SEARCH(市町村コード!$B$2:$B$186,K19))))</f>
        <v>#VALUE!</v>
      </c>
      <c r="AH19" s="134" t="e" vm="1">
        <v>#VALUE!</v>
      </c>
      <c r="AI19" s="134" t="str">
        <f t="shared" si="0"/>
        <v/>
      </c>
      <c r="AJ19" s="134" t="str">
        <f t="shared" si="1"/>
        <v/>
      </c>
      <c r="AK19" s="134" t="s">
        <v>6911</v>
      </c>
      <c r="AP19" s="134" t="e" cm="1">
        <f t="array" ref="AP19">_xlfn.TEXTSPLIT(AO19,CHAR(10))</f>
        <v>#VALUE!</v>
      </c>
      <c r="BM19" s="134" t="e">
        <v>#VALUE!</v>
      </c>
    </row>
    <row r="20" spans="1:73" ht="0.95" customHeight="1" thickBot="1">
      <c r="A20" s="133"/>
      <c r="B20" s="133"/>
      <c r="C20" s="133"/>
      <c r="D20" s="133"/>
      <c r="E20" s="133"/>
      <c r="F20" s="133"/>
      <c r="G20" s="133"/>
      <c r="H20" s="133"/>
      <c r="I20" s="133"/>
      <c r="J20" s="133"/>
      <c r="K20" s="133"/>
      <c r="L20" s="133"/>
      <c r="M20" s="133"/>
      <c r="N20" s="133"/>
      <c r="O20" s="133"/>
      <c r="P20" s="133"/>
      <c r="Q20" s="133"/>
      <c r="R20" s="133"/>
      <c r="S20" s="133"/>
      <c r="T20" s="133"/>
      <c r="U20" s="133"/>
      <c r="V20" s="133"/>
      <c r="W20" s="133"/>
      <c r="X20" s="133"/>
      <c r="Y20" s="133"/>
      <c r="AB20" s="134" t="s">
        <v>6911</v>
      </c>
      <c r="AC20" s="146" t="e" cm="1">
        <f t="array" ref="AC20">_xlfn.TEXTSPLIT(H20,CHAR(10))</f>
        <v>#VALUE!</v>
      </c>
      <c r="AD20" s="146"/>
      <c r="AE20" s="146" t="e">
        <v>#VALUE!</v>
      </c>
      <c r="AG20" s="134" t="e" cm="1" vm="1">
        <f t="array" ref="AG20">_xlfn.TEXTJOIN(",",TRUE,_xlfn._xlws.FILTER(市町村コード!$B$2:$B$186,ISNUMBER(SEARCH(市町村コード!$B$2:$B$186,K20))))</f>
        <v>#VALUE!</v>
      </c>
      <c r="AH20" s="134" t="e" vm="1">
        <v>#VALUE!</v>
      </c>
      <c r="AI20" s="134" t="str">
        <f t="shared" si="0"/>
        <v/>
      </c>
      <c r="AJ20" s="134" t="str">
        <f t="shared" si="1"/>
        <v/>
      </c>
      <c r="AK20" s="134" t="s">
        <v>6911</v>
      </c>
      <c r="AO20" s="133"/>
      <c r="AP20" s="134" t="e" cm="1">
        <f t="array" ref="AP20">_xlfn.TEXTSPLIT(AO20,CHAR(10))</f>
        <v>#VALUE!</v>
      </c>
      <c r="BM20" s="134" t="e">
        <v>#VALUE!</v>
      </c>
    </row>
    <row r="21" spans="1:73" ht="0.95" customHeight="1">
      <c r="A21" s="133"/>
      <c r="B21" s="176"/>
      <c r="C21" s="176"/>
      <c r="D21" s="176"/>
      <c r="E21" s="176"/>
      <c r="F21" s="176"/>
      <c r="G21" s="176"/>
      <c r="H21" s="176"/>
      <c r="I21" s="176"/>
      <c r="J21" s="176"/>
      <c r="K21" s="176"/>
      <c r="L21" s="176"/>
      <c r="M21" s="176"/>
      <c r="N21" s="176"/>
      <c r="O21" s="176"/>
      <c r="P21" s="176"/>
      <c r="Q21" s="176"/>
      <c r="R21" s="176"/>
      <c r="S21" s="176"/>
      <c r="T21" s="176"/>
      <c r="U21" s="176"/>
      <c r="V21" s="176"/>
      <c r="W21" s="176"/>
      <c r="X21" s="133"/>
      <c r="Y21" s="133"/>
      <c r="AB21" s="134" t="s">
        <v>6911</v>
      </c>
      <c r="AC21" s="146" t="e" cm="1">
        <f t="array" ref="AC21">_xlfn.TEXTSPLIT(H21,CHAR(10))</f>
        <v>#VALUE!</v>
      </c>
      <c r="AD21" s="146"/>
      <c r="AE21" s="146" t="e">
        <v>#VALUE!</v>
      </c>
      <c r="AG21" s="134" t="e" cm="1" vm="1">
        <f t="array" ref="AG21">_xlfn.TEXTJOIN(",",TRUE,_xlfn._xlws.FILTER(市町村コード!$B$2:$B$186,ISNUMBER(SEARCH(市町村コード!$B$2:$B$186,K21))))</f>
        <v>#VALUE!</v>
      </c>
      <c r="AH21" s="134" t="e" vm="1">
        <v>#VALUE!</v>
      </c>
      <c r="AI21" s="134" t="str">
        <f t="shared" si="0"/>
        <v/>
      </c>
      <c r="AJ21" s="134" t="str">
        <f t="shared" si="1"/>
        <v/>
      </c>
      <c r="AK21" s="134" t="s">
        <v>6911</v>
      </c>
      <c r="AP21" s="134" t="e" cm="1">
        <f t="array" ref="AP21">_xlfn.TEXTSPLIT(AO21,CHAR(10))</f>
        <v>#VALUE!</v>
      </c>
      <c r="BM21" s="134" t="e">
        <v>#VALUE!</v>
      </c>
    </row>
    <row r="22" spans="1:73" ht="15.95" customHeight="1" thickBot="1">
      <c r="A22" s="133"/>
      <c r="B22" s="137"/>
      <c r="C22" s="138" t="s">
        <v>481</v>
      </c>
      <c r="D22" s="137"/>
      <c r="E22" s="177" t="s">
        <v>482</v>
      </c>
      <c r="F22" s="177"/>
      <c r="G22" s="137"/>
      <c r="H22" s="177" t="s">
        <v>483</v>
      </c>
      <c r="I22" s="177"/>
      <c r="J22" s="137"/>
      <c r="K22" s="177" t="s">
        <v>484</v>
      </c>
      <c r="L22" s="177"/>
      <c r="M22" s="137"/>
      <c r="N22" s="177" t="s">
        <v>485</v>
      </c>
      <c r="O22" s="177"/>
      <c r="P22" s="137"/>
      <c r="Q22" s="139" t="s">
        <v>486</v>
      </c>
      <c r="R22" s="137"/>
      <c r="S22" s="177" t="s">
        <v>487</v>
      </c>
      <c r="T22" s="177"/>
      <c r="U22" s="177"/>
      <c r="V22" s="177"/>
      <c r="W22" s="137"/>
      <c r="X22" s="133"/>
      <c r="Y22" s="133"/>
      <c r="AB22" s="134" t="s">
        <v>482</v>
      </c>
      <c r="AC22" s="146" t="str" cm="1">
        <f t="array" ref="AC22">_xlfn.TEXTSPLIT(H22,CHAR(10))</f>
        <v>事業者名/事業所名</v>
      </c>
      <c r="AD22" s="146"/>
      <c r="AE22" s="146" t="s">
        <v>483</v>
      </c>
      <c r="AG22" s="134" t="e" cm="1" vm="1">
        <f t="array" ref="AG22">_xlfn.TEXTJOIN(",",TRUE,_xlfn._xlws.FILTER(市町村コード!$B$2:$B$186,ISNUMBER(SEARCH(市町村コード!$B$2:$B$186,K22))))</f>
        <v>#VALUE!</v>
      </c>
      <c r="AH22" s="134" t="e" vm="1">
        <v>#VALUE!</v>
      </c>
      <c r="AI22" s="134" t="str">
        <f t="shared" si="0"/>
        <v/>
      </c>
      <c r="AJ22" s="134" t="str">
        <f t="shared" si="1"/>
        <v>事業所所在地</v>
      </c>
      <c r="AK22" s="134" t="s">
        <v>484</v>
      </c>
      <c r="AO22" s="139" t="s">
        <v>486</v>
      </c>
      <c r="AP22" s="134" t="str" cm="1">
        <f t="array" ref="AP22">_xlfn.TEXTSPLIT(AO22,CHAR(10))</f>
        <v>受理番号</v>
      </c>
      <c r="BM22" s="134" t="s">
        <v>486</v>
      </c>
    </row>
    <row r="23" spans="1:73" ht="93" customHeight="1" thickBot="1">
      <c r="A23" s="133"/>
      <c r="B23" s="184"/>
      <c r="C23" s="140" t="s">
        <v>518</v>
      </c>
      <c r="D23" s="184"/>
      <c r="E23" s="174" t="s">
        <v>519</v>
      </c>
      <c r="F23" s="174"/>
      <c r="G23" s="184"/>
      <c r="H23" s="175" t="s">
        <v>520</v>
      </c>
      <c r="I23" s="175"/>
      <c r="J23" s="184"/>
      <c r="K23" s="175" t="s">
        <v>521</v>
      </c>
      <c r="L23" s="175"/>
      <c r="M23" s="184"/>
      <c r="N23" s="182" t="s">
        <v>522</v>
      </c>
      <c r="O23" s="182"/>
      <c r="P23" s="184"/>
      <c r="Q23" s="141" t="s">
        <v>523</v>
      </c>
      <c r="R23" s="184"/>
      <c r="S23" s="173" t="s">
        <v>524</v>
      </c>
      <c r="T23" s="173"/>
      <c r="U23" s="173"/>
      <c r="V23" s="173"/>
      <c r="W23" s="184"/>
      <c r="X23" s="133"/>
      <c r="Y23" s="133"/>
      <c r="AB23" s="134" t="s">
        <v>9117</v>
      </c>
      <c r="AC23" s="146" t="str" cm="1">
        <f t="array" ref="AC23:AD23">_xlfn.TEXTSPLIT(H23,CHAR(10))</f>
        <v>社会医療法人社団　カレスサッポロ</v>
      </c>
      <c r="AD23" s="146" t="str">
        <v>カレス訪問看護ステーション</v>
      </c>
      <c r="AE23" s="146" t="s">
        <v>7571</v>
      </c>
      <c r="AF23" s="134" t="s">
        <v>7572</v>
      </c>
      <c r="AG23" s="134" t="str" cm="1">
        <f t="array" ref="AG23">_xlfn.TEXTJOIN(",",TRUE,_xlfn._xlws.FILTER(市町村コード!$B$2:$B$186,ISNUMBER(SEARCH(市町村コード!$B$2:$B$186,K23))))</f>
        <v>札幌市</v>
      </c>
      <c r="AH23" s="134" t="s">
        <v>6712</v>
      </c>
      <c r="AI23" s="134" t="str">
        <f t="shared" si="0"/>
        <v xml:space="preserve">
札幌市東区北十二条東４丁目１番１号</v>
      </c>
      <c r="AJ23" s="134" t="str">
        <f t="shared" si="1"/>
        <v>〒065－0012</v>
      </c>
      <c r="AK23" s="134" t="s">
        <v>6912</v>
      </c>
      <c r="AO23" s="142" t="s">
        <v>523</v>
      </c>
      <c r="AP23" s="134" t="str" cm="1">
        <f t="array" ref="AP23:AW23">_xlfn.TEXTSPLIT(AO23,CHAR(10))</f>
        <v>( 訪看10 )第     39 号</v>
      </c>
      <c r="AQ23" s="134" t="str">
        <v>( 訪看23 )第    154 号</v>
      </c>
      <c r="AR23" s="134" t="str">
        <v>( 訪看25 )第    180 号</v>
      </c>
      <c r="AS23" s="134" t="str">
        <v>( 訪看機３ )第     11 号</v>
      </c>
      <c r="AT23" s="134" t="str">
        <v>( 訪看34 )第    384 号</v>
      </c>
      <c r="AU23" s="134" t="str">
        <v>( 訪看35 )第     13 号</v>
      </c>
      <c r="AV23" s="134" t="str">
        <v>( 訪ベⅠ１ )第    551 号</v>
      </c>
      <c r="AW23" s="134" t="str">
        <v>( 訪看40 )第    169 号</v>
      </c>
      <c r="BM23" s="134" t="s">
        <v>10069</v>
      </c>
      <c r="BN23" s="134" t="s">
        <v>10070</v>
      </c>
      <c r="BO23" s="134" t="s">
        <v>10071</v>
      </c>
      <c r="BP23" s="134" t="s">
        <v>10072</v>
      </c>
      <c r="BQ23" s="134" t="s">
        <v>10073</v>
      </c>
      <c r="BR23" s="134" t="s">
        <v>10074</v>
      </c>
      <c r="BS23" s="134" t="s">
        <v>10075</v>
      </c>
      <c r="BT23" s="134" t="s">
        <v>10076</v>
      </c>
    </row>
    <row r="24" spans="1:73" ht="111" customHeight="1" thickBot="1">
      <c r="A24" s="133"/>
      <c r="B24" s="184"/>
      <c r="C24" s="140" t="s">
        <v>525</v>
      </c>
      <c r="D24" s="184"/>
      <c r="E24" s="174" t="s">
        <v>526</v>
      </c>
      <c r="F24" s="174"/>
      <c r="G24" s="184"/>
      <c r="H24" s="175" t="s">
        <v>527</v>
      </c>
      <c r="I24" s="175"/>
      <c r="J24" s="184"/>
      <c r="K24" s="175" t="s">
        <v>528</v>
      </c>
      <c r="L24" s="175"/>
      <c r="M24" s="184"/>
      <c r="N24" s="182" t="s">
        <v>529</v>
      </c>
      <c r="O24" s="182"/>
      <c r="P24" s="184"/>
      <c r="Q24" s="141" t="s">
        <v>530</v>
      </c>
      <c r="R24" s="184"/>
      <c r="S24" s="173" t="s">
        <v>531</v>
      </c>
      <c r="T24" s="173"/>
      <c r="U24" s="173"/>
      <c r="V24" s="173"/>
      <c r="W24" s="184"/>
      <c r="X24" s="133"/>
      <c r="Y24" s="133"/>
      <c r="AB24" s="134" t="s">
        <v>9118</v>
      </c>
      <c r="AC24" s="146" t="str" cm="1">
        <f t="array" ref="AC24:AD24">_xlfn.TEXTSPLIT(H24,CHAR(10))</f>
        <v>医療法人財団　老蘇会</v>
      </c>
      <c r="AD24" s="146" t="str">
        <v>静明館訪問看護ステーションののはな</v>
      </c>
      <c r="AE24" s="146" t="s">
        <v>7573</v>
      </c>
      <c r="AF24" s="134" t="s">
        <v>7574</v>
      </c>
      <c r="AG24" s="134" t="str" cm="1">
        <f t="array" ref="AG24">_xlfn.TEXTJOIN(",",TRUE,_xlfn._xlws.FILTER(市町村コード!$B$2:$B$186,ISNUMBER(SEARCH(市町村コード!$B$2:$B$186,K24))))</f>
        <v>札幌市</v>
      </c>
      <c r="AH24" s="134" t="s">
        <v>6712</v>
      </c>
      <c r="AI24" s="134" t="str">
        <f t="shared" si="0"/>
        <v xml:space="preserve">
札幌市中央区南十四条西１８丁目５番２３号</v>
      </c>
      <c r="AJ24" s="134" t="str">
        <f t="shared" si="1"/>
        <v>〒064－0914</v>
      </c>
      <c r="AK24" s="134" t="s">
        <v>6913</v>
      </c>
      <c r="AO24" s="142" t="s">
        <v>530</v>
      </c>
      <c r="AP24" s="134" t="str" cm="1">
        <f t="array" ref="AP24:AX24">_xlfn.TEXTSPLIT(AO24,CHAR(10))</f>
        <v>( 訪看23 )第    205 号</v>
      </c>
      <c r="AQ24" s="134" t="str">
        <v>( 訪看25 )第    296 号</v>
      </c>
      <c r="AR24" s="134" t="str">
        <v>( 訪看26 )第     28 号</v>
      </c>
      <c r="AS24" s="134" t="str">
        <v>( 訪看機１ )第     24 号</v>
      </c>
      <c r="AT24" s="134" t="str">
        <v>( 訪看32 )第     15 号</v>
      </c>
      <c r="AU24" s="134" t="str">
        <v>( 訪看34 )第    273 号</v>
      </c>
      <c r="AV24" s="134" t="str">
        <v>( 訪ベⅠ１ )第     57 号</v>
      </c>
      <c r="AW24" s="134" t="str">
        <v>( 訪ベⅠ１注 )第    150 号</v>
      </c>
      <c r="AX24" s="134" t="str">
        <v>( 訪看40 )第     54 号</v>
      </c>
      <c r="BM24" s="134" t="s">
        <v>10077</v>
      </c>
      <c r="BN24" s="134" t="s">
        <v>10078</v>
      </c>
      <c r="BO24" s="134" t="s">
        <v>10079</v>
      </c>
      <c r="BP24" s="134" t="s">
        <v>10080</v>
      </c>
      <c r="BQ24" s="134" t="s">
        <v>10081</v>
      </c>
      <c r="BR24" s="134" t="s">
        <v>10082</v>
      </c>
      <c r="BS24" s="134" t="s">
        <v>10083</v>
      </c>
      <c r="BT24" s="134" t="s">
        <v>10084</v>
      </c>
      <c r="BU24" s="134" t="s">
        <v>10085</v>
      </c>
    </row>
    <row r="25" spans="1:73" ht="45.95" customHeight="1" thickBot="1">
      <c r="A25" s="133"/>
      <c r="B25" s="184"/>
      <c r="C25" s="140" t="s">
        <v>532</v>
      </c>
      <c r="D25" s="184"/>
      <c r="E25" s="174" t="s">
        <v>533</v>
      </c>
      <c r="F25" s="174"/>
      <c r="G25" s="184"/>
      <c r="H25" s="175" t="s">
        <v>534</v>
      </c>
      <c r="I25" s="175"/>
      <c r="J25" s="184"/>
      <c r="K25" s="175" t="s">
        <v>535</v>
      </c>
      <c r="L25" s="175"/>
      <c r="M25" s="184"/>
      <c r="N25" s="182" t="s">
        <v>536</v>
      </c>
      <c r="O25" s="182"/>
      <c r="P25" s="184"/>
      <c r="Q25" s="141" t="s">
        <v>537</v>
      </c>
      <c r="R25" s="184"/>
      <c r="S25" s="173" t="s">
        <v>538</v>
      </c>
      <c r="T25" s="173"/>
      <c r="U25" s="173"/>
      <c r="V25" s="173"/>
      <c r="W25" s="184"/>
      <c r="X25" s="133"/>
      <c r="Y25" s="133"/>
      <c r="AB25" s="134" t="s">
        <v>9119</v>
      </c>
      <c r="AC25" s="146" t="str" cm="1">
        <f t="array" ref="AC25:AD25">_xlfn.TEXTSPLIT(H25,CHAR(10))</f>
        <v>有限会社　ＴＨＥＯＧＲＡＭ</v>
      </c>
      <c r="AD25" s="146" t="str">
        <v>八重の看護山鼻</v>
      </c>
      <c r="AE25" s="146" t="s">
        <v>7575</v>
      </c>
      <c r="AF25" s="134" t="s">
        <v>7576</v>
      </c>
      <c r="AG25" s="134" t="str" cm="1">
        <f t="array" ref="AG25">_xlfn.TEXTJOIN(",",TRUE,_xlfn._xlws.FILTER(市町村コード!$B$2:$B$186,ISNUMBER(SEARCH(市町村コード!$B$2:$B$186,K25))))</f>
        <v>札幌市</v>
      </c>
      <c r="AH25" s="134" t="s">
        <v>6712</v>
      </c>
      <c r="AI25" s="134" t="str">
        <f t="shared" si="0"/>
        <v xml:space="preserve">
札幌市中央区南十四条西１５丁目２－６</v>
      </c>
      <c r="AJ25" s="134" t="str">
        <f t="shared" si="1"/>
        <v>〒064－0914</v>
      </c>
      <c r="AK25" s="134" t="s">
        <v>6913</v>
      </c>
      <c r="AO25" s="142" t="s">
        <v>537</v>
      </c>
      <c r="AP25" s="134" t="str" cm="1">
        <f t="array" ref="AP25:AS25">_xlfn.TEXTSPLIT(AO25,CHAR(10))</f>
        <v>( 訪看10 )第    401 号</v>
      </c>
      <c r="AQ25" s="134" t="str">
        <v>( 訪看24 )第    506 号</v>
      </c>
      <c r="AR25" s="134" t="str">
        <v>( 訪看25 )第    572 号</v>
      </c>
      <c r="AS25" s="134" t="str">
        <v>( 訪看41 )第    327 号</v>
      </c>
      <c r="BM25" s="134" t="s">
        <v>10086</v>
      </c>
      <c r="BN25" s="134" t="s">
        <v>10087</v>
      </c>
      <c r="BO25" s="134" t="s">
        <v>10088</v>
      </c>
      <c r="BP25" s="134" t="s">
        <v>10089</v>
      </c>
    </row>
    <row r="26" spans="1:73" ht="66" customHeight="1" thickBot="1">
      <c r="A26" s="133"/>
      <c r="B26" s="184"/>
      <c r="C26" s="140" t="s">
        <v>539</v>
      </c>
      <c r="D26" s="184"/>
      <c r="E26" s="174" t="s">
        <v>540</v>
      </c>
      <c r="F26" s="174"/>
      <c r="G26" s="184"/>
      <c r="H26" s="175" t="s">
        <v>541</v>
      </c>
      <c r="I26" s="175"/>
      <c r="J26" s="184"/>
      <c r="K26" s="175" t="s">
        <v>542</v>
      </c>
      <c r="L26" s="175"/>
      <c r="M26" s="184"/>
      <c r="N26" s="182" t="s">
        <v>543</v>
      </c>
      <c r="O26" s="182"/>
      <c r="P26" s="184"/>
      <c r="Q26" s="141" t="s">
        <v>544</v>
      </c>
      <c r="R26" s="184"/>
      <c r="S26" s="173" t="s">
        <v>545</v>
      </c>
      <c r="T26" s="173"/>
      <c r="U26" s="173"/>
      <c r="V26" s="173"/>
      <c r="W26" s="184"/>
      <c r="X26" s="133"/>
      <c r="Y26" s="133"/>
      <c r="AB26" s="134" t="s">
        <v>9120</v>
      </c>
      <c r="AC26" s="146" t="str" cm="1">
        <f t="array" ref="AC26:AD26">_xlfn.TEXTSPLIT(H26,CHAR(10))</f>
        <v>株式会社　Ｎ・フィールド</v>
      </c>
      <c r="AD26" s="146" t="str">
        <v>訪問看護ステーション　デューン札幌</v>
      </c>
      <c r="AE26" s="146" t="s">
        <v>7577</v>
      </c>
      <c r="AF26" s="134" t="s">
        <v>7578</v>
      </c>
      <c r="AG26" s="134" t="str" cm="1">
        <f t="array" ref="AG26">_xlfn.TEXTJOIN(",",TRUE,_xlfn._xlws.FILTER(市町村コード!$B$2:$B$186,ISNUMBER(SEARCH(市町村コード!$B$2:$B$186,K26))))</f>
        <v>札幌市</v>
      </c>
      <c r="AH26" s="134" t="s">
        <v>6712</v>
      </c>
      <c r="AI26" s="134" t="str">
        <f t="shared" si="0"/>
        <v xml:space="preserve">
札幌市白石区菊水八条２丁目２－１３</v>
      </c>
      <c r="AJ26" s="134" t="str">
        <f t="shared" si="1"/>
        <v>〒003－0808</v>
      </c>
      <c r="AK26" s="134" t="s">
        <v>6914</v>
      </c>
      <c r="AO26" s="142" t="s">
        <v>544</v>
      </c>
      <c r="AP26" s="134" t="str" cm="1">
        <f t="array" ref="AP26:AT26">_xlfn.TEXTSPLIT(AO26,CHAR(10))</f>
        <v>( 訪看10 )第    112 号</v>
      </c>
      <c r="AQ26" s="134" t="str">
        <v>( 訪看34 )第    296 号</v>
      </c>
      <c r="AR26" s="134" t="str">
        <v>( 訪ベⅠ１ )第     60 号</v>
      </c>
      <c r="AS26" s="134" t="str">
        <v>( 訪ベⅠ１注 )第    139 号</v>
      </c>
      <c r="AT26" s="134" t="str">
        <v>( 訪看40 )第    623 号</v>
      </c>
      <c r="BM26" s="134" t="s">
        <v>10090</v>
      </c>
      <c r="BN26" s="134" t="s">
        <v>10091</v>
      </c>
      <c r="BO26" s="134" t="s">
        <v>10092</v>
      </c>
      <c r="BP26" s="134" t="s">
        <v>10093</v>
      </c>
      <c r="BQ26" s="134" t="s">
        <v>10094</v>
      </c>
    </row>
    <row r="27" spans="1:73" ht="45.95" customHeight="1" thickBot="1">
      <c r="A27" s="133"/>
      <c r="B27" s="184"/>
      <c r="C27" s="140" t="s">
        <v>546</v>
      </c>
      <c r="D27" s="184"/>
      <c r="E27" s="174" t="s">
        <v>547</v>
      </c>
      <c r="F27" s="174"/>
      <c r="G27" s="184"/>
      <c r="H27" s="175" t="s">
        <v>548</v>
      </c>
      <c r="I27" s="175"/>
      <c r="J27" s="184"/>
      <c r="K27" s="175" t="s">
        <v>549</v>
      </c>
      <c r="L27" s="175"/>
      <c r="M27" s="184"/>
      <c r="N27" s="182" t="s">
        <v>550</v>
      </c>
      <c r="O27" s="182"/>
      <c r="P27" s="184"/>
      <c r="Q27" s="141" t="s">
        <v>551</v>
      </c>
      <c r="R27" s="184"/>
      <c r="S27" s="173" t="s">
        <v>552</v>
      </c>
      <c r="T27" s="173"/>
      <c r="U27" s="173"/>
      <c r="V27" s="173"/>
      <c r="W27" s="184"/>
      <c r="X27" s="133"/>
      <c r="Y27" s="133"/>
      <c r="AB27" s="134" t="s">
        <v>9121</v>
      </c>
      <c r="AC27" s="146" t="str" cm="1">
        <f t="array" ref="AC27:AD27">_xlfn.TEXTSPLIT(H27,CHAR(10))</f>
        <v>株式会社　博友会</v>
      </c>
      <c r="AD27" s="146" t="str">
        <v>株式会社　博友会　南札幌訪問看護ステーション</v>
      </c>
      <c r="AE27" s="146" t="s">
        <v>7579</v>
      </c>
      <c r="AF27" s="134" t="s">
        <v>7580</v>
      </c>
      <c r="AG27" s="134" t="str" cm="1">
        <f t="array" ref="AG27">_xlfn.TEXTJOIN(",",TRUE,_xlfn._xlws.FILTER(市町村コード!$B$2:$B$186,ISNUMBER(SEARCH(市町村コード!$B$2:$B$186,K27))))</f>
        <v>札幌市</v>
      </c>
      <c r="AH27" s="134" t="s">
        <v>6712</v>
      </c>
      <c r="AI27" s="134" t="str">
        <f t="shared" si="0"/>
        <v xml:space="preserve">
札幌市中央区南一条東５丁目１</v>
      </c>
      <c r="AJ27" s="134" t="str">
        <f t="shared" si="1"/>
        <v>〒060－0051</v>
      </c>
      <c r="AK27" s="134" t="s">
        <v>6915</v>
      </c>
      <c r="AO27" s="142" t="s">
        <v>551</v>
      </c>
      <c r="AP27" s="134" t="str" cm="1">
        <f t="array" ref="AP27:AQ27">_xlfn.TEXTSPLIT(AO27,CHAR(10))</f>
        <v>( 訪看10 )第    474 号</v>
      </c>
      <c r="AQ27" s="134" t="str">
        <v>( 訪看41 )第    284 号</v>
      </c>
      <c r="BM27" s="134" t="s">
        <v>10095</v>
      </c>
      <c r="BN27" s="134" t="s">
        <v>10096</v>
      </c>
    </row>
    <row r="28" spans="1:73" ht="48" customHeight="1" thickBot="1">
      <c r="A28" s="133"/>
      <c r="B28" s="184"/>
      <c r="C28" s="140" t="s">
        <v>553</v>
      </c>
      <c r="D28" s="184"/>
      <c r="E28" s="174" t="s">
        <v>554</v>
      </c>
      <c r="F28" s="174"/>
      <c r="G28" s="184"/>
      <c r="H28" s="175" t="s">
        <v>555</v>
      </c>
      <c r="I28" s="175"/>
      <c r="J28" s="184"/>
      <c r="K28" s="175" t="s">
        <v>556</v>
      </c>
      <c r="L28" s="175"/>
      <c r="M28" s="184"/>
      <c r="N28" s="182" t="s">
        <v>557</v>
      </c>
      <c r="O28" s="182"/>
      <c r="P28" s="184"/>
      <c r="Q28" s="141" t="s">
        <v>558</v>
      </c>
      <c r="R28" s="184"/>
      <c r="S28" s="173" t="s">
        <v>559</v>
      </c>
      <c r="T28" s="173"/>
      <c r="U28" s="173"/>
      <c r="V28" s="173"/>
      <c r="W28" s="184"/>
      <c r="X28" s="133"/>
      <c r="Y28" s="133"/>
      <c r="AB28" s="134" t="s">
        <v>9122</v>
      </c>
      <c r="AC28" s="146" t="str" cm="1">
        <f t="array" ref="AC28:AD28">_xlfn.TEXTSPLIT(H28,CHAR(10))</f>
        <v>有限会社グローリーワーク</v>
      </c>
      <c r="AD28" s="146" t="str">
        <v>訪問看護ステーションぐろーりー</v>
      </c>
      <c r="AE28" s="146" t="s">
        <v>7581</v>
      </c>
      <c r="AF28" s="134" t="s">
        <v>7582</v>
      </c>
      <c r="AG28" s="134" t="str" cm="1">
        <f t="array" ref="AG28">_xlfn.TEXTJOIN(",",TRUE,_xlfn._xlws.FILTER(市町村コード!$B$2:$B$186,ISNUMBER(SEARCH(市町村コード!$B$2:$B$186,K28))))</f>
        <v>札幌市</v>
      </c>
      <c r="AH28" s="134" t="s">
        <v>6712</v>
      </c>
      <c r="AI28" s="134" t="str">
        <f t="shared" si="0"/>
        <v xml:space="preserve">
札幌市中央区南一条西２０丁目２ー１　建築管理センタービル６階</v>
      </c>
      <c r="AJ28" s="134" t="str">
        <f t="shared" si="1"/>
        <v>〒064－0801</v>
      </c>
      <c r="AK28" s="134" t="s">
        <v>6916</v>
      </c>
      <c r="AO28" s="142" t="s">
        <v>558</v>
      </c>
      <c r="AP28" s="134" t="str" cm="1">
        <f t="array" ref="AP28:AS28">_xlfn.TEXTSPLIT(AO28,CHAR(10))</f>
        <v>( 訪看23 )第    313 号</v>
      </c>
      <c r="AQ28" s="134" t="str">
        <v>( 訪看25 )第    351 号</v>
      </c>
      <c r="AR28" s="134" t="str">
        <v>( 訪ベⅠ１ )第    381 号</v>
      </c>
      <c r="AS28" s="134" t="str">
        <v>( 訪看41 )第    326 号</v>
      </c>
      <c r="BM28" s="134" t="s">
        <v>10097</v>
      </c>
      <c r="BN28" s="134" t="s">
        <v>10098</v>
      </c>
      <c r="BO28" s="134" t="s">
        <v>10099</v>
      </c>
      <c r="BP28" s="134" t="s">
        <v>10100</v>
      </c>
    </row>
    <row r="29" spans="1:73" ht="60" customHeight="1" thickBot="1">
      <c r="A29" s="133"/>
      <c r="B29" s="184"/>
      <c r="C29" s="133"/>
      <c r="D29" s="184"/>
      <c r="E29" s="133"/>
      <c r="F29" s="133"/>
      <c r="G29" s="184"/>
      <c r="H29" s="133"/>
      <c r="I29" s="133"/>
      <c r="J29" s="184"/>
      <c r="K29" s="133"/>
      <c r="L29" s="133"/>
      <c r="M29" s="184"/>
      <c r="N29" s="133"/>
      <c r="O29" s="133"/>
      <c r="P29" s="184"/>
      <c r="Q29" s="133"/>
      <c r="R29" s="184"/>
      <c r="S29" s="133"/>
      <c r="T29" s="133"/>
      <c r="U29" s="133"/>
      <c r="V29" s="133"/>
      <c r="W29" s="184"/>
      <c r="X29" s="133"/>
      <c r="Y29" s="133"/>
      <c r="AB29" s="134" t="s">
        <v>6911</v>
      </c>
      <c r="AC29" s="146" t="e" cm="1">
        <f t="array" ref="AC29">_xlfn.TEXTSPLIT(H29,CHAR(10))</f>
        <v>#VALUE!</v>
      </c>
      <c r="AD29" s="146"/>
      <c r="AE29" s="146" t="e">
        <v>#VALUE!</v>
      </c>
      <c r="AG29" s="134" t="e" cm="1" vm="1">
        <f t="array" ref="AG29">_xlfn.TEXTJOIN(",",TRUE,_xlfn._xlws.FILTER(市町村コード!$B$2:$B$186,ISNUMBER(SEARCH(市町村コード!$B$2:$B$186,K29))))</f>
        <v>#VALUE!</v>
      </c>
      <c r="AH29" s="134" t="e" vm="1">
        <v>#VALUE!</v>
      </c>
      <c r="AI29" s="134" t="str">
        <f t="shared" si="0"/>
        <v/>
      </c>
      <c r="AJ29" s="134" t="str">
        <f t="shared" si="1"/>
        <v/>
      </c>
      <c r="AK29" s="134" t="s">
        <v>6911</v>
      </c>
      <c r="AO29" s="133"/>
      <c r="AP29" s="134" t="e" cm="1">
        <f t="array" ref="AP29">_xlfn.TEXTSPLIT(AO29,CHAR(10))</f>
        <v>#VALUE!</v>
      </c>
      <c r="BM29" s="134" t="e">
        <v>#VALUE!</v>
      </c>
    </row>
    <row r="30" spans="1:73" ht="0.95" customHeight="1">
      <c r="A30" s="133"/>
      <c r="B30" s="183"/>
      <c r="C30" s="183"/>
      <c r="D30" s="183"/>
      <c r="E30" s="183"/>
      <c r="F30" s="183"/>
      <c r="G30" s="183"/>
      <c r="H30" s="183"/>
      <c r="I30" s="183"/>
      <c r="J30" s="183"/>
      <c r="K30" s="183"/>
      <c r="L30" s="183"/>
      <c r="M30" s="183"/>
      <c r="N30" s="183"/>
      <c r="O30" s="183"/>
      <c r="P30" s="183"/>
      <c r="Q30" s="183"/>
      <c r="R30" s="183"/>
      <c r="S30" s="183"/>
      <c r="T30" s="183"/>
      <c r="U30" s="183"/>
      <c r="V30" s="183"/>
      <c r="W30" s="133"/>
      <c r="X30" s="133"/>
      <c r="Y30" s="133"/>
      <c r="AB30" s="134" t="s">
        <v>6911</v>
      </c>
      <c r="AC30" s="146" t="e" cm="1">
        <f t="array" ref="AC30">_xlfn.TEXTSPLIT(H30,CHAR(10))</f>
        <v>#VALUE!</v>
      </c>
      <c r="AD30" s="146"/>
      <c r="AE30" s="146" t="e">
        <v>#VALUE!</v>
      </c>
      <c r="AG30" s="134" t="e" cm="1" vm="1">
        <f t="array" ref="AG30">_xlfn.TEXTJOIN(",",TRUE,_xlfn._xlws.FILTER(市町村コード!$B$2:$B$186,ISNUMBER(SEARCH(市町村コード!$B$2:$B$186,K30))))</f>
        <v>#VALUE!</v>
      </c>
      <c r="AH30" s="134" t="e" vm="1">
        <v>#VALUE!</v>
      </c>
      <c r="AI30" s="134" t="str">
        <f t="shared" si="0"/>
        <v/>
      </c>
      <c r="AJ30" s="134" t="str">
        <f t="shared" si="1"/>
        <v/>
      </c>
      <c r="AK30" s="134" t="s">
        <v>6911</v>
      </c>
      <c r="AP30" s="134" t="e" cm="1">
        <f t="array" ref="AP30">_xlfn.TEXTSPLIT(AO30,CHAR(10))</f>
        <v>#VALUE!</v>
      </c>
      <c r="BM30" s="134" t="e">
        <v>#VALUE!</v>
      </c>
    </row>
    <row r="31" spans="1:73" ht="60" customHeight="1">
      <c r="A31" s="133"/>
      <c r="B31" s="133"/>
      <c r="C31" s="133"/>
      <c r="D31" s="133"/>
      <c r="E31" s="133"/>
      <c r="F31" s="133"/>
      <c r="G31" s="133"/>
      <c r="H31" s="133"/>
      <c r="I31" s="133"/>
      <c r="J31" s="133"/>
      <c r="K31" s="133"/>
      <c r="L31" s="133"/>
      <c r="M31" s="133"/>
      <c r="N31" s="133"/>
      <c r="O31" s="133"/>
      <c r="P31" s="133"/>
      <c r="Q31" s="133"/>
      <c r="R31" s="133"/>
      <c r="S31" s="133"/>
      <c r="T31" s="133"/>
      <c r="U31" s="133"/>
      <c r="V31" s="133"/>
      <c r="W31" s="133"/>
      <c r="X31" s="133"/>
      <c r="Y31" s="133"/>
      <c r="AB31" s="134" t="s">
        <v>6911</v>
      </c>
      <c r="AC31" s="146" t="e" cm="1">
        <f t="array" ref="AC31">_xlfn.TEXTSPLIT(H31,CHAR(10))</f>
        <v>#VALUE!</v>
      </c>
      <c r="AD31" s="146"/>
      <c r="AE31" s="146" t="e">
        <v>#VALUE!</v>
      </c>
      <c r="AG31" s="134" t="e" cm="1" vm="1">
        <f t="array" ref="AG31">_xlfn.TEXTJOIN(",",TRUE,_xlfn._xlws.FILTER(市町村コード!$B$2:$B$186,ISNUMBER(SEARCH(市町村コード!$B$2:$B$186,K31))))</f>
        <v>#VALUE!</v>
      </c>
      <c r="AH31" s="134" t="e" vm="1">
        <v>#VALUE!</v>
      </c>
      <c r="AI31" s="134" t="str">
        <f t="shared" si="0"/>
        <v/>
      </c>
      <c r="AJ31" s="134" t="str">
        <f t="shared" si="1"/>
        <v/>
      </c>
      <c r="AK31" s="134" t="s">
        <v>6911</v>
      </c>
      <c r="AO31" s="133"/>
      <c r="AP31" s="134" t="e" cm="1">
        <f t="array" ref="AP31">_xlfn.TEXTSPLIT(AO31,CHAR(10))</f>
        <v>#VALUE!</v>
      </c>
      <c r="BM31" s="134" t="e">
        <v>#VALUE!</v>
      </c>
    </row>
    <row r="32" spans="1:73" ht="12" customHeight="1">
      <c r="A32" s="133"/>
      <c r="B32" s="133"/>
      <c r="C32" s="133"/>
      <c r="D32" s="133"/>
      <c r="E32" s="133"/>
      <c r="F32" s="133"/>
      <c r="G32" s="133"/>
      <c r="H32" s="133"/>
      <c r="I32" s="133"/>
      <c r="J32" s="133"/>
      <c r="K32" s="133"/>
      <c r="L32" s="133"/>
      <c r="M32" s="133"/>
      <c r="N32" s="133"/>
      <c r="O32" s="133"/>
      <c r="P32" s="133"/>
      <c r="Q32" s="133"/>
      <c r="R32" s="133"/>
      <c r="S32" s="133"/>
      <c r="T32" s="133"/>
      <c r="U32" s="133"/>
      <c r="V32" s="133"/>
      <c r="W32" s="133"/>
      <c r="X32" s="133"/>
      <c r="Y32" s="133"/>
      <c r="AB32" s="134" t="s">
        <v>6911</v>
      </c>
      <c r="AC32" s="146" t="e" cm="1">
        <f t="array" ref="AC32">_xlfn.TEXTSPLIT(H32,CHAR(10))</f>
        <v>#VALUE!</v>
      </c>
      <c r="AD32" s="146"/>
      <c r="AE32" s="146" t="e">
        <v>#VALUE!</v>
      </c>
      <c r="AG32" s="134" t="e" cm="1" vm="1">
        <f t="array" ref="AG32">_xlfn.TEXTJOIN(",",TRUE,_xlfn._xlws.FILTER(市町村コード!$B$2:$B$186,ISNUMBER(SEARCH(市町村コード!$B$2:$B$186,K32))))</f>
        <v>#VALUE!</v>
      </c>
      <c r="AH32" s="134" t="e" vm="1">
        <v>#VALUE!</v>
      </c>
      <c r="AI32" s="134" t="str">
        <f t="shared" si="0"/>
        <v/>
      </c>
      <c r="AJ32" s="134" t="str">
        <f t="shared" si="1"/>
        <v/>
      </c>
      <c r="AK32" s="134" t="s">
        <v>6911</v>
      </c>
      <c r="AO32" s="133"/>
      <c r="AP32" s="134" t="e" cm="1">
        <f t="array" ref="AP32">_xlfn.TEXTSPLIT(AO32,CHAR(10))</f>
        <v>#VALUE!</v>
      </c>
      <c r="BM32" s="134" t="e">
        <v>#VALUE!</v>
      </c>
    </row>
    <row r="33" spans="1:73" ht="8.1" customHeight="1">
      <c r="A33" s="133"/>
      <c r="B33" s="133"/>
      <c r="C33" s="133"/>
      <c r="D33" s="133"/>
      <c r="E33" s="133"/>
      <c r="F33" s="133"/>
      <c r="G33" s="133"/>
      <c r="H33" s="133"/>
      <c r="I33" s="178" t="s">
        <v>476</v>
      </c>
      <c r="J33" s="178"/>
      <c r="K33" s="178"/>
      <c r="L33" s="133"/>
      <c r="M33" s="133"/>
      <c r="N33" s="133"/>
      <c r="O33" s="133"/>
      <c r="P33" s="133"/>
      <c r="Q33" s="133"/>
      <c r="R33" s="133"/>
      <c r="S33" s="133"/>
      <c r="T33" s="133"/>
      <c r="U33" s="133"/>
      <c r="V33" s="133"/>
      <c r="W33" s="133"/>
      <c r="X33" s="133"/>
      <c r="Y33" s="133"/>
      <c r="AB33" s="134" t="s">
        <v>6911</v>
      </c>
      <c r="AC33" s="146" t="e" cm="1">
        <f t="array" ref="AC33">_xlfn.TEXTSPLIT(H33,CHAR(10))</f>
        <v>#VALUE!</v>
      </c>
      <c r="AD33" s="146"/>
      <c r="AE33" s="146" t="e">
        <v>#VALUE!</v>
      </c>
      <c r="AG33" s="134" t="e" cm="1" vm="1">
        <f t="array" ref="AG33">_xlfn.TEXTJOIN(",",TRUE,_xlfn._xlws.FILTER(市町村コード!$B$2:$B$186,ISNUMBER(SEARCH(市町村コード!$B$2:$B$186,K33))))</f>
        <v>#VALUE!</v>
      </c>
      <c r="AH33" s="134" t="e" vm="1">
        <v>#VALUE!</v>
      </c>
      <c r="AI33" s="134" t="str">
        <f t="shared" si="0"/>
        <v/>
      </c>
      <c r="AJ33" s="134" t="str">
        <f t="shared" si="1"/>
        <v/>
      </c>
      <c r="AK33" s="134" t="s">
        <v>6911</v>
      </c>
      <c r="AO33" s="133"/>
      <c r="AP33" s="134" t="e" cm="1">
        <f t="array" ref="AP33">_xlfn.TEXTSPLIT(AO33,CHAR(10))</f>
        <v>#VALUE!</v>
      </c>
      <c r="BM33" s="134" t="e">
        <v>#VALUE!</v>
      </c>
    </row>
    <row r="34" spans="1:73" ht="12" customHeight="1">
      <c r="A34" s="133"/>
      <c r="B34" s="179"/>
      <c r="C34" s="179"/>
      <c r="D34" s="179"/>
      <c r="E34" s="179"/>
      <c r="F34" s="133"/>
      <c r="G34" s="133"/>
      <c r="H34" s="133"/>
      <c r="I34" s="178"/>
      <c r="J34" s="178"/>
      <c r="K34" s="178"/>
      <c r="L34" s="133"/>
      <c r="M34" s="133"/>
      <c r="N34" s="133"/>
      <c r="O34" s="133"/>
      <c r="P34" s="133"/>
      <c r="Q34" s="133"/>
      <c r="R34" s="133"/>
      <c r="S34" s="133"/>
      <c r="T34" s="133"/>
      <c r="U34" s="133"/>
      <c r="V34" s="133"/>
      <c r="W34" s="133"/>
      <c r="X34" s="133"/>
      <c r="Y34" s="133"/>
      <c r="AB34" s="134" t="s">
        <v>6911</v>
      </c>
      <c r="AC34" s="146" t="e" cm="1">
        <f t="array" ref="AC34">_xlfn.TEXTSPLIT(H34,CHAR(10))</f>
        <v>#VALUE!</v>
      </c>
      <c r="AD34" s="146"/>
      <c r="AE34" s="146" t="e">
        <v>#VALUE!</v>
      </c>
      <c r="AG34" s="134" t="e" cm="1" vm="1">
        <f t="array" ref="AG34">_xlfn.TEXTJOIN(",",TRUE,_xlfn._xlws.FILTER(市町村コード!$B$2:$B$186,ISNUMBER(SEARCH(市町村コード!$B$2:$B$186,K34))))</f>
        <v>#VALUE!</v>
      </c>
      <c r="AH34" s="134" t="e" vm="1">
        <v>#VALUE!</v>
      </c>
      <c r="AI34" s="134" t="str">
        <f t="shared" si="0"/>
        <v/>
      </c>
      <c r="AJ34" s="134" t="str">
        <f t="shared" si="1"/>
        <v/>
      </c>
      <c r="AK34" s="134" t="s">
        <v>6911</v>
      </c>
      <c r="AO34" s="133"/>
      <c r="AP34" s="134" t="e" cm="1">
        <f t="array" ref="AP34">_xlfn.TEXTSPLIT(AO34,CHAR(10))</f>
        <v>#VALUE!</v>
      </c>
      <c r="BM34" s="134" t="e">
        <v>#VALUE!</v>
      </c>
    </row>
    <row r="35" spans="1:73" ht="14.1" customHeight="1">
      <c r="A35" s="133"/>
      <c r="B35" s="133"/>
      <c r="C35" s="180" t="s">
        <v>477</v>
      </c>
      <c r="D35" s="180"/>
      <c r="E35" s="180"/>
      <c r="F35" s="180"/>
      <c r="G35" s="180"/>
      <c r="H35" s="180"/>
      <c r="I35" s="180"/>
      <c r="J35" s="180"/>
      <c r="K35" s="180"/>
      <c r="L35" s="133"/>
      <c r="M35" s="133"/>
      <c r="N35" s="133"/>
      <c r="O35" s="181" t="s">
        <v>478</v>
      </c>
      <c r="P35" s="181"/>
      <c r="Q35" s="181"/>
      <c r="R35" s="181"/>
      <c r="S35" s="181"/>
      <c r="T35" s="135" t="s">
        <v>498</v>
      </c>
      <c r="U35" s="136" t="s">
        <v>480</v>
      </c>
      <c r="V35" s="133"/>
      <c r="W35" s="133"/>
      <c r="X35" s="133"/>
      <c r="Y35" s="133"/>
      <c r="AB35" s="134" t="s">
        <v>6911</v>
      </c>
      <c r="AC35" s="146" t="e" cm="1">
        <f t="array" ref="AC35">_xlfn.TEXTSPLIT(H35,CHAR(10))</f>
        <v>#VALUE!</v>
      </c>
      <c r="AD35" s="146"/>
      <c r="AE35" s="146" t="e">
        <v>#VALUE!</v>
      </c>
      <c r="AG35" s="134" t="e" cm="1" vm="1">
        <f t="array" ref="AG35">_xlfn.TEXTJOIN(",",TRUE,_xlfn._xlws.FILTER(市町村コード!$B$2:$B$186,ISNUMBER(SEARCH(市町村コード!$B$2:$B$186,K35))))</f>
        <v>#VALUE!</v>
      </c>
      <c r="AH35" s="134" t="e" vm="1">
        <v>#VALUE!</v>
      </c>
      <c r="AI35" s="134" t="str">
        <f t="shared" si="0"/>
        <v/>
      </c>
      <c r="AJ35" s="134" t="str">
        <f t="shared" si="1"/>
        <v/>
      </c>
      <c r="AK35" s="134" t="s">
        <v>6911</v>
      </c>
      <c r="AP35" s="134" t="e" cm="1">
        <f t="array" ref="AP35">_xlfn.TEXTSPLIT(AO35,CHAR(10))</f>
        <v>#VALUE!</v>
      </c>
      <c r="BM35" s="134" t="e">
        <v>#VALUE!</v>
      </c>
    </row>
    <row r="36" spans="1:73" ht="0.95" customHeight="1" thickBot="1">
      <c r="A36" s="133"/>
      <c r="B36" s="133"/>
      <c r="C36" s="133"/>
      <c r="D36" s="133"/>
      <c r="E36" s="133"/>
      <c r="F36" s="133"/>
      <c r="G36" s="133"/>
      <c r="H36" s="133"/>
      <c r="I36" s="133"/>
      <c r="J36" s="133"/>
      <c r="K36" s="133"/>
      <c r="L36" s="133"/>
      <c r="M36" s="133"/>
      <c r="N36" s="133"/>
      <c r="O36" s="133"/>
      <c r="P36" s="133"/>
      <c r="Q36" s="133"/>
      <c r="R36" s="133"/>
      <c r="S36" s="133"/>
      <c r="T36" s="133"/>
      <c r="U36" s="133"/>
      <c r="V36" s="133"/>
      <c r="W36" s="133"/>
      <c r="X36" s="133"/>
      <c r="Y36" s="133"/>
      <c r="AB36" s="134" t="s">
        <v>6911</v>
      </c>
      <c r="AC36" s="146" t="e" cm="1">
        <f t="array" ref="AC36">_xlfn.TEXTSPLIT(H36,CHAR(10))</f>
        <v>#VALUE!</v>
      </c>
      <c r="AD36" s="146"/>
      <c r="AE36" s="146" t="e">
        <v>#VALUE!</v>
      </c>
      <c r="AG36" s="134" t="e" cm="1" vm="1">
        <f t="array" ref="AG36">_xlfn.TEXTJOIN(",",TRUE,_xlfn._xlws.FILTER(市町村コード!$B$2:$B$186,ISNUMBER(SEARCH(市町村コード!$B$2:$B$186,K36))))</f>
        <v>#VALUE!</v>
      </c>
      <c r="AH36" s="134" t="e" vm="1">
        <v>#VALUE!</v>
      </c>
      <c r="AI36" s="134" t="str">
        <f t="shared" si="0"/>
        <v/>
      </c>
      <c r="AJ36" s="134" t="str">
        <f t="shared" si="1"/>
        <v/>
      </c>
      <c r="AK36" s="134" t="s">
        <v>6911</v>
      </c>
      <c r="AO36" s="133"/>
      <c r="AP36" s="134" t="e" cm="1">
        <f t="array" ref="AP36">_xlfn.TEXTSPLIT(AO36,CHAR(10))</f>
        <v>#VALUE!</v>
      </c>
      <c r="BM36" s="134" t="e">
        <v>#VALUE!</v>
      </c>
    </row>
    <row r="37" spans="1:73" ht="0.95" customHeight="1">
      <c r="A37" s="133"/>
      <c r="B37" s="176"/>
      <c r="C37" s="176"/>
      <c r="D37" s="176"/>
      <c r="E37" s="176"/>
      <c r="F37" s="176"/>
      <c r="G37" s="176"/>
      <c r="H37" s="176"/>
      <c r="I37" s="176"/>
      <c r="J37" s="176"/>
      <c r="K37" s="176"/>
      <c r="L37" s="176"/>
      <c r="M37" s="176"/>
      <c r="N37" s="176"/>
      <c r="O37" s="176"/>
      <c r="P37" s="176"/>
      <c r="Q37" s="176"/>
      <c r="R37" s="176"/>
      <c r="S37" s="176"/>
      <c r="T37" s="176"/>
      <c r="U37" s="176"/>
      <c r="V37" s="176"/>
      <c r="W37" s="176"/>
      <c r="X37" s="133"/>
      <c r="Y37" s="133"/>
      <c r="AB37" s="134" t="s">
        <v>6911</v>
      </c>
      <c r="AC37" s="146" t="e" cm="1">
        <f t="array" ref="AC37">_xlfn.TEXTSPLIT(H37,CHAR(10))</f>
        <v>#VALUE!</v>
      </c>
      <c r="AD37" s="146"/>
      <c r="AE37" s="146" t="e">
        <v>#VALUE!</v>
      </c>
      <c r="AG37" s="134" t="e" cm="1" vm="1">
        <f t="array" ref="AG37">_xlfn.TEXTJOIN(",",TRUE,_xlfn._xlws.FILTER(市町村コード!$B$2:$B$186,ISNUMBER(SEARCH(市町村コード!$B$2:$B$186,K37))))</f>
        <v>#VALUE!</v>
      </c>
      <c r="AH37" s="134" t="e" vm="1">
        <v>#VALUE!</v>
      </c>
      <c r="AI37" s="134" t="str">
        <f t="shared" si="0"/>
        <v/>
      </c>
      <c r="AJ37" s="134" t="str">
        <f t="shared" si="1"/>
        <v/>
      </c>
      <c r="AK37" s="134" t="s">
        <v>6911</v>
      </c>
      <c r="AP37" s="134" t="e" cm="1">
        <f t="array" ref="AP37">_xlfn.TEXTSPLIT(AO37,CHAR(10))</f>
        <v>#VALUE!</v>
      </c>
      <c r="BM37" s="134" t="e">
        <v>#VALUE!</v>
      </c>
    </row>
    <row r="38" spans="1:73" ht="15.95" customHeight="1" thickBot="1">
      <c r="A38" s="133"/>
      <c r="B38" s="137"/>
      <c r="C38" s="138" t="s">
        <v>481</v>
      </c>
      <c r="D38" s="137"/>
      <c r="E38" s="177" t="s">
        <v>482</v>
      </c>
      <c r="F38" s="177"/>
      <c r="G38" s="137"/>
      <c r="H38" s="177" t="s">
        <v>483</v>
      </c>
      <c r="I38" s="177"/>
      <c r="J38" s="137"/>
      <c r="K38" s="177" t="s">
        <v>484</v>
      </c>
      <c r="L38" s="177"/>
      <c r="M38" s="137"/>
      <c r="N38" s="177" t="s">
        <v>485</v>
      </c>
      <c r="O38" s="177"/>
      <c r="P38" s="137"/>
      <c r="Q38" s="139" t="s">
        <v>486</v>
      </c>
      <c r="R38" s="137"/>
      <c r="S38" s="177" t="s">
        <v>487</v>
      </c>
      <c r="T38" s="177"/>
      <c r="U38" s="177"/>
      <c r="V38" s="177"/>
      <c r="W38" s="137"/>
      <c r="X38" s="133"/>
      <c r="Y38" s="133"/>
      <c r="AB38" s="134" t="s">
        <v>482</v>
      </c>
      <c r="AC38" s="146" t="str" cm="1">
        <f t="array" ref="AC38">_xlfn.TEXTSPLIT(H38,CHAR(10))</f>
        <v>事業者名/事業所名</v>
      </c>
      <c r="AD38" s="146"/>
      <c r="AE38" s="146" t="s">
        <v>483</v>
      </c>
      <c r="AG38" s="134" t="e" cm="1" vm="1">
        <f t="array" ref="AG38">_xlfn.TEXTJOIN(",",TRUE,_xlfn._xlws.FILTER(市町村コード!$B$2:$B$186,ISNUMBER(SEARCH(市町村コード!$B$2:$B$186,K38))))</f>
        <v>#VALUE!</v>
      </c>
      <c r="AH38" s="134" t="e" vm="1">
        <v>#VALUE!</v>
      </c>
      <c r="AI38" s="134" t="str">
        <f t="shared" si="0"/>
        <v/>
      </c>
      <c r="AJ38" s="134" t="str">
        <f t="shared" si="1"/>
        <v>事業所所在地</v>
      </c>
      <c r="AK38" s="134" t="s">
        <v>484</v>
      </c>
      <c r="AO38" s="139" t="s">
        <v>486</v>
      </c>
      <c r="AP38" s="134" t="str" cm="1">
        <f t="array" ref="AP38">_xlfn.TEXTSPLIT(AO38,CHAR(10))</f>
        <v>受理番号</v>
      </c>
      <c r="BM38" s="134" t="s">
        <v>486</v>
      </c>
    </row>
    <row r="39" spans="1:73" ht="75" customHeight="1" thickBot="1">
      <c r="A39" s="133"/>
      <c r="B39" s="184"/>
      <c r="C39" s="140" t="s">
        <v>560</v>
      </c>
      <c r="D39" s="184"/>
      <c r="E39" s="174" t="s">
        <v>561</v>
      </c>
      <c r="F39" s="174"/>
      <c r="G39" s="184"/>
      <c r="H39" s="175" t="s">
        <v>562</v>
      </c>
      <c r="I39" s="175"/>
      <c r="J39" s="184"/>
      <c r="K39" s="175" t="s">
        <v>563</v>
      </c>
      <c r="L39" s="175"/>
      <c r="M39" s="184"/>
      <c r="N39" s="182" t="s">
        <v>564</v>
      </c>
      <c r="O39" s="182"/>
      <c r="P39" s="184"/>
      <c r="Q39" s="141" t="s">
        <v>565</v>
      </c>
      <c r="R39" s="184"/>
      <c r="S39" s="173" t="s">
        <v>566</v>
      </c>
      <c r="T39" s="173"/>
      <c r="U39" s="173"/>
      <c r="V39" s="173"/>
      <c r="W39" s="184"/>
      <c r="X39" s="133"/>
      <c r="Y39" s="133"/>
      <c r="AB39" s="134" t="s">
        <v>9123</v>
      </c>
      <c r="AC39" s="146" t="str" cm="1">
        <f t="array" ref="AC39:AD39">_xlfn.TEXTSPLIT(H39,CHAR(10))</f>
        <v>有限会社　ウィル</v>
      </c>
      <c r="AD39" s="146" t="str">
        <v>みかん訪問看護ステーション</v>
      </c>
      <c r="AE39" s="146" t="s">
        <v>7583</v>
      </c>
      <c r="AF39" s="134" t="s">
        <v>7584</v>
      </c>
      <c r="AG39" s="134" t="str" cm="1">
        <f t="array" ref="AG39">_xlfn.TEXTJOIN(",",TRUE,_xlfn._xlws.FILTER(市町村コード!$B$2:$B$186,ISNUMBER(SEARCH(市町村コード!$B$2:$B$186,K39))))</f>
        <v>札幌市</v>
      </c>
      <c r="AH39" s="134" t="s">
        <v>6712</v>
      </c>
      <c r="AI39" s="134" t="str">
        <f t="shared" si="0"/>
        <v xml:space="preserve">
札幌市中央区南二十七条西８丁目１－２７－１０１号</v>
      </c>
      <c r="AJ39" s="134" t="str">
        <f t="shared" si="1"/>
        <v>〒064－0927</v>
      </c>
      <c r="AK39" s="134" t="s">
        <v>6917</v>
      </c>
      <c r="AO39" s="142" t="s">
        <v>565</v>
      </c>
      <c r="AP39" s="134" t="str" cm="1">
        <f t="array" ref="AP39:AV39">_xlfn.TEXTSPLIT(AO39,CHAR(10))</f>
        <v>( 訪看10 )第    208 号</v>
      </c>
      <c r="AQ39" s="134" t="str">
        <v>( 訪看23 )第    350 号</v>
      </c>
      <c r="AR39" s="134" t="str">
        <v>( 訪看25 )第    448 号</v>
      </c>
      <c r="AS39" s="134" t="str">
        <v>( 訪看27 )第    489 号</v>
      </c>
      <c r="AT39" s="134" t="str">
        <v>( 訪看34 )第    403 号</v>
      </c>
      <c r="AU39" s="134" t="str">
        <v>( 訪ベⅠ１ )第    502 号</v>
      </c>
      <c r="AV39" s="134" t="str">
        <v>( 訪看40 )第    170 号</v>
      </c>
      <c r="BM39" s="134" t="s">
        <v>10101</v>
      </c>
      <c r="BN39" s="134" t="s">
        <v>10102</v>
      </c>
      <c r="BO39" s="134" t="s">
        <v>10103</v>
      </c>
      <c r="BP39" s="134" t="s">
        <v>10104</v>
      </c>
      <c r="BQ39" s="134" t="s">
        <v>10105</v>
      </c>
      <c r="BR39" s="134" t="s">
        <v>10106</v>
      </c>
      <c r="BS39" s="134" t="s">
        <v>10107</v>
      </c>
    </row>
    <row r="40" spans="1:73" ht="45.95" customHeight="1" thickBot="1">
      <c r="A40" s="133"/>
      <c r="B40" s="184"/>
      <c r="C40" s="140" t="s">
        <v>567</v>
      </c>
      <c r="D40" s="184"/>
      <c r="E40" s="174" t="s">
        <v>568</v>
      </c>
      <c r="F40" s="174"/>
      <c r="G40" s="184"/>
      <c r="H40" s="175" t="s">
        <v>569</v>
      </c>
      <c r="I40" s="175"/>
      <c r="J40" s="184"/>
      <c r="K40" s="175" t="s">
        <v>570</v>
      </c>
      <c r="L40" s="175"/>
      <c r="M40" s="184"/>
      <c r="N40" s="182" t="s">
        <v>571</v>
      </c>
      <c r="O40" s="182"/>
      <c r="P40" s="184"/>
      <c r="Q40" s="141" t="s">
        <v>572</v>
      </c>
      <c r="R40" s="184"/>
      <c r="S40" s="173" t="s">
        <v>573</v>
      </c>
      <c r="T40" s="173"/>
      <c r="U40" s="173"/>
      <c r="V40" s="173"/>
      <c r="W40" s="184"/>
      <c r="X40" s="133"/>
      <c r="Y40" s="133"/>
      <c r="AB40" s="134" t="s">
        <v>9124</v>
      </c>
      <c r="AC40" s="146" t="str" cm="1">
        <f t="array" ref="AC40:AD40">_xlfn.TEXTSPLIT(H40,CHAR(10))</f>
        <v>株式会社ミクロコスモ</v>
      </c>
      <c r="AD40" s="146" t="str">
        <v>訪問看護ステーションＢｅ・スマイル</v>
      </c>
      <c r="AE40" s="146" t="s">
        <v>7585</v>
      </c>
      <c r="AF40" s="134" t="s">
        <v>7586</v>
      </c>
      <c r="AG40" s="134" t="str" cm="1">
        <f t="array" ref="AG40">_xlfn.TEXTJOIN(",",TRUE,_xlfn._xlws.FILTER(市町村コード!$B$2:$B$186,ISNUMBER(SEARCH(市町村コード!$B$2:$B$186,K40))))</f>
        <v>札幌市</v>
      </c>
      <c r="AH40" s="134" t="s">
        <v>6712</v>
      </c>
      <c r="AI40" s="134" t="str">
        <f t="shared" si="0"/>
        <v xml:space="preserve">
札幌市中央区南十六条西１２丁目３番２０号</v>
      </c>
      <c r="AJ40" s="134" t="str">
        <f t="shared" si="1"/>
        <v>〒064－0916</v>
      </c>
      <c r="AK40" s="134" t="s">
        <v>6918</v>
      </c>
      <c r="AO40" s="142" t="s">
        <v>572</v>
      </c>
      <c r="AP40" s="134" t="str" cm="1">
        <f t="array" ref="AP40:AQ40">_xlfn.TEXTSPLIT(AO40,CHAR(10))</f>
        <v>( 訪看24 )第    337 号</v>
      </c>
      <c r="AQ40" s="134" t="str">
        <v>( 訪看25 )第    435 号</v>
      </c>
      <c r="BM40" s="134" t="s">
        <v>10108</v>
      </c>
      <c r="BN40" s="134" t="s">
        <v>10109</v>
      </c>
    </row>
    <row r="41" spans="1:73" ht="45.95" customHeight="1" thickBot="1">
      <c r="A41" s="133"/>
      <c r="B41" s="184"/>
      <c r="C41" s="140" t="s">
        <v>574</v>
      </c>
      <c r="D41" s="184"/>
      <c r="E41" s="174" t="s">
        <v>575</v>
      </c>
      <c r="F41" s="174"/>
      <c r="G41" s="184"/>
      <c r="H41" s="175" t="s">
        <v>576</v>
      </c>
      <c r="I41" s="175"/>
      <c r="J41" s="184"/>
      <c r="K41" s="175" t="s">
        <v>577</v>
      </c>
      <c r="L41" s="175"/>
      <c r="M41" s="184"/>
      <c r="N41" s="182" t="s">
        <v>578</v>
      </c>
      <c r="O41" s="182"/>
      <c r="P41" s="184"/>
      <c r="Q41" s="141" t="s">
        <v>579</v>
      </c>
      <c r="R41" s="184"/>
      <c r="S41" s="173" t="s">
        <v>580</v>
      </c>
      <c r="T41" s="173"/>
      <c r="U41" s="173"/>
      <c r="V41" s="173"/>
      <c r="W41" s="184"/>
      <c r="X41" s="133"/>
      <c r="Y41" s="133"/>
      <c r="AB41" s="134" t="s">
        <v>9125</v>
      </c>
      <c r="AC41" s="146" t="str" cm="1">
        <f t="array" ref="AC41:AD41">_xlfn.TEXTSPLIT(H41,CHAR(10))</f>
        <v>株式会社モルス</v>
      </c>
      <c r="AD41" s="146" t="str">
        <v>訪問看護ステーション　モルス</v>
      </c>
      <c r="AE41" s="146" t="s">
        <v>7587</v>
      </c>
      <c r="AF41" s="134" t="s">
        <v>7588</v>
      </c>
      <c r="AG41" s="134" t="str" cm="1">
        <f t="array" ref="AG41">_xlfn.TEXTJOIN(",",TRUE,_xlfn._xlws.FILTER(市町村コード!$B$2:$B$186,ISNUMBER(SEARCH(市町村コード!$B$2:$B$186,K41))))</f>
        <v>札幌市</v>
      </c>
      <c r="AH41" s="134" t="s">
        <v>6712</v>
      </c>
      <c r="AI41" s="134" t="str">
        <f t="shared" si="0"/>
        <v xml:space="preserve">
札幌市中央区北十一条西１４丁目１－７２</v>
      </c>
      <c r="AJ41" s="134" t="str">
        <f t="shared" si="1"/>
        <v>〒060－0011</v>
      </c>
      <c r="AK41" s="134" t="s">
        <v>6919</v>
      </c>
      <c r="AO41" s="142" t="s">
        <v>579</v>
      </c>
      <c r="AP41" s="134" t="str" cm="1">
        <f t="array" ref="AP41:AS41">_xlfn.TEXTSPLIT(AO41,CHAR(10))</f>
        <v>( 訪看10 )第    506 号</v>
      </c>
      <c r="AQ41" s="134" t="str">
        <v>( 訪看24 )第    331 号</v>
      </c>
      <c r="AR41" s="134" t="str">
        <v>( 訪看25 )第    430 号</v>
      </c>
      <c r="AS41" s="134" t="str">
        <v>( 訪看40 )第    106 号</v>
      </c>
      <c r="BM41" s="134" t="s">
        <v>10110</v>
      </c>
      <c r="BN41" s="134" t="s">
        <v>10111</v>
      </c>
      <c r="BO41" s="134" t="s">
        <v>10112</v>
      </c>
      <c r="BP41" s="134" t="s">
        <v>10113</v>
      </c>
    </row>
    <row r="42" spans="1:73" ht="48" customHeight="1" thickBot="1">
      <c r="A42" s="133"/>
      <c r="B42" s="184"/>
      <c r="C42" s="140" t="s">
        <v>581</v>
      </c>
      <c r="D42" s="184"/>
      <c r="E42" s="174" t="s">
        <v>582</v>
      </c>
      <c r="F42" s="174"/>
      <c r="G42" s="184"/>
      <c r="H42" s="175" t="s">
        <v>583</v>
      </c>
      <c r="I42" s="175"/>
      <c r="J42" s="184"/>
      <c r="K42" s="175" t="s">
        <v>584</v>
      </c>
      <c r="L42" s="175"/>
      <c r="M42" s="184"/>
      <c r="N42" s="182" t="s">
        <v>585</v>
      </c>
      <c r="O42" s="182"/>
      <c r="P42" s="184"/>
      <c r="Q42" s="141" t="s">
        <v>586</v>
      </c>
      <c r="R42" s="184"/>
      <c r="S42" s="173" t="s">
        <v>587</v>
      </c>
      <c r="T42" s="173"/>
      <c r="U42" s="173"/>
      <c r="V42" s="173"/>
      <c r="W42" s="184"/>
      <c r="X42" s="133"/>
      <c r="Y42" s="133"/>
      <c r="AB42" s="134" t="s">
        <v>9126</v>
      </c>
      <c r="AC42" s="146" t="str" cm="1">
        <f t="array" ref="AC42:AD42">_xlfn.TEXTSPLIT(H42,CHAR(10))</f>
        <v>株式会社ケアサポートまごころ</v>
      </c>
      <c r="AD42" s="146" t="str">
        <v>訪問看護ステーションくりの木</v>
      </c>
      <c r="AE42" s="146" t="s">
        <v>7589</v>
      </c>
      <c r="AF42" s="134" t="s">
        <v>7590</v>
      </c>
      <c r="AG42" s="134" t="str" cm="1">
        <f t="array" ref="AG42">_xlfn.TEXTJOIN(",",TRUE,_xlfn._xlws.FILTER(市町村コード!$B$2:$B$186,ISNUMBER(SEARCH(市町村コード!$B$2:$B$186,K42))))</f>
        <v>札幌市</v>
      </c>
      <c r="AH42" s="134" t="s">
        <v>6712</v>
      </c>
      <c r="AI42" s="134" t="str">
        <f t="shared" si="0"/>
        <v xml:space="preserve">
札幌市中央区南十六条西８丁目２番３７号</v>
      </c>
      <c r="AJ42" s="134" t="str">
        <f t="shared" si="1"/>
        <v>〒064－0916</v>
      </c>
      <c r="AK42" s="134" t="s">
        <v>6918</v>
      </c>
      <c r="AO42" s="142" t="s">
        <v>586</v>
      </c>
      <c r="AP42" s="134" t="str" cm="1">
        <f t="array" ref="AP42:AR42">_xlfn.TEXTSPLIT(AO42,CHAR(10))</f>
        <v>( 訪ベⅠ１ )第    575 号</v>
      </c>
      <c r="AQ42" s="134" t="str">
        <v>( 訪ベⅠ１注 )第    322 号</v>
      </c>
      <c r="AR42" s="134" t="str">
        <v>( 訪看41 )第    294 号</v>
      </c>
      <c r="BM42" s="134" t="s">
        <v>10114</v>
      </c>
      <c r="BN42" s="134" t="s">
        <v>10115</v>
      </c>
      <c r="BO42" s="134" t="s">
        <v>10116</v>
      </c>
    </row>
    <row r="43" spans="1:73" ht="45.95" customHeight="1" thickBot="1">
      <c r="A43" s="133"/>
      <c r="B43" s="184"/>
      <c r="C43" s="140" t="s">
        <v>588</v>
      </c>
      <c r="D43" s="184"/>
      <c r="E43" s="174" t="s">
        <v>589</v>
      </c>
      <c r="F43" s="174"/>
      <c r="G43" s="184"/>
      <c r="H43" s="175" t="s">
        <v>590</v>
      </c>
      <c r="I43" s="175"/>
      <c r="J43" s="184"/>
      <c r="K43" s="175" t="s">
        <v>591</v>
      </c>
      <c r="L43" s="175"/>
      <c r="M43" s="184"/>
      <c r="N43" s="182" t="s">
        <v>592</v>
      </c>
      <c r="O43" s="182"/>
      <c r="P43" s="184"/>
      <c r="Q43" s="141" t="s">
        <v>593</v>
      </c>
      <c r="R43" s="184"/>
      <c r="S43" s="173" t="s">
        <v>594</v>
      </c>
      <c r="T43" s="173"/>
      <c r="U43" s="173"/>
      <c r="V43" s="173"/>
      <c r="W43" s="184"/>
      <c r="X43" s="133"/>
      <c r="Y43" s="133"/>
      <c r="AB43" s="134" t="s">
        <v>9127</v>
      </c>
      <c r="AC43" s="146" t="str" cm="1">
        <f t="array" ref="AC43:AD43">_xlfn.TEXTSPLIT(H43,CHAR(10))</f>
        <v>ホクビシティホーム株式会社</v>
      </c>
      <c r="AD43" s="146" t="str">
        <v>こすもす訪問看護ステーション</v>
      </c>
      <c r="AE43" s="146" t="s">
        <v>7591</v>
      </c>
      <c r="AF43" s="134" t="s">
        <v>7592</v>
      </c>
      <c r="AG43" s="134" t="str" cm="1">
        <f t="array" ref="AG43">_xlfn.TEXTJOIN(",",TRUE,_xlfn._xlws.FILTER(市町村コード!$B$2:$B$186,ISNUMBER(SEARCH(市町村コード!$B$2:$B$186,K43))))</f>
        <v>札幌市</v>
      </c>
      <c r="AH43" s="134" t="s">
        <v>6712</v>
      </c>
      <c r="AI43" s="134" t="str">
        <f t="shared" si="0"/>
        <v xml:space="preserve">
札幌市中央区南十六条西１９丁目１番３２　シティホーム山鼻３号館</v>
      </c>
      <c r="AJ43" s="134" t="str">
        <f t="shared" si="1"/>
        <v>〒064－0916</v>
      </c>
      <c r="AK43" s="134" t="s">
        <v>6918</v>
      </c>
      <c r="AO43" s="142" t="s">
        <v>593</v>
      </c>
      <c r="AP43" s="134" t="str" cm="1">
        <f t="array" ref="AP43:AR43">_xlfn.TEXTSPLIT(AO43,CHAR(10))</f>
        <v>( 訪看23 )第    438 号</v>
      </c>
      <c r="AQ43" s="134" t="str">
        <v>( 訪看25 )第    533 号</v>
      </c>
      <c r="AR43" s="134" t="str">
        <v>( 訪看41 )第     21 号</v>
      </c>
      <c r="BM43" s="134" t="s">
        <v>10117</v>
      </c>
      <c r="BN43" s="134" t="s">
        <v>10118</v>
      </c>
      <c r="BO43" s="134" t="s">
        <v>10119</v>
      </c>
    </row>
    <row r="44" spans="1:73" ht="93" customHeight="1" thickBot="1">
      <c r="A44" s="133"/>
      <c r="B44" s="184"/>
      <c r="C44" s="140" t="s">
        <v>595</v>
      </c>
      <c r="D44" s="184"/>
      <c r="E44" s="174" t="s">
        <v>596</v>
      </c>
      <c r="F44" s="174"/>
      <c r="G44" s="184"/>
      <c r="H44" s="175" t="s">
        <v>597</v>
      </c>
      <c r="I44" s="175"/>
      <c r="J44" s="184"/>
      <c r="K44" s="175" t="s">
        <v>598</v>
      </c>
      <c r="L44" s="175"/>
      <c r="M44" s="184"/>
      <c r="N44" s="182" t="s">
        <v>599</v>
      </c>
      <c r="O44" s="182"/>
      <c r="P44" s="184"/>
      <c r="Q44" s="147" t="s">
        <v>10019</v>
      </c>
      <c r="R44" s="184"/>
      <c r="S44" s="173" t="s">
        <v>600</v>
      </c>
      <c r="T44" s="173"/>
      <c r="U44" s="173"/>
      <c r="V44" s="173"/>
      <c r="W44" s="184"/>
      <c r="X44" s="133"/>
      <c r="Y44" s="133"/>
      <c r="AB44" s="134" t="s">
        <v>9128</v>
      </c>
      <c r="AC44" s="146" t="str" cm="1">
        <f t="array" ref="AC44:AD44">_xlfn.TEXTSPLIT(H44,CHAR(10))</f>
        <v>ｔｅａｍＥ　ｌｌｃ合同会社</v>
      </c>
      <c r="AD44" s="146" t="str">
        <v>Ｅーｃａｒｅ訪問看護ステーション</v>
      </c>
      <c r="AE44" s="146" t="s">
        <v>7593</v>
      </c>
      <c r="AF44" s="134" t="s">
        <v>7594</v>
      </c>
      <c r="AG44" s="134" t="str" cm="1">
        <f t="array" ref="AG44">_xlfn.TEXTJOIN(",",TRUE,_xlfn._xlws.FILTER(市町村コード!$B$2:$B$186,ISNUMBER(SEARCH(市町村コード!$B$2:$B$186,K44))))</f>
        <v>札幌市</v>
      </c>
      <c r="AH44" s="134" t="s">
        <v>6712</v>
      </c>
      <c r="AI44" s="134" t="str">
        <f t="shared" si="0"/>
        <v xml:space="preserve">
札幌市中央区円山西町３丁目３番１５号</v>
      </c>
      <c r="AJ44" s="134" t="str">
        <f t="shared" si="1"/>
        <v>〒064－0944</v>
      </c>
      <c r="AK44" s="134" t="s">
        <v>6920</v>
      </c>
      <c r="AO44" s="147" t="s">
        <v>10019</v>
      </c>
      <c r="AP44" s="134" t="str" cm="1">
        <f t="array" ref="AP44:AX44">_xlfn.TEXTSPLIT(AO44,CHAR(10))</f>
        <v>( 訪看10 )第    203 号</v>
      </c>
      <c r="AQ44" s="134" t="str">
        <v>( 訪看23 )第    378 号</v>
      </c>
      <c r="AR44" s="134" t="str">
        <v>( 訪看25 )第    478 号</v>
      </c>
      <c r="AS44" s="134" t="str">
        <v>( 訪看27 )第     40 号</v>
      </c>
      <c r="AT44" s="134" t="str">
        <v>( 訪看28 )第     31 号</v>
      </c>
      <c r="AU44" s="134" t="str">
        <v>( 訪看34 )第    352 号</v>
      </c>
      <c r="AV44" s="134" t="str">
        <v>( 訪看35 )第     93 号</v>
      </c>
      <c r="AW44" s="134" t="str">
        <v>( 訪ベⅠ１ )第    612 号</v>
      </c>
      <c r="AX44" s="134" t="str">
        <v>( 訪看40 )第    216 号</v>
      </c>
      <c r="BM44" s="134" t="s">
        <v>10120</v>
      </c>
      <c r="BN44" s="134" t="s">
        <v>10121</v>
      </c>
      <c r="BO44" s="134" t="s">
        <v>10122</v>
      </c>
      <c r="BP44" s="134" t="s">
        <v>10123</v>
      </c>
      <c r="BQ44" s="134" t="s">
        <v>10124</v>
      </c>
      <c r="BR44" s="134" t="s">
        <v>10125</v>
      </c>
      <c r="BS44" s="134" t="s">
        <v>10126</v>
      </c>
      <c r="BT44" s="134" t="s">
        <v>10127</v>
      </c>
      <c r="BU44" s="134" t="s">
        <v>10128</v>
      </c>
    </row>
    <row r="45" spans="1:73" ht="116.1" customHeight="1" thickBot="1">
      <c r="A45" s="133"/>
      <c r="B45" s="184"/>
      <c r="C45" s="133"/>
      <c r="D45" s="184"/>
      <c r="E45" s="133"/>
      <c r="F45" s="133"/>
      <c r="G45" s="184"/>
      <c r="H45" s="133"/>
      <c r="I45" s="133"/>
      <c r="J45" s="184"/>
      <c r="K45" s="133"/>
      <c r="L45" s="133"/>
      <c r="M45" s="184"/>
      <c r="N45" s="133"/>
      <c r="O45" s="133"/>
      <c r="P45" s="184"/>
      <c r="Q45" s="133"/>
      <c r="R45" s="184"/>
      <c r="S45" s="133"/>
      <c r="T45" s="133"/>
      <c r="U45" s="133"/>
      <c r="V45" s="133"/>
      <c r="W45" s="184"/>
      <c r="X45" s="133"/>
      <c r="Y45" s="133"/>
      <c r="AB45" s="134" t="s">
        <v>6911</v>
      </c>
      <c r="AC45" s="146" t="e" cm="1">
        <f t="array" ref="AC45">_xlfn.TEXTSPLIT(H45,CHAR(10))</f>
        <v>#VALUE!</v>
      </c>
      <c r="AD45" s="146"/>
      <c r="AE45" s="146" t="e">
        <v>#VALUE!</v>
      </c>
      <c r="AG45" s="134" t="e" cm="1" vm="1">
        <f t="array" ref="AG45">_xlfn.TEXTJOIN(",",TRUE,_xlfn._xlws.FILTER(市町村コード!$B$2:$B$186,ISNUMBER(SEARCH(市町村コード!$B$2:$B$186,K45))))</f>
        <v>#VALUE!</v>
      </c>
      <c r="AH45" s="134" t="e" vm="1">
        <v>#VALUE!</v>
      </c>
      <c r="AI45" s="134" t="str">
        <f t="shared" si="0"/>
        <v/>
      </c>
      <c r="AJ45" s="134" t="str">
        <f t="shared" si="1"/>
        <v/>
      </c>
      <c r="AK45" s="134" t="s">
        <v>6911</v>
      </c>
      <c r="AO45" s="133"/>
      <c r="AP45" s="134" t="e" cm="1">
        <f t="array" ref="AP45">_xlfn.TEXTSPLIT(AO45,CHAR(10))</f>
        <v>#VALUE!</v>
      </c>
      <c r="BM45" s="134" t="e">
        <v>#VALUE!</v>
      </c>
    </row>
    <row r="46" spans="1:73" ht="0.95" customHeight="1">
      <c r="A46" s="133"/>
      <c r="B46" s="183"/>
      <c r="C46" s="183"/>
      <c r="D46" s="183"/>
      <c r="E46" s="183"/>
      <c r="F46" s="183"/>
      <c r="G46" s="183"/>
      <c r="H46" s="183"/>
      <c r="I46" s="183"/>
      <c r="J46" s="183"/>
      <c r="K46" s="183"/>
      <c r="L46" s="183"/>
      <c r="M46" s="183"/>
      <c r="N46" s="183"/>
      <c r="O46" s="183"/>
      <c r="P46" s="183"/>
      <c r="Q46" s="183"/>
      <c r="R46" s="183"/>
      <c r="S46" s="183"/>
      <c r="T46" s="183"/>
      <c r="U46" s="183"/>
      <c r="V46" s="183"/>
      <c r="W46" s="133"/>
      <c r="X46" s="133"/>
      <c r="Y46" s="133"/>
      <c r="AB46" s="134" t="s">
        <v>6911</v>
      </c>
      <c r="AC46" s="146" t="e" cm="1">
        <f t="array" ref="AC46">_xlfn.TEXTSPLIT(H46,CHAR(10))</f>
        <v>#VALUE!</v>
      </c>
      <c r="AD46" s="146"/>
      <c r="AE46" s="146" t="e">
        <v>#VALUE!</v>
      </c>
      <c r="AG46" s="134" t="e" cm="1" vm="1">
        <f t="array" ref="AG46">_xlfn.TEXTJOIN(",",TRUE,_xlfn._xlws.FILTER(市町村コード!$B$2:$B$186,ISNUMBER(SEARCH(市町村コード!$B$2:$B$186,K46))))</f>
        <v>#VALUE!</v>
      </c>
      <c r="AH46" s="134" t="e" vm="1">
        <v>#VALUE!</v>
      </c>
      <c r="AI46" s="134" t="str">
        <f t="shared" si="0"/>
        <v/>
      </c>
      <c r="AJ46" s="134" t="str">
        <f t="shared" si="1"/>
        <v/>
      </c>
      <c r="AK46" s="134" t="s">
        <v>6911</v>
      </c>
      <c r="AP46" s="134" t="e" cm="1">
        <f t="array" ref="AP46">_xlfn.TEXTSPLIT(AO46,CHAR(10))</f>
        <v>#VALUE!</v>
      </c>
      <c r="BM46" s="134" t="e">
        <v>#VALUE!</v>
      </c>
    </row>
    <row r="47" spans="1:73" ht="60" customHeight="1">
      <c r="A47" s="133"/>
      <c r="B47" s="133"/>
      <c r="C47" s="133"/>
      <c r="D47" s="133"/>
      <c r="E47" s="133"/>
      <c r="F47" s="133"/>
      <c r="G47" s="133"/>
      <c r="H47" s="133"/>
      <c r="I47" s="133"/>
      <c r="J47" s="133"/>
      <c r="K47" s="133"/>
      <c r="L47" s="133"/>
      <c r="M47" s="133"/>
      <c r="N47" s="133"/>
      <c r="O47" s="133"/>
      <c r="P47" s="133"/>
      <c r="Q47" s="133"/>
      <c r="R47" s="133"/>
      <c r="S47" s="133"/>
      <c r="T47" s="133"/>
      <c r="U47" s="133"/>
      <c r="V47" s="133"/>
      <c r="W47" s="133"/>
      <c r="X47" s="133"/>
      <c r="Y47" s="133"/>
      <c r="AB47" s="134" t="s">
        <v>6911</v>
      </c>
      <c r="AC47" s="146" t="e" cm="1">
        <f t="array" ref="AC47">_xlfn.TEXTSPLIT(H47,CHAR(10))</f>
        <v>#VALUE!</v>
      </c>
      <c r="AD47" s="146"/>
      <c r="AE47" s="146" t="e">
        <v>#VALUE!</v>
      </c>
      <c r="AG47" s="134" t="e" cm="1" vm="1">
        <f t="array" ref="AG47">_xlfn.TEXTJOIN(",",TRUE,_xlfn._xlws.FILTER(市町村コード!$B$2:$B$186,ISNUMBER(SEARCH(市町村コード!$B$2:$B$186,K47))))</f>
        <v>#VALUE!</v>
      </c>
      <c r="AH47" s="134" t="e" vm="1">
        <v>#VALUE!</v>
      </c>
      <c r="AI47" s="134" t="str">
        <f t="shared" si="0"/>
        <v/>
      </c>
      <c r="AJ47" s="134" t="str">
        <f t="shared" si="1"/>
        <v/>
      </c>
      <c r="AK47" s="134" t="s">
        <v>6911</v>
      </c>
      <c r="AO47" s="133"/>
      <c r="AP47" s="134" t="e" cm="1">
        <f t="array" ref="AP47">_xlfn.TEXTSPLIT(AO47,CHAR(10))</f>
        <v>#VALUE!</v>
      </c>
      <c r="BM47" s="134" t="e">
        <v>#VALUE!</v>
      </c>
    </row>
    <row r="48" spans="1:73" ht="12" customHeight="1">
      <c r="A48" s="133"/>
      <c r="B48" s="133"/>
      <c r="C48" s="133"/>
      <c r="D48" s="133"/>
      <c r="E48" s="133"/>
      <c r="F48" s="133"/>
      <c r="G48" s="133"/>
      <c r="H48" s="133"/>
      <c r="I48" s="133"/>
      <c r="J48" s="133"/>
      <c r="K48" s="133"/>
      <c r="L48" s="133"/>
      <c r="M48" s="133"/>
      <c r="N48" s="133"/>
      <c r="O48" s="133"/>
      <c r="P48" s="133"/>
      <c r="Q48" s="133"/>
      <c r="R48" s="133"/>
      <c r="S48" s="133"/>
      <c r="T48" s="133"/>
      <c r="U48" s="133"/>
      <c r="V48" s="133"/>
      <c r="W48" s="133"/>
      <c r="X48" s="133"/>
      <c r="Y48" s="133"/>
      <c r="AB48" s="134" t="s">
        <v>6911</v>
      </c>
      <c r="AC48" s="146" t="e" cm="1">
        <f t="array" ref="AC48">_xlfn.TEXTSPLIT(H48,CHAR(10))</f>
        <v>#VALUE!</v>
      </c>
      <c r="AD48" s="146"/>
      <c r="AE48" s="146" t="e">
        <v>#VALUE!</v>
      </c>
      <c r="AG48" s="134" t="e" cm="1" vm="1">
        <f t="array" ref="AG48">_xlfn.TEXTJOIN(",",TRUE,_xlfn._xlws.FILTER(市町村コード!$B$2:$B$186,ISNUMBER(SEARCH(市町村コード!$B$2:$B$186,K48))))</f>
        <v>#VALUE!</v>
      </c>
      <c r="AH48" s="134" t="e" vm="1">
        <v>#VALUE!</v>
      </c>
      <c r="AI48" s="134" t="str">
        <f t="shared" si="0"/>
        <v/>
      </c>
      <c r="AJ48" s="134" t="str">
        <f t="shared" si="1"/>
        <v/>
      </c>
      <c r="AK48" s="134" t="s">
        <v>6911</v>
      </c>
      <c r="AO48" s="133"/>
      <c r="AP48" s="134" t="e" cm="1">
        <f t="array" ref="AP48">_xlfn.TEXTSPLIT(AO48,CHAR(10))</f>
        <v>#VALUE!</v>
      </c>
      <c r="BM48" s="134" t="e">
        <v>#VALUE!</v>
      </c>
    </row>
    <row r="49" spans="1:73" ht="8.1" customHeight="1">
      <c r="A49" s="133"/>
      <c r="B49" s="133"/>
      <c r="C49" s="133"/>
      <c r="D49" s="133"/>
      <c r="E49" s="133"/>
      <c r="F49" s="133"/>
      <c r="G49" s="133"/>
      <c r="H49" s="133"/>
      <c r="I49" s="178" t="s">
        <v>476</v>
      </c>
      <c r="J49" s="178"/>
      <c r="K49" s="178"/>
      <c r="L49" s="133"/>
      <c r="M49" s="133"/>
      <c r="N49" s="133"/>
      <c r="O49" s="133"/>
      <c r="P49" s="133"/>
      <c r="Q49" s="133"/>
      <c r="R49" s="133"/>
      <c r="S49" s="133"/>
      <c r="T49" s="133"/>
      <c r="U49" s="133"/>
      <c r="V49" s="133"/>
      <c r="W49" s="133"/>
      <c r="X49" s="133"/>
      <c r="Y49" s="133"/>
      <c r="AB49" s="134" t="s">
        <v>6911</v>
      </c>
      <c r="AC49" s="146" t="e" cm="1">
        <f t="array" ref="AC49">_xlfn.TEXTSPLIT(H49,CHAR(10))</f>
        <v>#VALUE!</v>
      </c>
      <c r="AD49" s="146"/>
      <c r="AE49" s="146" t="e">
        <v>#VALUE!</v>
      </c>
      <c r="AG49" s="134" t="e" cm="1" vm="1">
        <f t="array" ref="AG49">_xlfn.TEXTJOIN(",",TRUE,_xlfn._xlws.FILTER(市町村コード!$B$2:$B$186,ISNUMBER(SEARCH(市町村コード!$B$2:$B$186,K49))))</f>
        <v>#VALUE!</v>
      </c>
      <c r="AH49" s="134" t="e" vm="1">
        <v>#VALUE!</v>
      </c>
      <c r="AI49" s="134" t="str">
        <f t="shared" si="0"/>
        <v/>
      </c>
      <c r="AJ49" s="134" t="str">
        <f t="shared" si="1"/>
        <v/>
      </c>
      <c r="AK49" s="134" t="s">
        <v>6911</v>
      </c>
      <c r="AO49" s="133"/>
      <c r="AP49" s="134" t="e" cm="1">
        <f t="array" ref="AP49">_xlfn.TEXTSPLIT(AO49,CHAR(10))</f>
        <v>#VALUE!</v>
      </c>
      <c r="BM49" s="134" t="e">
        <v>#VALUE!</v>
      </c>
    </row>
    <row r="50" spans="1:73" ht="12" customHeight="1">
      <c r="A50" s="133"/>
      <c r="B50" s="179"/>
      <c r="C50" s="179"/>
      <c r="D50" s="179"/>
      <c r="E50" s="179"/>
      <c r="F50" s="133"/>
      <c r="G50" s="133"/>
      <c r="H50" s="133"/>
      <c r="I50" s="178"/>
      <c r="J50" s="178"/>
      <c r="K50" s="178"/>
      <c r="L50" s="133"/>
      <c r="M50" s="133"/>
      <c r="N50" s="133"/>
      <c r="O50" s="133"/>
      <c r="P50" s="133"/>
      <c r="Q50" s="133"/>
      <c r="R50" s="133"/>
      <c r="S50" s="133"/>
      <c r="T50" s="133"/>
      <c r="U50" s="133"/>
      <c r="V50" s="133"/>
      <c r="W50" s="133"/>
      <c r="X50" s="133"/>
      <c r="Y50" s="133"/>
      <c r="AB50" s="134" t="s">
        <v>6911</v>
      </c>
      <c r="AC50" s="146" t="e" cm="1">
        <f t="array" ref="AC50">_xlfn.TEXTSPLIT(H50,CHAR(10))</f>
        <v>#VALUE!</v>
      </c>
      <c r="AD50" s="146"/>
      <c r="AE50" s="146" t="e">
        <v>#VALUE!</v>
      </c>
      <c r="AG50" s="134" t="e" cm="1" vm="1">
        <f t="array" ref="AG50">_xlfn.TEXTJOIN(",",TRUE,_xlfn._xlws.FILTER(市町村コード!$B$2:$B$186,ISNUMBER(SEARCH(市町村コード!$B$2:$B$186,K50))))</f>
        <v>#VALUE!</v>
      </c>
      <c r="AH50" s="134" t="e" vm="1">
        <v>#VALUE!</v>
      </c>
      <c r="AI50" s="134" t="str">
        <f t="shared" si="0"/>
        <v/>
      </c>
      <c r="AJ50" s="134" t="str">
        <f t="shared" si="1"/>
        <v/>
      </c>
      <c r="AK50" s="134" t="s">
        <v>6911</v>
      </c>
      <c r="AO50" s="133"/>
      <c r="AP50" s="134" t="e" cm="1">
        <f t="array" ref="AP50">_xlfn.TEXTSPLIT(AO50,CHAR(10))</f>
        <v>#VALUE!</v>
      </c>
      <c r="BM50" s="134" t="e">
        <v>#VALUE!</v>
      </c>
    </row>
    <row r="51" spans="1:73" ht="14.1" customHeight="1">
      <c r="A51" s="133"/>
      <c r="B51" s="133"/>
      <c r="C51" s="180" t="s">
        <v>477</v>
      </c>
      <c r="D51" s="180"/>
      <c r="E51" s="180"/>
      <c r="F51" s="180"/>
      <c r="G51" s="180"/>
      <c r="H51" s="180"/>
      <c r="I51" s="180"/>
      <c r="J51" s="180"/>
      <c r="K51" s="180"/>
      <c r="L51" s="133"/>
      <c r="M51" s="133"/>
      <c r="N51" s="133"/>
      <c r="O51" s="181" t="s">
        <v>478</v>
      </c>
      <c r="P51" s="181"/>
      <c r="Q51" s="181"/>
      <c r="R51" s="181"/>
      <c r="S51" s="181"/>
      <c r="T51" s="135" t="s">
        <v>504</v>
      </c>
      <c r="U51" s="136" t="s">
        <v>480</v>
      </c>
      <c r="V51" s="133"/>
      <c r="W51" s="133"/>
      <c r="X51" s="133"/>
      <c r="Y51" s="133"/>
      <c r="AB51" s="134" t="s">
        <v>6911</v>
      </c>
      <c r="AC51" s="146" t="e" cm="1">
        <f t="array" ref="AC51">_xlfn.TEXTSPLIT(H51,CHAR(10))</f>
        <v>#VALUE!</v>
      </c>
      <c r="AD51" s="146"/>
      <c r="AE51" s="146" t="e">
        <v>#VALUE!</v>
      </c>
      <c r="AG51" s="134" t="e" cm="1" vm="1">
        <f t="array" ref="AG51">_xlfn.TEXTJOIN(",",TRUE,_xlfn._xlws.FILTER(市町村コード!$B$2:$B$186,ISNUMBER(SEARCH(市町村コード!$B$2:$B$186,K51))))</f>
        <v>#VALUE!</v>
      </c>
      <c r="AH51" s="134" t="e" vm="1">
        <v>#VALUE!</v>
      </c>
      <c r="AI51" s="134" t="str">
        <f t="shared" si="0"/>
        <v/>
      </c>
      <c r="AJ51" s="134" t="str">
        <f t="shared" si="1"/>
        <v/>
      </c>
      <c r="AK51" s="134" t="s">
        <v>6911</v>
      </c>
      <c r="AP51" s="134" t="e" cm="1">
        <f t="array" ref="AP51">_xlfn.TEXTSPLIT(AO51,CHAR(10))</f>
        <v>#VALUE!</v>
      </c>
      <c r="BM51" s="134" t="e">
        <v>#VALUE!</v>
      </c>
    </row>
    <row r="52" spans="1:73" ht="0.95" customHeight="1" thickBot="1">
      <c r="A52" s="133"/>
      <c r="B52" s="133"/>
      <c r="C52" s="133"/>
      <c r="D52" s="133"/>
      <c r="E52" s="133"/>
      <c r="F52" s="133"/>
      <c r="G52" s="133"/>
      <c r="H52" s="133"/>
      <c r="I52" s="133"/>
      <c r="J52" s="133"/>
      <c r="K52" s="133"/>
      <c r="L52" s="133"/>
      <c r="M52" s="133"/>
      <c r="N52" s="133"/>
      <c r="O52" s="133"/>
      <c r="P52" s="133"/>
      <c r="Q52" s="133"/>
      <c r="R52" s="133"/>
      <c r="S52" s="133"/>
      <c r="T52" s="133"/>
      <c r="U52" s="133"/>
      <c r="V52" s="133"/>
      <c r="W52" s="133"/>
      <c r="X52" s="133"/>
      <c r="Y52" s="133"/>
      <c r="AB52" s="134" t="s">
        <v>6911</v>
      </c>
      <c r="AC52" s="146" t="e" cm="1">
        <f t="array" ref="AC52">_xlfn.TEXTSPLIT(H52,CHAR(10))</f>
        <v>#VALUE!</v>
      </c>
      <c r="AD52" s="146"/>
      <c r="AE52" s="146" t="e">
        <v>#VALUE!</v>
      </c>
      <c r="AG52" s="134" t="e" cm="1" vm="1">
        <f t="array" ref="AG52">_xlfn.TEXTJOIN(",",TRUE,_xlfn._xlws.FILTER(市町村コード!$B$2:$B$186,ISNUMBER(SEARCH(市町村コード!$B$2:$B$186,K52))))</f>
        <v>#VALUE!</v>
      </c>
      <c r="AH52" s="134" t="e" vm="1">
        <v>#VALUE!</v>
      </c>
      <c r="AI52" s="134" t="str">
        <f t="shared" si="0"/>
        <v/>
      </c>
      <c r="AJ52" s="134" t="str">
        <f t="shared" si="1"/>
        <v/>
      </c>
      <c r="AK52" s="134" t="s">
        <v>6911</v>
      </c>
      <c r="AO52" s="133"/>
      <c r="AP52" s="134" t="e" cm="1">
        <f t="array" ref="AP52">_xlfn.TEXTSPLIT(AO52,CHAR(10))</f>
        <v>#VALUE!</v>
      </c>
      <c r="BM52" s="134" t="e">
        <v>#VALUE!</v>
      </c>
    </row>
    <row r="53" spans="1:73" ht="0.95" customHeight="1">
      <c r="A53" s="133"/>
      <c r="B53" s="176"/>
      <c r="C53" s="176"/>
      <c r="D53" s="176"/>
      <c r="E53" s="176"/>
      <c r="F53" s="176"/>
      <c r="G53" s="176"/>
      <c r="H53" s="176"/>
      <c r="I53" s="176"/>
      <c r="J53" s="176"/>
      <c r="K53" s="176"/>
      <c r="L53" s="176"/>
      <c r="M53" s="176"/>
      <c r="N53" s="176"/>
      <c r="O53" s="176"/>
      <c r="P53" s="176"/>
      <c r="Q53" s="176"/>
      <c r="R53" s="176"/>
      <c r="S53" s="176"/>
      <c r="T53" s="176"/>
      <c r="U53" s="176"/>
      <c r="V53" s="176"/>
      <c r="W53" s="176"/>
      <c r="X53" s="133"/>
      <c r="Y53" s="133"/>
      <c r="AB53" s="134" t="s">
        <v>6911</v>
      </c>
      <c r="AC53" s="146" t="e" cm="1">
        <f t="array" ref="AC53">_xlfn.TEXTSPLIT(H53,CHAR(10))</f>
        <v>#VALUE!</v>
      </c>
      <c r="AD53" s="146"/>
      <c r="AE53" s="146" t="e">
        <v>#VALUE!</v>
      </c>
      <c r="AG53" s="134" t="e" cm="1" vm="1">
        <f t="array" ref="AG53">_xlfn.TEXTJOIN(",",TRUE,_xlfn._xlws.FILTER(市町村コード!$B$2:$B$186,ISNUMBER(SEARCH(市町村コード!$B$2:$B$186,K53))))</f>
        <v>#VALUE!</v>
      </c>
      <c r="AH53" s="134" t="e" vm="1">
        <v>#VALUE!</v>
      </c>
      <c r="AI53" s="134" t="str">
        <f t="shared" si="0"/>
        <v/>
      </c>
      <c r="AJ53" s="134" t="str">
        <f t="shared" si="1"/>
        <v/>
      </c>
      <c r="AK53" s="134" t="s">
        <v>6911</v>
      </c>
      <c r="AP53" s="134" t="e" cm="1">
        <f t="array" ref="AP53">_xlfn.TEXTSPLIT(AO53,CHAR(10))</f>
        <v>#VALUE!</v>
      </c>
      <c r="BM53" s="134" t="e">
        <v>#VALUE!</v>
      </c>
    </row>
    <row r="54" spans="1:73" ht="15.95" customHeight="1" thickBot="1">
      <c r="A54" s="133"/>
      <c r="B54" s="137"/>
      <c r="C54" s="138" t="s">
        <v>481</v>
      </c>
      <c r="D54" s="137"/>
      <c r="E54" s="177" t="s">
        <v>482</v>
      </c>
      <c r="F54" s="177"/>
      <c r="G54" s="137"/>
      <c r="H54" s="177" t="s">
        <v>483</v>
      </c>
      <c r="I54" s="177"/>
      <c r="J54" s="137"/>
      <c r="K54" s="177" t="s">
        <v>484</v>
      </c>
      <c r="L54" s="177"/>
      <c r="M54" s="137"/>
      <c r="N54" s="177" t="s">
        <v>485</v>
      </c>
      <c r="O54" s="177"/>
      <c r="P54" s="137"/>
      <c r="Q54" s="139" t="s">
        <v>486</v>
      </c>
      <c r="R54" s="137"/>
      <c r="S54" s="177" t="s">
        <v>487</v>
      </c>
      <c r="T54" s="177"/>
      <c r="U54" s="177"/>
      <c r="V54" s="177"/>
      <c r="W54" s="137"/>
      <c r="X54" s="133"/>
      <c r="Y54" s="133"/>
      <c r="AB54" s="134" t="s">
        <v>482</v>
      </c>
      <c r="AC54" s="146" t="str" cm="1">
        <f t="array" ref="AC54">_xlfn.TEXTSPLIT(H54,CHAR(10))</f>
        <v>事業者名/事業所名</v>
      </c>
      <c r="AD54" s="146"/>
      <c r="AE54" s="146" t="s">
        <v>483</v>
      </c>
      <c r="AG54" s="134" t="e" cm="1" vm="1">
        <f t="array" ref="AG54">_xlfn.TEXTJOIN(",",TRUE,_xlfn._xlws.FILTER(市町村コード!$B$2:$B$186,ISNUMBER(SEARCH(市町村コード!$B$2:$B$186,K54))))</f>
        <v>#VALUE!</v>
      </c>
      <c r="AH54" s="134" t="e" vm="1">
        <v>#VALUE!</v>
      </c>
      <c r="AI54" s="134" t="str">
        <f t="shared" si="0"/>
        <v/>
      </c>
      <c r="AJ54" s="134" t="str">
        <f t="shared" si="1"/>
        <v>事業所所在地</v>
      </c>
      <c r="AK54" s="134" t="s">
        <v>484</v>
      </c>
      <c r="AO54" s="139" t="s">
        <v>486</v>
      </c>
      <c r="AP54" s="134" t="str" cm="1">
        <f t="array" ref="AP54">_xlfn.TEXTSPLIT(AO54,CHAR(10))</f>
        <v>受理番号</v>
      </c>
      <c r="BM54" s="134" t="s">
        <v>486</v>
      </c>
    </row>
    <row r="55" spans="1:73" ht="120" customHeight="1" thickBot="1">
      <c r="A55" s="133"/>
      <c r="B55" s="184"/>
      <c r="C55" s="140" t="s">
        <v>601</v>
      </c>
      <c r="D55" s="184"/>
      <c r="E55" s="174" t="s">
        <v>602</v>
      </c>
      <c r="F55" s="174"/>
      <c r="G55" s="184"/>
      <c r="H55" s="175" t="s">
        <v>603</v>
      </c>
      <c r="I55" s="175"/>
      <c r="J55" s="184"/>
      <c r="K55" s="175" t="s">
        <v>604</v>
      </c>
      <c r="L55" s="175"/>
      <c r="M55" s="184"/>
      <c r="N55" s="182" t="s">
        <v>605</v>
      </c>
      <c r="O55" s="182"/>
      <c r="P55" s="184"/>
      <c r="Q55" s="141" t="s">
        <v>606</v>
      </c>
      <c r="R55" s="184"/>
      <c r="S55" s="173" t="s">
        <v>607</v>
      </c>
      <c r="T55" s="173"/>
      <c r="U55" s="173"/>
      <c r="V55" s="173"/>
      <c r="W55" s="184"/>
      <c r="X55" s="133"/>
      <c r="Y55" s="133"/>
      <c r="AB55" s="134" t="s">
        <v>9129</v>
      </c>
      <c r="AC55" s="146" t="str" cm="1">
        <f t="array" ref="AC55:AD55">_xlfn.TEXTSPLIT(H55,CHAR(10))</f>
        <v>医療法人社団青葉</v>
      </c>
      <c r="AD55" s="146" t="str">
        <v>あおぞら訪問看護ステーション</v>
      </c>
      <c r="AE55" s="146" t="s">
        <v>7595</v>
      </c>
      <c r="AF55" s="134" t="s">
        <v>7596</v>
      </c>
      <c r="AG55" s="134" t="str" cm="1">
        <f t="array" ref="AG55">_xlfn.TEXTJOIN(",",TRUE,_xlfn._xlws.FILTER(市町村コード!$B$2:$B$186,ISNUMBER(SEARCH(市町村コード!$B$2:$B$186,K55))))</f>
        <v>札幌市</v>
      </c>
      <c r="AH55" s="134" t="s">
        <v>6712</v>
      </c>
      <c r="AI55" s="134" t="str">
        <f t="shared" si="0"/>
        <v xml:space="preserve">
札幌市西区二十四軒三条７丁目１番２４号</v>
      </c>
      <c r="AJ55" s="134" t="str">
        <f t="shared" si="1"/>
        <v>〒063－0803</v>
      </c>
      <c r="AK55" s="134" t="s">
        <v>6921</v>
      </c>
      <c r="AO55" s="142" t="s">
        <v>606</v>
      </c>
      <c r="AP55" s="134" t="str" cm="1">
        <f t="array" ref="AP55:AX55">_xlfn.TEXTSPLIT(AO55,CHAR(10))</f>
        <v>( 訪看23 )第    485 号</v>
      </c>
      <c r="AQ55" s="134" t="str">
        <v>( 訪看25 )第    584 号</v>
      </c>
      <c r="AR55" s="134" t="str">
        <v>( 訪看機１ )第     30 号</v>
      </c>
      <c r="AS55" s="134" t="str">
        <v>( 訪看機２ )第     40 号</v>
      </c>
      <c r="AT55" s="134" t="str">
        <v>( 訪看34 )第    339 号</v>
      </c>
      <c r="AU55" s="134" t="str">
        <v>( 訪看35 )第     56 号</v>
      </c>
      <c r="AV55" s="134" t="str">
        <v>( 訪ベⅠ１ )第    235 号</v>
      </c>
      <c r="AW55" s="134" t="str">
        <v>( 訪ベⅠ１注 )第    265 号</v>
      </c>
      <c r="AX55" s="134" t="str">
        <v>( 訪看40 )第    111 号</v>
      </c>
      <c r="BM55" s="134" t="s">
        <v>10129</v>
      </c>
      <c r="BN55" s="134" t="s">
        <v>10130</v>
      </c>
      <c r="BO55" s="134" t="s">
        <v>10131</v>
      </c>
      <c r="BP55" s="134" t="s">
        <v>10132</v>
      </c>
      <c r="BQ55" s="134" t="s">
        <v>10133</v>
      </c>
      <c r="BR55" s="134" t="s">
        <v>10134</v>
      </c>
      <c r="BS55" s="134" t="s">
        <v>10135</v>
      </c>
      <c r="BT55" s="134" t="s">
        <v>10136</v>
      </c>
      <c r="BU55" s="134" t="s">
        <v>10137</v>
      </c>
    </row>
    <row r="56" spans="1:73" ht="111" customHeight="1" thickBot="1">
      <c r="A56" s="133"/>
      <c r="B56" s="184"/>
      <c r="C56" s="140" t="s">
        <v>608</v>
      </c>
      <c r="D56" s="184"/>
      <c r="E56" s="174" t="s">
        <v>609</v>
      </c>
      <c r="F56" s="174"/>
      <c r="G56" s="184"/>
      <c r="H56" s="175" t="s">
        <v>610</v>
      </c>
      <c r="I56" s="175"/>
      <c r="J56" s="184"/>
      <c r="K56" s="175" t="s">
        <v>611</v>
      </c>
      <c r="L56" s="175"/>
      <c r="M56" s="184"/>
      <c r="N56" s="182" t="s">
        <v>612</v>
      </c>
      <c r="O56" s="182"/>
      <c r="P56" s="184"/>
      <c r="Q56" s="141" t="s">
        <v>613</v>
      </c>
      <c r="R56" s="184"/>
      <c r="S56" s="173" t="s">
        <v>614</v>
      </c>
      <c r="T56" s="173"/>
      <c r="U56" s="173"/>
      <c r="V56" s="173"/>
      <c r="W56" s="184"/>
      <c r="X56" s="133"/>
      <c r="Y56" s="133"/>
      <c r="AB56" s="134" t="s">
        <v>9130</v>
      </c>
      <c r="AC56" s="146" t="str" cm="1">
        <f t="array" ref="AC56:AD56">_xlfn.TEXTSPLIT(H56,CHAR(10))</f>
        <v>合同会社ワイズサポート</v>
      </c>
      <c r="AD56" s="146" t="str">
        <v>ケア＆サポート　ステーション　千</v>
      </c>
      <c r="AE56" s="146" t="s">
        <v>7597</v>
      </c>
      <c r="AF56" s="134" t="s">
        <v>7598</v>
      </c>
      <c r="AG56" s="134" t="str" cm="1">
        <f t="array" ref="AG56">_xlfn.TEXTJOIN(",",TRUE,_xlfn._xlws.FILTER(市町村コード!$B$2:$B$186,ISNUMBER(SEARCH(市町村コード!$B$2:$B$186,K56))))</f>
        <v>札幌市</v>
      </c>
      <c r="AH56" s="134" t="s">
        <v>6712</v>
      </c>
      <c r="AI56" s="134" t="str">
        <f t="shared" si="0"/>
        <v xml:space="preserve">
札幌市中央区南二十条西９丁目２－２</v>
      </c>
      <c r="AJ56" s="134" t="str">
        <f t="shared" si="1"/>
        <v>〒064－0920</v>
      </c>
      <c r="AK56" s="134" t="s">
        <v>6922</v>
      </c>
      <c r="AO56" s="142" t="s">
        <v>613</v>
      </c>
      <c r="AP56" s="134" t="str" cm="1">
        <f t="array" ref="AP56:AX56">_xlfn.TEXTSPLIT(AO56,CHAR(10))</f>
        <v>( 訪看10 )第    287 号</v>
      </c>
      <c r="AQ56" s="134" t="str">
        <v>( 訪看23 )第   1069 号</v>
      </c>
      <c r="AR56" s="134" t="str">
        <v>( 訪看24 )第    390 号</v>
      </c>
      <c r="AS56" s="134" t="str">
        <v>( 訪看25 )第    489 号</v>
      </c>
      <c r="AT56" s="134" t="str">
        <v>( 訪看27 )第     91 号</v>
      </c>
      <c r="AU56" s="134" t="str">
        <v>( 訪ベⅠ１ )第    605 号</v>
      </c>
      <c r="AV56" s="134" t="str">
        <v>( 訪ベⅠ１注 )第    382 号</v>
      </c>
      <c r="AW56" s="134" t="str">
        <v>( 訪ベⅡ８注 )第      1 号</v>
      </c>
      <c r="AX56" s="134" t="str">
        <v>( 訪看40 )第    599 号</v>
      </c>
      <c r="BM56" s="134" t="s">
        <v>10138</v>
      </c>
      <c r="BN56" s="134" t="s">
        <v>10139</v>
      </c>
      <c r="BO56" s="134" t="s">
        <v>10140</v>
      </c>
      <c r="BP56" s="134" t="s">
        <v>10141</v>
      </c>
      <c r="BQ56" s="134" t="s">
        <v>10142</v>
      </c>
      <c r="BR56" s="134" t="s">
        <v>10143</v>
      </c>
      <c r="BS56" s="134" t="s">
        <v>10144</v>
      </c>
      <c r="BT56" s="134" t="s">
        <v>10145</v>
      </c>
      <c r="BU56" s="134" t="s">
        <v>10146</v>
      </c>
    </row>
    <row r="57" spans="1:73" ht="57" customHeight="1" thickBot="1">
      <c r="A57" s="133"/>
      <c r="B57" s="184"/>
      <c r="C57" s="140" t="s">
        <v>615</v>
      </c>
      <c r="D57" s="184"/>
      <c r="E57" s="174" t="s">
        <v>616</v>
      </c>
      <c r="F57" s="174"/>
      <c r="G57" s="184"/>
      <c r="H57" s="175" t="s">
        <v>617</v>
      </c>
      <c r="I57" s="175"/>
      <c r="J57" s="184"/>
      <c r="K57" s="175" t="s">
        <v>618</v>
      </c>
      <c r="L57" s="175"/>
      <c r="M57" s="184"/>
      <c r="N57" s="182" t="s">
        <v>619</v>
      </c>
      <c r="O57" s="182"/>
      <c r="P57" s="184"/>
      <c r="Q57" s="141" t="s">
        <v>620</v>
      </c>
      <c r="R57" s="184"/>
      <c r="S57" s="173" t="s">
        <v>621</v>
      </c>
      <c r="T57" s="173"/>
      <c r="U57" s="173"/>
      <c r="V57" s="173"/>
      <c r="W57" s="184"/>
      <c r="X57" s="133"/>
      <c r="Y57" s="133"/>
      <c r="AB57" s="134" t="s">
        <v>9131</v>
      </c>
      <c r="AC57" s="146" t="str" cm="1">
        <f t="array" ref="AC57:AD57">_xlfn.TEXTSPLIT(H57,CHAR(10))</f>
        <v>株式会社アンビシャス</v>
      </c>
      <c r="AD57" s="146" t="str">
        <v>アンビシャス訪問看護ステーション</v>
      </c>
      <c r="AE57" s="146" t="s">
        <v>7599</v>
      </c>
      <c r="AF57" s="134" t="s">
        <v>7600</v>
      </c>
      <c r="AG57" s="134" t="str" cm="1">
        <f t="array" ref="AG57">_xlfn.TEXTJOIN(",",TRUE,_xlfn._xlws.FILTER(市町村コード!$B$2:$B$186,ISNUMBER(SEARCH(市町村コード!$B$2:$B$186,K57))))</f>
        <v>札幌市</v>
      </c>
      <c r="AH57" s="134" t="s">
        <v>6712</v>
      </c>
      <c r="AI57" s="134" t="str">
        <f t="shared" si="0"/>
        <v xml:space="preserve">
札幌市中央区南六条西８丁目５</v>
      </c>
      <c r="AJ57" s="134" t="str">
        <f t="shared" si="1"/>
        <v>〒064－0806</v>
      </c>
      <c r="AK57" s="134" t="s">
        <v>6923</v>
      </c>
      <c r="AO57" s="142" t="s">
        <v>620</v>
      </c>
      <c r="AP57" s="134" t="str" cm="1">
        <f t="array" ref="AP57:AT57">_xlfn.TEXTSPLIT(AO57,CHAR(10))</f>
        <v>( 訪看23 )第    392 号</v>
      </c>
      <c r="AQ57" s="134" t="str">
        <v>( 訪看25 )第    491 号</v>
      </c>
      <c r="AR57" s="134" t="str">
        <v>( 訪看34 )第    287 号</v>
      </c>
      <c r="AS57" s="134" t="str">
        <v>( 訪ベⅠ１ )第    274 号</v>
      </c>
      <c r="AT57" s="134" t="str">
        <v>( 訪看41 )第    149 号</v>
      </c>
      <c r="BM57" s="134" t="s">
        <v>10147</v>
      </c>
      <c r="BN57" s="134" t="s">
        <v>10148</v>
      </c>
      <c r="BO57" s="134" t="s">
        <v>10149</v>
      </c>
      <c r="BP57" s="134" t="s">
        <v>10150</v>
      </c>
      <c r="BQ57" s="134" t="s">
        <v>10151</v>
      </c>
    </row>
    <row r="58" spans="1:73" ht="66" customHeight="1" thickBot="1">
      <c r="A58" s="133"/>
      <c r="B58" s="184"/>
      <c r="C58" s="140" t="s">
        <v>622</v>
      </c>
      <c r="D58" s="184"/>
      <c r="E58" s="174" t="s">
        <v>623</v>
      </c>
      <c r="F58" s="174"/>
      <c r="G58" s="184"/>
      <c r="H58" s="175" t="s">
        <v>624</v>
      </c>
      <c r="I58" s="175"/>
      <c r="J58" s="184"/>
      <c r="K58" s="175" t="s">
        <v>625</v>
      </c>
      <c r="L58" s="175"/>
      <c r="M58" s="184"/>
      <c r="N58" s="182" t="s">
        <v>626</v>
      </c>
      <c r="O58" s="182"/>
      <c r="P58" s="184"/>
      <c r="Q58" s="141" t="s">
        <v>627</v>
      </c>
      <c r="R58" s="184"/>
      <c r="S58" s="173" t="s">
        <v>628</v>
      </c>
      <c r="T58" s="173"/>
      <c r="U58" s="173"/>
      <c r="V58" s="173"/>
      <c r="W58" s="184"/>
      <c r="X58" s="133"/>
      <c r="Y58" s="133"/>
      <c r="AB58" s="134" t="s">
        <v>9132</v>
      </c>
      <c r="AC58" s="146" t="str" cm="1">
        <f t="array" ref="AC58:AD58">_xlfn.TEXTSPLIT(H58,CHAR(10))</f>
        <v>株式会社ｔｗｏ．ｓｅｖｅｎ</v>
      </c>
      <c r="AD58" s="146" t="str">
        <v>リボン訪問看護ステーション</v>
      </c>
      <c r="AE58" s="146" t="s">
        <v>7601</v>
      </c>
      <c r="AF58" s="134" t="s">
        <v>7602</v>
      </c>
      <c r="AG58" s="134" t="str" cm="1">
        <f t="array" ref="AG58">_xlfn.TEXTJOIN(",",TRUE,_xlfn._xlws.FILTER(市町村コード!$B$2:$B$186,ISNUMBER(SEARCH(市町村コード!$B$2:$B$186,K58))))</f>
        <v>札幌市</v>
      </c>
      <c r="AH58" s="134" t="s">
        <v>6712</v>
      </c>
      <c r="AI58" s="134" t="str">
        <f t="shared" si="0"/>
        <v xml:space="preserve">
札幌市中央区宮の森一条５丁目１－６　スリットビル２階</v>
      </c>
      <c r="AJ58" s="134" t="str">
        <f t="shared" si="1"/>
        <v>〒064－0951</v>
      </c>
      <c r="AK58" s="134" t="s">
        <v>6924</v>
      </c>
      <c r="AO58" s="142" t="s">
        <v>627</v>
      </c>
      <c r="AP58" s="134" t="str" cm="1">
        <f t="array" ref="AP58:AT58">_xlfn.TEXTSPLIT(AO58,CHAR(10))</f>
        <v>( 訪看10 )第    761 号</v>
      </c>
      <c r="AQ58" s="134" t="str">
        <v>( 訪看34 )第    393 号</v>
      </c>
      <c r="AR58" s="134" t="str">
        <v>( 訪ベⅠ１ )第    287 号</v>
      </c>
      <c r="AS58" s="134" t="str">
        <v>( 訪ベⅠ１注 )第    247 号</v>
      </c>
      <c r="AT58" s="134" t="str">
        <v>( 訪看40 )第    217 号</v>
      </c>
      <c r="BM58" s="134" t="s">
        <v>10152</v>
      </c>
      <c r="BN58" s="134" t="s">
        <v>10153</v>
      </c>
      <c r="BO58" s="134" t="s">
        <v>10154</v>
      </c>
      <c r="BP58" s="134" t="s">
        <v>10155</v>
      </c>
      <c r="BQ58" s="134" t="s">
        <v>10156</v>
      </c>
    </row>
    <row r="59" spans="1:73" ht="102" customHeight="1" thickBot="1">
      <c r="A59" s="133"/>
      <c r="B59" s="184"/>
      <c r="C59" s="140" t="s">
        <v>629</v>
      </c>
      <c r="D59" s="184"/>
      <c r="E59" s="174" t="s">
        <v>630</v>
      </c>
      <c r="F59" s="174"/>
      <c r="G59" s="184"/>
      <c r="H59" s="175" t="s">
        <v>631</v>
      </c>
      <c r="I59" s="175"/>
      <c r="J59" s="184"/>
      <c r="K59" s="175" t="s">
        <v>632</v>
      </c>
      <c r="L59" s="175"/>
      <c r="M59" s="184"/>
      <c r="N59" s="182" t="s">
        <v>633</v>
      </c>
      <c r="O59" s="182"/>
      <c r="P59" s="184"/>
      <c r="Q59" s="141" t="s">
        <v>634</v>
      </c>
      <c r="R59" s="184"/>
      <c r="S59" s="173" t="s">
        <v>635</v>
      </c>
      <c r="T59" s="173"/>
      <c r="U59" s="173"/>
      <c r="V59" s="173"/>
      <c r="W59" s="184"/>
      <c r="X59" s="133"/>
      <c r="Y59" s="133"/>
      <c r="AB59" s="134" t="s">
        <v>9133</v>
      </c>
      <c r="AC59" s="146" t="str" cm="1">
        <f t="array" ref="AC59:AD59">_xlfn.TEXTSPLIT(H59,CHAR(10))</f>
        <v>株式会社アーチ</v>
      </c>
      <c r="AD59" s="146" t="str">
        <v>訪問看護ステーション　アーチ</v>
      </c>
      <c r="AE59" s="146" t="s">
        <v>7603</v>
      </c>
      <c r="AF59" s="134" t="s">
        <v>7604</v>
      </c>
      <c r="AG59" s="134" t="str" cm="1">
        <f t="array" ref="AG59">_xlfn.TEXTJOIN(",",TRUE,_xlfn._xlws.FILTER(市町村コード!$B$2:$B$186,ISNUMBER(SEARCH(市町村コード!$B$2:$B$186,K59))))</f>
        <v>札幌市</v>
      </c>
      <c r="AH59" s="134" t="s">
        <v>6712</v>
      </c>
      <c r="AI59" s="134" t="str">
        <f t="shared" si="0"/>
        <v xml:space="preserve">
札幌市中央区南一条西１１丁目１－３１２コンチネンタルＷＥＳＴ．Ｓビル５Ｆ</v>
      </c>
      <c r="AJ59" s="134" t="str">
        <f t="shared" si="1"/>
        <v>〒060－0061</v>
      </c>
      <c r="AK59" s="134" t="s">
        <v>6925</v>
      </c>
      <c r="AO59" s="142" t="s">
        <v>634</v>
      </c>
      <c r="AP59" s="134" t="str" cm="1">
        <f t="array" ref="AP59:AX59">_xlfn.TEXTSPLIT(AO59,CHAR(10))</f>
        <v>( 訪看10 )第    322 号</v>
      </c>
      <c r="AQ59" s="134" t="str">
        <v>( 訪看23 )第    429 号</v>
      </c>
      <c r="AR59" s="134" t="str">
        <v>( 訪看25 )第    526 号</v>
      </c>
      <c r="AS59" s="134" t="str">
        <v>( 訪看27 )第    152 号</v>
      </c>
      <c r="AT59" s="134" t="str">
        <v>( 訪看28 )第     84 号</v>
      </c>
      <c r="AU59" s="134" t="str">
        <v>( 訪看34 )第     35 号</v>
      </c>
      <c r="AV59" s="134" t="str">
        <v>( 訪ベⅠ１ )第     61 号</v>
      </c>
      <c r="AW59" s="134" t="str">
        <v>( 訪ベⅠ１注 )第    109 号</v>
      </c>
      <c r="AX59" s="134" t="str">
        <v>( 訪看40 )第    218 号</v>
      </c>
      <c r="BM59" s="134" t="s">
        <v>10157</v>
      </c>
      <c r="BN59" s="134" t="s">
        <v>10158</v>
      </c>
      <c r="BO59" s="134" t="s">
        <v>10159</v>
      </c>
      <c r="BP59" s="134" t="s">
        <v>10160</v>
      </c>
      <c r="BQ59" s="134" t="s">
        <v>10161</v>
      </c>
      <c r="BR59" s="134" t="s">
        <v>10162</v>
      </c>
      <c r="BS59" s="134" t="s">
        <v>10163</v>
      </c>
      <c r="BT59" s="134" t="s">
        <v>10164</v>
      </c>
      <c r="BU59" s="134" t="s">
        <v>10165</v>
      </c>
    </row>
    <row r="60" spans="1:73" ht="14.1" customHeight="1" thickBot="1">
      <c r="A60" s="133"/>
      <c r="B60" s="184"/>
      <c r="C60" s="133"/>
      <c r="D60" s="184"/>
      <c r="E60" s="133"/>
      <c r="F60" s="133"/>
      <c r="G60" s="184"/>
      <c r="H60" s="133"/>
      <c r="I60" s="133"/>
      <c r="J60" s="184"/>
      <c r="K60" s="133"/>
      <c r="L60" s="133"/>
      <c r="M60" s="184"/>
      <c r="N60" s="133"/>
      <c r="O60" s="133"/>
      <c r="P60" s="184"/>
      <c r="Q60" s="133"/>
      <c r="R60" s="184"/>
      <c r="S60" s="133"/>
      <c r="T60" s="133"/>
      <c r="U60" s="133"/>
      <c r="V60" s="133"/>
      <c r="W60" s="184"/>
      <c r="X60" s="133"/>
      <c r="Y60" s="133"/>
      <c r="AB60" s="134" t="s">
        <v>6911</v>
      </c>
      <c r="AC60" s="146" t="e" cm="1">
        <f t="array" ref="AC60">_xlfn.TEXTSPLIT(H60,CHAR(10))</f>
        <v>#VALUE!</v>
      </c>
      <c r="AD60" s="146"/>
      <c r="AE60" s="146" t="e">
        <v>#VALUE!</v>
      </c>
      <c r="AG60" s="134" t="e" cm="1" vm="1">
        <f t="array" ref="AG60">_xlfn.TEXTJOIN(",",TRUE,_xlfn._xlws.FILTER(市町村コード!$B$2:$B$186,ISNUMBER(SEARCH(市町村コード!$B$2:$B$186,K60))))</f>
        <v>#VALUE!</v>
      </c>
      <c r="AH60" s="134" t="e" vm="1">
        <v>#VALUE!</v>
      </c>
      <c r="AI60" s="134" t="str">
        <f t="shared" si="0"/>
        <v/>
      </c>
      <c r="AJ60" s="134" t="str">
        <f t="shared" si="1"/>
        <v/>
      </c>
      <c r="AK60" s="134" t="s">
        <v>6911</v>
      </c>
      <c r="AO60" s="133"/>
      <c r="AP60" s="134" t="e" cm="1">
        <f t="array" ref="AP60">_xlfn.TEXTSPLIT(AO60,CHAR(10))</f>
        <v>#VALUE!</v>
      </c>
      <c r="BM60" s="134" t="e">
        <v>#VALUE!</v>
      </c>
    </row>
    <row r="61" spans="1:73" ht="0.95" customHeight="1">
      <c r="A61" s="133"/>
      <c r="B61" s="183"/>
      <c r="C61" s="183"/>
      <c r="D61" s="183"/>
      <c r="E61" s="183"/>
      <c r="F61" s="183"/>
      <c r="G61" s="183"/>
      <c r="H61" s="183"/>
      <c r="I61" s="183"/>
      <c r="J61" s="183"/>
      <c r="K61" s="183"/>
      <c r="L61" s="183"/>
      <c r="M61" s="183"/>
      <c r="N61" s="183"/>
      <c r="O61" s="183"/>
      <c r="P61" s="183"/>
      <c r="Q61" s="183"/>
      <c r="R61" s="183"/>
      <c r="S61" s="183"/>
      <c r="T61" s="183"/>
      <c r="U61" s="183"/>
      <c r="V61" s="183"/>
      <c r="W61" s="133"/>
      <c r="X61" s="133"/>
      <c r="Y61" s="133"/>
      <c r="AB61" s="134" t="s">
        <v>6911</v>
      </c>
      <c r="AC61" s="146" t="e" cm="1">
        <f t="array" ref="AC61">_xlfn.TEXTSPLIT(H61,CHAR(10))</f>
        <v>#VALUE!</v>
      </c>
      <c r="AD61" s="146"/>
      <c r="AE61" s="146" t="e">
        <v>#VALUE!</v>
      </c>
      <c r="AG61" s="134" t="e" cm="1" vm="1">
        <f t="array" ref="AG61">_xlfn.TEXTJOIN(",",TRUE,_xlfn._xlws.FILTER(市町村コード!$B$2:$B$186,ISNUMBER(SEARCH(市町村コード!$B$2:$B$186,K61))))</f>
        <v>#VALUE!</v>
      </c>
      <c r="AH61" s="134" t="e" vm="1">
        <v>#VALUE!</v>
      </c>
      <c r="AI61" s="134" t="str">
        <f t="shared" si="0"/>
        <v/>
      </c>
      <c r="AJ61" s="134" t="str">
        <f t="shared" si="1"/>
        <v/>
      </c>
      <c r="AK61" s="134" t="s">
        <v>6911</v>
      </c>
      <c r="AP61" s="134" t="e" cm="1">
        <f t="array" ref="AP61">_xlfn.TEXTSPLIT(AO61,CHAR(10))</f>
        <v>#VALUE!</v>
      </c>
      <c r="BM61" s="134" t="e">
        <v>#VALUE!</v>
      </c>
    </row>
    <row r="62" spans="1:73" ht="60" customHeight="1">
      <c r="A62" s="133"/>
      <c r="B62" s="133"/>
      <c r="C62" s="133"/>
      <c r="D62" s="133"/>
      <c r="E62" s="133"/>
      <c r="F62" s="133"/>
      <c r="G62" s="133"/>
      <c r="H62" s="133"/>
      <c r="I62" s="133"/>
      <c r="J62" s="133"/>
      <c r="K62" s="133"/>
      <c r="L62" s="133"/>
      <c r="M62" s="133"/>
      <c r="N62" s="133"/>
      <c r="O62" s="133"/>
      <c r="P62" s="133"/>
      <c r="Q62" s="133"/>
      <c r="R62" s="133"/>
      <c r="S62" s="133"/>
      <c r="T62" s="133"/>
      <c r="U62" s="133"/>
      <c r="V62" s="133"/>
      <c r="W62" s="133"/>
      <c r="X62" s="133"/>
      <c r="Y62" s="133"/>
      <c r="AB62" s="134" t="s">
        <v>6911</v>
      </c>
      <c r="AC62" s="146" t="e" cm="1">
        <f t="array" ref="AC62">_xlfn.TEXTSPLIT(H62,CHAR(10))</f>
        <v>#VALUE!</v>
      </c>
      <c r="AD62" s="146"/>
      <c r="AE62" s="146" t="e">
        <v>#VALUE!</v>
      </c>
      <c r="AG62" s="134" t="e" cm="1" vm="1">
        <f t="array" ref="AG62">_xlfn.TEXTJOIN(",",TRUE,_xlfn._xlws.FILTER(市町村コード!$B$2:$B$186,ISNUMBER(SEARCH(市町村コード!$B$2:$B$186,K62))))</f>
        <v>#VALUE!</v>
      </c>
      <c r="AH62" s="134" t="e" vm="1">
        <v>#VALUE!</v>
      </c>
      <c r="AI62" s="134" t="str">
        <f t="shared" si="0"/>
        <v/>
      </c>
      <c r="AJ62" s="134" t="str">
        <f t="shared" si="1"/>
        <v/>
      </c>
      <c r="AK62" s="134" t="s">
        <v>6911</v>
      </c>
      <c r="AO62" s="133"/>
      <c r="AP62" s="134" t="e" cm="1">
        <f t="array" ref="AP62">_xlfn.TEXTSPLIT(AO62,CHAR(10))</f>
        <v>#VALUE!</v>
      </c>
      <c r="BM62" s="134" t="e">
        <v>#VALUE!</v>
      </c>
    </row>
    <row r="63" spans="1:73" ht="12" customHeight="1">
      <c r="A63" s="133"/>
      <c r="B63" s="133"/>
      <c r="C63" s="133"/>
      <c r="D63" s="133"/>
      <c r="E63" s="133"/>
      <c r="F63" s="133"/>
      <c r="G63" s="133"/>
      <c r="H63" s="133"/>
      <c r="I63" s="133"/>
      <c r="J63" s="133"/>
      <c r="K63" s="133"/>
      <c r="L63" s="133"/>
      <c r="M63" s="133"/>
      <c r="N63" s="133"/>
      <c r="O63" s="133"/>
      <c r="P63" s="133"/>
      <c r="Q63" s="133"/>
      <c r="R63" s="133"/>
      <c r="S63" s="133"/>
      <c r="T63" s="133"/>
      <c r="U63" s="133"/>
      <c r="V63" s="133"/>
      <c r="W63" s="133"/>
      <c r="X63" s="133"/>
      <c r="Y63" s="133"/>
      <c r="AB63" s="134" t="s">
        <v>6911</v>
      </c>
      <c r="AC63" s="146" t="e" cm="1">
        <f t="array" ref="AC63">_xlfn.TEXTSPLIT(H63,CHAR(10))</f>
        <v>#VALUE!</v>
      </c>
      <c r="AD63" s="146"/>
      <c r="AE63" s="146" t="e">
        <v>#VALUE!</v>
      </c>
      <c r="AG63" s="134" t="e" cm="1" vm="1">
        <f t="array" ref="AG63">_xlfn.TEXTJOIN(",",TRUE,_xlfn._xlws.FILTER(市町村コード!$B$2:$B$186,ISNUMBER(SEARCH(市町村コード!$B$2:$B$186,K63))))</f>
        <v>#VALUE!</v>
      </c>
      <c r="AH63" s="134" t="e" vm="1">
        <v>#VALUE!</v>
      </c>
      <c r="AI63" s="134" t="str">
        <f t="shared" si="0"/>
        <v/>
      </c>
      <c r="AJ63" s="134" t="str">
        <f t="shared" si="1"/>
        <v/>
      </c>
      <c r="AK63" s="134" t="s">
        <v>6911</v>
      </c>
      <c r="AO63" s="133"/>
      <c r="AP63" s="134" t="e" cm="1">
        <f t="array" ref="AP63">_xlfn.TEXTSPLIT(AO63,CHAR(10))</f>
        <v>#VALUE!</v>
      </c>
      <c r="BM63" s="134" t="e">
        <v>#VALUE!</v>
      </c>
    </row>
    <row r="64" spans="1:73" ht="8.1" customHeight="1">
      <c r="A64" s="133"/>
      <c r="B64" s="133"/>
      <c r="C64" s="133"/>
      <c r="D64" s="133"/>
      <c r="E64" s="133"/>
      <c r="F64" s="133"/>
      <c r="G64" s="133"/>
      <c r="H64" s="133"/>
      <c r="I64" s="178" t="s">
        <v>476</v>
      </c>
      <c r="J64" s="178"/>
      <c r="K64" s="178"/>
      <c r="L64" s="133"/>
      <c r="M64" s="133"/>
      <c r="N64" s="133"/>
      <c r="O64" s="133"/>
      <c r="P64" s="133"/>
      <c r="Q64" s="133"/>
      <c r="R64" s="133"/>
      <c r="S64" s="133"/>
      <c r="T64" s="133"/>
      <c r="U64" s="133"/>
      <c r="V64" s="133"/>
      <c r="W64" s="133"/>
      <c r="X64" s="133"/>
      <c r="Y64" s="133"/>
      <c r="AB64" s="134" t="s">
        <v>6911</v>
      </c>
      <c r="AC64" s="146" t="e" cm="1">
        <f t="array" ref="AC64">_xlfn.TEXTSPLIT(H64,CHAR(10))</f>
        <v>#VALUE!</v>
      </c>
      <c r="AD64" s="146"/>
      <c r="AE64" s="146" t="e">
        <v>#VALUE!</v>
      </c>
      <c r="AG64" s="134" t="e" cm="1" vm="1">
        <f t="array" ref="AG64">_xlfn.TEXTJOIN(",",TRUE,_xlfn._xlws.FILTER(市町村コード!$B$2:$B$186,ISNUMBER(SEARCH(市町村コード!$B$2:$B$186,K64))))</f>
        <v>#VALUE!</v>
      </c>
      <c r="AH64" s="134" t="e" vm="1">
        <v>#VALUE!</v>
      </c>
      <c r="AI64" s="134" t="str">
        <f t="shared" si="0"/>
        <v/>
      </c>
      <c r="AJ64" s="134" t="str">
        <f t="shared" si="1"/>
        <v/>
      </c>
      <c r="AK64" s="134" t="s">
        <v>6911</v>
      </c>
      <c r="AO64" s="133"/>
      <c r="AP64" s="134" t="e" cm="1">
        <f t="array" ref="AP64">_xlfn.TEXTSPLIT(AO64,CHAR(10))</f>
        <v>#VALUE!</v>
      </c>
      <c r="BM64" s="134" t="e">
        <v>#VALUE!</v>
      </c>
    </row>
    <row r="65" spans="1:71" ht="12" customHeight="1">
      <c r="A65" s="133"/>
      <c r="B65" s="179"/>
      <c r="C65" s="179"/>
      <c r="D65" s="179"/>
      <c r="E65" s="179"/>
      <c r="F65" s="133"/>
      <c r="G65" s="133"/>
      <c r="H65" s="133"/>
      <c r="I65" s="178"/>
      <c r="J65" s="178"/>
      <c r="K65" s="178"/>
      <c r="L65" s="133"/>
      <c r="M65" s="133"/>
      <c r="N65" s="133"/>
      <c r="O65" s="133"/>
      <c r="P65" s="133"/>
      <c r="Q65" s="133"/>
      <c r="R65" s="133"/>
      <c r="S65" s="133"/>
      <c r="T65" s="133"/>
      <c r="U65" s="133"/>
      <c r="V65" s="133"/>
      <c r="W65" s="133"/>
      <c r="X65" s="133"/>
      <c r="Y65" s="133"/>
      <c r="AB65" s="134" t="s">
        <v>6911</v>
      </c>
      <c r="AC65" s="146" t="e" cm="1">
        <f t="array" ref="AC65">_xlfn.TEXTSPLIT(H65,CHAR(10))</f>
        <v>#VALUE!</v>
      </c>
      <c r="AD65" s="146"/>
      <c r="AE65" s="146" t="e">
        <v>#VALUE!</v>
      </c>
      <c r="AG65" s="134" t="e" cm="1" vm="1">
        <f t="array" ref="AG65">_xlfn.TEXTJOIN(",",TRUE,_xlfn._xlws.FILTER(市町村コード!$B$2:$B$186,ISNUMBER(SEARCH(市町村コード!$B$2:$B$186,K65))))</f>
        <v>#VALUE!</v>
      </c>
      <c r="AH65" s="134" t="e" vm="1">
        <v>#VALUE!</v>
      </c>
      <c r="AI65" s="134" t="str">
        <f t="shared" si="0"/>
        <v/>
      </c>
      <c r="AJ65" s="134" t="str">
        <f t="shared" si="1"/>
        <v/>
      </c>
      <c r="AK65" s="134" t="s">
        <v>6911</v>
      </c>
      <c r="AO65" s="133"/>
      <c r="AP65" s="134" t="e" cm="1">
        <f t="array" ref="AP65">_xlfn.TEXTSPLIT(AO65,CHAR(10))</f>
        <v>#VALUE!</v>
      </c>
      <c r="BM65" s="134" t="e">
        <v>#VALUE!</v>
      </c>
    </row>
    <row r="66" spans="1:71" ht="14.1" customHeight="1">
      <c r="A66" s="133"/>
      <c r="B66" s="133"/>
      <c r="C66" s="180" t="s">
        <v>477</v>
      </c>
      <c r="D66" s="180"/>
      <c r="E66" s="180"/>
      <c r="F66" s="180"/>
      <c r="G66" s="180"/>
      <c r="H66" s="180"/>
      <c r="I66" s="180"/>
      <c r="J66" s="180"/>
      <c r="K66" s="180"/>
      <c r="L66" s="133"/>
      <c r="M66" s="133"/>
      <c r="N66" s="133"/>
      <c r="O66" s="181" t="s">
        <v>478</v>
      </c>
      <c r="P66" s="181"/>
      <c r="Q66" s="181"/>
      <c r="R66" s="181"/>
      <c r="S66" s="181"/>
      <c r="T66" s="135" t="s">
        <v>511</v>
      </c>
      <c r="U66" s="136" t="s">
        <v>480</v>
      </c>
      <c r="V66" s="133"/>
      <c r="W66" s="133"/>
      <c r="X66" s="133"/>
      <c r="Y66" s="133"/>
      <c r="AB66" s="134" t="s">
        <v>6911</v>
      </c>
      <c r="AC66" s="146" t="e" cm="1">
        <f t="array" ref="AC66">_xlfn.TEXTSPLIT(H66,CHAR(10))</f>
        <v>#VALUE!</v>
      </c>
      <c r="AD66" s="146"/>
      <c r="AE66" s="146" t="e">
        <v>#VALUE!</v>
      </c>
      <c r="AG66" s="134" t="e" cm="1" vm="1">
        <f t="array" ref="AG66">_xlfn.TEXTJOIN(",",TRUE,_xlfn._xlws.FILTER(市町村コード!$B$2:$B$186,ISNUMBER(SEARCH(市町村コード!$B$2:$B$186,K66))))</f>
        <v>#VALUE!</v>
      </c>
      <c r="AH66" s="134" t="e" vm="1">
        <v>#VALUE!</v>
      </c>
      <c r="AI66" s="134" t="str">
        <f t="shared" si="0"/>
        <v/>
      </c>
      <c r="AJ66" s="134" t="str">
        <f t="shared" si="1"/>
        <v/>
      </c>
      <c r="AK66" s="134" t="s">
        <v>6911</v>
      </c>
      <c r="AP66" s="134" t="e" cm="1">
        <f t="array" ref="AP66">_xlfn.TEXTSPLIT(AO66,CHAR(10))</f>
        <v>#VALUE!</v>
      </c>
      <c r="BM66" s="134" t="e">
        <v>#VALUE!</v>
      </c>
    </row>
    <row r="67" spans="1:71" ht="0.95" customHeight="1" thickBot="1">
      <c r="A67" s="133"/>
      <c r="B67" s="133"/>
      <c r="C67" s="133"/>
      <c r="D67" s="133"/>
      <c r="E67" s="133"/>
      <c r="F67" s="133"/>
      <c r="G67" s="133"/>
      <c r="H67" s="133"/>
      <c r="I67" s="133"/>
      <c r="J67" s="133"/>
      <c r="K67" s="133"/>
      <c r="L67" s="133"/>
      <c r="M67" s="133"/>
      <c r="N67" s="133"/>
      <c r="O67" s="133"/>
      <c r="P67" s="133"/>
      <c r="Q67" s="133"/>
      <c r="R67" s="133"/>
      <c r="S67" s="133"/>
      <c r="T67" s="133"/>
      <c r="U67" s="133"/>
      <c r="V67" s="133"/>
      <c r="W67" s="133"/>
      <c r="X67" s="133"/>
      <c r="Y67" s="133"/>
      <c r="AB67" s="134" t="s">
        <v>6911</v>
      </c>
      <c r="AC67" s="146" t="e" cm="1">
        <f t="array" ref="AC67">_xlfn.TEXTSPLIT(H67,CHAR(10))</f>
        <v>#VALUE!</v>
      </c>
      <c r="AD67" s="146"/>
      <c r="AE67" s="146" t="e">
        <v>#VALUE!</v>
      </c>
      <c r="AG67" s="134" t="e" cm="1" vm="1">
        <f t="array" ref="AG67">_xlfn.TEXTJOIN(",",TRUE,_xlfn._xlws.FILTER(市町村コード!$B$2:$B$186,ISNUMBER(SEARCH(市町村コード!$B$2:$B$186,K67))))</f>
        <v>#VALUE!</v>
      </c>
      <c r="AH67" s="134" t="e" vm="1">
        <v>#VALUE!</v>
      </c>
      <c r="AI67" s="134" t="str">
        <f t="shared" si="0"/>
        <v/>
      </c>
      <c r="AJ67" s="134" t="str">
        <f t="shared" si="1"/>
        <v/>
      </c>
      <c r="AK67" s="134" t="s">
        <v>6911</v>
      </c>
      <c r="AO67" s="133"/>
      <c r="AP67" s="134" t="e" cm="1">
        <f t="array" ref="AP67">_xlfn.TEXTSPLIT(AO67,CHAR(10))</f>
        <v>#VALUE!</v>
      </c>
      <c r="BM67" s="134" t="e">
        <v>#VALUE!</v>
      </c>
    </row>
    <row r="68" spans="1:71" ht="0.95" customHeight="1">
      <c r="A68" s="133"/>
      <c r="B68" s="176"/>
      <c r="C68" s="176"/>
      <c r="D68" s="176"/>
      <c r="E68" s="176"/>
      <c r="F68" s="176"/>
      <c r="G68" s="176"/>
      <c r="H68" s="176"/>
      <c r="I68" s="176"/>
      <c r="J68" s="176"/>
      <c r="K68" s="176"/>
      <c r="L68" s="176"/>
      <c r="M68" s="176"/>
      <c r="N68" s="176"/>
      <c r="O68" s="176"/>
      <c r="P68" s="176"/>
      <c r="Q68" s="176"/>
      <c r="R68" s="176"/>
      <c r="S68" s="176"/>
      <c r="T68" s="176"/>
      <c r="U68" s="176"/>
      <c r="V68" s="176"/>
      <c r="W68" s="176"/>
      <c r="X68" s="133"/>
      <c r="Y68" s="133"/>
      <c r="AB68" s="134" t="s">
        <v>6911</v>
      </c>
      <c r="AC68" s="146" t="e" cm="1">
        <f t="array" ref="AC68">_xlfn.TEXTSPLIT(H68,CHAR(10))</f>
        <v>#VALUE!</v>
      </c>
      <c r="AD68" s="146"/>
      <c r="AE68" s="146" t="e">
        <v>#VALUE!</v>
      </c>
      <c r="AG68" s="134" t="e" cm="1" vm="1">
        <f t="array" ref="AG68">_xlfn.TEXTJOIN(",",TRUE,_xlfn._xlws.FILTER(市町村コード!$B$2:$B$186,ISNUMBER(SEARCH(市町村コード!$B$2:$B$186,K68))))</f>
        <v>#VALUE!</v>
      </c>
      <c r="AH68" s="134" t="e" vm="1">
        <v>#VALUE!</v>
      </c>
      <c r="AI68" s="134" t="str">
        <f t="shared" si="0"/>
        <v/>
      </c>
      <c r="AJ68" s="134" t="str">
        <f t="shared" si="1"/>
        <v/>
      </c>
      <c r="AK68" s="134" t="s">
        <v>6911</v>
      </c>
      <c r="AP68" s="134" t="e" cm="1">
        <f t="array" ref="AP68">_xlfn.TEXTSPLIT(AO68,CHAR(10))</f>
        <v>#VALUE!</v>
      </c>
      <c r="BM68" s="134" t="e">
        <v>#VALUE!</v>
      </c>
    </row>
    <row r="69" spans="1:71" ht="15.95" customHeight="1" thickBot="1">
      <c r="A69" s="133"/>
      <c r="B69" s="137"/>
      <c r="C69" s="138" t="s">
        <v>481</v>
      </c>
      <c r="D69" s="137"/>
      <c r="E69" s="177" t="s">
        <v>482</v>
      </c>
      <c r="F69" s="177"/>
      <c r="G69" s="137"/>
      <c r="H69" s="177" t="s">
        <v>483</v>
      </c>
      <c r="I69" s="177"/>
      <c r="J69" s="137"/>
      <c r="K69" s="177" t="s">
        <v>484</v>
      </c>
      <c r="L69" s="177"/>
      <c r="M69" s="137"/>
      <c r="N69" s="177" t="s">
        <v>485</v>
      </c>
      <c r="O69" s="177"/>
      <c r="P69" s="137"/>
      <c r="Q69" s="139" t="s">
        <v>486</v>
      </c>
      <c r="R69" s="137"/>
      <c r="S69" s="177" t="s">
        <v>487</v>
      </c>
      <c r="T69" s="177"/>
      <c r="U69" s="177"/>
      <c r="V69" s="177"/>
      <c r="W69" s="137"/>
      <c r="X69" s="133"/>
      <c r="Y69" s="133"/>
      <c r="AB69" s="134" t="s">
        <v>482</v>
      </c>
      <c r="AC69" s="146" t="str" cm="1">
        <f t="array" ref="AC69">_xlfn.TEXTSPLIT(H69,CHAR(10))</f>
        <v>事業者名/事業所名</v>
      </c>
      <c r="AD69" s="146"/>
      <c r="AE69" s="146" t="s">
        <v>483</v>
      </c>
      <c r="AG69" s="134" t="e" cm="1" vm="1">
        <f t="array" ref="AG69">_xlfn.TEXTJOIN(",",TRUE,_xlfn._xlws.FILTER(市町村コード!$B$2:$B$186,ISNUMBER(SEARCH(市町村コード!$B$2:$B$186,K69))))</f>
        <v>#VALUE!</v>
      </c>
      <c r="AH69" s="134" t="e" vm="1">
        <v>#VALUE!</v>
      </c>
      <c r="AI69" s="134" t="str">
        <f t="shared" si="0"/>
        <v/>
      </c>
      <c r="AJ69" s="134" t="str">
        <f t="shared" si="1"/>
        <v>事業所所在地</v>
      </c>
      <c r="AK69" s="134" t="s">
        <v>484</v>
      </c>
      <c r="AO69" s="139" t="s">
        <v>486</v>
      </c>
      <c r="AP69" s="134" t="str" cm="1">
        <f t="array" ref="AP69">_xlfn.TEXTSPLIT(AO69,CHAR(10))</f>
        <v>受理番号</v>
      </c>
      <c r="BM69" s="134" t="s">
        <v>486</v>
      </c>
    </row>
    <row r="70" spans="1:71" ht="75" customHeight="1" thickBot="1">
      <c r="A70" s="133"/>
      <c r="B70" s="184"/>
      <c r="C70" s="140" t="s">
        <v>636</v>
      </c>
      <c r="D70" s="184"/>
      <c r="E70" s="174" t="s">
        <v>637</v>
      </c>
      <c r="F70" s="174"/>
      <c r="G70" s="184"/>
      <c r="H70" s="175" t="s">
        <v>638</v>
      </c>
      <c r="I70" s="175"/>
      <c r="J70" s="184"/>
      <c r="K70" s="175" t="s">
        <v>639</v>
      </c>
      <c r="L70" s="175"/>
      <c r="M70" s="184"/>
      <c r="N70" s="182" t="s">
        <v>640</v>
      </c>
      <c r="O70" s="182"/>
      <c r="P70" s="184"/>
      <c r="Q70" s="141" t="s">
        <v>641</v>
      </c>
      <c r="R70" s="184"/>
      <c r="S70" s="173" t="s">
        <v>642</v>
      </c>
      <c r="T70" s="173"/>
      <c r="U70" s="173"/>
      <c r="V70" s="173"/>
      <c r="W70" s="184"/>
      <c r="X70" s="133"/>
      <c r="Y70" s="133"/>
      <c r="AB70" s="134" t="s">
        <v>9134</v>
      </c>
      <c r="AC70" s="146" t="str" cm="1">
        <f t="array" ref="AC70:AD70">_xlfn.TEXTSPLIT(H70,CHAR(10))</f>
        <v>医療法人　北仁会</v>
      </c>
      <c r="AD70" s="146" t="str">
        <v>訪問看護ステーション　結（ゆい）</v>
      </c>
      <c r="AE70" s="146" t="s">
        <v>7605</v>
      </c>
      <c r="AF70" s="134" t="s">
        <v>7606</v>
      </c>
      <c r="AG70" s="134" t="str" cm="1">
        <f t="array" ref="AG70">_xlfn.TEXTJOIN(",",TRUE,_xlfn._xlws.FILTER(市町村コード!$B$2:$B$186,ISNUMBER(SEARCH(市町村コード!$B$2:$B$186,K70))))</f>
        <v>札幌市</v>
      </c>
      <c r="AH70" s="134" t="s">
        <v>6712</v>
      </c>
      <c r="AI70" s="134" t="str">
        <f t="shared" si="0"/>
        <v xml:space="preserve">
札幌市中央区双子山４丁目３番３３号</v>
      </c>
      <c r="AJ70" s="134" t="str">
        <f t="shared" si="1"/>
        <v>〒064－0946</v>
      </c>
      <c r="AK70" s="134" t="s">
        <v>6926</v>
      </c>
      <c r="AO70" s="142" t="s">
        <v>641</v>
      </c>
      <c r="AP70" s="134" t="str" cm="1">
        <f t="array" ref="AP70:AU70">_xlfn.TEXTSPLIT(AO70,CHAR(10))</f>
        <v>( 訪看10 )第    235 号</v>
      </c>
      <c r="AQ70" s="134" t="str">
        <v>( 訪看23 )第    566 号</v>
      </c>
      <c r="AR70" s="134" t="str">
        <v>( 訪看34 )第    349 号</v>
      </c>
      <c r="AS70" s="134" t="str">
        <v>( 訪ベⅠ１ )第     64 号</v>
      </c>
      <c r="AT70" s="134" t="str">
        <v>( 訪ベⅠ１注 )第    374 号</v>
      </c>
      <c r="AU70" s="134" t="str">
        <v>( 訪看40 )第     71 号</v>
      </c>
      <c r="BM70" s="134" t="s">
        <v>10166</v>
      </c>
      <c r="BN70" s="134" t="s">
        <v>10167</v>
      </c>
      <c r="BO70" s="134" t="s">
        <v>10168</v>
      </c>
      <c r="BP70" s="134" t="s">
        <v>10169</v>
      </c>
      <c r="BQ70" s="134" t="s">
        <v>10170</v>
      </c>
      <c r="BR70" s="134" t="s">
        <v>10171</v>
      </c>
    </row>
    <row r="71" spans="1:71" ht="48" customHeight="1" thickBot="1">
      <c r="A71" s="133"/>
      <c r="B71" s="184"/>
      <c r="C71" s="140" t="s">
        <v>643</v>
      </c>
      <c r="D71" s="184"/>
      <c r="E71" s="174" t="s">
        <v>644</v>
      </c>
      <c r="F71" s="174"/>
      <c r="G71" s="184"/>
      <c r="H71" s="175" t="s">
        <v>645</v>
      </c>
      <c r="I71" s="175"/>
      <c r="J71" s="184"/>
      <c r="K71" s="175" t="s">
        <v>646</v>
      </c>
      <c r="L71" s="175"/>
      <c r="M71" s="184"/>
      <c r="N71" s="182" t="s">
        <v>647</v>
      </c>
      <c r="O71" s="182"/>
      <c r="P71" s="184"/>
      <c r="Q71" s="141" t="s">
        <v>648</v>
      </c>
      <c r="R71" s="184"/>
      <c r="S71" s="173" t="s">
        <v>649</v>
      </c>
      <c r="T71" s="173"/>
      <c r="U71" s="173"/>
      <c r="V71" s="173"/>
      <c r="W71" s="184"/>
      <c r="X71" s="133"/>
      <c r="Y71" s="133"/>
      <c r="AB71" s="134" t="s">
        <v>9135</v>
      </c>
      <c r="AC71" s="146" t="str" cm="1">
        <f t="array" ref="AC71:AD71">_xlfn.TEXTSPLIT(H71,CHAR(10))</f>
        <v>一般社団法人創和</v>
      </c>
      <c r="AD71" s="146" t="str">
        <v>訪問看護ステーションそうわ</v>
      </c>
      <c r="AE71" s="146" t="s">
        <v>7607</v>
      </c>
      <c r="AF71" s="134" t="s">
        <v>7608</v>
      </c>
      <c r="AG71" s="134" t="str" cm="1">
        <f t="array" ref="AG71">_xlfn.TEXTJOIN(",",TRUE,_xlfn._xlws.FILTER(市町村コード!$B$2:$B$186,ISNUMBER(SEARCH(市町村コード!$B$2:$B$186,K71))))</f>
        <v>札幌市</v>
      </c>
      <c r="AH71" s="134" t="s">
        <v>6712</v>
      </c>
      <c r="AI71" s="134" t="str">
        <f t="shared" si="0"/>
        <v xml:space="preserve">
札幌市中央区南十七条西９丁目１番６－６０２号</v>
      </c>
      <c r="AJ71" s="134" t="str">
        <f t="shared" si="1"/>
        <v>〒064－0917</v>
      </c>
      <c r="AK71" s="134" t="s">
        <v>6927</v>
      </c>
      <c r="AO71" s="142" t="s">
        <v>648</v>
      </c>
      <c r="AP71" s="134" t="str" cm="1">
        <f t="array" ref="AP71:AT71">_xlfn.TEXTSPLIT(AO71,CHAR(10))</f>
        <v>( 訪看10 )第    246 号</v>
      </c>
      <c r="AQ71" s="134" t="str">
        <v>( 訪看24 )第    450 号</v>
      </c>
      <c r="AR71" s="134" t="str">
        <v>( 訪看25 )第    545 号</v>
      </c>
      <c r="AS71" s="134" t="str">
        <v>( 訪看27 )第     63 号</v>
      </c>
      <c r="AT71" s="134" t="str">
        <v>( 訪看28 )第     50 号</v>
      </c>
      <c r="BM71" s="134" t="s">
        <v>10172</v>
      </c>
      <c r="BN71" s="134" t="s">
        <v>10173</v>
      </c>
      <c r="BO71" s="134" t="s">
        <v>10174</v>
      </c>
      <c r="BP71" s="134" t="s">
        <v>10175</v>
      </c>
      <c r="BQ71" s="134" t="s">
        <v>10176</v>
      </c>
    </row>
    <row r="72" spans="1:71" ht="45.95" customHeight="1" thickBot="1">
      <c r="A72" s="133"/>
      <c r="B72" s="184"/>
      <c r="C72" s="140" t="s">
        <v>650</v>
      </c>
      <c r="D72" s="184"/>
      <c r="E72" s="174" t="s">
        <v>651</v>
      </c>
      <c r="F72" s="174"/>
      <c r="G72" s="184"/>
      <c r="H72" s="175" t="s">
        <v>652</v>
      </c>
      <c r="I72" s="175"/>
      <c r="J72" s="184"/>
      <c r="K72" s="175" t="s">
        <v>653</v>
      </c>
      <c r="L72" s="175"/>
      <c r="M72" s="184"/>
      <c r="N72" s="182" t="s">
        <v>654</v>
      </c>
      <c r="O72" s="182"/>
      <c r="P72" s="184"/>
      <c r="Q72" s="141" t="s">
        <v>655</v>
      </c>
      <c r="R72" s="184"/>
      <c r="S72" s="173" t="s">
        <v>656</v>
      </c>
      <c r="T72" s="173"/>
      <c r="U72" s="173"/>
      <c r="V72" s="173"/>
      <c r="W72" s="184"/>
      <c r="X72" s="133"/>
      <c r="Y72" s="133"/>
      <c r="AB72" s="134" t="s">
        <v>9136</v>
      </c>
      <c r="AC72" s="146" t="str" cm="1">
        <f t="array" ref="AC72:AD72">_xlfn.TEXTSPLIT(H72,CHAR(10))</f>
        <v>株式会社ドクターアイズ</v>
      </c>
      <c r="AD72" s="146" t="str">
        <v>朝日訪問看護ステーション</v>
      </c>
      <c r="AE72" s="146" t="s">
        <v>7609</v>
      </c>
      <c r="AF72" s="134" t="s">
        <v>7610</v>
      </c>
      <c r="AG72" s="134" t="str" cm="1">
        <f t="array" ref="AG72">_xlfn.TEXTJOIN(",",TRUE,_xlfn._xlws.FILTER(市町村コード!$B$2:$B$186,ISNUMBER(SEARCH(市町村コード!$B$2:$B$186,K72))))</f>
        <v>札幌市</v>
      </c>
      <c r="AH72" s="134" t="s">
        <v>6712</v>
      </c>
      <c r="AI72" s="134" t="str">
        <f t="shared" si="0"/>
        <v xml:space="preserve">
札幌市中央区南十八条西１２丁目４番１２号</v>
      </c>
      <c r="AJ72" s="134" t="str">
        <f t="shared" si="1"/>
        <v>〒064－0918</v>
      </c>
      <c r="AK72" s="134" t="s">
        <v>6928</v>
      </c>
      <c r="AO72" s="142" t="s">
        <v>655</v>
      </c>
      <c r="AP72" s="134" t="str" cm="1">
        <f t="array" ref="AP72:AR72">_xlfn.TEXTSPLIT(AO72,CHAR(10))</f>
        <v>( 訪看23 )第    475 号</v>
      </c>
      <c r="AQ72" s="134" t="str">
        <v>( 訪看25 )第    573 号</v>
      </c>
      <c r="AR72" s="134" t="str">
        <v>( 訪看41 )第     22 号</v>
      </c>
      <c r="BM72" s="134" t="s">
        <v>10177</v>
      </c>
      <c r="BN72" s="134" t="s">
        <v>10178</v>
      </c>
      <c r="BO72" s="134" t="s">
        <v>10179</v>
      </c>
    </row>
    <row r="73" spans="1:71" ht="66" customHeight="1" thickBot="1">
      <c r="A73" s="133"/>
      <c r="B73" s="184"/>
      <c r="C73" s="140" t="s">
        <v>657</v>
      </c>
      <c r="D73" s="184"/>
      <c r="E73" s="174" t="s">
        <v>658</v>
      </c>
      <c r="F73" s="174"/>
      <c r="G73" s="184"/>
      <c r="H73" s="175" t="s">
        <v>659</v>
      </c>
      <c r="I73" s="175"/>
      <c r="J73" s="184"/>
      <c r="K73" s="175" t="s">
        <v>660</v>
      </c>
      <c r="L73" s="175"/>
      <c r="M73" s="184"/>
      <c r="N73" s="182" t="s">
        <v>661</v>
      </c>
      <c r="O73" s="182"/>
      <c r="P73" s="184"/>
      <c r="Q73" s="141" t="s">
        <v>662</v>
      </c>
      <c r="R73" s="184"/>
      <c r="S73" s="173" t="s">
        <v>663</v>
      </c>
      <c r="T73" s="173"/>
      <c r="U73" s="173"/>
      <c r="V73" s="173"/>
      <c r="W73" s="184"/>
      <c r="X73" s="133"/>
      <c r="Y73" s="133"/>
      <c r="AB73" s="134" t="s">
        <v>9137</v>
      </c>
      <c r="AC73" s="146" t="str" cm="1">
        <f t="array" ref="AC73:AD73">_xlfn.TEXTSPLIT(H73,CHAR(10))</f>
        <v>株式会社エイチ・アイ・ユーサービス</v>
      </c>
      <c r="AD73" s="146" t="str">
        <v>訪問看護さくらステーション</v>
      </c>
      <c r="AE73" s="146" t="s">
        <v>7611</v>
      </c>
      <c r="AF73" s="134" t="s">
        <v>7612</v>
      </c>
      <c r="AG73" s="134" t="str" cm="1">
        <f t="array" ref="AG73">_xlfn.TEXTJOIN(",",TRUE,_xlfn._xlws.FILTER(市町村コード!$B$2:$B$186,ISNUMBER(SEARCH(市町村コード!$B$2:$B$186,K73))))</f>
        <v>札幌市</v>
      </c>
      <c r="AH73" s="134" t="s">
        <v>6712</v>
      </c>
      <c r="AI73" s="134" t="str">
        <f t="shared" ref="AI73:AI136" si="2">MID(K73,10,300)</f>
        <v xml:space="preserve">
札幌市中央区北一条西９丁目３番２７号第３古久根ビル７階</v>
      </c>
      <c r="AJ73" s="134" t="str">
        <f t="shared" ref="AJ73:AJ136" si="3">LEFT(K73,9)</f>
        <v>〒060－0001</v>
      </c>
      <c r="AK73" s="134" t="s">
        <v>6906</v>
      </c>
      <c r="AO73" s="142" t="s">
        <v>662</v>
      </c>
      <c r="AP73" s="134" t="str" cm="1">
        <f t="array" ref="AP73:AT73">_xlfn.TEXTSPLIT(AO73,CHAR(10))</f>
        <v>( 訪看23 )第    999 号</v>
      </c>
      <c r="AQ73" s="134" t="str">
        <v>( 訪看25 )第    604 号</v>
      </c>
      <c r="AR73" s="134" t="str">
        <v>( 訪ベⅠ１ )第    601 号</v>
      </c>
      <c r="AS73" s="134" t="str">
        <v>( 訪ベⅠ１注 )第    377 号</v>
      </c>
      <c r="AT73" s="134" t="str">
        <v>( 訪看40 )第    219 号</v>
      </c>
      <c r="BM73" s="134" t="s">
        <v>10180</v>
      </c>
      <c r="BN73" s="134" t="s">
        <v>10181</v>
      </c>
      <c r="BO73" s="134" t="s">
        <v>10182</v>
      </c>
      <c r="BP73" s="134" t="s">
        <v>10183</v>
      </c>
      <c r="BQ73" s="134" t="s">
        <v>10184</v>
      </c>
    </row>
    <row r="74" spans="1:71" ht="48" customHeight="1" thickBot="1">
      <c r="A74" s="133"/>
      <c r="B74" s="184"/>
      <c r="C74" s="140" t="s">
        <v>664</v>
      </c>
      <c r="D74" s="184"/>
      <c r="E74" s="174" t="s">
        <v>665</v>
      </c>
      <c r="F74" s="174"/>
      <c r="G74" s="184"/>
      <c r="H74" s="175" t="s">
        <v>666</v>
      </c>
      <c r="I74" s="175"/>
      <c r="J74" s="184"/>
      <c r="K74" s="175" t="s">
        <v>667</v>
      </c>
      <c r="L74" s="175"/>
      <c r="M74" s="184"/>
      <c r="N74" s="182" t="s">
        <v>668</v>
      </c>
      <c r="O74" s="182"/>
      <c r="P74" s="184"/>
      <c r="Q74" s="141" t="s">
        <v>669</v>
      </c>
      <c r="R74" s="184"/>
      <c r="S74" s="173" t="s">
        <v>670</v>
      </c>
      <c r="T74" s="173"/>
      <c r="U74" s="173"/>
      <c r="V74" s="173"/>
      <c r="W74" s="184"/>
      <c r="X74" s="133"/>
      <c r="Y74" s="133"/>
      <c r="AB74" s="134" t="s">
        <v>9138</v>
      </c>
      <c r="AC74" s="146" t="str" cm="1">
        <f t="array" ref="AC74:AD74">_xlfn.TEXTSPLIT(H74,CHAR(10))</f>
        <v>株式会社ロータス</v>
      </c>
      <c r="AD74" s="146" t="str">
        <v>訪問看護ステーション　ピリカ</v>
      </c>
      <c r="AE74" s="146" t="s">
        <v>7613</v>
      </c>
      <c r="AF74" s="134" t="s">
        <v>7614</v>
      </c>
      <c r="AG74" s="134" t="str" cm="1">
        <f t="array" ref="AG74">_xlfn.TEXTJOIN(",",TRUE,_xlfn._xlws.FILTER(市町村コード!$B$2:$B$186,ISNUMBER(SEARCH(市町村コード!$B$2:$B$186,K74))))</f>
        <v>札幌市</v>
      </c>
      <c r="AH74" s="134" t="s">
        <v>6712</v>
      </c>
      <c r="AI74" s="134" t="str">
        <f t="shared" si="2"/>
        <v xml:space="preserve">
札幌市中央区南十九条西１２丁目２－２２</v>
      </c>
      <c r="AJ74" s="134" t="str">
        <f t="shared" si="3"/>
        <v>〒064－0919</v>
      </c>
      <c r="AK74" s="134" t="s">
        <v>6929</v>
      </c>
      <c r="AO74" s="142" t="s">
        <v>669</v>
      </c>
      <c r="AP74" s="134" t="str" cm="1">
        <f t="array" ref="AP74:AT74">_xlfn.TEXTSPLIT(AO74,CHAR(10))</f>
        <v>( 訪看10 )第    646 号</v>
      </c>
      <c r="AQ74" s="134" t="str">
        <v>( 訪看24 )第    560 号</v>
      </c>
      <c r="AR74" s="134" t="str">
        <v>( 訪看25 )第    646 号</v>
      </c>
      <c r="AS74" s="134" t="str">
        <v>( 訪看27 )第    340 号</v>
      </c>
      <c r="AT74" s="134" t="str">
        <v>( 訪看41 )第    186 号</v>
      </c>
      <c r="BM74" s="134" t="s">
        <v>10185</v>
      </c>
      <c r="BN74" s="134" t="s">
        <v>10186</v>
      </c>
      <c r="BO74" s="134" t="s">
        <v>10187</v>
      </c>
      <c r="BP74" s="134" t="s">
        <v>10188</v>
      </c>
      <c r="BQ74" s="134" t="s">
        <v>10189</v>
      </c>
    </row>
    <row r="75" spans="1:71" ht="66" customHeight="1" thickBot="1">
      <c r="A75" s="133"/>
      <c r="B75" s="184"/>
      <c r="C75" s="140" t="s">
        <v>671</v>
      </c>
      <c r="D75" s="184"/>
      <c r="E75" s="174" t="s">
        <v>672</v>
      </c>
      <c r="F75" s="174"/>
      <c r="G75" s="184"/>
      <c r="H75" s="175" t="s">
        <v>673</v>
      </c>
      <c r="I75" s="175"/>
      <c r="J75" s="184"/>
      <c r="K75" s="175" t="s">
        <v>674</v>
      </c>
      <c r="L75" s="175"/>
      <c r="M75" s="184"/>
      <c r="N75" s="182" t="s">
        <v>675</v>
      </c>
      <c r="O75" s="182"/>
      <c r="P75" s="184"/>
      <c r="Q75" s="141" t="s">
        <v>676</v>
      </c>
      <c r="R75" s="184"/>
      <c r="S75" s="173" t="s">
        <v>677</v>
      </c>
      <c r="T75" s="173"/>
      <c r="U75" s="173"/>
      <c r="V75" s="173"/>
      <c r="W75" s="184"/>
      <c r="X75" s="133"/>
      <c r="Y75" s="133"/>
      <c r="AB75" s="134" t="s">
        <v>9139</v>
      </c>
      <c r="AC75" s="146" t="str" cm="1">
        <f t="array" ref="AC75:AD75">_xlfn.TEXTSPLIT(H75,CHAR(10))</f>
        <v>一般社団法人療養生活支援協議会</v>
      </c>
      <c r="AD75" s="146" t="str">
        <v>訪問看護ステーションあかり</v>
      </c>
      <c r="AE75" s="146" t="s">
        <v>7615</v>
      </c>
      <c r="AF75" s="134" t="s">
        <v>7616</v>
      </c>
      <c r="AG75" s="134" t="str" cm="1">
        <f t="array" ref="AG75">_xlfn.TEXTJOIN(",",TRUE,_xlfn._xlws.FILTER(市町村コード!$B$2:$B$186,ISNUMBER(SEARCH(市町村コード!$B$2:$B$186,K75))))</f>
        <v>札幌市</v>
      </c>
      <c r="AH75" s="134" t="s">
        <v>6712</v>
      </c>
      <c r="AI75" s="134" t="str">
        <f t="shared" si="2"/>
        <v xml:space="preserve">
札幌市豊平区西岡三条１１丁目７－１０サンテラス西岡１０５</v>
      </c>
      <c r="AJ75" s="134" t="str">
        <f t="shared" si="3"/>
        <v>〒062－0033</v>
      </c>
      <c r="AK75" s="134" t="s">
        <v>6930</v>
      </c>
      <c r="AO75" s="142" t="s">
        <v>676</v>
      </c>
      <c r="AP75" s="134" t="str" cm="1">
        <f t="array" ref="AP75:AV75">_xlfn.TEXTSPLIT(AO75,CHAR(10))</f>
        <v>( 訪看10 )第    295 号</v>
      </c>
      <c r="AQ75" s="134" t="str">
        <v>( 訪看23 )第    526 号</v>
      </c>
      <c r="AR75" s="134" t="str">
        <v>( 訪看25 )第    615 号</v>
      </c>
      <c r="AS75" s="134" t="str">
        <v>( 訪看27 )第    296 号</v>
      </c>
      <c r="AT75" s="134" t="str">
        <v>( 訪看28 )第    195 号</v>
      </c>
      <c r="AU75" s="134" t="str">
        <v>( 訪看34 )第     34 号</v>
      </c>
      <c r="AV75" s="134" t="str">
        <v>( 訪看41 )第    187 号</v>
      </c>
      <c r="BM75" s="134" t="s">
        <v>10190</v>
      </c>
      <c r="BN75" s="134" t="s">
        <v>10191</v>
      </c>
      <c r="BO75" s="134" t="s">
        <v>10192</v>
      </c>
      <c r="BP75" s="134" t="s">
        <v>10193</v>
      </c>
      <c r="BQ75" s="134" t="s">
        <v>10194</v>
      </c>
      <c r="BR75" s="134" t="s">
        <v>10195</v>
      </c>
      <c r="BS75" s="134" t="s">
        <v>10196</v>
      </c>
    </row>
    <row r="76" spans="1:71" ht="66" customHeight="1" thickBot="1">
      <c r="A76" s="133"/>
      <c r="B76" s="184"/>
      <c r="C76" s="140" t="s">
        <v>678</v>
      </c>
      <c r="D76" s="184"/>
      <c r="E76" s="174" t="s">
        <v>679</v>
      </c>
      <c r="F76" s="174"/>
      <c r="G76" s="184"/>
      <c r="H76" s="175" t="s">
        <v>680</v>
      </c>
      <c r="I76" s="175"/>
      <c r="J76" s="184"/>
      <c r="K76" s="175" t="s">
        <v>681</v>
      </c>
      <c r="L76" s="175"/>
      <c r="M76" s="184"/>
      <c r="N76" s="182" t="s">
        <v>682</v>
      </c>
      <c r="O76" s="182"/>
      <c r="P76" s="184"/>
      <c r="Q76" s="141" t="s">
        <v>683</v>
      </c>
      <c r="R76" s="184"/>
      <c r="S76" s="173" t="s">
        <v>684</v>
      </c>
      <c r="T76" s="173"/>
      <c r="U76" s="173"/>
      <c r="V76" s="173"/>
      <c r="W76" s="184"/>
      <c r="X76" s="133"/>
      <c r="Y76" s="133"/>
      <c r="AB76" s="134" t="s">
        <v>9140</v>
      </c>
      <c r="AC76" s="146" t="str" cm="1">
        <f t="array" ref="AC76:AD76">_xlfn.TEXTSPLIT(H76,CHAR(10))</f>
        <v>株式会社Ａ＆Ｎ</v>
      </c>
      <c r="AD76" s="146" t="str">
        <v>訪問看護ステーションはる</v>
      </c>
      <c r="AE76" s="146" t="s">
        <v>7617</v>
      </c>
      <c r="AF76" s="134" t="s">
        <v>7618</v>
      </c>
      <c r="AG76" s="134" t="str" cm="1">
        <f t="array" ref="AG76">_xlfn.TEXTJOIN(",",TRUE,_xlfn._xlws.FILTER(市町村コード!$B$2:$B$186,ISNUMBER(SEARCH(市町村コード!$B$2:$B$186,K76))))</f>
        <v>札幌市</v>
      </c>
      <c r="AH76" s="134" t="s">
        <v>6712</v>
      </c>
      <c r="AI76" s="134" t="str">
        <f t="shared" si="2"/>
        <v xml:space="preserve">
札幌市清田区清田一条３丁目３番３２号ハイツパティオＡ棟　１０２号</v>
      </c>
      <c r="AJ76" s="134" t="str">
        <f t="shared" si="3"/>
        <v>〒004－0841</v>
      </c>
      <c r="AK76" s="134" t="s">
        <v>6931</v>
      </c>
      <c r="AO76" s="142" t="s">
        <v>683</v>
      </c>
      <c r="AP76" s="134" t="str" cm="1">
        <f t="array" ref="AP76:AT76">_xlfn.TEXTSPLIT(AO76,CHAR(10))</f>
        <v>( 訪看23 )第    536 号</v>
      </c>
      <c r="AQ76" s="134" t="str">
        <v>( 訪看25 )第    622 号</v>
      </c>
      <c r="AR76" s="134" t="str">
        <v>( 訪ベⅠ１ )第    365 号</v>
      </c>
      <c r="AS76" s="134" t="str">
        <v>( 訪ベⅠ１注 )第    363 号</v>
      </c>
      <c r="AT76" s="134" t="str">
        <v>( 訪看40 )第    585 号</v>
      </c>
      <c r="BM76" s="134" t="s">
        <v>10197</v>
      </c>
      <c r="BN76" s="134" t="s">
        <v>10198</v>
      </c>
      <c r="BO76" s="134" t="s">
        <v>10199</v>
      </c>
      <c r="BP76" s="134" t="s">
        <v>10200</v>
      </c>
      <c r="BQ76" s="134" t="s">
        <v>10201</v>
      </c>
    </row>
    <row r="77" spans="1:71" ht="48" customHeight="1" thickBot="1">
      <c r="A77" s="133"/>
      <c r="B77" s="184"/>
      <c r="C77" s="140" t="s">
        <v>685</v>
      </c>
      <c r="D77" s="184"/>
      <c r="E77" s="174" t="s">
        <v>686</v>
      </c>
      <c r="F77" s="174"/>
      <c r="G77" s="184"/>
      <c r="H77" s="175" t="s">
        <v>687</v>
      </c>
      <c r="I77" s="175"/>
      <c r="J77" s="184"/>
      <c r="K77" s="175" t="s">
        <v>688</v>
      </c>
      <c r="L77" s="175"/>
      <c r="M77" s="184"/>
      <c r="N77" s="182" t="s">
        <v>689</v>
      </c>
      <c r="O77" s="182"/>
      <c r="P77" s="184"/>
      <c r="Q77" s="141" t="s">
        <v>690</v>
      </c>
      <c r="R77" s="184"/>
      <c r="S77" s="173" t="s">
        <v>691</v>
      </c>
      <c r="T77" s="173"/>
      <c r="U77" s="173"/>
      <c r="V77" s="173"/>
      <c r="W77" s="184"/>
      <c r="X77" s="133"/>
      <c r="Y77" s="133"/>
      <c r="AB77" s="134" t="s">
        <v>9141</v>
      </c>
      <c r="AC77" s="146" t="str" cm="1">
        <f t="array" ref="AC77:AD77">_xlfn.TEXTSPLIT(H77,CHAR(10))</f>
        <v>社会福祉法人ろく舎</v>
      </c>
      <c r="AD77" s="146" t="str">
        <v>訪問看護ステーション　ろく舎</v>
      </c>
      <c r="AE77" s="146" t="s">
        <v>7619</v>
      </c>
      <c r="AF77" s="134" t="s">
        <v>7620</v>
      </c>
      <c r="AG77" s="134" t="str" cm="1">
        <f t="array" ref="AG77">_xlfn.TEXTJOIN(",",TRUE,_xlfn._xlws.FILTER(市町村コード!$B$2:$B$186,ISNUMBER(SEARCH(市町村コード!$B$2:$B$186,K77))))</f>
        <v>札幌市</v>
      </c>
      <c r="AH77" s="134" t="s">
        <v>6712</v>
      </c>
      <c r="AI77" s="134" t="str">
        <f t="shared" si="2"/>
        <v xml:space="preserve">
札幌市中央区南十一条西１丁目５－８</v>
      </c>
      <c r="AJ77" s="134" t="str">
        <f t="shared" si="3"/>
        <v>〒064－0811</v>
      </c>
      <c r="AK77" s="134" t="s">
        <v>6932</v>
      </c>
      <c r="AO77" s="142" t="s">
        <v>690</v>
      </c>
      <c r="AP77" s="134" t="str" cm="1">
        <f t="array" ref="AP77:AR77">_xlfn.TEXTSPLIT(AO77,CHAR(10))</f>
        <v>( 訪ベⅠ１ )第    400 号</v>
      </c>
      <c r="AQ77" s="134" t="str">
        <v>( 訪ベⅠ１注 )第    411 号</v>
      </c>
      <c r="AR77" s="134" t="str">
        <v>( 訪看40 )第    220 号</v>
      </c>
      <c r="BM77" s="134" t="s">
        <v>10202</v>
      </c>
      <c r="BN77" s="134" t="s">
        <v>10203</v>
      </c>
      <c r="BO77" s="134" t="s">
        <v>10204</v>
      </c>
    </row>
    <row r="78" spans="1:71" ht="6.95" customHeight="1" thickBot="1">
      <c r="A78" s="133"/>
      <c r="B78" s="184"/>
      <c r="C78" s="133"/>
      <c r="D78" s="184"/>
      <c r="E78" s="133"/>
      <c r="F78" s="133"/>
      <c r="G78" s="184"/>
      <c r="H78" s="133"/>
      <c r="I78" s="133"/>
      <c r="J78" s="184"/>
      <c r="K78" s="133"/>
      <c r="L78" s="133"/>
      <c r="M78" s="184"/>
      <c r="N78" s="133"/>
      <c r="O78" s="133"/>
      <c r="P78" s="184"/>
      <c r="Q78" s="133"/>
      <c r="R78" s="184"/>
      <c r="S78" s="133"/>
      <c r="T78" s="133"/>
      <c r="U78" s="133"/>
      <c r="V78" s="133"/>
      <c r="W78" s="184"/>
      <c r="X78" s="133"/>
      <c r="Y78" s="133"/>
      <c r="AB78" s="134" t="s">
        <v>6911</v>
      </c>
      <c r="AC78" s="146" t="e" cm="1">
        <f t="array" ref="AC78">_xlfn.TEXTSPLIT(H78,CHAR(10))</f>
        <v>#VALUE!</v>
      </c>
      <c r="AD78" s="146"/>
      <c r="AE78" s="146" t="e">
        <v>#VALUE!</v>
      </c>
      <c r="AG78" s="134" t="e" cm="1" vm="1">
        <f t="array" ref="AG78">_xlfn.TEXTJOIN(",",TRUE,_xlfn._xlws.FILTER(市町村コード!$B$2:$B$186,ISNUMBER(SEARCH(市町村コード!$B$2:$B$186,K78))))</f>
        <v>#VALUE!</v>
      </c>
      <c r="AH78" s="134" t="e" vm="1">
        <v>#VALUE!</v>
      </c>
      <c r="AI78" s="134" t="str">
        <f t="shared" si="2"/>
        <v/>
      </c>
      <c r="AJ78" s="134" t="str">
        <f t="shared" si="3"/>
        <v/>
      </c>
      <c r="AK78" s="134" t="s">
        <v>6911</v>
      </c>
      <c r="AO78" s="133"/>
      <c r="AP78" s="134" t="e" cm="1">
        <f t="array" ref="AP78">_xlfn.TEXTSPLIT(AO78,CHAR(10))</f>
        <v>#VALUE!</v>
      </c>
      <c r="BM78" s="134" t="e">
        <v>#VALUE!</v>
      </c>
    </row>
    <row r="79" spans="1:71" ht="0.95" customHeight="1">
      <c r="A79" s="133"/>
      <c r="B79" s="183"/>
      <c r="C79" s="183"/>
      <c r="D79" s="183"/>
      <c r="E79" s="183"/>
      <c r="F79" s="183"/>
      <c r="G79" s="183"/>
      <c r="H79" s="183"/>
      <c r="I79" s="183"/>
      <c r="J79" s="183"/>
      <c r="K79" s="183"/>
      <c r="L79" s="183"/>
      <c r="M79" s="183"/>
      <c r="N79" s="183"/>
      <c r="O79" s="183"/>
      <c r="P79" s="183"/>
      <c r="Q79" s="183"/>
      <c r="R79" s="183"/>
      <c r="S79" s="183"/>
      <c r="T79" s="183"/>
      <c r="U79" s="183"/>
      <c r="V79" s="183"/>
      <c r="W79" s="133"/>
      <c r="X79" s="133"/>
      <c r="Y79" s="133"/>
      <c r="AB79" s="134" t="s">
        <v>6911</v>
      </c>
      <c r="AC79" s="146" t="e" cm="1">
        <f t="array" ref="AC79">_xlfn.TEXTSPLIT(H79,CHAR(10))</f>
        <v>#VALUE!</v>
      </c>
      <c r="AD79" s="146"/>
      <c r="AE79" s="146" t="e">
        <v>#VALUE!</v>
      </c>
      <c r="AG79" s="134" t="e" cm="1" vm="1">
        <f t="array" ref="AG79">_xlfn.TEXTJOIN(",",TRUE,_xlfn._xlws.FILTER(市町村コード!$B$2:$B$186,ISNUMBER(SEARCH(市町村コード!$B$2:$B$186,K79))))</f>
        <v>#VALUE!</v>
      </c>
      <c r="AH79" s="134" t="e" vm="1">
        <v>#VALUE!</v>
      </c>
      <c r="AI79" s="134" t="str">
        <f t="shared" si="2"/>
        <v/>
      </c>
      <c r="AJ79" s="134" t="str">
        <f t="shared" si="3"/>
        <v/>
      </c>
      <c r="AK79" s="134" t="s">
        <v>6911</v>
      </c>
      <c r="AP79" s="134" t="e" cm="1">
        <f t="array" ref="AP79">_xlfn.TEXTSPLIT(AO79,CHAR(10))</f>
        <v>#VALUE!</v>
      </c>
      <c r="BM79" s="134" t="e">
        <v>#VALUE!</v>
      </c>
    </row>
    <row r="80" spans="1:71" ht="60" customHeight="1">
      <c r="A80" s="133"/>
      <c r="B80" s="133"/>
      <c r="C80" s="133"/>
      <c r="D80" s="133"/>
      <c r="E80" s="133"/>
      <c r="F80" s="133"/>
      <c r="G80" s="133"/>
      <c r="H80" s="133"/>
      <c r="I80" s="133"/>
      <c r="J80" s="133"/>
      <c r="K80" s="133"/>
      <c r="L80" s="133"/>
      <c r="M80" s="133"/>
      <c r="N80" s="133"/>
      <c r="O80" s="133"/>
      <c r="P80" s="133"/>
      <c r="Q80" s="133"/>
      <c r="R80" s="133"/>
      <c r="S80" s="133"/>
      <c r="T80" s="133"/>
      <c r="U80" s="133"/>
      <c r="V80" s="133"/>
      <c r="W80" s="133"/>
      <c r="X80" s="133"/>
      <c r="Y80" s="133"/>
      <c r="AB80" s="134" t="s">
        <v>6911</v>
      </c>
      <c r="AC80" s="146" t="e" cm="1">
        <f t="array" ref="AC80">_xlfn.TEXTSPLIT(H80,CHAR(10))</f>
        <v>#VALUE!</v>
      </c>
      <c r="AD80" s="146"/>
      <c r="AE80" s="146" t="e">
        <v>#VALUE!</v>
      </c>
      <c r="AG80" s="134" t="e" cm="1" vm="1">
        <f t="array" ref="AG80">_xlfn.TEXTJOIN(",",TRUE,_xlfn._xlws.FILTER(市町村コード!$B$2:$B$186,ISNUMBER(SEARCH(市町村コード!$B$2:$B$186,K80))))</f>
        <v>#VALUE!</v>
      </c>
      <c r="AH80" s="134" t="e" vm="1">
        <v>#VALUE!</v>
      </c>
      <c r="AI80" s="134" t="str">
        <f t="shared" si="2"/>
        <v/>
      </c>
      <c r="AJ80" s="134" t="str">
        <f t="shared" si="3"/>
        <v/>
      </c>
      <c r="AK80" s="134" t="s">
        <v>6911</v>
      </c>
      <c r="AO80" s="133"/>
      <c r="AP80" s="134" t="e" cm="1">
        <f t="array" ref="AP80">_xlfn.TEXTSPLIT(AO80,CHAR(10))</f>
        <v>#VALUE!</v>
      </c>
      <c r="BM80" s="134" t="e">
        <v>#VALUE!</v>
      </c>
    </row>
    <row r="81" spans="1:73" ht="12" customHeight="1">
      <c r="A81" s="133"/>
      <c r="B81" s="133"/>
      <c r="C81" s="133"/>
      <c r="D81" s="133"/>
      <c r="E81" s="133"/>
      <c r="F81" s="133"/>
      <c r="G81" s="133"/>
      <c r="H81" s="133"/>
      <c r="I81" s="133"/>
      <c r="J81" s="133"/>
      <c r="K81" s="133"/>
      <c r="L81" s="133"/>
      <c r="M81" s="133"/>
      <c r="N81" s="133"/>
      <c r="O81" s="133"/>
      <c r="P81" s="133"/>
      <c r="Q81" s="133"/>
      <c r="R81" s="133"/>
      <c r="S81" s="133"/>
      <c r="T81" s="133"/>
      <c r="U81" s="133"/>
      <c r="V81" s="133"/>
      <c r="W81" s="133"/>
      <c r="X81" s="133"/>
      <c r="Y81" s="133"/>
      <c r="AB81" s="134" t="s">
        <v>6911</v>
      </c>
      <c r="AC81" s="146" t="e" cm="1">
        <f t="array" ref="AC81">_xlfn.TEXTSPLIT(H81,CHAR(10))</f>
        <v>#VALUE!</v>
      </c>
      <c r="AD81" s="146"/>
      <c r="AE81" s="146" t="e">
        <v>#VALUE!</v>
      </c>
      <c r="AG81" s="134" t="e" cm="1" vm="1">
        <f t="array" ref="AG81">_xlfn.TEXTJOIN(",",TRUE,_xlfn._xlws.FILTER(市町村コード!$B$2:$B$186,ISNUMBER(SEARCH(市町村コード!$B$2:$B$186,K81))))</f>
        <v>#VALUE!</v>
      </c>
      <c r="AH81" s="134" t="e" vm="1">
        <v>#VALUE!</v>
      </c>
      <c r="AI81" s="134" t="str">
        <f t="shared" si="2"/>
        <v/>
      </c>
      <c r="AJ81" s="134" t="str">
        <f t="shared" si="3"/>
        <v/>
      </c>
      <c r="AK81" s="134" t="s">
        <v>6911</v>
      </c>
      <c r="AO81" s="133"/>
      <c r="AP81" s="134" t="e" cm="1">
        <f t="array" ref="AP81">_xlfn.TEXTSPLIT(AO81,CHAR(10))</f>
        <v>#VALUE!</v>
      </c>
      <c r="BM81" s="134" t="e">
        <v>#VALUE!</v>
      </c>
    </row>
    <row r="82" spans="1:73" ht="8.1" customHeight="1">
      <c r="A82" s="133"/>
      <c r="B82" s="133"/>
      <c r="C82" s="133"/>
      <c r="D82" s="133"/>
      <c r="E82" s="133"/>
      <c r="F82" s="133"/>
      <c r="G82" s="133"/>
      <c r="H82" s="133"/>
      <c r="I82" s="178" t="s">
        <v>476</v>
      </c>
      <c r="J82" s="178"/>
      <c r="K82" s="178"/>
      <c r="L82" s="133"/>
      <c r="M82" s="133"/>
      <c r="N82" s="133"/>
      <c r="O82" s="133"/>
      <c r="P82" s="133"/>
      <c r="Q82" s="133"/>
      <c r="R82" s="133"/>
      <c r="S82" s="133"/>
      <c r="T82" s="133"/>
      <c r="U82" s="133"/>
      <c r="V82" s="133"/>
      <c r="W82" s="133"/>
      <c r="X82" s="133"/>
      <c r="Y82" s="133"/>
      <c r="AB82" s="134" t="s">
        <v>6911</v>
      </c>
      <c r="AC82" s="146" t="e" cm="1">
        <f t="array" ref="AC82">_xlfn.TEXTSPLIT(H82,CHAR(10))</f>
        <v>#VALUE!</v>
      </c>
      <c r="AD82" s="146"/>
      <c r="AE82" s="146" t="e">
        <v>#VALUE!</v>
      </c>
      <c r="AG82" s="134" t="e" cm="1" vm="1">
        <f t="array" ref="AG82">_xlfn.TEXTJOIN(",",TRUE,_xlfn._xlws.FILTER(市町村コード!$B$2:$B$186,ISNUMBER(SEARCH(市町村コード!$B$2:$B$186,K82))))</f>
        <v>#VALUE!</v>
      </c>
      <c r="AH82" s="134" t="e" vm="1">
        <v>#VALUE!</v>
      </c>
      <c r="AI82" s="134" t="str">
        <f t="shared" si="2"/>
        <v/>
      </c>
      <c r="AJ82" s="134" t="str">
        <f t="shared" si="3"/>
        <v/>
      </c>
      <c r="AK82" s="134" t="s">
        <v>6911</v>
      </c>
      <c r="AO82" s="133"/>
      <c r="AP82" s="134" t="e" cm="1">
        <f t="array" ref="AP82">_xlfn.TEXTSPLIT(AO82,CHAR(10))</f>
        <v>#VALUE!</v>
      </c>
      <c r="BM82" s="134" t="e">
        <v>#VALUE!</v>
      </c>
    </row>
    <row r="83" spans="1:73" ht="12" customHeight="1">
      <c r="A83" s="133"/>
      <c r="B83" s="179"/>
      <c r="C83" s="179"/>
      <c r="D83" s="179"/>
      <c r="E83" s="179"/>
      <c r="F83" s="133"/>
      <c r="G83" s="133"/>
      <c r="H83" s="133"/>
      <c r="I83" s="178"/>
      <c r="J83" s="178"/>
      <c r="K83" s="178"/>
      <c r="L83" s="133"/>
      <c r="M83" s="133"/>
      <c r="N83" s="133"/>
      <c r="O83" s="133"/>
      <c r="P83" s="133"/>
      <c r="Q83" s="133"/>
      <c r="R83" s="133"/>
      <c r="S83" s="133"/>
      <c r="T83" s="133"/>
      <c r="U83" s="133"/>
      <c r="V83" s="133"/>
      <c r="W83" s="133"/>
      <c r="X83" s="133"/>
      <c r="Y83" s="133"/>
      <c r="AB83" s="134" t="s">
        <v>6911</v>
      </c>
      <c r="AC83" s="146" t="e" cm="1">
        <f t="array" ref="AC83">_xlfn.TEXTSPLIT(H83,CHAR(10))</f>
        <v>#VALUE!</v>
      </c>
      <c r="AD83" s="146"/>
      <c r="AE83" s="146" t="e">
        <v>#VALUE!</v>
      </c>
      <c r="AG83" s="134" t="e" cm="1" vm="1">
        <f t="array" ref="AG83">_xlfn.TEXTJOIN(",",TRUE,_xlfn._xlws.FILTER(市町村コード!$B$2:$B$186,ISNUMBER(SEARCH(市町村コード!$B$2:$B$186,K83))))</f>
        <v>#VALUE!</v>
      </c>
      <c r="AH83" s="134" t="e" vm="1">
        <v>#VALUE!</v>
      </c>
      <c r="AI83" s="134" t="str">
        <f t="shared" si="2"/>
        <v/>
      </c>
      <c r="AJ83" s="134" t="str">
        <f t="shared" si="3"/>
        <v/>
      </c>
      <c r="AK83" s="134" t="s">
        <v>6911</v>
      </c>
      <c r="AO83" s="133"/>
      <c r="AP83" s="134" t="e" cm="1">
        <f t="array" ref="AP83">_xlfn.TEXTSPLIT(AO83,CHAR(10))</f>
        <v>#VALUE!</v>
      </c>
      <c r="BM83" s="134" t="e">
        <v>#VALUE!</v>
      </c>
    </row>
    <row r="84" spans="1:73" ht="14.1" customHeight="1">
      <c r="A84" s="133"/>
      <c r="B84" s="133"/>
      <c r="C84" s="180" t="s">
        <v>477</v>
      </c>
      <c r="D84" s="180"/>
      <c r="E84" s="180"/>
      <c r="F84" s="180"/>
      <c r="G84" s="180"/>
      <c r="H84" s="180"/>
      <c r="I84" s="180"/>
      <c r="J84" s="180"/>
      <c r="K84" s="180"/>
      <c r="L84" s="133"/>
      <c r="M84" s="133"/>
      <c r="N84" s="133"/>
      <c r="O84" s="181" t="s">
        <v>478</v>
      </c>
      <c r="P84" s="181"/>
      <c r="Q84" s="181"/>
      <c r="R84" s="181"/>
      <c r="S84" s="181"/>
      <c r="T84" s="135" t="s">
        <v>518</v>
      </c>
      <c r="U84" s="136" t="s">
        <v>480</v>
      </c>
      <c r="V84" s="133"/>
      <c r="W84" s="133"/>
      <c r="X84" s="133"/>
      <c r="Y84" s="133"/>
      <c r="AB84" s="134" t="s">
        <v>6911</v>
      </c>
      <c r="AC84" s="146" t="e" cm="1">
        <f t="array" ref="AC84">_xlfn.TEXTSPLIT(H84,CHAR(10))</f>
        <v>#VALUE!</v>
      </c>
      <c r="AD84" s="146"/>
      <c r="AE84" s="146" t="e">
        <v>#VALUE!</v>
      </c>
      <c r="AG84" s="134" t="e" cm="1" vm="1">
        <f t="array" ref="AG84">_xlfn.TEXTJOIN(",",TRUE,_xlfn._xlws.FILTER(市町村コード!$B$2:$B$186,ISNUMBER(SEARCH(市町村コード!$B$2:$B$186,K84))))</f>
        <v>#VALUE!</v>
      </c>
      <c r="AH84" s="134" t="e" vm="1">
        <v>#VALUE!</v>
      </c>
      <c r="AI84" s="134" t="str">
        <f t="shared" si="2"/>
        <v/>
      </c>
      <c r="AJ84" s="134" t="str">
        <f t="shared" si="3"/>
        <v/>
      </c>
      <c r="AK84" s="134" t="s">
        <v>6911</v>
      </c>
      <c r="AP84" s="134" t="e" cm="1">
        <f t="array" ref="AP84">_xlfn.TEXTSPLIT(AO84,CHAR(10))</f>
        <v>#VALUE!</v>
      </c>
      <c r="BM84" s="134" t="e">
        <v>#VALUE!</v>
      </c>
    </row>
    <row r="85" spans="1:73" ht="0.95" customHeight="1" thickBot="1">
      <c r="A85" s="133"/>
      <c r="B85" s="133"/>
      <c r="C85" s="133"/>
      <c r="D85" s="133"/>
      <c r="E85" s="133"/>
      <c r="F85" s="133"/>
      <c r="G85" s="133"/>
      <c r="H85" s="133"/>
      <c r="I85" s="133"/>
      <c r="J85" s="133"/>
      <c r="K85" s="133"/>
      <c r="L85" s="133"/>
      <c r="M85" s="133"/>
      <c r="N85" s="133"/>
      <c r="O85" s="133"/>
      <c r="P85" s="133"/>
      <c r="Q85" s="133"/>
      <c r="R85" s="133"/>
      <c r="S85" s="133"/>
      <c r="T85" s="133"/>
      <c r="U85" s="133"/>
      <c r="V85" s="133"/>
      <c r="W85" s="133"/>
      <c r="X85" s="133"/>
      <c r="Y85" s="133"/>
      <c r="AB85" s="134" t="s">
        <v>6911</v>
      </c>
      <c r="AC85" s="146" t="e" cm="1">
        <f t="array" ref="AC85">_xlfn.TEXTSPLIT(H85,CHAR(10))</f>
        <v>#VALUE!</v>
      </c>
      <c r="AD85" s="146"/>
      <c r="AE85" s="146" t="e">
        <v>#VALUE!</v>
      </c>
      <c r="AG85" s="134" t="e" cm="1" vm="1">
        <f t="array" ref="AG85">_xlfn.TEXTJOIN(",",TRUE,_xlfn._xlws.FILTER(市町村コード!$B$2:$B$186,ISNUMBER(SEARCH(市町村コード!$B$2:$B$186,K85))))</f>
        <v>#VALUE!</v>
      </c>
      <c r="AH85" s="134" t="e" vm="1">
        <v>#VALUE!</v>
      </c>
      <c r="AI85" s="134" t="str">
        <f t="shared" si="2"/>
        <v/>
      </c>
      <c r="AJ85" s="134" t="str">
        <f t="shared" si="3"/>
        <v/>
      </c>
      <c r="AK85" s="134" t="s">
        <v>6911</v>
      </c>
      <c r="AO85" s="133"/>
      <c r="AP85" s="134" t="e" cm="1">
        <f t="array" ref="AP85">_xlfn.TEXTSPLIT(AO85,CHAR(10))</f>
        <v>#VALUE!</v>
      </c>
      <c r="BM85" s="134" t="e">
        <v>#VALUE!</v>
      </c>
    </row>
    <row r="86" spans="1:73" ht="0.95" customHeight="1">
      <c r="A86" s="133"/>
      <c r="B86" s="176"/>
      <c r="C86" s="176"/>
      <c r="D86" s="176"/>
      <c r="E86" s="176"/>
      <c r="F86" s="176"/>
      <c r="G86" s="176"/>
      <c r="H86" s="176"/>
      <c r="I86" s="176"/>
      <c r="J86" s="176"/>
      <c r="K86" s="176"/>
      <c r="L86" s="176"/>
      <c r="M86" s="176"/>
      <c r="N86" s="176"/>
      <c r="O86" s="176"/>
      <c r="P86" s="176"/>
      <c r="Q86" s="176"/>
      <c r="R86" s="176"/>
      <c r="S86" s="176"/>
      <c r="T86" s="176"/>
      <c r="U86" s="176"/>
      <c r="V86" s="176"/>
      <c r="W86" s="176"/>
      <c r="X86" s="133"/>
      <c r="Y86" s="133"/>
      <c r="AB86" s="134" t="s">
        <v>6911</v>
      </c>
      <c r="AC86" s="146" t="e" cm="1">
        <f t="array" ref="AC86">_xlfn.TEXTSPLIT(H86,CHAR(10))</f>
        <v>#VALUE!</v>
      </c>
      <c r="AD86" s="146"/>
      <c r="AE86" s="146" t="e">
        <v>#VALUE!</v>
      </c>
      <c r="AG86" s="134" t="e" cm="1" vm="1">
        <f t="array" ref="AG86">_xlfn.TEXTJOIN(",",TRUE,_xlfn._xlws.FILTER(市町村コード!$B$2:$B$186,ISNUMBER(SEARCH(市町村コード!$B$2:$B$186,K86))))</f>
        <v>#VALUE!</v>
      </c>
      <c r="AH86" s="134" t="e" vm="1">
        <v>#VALUE!</v>
      </c>
      <c r="AI86" s="134" t="str">
        <f t="shared" si="2"/>
        <v/>
      </c>
      <c r="AJ86" s="134" t="str">
        <f t="shared" si="3"/>
        <v/>
      </c>
      <c r="AK86" s="134" t="s">
        <v>6911</v>
      </c>
      <c r="AP86" s="134" t="e" cm="1">
        <f t="array" ref="AP86">_xlfn.TEXTSPLIT(AO86,CHAR(10))</f>
        <v>#VALUE!</v>
      </c>
      <c r="BM86" s="134" t="e">
        <v>#VALUE!</v>
      </c>
    </row>
    <row r="87" spans="1:73" ht="15.95" customHeight="1" thickBot="1">
      <c r="A87" s="133"/>
      <c r="B87" s="137"/>
      <c r="C87" s="138" t="s">
        <v>481</v>
      </c>
      <c r="D87" s="137"/>
      <c r="E87" s="177" t="s">
        <v>482</v>
      </c>
      <c r="F87" s="177"/>
      <c r="G87" s="137"/>
      <c r="H87" s="177" t="s">
        <v>483</v>
      </c>
      <c r="I87" s="177"/>
      <c r="J87" s="137"/>
      <c r="K87" s="177" t="s">
        <v>484</v>
      </c>
      <c r="L87" s="177"/>
      <c r="M87" s="137"/>
      <c r="N87" s="177" t="s">
        <v>485</v>
      </c>
      <c r="O87" s="177"/>
      <c r="P87" s="137"/>
      <c r="Q87" s="139" t="s">
        <v>486</v>
      </c>
      <c r="R87" s="137"/>
      <c r="S87" s="177" t="s">
        <v>487</v>
      </c>
      <c r="T87" s="177"/>
      <c r="U87" s="177"/>
      <c r="V87" s="177"/>
      <c r="W87" s="137"/>
      <c r="X87" s="133"/>
      <c r="Y87" s="133"/>
      <c r="AB87" s="134" t="s">
        <v>482</v>
      </c>
      <c r="AC87" s="146" t="str" cm="1">
        <f t="array" ref="AC87">_xlfn.TEXTSPLIT(H87,CHAR(10))</f>
        <v>事業者名/事業所名</v>
      </c>
      <c r="AD87" s="146"/>
      <c r="AE87" s="146" t="s">
        <v>483</v>
      </c>
      <c r="AG87" s="134" t="e" cm="1" vm="1">
        <f t="array" ref="AG87">_xlfn.TEXTJOIN(",",TRUE,_xlfn._xlws.FILTER(市町村コード!$B$2:$B$186,ISNUMBER(SEARCH(市町村コード!$B$2:$B$186,K87))))</f>
        <v>#VALUE!</v>
      </c>
      <c r="AH87" s="134" t="e" vm="1">
        <v>#VALUE!</v>
      </c>
      <c r="AI87" s="134" t="str">
        <f t="shared" si="2"/>
        <v/>
      </c>
      <c r="AJ87" s="134" t="str">
        <f t="shared" si="3"/>
        <v>事業所所在地</v>
      </c>
      <c r="AK87" s="134" t="s">
        <v>484</v>
      </c>
      <c r="AO87" s="139" t="s">
        <v>486</v>
      </c>
      <c r="AP87" s="134" t="str" cm="1">
        <f t="array" ref="AP87">_xlfn.TEXTSPLIT(AO87,CHAR(10))</f>
        <v>受理番号</v>
      </c>
      <c r="BM87" s="134" t="s">
        <v>486</v>
      </c>
    </row>
    <row r="88" spans="1:73" ht="93" customHeight="1" thickBot="1">
      <c r="A88" s="133"/>
      <c r="B88" s="184"/>
      <c r="C88" s="140" t="s">
        <v>692</v>
      </c>
      <c r="D88" s="184"/>
      <c r="E88" s="174" t="s">
        <v>693</v>
      </c>
      <c r="F88" s="174"/>
      <c r="G88" s="184"/>
      <c r="H88" s="175" t="s">
        <v>694</v>
      </c>
      <c r="I88" s="175"/>
      <c r="J88" s="184"/>
      <c r="K88" s="175" t="s">
        <v>695</v>
      </c>
      <c r="L88" s="175"/>
      <c r="M88" s="184"/>
      <c r="N88" s="182" t="s">
        <v>696</v>
      </c>
      <c r="O88" s="182"/>
      <c r="P88" s="184"/>
      <c r="Q88" s="141" t="s">
        <v>697</v>
      </c>
      <c r="R88" s="184"/>
      <c r="S88" s="173" t="s">
        <v>698</v>
      </c>
      <c r="T88" s="173"/>
      <c r="U88" s="173"/>
      <c r="V88" s="173"/>
      <c r="W88" s="184"/>
      <c r="X88" s="133"/>
      <c r="Y88" s="133"/>
      <c r="AB88" s="134" t="s">
        <v>9142</v>
      </c>
      <c r="AC88" s="146" t="str" cm="1">
        <f t="array" ref="AC88:AD88">_xlfn.TEXTSPLIT(H88,CHAR(10))</f>
        <v>ＳＯＭＰＯケア株式会社</v>
      </c>
      <c r="AD88" s="146" t="str">
        <v>ＳＯＭＰＯケア　札幌桑園駅前　訪問看護</v>
      </c>
      <c r="AE88" s="146" t="s">
        <v>7621</v>
      </c>
      <c r="AF88" s="134" t="s">
        <v>7622</v>
      </c>
      <c r="AG88" s="134" t="str" cm="1">
        <f t="array" ref="AG88">_xlfn.TEXTJOIN(",",TRUE,_xlfn._xlws.FILTER(市町村コード!$B$2:$B$186,ISNUMBER(SEARCH(市町村コード!$B$2:$B$186,K88))))</f>
        <v>札幌市</v>
      </c>
      <c r="AH88" s="134" t="s">
        <v>6712</v>
      </c>
      <c r="AI88" s="134" t="str">
        <f t="shared" si="2"/>
        <v xml:space="preserve">
札幌市中央区北十一条西１４丁目１番１７号</v>
      </c>
      <c r="AJ88" s="134" t="str">
        <f t="shared" si="3"/>
        <v>〒060－0011</v>
      </c>
      <c r="AK88" s="134" t="s">
        <v>6919</v>
      </c>
      <c r="AO88" s="142" t="s">
        <v>697</v>
      </c>
      <c r="AP88" s="134" t="str" cm="1">
        <f t="array" ref="AP88:AW88">_xlfn.TEXTSPLIT(AO88,CHAR(10))</f>
        <v>( 訪看10 )第    301 号</v>
      </c>
      <c r="AQ88" s="134" t="str">
        <v>( 訪看24 )第    539 号</v>
      </c>
      <c r="AR88" s="134" t="str">
        <v>( 訪看25 )第    624 号</v>
      </c>
      <c r="AS88" s="134" t="str">
        <v>( 訪看27 )第     97 号</v>
      </c>
      <c r="AT88" s="134" t="str">
        <v>( 訪看34 )第    107 号</v>
      </c>
      <c r="AU88" s="134" t="str">
        <v>( 訪ベⅠ１ )第    313 号</v>
      </c>
      <c r="AV88" s="134" t="str">
        <v>( 訪ベⅠ１注 )第    336 号</v>
      </c>
      <c r="AW88" s="134" t="str">
        <v>( 訪看41 )第    188 号</v>
      </c>
      <c r="BM88" s="134" t="s">
        <v>10205</v>
      </c>
      <c r="BN88" s="134" t="s">
        <v>10206</v>
      </c>
      <c r="BO88" s="134" t="s">
        <v>10207</v>
      </c>
      <c r="BP88" s="134" t="s">
        <v>10208</v>
      </c>
      <c r="BQ88" s="134" t="s">
        <v>10209</v>
      </c>
      <c r="BR88" s="134" t="s">
        <v>10210</v>
      </c>
      <c r="BS88" s="134" t="s">
        <v>10211</v>
      </c>
      <c r="BT88" s="134" t="s">
        <v>10212</v>
      </c>
    </row>
    <row r="89" spans="1:73" ht="111" customHeight="1" thickBot="1">
      <c r="A89" s="133"/>
      <c r="B89" s="184"/>
      <c r="C89" s="140" t="s">
        <v>699</v>
      </c>
      <c r="D89" s="184"/>
      <c r="E89" s="174" t="s">
        <v>700</v>
      </c>
      <c r="F89" s="174"/>
      <c r="G89" s="184"/>
      <c r="H89" s="175" t="s">
        <v>701</v>
      </c>
      <c r="I89" s="175"/>
      <c r="J89" s="184"/>
      <c r="K89" s="175" t="s">
        <v>702</v>
      </c>
      <c r="L89" s="175"/>
      <c r="M89" s="184"/>
      <c r="N89" s="182" t="s">
        <v>703</v>
      </c>
      <c r="O89" s="182"/>
      <c r="P89" s="184"/>
      <c r="Q89" s="141" t="s">
        <v>704</v>
      </c>
      <c r="R89" s="184"/>
      <c r="S89" s="173" t="s">
        <v>705</v>
      </c>
      <c r="T89" s="173"/>
      <c r="U89" s="173"/>
      <c r="V89" s="173"/>
      <c r="W89" s="184"/>
      <c r="X89" s="133"/>
      <c r="Y89" s="133"/>
      <c r="AB89" s="134" t="s">
        <v>9143</v>
      </c>
      <c r="AC89" s="146" t="str" cm="1">
        <f t="array" ref="AC89:AD89">_xlfn.TEXTSPLIT(H89,CHAR(10))</f>
        <v>医療法人渓仁会</v>
      </c>
      <c r="AD89" s="146" t="str">
        <v>医療法人渓仁会　にしまる訪問看護ステーション</v>
      </c>
      <c r="AE89" s="146" t="s">
        <v>7623</v>
      </c>
      <c r="AF89" s="134" t="s">
        <v>7624</v>
      </c>
      <c r="AG89" s="134" t="str" cm="1">
        <f t="array" ref="AG89">_xlfn.TEXTJOIN(",",TRUE,_xlfn._xlws.FILTER(市町村コード!$B$2:$B$186,ISNUMBER(SEARCH(市町村コード!$B$2:$B$186,K89))))</f>
        <v>札幌市</v>
      </c>
      <c r="AH89" s="134" t="s">
        <v>6712</v>
      </c>
      <c r="AI89" s="134" t="str">
        <f t="shared" si="2"/>
        <v xml:space="preserve">
札幌市中央区南十条西１８丁目１－４０ジュマ旭ヶ丘</v>
      </c>
      <c r="AJ89" s="134" t="str">
        <f t="shared" si="3"/>
        <v>〒064－0810</v>
      </c>
      <c r="AK89" s="134" t="s">
        <v>6933</v>
      </c>
      <c r="AO89" s="142" t="s">
        <v>704</v>
      </c>
      <c r="AP89" s="134" t="str" cm="1">
        <f t="array" ref="AP89:AX89">_xlfn.TEXTSPLIT(AO89,CHAR(10))</f>
        <v>( 訪看10 )第    393 号</v>
      </c>
      <c r="AQ89" s="134" t="str">
        <v>( 訪看23 )第   1092 号</v>
      </c>
      <c r="AR89" s="134" t="str">
        <v>( 訪看25 )第   1117 号</v>
      </c>
      <c r="AS89" s="134" t="str">
        <v>( 訪看機３ )第     32 号</v>
      </c>
      <c r="AT89" s="134" t="str">
        <v>( 訪看32 )第     62 号</v>
      </c>
      <c r="AU89" s="134" t="str">
        <v>( 訪看34 )第    301 号</v>
      </c>
      <c r="AV89" s="134" t="str">
        <v>( 訪ベⅠ１ )第     83 号</v>
      </c>
      <c r="AW89" s="134" t="str">
        <v>( 訪ベⅠ１注 )第    399 号</v>
      </c>
      <c r="AX89" s="134" t="str">
        <v>( 訪看40 )第    221 号</v>
      </c>
      <c r="BM89" s="134" t="s">
        <v>10213</v>
      </c>
      <c r="BN89" s="134" t="s">
        <v>10214</v>
      </c>
      <c r="BO89" s="134" t="s">
        <v>10215</v>
      </c>
      <c r="BP89" s="134" t="s">
        <v>10216</v>
      </c>
      <c r="BQ89" s="134" t="s">
        <v>10217</v>
      </c>
      <c r="BR89" s="134" t="s">
        <v>10218</v>
      </c>
      <c r="BS89" s="134" t="s">
        <v>10219</v>
      </c>
      <c r="BT89" s="134" t="s">
        <v>10220</v>
      </c>
      <c r="BU89" s="134" t="s">
        <v>10221</v>
      </c>
    </row>
    <row r="90" spans="1:73" ht="48" customHeight="1" thickBot="1">
      <c r="A90" s="133"/>
      <c r="B90" s="184"/>
      <c r="C90" s="140" t="s">
        <v>706</v>
      </c>
      <c r="D90" s="184"/>
      <c r="E90" s="174" t="s">
        <v>707</v>
      </c>
      <c r="F90" s="174"/>
      <c r="G90" s="184"/>
      <c r="H90" s="175" t="s">
        <v>708</v>
      </c>
      <c r="I90" s="175"/>
      <c r="J90" s="184"/>
      <c r="K90" s="175" t="s">
        <v>709</v>
      </c>
      <c r="L90" s="175"/>
      <c r="M90" s="184"/>
      <c r="N90" s="182" t="s">
        <v>710</v>
      </c>
      <c r="O90" s="182"/>
      <c r="P90" s="184"/>
      <c r="Q90" s="141" t="s">
        <v>711</v>
      </c>
      <c r="R90" s="184"/>
      <c r="S90" s="173" t="s">
        <v>712</v>
      </c>
      <c r="T90" s="173"/>
      <c r="U90" s="173"/>
      <c r="V90" s="173"/>
      <c r="W90" s="184"/>
      <c r="X90" s="133"/>
      <c r="Y90" s="133"/>
      <c r="AB90" s="134" t="s">
        <v>9144</v>
      </c>
      <c r="AC90" s="146" t="str" cm="1">
        <f t="array" ref="AC90:AD90">_xlfn.TEXTSPLIT(H90,CHAR(10))</f>
        <v>株式会社ノアコンツェル</v>
      </c>
      <c r="AD90" s="146" t="str">
        <v>訪問看護ステーション　ナースケアーズ旭ヶ丘</v>
      </c>
      <c r="AE90" s="146" t="s">
        <v>7625</v>
      </c>
      <c r="AF90" s="134" t="s">
        <v>7626</v>
      </c>
      <c r="AG90" s="134" t="str" cm="1">
        <f t="array" ref="AG90">_xlfn.TEXTJOIN(",",TRUE,_xlfn._xlws.FILTER(市町村コード!$B$2:$B$186,ISNUMBER(SEARCH(市町村コード!$B$2:$B$186,K90))))</f>
        <v>札幌市</v>
      </c>
      <c r="AH90" s="134" t="s">
        <v>6712</v>
      </c>
      <c r="AI90" s="134" t="str">
        <f t="shared" si="2"/>
        <v xml:space="preserve">
札幌市中央区南十二条西２２丁目２－１ノアガーデン　旭ヶ丘アンジュール１Ｆ</v>
      </c>
      <c r="AJ90" s="134" t="str">
        <f t="shared" si="3"/>
        <v>〒064－0912</v>
      </c>
      <c r="AK90" s="134" t="s">
        <v>6934</v>
      </c>
      <c r="AO90" s="142" t="s">
        <v>711</v>
      </c>
      <c r="AP90" s="134" t="str" cm="1">
        <f t="array" ref="AP90:AS90">_xlfn.TEXTSPLIT(AO90,CHAR(10))</f>
        <v>( 訪看23 )第   1190 号</v>
      </c>
      <c r="AQ90" s="134" t="str">
        <v>( 訪看25 )第   1242 号</v>
      </c>
      <c r="AR90" s="134" t="str">
        <v>( 訪ベⅠ１ )第    619 号</v>
      </c>
      <c r="AS90" s="134" t="str">
        <v>( 訪看41 )第     23 号</v>
      </c>
      <c r="BM90" s="134" t="s">
        <v>10222</v>
      </c>
      <c r="BN90" s="134" t="s">
        <v>10223</v>
      </c>
      <c r="BO90" s="134" t="s">
        <v>10224</v>
      </c>
      <c r="BP90" s="134" t="s">
        <v>10225</v>
      </c>
    </row>
    <row r="91" spans="1:73" ht="93" customHeight="1" thickBot="1">
      <c r="A91" s="133"/>
      <c r="B91" s="184"/>
      <c r="C91" s="140" t="s">
        <v>713</v>
      </c>
      <c r="D91" s="184"/>
      <c r="E91" s="174" t="s">
        <v>714</v>
      </c>
      <c r="F91" s="174"/>
      <c r="G91" s="184"/>
      <c r="H91" s="175" t="s">
        <v>715</v>
      </c>
      <c r="I91" s="175"/>
      <c r="J91" s="184"/>
      <c r="K91" s="175" t="s">
        <v>716</v>
      </c>
      <c r="L91" s="175"/>
      <c r="M91" s="184"/>
      <c r="N91" s="182" t="s">
        <v>717</v>
      </c>
      <c r="O91" s="182"/>
      <c r="P91" s="184"/>
      <c r="Q91" s="147" t="s">
        <v>10033</v>
      </c>
      <c r="R91" s="184"/>
      <c r="S91" s="173" t="s">
        <v>718</v>
      </c>
      <c r="T91" s="173"/>
      <c r="U91" s="173"/>
      <c r="V91" s="173"/>
      <c r="W91" s="184"/>
      <c r="X91" s="133"/>
      <c r="Y91" s="133"/>
      <c r="AB91" s="134" t="s">
        <v>9145</v>
      </c>
      <c r="AC91" s="146" t="str" cm="1">
        <f t="array" ref="AC91:AD91">_xlfn.TEXTSPLIT(H91,CHAR(10))</f>
        <v>株式会社ライフデザイン</v>
      </c>
      <c r="AD91" s="146" t="str">
        <v>ライフデザイン　訪問看護</v>
      </c>
      <c r="AE91" s="146" t="s">
        <v>7627</v>
      </c>
      <c r="AF91" s="134" t="s">
        <v>7628</v>
      </c>
      <c r="AG91" s="134" t="str" cm="1">
        <f t="array" ref="AG91">_xlfn.TEXTJOIN(",",TRUE,_xlfn._xlws.FILTER(市町村コード!$B$2:$B$186,ISNUMBER(SEARCH(市町村コード!$B$2:$B$186,K91))))</f>
        <v>札幌市</v>
      </c>
      <c r="AH91" s="134" t="s">
        <v>6712</v>
      </c>
      <c r="AI91" s="134" t="str">
        <f t="shared" si="2"/>
        <v xml:space="preserve">
札幌市中央区北五条西１０丁目６－１</v>
      </c>
      <c r="AJ91" s="134" t="str">
        <f t="shared" si="3"/>
        <v>〒060－0005</v>
      </c>
      <c r="AK91" s="134" t="s">
        <v>6935</v>
      </c>
      <c r="AO91" s="147" t="s">
        <v>10033</v>
      </c>
      <c r="AP91" s="134" t="str" cm="1">
        <f t="array" ref="AP91:AW91">_xlfn.TEXTSPLIT(AO91,CHAR(10))</f>
        <v>( 訪看23 )第   1013 号</v>
      </c>
      <c r="AQ91" s="134" t="str">
        <v>( 訪看24 )第    572 号</v>
      </c>
      <c r="AR91" s="134" t="str">
        <v>( 訪看25 )第    657 号</v>
      </c>
      <c r="AS91" s="134" t="str">
        <v>( 訪看34 )第     94 号</v>
      </c>
      <c r="AT91" s="134" t="str">
        <v>( 訪看36 )第     20 号</v>
      </c>
      <c r="AU91" s="134" t="str">
        <v>( 訪ベⅠ１ )第    244 号</v>
      </c>
      <c r="AV91" s="134" t="str">
        <v>( 訪ベⅠ１注 )第     94 号</v>
      </c>
      <c r="AW91" s="134" t="str">
        <v>( 訪看41 )第     24 号</v>
      </c>
      <c r="BM91" s="134" t="s">
        <v>10226</v>
      </c>
      <c r="BN91" s="134" t="s">
        <v>10227</v>
      </c>
      <c r="BO91" s="134" t="s">
        <v>10228</v>
      </c>
      <c r="BP91" s="134" t="s">
        <v>10229</v>
      </c>
      <c r="BQ91" s="134" t="s">
        <v>10230</v>
      </c>
      <c r="BR91" s="134" t="s">
        <v>10231</v>
      </c>
      <c r="BS91" s="134" t="s">
        <v>10232</v>
      </c>
      <c r="BT91" s="134" t="s">
        <v>10233</v>
      </c>
    </row>
    <row r="92" spans="1:73" ht="66" customHeight="1" thickBot="1">
      <c r="A92" s="133"/>
      <c r="B92" s="184"/>
      <c r="C92" s="140" t="s">
        <v>719</v>
      </c>
      <c r="D92" s="184"/>
      <c r="E92" s="174" t="s">
        <v>720</v>
      </c>
      <c r="F92" s="174"/>
      <c r="G92" s="184"/>
      <c r="H92" s="175" t="s">
        <v>721</v>
      </c>
      <c r="I92" s="175"/>
      <c r="J92" s="184"/>
      <c r="K92" s="175" t="s">
        <v>722</v>
      </c>
      <c r="L92" s="175"/>
      <c r="M92" s="184"/>
      <c r="N92" s="182" t="s">
        <v>723</v>
      </c>
      <c r="O92" s="182"/>
      <c r="P92" s="184"/>
      <c r="Q92" s="141" t="s">
        <v>724</v>
      </c>
      <c r="R92" s="184"/>
      <c r="S92" s="173" t="s">
        <v>725</v>
      </c>
      <c r="T92" s="173"/>
      <c r="U92" s="173"/>
      <c r="V92" s="173"/>
      <c r="W92" s="184"/>
      <c r="X92" s="133"/>
      <c r="Y92" s="133"/>
      <c r="AB92" s="134" t="s">
        <v>9146</v>
      </c>
      <c r="AC92" s="146" t="str" cm="1">
        <f t="array" ref="AC92:AD92">_xlfn.TEXTSPLIT(H92,CHAR(10))</f>
        <v>株式会社ヒューマンインプリンク</v>
      </c>
      <c r="AD92" s="146" t="str">
        <v>訪問看護サービス　クオン</v>
      </c>
      <c r="AE92" s="146" t="s">
        <v>7629</v>
      </c>
      <c r="AF92" s="134" t="s">
        <v>7630</v>
      </c>
      <c r="AG92" s="134" t="str" cm="1">
        <f t="array" ref="AG92">_xlfn.TEXTJOIN(",",TRUE,_xlfn._xlws.FILTER(市町村コード!$B$2:$B$186,ISNUMBER(SEARCH(市町村コード!$B$2:$B$186,K92))))</f>
        <v>札幌市</v>
      </c>
      <c r="AH92" s="134" t="s">
        <v>6712</v>
      </c>
      <c r="AI92" s="134" t="str">
        <f t="shared" si="2"/>
        <v xml:space="preserve">
札幌市中央区大通東２丁目３第３６桂和ビル５Ｆ</v>
      </c>
      <c r="AJ92" s="134" t="str">
        <f t="shared" si="3"/>
        <v>〒060－0041</v>
      </c>
      <c r="AK92" s="134" t="s">
        <v>6936</v>
      </c>
      <c r="AO92" s="142" t="s">
        <v>724</v>
      </c>
      <c r="AP92" s="134" t="str" cm="1">
        <f t="array" ref="AP92:AV92">_xlfn.TEXTSPLIT(AO92,CHAR(10))</f>
        <v>( 訪看10 )第    399 号</v>
      </c>
      <c r="AQ92" s="134" t="str">
        <v>( 訪看23 )第    602 号</v>
      </c>
      <c r="AR92" s="134" t="str">
        <v>( 訪看25 )第    676 号</v>
      </c>
      <c r="AS92" s="134" t="str">
        <v>( 訪看27 )第    163 号</v>
      </c>
      <c r="AT92" s="134" t="str">
        <v>( 訪看28 )第     93 号</v>
      </c>
      <c r="AU92" s="134" t="str">
        <v>( 訪看34 )第    390 号</v>
      </c>
      <c r="AV92" s="134" t="str">
        <v>( 訪看40 )第     40 号</v>
      </c>
      <c r="BM92" s="134" t="s">
        <v>10234</v>
      </c>
      <c r="BN92" s="134" t="s">
        <v>10235</v>
      </c>
      <c r="BO92" s="134" t="s">
        <v>10236</v>
      </c>
      <c r="BP92" s="134" t="s">
        <v>10237</v>
      </c>
      <c r="BQ92" s="134" t="s">
        <v>10238</v>
      </c>
      <c r="BR92" s="134" t="s">
        <v>10239</v>
      </c>
      <c r="BS92" s="134" t="s">
        <v>10240</v>
      </c>
    </row>
    <row r="93" spans="1:73" ht="59.1" customHeight="1" thickBot="1">
      <c r="A93" s="133"/>
      <c r="B93" s="184"/>
      <c r="C93" s="133"/>
      <c r="D93" s="184"/>
      <c r="E93" s="133"/>
      <c r="F93" s="133"/>
      <c r="G93" s="184"/>
      <c r="H93" s="133"/>
      <c r="I93" s="133"/>
      <c r="J93" s="184"/>
      <c r="K93" s="133"/>
      <c r="L93" s="133"/>
      <c r="M93" s="184"/>
      <c r="N93" s="133"/>
      <c r="O93" s="133"/>
      <c r="P93" s="184"/>
      <c r="Q93" s="133"/>
      <c r="R93" s="184"/>
      <c r="S93" s="133"/>
      <c r="T93" s="133"/>
      <c r="U93" s="133"/>
      <c r="V93" s="133"/>
      <c r="W93" s="184"/>
      <c r="X93" s="133"/>
      <c r="Y93" s="133"/>
      <c r="AB93" s="134" t="s">
        <v>6911</v>
      </c>
      <c r="AC93" s="146" t="e" cm="1">
        <f t="array" ref="AC93">_xlfn.TEXTSPLIT(H93,CHAR(10))</f>
        <v>#VALUE!</v>
      </c>
      <c r="AD93" s="146"/>
      <c r="AE93" s="146" t="e">
        <v>#VALUE!</v>
      </c>
      <c r="AG93" s="134" t="e" cm="1" vm="1">
        <f t="array" ref="AG93">_xlfn.TEXTJOIN(",",TRUE,_xlfn._xlws.FILTER(市町村コード!$B$2:$B$186,ISNUMBER(SEARCH(市町村コード!$B$2:$B$186,K93))))</f>
        <v>#VALUE!</v>
      </c>
      <c r="AH93" s="134" t="e" vm="1">
        <v>#VALUE!</v>
      </c>
      <c r="AI93" s="134" t="str">
        <f t="shared" si="2"/>
        <v/>
      </c>
      <c r="AJ93" s="134" t="str">
        <f t="shared" si="3"/>
        <v/>
      </c>
      <c r="AK93" s="134" t="s">
        <v>6911</v>
      </c>
      <c r="AO93" s="133"/>
      <c r="AP93" s="134" t="e" cm="1">
        <f t="array" ref="AP93">_xlfn.TEXTSPLIT(AO93,CHAR(10))</f>
        <v>#VALUE!</v>
      </c>
      <c r="BM93" s="134" t="e">
        <v>#VALUE!</v>
      </c>
    </row>
    <row r="94" spans="1:73" ht="0.95" customHeight="1">
      <c r="A94" s="133"/>
      <c r="B94" s="183"/>
      <c r="C94" s="183"/>
      <c r="D94" s="183"/>
      <c r="E94" s="183"/>
      <c r="F94" s="183"/>
      <c r="G94" s="183"/>
      <c r="H94" s="183"/>
      <c r="I94" s="183"/>
      <c r="J94" s="183"/>
      <c r="K94" s="183"/>
      <c r="L94" s="183"/>
      <c r="M94" s="183"/>
      <c r="N94" s="183"/>
      <c r="O94" s="183"/>
      <c r="P94" s="183"/>
      <c r="Q94" s="183"/>
      <c r="R94" s="183"/>
      <c r="S94" s="183"/>
      <c r="T94" s="183"/>
      <c r="U94" s="183"/>
      <c r="V94" s="183"/>
      <c r="W94" s="133"/>
      <c r="X94" s="133"/>
      <c r="Y94" s="133"/>
      <c r="AB94" s="134" t="s">
        <v>6911</v>
      </c>
      <c r="AC94" s="146" t="e" cm="1">
        <f t="array" ref="AC94">_xlfn.TEXTSPLIT(H94,CHAR(10))</f>
        <v>#VALUE!</v>
      </c>
      <c r="AD94" s="146"/>
      <c r="AE94" s="146" t="e">
        <v>#VALUE!</v>
      </c>
      <c r="AG94" s="134" t="e" cm="1" vm="1">
        <f t="array" ref="AG94">_xlfn.TEXTJOIN(",",TRUE,_xlfn._xlws.FILTER(市町村コード!$B$2:$B$186,ISNUMBER(SEARCH(市町村コード!$B$2:$B$186,K94))))</f>
        <v>#VALUE!</v>
      </c>
      <c r="AH94" s="134" t="e" vm="1">
        <v>#VALUE!</v>
      </c>
      <c r="AI94" s="134" t="str">
        <f t="shared" si="2"/>
        <v/>
      </c>
      <c r="AJ94" s="134" t="str">
        <f t="shared" si="3"/>
        <v/>
      </c>
      <c r="AK94" s="134" t="s">
        <v>6911</v>
      </c>
      <c r="AP94" s="134" t="e" cm="1">
        <f t="array" ref="AP94">_xlfn.TEXTSPLIT(AO94,CHAR(10))</f>
        <v>#VALUE!</v>
      </c>
      <c r="BM94" s="134" t="e">
        <v>#VALUE!</v>
      </c>
    </row>
    <row r="95" spans="1:73" ht="60" customHeight="1">
      <c r="A95" s="133"/>
      <c r="B95" s="133"/>
      <c r="C95" s="133"/>
      <c r="D95" s="133"/>
      <c r="E95" s="133"/>
      <c r="F95" s="133"/>
      <c r="G95" s="133"/>
      <c r="H95" s="133"/>
      <c r="I95" s="133"/>
      <c r="J95" s="133"/>
      <c r="K95" s="133"/>
      <c r="L95" s="133"/>
      <c r="M95" s="133"/>
      <c r="N95" s="133"/>
      <c r="O95" s="133"/>
      <c r="P95" s="133"/>
      <c r="Q95" s="133"/>
      <c r="R95" s="133"/>
      <c r="S95" s="133"/>
      <c r="T95" s="133"/>
      <c r="U95" s="133"/>
      <c r="V95" s="133"/>
      <c r="W95" s="133"/>
      <c r="X95" s="133"/>
      <c r="Y95" s="133"/>
      <c r="AB95" s="134" t="s">
        <v>6911</v>
      </c>
      <c r="AC95" s="146" t="e" cm="1">
        <f t="array" ref="AC95">_xlfn.TEXTSPLIT(H95,CHAR(10))</f>
        <v>#VALUE!</v>
      </c>
      <c r="AD95" s="146"/>
      <c r="AE95" s="146" t="e">
        <v>#VALUE!</v>
      </c>
      <c r="AG95" s="134" t="e" cm="1" vm="1">
        <f t="array" ref="AG95">_xlfn.TEXTJOIN(",",TRUE,_xlfn._xlws.FILTER(市町村コード!$B$2:$B$186,ISNUMBER(SEARCH(市町村コード!$B$2:$B$186,K95))))</f>
        <v>#VALUE!</v>
      </c>
      <c r="AH95" s="134" t="e" vm="1">
        <v>#VALUE!</v>
      </c>
      <c r="AI95" s="134" t="str">
        <f t="shared" si="2"/>
        <v/>
      </c>
      <c r="AJ95" s="134" t="str">
        <f t="shared" si="3"/>
        <v/>
      </c>
      <c r="AK95" s="134" t="s">
        <v>6911</v>
      </c>
      <c r="AO95" s="133"/>
      <c r="AP95" s="134" t="e" cm="1">
        <f t="array" ref="AP95">_xlfn.TEXTSPLIT(AO95,CHAR(10))</f>
        <v>#VALUE!</v>
      </c>
      <c r="BM95" s="134" t="e">
        <v>#VALUE!</v>
      </c>
    </row>
    <row r="96" spans="1:73" ht="12" customHeight="1">
      <c r="A96" s="133"/>
      <c r="B96" s="133"/>
      <c r="C96" s="133"/>
      <c r="D96" s="133"/>
      <c r="E96" s="133"/>
      <c r="F96" s="133"/>
      <c r="G96" s="133"/>
      <c r="H96" s="133"/>
      <c r="I96" s="133"/>
      <c r="J96" s="133"/>
      <c r="K96" s="133"/>
      <c r="L96" s="133"/>
      <c r="M96" s="133"/>
      <c r="N96" s="133"/>
      <c r="O96" s="133"/>
      <c r="P96" s="133"/>
      <c r="Q96" s="133"/>
      <c r="R96" s="133"/>
      <c r="S96" s="133"/>
      <c r="T96" s="133"/>
      <c r="U96" s="133"/>
      <c r="V96" s="133"/>
      <c r="W96" s="133"/>
      <c r="X96" s="133"/>
      <c r="Y96" s="133"/>
      <c r="AB96" s="134" t="s">
        <v>6911</v>
      </c>
      <c r="AC96" s="146" t="e" cm="1">
        <f t="array" ref="AC96">_xlfn.TEXTSPLIT(H96,CHAR(10))</f>
        <v>#VALUE!</v>
      </c>
      <c r="AD96" s="146"/>
      <c r="AE96" s="146" t="e">
        <v>#VALUE!</v>
      </c>
      <c r="AG96" s="134" t="e" cm="1" vm="1">
        <f t="array" ref="AG96">_xlfn.TEXTJOIN(",",TRUE,_xlfn._xlws.FILTER(市町村コード!$B$2:$B$186,ISNUMBER(SEARCH(市町村コード!$B$2:$B$186,K96))))</f>
        <v>#VALUE!</v>
      </c>
      <c r="AH96" s="134" t="e" vm="1">
        <v>#VALUE!</v>
      </c>
      <c r="AI96" s="134" t="str">
        <f t="shared" si="2"/>
        <v/>
      </c>
      <c r="AJ96" s="134" t="str">
        <f t="shared" si="3"/>
        <v/>
      </c>
      <c r="AK96" s="134" t="s">
        <v>6911</v>
      </c>
      <c r="AO96" s="133"/>
      <c r="AP96" s="134" t="e" cm="1">
        <f t="array" ref="AP96">_xlfn.TEXTSPLIT(AO96,CHAR(10))</f>
        <v>#VALUE!</v>
      </c>
      <c r="BM96" s="134" t="e">
        <v>#VALUE!</v>
      </c>
    </row>
    <row r="97" spans="1:77" ht="8.1" customHeight="1">
      <c r="A97" s="133"/>
      <c r="B97" s="133"/>
      <c r="C97" s="133"/>
      <c r="D97" s="133"/>
      <c r="E97" s="133"/>
      <c r="F97" s="133"/>
      <c r="G97" s="133"/>
      <c r="H97" s="133"/>
      <c r="I97" s="178" t="s">
        <v>476</v>
      </c>
      <c r="J97" s="178"/>
      <c r="K97" s="178"/>
      <c r="L97" s="133"/>
      <c r="M97" s="133"/>
      <c r="N97" s="133"/>
      <c r="O97" s="133"/>
      <c r="P97" s="133"/>
      <c r="Q97" s="133"/>
      <c r="R97" s="133"/>
      <c r="S97" s="133"/>
      <c r="T97" s="133"/>
      <c r="U97" s="133"/>
      <c r="V97" s="133"/>
      <c r="W97" s="133"/>
      <c r="X97" s="133"/>
      <c r="Y97" s="133"/>
      <c r="AB97" s="134" t="s">
        <v>6911</v>
      </c>
      <c r="AC97" s="146" t="e" cm="1">
        <f t="array" ref="AC97">_xlfn.TEXTSPLIT(H97,CHAR(10))</f>
        <v>#VALUE!</v>
      </c>
      <c r="AD97" s="146"/>
      <c r="AE97" s="146" t="e">
        <v>#VALUE!</v>
      </c>
      <c r="AG97" s="134" t="e" cm="1" vm="1">
        <f t="array" ref="AG97">_xlfn.TEXTJOIN(",",TRUE,_xlfn._xlws.FILTER(市町村コード!$B$2:$B$186,ISNUMBER(SEARCH(市町村コード!$B$2:$B$186,K97))))</f>
        <v>#VALUE!</v>
      </c>
      <c r="AH97" s="134" t="e" vm="1">
        <v>#VALUE!</v>
      </c>
      <c r="AI97" s="134" t="str">
        <f t="shared" si="2"/>
        <v/>
      </c>
      <c r="AJ97" s="134" t="str">
        <f t="shared" si="3"/>
        <v/>
      </c>
      <c r="AK97" s="134" t="s">
        <v>6911</v>
      </c>
      <c r="AO97" s="133"/>
      <c r="AP97" s="134" t="e" cm="1">
        <f t="array" ref="AP97">_xlfn.TEXTSPLIT(AO97,CHAR(10))</f>
        <v>#VALUE!</v>
      </c>
      <c r="BM97" s="134" t="e">
        <v>#VALUE!</v>
      </c>
    </row>
    <row r="98" spans="1:77" ht="12" customHeight="1">
      <c r="A98" s="133"/>
      <c r="B98" s="179"/>
      <c r="C98" s="179"/>
      <c r="D98" s="179"/>
      <c r="E98" s="179"/>
      <c r="F98" s="133"/>
      <c r="G98" s="133"/>
      <c r="H98" s="133"/>
      <c r="I98" s="178"/>
      <c r="J98" s="178"/>
      <c r="K98" s="178"/>
      <c r="L98" s="133"/>
      <c r="M98" s="133"/>
      <c r="N98" s="133"/>
      <c r="O98" s="133"/>
      <c r="P98" s="133"/>
      <c r="Q98" s="133"/>
      <c r="R98" s="133"/>
      <c r="S98" s="133"/>
      <c r="T98" s="133"/>
      <c r="U98" s="133"/>
      <c r="V98" s="133"/>
      <c r="W98" s="133"/>
      <c r="X98" s="133"/>
      <c r="Y98" s="133"/>
      <c r="AB98" s="134" t="s">
        <v>6911</v>
      </c>
      <c r="AC98" s="146" t="e" cm="1">
        <f t="array" ref="AC98">_xlfn.TEXTSPLIT(H98,CHAR(10))</f>
        <v>#VALUE!</v>
      </c>
      <c r="AD98" s="146"/>
      <c r="AE98" s="146" t="e">
        <v>#VALUE!</v>
      </c>
      <c r="AG98" s="134" t="e" cm="1" vm="1">
        <f t="array" ref="AG98">_xlfn.TEXTJOIN(",",TRUE,_xlfn._xlws.FILTER(市町村コード!$B$2:$B$186,ISNUMBER(SEARCH(市町村コード!$B$2:$B$186,K98))))</f>
        <v>#VALUE!</v>
      </c>
      <c r="AH98" s="134" t="e" vm="1">
        <v>#VALUE!</v>
      </c>
      <c r="AI98" s="134" t="str">
        <f t="shared" si="2"/>
        <v/>
      </c>
      <c r="AJ98" s="134" t="str">
        <f t="shared" si="3"/>
        <v/>
      </c>
      <c r="AK98" s="134" t="s">
        <v>6911</v>
      </c>
      <c r="AO98" s="133"/>
      <c r="AP98" s="134" t="e" cm="1">
        <f t="array" ref="AP98">_xlfn.TEXTSPLIT(AO98,CHAR(10))</f>
        <v>#VALUE!</v>
      </c>
      <c r="BM98" s="134" t="e">
        <v>#VALUE!</v>
      </c>
    </row>
    <row r="99" spans="1:77" ht="14.1" customHeight="1">
      <c r="A99" s="133"/>
      <c r="B99" s="133"/>
      <c r="C99" s="180" t="s">
        <v>477</v>
      </c>
      <c r="D99" s="180"/>
      <c r="E99" s="180"/>
      <c r="F99" s="180"/>
      <c r="G99" s="180"/>
      <c r="H99" s="180"/>
      <c r="I99" s="180"/>
      <c r="J99" s="180"/>
      <c r="K99" s="180"/>
      <c r="L99" s="133"/>
      <c r="M99" s="133"/>
      <c r="N99" s="133"/>
      <c r="O99" s="181" t="s">
        <v>478</v>
      </c>
      <c r="P99" s="181"/>
      <c r="Q99" s="181"/>
      <c r="R99" s="181"/>
      <c r="S99" s="181"/>
      <c r="T99" s="135" t="s">
        <v>525</v>
      </c>
      <c r="U99" s="136" t="s">
        <v>480</v>
      </c>
      <c r="V99" s="133"/>
      <c r="W99" s="133"/>
      <c r="X99" s="133"/>
      <c r="Y99" s="133"/>
      <c r="AB99" s="134" t="s">
        <v>6911</v>
      </c>
      <c r="AC99" s="146" t="e" cm="1">
        <f t="array" ref="AC99">_xlfn.TEXTSPLIT(H99,CHAR(10))</f>
        <v>#VALUE!</v>
      </c>
      <c r="AD99" s="146"/>
      <c r="AE99" s="146" t="e">
        <v>#VALUE!</v>
      </c>
      <c r="AG99" s="134" t="e" cm="1" vm="1">
        <f t="array" ref="AG99">_xlfn.TEXTJOIN(",",TRUE,_xlfn._xlws.FILTER(市町村コード!$B$2:$B$186,ISNUMBER(SEARCH(市町村コード!$B$2:$B$186,K99))))</f>
        <v>#VALUE!</v>
      </c>
      <c r="AH99" s="134" t="e" vm="1">
        <v>#VALUE!</v>
      </c>
      <c r="AI99" s="134" t="str">
        <f t="shared" si="2"/>
        <v/>
      </c>
      <c r="AJ99" s="134" t="str">
        <f t="shared" si="3"/>
        <v/>
      </c>
      <c r="AK99" s="134" t="s">
        <v>6911</v>
      </c>
      <c r="AP99" s="134" t="e" cm="1">
        <f t="array" ref="AP99">_xlfn.TEXTSPLIT(AO99,CHAR(10))</f>
        <v>#VALUE!</v>
      </c>
      <c r="BM99" s="134" t="e">
        <v>#VALUE!</v>
      </c>
    </row>
    <row r="100" spans="1:77" ht="0.95" customHeight="1" thickBot="1">
      <c r="A100" s="133"/>
      <c r="B100" s="133"/>
      <c r="C100" s="133"/>
      <c r="D100" s="133"/>
      <c r="E100" s="133"/>
      <c r="F100" s="133"/>
      <c r="G100" s="133"/>
      <c r="H100" s="133"/>
      <c r="I100" s="133"/>
      <c r="J100" s="133"/>
      <c r="K100" s="133"/>
      <c r="L100" s="133"/>
      <c r="M100" s="133"/>
      <c r="N100" s="133"/>
      <c r="O100" s="133"/>
      <c r="P100" s="133"/>
      <c r="Q100" s="133"/>
      <c r="R100" s="133"/>
      <c r="S100" s="133"/>
      <c r="T100" s="133"/>
      <c r="U100" s="133"/>
      <c r="V100" s="133"/>
      <c r="W100" s="133"/>
      <c r="X100" s="133"/>
      <c r="Y100" s="133"/>
      <c r="AB100" s="134" t="s">
        <v>6911</v>
      </c>
      <c r="AC100" s="146" t="e" cm="1">
        <f t="array" ref="AC100">_xlfn.TEXTSPLIT(H100,CHAR(10))</f>
        <v>#VALUE!</v>
      </c>
      <c r="AD100" s="146"/>
      <c r="AE100" s="146" t="e">
        <v>#VALUE!</v>
      </c>
      <c r="AG100" s="134" t="e" cm="1" vm="1">
        <f t="array" ref="AG100">_xlfn.TEXTJOIN(",",TRUE,_xlfn._xlws.FILTER(市町村コード!$B$2:$B$186,ISNUMBER(SEARCH(市町村コード!$B$2:$B$186,K100))))</f>
        <v>#VALUE!</v>
      </c>
      <c r="AH100" s="134" t="e" vm="1">
        <v>#VALUE!</v>
      </c>
      <c r="AI100" s="134" t="str">
        <f t="shared" si="2"/>
        <v/>
      </c>
      <c r="AJ100" s="134" t="str">
        <f t="shared" si="3"/>
        <v/>
      </c>
      <c r="AK100" s="134" t="s">
        <v>6911</v>
      </c>
      <c r="AO100" s="133"/>
      <c r="AP100" s="134" t="e" cm="1">
        <f t="array" ref="AP100">_xlfn.TEXTSPLIT(AO100,CHAR(10))</f>
        <v>#VALUE!</v>
      </c>
      <c r="BM100" s="134" t="e">
        <v>#VALUE!</v>
      </c>
    </row>
    <row r="101" spans="1:77" ht="0.95" customHeight="1">
      <c r="A101" s="133"/>
      <c r="B101" s="176"/>
      <c r="C101" s="176"/>
      <c r="D101" s="176"/>
      <c r="E101" s="176"/>
      <c r="F101" s="176"/>
      <c r="G101" s="176"/>
      <c r="H101" s="176"/>
      <c r="I101" s="176"/>
      <c r="J101" s="176"/>
      <c r="K101" s="176"/>
      <c r="L101" s="176"/>
      <c r="M101" s="176"/>
      <c r="N101" s="176"/>
      <c r="O101" s="176"/>
      <c r="P101" s="176"/>
      <c r="Q101" s="176"/>
      <c r="R101" s="176"/>
      <c r="S101" s="176"/>
      <c r="T101" s="176"/>
      <c r="U101" s="176"/>
      <c r="V101" s="176"/>
      <c r="W101" s="176"/>
      <c r="X101" s="133"/>
      <c r="Y101" s="133"/>
      <c r="AB101" s="134" t="s">
        <v>6911</v>
      </c>
      <c r="AC101" s="146" t="e" cm="1">
        <f t="array" ref="AC101">_xlfn.TEXTSPLIT(H101,CHAR(10))</f>
        <v>#VALUE!</v>
      </c>
      <c r="AD101" s="146"/>
      <c r="AE101" s="146" t="e">
        <v>#VALUE!</v>
      </c>
      <c r="AG101" s="134" t="e" cm="1" vm="1">
        <f t="array" ref="AG101">_xlfn.TEXTJOIN(",",TRUE,_xlfn._xlws.FILTER(市町村コード!$B$2:$B$186,ISNUMBER(SEARCH(市町村コード!$B$2:$B$186,K101))))</f>
        <v>#VALUE!</v>
      </c>
      <c r="AH101" s="134" t="e" vm="1">
        <v>#VALUE!</v>
      </c>
      <c r="AI101" s="134" t="str">
        <f t="shared" si="2"/>
        <v/>
      </c>
      <c r="AJ101" s="134" t="str">
        <f t="shared" si="3"/>
        <v/>
      </c>
      <c r="AK101" s="134" t="s">
        <v>6911</v>
      </c>
      <c r="AP101" s="134" t="e" cm="1">
        <f t="array" ref="AP101">_xlfn.TEXTSPLIT(AO101,CHAR(10))</f>
        <v>#VALUE!</v>
      </c>
      <c r="BM101" s="134" t="e">
        <v>#VALUE!</v>
      </c>
    </row>
    <row r="102" spans="1:77" ht="15.95" customHeight="1" thickBot="1">
      <c r="A102" s="133"/>
      <c r="B102" s="137"/>
      <c r="C102" s="138" t="s">
        <v>481</v>
      </c>
      <c r="D102" s="137"/>
      <c r="E102" s="177" t="s">
        <v>482</v>
      </c>
      <c r="F102" s="177"/>
      <c r="G102" s="137"/>
      <c r="H102" s="177" t="s">
        <v>483</v>
      </c>
      <c r="I102" s="177"/>
      <c r="J102" s="137"/>
      <c r="K102" s="177" t="s">
        <v>484</v>
      </c>
      <c r="L102" s="177"/>
      <c r="M102" s="137"/>
      <c r="N102" s="177" t="s">
        <v>485</v>
      </c>
      <c r="O102" s="177"/>
      <c r="P102" s="137"/>
      <c r="Q102" s="139" t="s">
        <v>486</v>
      </c>
      <c r="R102" s="137"/>
      <c r="S102" s="177" t="s">
        <v>487</v>
      </c>
      <c r="T102" s="177"/>
      <c r="U102" s="177"/>
      <c r="V102" s="177"/>
      <c r="W102" s="137"/>
      <c r="X102" s="133"/>
      <c r="Y102" s="133"/>
      <c r="AB102" s="134" t="s">
        <v>482</v>
      </c>
      <c r="AC102" s="146" t="str" cm="1">
        <f t="array" ref="AC102">_xlfn.TEXTSPLIT(H102,CHAR(10))</f>
        <v>事業者名/事業所名</v>
      </c>
      <c r="AD102" s="146"/>
      <c r="AE102" s="146" t="s">
        <v>483</v>
      </c>
      <c r="AG102" s="134" t="e" cm="1" vm="1">
        <f t="array" ref="AG102">_xlfn.TEXTJOIN(",",TRUE,_xlfn._xlws.FILTER(市町村コード!$B$2:$B$186,ISNUMBER(SEARCH(市町村コード!$B$2:$B$186,K102))))</f>
        <v>#VALUE!</v>
      </c>
      <c r="AH102" s="134" t="e" vm="1">
        <v>#VALUE!</v>
      </c>
      <c r="AI102" s="134" t="str">
        <f t="shared" si="2"/>
        <v/>
      </c>
      <c r="AJ102" s="134" t="str">
        <f t="shared" si="3"/>
        <v>事業所所在地</v>
      </c>
      <c r="AK102" s="134" t="s">
        <v>484</v>
      </c>
      <c r="AO102" s="139" t="s">
        <v>486</v>
      </c>
      <c r="AP102" s="134" t="str" cm="1">
        <f t="array" ref="AP102">_xlfn.TEXTSPLIT(AO102,CHAR(10))</f>
        <v>受理番号</v>
      </c>
      <c r="BM102" s="134" t="s">
        <v>486</v>
      </c>
    </row>
    <row r="103" spans="1:77" ht="138" customHeight="1" thickBot="1">
      <c r="A103" s="133"/>
      <c r="B103" s="184"/>
      <c r="C103" s="140" t="s">
        <v>726</v>
      </c>
      <c r="D103" s="184"/>
      <c r="E103" s="174" t="s">
        <v>727</v>
      </c>
      <c r="F103" s="174"/>
      <c r="G103" s="184"/>
      <c r="H103" s="175" t="s">
        <v>728</v>
      </c>
      <c r="I103" s="175"/>
      <c r="J103" s="184"/>
      <c r="K103" s="175" t="s">
        <v>729</v>
      </c>
      <c r="L103" s="175"/>
      <c r="M103" s="184"/>
      <c r="N103" s="182" t="s">
        <v>730</v>
      </c>
      <c r="O103" s="182"/>
      <c r="P103" s="184"/>
      <c r="Q103" s="147" t="s">
        <v>10035</v>
      </c>
      <c r="R103" s="184"/>
      <c r="S103" s="173" t="s">
        <v>731</v>
      </c>
      <c r="T103" s="173"/>
      <c r="U103" s="173"/>
      <c r="V103" s="173"/>
      <c r="W103" s="184"/>
      <c r="X103" s="133"/>
      <c r="Y103" s="133"/>
      <c r="AB103" s="134" t="s">
        <v>9147</v>
      </c>
      <c r="AC103" s="146" t="str" cm="1">
        <f t="array" ref="AC103:AD103">_xlfn.TEXTSPLIT(H103,CHAR(10))</f>
        <v>株式会社ゴキヤ</v>
      </c>
      <c r="AD103" s="146" t="str">
        <v>旅する訪問看護ステーション</v>
      </c>
      <c r="AE103" s="146" t="s">
        <v>7631</v>
      </c>
      <c r="AF103" s="134" t="s">
        <v>7632</v>
      </c>
      <c r="AG103" s="134" t="str" cm="1">
        <f t="array" ref="AG103">_xlfn.TEXTJOIN(",",TRUE,_xlfn._xlws.FILTER(市町村コード!$B$2:$B$186,ISNUMBER(SEARCH(市町村コード!$B$2:$B$186,K103))))</f>
        <v>札幌市</v>
      </c>
      <c r="AH103" s="134" t="s">
        <v>6712</v>
      </c>
      <c r="AI103" s="134" t="str">
        <f t="shared" si="2"/>
        <v xml:space="preserve">
札幌市豊平区中の島１条７丁目１１番８号</v>
      </c>
      <c r="AJ103" s="134" t="str">
        <f t="shared" si="3"/>
        <v>〒062－0921</v>
      </c>
      <c r="AK103" s="134" t="s">
        <v>6937</v>
      </c>
      <c r="AO103" s="147" t="s">
        <v>10035</v>
      </c>
      <c r="AP103" s="134" t="str" cm="1">
        <f t="array" ref="AP103:BB103">_xlfn.TEXTSPLIT(AO103,CHAR(10))</f>
        <v>( 訪看10 )第    645 号</v>
      </c>
      <c r="AQ103" s="134" t="str">
        <v>( 訪看23 )第    757 号</v>
      </c>
      <c r="AR103" s="134" t="str">
        <v>( 訪看25 )第    831 号</v>
      </c>
      <c r="AS103" s="134" t="str">
        <v>( 訪看26 )第     42 号</v>
      </c>
      <c r="AT103" s="134" t="str">
        <v>( 訪看27 )第    338 号</v>
      </c>
      <c r="AU103" s="134" t="str">
        <v>( 訪看28 )第    227 号</v>
      </c>
      <c r="AV103" s="134" t="str">
        <v>( 訪看32 )第     43 号</v>
      </c>
      <c r="AW103" s="134" t="str">
        <v>( 訪看34 )第     57 号</v>
      </c>
      <c r="AX103" s="134" t="str">
        <v>( 訪看35 )第     94 号</v>
      </c>
      <c r="AY103" s="134" t="str">
        <v>( 訪看37 )第     31 号</v>
      </c>
      <c r="AZ103" s="134" t="str">
        <v>( 訪ベⅠ１ )第    483 号</v>
      </c>
      <c r="BA103" s="134" t="str">
        <v>( 訪ベⅠ１注 )第     45 号</v>
      </c>
      <c r="BB103" s="134" t="str">
        <v>( 訪看40 )第    222 号</v>
      </c>
      <c r="BM103" s="134" t="s">
        <v>10241</v>
      </c>
      <c r="BN103" s="134" t="s">
        <v>10242</v>
      </c>
      <c r="BO103" s="134" t="s">
        <v>10243</v>
      </c>
      <c r="BP103" s="134" t="s">
        <v>15815</v>
      </c>
      <c r="BQ103" s="134" t="s">
        <v>10244</v>
      </c>
      <c r="BR103" s="134" t="s">
        <v>10245</v>
      </c>
      <c r="BS103" s="134" t="s">
        <v>15817</v>
      </c>
      <c r="BT103" s="134" t="s">
        <v>10246</v>
      </c>
      <c r="BU103" s="134" t="s">
        <v>10247</v>
      </c>
      <c r="BV103" s="134" t="s">
        <v>10248</v>
      </c>
      <c r="BW103" s="134" t="s">
        <v>10249</v>
      </c>
      <c r="BX103" s="134" t="s">
        <v>10250</v>
      </c>
      <c r="BY103" s="134" t="s">
        <v>10251</v>
      </c>
    </row>
    <row r="104" spans="1:77" ht="84" customHeight="1" thickBot="1">
      <c r="A104" s="133"/>
      <c r="B104" s="184"/>
      <c r="C104" s="140" t="s">
        <v>732</v>
      </c>
      <c r="D104" s="184"/>
      <c r="E104" s="174" t="s">
        <v>733</v>
      </c>
      <c r="F104" s="174"/>
      <c r="G104" s="184"/>
      <c r="H104" s="175" t="s">
        <v>734</v>
      </c>
      <c r="I104" s="175"/>
      <c r="J104" s="184"/>
      <c r="K104" s="175" t="s">
        <v>735</v>
      </c>
      <c r="L104" s="175"/>
      <c r="M104" s="184"/>
      <c r="N104" s="182" t="s">
        <v>736</v>
      </c>
      <c r="O104" s="182"/>
      <c r="P104" s="184"/>
      <c r="Q104" s="141" t="s">
        <v>737</v>
      </c>
      <c r="R104" s="184"/>
      <c r="S104" s="173" t="s">
        <v>738</v>
      </c>
      <c r="T104" s="173"/>
      <c r="U104" s="173"/>
      <c r="V104" s="173"/>
      <c r="W104" s="184"/>
      <c r="X104" s="133"/>
      <c r="Y104" s="133"/>
      <c r="AB104" s="134" t="s">
        <v>9148</v>
      </c>
      <c r="AC104" s="146" t="str" cm="1">
        <f t="array" ref="AC104:AD104">_xlfn.TEXTSPLIT(H104,CHAR(10))</f>
        <v>株式会社メディカルシャトー</v>
      </c>
      <c r="AD104" s="146" t="str">
        <v>訪問看護リハビリステーション白ゆり中央</v>
      </c>
      <c r="AE104" s="146" t="s">
        <v>7633</v>
      </c>
      <c r="AF104" s="134" t="s">
        <v>7634</v>
      </c>
      <c r="AG104" s="134" t="str" cm="1">
        <f t="array" ref="AG104">_xlfn.TEXTJOIN(",",TRUE,_xlfn._xlws.FILTER(市町村コード!$B$2:$B$186,ISNUMBER(SEARCH(市町村コード!$B$2:$B$186,K104))))</f>
        <v>札幌市</v>
      </c>
      <c r="AH104" s="134" t="s">
        <v>6712</v>
      </c>
      <c r="AI104" s="134" t="str">
        <f t="shared" si="2"/>
        <v xml:space="preserve">
札幌市中央区南九条西７丁目１－１８</v>
      </c>
      <c r="AJ104" s="134" t="str">
        <f t="shared" si="3"/>
        <v>〒064－0809</v>
      </c>
      <c r="AK104" s="134" t="s">
        <v>6938</v>
      </c>
      <c r="AO104" s="142" t="s">
        <v>737</v>
      </c>
      <c r="AP104" s="134" t="str" cm="1">
        <f t="array" ref="AP104:AV104">_xlfn.TEXTSPLIT(AO104,CHAR(10))</f>
        <v>( 訪看24 )第    641 号</v>
      </c>
      <c r="AQ104" s="134" t="str">
        <v>( 訪看25 )第    715 号</v>
      </c>
      <c r="AR104" s="134" t="str">
        <v>( 訪看34 )第    224 号</v>
      </c>
      <c r="AS104" s="134" t="str">
        <v>( 訪看35 )第     41 号</v>
      </c>
      <c r="AT104" s="134" t="str">
        <v>( 訪ベⅠ１ )第     65 号</v>
      </c>
      <c r="AU104" s="134" t="str">
        <v>( 訪ベⅠ１注 )第    163 号</v>
      </c>
      <c r="AV104" s="134" t="str">
        <v>( 訪看40 )第     50 号</v>
      </c>
      <c r="BM104" s="134" t="s">
        <v>10252</v>
      </c>
      <c r="BN104" s="134" t="s">
        <v>10253</v>
      </c>
      <c r="BO104" s="134" t="s">
        <v>10254</v>
      </c>
      <c r="BP104" s="134" t="s">
        <v>10255</v>
      </c>
      <c r="BQ104" s="134" t="s">
        <v>10256</v>
      </c>
      <c r="BR104" s="134" t="s">
        <v>10257</v>
      </c>
      <c r="BS104" s="134" t="s">
        <v>10258</v>
      </c>
    </row>
    <row r="105" spans="1:77" ht="57" customHeight="1" thickBot="1">
      <c r="A105" s="133"/>
      <c r="B105" s="184"/>
      <c r="C105" s="140" t="s">
        <v>739</v>
      </c>
      <c r="D105" s="184"/>
      <c r="E105" s="174" t="s">
        <v>740</v>
      </c>
      <c r="F105" s="174"/>
      <c r="G105" s="184"/>
      <c r="H105" s="175" t="s">
        <v>741</v>
      </c>
      <c r="I105" s="175"/>
      <c r="J105" s="184"/>
      <c r="K105" s="175" t="s">
        <v>742</v>
      </c>
      <c r="L105" s="175"/>
      <c r="M105" s="184"/>
      <c r="N105" s="182" t="s">
        <v>743</v>
      </c>
      <c r="O105" s="182"/>
      <c r="P105" s="184"/>
      <c r="Q105" s="141" t="s">
        <v>744</v>
      </c>
      <c r="R105" s="184"/>
      <c r="S105" s="173" t="s">
        <v>745</v>
      </c>
      <c r="T105" s="173"/>
      <c r="U105" s="173"/>
      <c r="V105" s="173"/>
      <c r="W105" s="184"/>
      <c r="X105" s="133"/>
      <c r="Y105" s="133"/>
      <c r="AB105" s="134" t="s">
        <v>9149</v>
      </c>
      <c r="AC105" s="146" t="str" cm="1">
        <f t="array" ref="AC105:AD105">_xlfn.TEXTSPLIT(H105,CHAR(10))</f>
        <v>医療法人社団正心会</v>
      </c>
      <c r="AD105" s="146" t="str">
        <v>岡本病院訪問看護ステーション</v>
      </c>
      <c r="AE105" s="146" t="s">
        <v>7635</v>
      </c>
      <c r="AF105" s="134" t="s">
        <v>7636</v>
      </c>
      <c r="AG105" s="134" t="str" cm="1">
        <f t="array" ref="AG105">_xlfn.TEXTJOIN(",",TRUE,_xlfn._xlws.FILTER(市町村コード!$B$2:$B$186,ISNUMBER(SEARCH(市町村コード!$B$2:$B$186,K105))))</f>
        <v>札幌市</v>
      </c>
      <c r="AH105" s="134" t="s">
        <v>6712</v>
      </c>
      <c r="AI105" s="134" t="str">
        <f t="shared" si="2"/>
        <v xml:space="preserve">
札幌市中央区北七条西２５丁目３－１０－５０１カーサフォレスト北円山</v>
      </c>
      <c r="AJ105" s="134" t="str">
        <f t="shared" si="3"/>
        <v>〒060－0007</v>
      </c>
      <c r="AK105" s="134" t="s">
        <v>6939</v>
      </c>
      <c r="AO105" s="142" t="s">
        <v>744</v>
      </c>
      <c r="AP105" s="134" t="str" cm="1">
        <f t="array" ref="AP105:AS105">_xlfn.TEXTSPLIT(AO105,CHAR(10))</f>
        <v>( 訪看10 )第    421 号</v>
      </c>
      <c r="AQ105" s="134" t="str">
        <v>( 訪ベⅠ１ )第    407 号</v>
      </c>
      <c r="AR105" s="134" t="str">
        <v>( 訪ベⅠ１注 )第    156 号</v>
      </c>
      <c r="AS105" s="134" t="str">
        <v>( 訪看40 )第    365 号</v>
      </c>
      <c r="BM105" s="134" t="s">
        <v>10259</v>
      </c>
      <c r="BN105" s="134" t="s">
        <v>10260</v>
      </c>
      <c r="BO105" s="134" t="s">
        <v>10261</v>
      </c>
      <c r="BP105" s="134" t="s">
        <v>10262</v>
      </c>
    </row>
    <row r="106" spans="1:77" ht="48" customHeight="1" thickBot="1">
      <c r="A106" s="133"/>
      <c r="B106" s="184"/>
      <c r="C106" s="140" t="s">
        <v>746</v>
      </c>
      <c r="D106" s="184"/>
      <c r="E106" s="174" t="s">
        <v>747</v>
      </c>
      <c r="F106" s="174"/>
      <c r="G106" s="184"/>
      <c r="H106" s="175" t="s">
        <v>748</v>
      </c>
      <c r="I106" s="175"/>
      <c r="J106" s="184"/>
      <c r="K106" s="175" t="s">
        <v>749</v>
      </c>
      <c r="L106" s="175"/>
      <c r="M106" s="184"/>
      <c r="N106" s="182" t="s">
        <v>750</v>
      </c>
      <c r="O106" s="182"/>
      <c r="P106" s="184"/>
      <c r="Q106" s="141" t="s">
        <v>751</v>
      </c>
      <c r="R106" s="184"/>
      <c r="S106" s="173" t="s">
        <v>752</v>
      </c>
      <c r="T106" s="173"/>
      <c r="U106" s="173"/>
      <c r="V106" s="173"/>
      <c r="W106" s="184"/>
      <c r="X106" s="133"/>
      <c r="Y106" s="133"/>
      <c r="AB106" s="134" t="s">
        <v>9150</v>
      </c>
      <c r="AC106" s="146" t="str" cm="1">
        <f t="array" ref="AC106:AD106">_xlfn.TEXTSPLIT(H106,CHAR(10))</f>
        <v>株式会社アークトゥルスジャパン</v>
      </c>
      <c r="AD106" s="146" t="str">
        <v>訪問看護ステーション　ゆいまーる</v>
      </c>
      <c r="AE106" s="146" t="s">
        <v>7637</v>
      </c>
      <c r="AF106" s="134" t="s">
        <v>7638</v>
      </c>
      <c r="AG106" s="134" t="str" cm="1">
        <f t="array" ref="AG106">_xlfn.TEXTJOIN(",",TRUE,_xlfn._xlws.FILTER(市町村コード!$B$2:$B$186,ISNUMBER(SEARCH(市町村コード!$B$2:$B$186,K106))))</f>
        <v>札幌市</v>
      </c>
      <c r="AH106" s="134" t="s">
        <v>6712</v>
      </c>
      <c r="AI106" s="134" t="str">
        <f t="shared" si="2"/>
        <v xml:space="preserve">
札幌市中央区南八条西９丁目７５４番地山本ビル２Ｆ</v>
      </c>
      <c r="AJ106" s="134" t="str">
        <f t="shared" si="3"/>
        <v>〒064－0808</v>
      </c>
      <c r="AK106" s="134" t="s">
        <v>6940</v>
      </c>
      <c r="AO106" s="142" t="s">
        <v>751</v>
      </c>
      <c r="AP106" s="134" t="str" cm="1">
        <f t="array" ref="AP106:AT106">_xlfn.TEXTSPLIT(AO106,CHAR(10))</f>
        <v>( 訪看10 )第    453 号</v>
      </c>
      <c r="AQ106" s="134" t="str">
        <v>( 訪看24 )第    667 号</v>
      </c>
      <c r="AR106" s="134" t="str">
        <v>( 訪看25 )第    740 号</v>
      </c>
      <c r="AS106" s="134" t="str">
        <v>( 訪看27 )第    201 号</v>
      </c>
      <c r="AT106" s="134" t="str">
        <v>( 訪看28 )第    123 号</v>
      </c>
      <c r="BM106" s="134" t="s">
        <v>10263</v>
      </c>
      <c r="BN106" s="134" t="s">
        <v>10264</v>
      </c>
      <c r="BO106" s="134" t="s">
        <v>10265</v>
      </c>
      <c r="BP106" s="134" t="s">
        <v>10266</v>
      </c>
      <c r="BQ106" s="134" t="s">
        <v>10267</v>
      </c>
    </row>
    <row r="107" spans="1:77" ht="143.1" customHeight="1" thickBot="1">
      <c r="A107" s="133"/>
      <c r="B107" s="184"/>
      <c r="C107" s="133"/>
      <c r="D107" s="184"/>
      <c r="E107" s="133"/>
      <c r="F107" s="133"/>
      <c r="G107" s="184"/>
      <c r="H107" s="133"/>
      <c r="I107" s="133"/>
      <c r="J107" s="184"/>
      <c r="K107" s="133"/>
      <c r="L107" s="133"/>
      <c r="M107" s="184"/>
      <c r="N107" s="133"/>
      <c r="O107" s="133"/>
      <c r="P107" s="184"/>
      <c r="Q107" s="133"/>
      <c r="R107" s="184"/>
      <c r="S107" s="133"/>
      <c r="T107" s="133"/>
      <c r="U107" s="133"/>
      <c r="V107" s="133"/>
      <c r="W107" s="184"/>
      <c r="X107" s="133"/>
      <c r="Y107" s="133"/>
      <c r="AB107" s="134" t="s">
        <v>6911</v>
      </c>
      <c r="AC107" s="146" t="e" cm="1">
        <f t="array" ref="AC107">_xlfn.TEXTSPLIT(H107,CHAR(10))</f>
        <v>#VALUE!</v>
      </c>
      <c r="AD107" s="146"/>
      <c r="AE107" s="146" t="e">
        <v>#VALUE!</v>
      </c>
      <c r="AG107" s="134" t="e" cm="1" vm="1">
        <f t="array" ref="AG107">_xlfn.TEXTJOIN(",",TRUE,_xlfn._xlws.FILTER(市町村コード!$B$2:$B$186,ISNUMBER(SEARCH(市町村コード!$B$2:$B$186,K107))))</f>
        <v>#VALUE!</v>
      </c>
      <c r="AH107" s="134" t="e" vm="1">
        <v>#VALUE!</v>
      </c>
      <c r="AI107" s="134" t="str">
        <f t="shared" si="2"/>
        <v/>
      </c>
      <c r="AJ107" s="134" t="str">
        <f t="shared" si="3"/>
        <v/>
      </c>
      <c r="AK107" s="134" t="s">
        <v>6911</v>
      </c>
      <c r="AO107" s="133"/>
      <c r="AP107" s="134" t="e" cm="1">
        <f t="array" ref="AP107">_xlfn.TEXTSPLIT(AO107,CHAR(10))</f>
        <v>#VALUE!</v>
      </c>
      <c r="BM107" s="134" t="e">
        <v>#VALUE!</v>
      </c>
    </row>
    <row r="108" spans="1:77" ht="0.95" customHeight="1">
      <c r="A108" s="133"/>
      <c r="B108" s="183"/>
      <c r="C108" s="183"/>
      <c r="D108" s="183"/>
      <c r="E108" s="183"/>
      <c r="F108" s="183"/>
      <c r="G108" s="183"/>
      <c r="H108" s="183"/>
      <c r="I108" s="183"/>
      <c r="J108" s="183"/>
      <c r="K108" s="183"/>
      <c r="L108" s="183"/>
      <c r="M108" s="183"/>
      <c r="N108" s="183"/>
      <c r="O108" s="183"/>
      <c r="P108" s="183"/>
      <c r="Q108" s="183"/>
      <c r="R108" s="183"/>
      <c r="S108" s="183"/>
      <c r="T108" s="183"/>
      <c r="U108" s="183"/>
      <c r="V108" s="183"/>
      <c r="W108" s="133"/>
      <c r="X108" s="133"/>
      <c r="Y108" s="133"/>
      <c r="AB108" s="134" t="s">
        <v>6911</v>
      </c>
      <c r="AC108" s="146" t="e" cm="1">
        <f t="array" ref="AC108">_xlfn.TEXTSPLIT(H108,CHAR(10))</f>
        <v>#VALUE!</v>
      </c>
      <c r="AD108" s="146"/>
      <c r="AE108" s="146" t="e">
        <v>#VALUE!</v>
      </c>
      <c r="AG108" s="134" t="e" cm="1" vm="1">
        <f t="array" ref="AG108">_xlfn.TEXTJOIN(",",TRUE,_xlfn._xlws.FILTER(市町村コード!$B$2:$B$186,ISNUMBER(SEARCH(市町村コード!$B$2:$B$186,K108))))</f>
        <v>#VALUE!</v>
      </c>
      <c r="AH108" s="134" t="e" vm="1">
        <v>#VALUE!</v>
      </c>
      <c r="AI108" s="134" t="str">
        <f t="shared" si="2"/>
        <v/>
      </c>
      <c r="AJ108" s="134" t="str">
        <f t="shared" si="3"/>
        <v/>
      </c>
      <c r="AK108" s="134" t="s">
        <v>6911</v>
      </c>
      <c r="AP108" s="134" t="e" cm="1">
        <f t="array" ref="AP108">_xlfn.TEXTSPLIT(AO108,CHAR(10))</f>
        <v>#VALUE!</v>
      </c>
      <c r="BM108" s="134" t="e">
        <v>#VALUE!</v>
      </c>
    </row>
    <row r="109" spans="1:77" ht="60" customHeight="1">
      <c r="A109" s="133"/>
      <c r="B109" s="133"/>
      <c r="C109" s="133"/>
      <c r="D109" s="133"/>
      <c r="E109" s="133"/>
      <c r="F109" s="133"/>
      <c r="G109" s="133"/>
      <c r="H109" s="133"/>
      <c r="I109" s="133"/>
      <c r="J109" s="133"/>
      <c r="K109" s="133"/>
      <c r="L109" s="133"/>
      <c r="M109" s="133"/>
      <c r="N109" s="133"/>
      <c r="O109" s="133"/>
      <c r="P109" s="133"/>
      <c r="Q109" s="133"/>
      <c r="R109" s="133"/>
      <c r="S109" s="133"/>
      <c r="T109" s="133"/>
      <c r="U109" s="133"/>
      <c r="V109" s="133"/>
      <c r="W109" s="133"/>
      <c r="X109" s="133"/>
      <c r="Y109" s="133"/>
      <c r="AB109" s="134" t="s">
        <v>6911</v>
      </c>
      <c r="AC109" s="146" t="e" cm="1">
        <f t="array" ref="AC109">_xlfn.TEXTSPLIT(H109,CHAR(10))</f>
        <v>#VALUE!</v>
      </c>
      <c r="AD109" s="146"/>
      <c r="AE109" s="146" t="e">
        <v>#VALUE!</v>
      </c>
      <c r="AG109" s="134" t="e" cm="1" vm="1">
        <f t="array" ref="AG109">_xlfn.TEXTJOIN(",",TRUE,_xlfn._xlws.FILTER(市町村コード!$B$2:$B$186,ISNUMBER(SEARCH(市町村コード!$B$2:$B$186,K109))))</f>
        <v>#VALUE!</v>
      </c>
      <c r="AH109" s="134" t="e" vm="1">
        <v>#VALUE!</v>
      </c>
      <c r="AI109" s="134" t="str">
        <f t="shared" si="2"/>
        <v/>
      </c>
      <c r="AJ109" s="134" t="str">
        <f t="shared" si="3"/>
        <v/>
      </c>
      <c r="AK109" s="134" t="s">
        <v>6911</v>
      </c>
      <c r="AO109" s="133"/>
      <c r="AP109" s="134" t="e" cm="1">
        <f t="array" ref="AP109">_xlfn.TEXTSPLIT(AO109,CHAR(10))</f>
        <v>#VALUE!</v>
      </c>
      <c r="BM109" s="134" t="e">
        <v>#VALUE!</v>
      </c>
    </row>
    <row r="110" spans="1:77" ht="12" customHeight="1">
      <c r="A110" s="133"/>
      <c r="B110" s="133"/>
      <c r="C110" s="133"/>
      <c r="D110" s="133"/>
      <c r="E110" s="133"/>
      <c r="F110" s="133"/>
      <c r="G110" s="133"/>
      <c r="H110" s="133"/>
      <c r="I110" s="133"/>
      <c r="J110" s="133"/>
      <c r="K110" s="133"/>
      <c r="L110" s="133"/>
      <c r="M110" s="133"/>
      <c r="N110" s="133"/>
      <c r="O110" s="133"/>
      <c r="P110" s="133"/>
      <c r="Q110" s="133"/>
      <c r="R110" s="133"/>
      <c r="S110" s="133"/>
      <c r="T110" s="133"/>
      <c r="U110" s="133"/>
      <c r="V110" s="133"/>
      <c r="W110" s="133"/>
      <c r="X110" s="133"/>
      <c r="Y110" s="133"/>
      <c r="AB110" s="134" t="s">
        <v>6911</v>
      </c>
      <c r="AC110" s="146" t="e" cm="1">
        <f t="array" ref="AC110">_xlfn.TEXTSPLIT(H110,CHAR(10))</f>
        <v>#VALUE!</v>
      </c>
      <c r="AD110" s="146"/>
      <c r="AE110" s="146" t="e">
        <v>#VALUE!</v>
      </c>
      <c r="AG110" s="134" t="e" cm="1" vm="1">
        <f t="array" ref="AG110">_xlfn.TEXTJOIN(",",TRUE,_xlfn._xlws.FILTER(市町村コード!$B$2:$B$186,ISNUMBER(SEARCH(市町村コード!$B$2:$B$186,K110))))</f>
        <v>#VALUE!</v>
      </c>
      <c r="AH110" s="134" t="e" vm="1">
        <v>#VALUE!</v>
      </c>
      <c r="AI110" s="134" t="str">
        <f t="shared" si="2"/>
        <v/>
      </c>
      <c r="AJ110" s="134" t="str">
        <f t="shared" si="3"/>
        <v/>
      </c>
      <c r="AK110" s="134" t="s">
        <v>6911</v>
      </c>
      <c r="AO110" s="133"/>
      <c r="AP110" s="134" t="e" cm="1">
        <f t="array" ref="AP110">_xlfn.TEXTSPLIT(AO110,CHAR(10))</f>
        <v>#VALUE!</v>
      </c>
      <c r="BM110" s="134" t="e">
        <v>#VALUE!</v>
      </c>
    </row>
    <row r="111" spans="1:77" ht="8.1" customHeight="1">
      <c r="A111" s="133"/>
      <c r="B111" s="133"/>
      <c r="C111" s="133"/>
      <c r="D111" s="133"/>
      <c r="E111" s="133"/>
      <c r="F111" s="133"/>
      <c r="G111" s="133"/>
      <c r="H111" s="133"/>
      <c r="I111" s="178" t="s">
        <v>476</v>
      </c>
      <c r="J111" s="178"/>
      <c r="K111" s="178"/>
      <c r="L111" s="133"/>
      <c r="M111" s="133"/>
      <c r="N111" s="133"/>
      <c r="O111" s="133"/>
      <c r="P111" s="133"/>
      <c r="Q111" s="133"/>
      <c r="R111" s="133"/>
      <c r="S111" s="133"/>
      <c r="T111" s="133"/>
      <c r="U111" s="133"/>
      <c r="V111" s="133"/>
      <c r="W111" s="133"/>
      <c r="X111" s="133"/>
      <c r="Y111" s="133"/>
      <c r="AB111" s="134" t="s">
        <v>6911</v>
      </c>
      <c r="AC111" s="146" t="e" cm="1">
        <f t="array" ref="AC111">_xlfn.TEXTSPLIT(H111,CHAR(10))</f>
        <v>#VALUE!</v>
      </c>
      <c r="AD111" s="146"/>
      <c r="AE111" s="146" t="e">
        <v>#VALUE!</v>
      </c>
      <c r="AG111" s="134" t="e" cm="1" vm="1">
        <f t="array" ref="AG111">_xlfn.TEXTJOIN(",",TRUE,_xlfn._xlws.FILTER(市町村コード!$B$2:$B$186,ISNUMBER(SEARCH(市町村コード!$B$2:$B$186,K111))))</f>
        <v>#VALUE!</v>
      </c>
      <c r="AH111" s="134" t="e" vm="1">
        <v>#VALUE!</v>
      </c>
      <c r="AI111" s="134" t="str">
        <f t="shared" si="2"/>
        <v/>
      </c>
      <c r="AJ111" s="134" t="str">
        <f t="shared" si="3"/>
        <v/>
      </c>
      <c r="AK111" s="134" t="s">
        <v>6911</v>
      </c>
      <c r="AO111" s="133"/>
      <c r="AP111" s="134" t="e" cm="1">
        <f t="array" ref="AP111">_xlfn.TEXTSPLIT(AO111,CHAR(10))</f>
        <v>#VALUE!</v>
      </c>
      <c r="BM111" s="134" t="e">
        <v>#VALUE!</v>
      </c>
    </row>
    <row r="112" spans="1:77" ht="12" customHeight="1">
      <c r="A112" s="133"/>
      <c r="B112" s="179"/>
      <c r="C112" s="179"/>
      <c r="D112" s="179"/>
      <c r="E112" s="179"/>
      <c r="F112" s="133"/>
      <c r="G112" s="133"/>
      <c r="H112" s="133"/>
      <c r="I112" s="178"/>
      <c r="J112" s="178"/>
      <c r="K112" s="178"/>
      <c r="L112" s="133"/>
      <c r="M112" s="133"/>
      <c r="N112" s="133"/>
      <c r="O112" s="133"/>
      <c r="P112" s="133"/>
      <c r="Q112" s="133"/>
      <c r="R112" s="133"/>
      <c r="S112" s="133"/>
      <c r="T112" s="133"/>
      <c r="U112" s="133"/>
      <c r="V112" s="133"/>
      <c r="W112" s="133"/>
      <c r="X112" s="133"/>
      <c r="Y112" s="133"/>
      <c r="AB112" s="134" t="s">
        <v>6911</v>
      </c>
      <c r="AC112" s="146" t="e" cm="1">
        <f t="array" ref="AC112">_xlfn.TEXTSPLIT(H112,CHAR(10))</f>
        <v>#VALUE!</v>
      </c>
      <c r="AD112" s="146"/>
      <c r="AE112" s="146" t="e">
        <v>#VALUE!</v>
      </c>
      <c r="AG112" s="134" t="e" cm="1" vm="1">
        <f t="array" ref="AG112">_xlfn.TEXTJOIN(",",TRUE,_xlfn._xlws.FILTER(市町村コード!$B$2:$B$186,ISNUMBER(SEARCH(市町村コード!$B$2:$B$186,K112))))</f>
        <v>#VALUE!</v>
      </c>
      <c r="AH112" s="134" t="e" vm="1">
        <v>#VALUE!</v>
      </c>
      <c r="AI112" s="134" t="str">
        <f t="shared" si="2"/>
        <v/>
      </c>
      <c r="AJ112" s="134" t="str">
        <f t="shared" si="3"/>
        <v/>
      </c>
      <c r="AK112" s="134" t="s">
        <v>6911</v>
      </c>
      <c r="AO112" s="133"/>
      <c r="AP112" s="134" t="e" cm="1">
        <f t="array" ref="AP112">_xlfn.TEXTSPLIT(AO112,CHAR(10))</f>
        <v>#VALUE!</v>
      </c>
      <c r="BM112" s="134" t="e">
        <v>#VALUE!</v>
      </c>
    </row>
    <row r="113" spans="1:76" ht="14.1" customHeight="1">
      <c r="A113" s="133"/>
      <c r="B113" s="133"/>
      <c r="C113" s="180" t="s">
        <v>477</v>
      </c>
      <c r="D113" s="180"/>
      <c r="E113" s="180"/>
      <c r="F113" s="180"/>
      <c r="G113" s="180"/>
      <c r="H113" s="180"/>
      <c r="I113" s="180"/>
      <c r="J113" s="180"/>
      <c r="K113" s="180"/>
      <c r="L113" s="133"/>
      <c r="M113" s="133"/>
      <c r="N113" s="133"/>
      <c r="O113" s="181" t="s">
        <v>478</v>
      </c>
      <c r="P113" s="181"/>
      <c r="Q113" s="181"/>
      <c r="R113" s="181"/>
      <c r="S113" s="181"/>
      <c r="T113" s="135" t="s">
        <v>532</v>
      </c>
      <c r="U113" s="136" t="s">
        <v>480</v>
      </c>
      <c r="V113" s="133"/>
      <c r="W113" s="133"/>
      <c r="X113" s="133"/>
      <c r="Y113" s="133"/>
      <c r="AB113" s="134" t="s">
        <v>6911</v>
      </c>
      <c r="AC113" s="146" t="e" cm="1">
        <f t="array" ref="AC113">_xlfn.TEXTSPLIT(H113,CHAR(10))</f>
        <v>#VALUE!</v>
      </c>
      <c r="AD113" s="146"/>
      <c r="AE113" s="146" t="e">
        <v>#VALUE!</v>
      </c>
      <c r="AG113" s="134" t="e" cm="1" vm="1">
        <f t="array" ref="AG113">_xlfn.TEXTJOIN(",",TRUE,_xlfn._xlws.FILTER(市町村コード!$B$2:$B$186,ISNUMBER(SEARCH(市町村コード!$B$2:$B$186,K113))))</f>
        <v>#VALUE!</v>
      </c>
      <c r="AH113" s="134" t="e" vm="1">
        <v>#VALUE!</v>
      </c>
      <c r="AI113" s="134" t="str">
        <f t="shared" si="2"/>
        <v/>
      </c>
      <c r="AJ113" s="134" t="str">
        <f t="shared" si="3"/>
        <v/>
      </c>
      <c r="AK113" s="134" t="s">
        <v>6911</v>
      </c>
      <c r="AP113" s="134" t="e" cm="1">
        <f t="array" ref="AP113">_xlfn.TEXTSPLIT(AO113,CHAR(10))</f>
        <v>#VALUE!</v>
      </c>
      <c r="BM113" s="134" t="e">
        <v>#VALUE!</v>
      </c>
    </row>
    <row r="114" spans="1:76" ht="0.95" customHeight="1" thickBot="1">
      <c r="A114" s="133"/>
      <c r="B114" s="133"/>
      <c r="C114" s="133"/>
      <c r="D114" s="133"/>
      <c r="E114" s="133"/>
      <c r="F114" s="133"/>
      <c r="G114" s="133"/>
      <c r="H114" s="133"/>
      <c r="I114" s="133"/>
      <c r="J114" s="133"/>
      <c r="K114" s="133"/>
      <c r="L114" s="133"/>
      <c r="M114" s="133"/>
      <c r="N114" s="133"/>
      <c r="O114" s="133"/>
      <c r="P114" s="133"/>
      <c r="Q114" s="133"/>
      <c r="R114" s="133"/>
      <c r="S114" s="133"/>
      <c r="T114" s="133"/>
      <c r="U114" s="133"/>
      <c r="V114" s="133"/>
      <c r="W114" s="133"/>
      <c r="X114" s="133"/>
      <c r="Y114" s="133"/>
      <c r="AB114" s="134" t="s">
        <v>6911</v>
      </c>
      <c r="AC114" s="146" t="e" cm="1">
        <f t="array" ref="AC114">_xlfn.TEXTSPLIT(H114,CHAR(10))</f>
        <v>#VALUE!</v>
      </c>
      <c r="AD114" s="146"/>
      <c r="AE114" s="146" t="e">
        <v>#VALUE!</v>
      </c>
      <c r="AG114" s="134" t="e" cm="1" vm="1">
        <f t="array" ref="AG114">_xlfn.TEXTJOIN(",",TRUE,_xlfn._xlws.FILTER(市町村コード!$B$2:$B$186,ISNUMBER(SEARCH(市町村コード!$B$2:$B$186,K114))))</f>
        <v>#VALUE!</v>
      </c>
      <c r="AH114" s="134" t="e" vm="1">
        <v>#VALUE!</v>
      </c>
      <c r="AI114" s="134" t="str">
        <f t="shared" si="2"/>
        <v/>
      </c>
      <c r="AJ114" s="134" t="str">
        <f t="shared" si="3"/>
        <v/>
      </c>
      <c r="AK114" s="134" t="s">
        <v>6911</v>
      </c>
      <c r="AO114" s="133"/>
      <c r="AP114" s="134" t="e" cm="1">
        <f t="array" ref="AP114">_xlfn.TEXTSPLIT(AO114,CHAR(10))</f>
        <v>#VALUE!</v>
      </c>
      <c r="BM114" s="134" t="e">
        <v>#VALUE!</v>
      </c>
    </row>
    <row r="115" spans="1:76" ht="0.95" customHeight="1">
      <c r="A115" s="133"/>
      <c r="B115" s="176"/>
      <c r="C115" s="176"/>
      <c r="D115" s="176"/>
      <c r="E115" s="176"/>
      <c r="F115" s="176"/>
      <c r="G115" s="176"/>
      <c r="H115" s="176"/>
      <c r="I115" s="176"/>
      <c r="J115" s="176"/>
      <c r="K115" s="176"/>
      <c r="L115" s="176"/>
      <c r="M115" s="176"/>
      <c r="N115" s="176"/>
      <c r="O115" s="176"/>
      <c r="P115" s="176"/>
      <c r="Q115" s="176"/>
      <c r="R115" s="176"/>
      <c r="S115" s="176"/>
      <c r="T115" s="176"/>
      <c r="U115" s="176"/>
      <c r="V115" s="176"/>
      <c r="W115" s="176"/>
      <c r="X115" s="133"/>
      <c r="Y115" s="133"/>
      <c r="AB115" s="134" t="s">
        <v>6911</v>
      </c>
      <c r="AC115" s="146" t="e" cm="1">
        <f t="array" ref="AC115">_xlfn.TEXTSPLIT(H115,CHAR(10))</f>
        <v>#VALUE!</v>
      </c>
      <c r="AD115" s="146"/>
      <c r="AE115" s="146" t="e">
        <v>#VALUE!</v>
      </c>
      <c r="AG115" s="134" t="e" cm="1" vm="1">
        <f t="array" ref="AG115">_xlfn.TEXTJOIN(",",TRUE,_xlfn._xlws.FILTER(市町村コード!$B$2:$B$186,ISNUMBER(SEARCH(市町村コード!$B$2:$B$186,K115))))</f>
        <v>#VALUE!</v>
      </c>
      <c r="AH115" s="134" t="e" vm="1">
        <v>#VALUE!</v>
      </c>
      <c r="AI115" s="134" t="str">
        <f t="shared" si="2"/>
        <v/>
      </c>
      <c r="AJ115" s="134" t="str">
        <f t="shared" si="3"/>
        <v/>
      </c>
      <c r="AK115" s="134" t="s">
        <v>6911</v>
      </c>
      <c r="AP115" s="134" t="e" cm="1">
        <f t="array" ref="AP115">_xlfn.TEXTSPLIT(AO115,CHAR(10))</f>
        <v>#VALUE!</v>
      </c>
      <c r="BM115" s="134" t="e">
        <v>#VALUE!</v>
      </c>
    </row>
    <row r="116" spans="1:76" ht="15.95" customHeight="1" thickBot="1">
      <c r="A116" s="133"/>
      <c r="B116" s="137"/>
      <c r="C116" s="138" t="s">
        <v>481</v>
      </c>
      <c r="D116" s="137"/>
      <c r="E116" s="177" t="s">
        <v>482</v>
      </c>
      <c r="F116" s="177"/>
      <c r="G116" s="137"/>
      <c r="H116" s="177" t="s">
        <v>483</v>
      </c>
      <c r="I116" s="177"/>
      <c r="J116" s="137"/>
      <c r="K116" s="177" t="s">
        <v>484</v>
      </c>
      <c r="L116" s="177"/>
      <c r="M116" s="137"/>
      <c r="N116" s="177" t="s">
        <v>485</v>
      </c>
      <c r="O116" s="177"/>
      <c r="P116" s="137"/>
      <c r="Q116" s="139" t="s">
        <v>486</v>
      </c>
      <c r="R116" s="137"/>
      <c r="S116" s="177" t="s">
        <v>487</v>
      </c>
      <c r="T116" s="177"/>
      <c r="U116" s="177"/>
      <c r="V116" s="177"/>
      <c r="W116" s="137"/>
      <c r="X116" s="133"/>
      <c r="Y116" s="133"/>
      <c r="AB116" s="134" t="s">
        <v>482</v>
      </c>
      <c r="AC116" s="146" t="str" cm="1">
        <f t="array" ref="AC116">_xlfn.TEXTSPLIT(H116,CHAR(10))</f>
        <v>事業者名/事業所名</v>
      </c>
      <c r="AD116" s="146"/>
      <c r="AE116" s="146" t="s">
        <v>483</v>
      </c>
      <c r="AG116" s="134" t="e" cm="1" vm="1">
        <f t="array" ref="AG116">_xlfn.TEXTJOIN(",",TRUE,_xlfn._xlws.FILTER(市町村コード!$B$2:$B$186,ISNUMBER(SEARCH(市町村コード!$B$2:$B$186,K116))))</f>
        <v>#VALUE!</v>
      </c>
      <c r="AH116" s="134" t="e" vm="1">
        <v>#VALUE!</v>
      </c>
      <c r="AI116" s="134" t="str">
        <f t="shared" si="2"/>
        <v/>
      </c>
      <c r="AJ116" s="134" t="str">
        <f t="shared" si="3"/>
        <v>事業所所在地</v>
      </c>
      <c r="AK116" s="134" t="s">
        <v>484</v>
      </c>
      <c r="AO116" s="139" t="s">
        <v>486</v>
      </c>
      <c r="AP116" s="134" t="str" cm="1">
        <f t="array" ref="AP116">_xlfn.TEXTSPLIT(AO116,CHAR(10))</f>
        <v>受理番号</v>
      </c>
      <c r="BM116" s="134" t="s">
        <v>486</v>
      </c>
    </row>
    <row r="117" spans="1:76" ht="147" customHeight="1" thickBot="1">
      <c r="A117" s="133"/>
      <c r="B117" s="184"/>
      <c r="C117" s="140" t="s">
        <v>753</v>
      </c>
      <c r="D117" s="184"/>
      <c r="E117" s="174" t="s">
        <v>754</v>
      </c>
      <c r="F117" s="174"/>
      <c r="G117" s="184"/>
      <c r="H117" s="175" t="s">
        <v>755</v>
      </c>
      <c r="I117" s="175"/>
      <c r="J117" s="184"/>
      <c r="K117" s="175" t="s">
        <v>756</v>
      </c>
      <c r="L117" s="175"/>
      <c r="M117" s="184"/>
      <c r="N117" s="182" t="s">
        <v>757</v>
      </c>
      <c r="O117" s="182"/>
      <c r="P117" s="184"/>
      <c r="Q117" s="141" t="s">
        <v>758</v>
      </c>
      <c r="R117" s="184"/>
      <c r="S117" s="173" t="s">
        <v>759</v>
      </c>
      <c r="T117" s="173"/>
      <c r="U117" s="173"/>
      <c r="V117" s="173"/>
      <c r="W117" s="184"/>
      <c r="X117" s="133"/>
      <c r="Y117" s="133"/>
      <c r="AB117" s="134" t="s">
        <v>9151</v>
      </c>
      <c r="AC117" s="146" t="str" cm="1">
        <f t="array" ref="AC117:AD117">_xlfn.TEXTSPLIT(H117,CHAR(10))</f>
        <v>株式会社進幸</v>
      </c>
      <c r="AD117" s="146" t="str">
        <v>訪問看護ステーション　Ｇｒｏｗｔｈ</v>
      </c>
      <c r="AE117" s="146" t="s">
        <v>7639</v>
      </c>
      <c r="AF117" s="134" t="s">
        <v>7640</v>
      </c>
      <c r="AG117" s="134" t="str" cm="1">
        <f t="array" ref="AG117">_xlfn.TEXTJOIN(",",TRUE,_xlfn._xlws.FILTER(市町村コード!$B$2:$B$186,ISNUMBER(SEARCH(市町村コード!$B$2:$B$186,K117))))</f>
        <v>札幌市</v>
      </c>
      <c r="AH117" s="134" t="s">
        <v>6712</v>
      </c>
      <c r="AI117" s="134" t="str">
        <f t="shared" si="2"/>
        <v xml:space="preserve">
札幌市中央区南三条西２丁目１－１Ｈ＆Ｂプラザ７階</v>
      </c>
      <c r="AJ117" s="134" t="str">
        <f t="shared" si="3"/>
        <v>〒060－0063</v>
      </c>
      <c r="AK117" s="134" t="s">
        <v>6941</v>
      </c>
      <c r="AO117" s="142" t="s">
        <v>758</v>
      </c>
      <c r="AP117" s="134" t="str" cm="1">
        <f t="array" ref="AP117:BA117">_xlfn.TEXTSPLIT(AO117,CHAR(10))</f>
        <v>( 訪看10 )第    483 号</v>
      </c>
      <c r="AQ117" s="134" t="str">
        <v>( 訪看23 )第   1014 号</v>
      </c>
      <c r="AR117" s="134" t="str">
        <v>( 訪看24 )第    663 号</v>
      </c>
      <c r="AS117" s="134" t="str">
        <v>( 訪看25 )第    736 号</v>
      </c>
      <c r="AT117" s="134" t="str">
        <v>( 訪看27 )第    218 号</v>
      </c>
      <c r="AU117" s="134" t="str">
        <v>( 訪看34 )第    416 号</v>
      </c>
      <c r="AV117" s="134" t="str">
        <v>( 訪看35 )第     59 号</v>
      </c>
      <c r="AW117" s="134" t="str">
        <v>( 訪ベⅠ１ )第    396 号</v>
      </c>
      <c r="AX117" s="134" t="str">
        <v>( 訪ベⅠ１注 )第    402 号</v>
      </c>
      <c r="AY117" s="134" t="str">
        <v>( 訪ベⅡ６ )第      3 号</v>
      </c>
      <c r="AZ117" s="134" t="str">
        <v>( 訪ベⅡ１８注 )第     18 号</v>
      </c>
      <c r="BA117" s="134" t="str">
        <v>( 訪看41 )第    125 号</v>
      </c>
      <c r="BM117" s="134" t="s">
        <v>10268</v>
      </c>
      <c r="BN117" s="134" t="s">
        <v>10269</v>
      </c>
      <c r="BO117" s="134" t="s">
        <v>10270</v>
      </c>
      <c r="BP117" s="134" t="s">
        <v>10271</v>
      </c>
      <c r="BQ117" s="134" t="s">
        <v>10272</v>
      </c>
      <c r="BR117" s="134" t="s">
        <v>10273</v>
      </c>
      <c r="BS117" s="134" t="s">
        <v>10274</v>
      </c>
      <c r="BT117" s="134" t="s">
        <v>10275</v>
      </c>
      <c r="BU117" s="134" t="s">
        <v>10276</v>
      </c>
      <c r="BV117" s="134" t="s">
        <v>10277</v>
      </c>
      <c r="BW117" s="134" t="s">
        <v>10278</v>
      </c>
      <c r="BX117" s="134" t="s">
        <v>10279</v>
      </c>
    </row>
    <row r="118" spans="1:76" ht="66" customHeight="1" thickBot="1">
      <c r="A118" s="133"/>
      <c r="B118" s="184"/>
      <c r="C118" s="140" t="s">
        <v>760</v>
      </c>
      <c r="D118" s="184"/>
      <c r="E118" s="174" t="s">
        <v>761</v>
      </c>
      <c r="F118" s="174"/>
      <c r="G118" s="184"/>
      <c r="H118" s="175" t="s">
        <v>762</v>
      </c>
      <c r="I118" s="175"/>
      <c r="J118" s="184"/>
      <c r="K118" s="175" t="s">
        <v>763</v>
      </c>
      <c r="L118" s="175"/>
      <c r="M118" s="184"/>
      <c r="N118" s="182" t="s">
        <v>764</v>
      </c>
      <c r="O118" s="182"/>
      <c r="P118" s="184"/>
      <c r="Q118" s="141" t="s">
        <v>765</v>
      </c>
      <c r="R118" s="184"/>
      <c r="S118" s="173" t="s">
        <v>766</v>
      </c>
      <c r="T118" s="173"/>
      <c r="U118" s="173"/>
      <c r="V118" s="173"/>
      <c r="W118" s="184"/>
      <c r="X118" s="133"/>
      <c r="Y118" s="133"/>
      <c r="AB118" s="134" t="s">
        <v>9152</v>
      </c>
      <c r="AC118" s="146" t="str" cm="1">
        <f t="array" ref="AC118:AD118">_xlfn.TEXTSPLIT(H118,CHAR(10))</f>
        <v>株式会社Ａ＆Ｎ</v>
      </c>
      <c r="AD118" s="146" t="str">
        <v>訪問看護ステーションめぐみ</v>
      </c>
      <c r="AE118" s="146" t="s">
        <v>7617</v>
      </c>
      <c r="AF118" s="134" t="s">
        <v>7641</v>
      </c>
      <c r="AG118" s="134" t="str" cm="1">
        <f t="array" ref="AG118">_xlfn.TEXTJOIN(",",TRUE,_xlfn._xlws.FILTER(市町村コード!$B$2:$B$186,ISNUMBER(SEARCH(市町村コード!$B$2:$B$186,K118))))</f>
        <v>札幌市</v>
      </c>
      <c r="AH118" s="134" t="s">
        <v>6712</v>
      </c>
      <c r="AI118" s="134" t="str">
        <f t="shared" si="2"/>
        <v xml:space="preserve">
札幌市中央区南二十七条西１１丁目１番２５号レジデンス南２７条　２０５号</v>
      </c>
      <c r="AJ118" s="134" t="str">
        <f t="shared" si="3"/>
        <v>〒064－0927</v>
      </c>
      <c r="AK118" s="134" t="s">
        <v>6917</v>
      </c>
      <c r="AO118" s="142" t="s">
        <v>765</v>
      </c>
      <c r="AP118" s="134" t="str" cm="1">
        <f t="array" ref="AP118:AT118">_xlfn.TEXTSPLIT(AO118,CHAR(10))</f>
        <v>( 訪看23 )第    668 号</v>
      </c>
      <c r="AQ118" s="134" t="str">
        <v>( 訪看25 )第    741 号</v>
      </c>
      <c r="AR118" s="134" t="str">
        <v>( 訪ベⅠ１ )第    362 号</v>
      </c>
      <c r="AS118" s="134" t="str">
        <v>( 訪ベⅠ１注 )第    362 号</v>
      </c>
      <c r="AT118" s="134" t="str">
        <v>( 訪看41 )第    150 号</v>
      </c>
      <c r="BM118" s="134" t="s">
        <v>10280</v>
      </c>
      <c r="BN118" s="134" t="s">
        <v>10281</v>
      </c>
      <c r="BO118" s="134" t="s">
        <v>10282</v>
      </c>
      <c r="BP118" s="134" t="s">
        <v>10283</v>
      </c>
      <c r="BQ118" s="134" t="s">
        <v>10284</v>
      </c>
    </row>
    <row r="119" spans="1:76" ht="48" customHeight="1" thickBot="1">
      <c r="A119" s="133"/>
      <c r="B119" s="184"/>
      <c r="C119" s="140" t="s">
        <v>767</v>
      </c>
      <c r="D119" s="184"/>
      <c r="E119" s="174" t="s">
        <v>768</v>
      </c>
      <c r="F119" s="174"/>
      <c r="G119" s="184"/>
      <c r="H119" s="175" t="s">
        <v>769</v>
      </c>
      <c r="I119" s="175"/>
      <c r="J119" s="184"/>
      <c r="K119" s="175" t="s">
        <v>770</v>
      </c>
      <c r="L119" s="175"/>
      <c r="M119" s="184"/>
      <c r="N119" s="182" t="s">
        <v>771</v>
      </c>
      <c r="O119" s="182"/>
      <c r="P119" s="184"/>
      <c r="Q119" s="141" t="s">
        <v>772</v>
      </c>
      <c r="R119" s="184"/>
      <c r="S119" s="173" t="s">
        <v>773</v>
      </c>
      <c r="T119" s="173"/>
      <c r="U119" s="173"/>
      <c r="V119" s="173"/>
      <c r="W119" s="184"/>
      <c r="X119" s="133"/>
      <c r="Y119" s="133"/>
      <c r="AB119" s="134" t="s">
        <v>9153</v>
      </c>
      <c r="AC119" s="146" t="str" cm="1">
        <f t="array" ref="AC119:AD119">_xlfn.TEXTSPLIT(H119,CHAR(10))</f>
        <v>株式会社ノースヘルスケアサポート</v>
      </c>
      <c r="AD119" s="146" t="str">
        <v>訪問看護さくらテラス山鼻</v>
      </c>
      <c r="AE119" s="146" t="s">
        <v>7642</v>
      </c>
      <c r="AF119" s="134" t="s">
        <v>7643</v>
      </c>
      <c r="AG119" s="134" t="str" cm="1">
        <f t="array" ref="AG119">_xlfn.TEXTJOIN(",",TRUE,_xlfn._xlws.FILTER(市町村コード!$B$2:$B$186,ISNUMBER(SEARCH(市町村コード!$B$2:$B$186,K119))))</f>
        <v>札幌市</v>
      </c>
      <c r="AH119" s="134" t="s">
        <v>6712</v>
      </c>
      <c r="AI119" s="134" t="str">
        <f t="shared" si="2"/>
        <v xml:space="preserve">
札幌市中央区南十八条西１３丁目２－５０</v>
      </c>
      <c r="AJ119" s="134" t="str">
        <f t="shared" si="3"/>
        <v>〒064－0918</v>
      </c>
      <c r="AK119" s="134" t="s">
        <v>6928</v>
      </c>
      <c r="AO119" s="142" t="s">
        <v>772</v>
      </c>
      <c r="AP119" s="134" t="str" cm="1">
        <f t="array" ref="AP119:AT119">_xlfn.TEXTSPLIT(AO119,CHAR(10))</f>
        <v>( 訪看10 )第    423 号</v>
      </c>
      <c r="AQ119" s="134" t="str">
        <v>( 訪看24 )第    666 号</v>
      </c>
      <c r="AR119" s="134" t="str">
        <v>( 訪看25 )第    739 号</v>
      </c>
      <c r="AS119" s="134" t="str">
        <v>( 訪看27 )第    183 号</v>
      </c>
      <c r="AT119" s="134" t="str">
        <v>( 訪看28 )第    109 号</v>
      </c>
      <c r="BM119" s="134" t="s">
        <v>10285</v>
      </c>
      <c r="BN119" s="134" t="s">
        <v>10286</v>
      </c>
      <c r="BO119" s="134" t="s">
        <v>10287</v>
      </c>
      <c r="BP119" s="134" t="s">
        <v>10288</v>
      </c>
      <c r="BQ119" s="134" t="s">
        <v>10289</v>
      </c>
    </row>
    <row r="120" spans="1:76" ht="102" customHeight="1" thickBot="1">
      <c r="A120" s="133"/>
      <c r="B120" s="184"/>
      <c r="C120" s="140" t="s">
        <v>774</v>
      </c>
      <c r="D120" s="184"/>
      <c r="E120" s="174" t="s">
        <v>775</v>
      </c>
      <c r="F120" s="174"/>
      <c r="G120" s="184"/>
      <c r="H120" s="175" t="s">
        <v>776</v>
      </c>
      <c r="I120" s="175"/>
      <c r="J120" s="184"/>
      <c r="K120" s="175" t="s">
        <v>777</v>
      </c>
      <c r="L120" s="175"/>
      <c r="M120" s="184"/>
      <c r="N120" s="182" t="s">
        <v>778</v>
      </c>
      <c r="O120" s="182"/>
      <c r="P120" s="184"/>
      <c r="Q120" s="141" t="s">
        <v>779</v>
      </c>
      <c r="R120" s="184"/>
      <c r="S120" s="173" t="s">
        <v>780</v>
      </c>
      <c r="T120" s="173"/>
      <c r="U120" s="173"/>
      <c r="V120" s="173"/>
      <c r="W120" s="184"/>
      <c r="X120" s="133"/>
      <c r="Y120" s="133"/>
      <c r="AB120" s="134" t="s">
        <v>9154</v>
      </c>
      <c r="AC120" s="146" t="str" cm="1">
        <f t="array" ref="AC120:AD120">_xlfn.TEXTSPLIT(H120,CHAR(10))</f>
        <v>株式会社Ｊｅｗｅｌｒｙ　Ｂｅｌｌｅ</v>
      </c>
      <c r="AD120" s="146" t="str">
        <v>ここあい訪問看護ステーション</v>
      </c>
      <c r="AE120" s="146" t="s">
        <v>7644</v>
      </c>
      <c r="AF120" s="134" t="s">
        <v>7645</v>
      </c>
      <c r="AG120" s="134" t="str" cm="1">
        <f t="array" ref="AG120">_xlfn.TEXTJOIN(",",TRUE,_xlfn._xlws.FILTER(市町村コード!$B$2:$B$186,ISNUMBER(SEARCH(市町村コード!$B$2:$B$186,K120))))</f>
        <v>札幌市</v>
      </c>
      <c r="AH120" s="134" t="s">
        <v>6712</v>
      </c>
      <c r="AI120" s="134" t="str">
        <f t="shared" si="2"/>
        <v xml:space="preserve">
札幌市東区北二十八条東９丁目３－３ポラリスビル２階</v>
      </c>
      <c r="AJ120" s="134" t="str">
        <f t="shared" si="3"/>
        <v>〒065－0028</v>
      </c>
      <c r="AK120" s="134" t="s">
        <v>6942</v>
      </c>
      <c r="AO120" s="142" t="s">
        <v>779</v>
      </c>
      <c r="AP120" s="134" t="str" cm="1">
        <f t="array" ref="AP120:AX120">_xlfn.TEXTSPLIT(AO120,CHAR(10))</f>
        <v>( 訪看10 )第    478 号</v>
      </c>
      <c r="AQ120" s="134" t="str">
        <v>( 訪看24 )第    703 号</v>
      </c>
      <c r="AR120" s="134" t="str">
        <v>( 訪看25 )第    776 号</v>
      </c>
      <c r="AS120" s="134" t="str">
        <v>( 訪看27 )第    216 号</v>
      </c>
      <c r="AT120" s="134" t="str">
        <v>( 訪看28 )第    135 号</v>
      </c>
      <c r="AU120" s="134" t="str">
        <v>( 訪看34 )第     63 号</v>
      </c>
      <c r="AV120" s="134" t="str">
        <v>( 訪ベⅠ１ )第    314 号</v>
      </c>
      <c r="AW120" s="134" t="str">
        <v>( 訪ベⅠ１注 )第    403 号</v>
      </c>
      <c r="AX120" s="134" t="str">
        <v>( 訪看40 )第    607 号</v>
      </c>
      <c r="BM120" s="134" t="s">
        <v>10290</v>
      </c>
      <c r="BN120" s="134" t="s">
        <v>10291</v>
      </c>
      <c r="BO120" s="134" t="s">
        <v>10292</v>
      </c>
      <c r="BP120" s="134" t="s">
        <v>10293</v>
      </c>
      <c r="BQ120" s="134" t="s">
        <v>10294</v>
      </c>
      <c r="BR120" s="134" t="s">
        <v>10295</v>
      </c>
      <c r="BS120" s="134" t="s">
        <v>10296</v>
      </c>
      <c r="BT120" s="134" t="s">
        <v>10297</v>
      </c>
      <c r="BU120" s="134" t="s">
        <v>10298</v>
      </c>
    </row>
    <row r="121" spans="1:76" ht="102" customHeight="1" thickBot="1">
      <c r="A121" s="133"/>
      <c r="B121" s="184"/>
      <c r="C121" s="140" t="s">
        <v>781</v>
      </c>
      <c r="D121" s="184"/>
      <c r="E121" s="174" t="s">
        <v>782</v>
      </c>
      <c r="F121" s="174"/>
      <c r="G121" s="184"/>
      <c r="H121" s="175" t="s">
        <v>783</v>
      </c>
      <c r="I121" s="175"/>
      <c r="J121" s="184"/>
      <c r="K121" s="175" t="s">
        <v>784</v>
      </c>
      <c r="L121" s="175"/>
      <c r="M121" s="184"/>
      <c r="N121" s="182" t="s">
        <v>785</v>
      </c>
      <c r="O121" s="182"/>
      <c r="P121" s="184"/>
      <c r="Q121" s="141" t="s">
        <v>786</v>
      </c>
      <c r="R121" s="184"/>
      <c r="S121" s="173" t="s">
        <v>787</v>
      </c>
      <c r="T121" s="173"/>
      <c r="U121" s="173"/>
      <c r="V121" s="173"/>
      <c r="W121" s="184"/>
      <c r="X121" s="133"/>
      <c r="Y121" s="133"/>
      <c r="AB121" s="134" t="s">
        <v>9155</v>
      </c>
      <c r="AC121" s="146" t="str" cm="1">
        <f t="array" ref="AC121:AD121">_xlfn.TEXTSPLIT(H121,CHAR(10))</f>
        <v>株式会社インティメイト</v>
      </c>
      <c r="AD121" s="146" t="str">
        <v>エイド訪問看護ステーション札幌</v>
      </c>
      <c r="AE121" s="146" t="s">
        <v>7646</v>
      </c>
      <c r="AF121" s="134" t="s">
        <v>7647</v>
      </c>
      <c r="AG121" s="134" t="str" cm="1">
        <f t="array" ref="AG121">_xlfn.TEXTJOIN(",",TRUE,_xlfn._xlws.FILTER(市町村コード!$B$2:$B$186,ISNUMBER(SEARCH(市町村コード!$B$2:$B$186,K121))))</f>
        <v>札幌市</v>
      </c>
      <c r="AH121" s="134" t="s">
        <v>6712</v>
      </c>
      <c r="AI121" s="134" t="str">
        <f t="shared" si="2"/>
        <v xml:space="preserve">
札幌市中央区南一条西１９丁目１－２５２ＫＮ南１条マンション８０３号室</v>
      </c>
      <c r="AJ121" s="134" t="str">
        <f t="shared" si="3"/>
        <v>〒060－0061</v>
      </c>
      <c r="AK121" s="134" t="s">
        <v>6925</v>
      </c>
      <c r="AO121" s="142" t="s">
        <v>786</v>
      </c>
      <c r="AP121" s="134" t="str" cm="1">
        <f t="array" ref="AP121:AX121">_xlfn.TEXTSPLIT(AO121,CHAR(10))</f>
        <v>( 訪看10 )第    435 号</v>
      </c>
      <c r="AQ121" s="134" t="str">
        <v>( 訪看23 )第    688 号</v>
      </c>
      <c r="AR121" s="134" t="str">
        <v>( 訪看25 )第    760 号</v>
      </c>
      <c r="AS121" s="134" t="str">
        <v>( 訪看27 )第    188 号</v>
      </c>
      <c r="AT121" s="134" t="str">
        <v>( 訪看28 )第    113 号</v>
      </c>
      <c r="AU121" s="134" t="str">
        <v>( 訪看34 )第    320 号</v>
      </c>
      <c r="AV121" s="134" t="str">
        <v>( 訪ベⅠ１ )第    374 号</v>
      </c>
      <c r="AW121" s="134" t="str">
        <v>( 訪ベⅠ１注 )第    268 号</v>
      </c>
      <c r="AX121" s="134" t="str">
        <v>( 訪看40 )第    223 号</v>
      </c>
      <c r="BM121" s="134" t="s">
        <v>10299</v>
      </c>
      <c r="BN121" s="134" t="s">
        <v>10300</v>
      </c>
      <c r="BO121" s="134" t="s">
        <v>10301</v>
      </c>
      <c r="BP121" s="134" t="s">
        <v>10302</v>
      </c>
      <c r="BQ121" s="134" t="s">
        <v>10303</v>
      </c>
      <c r="BR121" s="134" t="s">
        <v>10304</v>
      </c>
      <c r="BS121" s="134" t="s">
        <v>10305</v>
      </c>
      <c r="BT121" s="134" t="s">
        <v>10306</v>
      </c>
      <c r="BU121" s="134" t="s">
        <v>10307</v>
      </c>
    </row>
    <row r="122" spans="1:76" ht="5.0999999999999996" customHeight="1" thickBot="1">
      <c r="A122" s="133"/>
      <c r="B122" s="184"/>
      <c r="C122" s="133"/>
      <c r="D122" s="184"/>
      <c r="E122" s="133"/>
      <c r="F122" s="133"/>
      <c r="G122" s="184"/>
      <c r="H122" s="133"/>
      <c r="I122" s="133"/>
      <c r="J122" s="184"/>
      <c r="K122" s="133"/>
      <c r="L122" s="133"/>
      <c r="M122" s="184"/>
      <c r="N122" s="133"/>
      <c r="O122" s="133"/>
      <c r="P122" s="184"/>
      <c r="Q122" s="133"/>
      <c r="R122" s="184"/>
      <c r="S122" s="133"/>
      <c r="T122" s="133"/>
      <c r="U122" s="133"/>
      <c r="V122" s="133"/>
      <c r="W122" s="184"/>
      <c r="X122" s="133"/>
      <c r="Y122" s="133"/>
      <c r="AB122" s="134" t="s">
        <v>6911</v>
      </c>
      <c r="AC122" s="146" t="e" cm="1">
        <f t="array" ref="AC122">_xlfn.TEXTSPLIT(H122,CHAR(10))</f>
        <v>#VALUE!</v>
      </c>
      <c r="AD122" s="146"/>
      <c r="AE122" s="146" t="e">
        <v>#VALUE!</v>
      </c>
      <c r="AG122" s="134" t="e" cm="1" vm="1">
        <f t="array" ref="AG122">_xlfn.TEXTJOIN(",",TRUE,_xlfn._xlws.FILTER(市町村コード!$B$2:$B$186,ISNUMBER(SEARCH(市町村コード!$B$2:$B$186,K122))))</f>
        <v>#VALUE!</v>
      </c>
      <c r="AH122" s="134" t="e" vm="1">
        <v>#VALUE!</v>
      </c>
      <c r="AI122" s="134" t="str">
        <f t="shared" si="2"/>
        <v/>
      </c>
      <c r="AJ122" s="134" t="str">
        <f t="shared" si="3"/>
        <v/>
      </c>
      <c r="AK122" s="134" t="s">
        <v>6911</v>
      </c>
      <c r="AO122" s="133"/>
      <c r="AP122" s="134" t="e" cm="1">
        <f t="array" ref="AP122">_xlfn.TEXTSPLIT(AO122,CHAR(10))</f>
        <v>#VALUE!</v>
      </c>
      <c r="BM122" s="134" t="e">
        <v>#VALUE!</v>
      </c>
    </row>
    <row r="123" spans="1:76" ht="0.95" customHeight="1">
      <c r="A123" s="133"/>
      <c r="B123" s="183"/>
      <c r="C123" s="183"/>
      <c r="D123" s="183"/>
      <c r="E123" s="183"/>
      <c r="F123" s="183"/>
      <c r="G123" s="183"/>
      <c r="H123" s="183"/>
      <c r="I123" s="183"/>
      <c r="J123" s="183"/>
      <c r="K123" s="183"/>
      <c r="L123" s="183"/>
      <c r="M123" s="183"/>
      <c r="N123" s="183"/>
      <c r="O123" s="183"/>
      <c r="P123" s="183"/>
      <c r="Q123" s="183"/>
      <c r="R123" s="183"/>
      <c r="S123" s="183"/>
      <c r="T123" s="183"/>
      <c r="U123" s="183"/>
      <c r="V123" s="183"/>
      <c r="W123" s="133"/>
      <c r="X123" s="133"/>
      <c r="Y123" s="133"/>
      <c r="AB123" s="134" t="s">
        <v>6911</v>
      </c>
      <c r="AC123" s="146" t="e" cm="1">
        <f t="array" ref="AC123">_xlfn.TEXTSPLIT(H123,CHAR(10))</f>
        <v>#VALUE!</v>
      </c>
      <c r="AD123" s="146"/>
      <c r="AE123" s="146" t="e">
        <v>#VALUE!</v>
      </c>
      <c r="AG123" s="134" t="e" cm="1" vm="1">
        <f t="array" ref="AG123">_xlfn.TEXTJOIN(",",TRUE,_xlfn._xlws.FILTER(市町村コード!$B$2:$B$186,ISNUMBER(SEARCH(市町村コード!$B$2:$B$186,K123))))</f>
        <v>#VALUE!</v>
      </c>
      <c r="AH123" s="134" t="e" vm="1">
        <v>#VALUE!</v>
      </c>
      <c r="AI123" s="134" t="str">
        <f t="shared" si="2"/>
        <v/>
      </c>
      <c r="AJ123" s="134" t="str">
        <f t="shared" si="3"/>
        <v/>
      </c>
      <c r="AK123" s="134" t="s">
        <v>6911</v>
      </c>
      <c r="AP123" s="134" t="e" cm="1">
        <f t="array" ref="AP123">_xlfn.TEXTSPLIT(AO123,CHAR(10))</f>
        <v>#VALUE!</v>
      </c>
      <c r="BM123" s="134" t="e">
        <v>#VALUE!</v>
      </c>
    </row>
    <row r="124" spans="1:76" ht="60" customHeight="1">
      <c r="A124" s="133"/>
      <c r="B124" s="133"/>
      <c r="C124" s="133"/>
      <c r="D124" s="133"/>
      <c r="E124" s="133"/>
      <c r="F124" s="133"/>
      <c r="G124" s="133"/>
      <c r="H124" s="133"/>
      <c r="I124" s="133"/>
      <c r="J124" s="133"/>
      <c r="K124" s="133"/>
      <c r="L124" s="133"/>
      <c r="M124" s="133"/>
      <c r="N124" s="133"/>
      <c r="O124" s="133"/>
      <c r="P124" s="133"/>
      <c r="Q124" s="133"/>
      <c r="R124" s="133"/>
      <c r="S124" s="133"/>
      <c r="T124" s="133"/>
      <c r="U124" s="133"/>
      <c r="V124" s="133"/>
      <c r="W124" s="133"/>
      <c r="X124" s="133"/>
      <c r="Y124" s="133"/>
      <c r="AB124" s="134" t="s">
        <v>6911</v>
      </c>
      <c r="AC124" s="146" t="e" cm="1">
        <f t="array" ref="AC124">_xlfn.TEXTSPLIT(H124,CHAR(10))</f>
        <v>#VALUE!</v>
      </c>
      <c r="AD124" s="146"/>
      <c r="AE124" s="146" t="e">
        <v>#VALUE!</v>
      </c>
      <c r="AG124" s="134" t="e" cm="1" vm="1">
        <f t="array" ref="AG124">_xlfn.TEXTJOIN(",",TRUE,_xlfn._xlws.FILTER(市町村コード!$B$2:$B$186,ISNUMBER(SEARCH(市町村コード!$B$2:$B$186,K124))))</f>
        <v>#VALUE!</v>
      </c>
      <c r="AH124" s="134" t="e" vm="1">
        <v>#VALUE!</v>
      </c>
      <c r="AI124" s="134" t="str">
        <f t="shared" si="2"/>
        <v/>
      </c>
      <c r="AJ124" s="134" t="str">
        <f t="shared" si="3"/>
        <v/>
      </c>
      <c r="AK124" s="134" t="s">
        <v>6911</v>
      </c>
      <c r="AO124" s="133"/>
      <c r="AP124" s="134" t="e" cm="1">
        <f t="array" ref="AP124">_xlfn.TEXTSPLIT(AO124,CHAR(10))</f>
        <v>#VALUE!</v>
      </c>
      <c r="BM124" s="134" t="e">
        <v>#VALUE!</v>
      </c>
    </row>
    <row r="125" spans="1:76" ht="12" customHeight="1">
      <c r="A125" s="133"/>
      <c r="B125" s="133"/>
      <c r="C125" s="133"/>
      <c r="D125" s="133"/>
      <c r="E125" s="133"/>
      <c r="F125" s="133"/>
      <c r="G125" s="133"/>
      <c r="H125" s="133"/>
      <c r="I125" s="133"/>
      <c r="J125" s="133"/>
      <c r="K125" s="133"/>
      <c r="L125" s="133"/>
      <c r="M125" s="133"/>
      <c r="N125" s="133"/>
      <c r="O125" s="133"/>
      <c r="P125" s="133"/>
      <c r="Q125" s="133"/>
      <c r="R125" s="133"/>
      <c r="S125" s="133"/>
      <c r="T125" s="133"/>
      <c r="U125" s="133"/>
      <c r="V125" s="133"/>
      <c r="W125" s="133"/>
      <c r="X125" s="133"/>
      <c r="Y125" s="133"/>
      <c r="AB125" s="134" t="s">
        <v>6911</v>
      </c>
      <c r="AC125" s="146" t="e" cm="1">
        <f t="array" ref="AC125">_xlfn.TEXTSPLIT(H125,CHAR(10))</f>
        <v>#VALUE!</v>
      </c>
      <c r="AD125" s="146"/>
      <c r="AE125" s="146" t="e">
        <v>#VALUE!</v>
      </c>
      <c r="AG125" s="134" t="e" cm="1" vm="1">
        <f t="array" ref="AG125">_xlfn.TEXTJOIN(",",TRUE,_xlfn._xlws.FILTER(市町村コード!$B$2:$B$186,ISNUMBER(SEARCH(市町村コード!$B$2:$B$186,K125))))</f>
        <v>#VALUE!</v>
      </c>
      <c r="AH125" s="134" t="e" vm="1">
        <v>#VALUE!</v>
      </c>
      <c r="AI125" s="134" t="str">
        <f t="shared" si="2"/>
        <v/>
      </c>
      <c r="AJ125" s="134" t="str">
        <f t="shared" si="3"/>
        <v/>
      </c>
      <c r="AK125" s="134" t="s">
        <v>6911</v>
      </c>
      <c r="AO125" s="133"/>
      <c r="AP125" s="134" t="e" cm="1">
        <f t="array" ref="AP125">_xlfn.TEXTSPLIT(AO125,CHAR(10))</f>
        <v>#VALUE!</v>
      </c>
      <c r="BM125" s="134" t="e">
        <v>#VALUE!</v>
      </c>
    </row>
    <row r="126" spans="1:76" ht="8.1" customHeight="1">
      <c r="A126" s="133"/>
      <c r="B126" s="133"/>
      <c r="C126" s="133"/>
      <c r="D126" s="133"/>
      <c r="E126" s="133"/>
      <c r="F126" s="133"/>
      <c r="G126" s="133"/>
      <c r="H126" s="133"/>
      <c r="I126" s="178" t="s">
        <v>476</v>
      </c>
      <c r="J126" s="178"/>
      <c r="K126" s="178"/>
      <c r="L126" s="133"/>
      <c r="M126" s="133"/>
      <c r="N126" s="133"/>
      <c r="O126" s="133"/>
      <c r="P126" s="133"/>
      <c r="Q126" s="133"/>
      <c r="R126" s="133"/>
      <c r="S126" s="133"/>
      <c r="T126" s="133"/>
      <c r="U126" s="133"/>
      <c r="V126" s="133"/>
      <c r="W126" s="133"/>
      <c r="X126" s="133"/>
      <c r="Y126" s="133"/>
      <c r="AB126" s="134" t="s">
        <v>6911</v>
      </c>
      <c r="AC126" s="146" t="e" cm="1">
        <f t="array" ref="AC126">_xlfn.TEXTSPLIT(H126,CHAR(10))</f>
        <v>#VALUE!</v>
      </c>
      <c r="AD126" s="146"/>
      <c r="AE126" s="146" t="e">
        <v>#VALUE!</v>
      </c>
      <c r="AG126" s="134" t="e" cm="1" vm="1">
        <f t="array" ref="AG126">_xlfn.TEXTJOIN(",",TRUE,_xlfn._xlws.FILTER(市町村コード!$B$2:$B$186,ISNUMBER(SEARCH(市町村コード!$B$2:$B$186,K126))))</f>
        <v>#VALUE!</v>
      </c>
      <c r="AH126" s="134" t="e" vm="1">
        <v>#VALUE!</v>
      </c>
      <c r="AI126" s="134" t="str">
        <f t="shared" si="2"/>
        <v/>
      </c>
      <c r="AJ126" s="134" t="str">
        <f t="shared" si="3"/>
        <v/>
      </c>
      <c r="AK126" s="134" t="s">
        <v>6911</v>
      </c>
      <c r="AO126" s="133"/>
      <c r="AP126" s="134" t="e" cm="1">
        <f t="array" ref="AP126">_xlfn.TEXTSPLIT(AO126,CHAR(10))</f>
        <v>#VALUE!</v>
      </c>
      <c r="BM126" s="134" t="e">
        <v>#VALUE!</v>
      </c>
    </row>
    <row r="127" spans="1:76" ht="12" customHeight="1">
      <c r="A127" s="133"/>
      <c r="B127" s="179"/>
      <c r="C127" s="179"/>
      <c r="D127" s="179"/>
      <c r="E127" s="179"/>
      <c r="F127" s="133"/>
      <c r="G127" s="133"/>
      <c r="H127" s="133"/>
      <c r="I127" s="178"/>
      <c r="J127" s="178"/>
      <c r="K127" s="178"/>
      <c r="L127" s="133"/>
      <c r="M127" s="133"/>
      <c r="N127" s="133"/>
      <c r="O127" s="133"/>
      <c r="P127" s="133"/>
      <c r="Q127" s="133"/>
      <c r="R127" s="133"/>
      <c r="S127" s="133"/>
      <c r="T127" s="133"/>
      <c r="U127" s="133"/>
      <c r="V127" s="133"/>
      <c r="W127" s="133"/>
      <c r="X127" s="133"/>
      <c r="Y127" s="133"/>
      <c r="AB127" s="134" t="s">
        <v>6911</v>
      </c>
      <c r="AC127" s="146" t="e" cm="1">
        <f t="array" ref="AC127">_xlfn.TEXTSPLIT(H127,CHAR(10))</f>
        <v>#VALUE!</v>
      </c>
      <c r="AD127" s="146"/>
      <c r="AE127" s="146" t="e">
        <v>#VALUE!</v>
      </c>
      <c r="AG127" s="134" t="e" cm="1" vm="1">
        <f t="array" ref="AG127">_xlfn.TEXTJOIN(",",TRUE,_xlfn._xlws.FILTER(市町村コード!$B$2:$B$186,ISNUMBER(SEARCH(市町村コード!$B$2:$B$186,K127))))</f>
        <v>#VALUE!</v>
      </c>
      <c r="AH127" s="134" t="e" vm="1">
        <v>#VALUE!</v>
      </c>
      <c r="AI127" s="134" t="str">
        <f t="shared" si="2"/>
        <v/>
      </c>
      <c r="AJ127" s="134" t="str">
        <f t="shared" si="3"/>
        <v/>
      </c>
      <c r="AK127" s="134" t="s">
        <v>6911</v>
      </c>
      <c r="AO127" s="133"/>
      <c r="AP127" s="134" t="e" cm="1">
        <f t="array" ref="AP127">_xlfn.TEXTSPLIT(AO127,CHAR(10))</f>
        <v>#VALUE!</v>
      </c>
      <c r="BM127" s="134" t="e">
        <v>#VALUE!</v>
      </c>
    </row>
    <row r="128" spans="1:76" ht="14.1" customHeight="1">
      <c r="A128" s="133"/>
      <c r="B128" s="133"/>
      <c r="C128" s="180" t="s">
        <v>477</v>
      </c>
      <c r="D128" s="180"/>
      <c r="E128" s="180"/>
      <c r="F128" s="180"/>
      <c r="G128" s="180"/>
      <c r="H128" s="180"/>
      <c r="I128" s="180"/>
      <c r="J128" s="180"/>
      <c r="K128" s="180"/>
      <c r="L128" s="133"/>
      <c r="M128" s="133"/>
      <c r="N128" s="133"/>
      <c r="O128" s="181" t="s">
        <v>478</v>
      </c>
      <c r="P128" s="181"/>
      <c r="Q128" s="181"/>
      <c r="R128" s="181"/>
      <c r="S128" s="181"/>
      <c r="T128" s="135" t="s">
        <v>539</v>
      </c>
      <c r="U128" s="136" t="s">
        <v>480</v>
      </c>
      <c r="V128" s="133"/>
      <c r="W128" s="133"/>
      <c r="X128" s="133"/>
      <c r="Y128" s="133"/>
      <c r="AB128" s="134" t="s">
        <v>6911</v>
      </c>
      <c r="AC128" s="146" t="e" cm="1">
        <f t="array" ref="AC128">_xlfn.TEXTSPLIT(H128,CHAR(10))</f>
        <v>#VALUE!</v>
      </c>
      <c r="AD128" s="146"/>
      <c r="AE128" s="146" t="e">
        <v>#VALUE!</v>
      </c>
      <c r="AG128" s="134" t="e" cm="1" vm="1">
        <f t="array" ref="AG128">_xlfn.TEXTJOIN(",",TRUE,_xlfn._xlws.FILTER(市町村コード!$B$2:$B$186,ISNUMBER(SEARCH(市町村コード!$B$2:$B$186,K128))))</f>
        <v>#VALUE!</v>
      </c>
      <c r="AH128" s="134" t="e" vm="1">
        <v>#VALUE!</v>
      </c>
      <c r="AI128" s="134" t="str">
        <f t="shared" si="2"/>
        <v/>
      </c>
      <c r="AJ128" s="134" t="str">
        <f t="shared" si="3"/>
        <v/>
      </c>
      <c r="AK128" s="134" t="s">
        <v>6911</v>
      </c>
      <c r="AP128" s="134" t="e" cm="1">
        <f t="array" ref="AP128">_xlfn.TEXTSPLIT(AO128,CHAR(10))</f>
        <v>#VALUE!</v>
      </c>
      <c r="BM128" s="134" t="e">
        <v>#VALUE!</v>
      </c>
    </row>
    <row r="129" spans="1:76" ht="0.95" customHeight="1" thickBot="1">
      <c r="A129" s="133"/>
      <c r="B129" s="133"/>
      <c r="C129" s="133"/>
      <c r="D129" s="133"/>
      <c r="E129" s="133"/>
      <c r="F129" s="133"/>
      <c r="G129" s="133"/>
      <c r="H129" s="133"/>
      <c r="I129" s="133"/>
      <c r="J129" s="133"/>
      <c r="K129" s="133"/>
      <c r="L129" s="133"/>
      <c r="M129" s="133"/>
      <c r="N129" s="133"/>
      <c r="O129" s="133"/>
      <c r="P129" s="133"/>
      <c r="Q129" s="133"/>
      <c r="R129" s="133"/>
      <c r="S129" s="133"/>
      <c r="T129" s="133"/>
      <c r="U129" s="133"/>
      <c r="V129" s="133"/>
      <c r="W129" s="133"/>
      <c r="X129" s="133"/>
      <c r="Y129" s="133"/>
      <c r="AB129" s="134" t="s">
        <v>6911</v>
      </c>
      <c r="AC129" s="146" t="e" cm="1">
        <f t="array" ref="AC129">_xlfn.TEXTSPLIT(H129,CHAR(10))</f>
        <v>#VALUE!</v>
      </c>
      <c r="AD129" s="146"/>
      <c r="AE129" s="146" t="e">
        <v>#VALUE!</v>
      </c>
      <c r="AG129" s="134" t="e" cm="1" vm="1">
        <f t="array" ref="AG129">_xlfn.TEXTJOIN(",",TRUE,_xlfn._xlws.FILTER(市町村コード!$B$2:$B$186,ISNUMBER(SEARCH(市町村コード!$B$2:$B$186,K129))))</f>
        <v>#VALUE!</v>
      </c>
      <c r="AH129" s="134" t="e" vm="1">
        <v>#VALUE!</v>
      </c>
      <c r="AI129" s="134" t="str">
        <f t="shared" si="2"/>
        <v/>
      </c>
      <c r="AJ129" s="134" t="str">
        <f t="shared" si="3"/>
        <v/>
      </c>
      <c r="AK129" s="134" t="s">
        <v>6911</v>
      </c>
      <c r="AO129" s="133"/>
      <c r="AP129" s="134" t="e" cm="1">
        <f t="array" ref="AP129">_xlfn.TEXTSPLIT(AO129,CHAR(10))</f>
        <v>#VALUE!</v>
      </c>
      <c r="BM129" s="134" t="e">
        <v>#VALUE!</v>
      </c>
    </row>
    <row r="130" spans="1:76" ht="0.95" customHeight="1">
      <c r="A130" s="133"/>
      <c r="B130" s="176"/>
      <c r="C130" s="176"/>
      <c r="D130" s="176"/>
      <c r="E130" s="176"/>
      <c r="F130" s="176"/>
      <c r="G130" s="176"/>
      <c r="H130" s="176"/>
      <c r="I130" s="176"/>
      <c r="J130" s="176"/>
      <c r="K130" s="176"/>
      <c r="L130" s="176"/>
      <c r="M130" s="176"/>
      <c r="N130" s="176"/>
      <c r="O130" s="176"/>
      <c r="P130" s="176"/>
      <c r="Q130" s="176"/>
      <c r="R130" s="176"/>
      <c r="S130" s="176"/>
      <c r="T130" s="176"/>
      <c r="U130" s="176"/>
      <c r="V130" s="176"/>
      <c r="W130" s="176"/>
      <c r="X130" s="133"/>
      <c r="Y130" s="133"/>
      <c r="AB130" s="134" t="s">
        <v>6911</v>
      </c>
      <c r="AC130" s="146" t="e" cm="1">
        <f t="array" ref="AC130">_xlfn.TEXTSPLIT(H130,CHAR(10))</f>
        <v>#VALUE!</v>
      </c>
      <c r="AD130" s="146"/>
      <c r="AE130" s="146" t="e">
        <v>#VALUE!</v>
      </c>
      <c r="AG130" s="134" t="e" cm="1" vm="1">
        <f t="array" ref="AG130">_xlfn.TEXTJOIN(",",TRUE,_xlfn._xlws.FILTER(市町村コード!$B$2:$B$186,ISNUMBER(SEARCH(市町村コード!$B$2:$B$186,K130))))</f>
        <v>#VALUE!</v>
      </c>
      <c r="AH130" s="134" t="e" vm="1">
        <v>#VALUE!</v>
      </c>
      <c r="AI130" s="134" t="str">
        <f t="shared" si="2"/>
        <v/>
      </c>
      <c r="AJ130" s="134" t="str">
        <f t="shared" si="3"/>
        <v/>
      </c>
      <c r="AK130" s="134" t="s">
        <v>6911</v>
      </c>
      <c r="AP130" s="134" t="e" cm="1">
        <f t="array" ref="AP130">_xlfn.TEXTSPLIT(AO130,CHAR(10))</f>
        <v>#VALUE!</v>
      </c>
      <c r="BM130" s="134" t="e">
        <v>#VALUE!</v>
      </c>
    </row>
    <row r="131" spans="1:76" ht="15.95" customHeight="1" thickBot="1">
      <c r="A131" s="133"/>
      <c r="B131" s="137"/>
      <c r="C131" s="138" t="s">
        <v>481</v>
      </c>
      <c r="D131" s="137"/>
      <c r="E131" s="177" t="s">
        <v>482</v>
      </c>
      <c r="F131" s="177"/>
      <c r="G131" s="137"/>
      <c r="H131" s="177" t="s">
        <v>483</v>
      </c>
      <c r="I131" s="177"/>
      <c r="J131" s="137"/>
      <c r="K131" s="177" t="s">
        <v>484</v>
      </c>
      <c r="L131" s="177"/>
      <c r="M131" s="137"/>
      <c r="N131" s="177" t="s">
        <v>485</v>
      </c>
      <c r="O131" s="177"/>
      <c r="P131" s="137"/>
      <c r="Q131" s="139" t="s">
        <v>486</v>
      </c>
      <c r="R131" s="137"/>
      <c r="S131" s="177" t="s">
        <v>487</v>
      </c>
      <c r="T131" s="177"/>
      <c r="U131" s="177"/>
      <c r="V131" s="177"/>
      <c r="W131" s="137"/>
      <c r="X131" s="133"/>
      <c r="Y131" s="133"/>
      <c r="AB131" s="134" t="s">
        <v>482</v>
      </c>
      <c r="AC131" s="146" t="str" cm="1">
        <f t="array" ref="AC131">_xlfn.TEXTSPLIT(H131,CHAR(10))</f>
        <v>事業者名/事業所名</v>
      </c>
      <c r="AD131" s="146"/>
      <c r="AE131" s="146" t="s">
        <v>483</v>
      </c>
      <c r="AG131" s="134" t="e" cm="1" vm="1">
        <f t="array" ref="AG131">_xlfn.TEXTJOIN(",",TRUE,_xlfn._xlws.FILTER(市町村コード!$B$2:$B$186,ISNUMBER(SEARCH(市町村コード!$B$2:$B$186,K131))))</f>
        <v>#VALUE!</v>
      </c>
      <c r="AH131" s="134" t="e" vm="1">
        <v>#VALUE!</v>
      </c>
      <c r="AI131" s="134" t="str">
        <f t="shared" si="2"/>
        <v/>
      </c>
      <c r="AJ131" s="134" t="str">
        <f t="shared" si="3"/>
        <v>事業所所在地</v>
      </c>
      <c r="AK131" s="134" t="s">
        <v>484</v>
      </c>
      <c r="AO131" s="139" t="s">
        <v>486</v>
      </c>
      <c r="AP131" s="134" t="str" cm="1">
        <f t="array" ref="AP131">_xlfn.TEXTSPLIT(AO131,CHAR(10))</f>
        <v>受理番号</v>
      </c>
      <c r="BM131" s="134" t="s">
        <v>486</v>
      </c>
    </row>
    <row r="132" spans="1:76" ht="45.95" customHeight="1" thickBot="1">
      <c r="A132" s="133"/>
      <c r="B132" s="184"/>
      <c r="C132" s="140" t="s">
        <v>788</v>
      </c>
      <c r="D132" s="184"/>
      <c r="E132" s="174" t="s">
        <v>789</v>
      </c>
      <c r="F132" s="174"/>
      <c r="G132" s="184"/>
      <c r="H132" s="175" t="s">
        <v>790</v>
      </c>
      <c r="I132" s="175"/>
      <c r="J132" s="184"/>
      <c r="K132" s="175" t="s">
        <v>791</v>
      </c>
      <c r="L132" s="175"/>
      <c r="M132" s="184"/>
      <c r="N132" s="182" t="s">
        <v>792</v>
      </c>
      <c r="O132" s="182"/>
      <c r="P132" s="184"/>
      <c r="Q132" s="141" t="s">
        <v>793</v>
      </c>
      <c r="R132" s="184"/>
      <c r="S132" s="173" t="s">
        <v>794</v>
      </c>
      <c r="T132" s="173"/>
      <c r="U132" s="173"/>
      <c r="V132" s="173"/>
      <c r="W132" s="184"/>
      <c r="X132" s="133"/>
      <c r="Y132" s="133"/>
      <c r="AB132" s="134" t="s">
        <v>9156</v>
      </c>
      <c r="AC132" s="146" t="str" cm="1">
        <f t="array" ref="AC132:AD132">_xlfn.TEXTSPLIT(H132,CHAR(10))</f>
        <v>株式会社Ｈｕｍａｎ－ｓｙｓｔｅｍ　Ｊａｐａｎ</v>
      </c>
      <c r="AD132" s="146" t="str">
        <v>訪問看護ステーション　フルハウス</v>
      </c>
      <c r="AE132" s="146" t="s">
        <v>7648</v>
      </c>
      <c r="AF132" s="134" t="s">
        <v>7649</v>
      </c>
      <c r="AG132" s="134" t="str" cm="1">
        <f t="array" ref="AG132">_xlfn.TEXTJOIN(",",TRUE,_xlfn._xlws.FILTER(市町村コード!$B$2:$B$186,ISNUMBER(SEARCH(市町村コード!$B$2:$B$186,K132))))</f>
        <v>札幌市</v>
      </c>
      <c r="AH132" s="134" t="s">
        <v>6712</v>
      </c>
      <c r="AI132" s="134" t="str">
        <f t="shared" si="2"/>
        <v xml:space="preserve">
札幌市手稲区曙二条１丁目１０－１６</v>
      </c>
      <c r="AJ132" s="134" t="str">
        <f t="shared" si="3"/>
        <v>〒006－0832</v>
      </c>
      <c r="AK132" s="134" t="s">
        <v>6943</v>
      </c>
      <c r="AO132" s="142" t="s">
        <v>793</v>
      </c>
      <c r="AP132" s="134" t="str" cm="1">
        <f t="array" ref="AP132">_xlfn.TEXTSPLIT(AO132,CHAR(10))</f>
        <v>( 訪看10 )第    492 号</v>
      </c>
      <c r="BM132" s="134" t="s">
        <v>10308</v>
      </c>
    </row>
    <row r="133" spans="1:76" ht="48" customHeight="1" thickBot="1">
      <c r="A133" s="133"/>
      <c r="B133" s="184"/>
      <c r="C133" s="140" t="s">
        <v>795</v>
      </c>
      <c r="D133" s="184"/>
      <c r="E133" s="174" t="s">
        <v>796</v>
      </c>
      <c r="F133" s="174"/>
      <c r="G133" s="184"/>
      <c r="H133" s="175" t="s">
        <v>797</v>
      </c>
      <c r="I133" s="175"/>
      <c r="J133" s="184"/>
      <c r="K133" s="175" t="s">
        <v>798</v>
      </c>
      <c r="L133" s="175"/>
      <c r="M133" s="184"/>
      <c r="N133" s="182" t="s">
        <v>799</v>
      </c>
      <c r="O133" s="182"/>
      <c r="P133" s="184"/>
      <c r="Q133" s="141" t="s">
        <v>800</v>
      </c>
      <c r="R133" s="184"/>
      <c r="S133" s="173" t="s">
        <v>801</v>
      </c>
      <c r="T133" s="173"/>
      <c r="U133" s="173"/>
      <c r="V133" s="173"/>
      <c r="W133" s="184"/>
      <c r="X133" s="133"/>
      <c r="Y133" s="133"/>
      <c r="AB133" s="134" t="s">
        <v>9157</v>
      </c>
      <c r="AC133" s="146" t="str" cm="1">
        <f t="array" ref="AC133:AD133">_xlfn.TEXTSPLIT(H133,CHAR(10))</f>
        <v>株式会社ＬＩＦＥ</v>
      </c>
      <c r="AD133" s="146" t="str">
        <v>ライフ訪問看護ステーション</v>
      </c>
      <c r="AE133" s="146" t="s">
        <v>7650</v>
      </c>
      <c r="AF133" s="134" t="s">
        <v>7651</v>
      </c>
      <c r="AG133" s="134" t="str" cm="1">
        <f t="array" ref="AG133">_xlfn.TEXTJOIN(",",TRUE,_xlfn._xlws.FILTER(市町村コード!$B$2:$B$186,ISNUMBER(SEARCH(市町村コード!$B$2:$B$186,K133))))</f>
        <v>札幌市</v>
      </c>
      <c r="AH133" s="134" t="s">
        <v>6712</v>
      </c>
      <c r="AI133" s="134" t="str">
        <f t="shared" si="2"/>
        <v xml:space="preserve">
札幌市中央区南十条西１５丁目１－１６さいとうスタジオコート３０２</v>
      </c>
      <c r="AJ133" s="134" t="str">
        <f t="shared" si="3"/>
        <v>〒064－0810</v>
      </c>
      <c r="AK133" s="134" t="s">
        <v>6933</v>
      </c>
      <c r="AO133" s="142" t="s">
        <v>800</v>
      </c>
      <c r="AP133" s="134" t="str" cm="1">
        <f t="array" ref="AP133:AS133">_xlfn.TEXTSPLIT(AO133,CHAR(10))</f>
        <v>( 訪看24 )第    741 号</v>
      </c>
      <c r="AQ133" s="134" t="str">
        <v>( 訪看25 )第    814 号</v>
      </c>
      <c r="AR133" s="134" t="str">
        <v>( 訪ベⅠ１ )第    554 号</v>
      </c>
      <c r="AS133" s="134" t="str">
        <v>( 訪看41 )第    152 号</v>
      </c>
      <c r="BM133" s="134" t="s">
        <v>10309</v>
      </c>
      <c r="BN133" s="134" t="s">
        <v>10310</v>
      </c>
      <c r="BO133" s="134" t="s">
        <v>10311</v>
      </c>
      <c r="BP133" s="134" t="s">
        <v>10312</v>
      </c>
    </row>
    <row r="134" spans="1:76" ht="111" customHeight="1" thickBot="1">
      <c r="A134" s="133"/>
      <c r="B134" s="184"/>
      <c r="C134" s="140" t="s">
        <v>802</v>
      </c>
      <c r="D134" s="184"/>
      <c r="E134" s="174" t="s">
        <v>803</v>
      </c>
      <c r="F134" s="174"/>
      <c r="G134" s="184"/>
      <c r="H134" s="175" t="s">
        <v>804</v>
      </c>
      <c r="I134" s="175"/>
      <c r="J134" s="184"/>
      <c r="K134" s="175" t="s">
        <v>805</v>
      </c>
      <c r="L134" s="175"/>
      <c r="M134" s="184"/>
      <c r="N134" s="182" t="s">
        <v>806</v>
      </c>
      <c r="O134" s="182"/>
      <c r="P134" s="184"/>
      <c r="Q134" s="141" t="s">
        <v>807</v>
      </c>
      <c r="R134" s="184"/>
      <c r="S134" s="173" t="s">
        <v>808</v>
      </c>
      <c r="T134" s="173"/>
      <c r="U134" s="173"/>
      <c r="V134" s="173"/>
      <c r="W134" s="184"/>
      <c r="X134" s="133"/>
      <c r="Y134" s="133"/>
      <c r="AB134" s="134" t="s">
        <v>9158</v>
      </c>
      <c r="AC134" s="146" t="str" cm="1">
        <f t="array" ref="AC134:AD134">_xlfn.TEXTSPLIT(H134,CHAR(10))</f>
        <v>特定非営利活動法人ソルウェイズ</v>
      </c>
      <c r="AD134" s="146" t="str">
        <v>訪問看護ステーション　あみえる</v>
      </c>
      <c r="AE134" s="146" t="s">
        <v>7652</v>
      </c>
      <c r="AF134" s="134" t="s">
        <v>7653</v>
      </c>
      <c r="AG134" s="134" t="str" cm="1">
        <f t="array" ref="AG134">_xlfn.TEXTJOIN(",",TRUE,_xlfn._xlws.FILTER(市町村コード!$B$2:$B$186,ISNUMBER(SEARCH(市町村コード!$B$2:$B$186,K134))))</f>
        <v>札幌市</v>
      </c>
      <c r="AH134" s="134" t="s">
        <v>6712</v>
      </c>
      <c r="AI134" s="134" t="str">
        <f t="shared" si="2"/>
        <v xml:space="preserve">
札幌市北区新琴似九条５丁目３－６－１０２</v>
      </c>
      <c r="AJ134" s="134" t="str">
        <f t="shared" si="3"/>
        <v>〒001－0909</v>
      </c>
      <c r="AK134" s="134" t="s">
        <v>6944</v>
      </c>
      <c r="AO134" s="142" t="s">
        <v>807</v>
      </c>
      <c r="AP134" s="134" t="str" cm="1">
        <f t="array" ref="AP134:AX134">_xlfn.TEXTSPLIT(AO134,CHAR(10))</f>
        <v>( 訪看23 )第    728 号</v>
      </c>
      <c r="AQ134" s="134" t="str">
        <v>( 訪看25 )第    800 号</v>
      </c>
      <c r="AR134" s="134" t="str">
        <v>( 訪看機２ )第     58 号</v>
      </c>
      <c r="AS134" s="134" t="str">
        <v>( 訪看34 )第     85 号</v>
      </c>
      <c r="AT134" s="134" t="str">
        <v>( 訪看35 )第     12 号</v>
      </c>
      <c r="AU134" s="134" t="str">
        <v>( 訪看37 )第      3 号</v>
      </c>
      <c r="AV134" s="134" t="str">
        <v>( 訪ベⅠ１ )第     66 号</v>
      </c>
      <c r="AW134" s="134" t="str">
        <v>( 訪ベⅠ１注 )第     95 号</v>
      </c>
      <c r="AX134" s="134" t="str">
        <v>( 訪看40 )第     42 号</v>
      </c>
      <c r="BM134" s="134" t="s">
        <v>10313</v>
      </c>
      <c r="BN134" s="134" t="s">
        <v>10314</v>
      </c>
      <c r="BO134" s="134" t="s">
        <v>10315</v>
      </c>
      <c r="BP134" s="134" t="s">
        <v>10316</v>
      </c>
      <c r="BQ134" s="134" t="s">
        <v>10317</v>
      </c>
      <c r="BR134" s="134" t="s">
        <v>10318</v>
      </c>
      <c r="BS134" s="134" t="s">
        <v>10319</v>
      </c>
      <c r="BT134" s="134" t="s">
        <v>10320</v>
      </c>
      <c r="BU134" s="134" t="s">
        <v>10321</v>
      </c>
    </row>
    <row r="135" spans="1:76" ht="45.95" customHeight="1" thickBot="1">
      <c r="A135" s="133"/>
      <c r="B135" s="184"/>
      <c r="C135" s="140" t="s">
        <v>809</v>
      </c>
      <c r="D135" s="184"/>
      <c r="E135" s="174" t="s">
        <v>810</v>
      </c>
      <c r="F135" s="174"/>
      <c r="G135" s="184"/>
      <c r="H135" s="175" t="s">
        <v>811</v>
      </c>
      <c r="I135" s="175"/>
      <c r="J135" s="184"/>
      <c r="K135" s="175" t="s">
        <v>812</v>
      </c>
      <c r="L135" s="175"/>
      <c r="M135" s="184"/>
      <c r="N135" s="182" t="s">
        <v>813</v>
      </c>
      <c r="O135" s="182"/>
      <c r="P135" s="184"/>
      <c r="Q135" s="141" t="s">
        <v>814</v>
      </c>
      <c r="R135" s="184"/>
      <c r="S135" s="173" t="s">
        <v>815</v>
      </c>
      <c r="T135" s="173"/>
      <c r="U135" s="173"/>
      <c r="V135" s="173"/>
      <c r="W135" s="184"/>
      <c r="X135" s="133"/>
      <c r="Y135" s="133"/>
      <c r="AB135" s="134" t="s">
        <v>9159</v>
      </c>
      <c r="AC135" s="146" t="str" cm="1">
        <f t="array" ref="AC135:AD135">_xlfn.TEXTSPLIT(H135,CHAR(10))</f>
        <v>ウイズワン株式会社</v>
      </c>
      <c r="AD135" s="146" t="str">
        <v>札幌椿看護ステーション</v>
      </c>
      <c r="AE135" s="146" t="s">
        <v>7654</v>
      </c>
      <c r="AF135" s="134" t="s">
        <v>7655</v>
      </c>
      <c r="AG135" s="134" t="str" cm="1">
        <f t="array" ref="AG135">_xlfn.TEXTJOIN(",",TRUE,_xlfn._xlws.FILTER(市町村コード!$B$2:$B$186,ISNUMBER(SEARCH(市町村コード!$B$2:$B$186,K135))))</f>
        <v>札幌市</v>
      </c>
      <c r="AH135" s="134" t="s">
        <v>6712</v>
      </c>
      <c r="AI135" s="134" t="str">
        <f t="shared" si="2"/>
        <v xml:space="preserve">
札幌市中央区南六条西１１丁目１２８４番２７号</v>
      </c>
      <c r="AJ135" s="134" t="str">
        <f t="shared" si="3"/>
        <v>〒064－0806</v>
      </c>
      <c r="AK135" s="134" t="s">
        <v>6923</v>
      </c>
      <c r="AO135" s="142" t="s">
        <v>814</v>
      </c>
      <c r="AP135" s="134" t="str" cm="1">
        <f t="array" ref="AP135:AS135">_xlfn.TEXTSPLIT(AO135,CHAR(10))</f>
        <v>( 訪看10 )第    479 号</v>
      </c>
      <c r="AQ135" s="134" t="str">
        <v>( 訪看24 )第    735 号</v>
      </c>
      <c r="AR135" s="134" t="str">
        <v>( 訪看25 )第    808 号</v>
      </c>
      <c r="AS135" s="134" t="str">
        <v>( 訪看27 )第    217 号</v>
      </c>
      <c r="BM135" s="134" t="s">
        <v>10322</v>
      </c>
      <c r="BN135" s="134" t="s">
        <v>10323</v>
      </c>
      <c r="BO135" s="134" t="s">
        <v>10324</v>
      </c>
      <c r="BP135" s="134" t="s">
        <v>10325</v>
      </c>
    </row>
    <row r="136" spans="1:76" ht="138" customHeight="1" thickBot="1">
      <c r="A136" s="133"/>
      <c r="B136" s="184"/>
      <c r="C136" s="140" t="s">
        <v>816</v>
      </c>
      <c r="D136" s="184"/>
      <c r="E136" s="174" t="s">
        <v>817</v>
      </c>
      <c r="F136" s="174"/>
      <c r="G136" s="184"/>
      <c r="H136" s="175" t="s">
        <v>818</v>
      </c>
      <c r="I136" s="175"/>
      <c r="J136" s="184"/>
      <c r="K136" s="175" t="s">
        <v>819</v>
      </c>
      <c r="L136" s="175"/>
      <c r="M136" s="184"/>
      <c r="N136" s="182" t="s">
        <v>820</v>
      </c>
      <c r="O136" s="182"/>
      <c r="P136" s="184"/>
      <c r="Q136" s="141" t="s">
        <v>821</v>
      </c>
      <c r="R136" s="184"/>
      <c r="S136" s="173" t="s">
        <v>822</v>
      </c>
      <c r="T136" s="173"/>
      <c r="U136" s="173"/>
      <c r="V136" s="173"/>
      <c r="W136" s="184"/>
      <c r="X136" s="133"/>
      <c r="Y136" s="133"/>
      <c r="AB136" s="134" t="s">
        <v>9160</v>
      </c>
      <c r="AC136" s="146" t="str" cm="1">
        <f t="array" ref="AC136:AD136">_xlfn.TEXTSPLIT(H136,CHAR(10))</f>
        <v>株式会社町コム</v>
      </c>
      <c r="AD136" s="146" t="str">
        <v>訪問看護・リハビリテーションセンター　ななかまど中央</v>
      </c>
      <c r="AE136" s="146" t="s">
        <v>7656</v>
      </c>
      <c r="AF136" s="134" t="s">
        <v>7657</v>
      </c>
      <c r="AG136" s="134" t="str" cm="1">
        <f t="array" ref="AG136">_xlfn.TEXTJOIN(",",TRUE,_xlfn._xlws.FILTER(市町村コード!$B$2:$B$186,ISNUMBER(SEARCH(市町村コード!$B$2:$B$186,K136))))</f>
        <v>札幌市</v>
      </c>
      <c r="AH136" s="134" t="s">
        <v>6712</v>
      </c>
      <c r="AI136" s="134" t="str">
        <f t="shared" si="2"/>
        <v xml:space="preserve">
札幌市中央区宮の森二条５丁目１－１３</v>
      </c>
      <c r="AJ136" s="134" t="str">
        <f t="shared" si="3"/>
        <v>〒064－0952</v>
      </c>
      <c r="AK136" s="134" t="s">
        <v>6945</v>
      </c>
      <c r="AO136" s="142" t="s">
        <v>821</v>
      </c>
      <c r="AP136" s="134" t="str" cm="1">
        <f t="array" ref="AP136:BA136">_xlfn.TEXTSPLIT(AO136,CHAR(10))</f>
        <v>( 訪看10 )第    476 号</v>
      </c>
      <c r="AQ136" s="134" t="str">
        <v>( 訪看23 )第    730 号</v>
      </c>
      <c r="AR136" s="134" t="str">
        <v>( 訪看25 )第    803 号</v>
      </c>
      <c r="AS136" s="134" t="str">
        <v>( 訪看27 )第    214 号</v>
      </c>
      <c r="AT136" s="134" t="str">
        <v>( 訪看28 )第    133 号</v>
      </c>
      <c r="AU136" s="134" t="str">
        <v>( 訪看機４ )第      5 号</v>
      </c>
      <c r="AV136" s="134" t="str">
        <v>( 訪看32 )第     66 号</v>
      </c>
      <c r="AW136" s="134" t="str">
        <v>( 訪看34 )第    315 号</v>
      </c>
      <c r="AX136" s="134" t="str">
        <v>( 訪看35 )第     70 号</v>
      </c>
      <c r="AY136" s="134" t="str">
        <v>( 訪ベⅠ１ )第    247 号</v>
      </c>
      <c r="AZ136" s="134" t="str">
        <v>( 訪ベⅠ１注 )第     14 号</v>
      </c>
      <c r="BA136" s="134" t="str">
        <v>( 訪看40 )第    224 号</v>
      </c>
      <c r="BM136" s="134" t="s">
        <v>10326</v>
      </c>
      <c r="BN136" s="134" t="s">
        <v>10327</v>
      </c>
      <c r="BO136" s="134" t="s">
        <v>10328</v>
      </c>
      <c r="BP136" s="134" t="s">
        <v>10329</v>
      </c>
      <c r="BQ136" s="134" t="s">
        <v>10330</v>
      </c>
      <c r="BR136" s="134" t="s">
        <v>10331</v>
      </c>
      <c r="BS136" s="134" t="s">
        <v>10332</v>
      </c>
      <c r="BT136" s="134" t="s">
        <v>10333</v>
      </c>
      <c r="BU136" s="134" t="s">
        <v>10334</v>
      </c>
      <c r="BV136" s="134" t="s">
        <v>10335</v>
      </c>
      <c r="BW136" s="134" t="s">
        <v>10336</v>
      </c>
      <c r="BX136" s="134" t="s">
        <v>10337</v>
      </c>
    </row>
    <row r="137" spans="1:76" ht="57" customHeight="1" thickBot="1">
      <c r="A137" s="133"/>
      <c r="B137" s="184"/>
      <c r="C137" s="140" t="s">
        <v>823</v>
      </c>
      <c r="D137" s="184"/>
      <c r="E137" s="174" t="s">
        <v>824</v>
      </c>
      <c r="F137" s="174"/>
      <c r="G137" s="184"/>
      <c r="H137" s="175" t="s">
        <v>825</v>
      </c>
      <c r="I137" s="175"/>
      <c r="J137" s="184"/>
      <c r="K137" s="175" t="s">
        <v>826</v>
      </c>
      <c r="L137" s="175"/>
      <c r="M137" s="184"/>
      <c r="N137" s="182" t="s">
        <v>827</v>
      </c>
      <c r="O137" s="182"/>
      <c r="P137" s="184"/>
      <c r="Q137" s="141" t="s">
        <v>828</v>
      </c>
      <c r="R137" s="184"/>
      <c r="S137" s="173" t="s">
        <v>829</v>
      </c>
      <c r="T137" s="173"/>
      <c r="U137" s="173"/>
      <c r="V137" s="173"/>
      <c r="W137" s="184"/>
      <c r="X137" s="133"/>
      <c r="Y137" s="133"/>
      <c r="AB137" s="134" t="s">
        <v>9161</v>
      </c>
      <c r="AC137" s="146" t="str" cm="1">
        <f t="array" ref="AC137:AD137">_xlfn.TEXTSPLIT(H137,CHAR(10))</f>
        <v>株式会社メディキッズ</v>
      </c>
      <c r="AD137" s="146" t="str">
        <v>プリサポ訪問看護ステーション</v>
      </c>
      <c r="AE137" s="146" t="s">
        <v>7658</v>
      </c>
      <c r="AF137" s="134" t="s">
        <v>7659</v>
      </c>
      <c r="AG137" s="134" t="str" cm="1">
        <f t="array" ref="AG137">_xlfn.TEXTJOIN(",",TRUE,_xlfn._xlws.FILTER(市町村コード!$B$2:$B$186,ISNUMBER(SEARCH(市町村コード!$B$2:$B$186,K137))))</f>
        <v>札幌市</v>
      </c>
      <c r="AH137" s="134" t="s">
        <v>6712</v>
      </c>
      <c r="AI137" s="134" t="str">
        <f t="shared" ref="AI137:AI200" si="4">MID(K137,10,300)</f>
        <v xml:space="preserve">
札幌市中央区大通西１４丁目３－３０ラヴェーラ大通公園５０４</v>
      </c>
      <c r="AJ137" s="134" t="str">
        <f t="shared" ref="AJ137:AJ200" si="5">LEFT(K137,9)</f>
        <v>〒060－0042</v>
      </c>
      <c r="AK137" s="134" t="s">
        <v>6946</v>
      </c>
      <c r="AO137" s="142" t="s">
        <v>828</v>
      </c>
      <c r="AP137" s="134" t="str" cm="1">
        <f t="array" ref="AP137:AU137">_xlfn.TEXTSPLIT(AO137,CHAR(10))</f>
        <v>( 訪看10 )第    472 号</v>
      </c>
      <c r="AQ137" s="134" t="str">
        <v>( 訪看23 )第    726 号</v>
      </c>
      <c r="AR137" s="134" t="str">
        <v>( 訪看25 )第    798 号</v>
      </c>
      <c r="AS137" s="134" t="str">
        <v>( 訪看27 )第    212 号</v>
      </c>
      <c r="AT137" s="134" t="str">
        <v>( 訪看28 )第    131 号</v>
      </c>
      <c r="AU137" s="134" t="str">
        <v>( 訪看41 )第    126 号</v>
      </c>
      <c r="BM137" s="134" t="s">
        <v>10338</v>
      </c>
      <c r="BN137" s="134" t="s">
        <v>10339</v>
      </c>
      <c r="BO137" s="134" t="s">
        <v>10340</v>
      </c>
      <c r="BP137" s="134" t="s">
        <v>10341</v>
      </c>
      <c r="BQ137" s="134" t="s">
        <v>10342</v>
      </c>
      <c r="BR137" s="134" t="s">
        <v>10343</v>
      </c>
    </row>
    <row r="138" spans="1:76" ht="24" customHeight="1" thickBot="1">
      <c r="A138" s="133"/>
      <c r="B138" s="184"/>
      <c r="C138" s="133"/>
      <c r="D138" s="184"/>
      <c r="E138" s="133"/>
      <c r="F138" s="133"/>
      <c r="G138" s="184"/>
      <c r="H138" s="133"/>
      <c r="I138" s="133"/>
      <c r="J138" s="184"/>
      <c r="K138" s="133"/>
      <c r="L138" s="133"/>
      <c r="M138" s="184"/>
      <c r="N138" s="133"/>
      <c r="O138" s="133"/>
      <c r="P138" s="184"/>
      <c r="Q138" s="133"/>
      <c r="R138" s="184"/>
      <c r="S138" s="133"/>
      <c r="T138" s="133"/>
      <c r="U138" s="133"/>
      <c r="V138" s="133"/>
      <c r="W138" s="184"/>
      <c r="X138" s="133"/>
      <c r="Y138" s="133"/>
      <c r="AB138" s="134" t="s">
        <v>6911</v>
      </c>
      <c r="AC138" s="146" t="e" cm="1">
        <f t="array" ref="AC138">_xlfn.TEXTSPLIT(H138,CHAR(10))</f>
        <v>#VALUE!</v>
      </c>
      <c r="AD138" s="146"/>
      <c r="AE138" s="146" t="e">
        <v>#VALUE!</v>
      </c>
      <c r="AG138" s="134" t="e" cm="1" vm="1">
        <f t="array" ref="AG138">_xlfn.TEXTJOIN(",",TRUE,_xlfn._xlws.FILTER(市町村コード!$B$2:$B$186,ISNUMBER(SEARCH(市町村コード!$B$2:$B$186,K138))))</f>
        <v>#VALUE!</v>
      </c>
      <c r="AH138" s="134" t="e" vm="1">
        <v>#VALUE!</v>
      </c>
      <c r="AI138" s="134" t="str">
        <f t="shared" si="4"/>
        <v/>
      </c>
      <c r="AJ138" s="134" t="str">
        <f t="shared" si="5"/>
        <v/>
      </c>
      <c r="AK138" s="134" t="s">
        <v>6911</v>
      </c>
      <c r="AO138" s="133"/>
      <c r="AP138" s="134" t="e" cm="1">
        <f t="array" ref="AP138">_xlfn.TEXTSPLIT(AO138,CHAR(10))</f>
        <v>#VALUE!</v>
      </c>
      <c r="BM138" s="134" t="e">
        <v>#VALUE!</v>
      </c>
    </row>
    <row r="139" spans="1:76" ht="0.95" customHeight="1">
      <c r="A139" s="133"/>
      <c r="B139" s="183"/>
      <c r="C139" s="183"/>
      <c r="D139" s="183"/>
      <c r="E139" s="183"/>
      <c r="F139" s="183"/>
      <c r="G139" s="183"/>
      <c r="H139" s="183"/>
      <c r="I139" s="183"/>
      <c r="J139" s="183"/>
      <c r="K139" s="183"/>
      <c r="L139" s="183"/>
      <c r="M139" s="183"/>
      <c r="N139" s="183"/>
      <c r="O139" s="183"/>
      <c r="P139" s="183"/>
      <c r="Q139" s="183"/>
      <c r="R139" s="183"/>
      <c r="S139" s="183"/>
      <c r="T139" s="183"/>
      <c r="U139" s="183"/>
      <c r="V139" s="183"/>
      <c r="W139" s="133"/>
      <c r="X139" s="133"/>
      <c r="Y139" s="133"/>
      <c r="AB139" s="134" t="s">
        <v>6911</v>
      </c>
      <c r="AC139" s="146" t="e" cm="1">
        <f t="array" ref="AC139">_xlfn.TEXTSPLIT(H139,CHAR(10))</f>
        <v>#VALUE!</v>
      </c>
      <c r="AD139" s="146"/>
      <c r="AE139" s="146" t="e">
        <v>#VALUE!</v>
      </c>
      <c r="AG139" s="134" t="e" cm="1" vm="1">
        <f t="array" ref="AG139">_xlfn.TEXTJOIN(",",TRUE,_xlfn._xlws.FILTER(市町村コード!$B$2:$B$186,ISNUMBER(SEARCH(市町村コード!$B$2:$B$186,K139))))</f>
        <v>#VALUE!</v>
      </c>
      <c r="AH139" s="134" t="e" vm="1">
        <v>#VALUE!</v>
      </c>
      <c r="AI139" s="134" t="str">
        <f t="shared" si="4"/>
        <v/>
      </c>
      <c r="AJ139" s="134" t="str">
        <f t="shared" si="5"/>
        <v/>
      </c>
      <c r="AK139" s="134" t="s">
        <v>6911</v>
      </c>
      <c r="AP139" s="134" t="e" cm="1">
        <f t="array" ref="AP139">_xlfn.TEXTSPLIT(AO139,CHAR(10))</f>
        <v>#VALUE!</v>
      </c>
      <c r="BM139" s="134" t="e">
        <v>#VALUE!</v>
      </c>
    </row>
    <row r="140" spans="1:76" ht="60" customHeight="1">
      <c r="A140" s="133"/>
      <c r="B140" s="133"/>
      <c r="C140" s="133"/>
      <c r="D140" s="133"/>
      <c r="E140" s="133"/>
      <c r="F140" s="133"/>
      <c r="G140" s="133"/>
      <c r="H140" s="133"/>
      <c r="I140" s="133"/>
      <c r="J140" s="133"/>
      <c r="K140" s="133"/>
      <c r="L140" s="133"/>
      <c r="M140" s="133"/>
      <c r="N140" s="133"/>
      <c r="O140" s="133"/>
      <c r="P140" s="133"/>
      <c r="Q140" s="133"/>
      <c r="R140" s="133"/>
      <c r="S140" s="133"/>
      <c r="T140" s="133"/>
      <c r="U140" s="133"/>
      <c r="V140" s="133"/>
      <c r="W140" s="133"/>
      <c r="X140" s="133"/>
      <c r="Y140" s="133"/>
      <c r="AB140" s="134" t="s">
        <v>6911</v>
      </c>
      <c r="AC140" s="146" t="e" cm="1">
        <f t="array" ref="AC140">_xlfn.TEXTSPLIT(H140,CHAR(10))</f>
        <v>#VALUE!</v>
      </c>
      <c r="AD140" s="146"/>
      <c r="AE140" s="146" t="e">
        <v>#VALUE!</v>
      </c>
      <c r="AG140" s="134" t="e" cm="1" vm="1">
        <f t="array" ref="AG140">_xlfn.TEXTJOIN(",",TRUE,_xlfn._xlws.FILTER(市町村コード!$B$2:$B$186,ISNUMBER(SEARCH(市町村コード!$B$2:$B$186,K140))))</f>
        <v>#VALUE!</v>
      </c>
      <c r="AH140" s="134" t="e" vm="1">
        <v>#VALUE!</v>
      </c>
      <c r="AI140" s="134" t="str">
        <f t="shared" si="4"/>
        <v/>
      </c>
      <c r="AJ140" s="134" t="str">
        <f t="shared" si="5"/>
        <v/>
      </c>
      <c r="AK140" s="134" t="s">
        <v>6911</v>
      </c>
      <c r="AO140" s="133"/>
      <c r="AP140" s="134" t="e" cm="1">
        <f t="array" ref="AP140">_xlfn.TEXTSPLIT(AO140,CHAR(10))</f>
        <v>#VALUE!</v>
      </c>
      <c r="BM140" s="134" t="e">
        <v>#VALUE!</v>
      </c>
    </row>
    <row r="141" spans="1:76" ht="12" customHeight="1">
      <c r="A141" s="133"/>
      <c r="B141" s="133"/>
      <c r="C141" s="133"/>
      <c r="D141" s="133"/>
      <c r="E141" s="133"/>
      <c r="F141" s="133"/>
      <c r="G141" s="133"/>
      <c r="H141" s="133"/>
      <c r="I141" s="133"/>
      <c r="J141" s="133"/>
      <c r="K141" s="133"/>
      <c r="L141" s="133"/>
      <c r="M141" s="133"/>
      <c r="N141" s="133"/>
      <c r="O141" s="133"/>
      <c r="P141" s="133"/>
      <c r="Q141" s="133"/>
      <c r="R141" s="133"/>
      <c r="S141" s="133"/>
      <c r="T141" s="133"/>
      <c r="U141" s="133"/>
      <c r="V141" s="133"/>
      <c r="W141" s="133"/>
      <c r="X141" s="133"/>
      <c r="Y141" s="133"/>
      <c r="AB141" s="134" t="s">
        <v>6911</v>
      </c>
      <c r="AC141" s="146" t="e" cm="1">
        <f t="array" ref="AC141">_xlfn.TEXTSPLIT(H141,CHAR(10))</f>
        <v>#VALUE!</v>
      </c>
      <c r="AD141" s="146"/>
      <c r="AE141" s="146" t="e">
        <v>#VALUE!</v>
      </c>
      <c r="AG141" s="134" t="e" cm="1" vm="1">
        <f t="array" ref="AG141">_xlfn.TEXTJOIN(",",TRUE,_xlfn._xlws.FILTER(市町村コード!$B$2:$B$186,ISNUMBER(SEARCH(市町村コード!$B$2:$B$186,K141))))</f>
        <v>#VALUE!</v>
      </c>
      <c r="AH141" s="134" t="e" vm="1">
        <v>#VALUE!</v>
      </c>
      <c r="AI141" s="134" t="str">
        <f t="shared" si="4"/>
        <v/>
      </c>
      <c r="AJ141" s="134" t="str">
        <f t="shared" si="5"/>
        <v/>
      </c>
      <c r="AK141" s="134" t="s">
        <v>6911</v>
      </c>
      <c r="AO141" s="133"/>
      <c r="AP141" s="134" t="e" cm="1">
        <f t="array" ref="AP141">_xlfn.TEXTSPLIT(AO141,CHAR(10))</f>
        <v>#VALUE!</v>
      </c>
      <c r="BM141" s="134" t="e">
        <v>#VALUE!</v>
      </c>
    </row>
    <row r="142" spans="1:76" ht="8.1" customHeight="1">
      <c r="A142" s="133"/>
      <c r="B142" s="133"/>
      <c r="C142" s="133"/>
      <c r="D142" s="133"/>
      <c r="E142" s="133"/>
      <c r="F142" s="133"/>
      <c r="G142" s="133"/>
      <c r="H142" s="133"/>
      <c r="I142" s="178" t="s">
        <v>476</v>
      </c>
      <c r="J142" s="178"/>
      <c r="K142" s="178"/>
      <c r="L142" s="133"/>
      <c r="M142" s="133"/>
      <c r="N142" s="133"/>
      <c r="O142" s="133"/>
      <c r="P142" s="133"/>
      <c r="Q142" s="133"/>
      <c r="R142" s="133"/>
      <c r="S142" s="133"/>
      <c r="T142" s="133"/>
      <c r="U142" s="133"/>
      <c r="V142" s="133"/>
      <c r="W142" s="133"/>
      <c r="X142" s="133"/>
      <c r="Y142" s="133"/>
      <c r="AB142" s="134" t="s">
        <v>6911</v>
      </c>
      <c r="AC142" s="146" t="e" cm="1">
        <f t="array" ref="AC142">_xlfn.TEXTSPLIT(H142,CHAR(10))</f>
        <v>#VALUE!</v>
      </c>
      <c r="AD142" s="146"/>
      <c r="AE142" s="146" t="e">
        <v>#VALUE!</v>
      </c>
      <c r="AG142" s="134" t="e" cm="1" vm="1">
        <f t="array" ref="AG142">_xlfn.TEXTJOIN(",",TRUE,_xlfn._xlws.FILTER(市町村コード!$B$2:$B$186,ISNUMBER(SEARCH(市町村コード!$B$2:$B$186,K142))))</f>
        <v>#VALUE!</v>
      </c>
      <c r="AH142" s="134" t="e" vm="1">
        <v>#VALUE!</v>
      </c>
      <c r="AI142" s="134" t="str">
        <f t="shared" si="4"/>
        <v/>
      </c>
      <c r="AJ142" s="134" t="str">
        <f t="shared" si="5"/>
        <v/>
      </c>
      <c r="AK142" s="134" t="s">
        <v>6911</v>
      </c>
      <c r="AO142" s="133"/>
      <c r="AP142" s="134" t="e" cm="1">
        <f t="array" ref="AP142">_xlfn.TEXTSPLIT(AO142,CHAR(10))</f>
        <v>#VALUE!</v>
      </c>
      <c r="BM142" s="134" t="e">
        <v>#VALUE!</v>
      </c>
    </row>
    <row r="143" spans="1:76" ht="12" customHeight="1">
      <c r="A143" s="133"/>
      <c r="B143" s="179"/>
      <c r="C143" s="179"/>
      <c r="D143" s="179"/>
      <c r="E143" s="179"/>
      <c r="F143" s="133"/>
      <c r="G143" s="133"/>
      <c r="H143" s="133"/>
      <c r="I143" s="178"/>
      <c r="J143" s="178"/>
      <c r="K143" s="178"/>
      <c r="L143" s="133"/>
      <c r="M143" s="133"/>
      <c r="N143" s="133"/>
      <c r="O143" s="133"/>
      <c r="P143" s="133"/>
      <c r="Q143" s="133"/>
      <c r="R143" s="133"/>
      <c r="S143" s="133"/>
      <c r="T143" s="133"/>
      <c r="U143" s="133"/>
      <c r="V143" s="133"/>
      <c r="W143" s="133"/>
      <c r="X143" s="133"/>
      <c r="Y143" s="133"/>
      <c r="AB143" s="134" t="s">
        <v>6911</v>
      </c>
      <c r="AC143" s="146" t="e" cm="1">
        <f t="array" ref="AC143">_xlfn.TEXTSPLIT(H143,CHAR(10))</f>
        <v>#VALUE!</v>
      </c>
      <c r="AD143" s="146"/>
      <c r="AE143" s="146" t="e">
        <v>#VALUE!</v>
      </c>
      <c r="AG143" s="134" t="e" cm="1" vm="1">
        <f t="array" ref="AG143">_xlfn.TEXTJOIN(",",TRUE,_xlfn._xlws.FILTER(市町村コード!$B$2:$B$186,ISNUMBER(SEARCH(市町村コード!$B$2:$B$186,K143))))</f>
        <v>#VALUE!</v>
      </c>
      <c r="AH143" s="134" t="e" vm="1">
        <v>#VALUE!</v>
      </c>
      <c r="AI143" s="134" t="str">
        <f t="shared" si="4"/>
        <v/>
      </c>
      <c r="AJ143" s="134" t="str">
        <f t="shared" si="5"/>
        <v/>
      </c>
      <c r="AK143" s="134" t="s">
        <v>6911</v>
      </c>
      <c r="AO143" s="133"/>
      <c r="AP143" s="134" t="e" cm="1">
        <f t="array" ref="AP143">_xlfn.TEXTSPLIT(AO143,CHAR(10))</f>
        <v>#VALUE!</v>
      </c>
      <c r="BM143" s="134" t="e">
        <v>#VALUE!</v>
      </c>
    </row>
    <row r="144" spans="1:76" ht="14.1" customHeight="1">
      <c r="A144" s="133"/>
      <c r="B144" s="133"/>
      <c r="C144" s="180" t="s">
        <v>477</v>
      </c>
      <c r="D144" s="180"/>
      <c r="E144" s="180"/>
      <c r="F144" s="180"/>
      <c r="G144" s="180"/>
      <c r="H144" s="180"/>
      <c r="I144" s="180"/>
      <c r="J144" s="180"/>
      <c r="K144" s="180"/>
      <c r="L144" s="133"/>
      <c r="M144" s="133"/>
      <c r="N144" s="133"/>
      <c r="O144" s="181" t="s">
        <v>478</v>
      </c>
      <c r="P144" s="181"/>
      <c r="Q144" s="181"/>
      <c r="R144" s="181"/>
      <c r="S144" s="181"/>
      <c r="T144" s="135" t="s">
        <v>546</v>
      </c>
      <c r="U144" s="136" t="s">
        <v>480</v>
      </c>
      <c r="V144" s="133"/>
      <c r="W144" s="133"/>
      <c r="X144" s="133"/>
      <c r="Y144" s="133"/>
      <c r="AB144" s="134" t="s">
        <v>6911</v>
      </c>
      <c r="AC144" s="146" t="e" cm="1">
        <f t="array" ref="AC144">_xlfn.TEXTSPLIT(H144,CHAR(10))</f>
        <v>#VALUE!</v>
      </c>
      <c r="AD144" s="146"/>
      <c r="AE144" s="146" t="e">
        <v>#VALUE!</v>
      </c>
      <c r="AG144" s="134" t="e" cm="1" vm="1">
        <f t="array" ref="AG144">_xlfn.TEXTJOIN(",",TRUE,_xlfn._xlws.FILTER(市町村コード!$B$2:$B$186,ISNUMBER(SEARCH(市町村コード!$B$2:$B$186,K144))))</f>
        <v>#VALUE!</v>
      </c>
      <c r="AH144" s="134" t="e" vm="1">
        <v>#VALUE!</v>
      </c>
      <c r="AI144" s="134" t="str">
        <f t="shared" si="4"/>
        <v/>
      </c>
      <c r="AJ144" s="134" t="str">
        <f t="shared" si="5"/>
        <v/>
      </c>
      <c r="AK144" s="134" t="s">
        <v>6911</v>
      </c>
      <c r="AP144" s="134" t="e" cm="1">
        <f t="array" ref="AP144">_xlfn.TEXTSPLIT(AO144,CHAR(10))</f>
        <v>#VALUE!</v>
      </c>
      <c r="BM144" s="134" t="e">
        <v>#VALUE!</v>
      </c>
    </row>
    <row r="145" spans="1:73" ht="0.95" customHeight="1" thickBot="1">
      <c r="A145" s="133"/>
      <c r="B145" s="133"/>
      <c r="C145" s="133"/>
      <c r="D145" s="133"/>
      <c r="E145" s="133"/>
      <c r="F145" s="133"/>
      <c r="G145" s="133"/>
      <c r="H145" s="133"/>
      <c r="I145" s="133"/>
      <c r="J145" s="133"/>
      <c r="K145" s="133"/>
      <c r="L145" s="133"/>
      <c r="M145" s="133"/>
      <c r="N145" s="133"/>
      <c r="O145" s="133"/>
      <c r="P145" s="133"/>
      <c r="Q145" s="133"/>
      <c r="R145" s="133"/>
      <c r="S145" s="133"/>
      <c r="T145" s="133"/>
      <c r="U145" s="133"/>
      <c r="V145" s="133"/>
      <c r="W145" s="133"/>
      <c r="X145" s="133"/>
      <c r="Y145" s="133"/>
      <c r="AB145" s="134" t="s">
        <v>6911</v>
      </c>
      <c r="AC145" s="146" t="e" cm="1">
        <f t="array" ref="AC145">_xlfn.TEXTSPLIT(H145,CHAR(10))</f>
        <v>#VALUE!</v>
      </c>
      <c r="AD145" s="146"/>
      <c r="AE145" s="146" t="e">
        <v>#VALUE!</v>
      </c>
      <c r="AG145" s="134" t="e" cm="1" vm="1">
        <f t="array" ref="AG145">_xlfn.TEXTJOIN(",",TRUE,_xlfn._xlws.FILTER(市町村コード!$B$2:$B$186,ISNUMBER(SEARCH(市町村コード!$B$2:$B$186,K145))))</f>
        <v>#VALUE!</v>
      </c>
      <c r="AH145" s="134" t="e" vm="1">
        <v>#VALUE!</v>
      </c>
      <c r="AI145" s="134" t="str">
        <f t="shared" si="4"/>
        <v/>
      </c>
      <c r="AJ145" s="134" t="str">
        <f t="shared" si="5"/>
        <v/>
      </c>
      <c r="AK145" s="134" t="s">
        <v>6911</v>
      </c>
      <c r="AO145" s="133"/>
      <c r="AP145" s="134" t="e" cm="1">
        <f t="array" ref="AP145">_xlfn.TEXTSPLIT(AO145,CHAR(10))</f>
        <v>#VALUE!</v>
      </c>
      <c r="BM145" s="134" t="e">
        <v>#VALUE!</v>
      </c>
    </row>
    <row r="146" spans="1:73" ht="0.95" customHeight="1">
      <c r="A146" s="133"/>
      <c r="B146" s="176"/>
      <c r="C146" s="176"/>
      <c r="D146" s="176"/>
      <c r="E146" s="176"/>
      <c r="F146" s="176"/>
      <c r="G146" s="176"/>
      <c r="H146" s="176"/>
      <c r="I146" s="176"/>
      <c r="J146" s="176"/>
      <c r="K146" s="176"/>
      <c r="L146" s="176"/>
      <c r="M146" s="176"/>
      <c r="N146" s="176"/>
      <c r="O146" s="176"/>
      <c r="P146" s="176"/>
      <c r="Q146" s="176"/>
      <c r="R146" s="176"/>
      <c r="S146" s="176"/>
      <c r="T146" s="176"/>
      <c r="U146" s="176"/>
      <c r="V146" s="176"/>
      <c r="W146" s="176"/>
      <c r="X146" s="133"/>
      <c r="Y146" s="133"/>
      <c r="AB146" s="134" t="s">
        <v>6911</v>
      </c>
      <c r="AC146" s="146" t="e" cm="1">
        <f t="array" ref="AC146">_xlfn.TEXTSPLIT(H146,CHAR(10))</f>
        <v>#VALUE!</v>
      </c>
      <c r="AD146" s="146"/>
      <c r="AE146" s="146" t="e">
        <v>#VALUE!</v>
      </c>
      <c r="AG146" s="134" t="e" cm="1" vm="1">
        <f t="array" ref="AG146">_xlfn.TEXTJOIN(",",TRUE,_xlfn._xlws.FILTER(市町村コード!$B$2:$B$186,ISNUMBER(SEARCH(市町村コード!$B$2:$B$186,K146))))</f>
        <v>#VALUE!</v>
      </c>
      <c r="AH146" s="134" t="e" vm="1">
        <v>#VALUE!</v>
      </c>
      <c r="AI146" s="134" t="str">
        <f t="shared" si="4"/>
        <v/>
      </c>
      <c r="AJ146" s="134" t="str">
        <f t="shared" si="5"/>
        <v/>
      </c>
      <c r="AK146" s="134" t="s">
        <v>6911</v>
      </c>
      <c r="AP146" s="134" t="e" cm="1">
        <f t="array" ref="AP146">_xlfn.TEXTSPLIT(AO146,CHAR(10))</f>
        <v>#VALUE!</v>
      </c>
      <c r="BM146" s="134" t="e">
        <v>#VALUE!</v>
      </c>
    </row>
    <row r="147" spans="1:73" ht="15.95" customHeight="1" thickBot="1">
      <c r="A147" s="133"/>
      <c r="B147" s="137"/>
      <c r="C147" s="138" t="s">
        <v>481</v>
      </c>
      <c r="D147" s="137"/>
      <c r="E147" s="177" t="s">
        <v>482</v>
      </c>
      <c r="F147" s="177"/>
      <c r="G147" s="137"/>
      <c r="H147" s="177" t="s">
        <v>483</v>
      </c>
      <c r="I147" s="177"/>
      <c r="J147" s="137"/>
      <c r="K147" s="177" t="s">
        <v>484</v>
      </c>
      <c r="L147" s="177"/>
      <c r="M147" s="137"/>
      <c r="N147" s="177" t="s">
        <v>485</v>
      </c>
      <c r="O147" s="177"/>
      <c r="P147" s="137"/>
      <c r="Q147" s="139" t="s">
        <v>486</v>
      </c>
      <c r="R147" s="137"/>
      <c r="S147" s="177" t="s">
        <v>487</v>
      </c>
      <c r="T147" s="177"/>
      <c r="U147" s="177"/>
      <c r="V147" s="177"/>
      <c r="W147" s="137"/>
      <c r="X147" s="133"/>
      <c r="Y147" s="133"/>
      <c r="AB147" s="134" t="s">
        <v>482</v>
      </c>
      <c r="AC147" s="146" t="str" cm="1">
        <f t="array" ref="AC147">_xlfn.TEXTSPLIT(H147,CHAR(10))</f>
        <v>事業者名/事業所名</v>
      </c>
      <c r="AD147" s="146"/>
      <c r="AE147" s="146" t="s">
        <v>483</v>
      </c>
      <c r="AG147" s="134" t="e" cm="1" vm="1">
        <f t="array" ref="AG147">_xlfn.TEXTJOIN(",",TRUE,_xlfn._xlws.FILTER(市町村コード!$B$2:$B$186,ISNUMBER(SEARCH(市町村コード!$B$2:$B$186,K147))))</f>
        <v>#VALUE!</v>
      </c>
      <c r="AH147" s="134" t="e" vm="1">
        <v>#VALUE!</v>
      </c>
      <c r="AI147" s="134" t="str">
        <f t="shared" si="4"/>
        <v/>
      </c>
      <c r="AJ147" s="134" t="str">
        <f t="shared" si="5"/>
        <v>事業所所在地</v>
      </c>
      <c r="AK147" s="134" t="s">
        <v>484</v>
      </c>
      <c r="AO147" s="139" t="s">
        <v>486</v>
      </c>
      <c r="AP147" s="134" t="str" cm="1">
        <f t="array" ref="AP147">_xlfn.TEXTSPLIT(AO147,CHAR(10))</f>
        <v>受理番号</v>
      </c>
      <c r="BM147" s="134" t="s">
        <v>486</v>
      </c>
    </row>
    <row r="148" spans="1:73" ht="45.95" customHeight="1" thickBot="1">
      <c r="A148" s="133"/>
      <c r="B148" s="184"/>
      <c r="C148" s="140" t="s">
        <v>830</v>
      </c>
      <c r="D148" s="184"/>
      <c r="E148" s="174" t="s">
        <v>831</v>
      </c>
      <c r="F148" s="174"/>
      <c r="G148" s="184"/>
      <c r="H148" s="175" t="s">
        <v>832</v>
      </c>
      <c r="I148" s="175"/>
      <c r="J148" s="184"/>
      <c r="K148" s="175" t="s">
        <v>833</v>
      </c>
      <c r="L148" s="175"/>
      <c r="M148" s="184"/>
      <c r="N148" s="182" t="s">
        <v>834</v>
      </c>
      <c r="O148" s="182"/>
      <c r="P148" s="184"/>
      <c r="Q148" s="141" t="s">
        <v>835</v>
      </c>
      <c r="R148" s="184"/>
      <c r="S148" s="173" t="s">
        <v>836</v>
      </c>
      <c r="T148" s="173"/>
      <c r="U148" s="173"/>
      <c r="V148" s="173"/>
      <c r="W148" s="184"/>
      <c r="X148" s="133"/>
      <c r="Y148" s="133"/>
      <c r="AB148" s="134" t="s">
        <v>9162</v>
      </c>
      <c r="AC148" s="146" t="str" cm="1">
        <f t="array" ref="AC148:AD148">_xlfn.TEXTSPLIT(H148,CHAR(10))</f>
        <v>株式会社ＥＺＯ</v>
      </c>
      <c r="AD148" s="146" t="str">
        <v>訪問看護ステーション　えぞ</v>
      </c>
      <c r="AE148" s="146" t="s">
        <v>7660</v>
      </c>
      <c r="AF148" s="134" t="s">
        <v>7661</v>
      </c>
      <c r="AG148" s="134" t="str" cm="1">
        <f t="array" ref="AG148">_xlfn.TEXTJOIN(",",TRUE,_xlfn._xlws.FILTER(市町村コード!$B$2:$B$186,ISNUMBER(SEARCH(市町村コード!$B$2:$B$186,K148))))</f>
        <v>札幌市</v>
      </c>
      <c r="AH148" s="134" t="s">
        <v>6712</v>
      </c>
      <c r="AI148" s="134" t="str">
        <f t="shared" si="4"/>
        <v xml:space="preserve">
札幌市豊平区平岸二条７丁目１－１５第２豊水ビル　３０２号</v>
      </c>
      <c r="AJ148" s="134" t="str">
        <f t="shared" si="5"/>
        <v>〒062－0932</v>
      </c>
      <c r="AK148" s="134" t="s">
        <v>6947</v>
      </c>
      <c r="AO148" s="142" t="s">
        <v>835</v>
      </c>
      <c r="AP148" s="134" t="str" cm="1">
        <f t="array" ref="AP148:AS148">_xlfn.TEXTSPLIT(AO148,CHAR(10))</f>
        <v>( 訪看10 )第    493 号</v>
      </c>
      <c r="AQ148" s="134" t="str">
        <v>( 訪看24 )第    743 号</v>
      </c>
      <c r="AR148" s="134" t="str">
        <v>( 訪看25 )第    816 号</v>
      </c>
      <c r="AS148" s="134" t="str">
        <v>( 訪看41 )第    153 号</v>
      </c>
      <c r="BM148" s="134" t="s">
        <v>10344</v>
      </c>
      <c r="BN148" s="134" t="s">
        <v>10345</v>
      </c>
      <c r="BO148" s="134" t="s">
        <v>10346</v>
      </c>
      <c r="BP148" s="134" t="s">
        <v>10347</v>
      </c>
    </row>
    <row r="149" spans="1:73" ht="57" customHeight="1" thickBot="1">
      <c r="A149" s="133"/>
      <c r="B149" s="184"/>
      <c r="C149" s="140" t="s">
        <v>837</v>
      </c>
      <c r="D149" s="184"/>
      <c r="E149" s="174" t="s">
        <v>838</v>
      </c>
      <c r="F149" s="174"/>
      <c r="G149" s="184"/>
      <c r="H149" s="175" t="s">
        <v>839</v>
      </c>
      <c r="I149" s="175"/>
      <c r="J149" s="184"/>
      <c r="K149" s="175" t="s">
        <v>840</v>
      </c>
      <c r="L149" s="175"/>
      <c r="M149" s="184"/>
      <c r="N149" s="182" t="s">
        <v>841</v>
      </c>
      <c r="O149" s="182"/>
      <c r="P149" s="184"/>
      <c r="Q149" s="141" t="s">
        <v>842</v>
      </c>
      <c r="R149" s="184"/>
      <c r="S149" s="173" t="s">
        <v>843</v>
      </c>
      <c r="T149" s="173"/>
      <c r="U149" s="173"/>
      <c r="V149" s="173"/>
      <c r="W149" s="184"/>
      <c r="X149" s="133"/>
      <c r="Y149" s="133"/>
      <c r="AB149" s="134" t="s">
        <v>9163</v>
      </c>
      <c r="AC149" s="146" t="str" cm="1">
        <f t="array" ref="AC149:AD149">_xlfn.TEXTSPLIT(H149,CHAR(10))</f>
        <v>プラチナ看護株式会社</v>
      </c>
      <c r="AD149" s="146" t="str">
        <v>ビジナすすきの</v>
      </c>
      <c r="AE149" s="146" t="s">
        <v>7662</v>
      </c>
      <c r="AF149" s="134" t="s">
        <v>7663</v>
      </c>
      <c r="AG149" s="134" t="str" cm="1">
        <f t="array" ref="AG149">_xlfn.TEXTJOIN(",",TRUE,_xlfn._xlws.FILTER(市町村コード!$B$2:$B$186,ISNUMBER(SEARCH(市町村コード!$B$2:$B$186,K149))))</f>
        <v>札幌市</v>
      </c>
      <c r="AH149" s="134" t="s">
        <v>6712</v>
      </c>
      <c r="AI149" s="134" t="str">
        <f t="shared" si="4"/>
        <v xml:space="preserve">
札幌市中央区南五条東２丁目３番地モデナフィネスト１００７号室</v>
      </c>
      <c r="AJ149" s="134" t="str">
        <f t="shared" si="5"/>
        <v>〒060－0055</v>
      </c>
      <c r="AK149" s="134" t="s">
        <v>6948</v>
      </c>
      <c r="AO149" s="142" t="s">
        <v>842</v>
      </c>
      <c r="AP149" s="134" t="str" cm="1">
        <f t="array" ref="AP149:AU149">_xlfn.TEXTSPLIT(AO149,CHAR(10))</f>
        <v>( 訪看10 )第    484 号</v>
      </c>
      <c r="AQ149" s="134" t="str">
        <v>( 訪看23 )第    740 号</v>
      </c>
      <c r="AR149" s="134" t="str">
        <v>( 訪看25 )第    813 号</v>
      </c>
      <c r="AS149" s="134" t="str">
        <v>( 訪看27 )第    219 号</v>
      </c>
      <c r="AT149" s="134" t="str">
        <v>( 訪看28 )第    136 号</v>
      </c>
      <c r="AU149" s="134" t="str">
        <v>( 訪看40 )第     84 号</v>
      </c>
      <c r="BM149" s="134" t="s">
        <v>10348</v>
      </c>
      <c r="BN149" s="134" t="s">
        <v>10349</v>
      </c>
      <c r="BO149" s="134" t="s">
        <v>10350</v>
      </c>
      <c r="BP149" s="134" t="s">
        <v>10351</v>
      </c>
      <c r="BQ149" s="134" t="s">
        <v>10352</v>
      </c>
      <c r="BR149" s="134" t="s">
        <v>10353</v>
      </c>
    </row>
    <row r="150" spans="1:73" ht="45.95" customHeight="1" thickBot="1">
      <c r="A150" s="133"/>
      <c r="B150" s="184"/>
      <c r="C150" s="140" t="s">
        <v>844</v>
      </c>
      <c r="D150" s="184"/>
      <c r="E150" s="174" t="s">
        <v>845</v>
      </c>
      <c r="F150" s="174"/>
      <c r="G150" s="184"/>
      <c r="H150" s="175" t="s">
        <v>846</v>
      </c>
      <c r="I150" s="175"/>
      <c r="J150" s="184"/>
      <c r="K150" s="175" t="s">
        <v>847</v>
      </c>
      <c r="L150" s="175"/>
      <c r="M150" s="184"/>
      <c r="N150" s="182" t="s">
        <v>848</v>
      </c>
      <c r="O150" s="182"/>
      <c r="P150" s="184"/>
      <c r="Q150" s="141" t="s">
        <v>849</v>
      </c>
      <c r="R150" s="184"/>
      <c r="S150" s="173" t="s">
        <v>850</v>
      </c>
      <c r="T150" s="173"/>
      <c r="U150" s="173"/>
      <c r="V150" s="173"/>
      <c r="W150" s="184"/>
      <c r="X150" s="133"/>
      <c r="Y150" s="133"/>
      <c r="AB150" s="134" t="s">
        <v>9164</v>
      </c>
      <c r="AC150" s="146" t="str" cm="1">
        <f t="array" ref="AC150:AD150">_xlfn.TEXTSPLIT(H150,CHAR(10))</f>
        <v>株式会社ＱＵＯＬ</v>
      </c>
      <c r="AD150" s="146" t="str">
        <v>訪問看護ステーションクオル</v>
      </c>
      <c r="AE150" s="146" t="s">
        <v>7664</v>
      </c>
      <c r="AF150" s="134" t="s">
        <v>7665</v>
      </c>
      <c r="AG150" s="134" t="str" cm="1">
        <f t="array" ref="AG150">_xlfn.TEXTJOIN(",",TRUE,_xlfn._xlws.FILTER(市町村コード!$B$2:$B$186,ISNUMBER(SEARCH(市町村コード!$B$2:$B$186,K150))))</f>
        <v>札幌市</v>
      </c>
      <c r="AH150" s="134" t="s">
        <v>6712</v>
      </c>
      <c r="AI150" s="134" t="str">
        <f t="shared" si="4"/>
        <v xml:space="preserve">
札幌市中央区北一条西１５丁目１－３大通ハイム５１０号</v>
      </c>
      <c r="AJ150" s="134" t="str">
        <f t="shared" si="5"/>
        <v>〒060－0001</v>
      </c>
      <c r="AK150" s="134" t="s">
        <v>6906</v>
      </c>
      <c r="AO150" s="142" t="s">
        <v>849</v>
      </c>
      <c r="AP150" s="134" t="str" cm="1">
        <f t="array" ref="AP150:AS150">_xlfn.TEXTSPLIT(AO150,CHAR(10))</f>
        <v>( 訪看10 )第    500 号</v>
      </c>
      <c r="AQ150" s="134" t="str">
        <v>( 訪看24 )第    767 号</v>
      </c>
      <c r="AR150" s="134" t="str">
        <v>( 訪看25 )第    841 号</v>
      </c>
      <c r="AS150" s="134" t="str">
        <v>( 訪看40 )第    605 号</v>
      </c>
      <c r="BM150" s="134" t="s">
        <v>10354</v>
      </c>
      <c r="BN150" s="134" t="s">
        <v>10355</v>
      </c>
      <c r="BO150" s="134" t="s">
        <v>10356</v>
      </c>
      <c r="BP150" s="134" t="s">
        <v>10357</v>
      </c>
    </row>
    <row r="151" spans="1:73" ht="75" customHeight="1" thickBot="1">
      <c r="A151" s="133"/>
      <c r="B151" s="184"/>
      <c r="C151" s="140" t="s">
        <v>851</v>
      </c>
      <c r="D151" s="184"/>
      <c r="E151" s="174" t="s">
        <v>852</v>
      </c>
      <c r="F151" s="174"/>
      <c r="G151" s="184"/>
      <c r="H151" s="175" t="s">
        <v>853</v>
      </c>
      <c r="I151" s="175"/>
      <c r="J151" s="184"/>
      <c r="K151" s="175" t="s">
        <v>854</v>
      </c>
      <c r="L151" s="175"/>
      <c r="M151" s="184"/>
      <c r="N151" s="182" t="s">
        <v>855</v>
      </c>
      <c r="O151" s="182"/>
      <c r="P151" s="184"/>
      <c r="Q151" s="141" t="s">
        <v>856</v>
      </c>
      <c r="R151" s="184"/>
      <c r="S151" s="173" t="s">
        <v>857</v>
      </c>
      <c r="T151" s="173"/>
      <c r="U151" s="173"/>
      <c r="V151" s="173"/>
      <c r="W151" s="184"/>
      <c r="X151" s="133"/>
      <c r="Y151" s="133"/>
      <c r="AB151" s="134" t="s">
        <v>9165</v>
      </c>
      <c r="AC151" s="146" t="str" cm="1">
        <f t="array" ref="AC151:AD151">_xlfn.TEXTSPLIT(H151,CHAR(10))</f>
        <v>株式会社若葉</v>
      </c>
      <c r="AD151" s="146" t="str">
        <v>訪問看護ステーション　ゆな</v>
      </c>
      <c r="AE151" s="146" t="s">
        <v>7666</v>
      </c>
      <c r="AF151" s="134" t="s">
        <v>7667</v>
      </c>
      <c r="AG151" s="134" t="str" cm="1">
        <f t="array" ref="AG151">_xlfn.TEXTJOIN(",",TRUE,_xlfn._xlws.FILTER(市町村コード!$B$2:$B$186,ISNUMBER(SEARCH(市町村コード!$B$2:$B$186,K151))))</f>
        <v>札幌市</v>
      </c>
      <c r="AH151" s="134" t="s">
        <v>6712</v>
      </c>
      <c r="AI151" s="134" t="str">
        <f t="shared" si="4"/>
        <v xml:space="preserve">
札幌市中央区北一条西１９丁目１－２ファミール第２大通３０５</v>
      </c>
      <c r="AJ151" s="134" t="str">
        <f t="shared" si="5"/>
        <v>〒060－0001</v>
      </c>
      <c r="AK151" s="134" t="s">
        <v>6906</v>
      </c>
      <c r="AO151" s="142" t="s">
        <v>856</v>
      </c>
      <c r="AP151" s="134" t="str" cm="1">
        <f t="array" ref="AP151:AV151">_xlfn.TEXTSPLIT(AO151,CHAR(10))</f>
        <v>( 訪看10 )第    507 号</v>
      </c>
      <c r="AQ151" s="134" t="str">
        <v>( 訪看23 )第    772 号</v>
      </c>
      <c r="AR151" s="134" t="str">
        <v>( 訪看25 )第    846 号</v>
      </c>
      <c r="AS151" s="134" t="str">
        <v>( 訪看27 )第    241 号</v>
      </c>
      <c r="AT151" s="134" t="str">
        <v>( 訪看28 )第    150 号</v>
      </c>
      <c r="AU151" s="134" t="str">
        <v>( 訪ベⅠ１ )第     68 号</v>
      </c>
      <c r="AV151" s="134" t="str">
        <v>( 訪看41 )第    316 号</v>
      </c>
      <c r="BM151" s="134" t="s">
        <v>10358</v>
      </c>
      <c r="BN151" s="134" t="s">
        <v>10359</v>
      </c>
      <c r="BO151" s="134" t="s">
        <v>10360</v>
      </c>
      <c r="BP151" s="134" t="s">
        <v>10361</v>
      </c>
      <c r="BQ151" s="134" t="s">
        <v>10362</v>
      </c>
      <c r="BR151" s="134" t="s">
        <v>10363</v>
      </c>
      <c r="BS151" s="134" t="s">
        <v>10364</v>
      </c>
    </row>
    <row r="152" spans="1:73" ht="111" customHeight="1" thickBot="1">
      <c r="A152" s="133"/>
      <c r="B152" s="184"/>
      <c r="C152" s="140" t="s">
        <v>858</v>
      </c>
      <c r="D152" s="184"/>
      <c r="E152" s="174" t="s">
        <v>859</v>
      </c>
      <c r="F152" s="174"/>
      <c r="G152" s="184"/>
      <c r="H152" s="175" t="s">
        <v>860</v>
      </c>
      <c r="I152" s="175"/>
      <c r="J152" s="184"/>
      <c r="K152" s="175" t="s">
        <v>861</v>
      </c>
      <c r="L152" s="175"/>
      <c r="M152" s="184"/>
      <c r="N152" s="182" t="s">
        <v>862</v>
      </c>
      <c r="O152" s="182"/>
      <c r="P152" s="184"/>
      <c r="Q152" s="147" t="s">
        <v>15819</v>
      </c>
      <c r="R152" s="184"/>
      <c r="S152" s="173" t="s">
        <v>864</v>
      </c>
      <c r="T152" s="173"/>
      <c r="U152" s="173"/>
      <c r="V152" s="173"/>
      <c r="W152" s="184"/>
      <c r="X152" s="133"/>
      <c r="Y152" s="133"/>
      <c r="AB152" s="134" t="s">
        <v>9166</v>
      </c>
      <c r="AC152" s="146" t="str" cm="1">
        <f t="array" ref="AC152:AD152">_xlfn.TEXTSPLIT(H152,CHAR(10))</f>
        <v>株式会社ミヤビー</v>
      </c>
      <c r="AD152" s="146" t="str">
        <v>訪問看護ステーション『ミヤビーの華』</v>
      </c>
      <c r="AE152" s="146" t="s">
        <v>7668</v>
      </c>
      <c r="AF152" s="134" t="s">
        <v>7669</v>
      </c>
      <c r="AG152" s="134" t="str" cm="1">
        <f t="array" ref="AG152">_xlfn.TEXTJOIN(",",TRUE,_xlfn._xlws.FILTER(市町村コード!$B$2:$B$186,ISNUMBER(SEARCH(市町村コード!$B$2:$B$186,K152))))</f>
        <v>札幌市</v>
      </c>
      <c r="AH152" s="134" t="s">
        <v>6712</v>
      </c>
      <c r="AI152" s="134" t="str">
        <f t="shared" si="4"/>
        <v xml:space="preserve">
札幌市中央区宮の森二条１３丁目１２番１０号</v>
      </c>
      <c r="AJ152" s="134" t="str">
        <f t="shared" si="5"/>
        <v>〒064－0952</v>
      </c>
      <c r="AK152" s="134" t="s">
        <v>6945</v>
      </c>
      <c r="AO152" s="142" t="s">
        <v>863</v>
      </c>
      <c r="AP152" s="134" t="str" cm="1">
        <f t="array" ref="AP152:AW152">_xlfn.TEXTSPLIT(AO152,CHAR(10))</f>
        <v>( 訪看23 )第    800 号</v>
      </c>
      <c r="AQ152" s="134" t="str">
        <v>( 訪看25 )第    874 号</v>
      </c>
      <c r="AR152" s="134" t="str">
        <v>( 訪看34 )第     71 号</v>
      </c>
      <c r="AS152" s="134" t="str">
        <v>( 訪ベⅠ１ )第     32 号</v>
      </c>
      <c r="AT152" s="134" t="str">
        <v>( 訪ベⅠ１注 )第     29 号</v>
      </c>
      <c r="AU152" s="134" t="str">
        <v>( 訪ベⅡ１８ )第     11 号</v>
      </c>
      <c r="AV152" s="134" t="str">
        <v>( 訪ベⅡ１８注 )第      4 号</v>
      </c>
      <c r="AW152" s="134" t="str">
        <v>( 訪看41 )第    189 号</v>
      </c>
      <c r="BM152" s="134" t="s">
        <v>10365</v>
      </c>
      <c r="BN152" s="134" t="s">
        <v>10366</v>
      </c>
      <c r="BO152" s="134" t="s">
        <v>10367</v>
      </c>
      <c r="BP152" s="134" t="s">
        <v>10368</v>
      </c>
      <c r="BQ152" s="134" t="s">
        <v>10369</v>
      </c>
      <c r="BR152" s="134" t="s">
        <v>15820</v>
      </c>
      <c r="BS152" s="134" t="s">
        <v>10370</v>
      </c>
      <c r="BT152" s="134" t="s">
        <v>10371</v>
      </c>
    </row>
    <row r="153" spans="1:73" ht="102" customHeight="1" thickBot="1">
      <c r="A153" s="133"/>
      <c r="B153" s="184"/>
      <c r="C153" s="140" t="s">
        <v>865</v>
      </c>
      <c r="D153" s="184"/>
      <c r="E153" s="174" t="s">
        <v>866</v>
      </c>
      <c r="F153" s="174"/>
      <c r="G153" s="184"/>
      <c r="H153" s="175" t="s">
        <v>867</v>
      </c>
      <c r="I153" s="175"/>
      <c r="J153" s="184"/>
      <c r="K153" s="175" t="s">
        <v>868</v>
      </c>
      <c r="L153" s="175"/>
      <c r="M153" s="184"/>
      <c r="N153" s="182" t="s">
        <v>869</v>
      </c>
      <c r="O153" s="182"/>
      <c r="P153" s="184"/>
      <c r="Q153" s="141" t="s">
        <v>870</v>
      </c>
      <c r="R153" s="184"/>
      <c r="S153" s="173" t="s">
        <v>871</v>
      </c>
      <c r="T153" s="173"/>
      <c r="U153" s="173"/>
      <c r="V153" s="173"/>
      <c r="W153" s="184"/>
      <c r="X153" s="133"/>
      <c r="Y153" s="133"/>
      <c r="AB153" s="134" t="s">
        <v>9167</v>
      </c>
      <c r="AC153" s="146" t="str" cm="1">
        <f t="array" ref="AC153:AD153">_xlfn.TEXTSPLIT(H153,CHAR(10))</f>
        <v>株式会社きずな</v>
      </c>
      <c r="AD153" s="146" t="str">
        <v>訪問看護ステーションあさがお</v>
      </c>
      <c r="AE153" s="146" t="s">
        <v>7670</v>
      </c>
      <c r="AF153" s="134" t="s">
        <v>7671</v>
      </c>
      <c r="AG153" s="134" t="str" cm="1">
        <f t="array" ref="AG153">_xlfn.TEXTJOIN(",",TRUE,_xlfn._xlws.FILTER(市町村コード!$B$2:$B$186,ISNUMBER(SEARCH(市町村コード!$B$2:$B$186,K153))))</f>
        <v>札幌市</v>
      </c>
      <c r="AH153" s="134" t="s">
        <v>6712</v>
      </c>
      <c r="AI153" s="134" t="str">
        <f t="shared" si="4"/>
        <v xml:space="preserve">
札幌市中央区南一条東１丁目２番１号太平洋興発ビル５階Ｂ号室</v>
      </c>
      <c r="AJ153" s="134" t="str">
        <f t="shared" si="5"/>
        <v>〒060－0051</v>
      </c>
      <c r="AK153" s="134" t="s">
        <v>6915</v>
      </c>
      <c r="AO153" s="142" t="s">
        <v>870</v>
      </c>
      <c r="AP153" s="134" t="str" cm="1">
        <f t="array" ref="AP153:AX153">_xlfn.TEXTSPLIT(AO153,CHAR(10))</f>
        <v>( 訪看10 )第    531 号</v>
      </c>
      <c r="AQ153" s="134" t="str">
        <v>( 訪看24 )第    810 号</v>
      </c>
      <c r="AR153" s="134" t="str">
        <v>( 訪看25 )第    884 号</v>
      </c>
      <c r="AS153" s="134" t="str">
        <v>( 訪看27 )第    257 号</v>
      </c>
      <c r="AT153" s="134" t="str">
        <v>( 訪看28 )第    172 号</v>
      </c>
      <c r="AU153" s="134" t="str">
        <v>( 訪ベⅠ１ )第     70 号</v>
      </c>
      <c r="AV153" s="134" t="str">
        <v>( 訪ベⅠ１注 )第    136 号</v>
      </c>
      <c r="AW153" s="134" t="str">
        <v>( 訪看40 )第    225 号</v>
      </c>
      <c r="AX153" s="134" t="str">
        <v>( 訪看41 )第    190 号</v>
      </c>
      <c r="BM153" s="134" t="s">
        <v>10372</v>
      </c>
      <c r="BN153" s="134" t="s">
        <v>10373</v>
      </c>
      <c r="BO153" s="134" t="s">
        <v>10374</v>
      </c>
      <c r="BP153" s="134" t="s">
        <v>10375</v>
      </c>
      <c r="BQ153" s="134" t="s">
        <v>10376</v>
      </c>
      <c r="BR153" s="134" t="s">
        <v>10377</v>
      </c>
      <c r="BS153" s="134" t="s">
        <v>10378</v>
      </c>
      <c r="BT153" s="134" t="s">
        <v>10379</v>
      </c>
      <c r="BU153" s="134" t="s">
        <v>10380</v>
      </c>
    </row>
    <row r="154" spans="1:73" ht="33" customHeight="1" thickBot="1">
      <c r="A154" s="133"/>
      <c r="B154" s="184"/>
      <c r="C154" s="133"/>
      <c r="D154" s="184"/>
      <c r="E154" s="133"/>
      <c r="F154" s="133"/>
      <c r="G154" s="184"/>
      <c r="H154" s="133"/>
      <c r="I154" s="133"/>
      <c r="J154" s="184"/>
      <c r="K154" s="133"/>
      <c r="L154" s="133"/>
      <c r="M154" s="184"/>
      <c r="N154" s="133"/>
      <c r="O154" s="133"/>
      <c r="P154" s="184"/>
      <c r="Q154" s="133"/>
      <c r="R154" s="184"/>
      <c r="S154" s="133"/>
      <c r="T154" s="133"/>
      <c r="U154" s="133"/>
      <c r="V154" s="133"/>
      <c r="W154" s="184"/>
      <c r="X154" s="133"/>
      <c r="Y154" s="133"/>
      <c r="AB154" s="134" t="s">
        <v>6911</v>
      </c>
      <c r="AC154" s="146" t="e" cm="1">
        <f t="array" ref="AC154">_xlfn.TEXTSPLIT(H154,CHAR(10))</f>
        <v>#VALUE!</v>
      </c>
      <c r="AD154" s="146"/>
      <c r="AE154" s="146" t="e">
        <v>#VALUE!</v>
      </c>
      <c r="AG154" s="134" t="e" cm="1" vm="1">
        <f t="array" ref="AG154">_xlfn.TEXTJOIN(",",TRUE,_xlfn._xlws.FILTER(市町村コード!$B$2:$B$186,ISNUMBER(SEARCH(市町村コード!$B$2:$B$186,K154))))</f>
        <v>#VALUE!</v>
      </c>
      <c r="AH154" s="134" t="e" vm="1">
        <v>#VALUE!</v>
      </c>
      <c r="AI154" s="134" t="str">
        <f t="shared" si="4"/>
        <v/>
      </c>
      <c r="AJ154" s="134" t="str">
        <f t="shared" si="5"/>
        <v/>
      </c>
      <c r="AK154" s="134" t="s">
        <v>6911</v>
      </c>
      <c r="AO154" s="133"/>
      <c r="AP154" s="134" t="e" cm="1">
        <f t="array" ref="AP154">_xlfn.TEXTSPLIT(AO154,CHAR(10))</f>
        <v>#VALUE!</v>
      </c>
      <c r="BM154" s="134" t="e">
        <v>#VALUE!</v>
      </c>
    </row>
    <row r="155" spans="1:73" ht="0.95" customHeight="1">
      <c r="A155" s="133"/>
      <c r="B155" s="183"/>
      <c r="C155" s="183"/>
      <c r="D155" s="183"/>
      <c r="E155" s="183"/>
      <c r="F155" s="183"/>
      <c r="G155" s="183"/>
      <c r="H155" s="183"/>
      <c r="I155" s="183"/>
      <c r="J155" s="183"/>
      <c r="K155" s="183"/>
      <c r="L155" s="183"/>
      <c r="M155" s="183"/>
      <c r="N155" s="183"/>
      <c r="O155" s="183"/>
      <c r="P155" s="183"/>
      <c r="Q155" s="183"/>
      <c r="R155" s="183"/>
      <c r="S155" s="183"/>
      <c r="T155" s="183"/>
      <c r="U155" s="183"/>
      <c r="V155" s="183"/>
      <c r="W155" s="133"/>
      <c r="X155" s="133"/>
      <c r="Y155" s="133"/>
      <c r="AB155" s="134" t="s">
        <v>6911</v>
      </c>
      <c r="AC155" s="146" t="e" cm="1">
        <f t="array" ref="AC155">_xlfn.TEXTSPLIT(H155,CHAR(10))</f>
        <v>#VALUE!</v>
      </c>
      <c r="AD155" s="146"/>
      <c r="AE155" s="146" t="e">
        <v>#VALUE!</v>
      </c>
      <c r="AG155" s="134" t="e" cm="1" vm="1">
        <f t="array" ref="AG155">_xlfn.TEXTJOIN(",",TRUE,_xlfn._xlws.FILTER(市町村コード!$B$2:$B$186,ISNUMBER(SEARCH(市町村コード!$B$2:$B$186,K155))))</f>
        <v>#VALUE!</v>
      </c>
      <c r="AH155" s="134" t="e" vm="1">
        <v>#VALUE!</v>
      </c>
      <c r="AI155" s="134" t="str">
        <f t="shared" si="4"/>
        <v/>
      </c>
      <c r="AJ155" s="134" t="str">
        <f t="shared" si="5"/>
        <v/>
      </c>
      <c r="AK155" s="134" t="s">
        <v>6911</v>
      </c>
      <c r="AP155" s="134" t="e" cm="1">
        <f t="array" ref="AP155">_xlfn.TEXTSPLIT(AO155,CHAR(10))</f>
        <v>#VALUE!</v>
      </c>
      <c r="BM155" s="134" t="e">
        <v>#VALUE!</v>
      </c>
    </row>
    <row r="156" spans="1:73" ht="60" customHeight="1">
      <c r="A156" s="133"/>
      <c r="B156" s="133"/>
      <c r="C156" s="133"/>
      <c r="D156" s="133"/>
      <c r="E156" s="133"/>
      <c r="F156" s="133"/>
      <c r="G156" s="133"/>
      <c r="H156" s="133"/>
      <c r="I156" s="133"/>
      <c r="J156" s="133"/>
      <c r="K156" s="133"/>
      <c r="L156" s="133"/>
      <c r="M156" s="133"/>
      <c r="N156" s="133"/>
      <c r="O156" s="133"/>
      <c r="P156" s="133"/>
      <c r="Q156" s="133"/>
      <c r="R156" s="133"/>
      <c r="S156" s="133"/>
      <c r="T156" s="133"/>
      <c r="U156" s="133"/>
      <c r="V156" s="133"/>
      <c r="W156" s="133"/>
      <c r="X156" s="133"/>
      <c r="Y156" s="133"/>
      <c r="AB156" s="134" t="s">
        <v>6911</v>
      </c>
      <c r="AC156" s="146" t="e" cm="1">
        <f t="array" ref="AC156">_xlfn.TEXTSPLIT(H156,CHAR(10))</f>
        <v>#VALUE!</v>
      </c>
      <c r="AD156" s="146"/>
      <c r="AE156" s="146" t="e">
        <v>#VALUE!</v>
      </c>
      <c r="AG156" s="134" t="e" cm="1" vm="1">
        <f t="array" ref="AG156">_xlfn.TEXTJOIN(",",TRUE,_xlfn._xlws.FILTER(市町村コード!$B$2:$B$186,ISNUMBER(SEARCH(市町村コード!$B$2:$B$186,K156))))</f>
        <v>#VALUE!</v>
      </c>
      <c r="AH156" s="134" t="e" vm="1">
        <v>#VALUE!</v>
      </c>
      <c r="AI156" s="134" t="str">
        <f t="shared" si="4"/>
        <v/>
      </c>
      <c r="AJ156" s="134" t="str">
        <f t="shared" si="5"/>
        <v/>
      </c>
      <c r="AK156" s="134" t="s">
        <v>6911</v>
      </c>
      <c r="AO156" s="133"/>
      <c r="AP156" s="134" t="e" cm="1">
        <f t="array" ref="AP156">_xlfn.TEXTSPLIT(AO156,CHAR(10))</f>
        <v>#VALUE!</v>
      </c>
      <c r="BM156" s="134" t="e">
        <v>#VALUE!</v>
      </c>
    </row>
    <row r="157" spans="1:73" ht="12" customHeight="1">
      <c r="A157" s="133"/>
      <c r="B157" s="133"/>
      <c r="C157" s="133"/>
      <c r="D157" s="133"/>
      <c r="E157" s="133"/>
      <c r="F157" s="133"/>
      <c r="G157" s="133"/>
      <c r="H157" s="133"/>
      <c r="I157" s="133"/>
      <c r="J157" s="133"/>
      <c r="K157" s="133"/>
      <c r="L157" s="133"/>
      <c r="M157" s="133"/>
      <c r="N157" s="133"/>
      <c r="O157" s="133"/>
      <c r="P157" s="133"/>
      <c r="Q157" s="133"/>
      <c r="R157" s="133"/>
      <c r="S157" s="133"/>
      <c r="T157" s="133"/>
      <c r="U157" s="133"/>
      <c r="V157" s="133"/>
      <c r="W157" s="133"/>
      <c r="X157" s="133"/>
      <c r="Y157" s="133"/>
      <c r="AB157" s="134" t="s">
        <v>6911</v>
      </c>
      <c r="AC157" s="146" t="e" cm="1">
        <f t="array" ref="AC157">_xlfn.TEXTSPLIT(H157,CHAR(10))</f>
        <v>#VALUE!</v>
      </c>
      <c r="AD157" s="146"/>
      <c r="AE157" s="146" t="e">
        <v>#VALUE!</v>
      </c>
      <c r="AG157" s="134" t="e" cm="1" vm="1">
        <f t="array" ref="AG157">_xlfn.TEXTJOIN(",",TRUE,_xlfn._xlws.FILTER(市町村コード!$B$2:$B$186,ISNUMBER(SEARCH(市町村コード!$B$2:$B$186,K157))))</f>
        <v>#VALUE!</v>
      </c>
      <c r="AH157" s="134" t="e" vm="1">
        <v>#VALUE!</v>
      </c>
      <c r="AI157" s="134" t="str">
        <f t="shared" si="4"/>
        <v/>
      </c>
      <c r="AJ157" s="134" t="str">
        <f t="shared" si="5"/>
        <v/>
      </c>
      <c r="AK157" s="134" t="s">
        <v>6911</v>
      </c>
      <c r="AO157" s="133"/>
      <c r="AP157" s="134" t="e" cm="1">
        <f t="array" ref="AP157">_xlfn.TEXTSPLIT(AO157,CHAR(10))</f>
        <v>#VALUE!</v>
      </c>
      <c r="BM157" s="134" t="e">
        <v>#VALUE!</v>
      </c>
    </row>
    <row r="158" spans="1:73" ht="8.1" customHeight="1">
      <c r="A158" s="133"/>
      <c r="B158" s="133"/>
      <c r="C158" s="133"/>
      <c r="D158" s="133"/>
      <c r="E158" s="133"/>
      <c r="F158" s="133"/>
      <c r="G158" s="133"/>
      <c r="H158" s="133"/>
      <c r="I158" s="178" t="s">
        <v>476</v>
      </c>
      <c r="J158" s="178"/>
      <c r="K158" s="178"/>
      <c r="L158" s="133"/>
      <c r="M158" s="133"/>
      <c r="N158" s="133"/>
      <c r="O158" s="133"/>
      <c r="P158" s="133"/>
      <c r="Q158" s="133"/>
      <c r="R158" s="133"/>
      <c r="S158" s="133"/>
      <c r="T158" s="133"/>
      <c r="U158" s="133"/>
      <c r="V158" s="133"/>
      <c r="W158" s="133"/>
      <c r="X158" s="133"/>
      <c r="Y158" s="133"/>
      <c r="AB158" s="134" t="s">
        <v>6911</v>
      </c>
      <c r="AC158" s="146" t="e" cm="1">
        <f t="array" ref="AC158">_xlfn.TEXTSPLIT(H158,CHAR(10))</f>
        <v>#VALUE!</v>
      </c>
      <c r="AD158" s="146"/>
      <c r="AE158" s="146" t="e">
        <v>#VALUE!</v>
      </c>
      <c r="AG158" s="134" t="e" cm="1" vm="1">
        <f t="array" ref="AG158">_xlfn.TEXTJOIN(",",TRUE,_xlfn._xlws.FILTER(市町村コード!$B$2:$B$186,ISNUMBER(SEARCH(市町村コード!$B$2:$B$186,K158))))</f>
        <v>#VALUE!</v>
      </c>
      <c r="AH158" s="134" t="e" vm="1">
        <v>#VALUE!</v>
      </c>
      <c r="AI158" s="134" t="str">
        <f t="shared" si="4"/>
        <v/>
      </c>
      <c r="AJ158" s="134" t="str">
        <f t="shared" si="5"/>
        <v/>
      </c>
      <c r="AK158" s="134" t="s">
        <v>6911</v>
      </c>
      <c r="AO158" s="133"/>
      <c r="AP158" s="134" t="e" cm="1">
        <f t="array" ref="AP158">_xlfn.TEXTSPLIT(AO158,CHAR(10))</f>
        <v>#VALUE!</v>
      </c>
      <c r="BM158" s="134" t="e">
        <v>#VALUE!</v>
      </c>
    </row>
    <row r="159" spans="1:73" ht="12" customHeight="1">
      <c r="A159" s="133"/>
      <c r="B159" s="179"/>
      <c r="C159" s="179"/>
      <c r="D159" s="179"/>
      <c r="E159" s="179"/>
      <c r="F159" s="133"/>
      <c r="G159" s="133"/>
      <c r="H159" s="133"/>
      <c r="I159" s="178"/>
      <c r="J159" s="178"/>
      <c r="K159" s="178"/>
      <c r="L159" s="133"/>
      <c r="M159" s="133"/>
      <c r="N159" s="133"/>
      <c r="O159" s="133"/>
      <c r="P159" s="133"/>
      <c r="Q159" s="133"/>
      <c r="R159" s="133"/>
      <c r="S159" s="133"/>
      <c r="T159" s="133"/>
      <c r="U159" s="133"/>
      <c r="V159" s="133"/>
      <c r="W159" s="133"/>
      <c r="X159" s="133"/>
      <c r="Y159" s="133"/>
      <c r="AB159" s="134" t="s">
        <v>6911</v>
      </c>
      <c r="AC159" s="146" t="e" cm="1">
        <f t="array" ref="AC159">_xlfn.TEXTSPLIT(H159,CHAR(10))</f>
        <v>#VALUE!</v>
      </c>
      <c r="AD159" s="146"/>
      <c r="AE159" s="146" t="e">
        <v>#VALUE!</v>
      </c>
      <c r="AG159" s="134" t="e" cm="1" vm="1">
        <f t="array" ref="AG159">_xlfn.TEXTJOIN(",",TRUE,_xlfn._xlws.FILTER(市町村コード!$B$2:$B$186,ISNUMBER(SEARCH(市町村コード!$B$2:$B$186,K159))))</f>
        <v>#VALUE!</v>
      </c>
      <c r="AH159" s="134" t="e" vm="1">
        <v>#VALUE!</v>
      </c>
      <c r="AI159" s="134" t="str">
        <f t="shared" si="4"/>
        <v/>
      </c>
      <c r="AJ159" s="134" t="str">
        <f t="shared" si="5"/>
        <v/>
      </c>
      <c r="AK159" s="134" t="s">
        <v>6911</v>
      </c>
      <c r="AO159" s="133"/>
      <c r="AP159" s="134" t="e" cm="1">
        <f t="array" ref="AP159">_xlfn.TEXTSPLIT(AO159,CHAR(10))</f>
        <v>#VALUE!</v>
      </c>
      <c r="BM159" s="134" t="e">
        <v>#VALUE!</v>
      </c>
    </row>
    <row r="160" spans="1:73" ht="14.1" customHeight="1">
      <c r="A160" s="133"/>
      <c r="B160" s="133"/>
      <c r="C160" s="180" t="s">
        <v>477</v>
      </c>
      <c r="D160" s="180"/>
      <c r="E160" s="180"/>
      <c r="F160" s="180"/>
      <c r="G160" s="180"/>
      <c r="H160" s="180"/>
      <c r="I160" s="180"/>
      <c r="J160" s="180"/>
      <c r="K160" s="180"/>
      <c r="L160" s="133"/>
      <c r="M160" s="133"/>
      <c r="N160" s="133"/>
      <c r="O160" s="181" t="s">
        <v>478</v>
      </c>
      <c r="P160" s="181"/>
      <c r="Q160" s="181"/>
      <c r="R160" s="181"/>
      <c r="S160" s="181"/>
      <c r="T160" s="135" t="s">
        <v>553</v>
      </c>
      <c r="U160" s="136" t="s">
        <v>480</v>
      </c>
      <c r="V160" s="133"/>
      <c r="W160" s="133"/>
      <c r="X160" s="133"/>
      <c r="Y160" s="133"/>
      <c r="AB160" s="134" t="s">
        <v>6911</v>
      </c>
      <c r="AC160" s="146" t="e" cm="1">
        <f t="array" ref="AC160">_xlfn.TEXTSPLIT(H160,CHAR(10))</f>
        <v>#VALUE!</v>
      </c>
      <c r="AD160" s="146"/>
      <c r="AE160" s="146" t="e">
        <v>#VALUE!</v>
      </c>
      <c r="AG160" s="134" t="e" cm="1" vm="1">
        <f t="array" ref="AG160">_xlfn.TEXTJOIN(",",TRUE,_xlfn._xlws.FILTER(市町村コード!$B$2:$B$186,ISNUMBER(SEARCH(市町村コード!$B$2:$B$186,K160))))</f>
        <v>#VALUE!</v>
      </c>
      <c r="AH160" s="134" t="e" vm="1">
        <v>#VALUE!</v>
      </c>
      <c r="AI160" s="134" t="str">
        <f t="shared" si="4"/>
        <v/>
      </c>
      <c r="AJ160" s="134" t="str">
        <f t="shared" si="5"/>
        <v/>
      </c>
      <c r="AK160" s="134" t="s">
        <v>6911</v>
      </c>
      <c r="AP160" s="134" t="e" cm="1">
        <f t="array" ref="AP160">_xlfn.TEXTSPLIT(AO160,CHAR(10))</f>
        <v>#VALUE!</v>
      </c>
      <c r="BM160" s="134" t="e">
        <v>#VALUE!</v>
      </c>
    </row>
    <row r="161" spans="1:71" ht="0.95" customHeight="1" thickBot="1">
      <c r="A161" s="133"/>
      <c r="B161" s="133"/>
      <c r="C161" s="133"/>
      <c r="D161" s="133"/>
      <c r="E161" s="133"/>
      <c r="F161" s="133"/>
      <c r="G161" s="133"/>
      <c r="H161" s="133"/>
      <c r="I161" s="133"/>
      <c r="J161" s="133"/>
      <c r="K161" s="133"/>
      <c r="L161" s="133"/>
      <c r="M161" s="133"/>
      <c r="N161" s="133"/>
      <c r="O161" s="133"/>
      <c r="P161" s="133"/>
      <c r="Q161" s="133"/>
      <c r="R161" s="133"/>
      <c r="S161" s="133"/>
      <c r="T161" s="133"/>
      <c r="U161" s="133"/>
      <c r="V161" s="133"/>
      <c r="W161" s="133"/>
      <c r="X161" s="133"/>
      <c r="Y161" s="133"/>
      <c r="AB161" s="134" t="s">
        <v>6911</v>
      </c>
      <c r="AC161" s="146" t="e" cm="1">
        <f t="array" ref="AC161">_xlfn.TEXTSPLIT(H161,CHAR(10))</f>
        <v>#VALUE!</v>
      </c>
      <c r="AD161" s="146"/>
      <c r="AE161" s="146" t="e">
        <v>#VALUE!</v>
      </c>
      <c r="AG161" s="134" t="e" cm="1" vm="1">
        <f t="array" ref="AG161">_xlfn.TEXTJOIN(",",TRUE,_xlfn._xlws.FILTER(市町村コード!$B$2:$B$186,ISNUMBER(SEARCH(市町村コード!$B$2:$B$186,K161))))</f>
        <v>#VALUE!</v>
      </c>
      <c r="AH161" s="134" t="e" vm="1">
        <v>#VALUE!</v>
      </c>
      <c r="AI161" s="134" t="str">
        <f t="shared" si="4"/>
        <v/>
      </c>
      <c r="AJ161" s="134" t="str">
        <f t="shared" si="5"/>
        <v/>
      </c>
      <c r="AK161" s="134" t="s">
        <v>6911</v>
      </c>
      <c r="AO161" s="133"/>
      <c r="AP161" s="134" t="e" cm="1">
        <f t="array" ref="AP161">_xlfn.TEXTSPLIT(AO161,CHAR(10))</f>
        <v>#VALUE!</v>
      </c>
      <c r="BM161" s="134" t="e">
        <v>#VALUE!</v>
      </c>
    </row>
    <row r="162" spans="1:71" ht="0.95" customHeight="1">
      <c r="A162" s="133"/>
      <c r="B162" s="176"/>
      <c r="C162" s="176"/>
      <c r="D162" s="176"/>
      <c r="E162" s="176"/>
      <c r="F162" s="176"/>
      <c r="G162" s="176"/>
      <c r="H162" s="176"/>
      <c r="I162" s="176"/>
      <c r="J162" s="176"/>
      <c r="K162" s="176"/>
      <c r="L162" s="176"/>
      <c r="M162" s="176"/>
      <c r="N162" s="176"/>
      <c r="O162" s="176"/>
      <c r="P162" s="176"/>
      <c r="Q162" s="176"/>
      <c r="R162" s="176"/>
      <c r="S162" s="176"/>
      <c r="T162" s="176"/>
      <c r="U162" s="176"/>
      <c r="V162" s="176"/>
      <c r="W162" s="176"/>
      <c r="X162" s="133"/>
      <c r="Y162" s="133"/>
      <c r="AB162" s="134" t="s">
        <v>6911</v>
      </c>
      <c r="AC162" s="146" t="e" cm="1">
        <f t="array" ref="AC162">_xlfn.TEXTSPLIT(H162,CHAR(10))</f>
        <v>#VALUE!</v>
      </c>
      <c r="AD162" s="146"/>
      <c r="AE162" s="146" t="e">
        <v>#VALUE!</v>
      </c>
      <c r="AG162" s="134" t="e" cm="1" vm="1">
        <f t="array" ref="AG162">_xlfn.TEXTJOIN(",",TRUE,_xlfn._xlws.FILTER(市町村コード!$B$2:$B$186,ISNUMBER(SEARCH(市町村コード!$B$2:$B$186,K162))))</f>
        <v>#VALUE!</v>
      </c>
      <c r="AH162" s="134" t="e" vm="1">
        <v>#VALUE!</v>
      </c>
      <c r="AI162" s="134" t="str">
        <f t="shared" si="4"/>
        <v/>
      </c>
      <c r="AJ162" s="134" t="str">
        <f t="shared" si="5"/>
        <v/>
      </c>
      <c r="AK162" s="134" t="s">
        <v>6911</v>
      </c>
      <c r="AP162" s="134" t="e" cm="1">
        <f t="array" ref="AP162">_xlfn.TEXTSPLIT(AO162,CHAR(10))</f>
        <v>#VALUE!</v>
      </c>
      <c r="BM162" s="134" t="e">
        <v>#VALUE!</v>
      </c>
    </row>
    <row r="163" spans="1:71" ht="15.95" customHeight="1" thickBot="1">
      <c r="A163" s="133"/>
      <c r="B163" s="137"/>
      <c r="C163" s="138" t="s">
        <v>481</v>
      </c>
      <c r="D163" s="137"/>
      <c r="E163" s="177" t="s">
        <v>482</v>
      </c>
      <c r="F163" s="177"/>
      <c r="G163" s="137"/>
      <c r="H163" s="177" t="s">
        <v>483</v>
      </c>
      <c r="I163" s="177"/>
      <c r="J163" s="137"/>
      <c r="K163" s="177" t="s">
        <v>484</v>
      </c>
      <c r="L163" s="177"/>
      <c r="M163" s="137"/>
      <c r="N163" s="177" t="s">
        <v>485</v>
      </c>
      <c r="O163" s="177"/>
      <c r="P163" s="137"/>
      <c r="Q163" s="139" t="s">
        <v>486</v>
      </c>
      <c r="R163" s="137"/>
      <c r="S163" s="177" t="s">
        <v>487</v>
      </c>
      <c r="T163" s="177"/>
      <c r="U163" s="177"/>
      <c r="V163" s="177"/>
      <c r="W163" s="137"/>
      <c r="X163" s="133"/>
      <c r="Y163" s="133"/>
      <c r="AB163" s="134" t="s">
        <v>482</v>
      </c>
      <c r="AC163" s="146" t="str" cm="1">
        <f t="array" ref="AC163">_xlfn.TEXTSPLIT(H163,CHAR(10))</f>
        <v>事業者名/事業所名</v>
      </c>
      <c r="AD163" s="146"/>
      <c r="AE163" s="146" t="s">
        <v>483</v>
      </c>
      <c r="AG163" s="134" t="e" cm="1" vm="1">
        <f t="array" ref="AG163">_xlfn.TEXTJOIN(",",TRUE,_xlfn._xlws.FILTER(市町村コード!$B$2:$B$186,ISNUMBER(SEARCH(市町村コード!$B$2:$B$186,K163))))</f>
        <v>#VALUE!</v>
      </c>
      <c r="AH163" s="134" t="e" vm="1">
        <v>#VALUE!</v>
      </c>
      <c r="AI163" s="134" t="str">
        <f t="shared" si="4"/>
        <v/>
      </c>
      <c r="AJ163" s="134" t="str">
        <f t="shared" si="5"/>
        <v>事業所所在地</v>
      </c>
      <c r="AK163" s="134" t="s">
        <v>484</v>
      </c>
      <c r="AO163" s="139" t="s">
        <v>486</v>
      </c>
      <c r="AP163" s="134" t="str" cm="1">
        <f t="array" ref="AP163">_xlfn.TEXTSPLIT(AO163,CHAR(10))</f>
        <v>受理番号</v>
      </c>
      <c r="BM163" s="134" t="s">
        <v>486</v>
      </c>
    </row>
    <row r="164" spans="1:71" ht="45.95" customHeight="1" thickBot="1">
      <c r="A164" s="133"/>
      <c r="B164" s="184"/>
      <c r="C164" s="140" t="s">
        <v>872</v>
      </c>
      <c r="D164" s="184"/>
      <c r="E164" s="174" t="s">
        <v>873</v>
      </c>
      <c r="F164" s="174"/>
      <c r="G164" s="184"/>
      <c r="H164" s="175" t="s">
        <v>874</v>
      </c>
      <c r="I164" s="175"/>
      <c r="J164" s="184"/>
      <c r="K164" s="175" t="s">
        <v>875</v>
      </c>
      <c r="L164" s="175"/>
      <c r="M164" s="184"/>
      <c r="N164" s="182" t="s">
        <v>876</v>
      </c>
      <c r="O164" s="182"/>
      <c r="P164" s="184"/>
      <c r="Q164" s="141" t="s">
        <v>877</v>
      </c>
      <c r="R164" s="184"/>
      <c r="S164" s="173" t="s">
        <v>878</v>
      </c>
      <c r="T164" s="173"/>
      <c r="U164" s="173"/>
      <c r="V164" s="173"/>
      <c r="W164" s="184"/>
      <c r="X164" s="133"/>
      <c r="Y164" s="133"/>
      <c r="AB164" s="134" t="s">
        <v>9168</v>
      </c>
      <c r="AC164" s="146" t="str" cm="1">
        <f t="array" ref="AC164:AD164">_xlfn.TEXTSPLIT(H164,CHAR(10))</f>
        <v>株式会社ツクイ</v>
      </c>
      <c r="AD164" s="146" t="str">
        <v>ツクイ札幌中央訪問看護ステーション</v>
      </c>
      <c r="AE164" s="146" t="s">
        <v>7672</v>
      </c>
      <c r="AF164" s="134" t="s">
        <v>7673</v>
      </c>
      <c r="AG164" s="134" t="str" cm="1">
        <f t="array" ref="AG164">_xlfn.TEXTJOIN(",",TRUE,_xlfn._xlws.FILTER(市町村コード!$B$2:$B$186,ISNUMBER(SEARCH(市町村コード!$B$2:$B$186,K164))))</f>
        <v>札幌市</v>
      </c>
      <c r="AH164" s="134" t="s">
        <v>6712</v>
      </c>
      <c r="AI164" s="134" t="str">
        <f t="shared" si="4"/>
        <v xml:space="preserve">
札幌市中央区北四条西２０丁目２番２７ＦＯＵＲ：２０　４階</v>
      </c>
      <c r="AJ164" s="134" t="str">
        <f t="shared" si="5"/>
        <v>〒064－0824</v>
      </c>
      <c r="AK164" s="134" t="s">
        <v>6949</v>
      </c>
      <c r="AO164" s="142" t="s">
        <v>877</v>
      </c>
      <c r="AP164" s="134" t="str" cm="1">
        <f t="array" ref="AP164:AS164">_xlfn.TEXTSPLIT(AO164,CHAR(10))</f>
        <v>( 訪看10 )第    544 号</v>
      </c>
      <c r="AQ164" s="134" t="str">
        <v>( 訪看24 )第    799 号</v>
      </c>
      <c r="AR164" s="134" t="str">
        <v>( 訪看25 )第    873 号</v>
      </c>
      <c r="AS164" s="134" t="str">
        <v>( 訪看40 )第    226 号</v>
      </c>
      <c r="BM164" s="134" t="s">
        <v>10381</v>
      </c>
      <c r="BN164" s="134" t="s">
        <v>10382</v>
      </c>
      <c r="BO164" s="134" t="s">
        <v>10383</v>
      </c>
      <c r="BP164" s="134" t="s">
        <v>10384</v>
      </c>
    </row>
    <row r="165" spans="1:71" ht="75" customHeight="1" thickBot="1">
      <c r="A165" s="133"/>
      <c r="B165" s="184"/>
      <c r="C165" s="140" t="s">
        <v>879</v>
      </c>
      <c r="D165" s="184"/>
      <c r="E165" s="174" t="s">
        <v>880</v>
      </c>
      <c r="F165" s="174"/>
      <c r="G165" s="184"/>
      <c r="H165" s="175" t="s">
        <v>576</v>
      </c>
      <c r="I165" s="175"/>
      <c r="J165" s="184"/>
      <c r="K165" s="175" t="s">
        <v>881</v>
      </c>
      <c r="L165" s="175"/>
      <c r="M165" s="184"/>
      <c r="N165" s="182" t="s">
        <v>882</v>
      </c>
      <c r="O165" s="182"/>
      <c r="P165" s="184"/>
      <c r="Q165" s="141" t="s">
        <v>883</v>
      </c>
      <c r="R165" s="184"/>
      <c r="S165" s="173" t="s">
        <v>884</v>
      </c>
      <c r="T165" s="173"/>
      <c r="U165" s="173"/>
      <c r="V165" s="173"/>
      <c r="W165" s="184"/>
      <c r="X165" s="133"/>
      <c r="Y165" s="133"/>
      <c r="AB165" s="134" t="s">
        <v>9169</v>
      </c>
      <c r="AC165" s="146" t="str" cm="1">
        <f t="array" ref="AC165:AD165">_xlfn.TEXTSPLIT(H165,CHAR(10))</f>
        <v>株式会社モルス</v>
      </c>
      <c r="AD165" s="146" t="str">
        <v>訪問看護ステーション　モルス</v>
      </c>
      <c r="AE165" s="146" t="s">
        <v>7587</v>
      </c>
      <c r="AF165" s="134" t="s">
        <v>7588</v>
      </c>
      <c r="AG165" s="134" t="str" cm="1">
        <f t="array" ref="AG165">_xlfn.TEXTJOIN(",",TRUE,_xlfn._xlws.FILTER(市町村コード!$B$2:$B$186,ISNUMBER(SEARCH(市町村コード!$B$2:$B$186,K165))))</f>
        <v>札幌市</v>
      </c>
      <c r="AH165" s="134" t="s">
        <v>6712</v>
      </c>
      <c r="AI165" s="134" t="str">
        <f t="shared" si="4"/>
        <v xml:space="preserve">
札幌市中央区南十二条西１０丁目１番１２号</v>
      </c>
      <c r="AJ165" s="134" t="str">
        <f t="shared" si="5"/>
        <v>〒064－0912</v>
      </c>
      <c r="AK165" s="134" t="s">
        <v>6934</v>
      </c>
      <c r="AO165" s="142" t="s">
        <v>883</v>
      </c>
      <c r="AP165" s="134" t="str" cm="1">
        <f t="array" ref="AP165:AV165">_xlfn.TEXTSPLIT(AO165,CHAR(10))</f>
        <v>( 訪看10 )第    542 号</v>
      </c>
      <c r="AQ165" s="134" t="str">
        <v>( 訪看24 )第    819 号</v>
      </c>
      <c r="AR165" s="134" t="str">
        <v>( 訪看25 )第    893 号</v>
      </c>
      <c r="AS165" s="134" t="str">
        <v>( 訪看27 )第    485 号</v>
      </c>
      <c r="AT165" s="134" t="str">
        <v>( 訪看28 )第    317 号</v>
      </c>
      <c r="AU165" s="134" t="str">
        <v>( 訪ベⅠ１ )第    501 号</v>
      </c>
      <c r="AV165" s="134" t="str">
        <v>( 訪看41 )第     27 号</v>
      </c>
      <c r="BM165" s="134" t="s">
        <v>10385</v>
      </c>
      <c r="BN165" s="134" t="s">
        <v>10386</v>
      </c>
      <c r="BO165" s="134" t="s">
        <v>10387</v>
      </c>
      <c r="BP165" s="134" t="s">
        <v>10388</v>
      </c>
      <c r="BQ165" s="134" t="s">
        <v>10389</v>
      </c>
      <c r="BR165" s="134" t="s">
        <v>10390</v>
      </c>
      <c r="BS165" s="134" t="s">
        <v>10391</v>
      </c>
    </row>
    <row r="166" spans="1:71" ht="75" customHeight="1" thickBot="1">
      <c r="A166" s="133"/>
      <c r="B166" s="184"/>
      <c r="C166" s="140" t="s">
        <v>885</v>
      </c>
      <c r="D166" s="184"/>
      <c r="E166" s="174" t="s">
        <v>886</v>
      </c>
      <c r="F166" s="174"/>
      <c r="G166" s="184"/>
      <c r="H166" s="175" t="s">
        <v>887</v>
      </c>
      <c r="I166" s="175"/>
      <c r="J166" s="184"/>
      <c r="K166" s="175" t="s">
        <v>888</v>
      </c>
      <c r="L166" s="175"/>
      <c r="M166" s="184"/>
      <c r="N166" s="182" t="s">
        <v>889</v>
      </c>
      <c r="O166" s="182"/>
      <c r="P166" s="184"/>
      <c r="Q166" s="141" t="s">
        <v>890</v>
      </c>
      <c r="R166" s="184"/>
      <c r="S166" s="173" t="s">
        <v>891</v>
      </c>
      <c r="T166" s="173"/>
      <c r="U166" s="173"/>
      <c r="V166" s="173"/>
      <c r="W166" s="184"/>
      <c r="X166" s="133"/>
      <c r="Y166" s="133"/>
      <c r="AB166" s="134" t="s">
        <v>9170</v>
      </c>
      <c r="AC166" s="146" t="str" cm="1">
        <f t="array" ref="AC166:AD166">_xlfn.TEXTSPLIT(H166,CHAR(10))</f>
        <v>株式会社Ｎｕｒｓｉｎｇ　Ｉｎｎｏｖａｔｉｏｎ</v>
      </c>
      <c r="AD166" s="146" t="str">
        <v>訪問看護ステーション　夕凪</v>
      </c>
      <c r="AE166" s="146" t="s">
        <v>7674</v>
      </c>
      <c r="AF166" s="134" t="s">
        <v>7675</v>
      </c>
      <c r="AG166" s="134" t="str" cm="1">
        <f t="array" ref="AG166">_xlfn.TEXTJOIN(",",TRUE,_xlfn._xlws.FILTER(市町村コード!$B$2:$B$186,ISNUMBER(SEARCH(市町村コード!$B$2:$B$186,K166))))</f>
        <v>札幌市</v>
      </c>
      <c r="AH166" s="134" t="s">
        <v>6712</v>
      </c>
      <c r="AI166" s="134" t="str">
        <f t="shared" si="4"/>
        <v xml:space="preserve">
札幌市白石区平和通１１丁目南１－２４</v>
      </c>
      <c r="AJ166" s="134" t="str">
        <f t="shared" si="5"/>
        <v>〒003－0028</v>
      </c>
      <c r="AK166" s="134" t="s">
        <v>6950</v>
      </c>
      <c r="AO166" s="142" t="s">
        <v>890</v>
      </c>
      <c r="AP166" s="134" t="str" cm="1">
        <f t="array" ref="AP166:AV166">_xlfn.TEXTSPLIT(AO166,CHAR(10))</f>
        <v>( 訪看10 )第    545 号</v>
      </c>
      <c r="AQ166" s="134" t="str">
        <v>( 訪看24 )第    823 号</v>
      </c>
      <c r="AR166" s="134" t="str">
        <v>( 訪看25 )第    897 号</v>
      </c>
      <c r="AS166" s="134" t="str">
        <v>( 訪看27 )第    276 号</v>
      </c>
      <c r="AT166" s="134" t="str">
        <v>( 訪看28 )第    178 号</v>
      </c>
      <c r="AU166" s="134" t="str">
        <v>( 訪ベⅠ１注 )第    404 号</v>
      </c>
      <c r="AV166" s="134" t="str">
        <v>( 訪看41 )第    299 号</v>
      </c>
      <c r="BM166" s="134" t="s">
        <v>10392</v>
      </c>
      <c r="BN166" s="134" t="s">
        <v>10393</v>
      </c>
      <c r="BO166" s="134" t="s">
        <v>10394</v>
      </c>
      <c r="BP166" s="134" t="s">
        <v>10395</v>
      </c>
      <c r="BQ166" s="134" t="s">
        <v>10396</v>
      </c>
      <c r="BR166" s="134" t="s">
        <v>10397</v>
      </c>
      <c r="BS166" s="134" t="s">
        <v>10398</v>
      </c>
    </row>
    <row r="167" spans="1:71" ht="66" customHeight="1" thickBot="1">
      <c r="A167" s="133"/>
      <c r="B167" s="184"/>
      <c r="C167" s="140" t="s">
        <v>892</v>
      </c>
      <c r="D167" s="184"/>
      <c r="E167" s="174" t="s">
        <v>893</v>
      </c>
      <c r="F167" s="174"/>
      <c r="G167" s="184"/>
      <c r="H167" s="175" t="s">
        <v>894</v>
      </c>
      <c r="I167" s="175"/>
      <c r="J167" s="184"/>
      <c r="K167" s="175" t="s">
        <v>895</v>
      </c>
      <c r="L167" s="175"/>
      <c r="M167" s="184"/>
      <c r="N167" s="182" t="s">
        <v>896</v>
      </c>
      <c r="O167" s="182"/>
      <c r="P167" s="184"/>
      <c r="Q167" s="141" t="s">
        <v>897</v>
      </c>
      <c r="R167" s="184"/>
      <c r="S167" s="173" t="s">
        <v>898</v>
      </c>
      <c r="T167" s="173"/>
      <c r="U167" s="173"/>
      <c r="V167" s="173"/>
      <c r="W167" s="184"/>
      <c r="X167" s="133"/>
      <c r="Y167" s="133"/>
      <c r="AB167" s="134" t="s">
        <v>9171</v>
      </c>
      <c r="AC167" s="146" t="str" cm="1">
        <f t="array" ref="AC167:AD167">_xlfn.TEXTSPLIT(H167,CHAR(10))</f>
        <v>株式会社ｔｒｕｓｔ</v>
      </c>
      <c r="AD167" s="146" t="str">
        <v>訪問看護ステーション　柊</v>
      </c>
      <c r="AE167" s="146" t="s">
        <v>7676</v>
      </c>
      <c r="AF167" s="134" t="s">
        <v>7677</v>
      </c>
      <c r="AG167" s="134" t="str" cm="1">
        <f t="array" ref="AG167">_xlfn.TEXTJOIN(",",TRUE,_xlfn._xlws.FILTER(市町村コード!$B$2:$B$186,ISNUMBER(SEARCH(市町村コード!$B$2:$B$186,K167))))</f>
        <v>札幌市</v>
      </c>
      <c r="AH167" s="134" t="s">
        <v>6712</v>
      </c>
      <c r="AI167" s="134" t="str">
        <f t="shared" si="4"/>
        <v xml:space="preserve">
札幌市中央区南八条西２３丁目４－８</v>
      </c>
      <c r="AJ167" s="134" t="str">
        <f t="shared" si="5"/>
        <v>〒064－0808</v>
      </c>
      <c r="AK167" s="134" t="s">
        <v>6940</v>
      </c>
      <c r="AO167" s="142" t="s">
        <v>897</v>
      </c>
      <c r="AP167" s="134" t="str" cm="1">
        <f t="array" ref="AP167:AV167">_xlfn.TEXTSPLIT(AO167,CHAR(10))</f>
        <v>( 訪看10 )第    567 号</v>
      </c>
      <c r="AQ167" s="134" t="str">
        <v>( 訪看23 )第    842 号</v>
      </c>
      <c r="AR167" s="134" t="str">
        <v>( 訪看25 )第    915 号</v>
      </c>
      <c r="AS167" s="134" t="str">
        <v>( 訪看27 )第    273 号</v>
      </c>
      <c r="AT167" s="134" t="str">
        <v>( 訪看28 )第    176 号</v>
      </c>
      <c r="AU167" s="134" t="str">
        <v>( 訪看34 )第     65 号</v>
      </c>
      <c r="AV167" s="134" t="str">
        <v>( 訪看40 )第    376 号</v>
      </c>
      <c r="BM167" s="134" t="s">
        <v>10399</v>
      </c>
      <c r="BN167" s="134" t="s">
        <v>10400</v>
      </c>
      <c r="BO167" s="134" t="s">
        <v>10401</v>
      </c>
      <c r="BP167" s="134" t="s">
        <v>10402</v>
      </c>
      <c r="BQ167" s="134" t="s">
        <v>10403</v>
      </c>
      <c r="BR167" s="134" t="s">
        <v>10404</v>
      </c>
      <c r="BS167" s="134" t="s">
        <v>10405</v>
      </c>
    </row>
    <row r="168" spans="1:71" ht="57" customHeight="1" thickBot="1">
      <c r="A168" s="133"/>
      <c r="B168" s="184"/>
      <c r="C168" s="140" t="s">
        <v>899</v>
      </c>
      <c r="D168" s="184"/>
      <c r="E168" s="174" t="s">
        <v>900</v>
      </c>
      <c r="F168" s="174"/>
      <c r="G168" s="184"/>
      <c r="H168" s="175" t="s">
        <v>901</v>
      </c>
      <c r="I168" s="175"/>
      <c r="J168" s="184"/>
      <c r="K168" s="175" t="s">
        <v>902</v>
      </c>
      <c r="L168" s="175"/>
      <c r="M168" s="184"/>
      <c r="N168" s="182" t="s">
        <v>903</v>
      </c>
      <c r="O168" s="182"/>
      <c r="P168" s="184"/>
      <c r="Q168" s="141" t="s">
        <v>904</v>
      </c>
      <c r="R168" s="184"/>
      <c r="S168" s="173" t="s">
        <v>905</v>
      </c>
      <c r="T168" s="173"/>
      <c r="U168" s="173"/>
      <c r="V168" s="173"/>
      <c r="W168" s="184"/>
      <c r="X168" s="133"/>
      <c r="Y168" s="133"/>
      <c r="AB168" s="134" t="s">
        <v>9172</v>
      </c>
      <c r="AC168" s="146" t="str" cm="1">
        <f t="array" ref="AC168:AD168">_xlfn.TEXTSPLIT(H168,CHAR(10))</f>
        <v>株式会社キャリアエディション</v>
      </c>
      <c r="AD168" s="146" t="str">
        <v>訪問看護ステーション　札幌</v>
      </c>
      <c r="AE168" s="146" t="s">
        <v>7678</v>
      </c>
      <c r="AF168" s="134" t="s">
        <v>7679</v>
      </c>
      <c r="AG168" s="134" t="str" cm="1">
        <f t="array" ref="AG168">_xlfn.TEXTJOIN(",",TRUE,_xlfn._xlws.FILTER(市町村コード!$B$2:$B$186,ISNUMBER(SEARCH(市町村コード!$B$2:$B$186,K168))))</f>
        <v>札幌市</v>
      </c>
      <c r="AH168" s="134" t="s">
        <v>6712</v>
      </c>
      <c r="AI168" s="134" t="str">
        <f t="shared" si="4"/>
        <v xml:space="preserve">
札幌市北区北七条西２丁目６番地３７山京ビル４階　４１６号室</v>
      </c>
      <c r="AJ168" s="134" t="str">
        <f t="shared" si="5"/>
        <v>〒060－0807</v>
      </c>
      <c r="AK168" s="134" t="s">
        <v>6951</v>
      </c>
      <c r="AO168" s="142" t="s">
        <v>904</v>
      </c>
      <c r="AP168" s="134" t="str" cm="1">
        <f t="array" ref="AP168:AU168">_xlfn.TEXTSPLIT(AO168,CHAR(10))</f>
        <v>( 訪看10 )第    548 号</v>
      </c>
      <c r="AQ168" s="134" t="str">
        <v>( 訪看23 )第    968 号</v>
      </c>
      <c r="AR168" s="134" t="str">
        <v>( 訪看24 )第    829 号</v>
      </c>
      <c r="AS168" s="134" t="str">
        <v>( 訪看25 )第    903 号</v>
      </c>
      <c r="AT168" s="134" t="str">
        <v>( 訪看27 )第    264 号</v>
      </c>
      <c r="AU168" s="134" t="str">
        <v>( 訪看41 )第    191 号</v>
      </c>
      <c r="BM168" s="134" t="s">
        <v>10406</v>
      </c>
      <c r="BN168" s="134" t="s">
        <v>10407</v>
      </c>
      <c r="BO168" s="134" t="s">
        <v>10408</v>
      </c>
      <c r="BP168" s="134" t="s">
        <v>10409</v>
      </c>
      <c r="BQ168" s="134" t="s">
        <v>10410</v>
      </c>
      <c r="BR168" s="134" t="s">
        <v>10411</v>
      </c>
    </row>
    <row r="169" spans="1:71" ht="66" customHeight="1" thickBot="1">
      <c r="A169" s="133"/>
      <c r="B169" s="184"/>
      <c r="C169" s="140" t="s">
        <v>906</v>
      </c>
      <c r="D169" s="184"/>
      <c r="E169" s="174" t="s">
        <v>907</v>
      </c>
      <c r="F169" s="174"/>
      <c r="G169" s="184"/>
      <c r="H169" s="175" t="s">
        <v>908</v>
      </c>
      <c r="I169" s="175"/>
      <c r="J169" s="184"/>
      <c r="K169" s="175" t="s">
        <v>909</v>
      </c>
      <c r="L169" s="175"/>
      <c r="M169" s="184"/>
      <c r="N169" s="182" t="s">
        <v>910</v>
      </c>
      <c r="O169" s="182"/>
      <c r="P169" s="184"/>
      <c r="Q169" s="141" t="s">
        <v>911</v>
      </c>
      <c r="R169" s="184"/>
      <c r="S169" s="173" t="s">
        <v>912</v>
      </c>
      <c r="T169" s="173"/>
      <c r="U169" s="173"/>
      <c r="V169" s="173"/>
      <c r="W169" s="184"/>
      <c r="X169" s="133"/>
      <c r="Y169" s="133"/>
      <c r="AB169" s="134" t="s">
        <v>9173</v>
      </c>
      <c r="AC169" s="146" t="str" cm="1">
        <f t="array" ref="AC169:AD169">_xlfn.TEXTSPLIT(H169,CHAR(10))</f>
        <v>株式会社ＳＩＧＮＡＬ</v>
      </c>
      <c r="AD169" s="146" t="str">
        <v>ＣｏＣｏＡ看護ステーション</v>
      </c>
      <c r="AE169" s="146" t="s">
        <v>7680</v>
      </c>
      <c r="AF169" s="134" t="s">
        <v>7681</v>
      </c>
      <c r="AG169" s="134" t="str" cm="1">
        <f t="array" ref="AG169">_xlfn.TEXTJOIN(",",TRUE,_xlfn._xlws.FILTER(市町村コード!$B$2:$B$186,ISNUMBER(SEARCH(市町村コード!$B$2:$B$186,K169))))</f>
        <v>札幌市</v>
      </c>
      <c r="AH169" s="134" t="s">
        <v>6712</v>
      </c>
      <c r="AI169" s="134" t="str">
        <f t="shared" si="4"/>
        <v xml:space="preserve">
札幌市中央区南七条西１８丁目３－３２ＣＥＤＡＲ　ＳＱＵＡＲＥ　１０１号</v>
      </c>
      <c r="AJ169" s="134" t="str">
        <f t="shared" si="5"/>
        <v>〒064－0807</v>
      </c>
      <c r="AK169" s="134" t="s">
        <v>6952</v>
      </c>
      <c r="AO169" s="142" t="s">
        <v>911</v>
      </c>
      <c r="AP169" s="134" t="str" cm="1">
        <f t="array" ref="AP169:AU169">_xlfn.TEXTSPLIT(AO169,CHAR(10))</f>
        <v>( 訪看10 )第    568 号</v>
      </c>
      <c r="AQ169" s="134" t="str">
        <v>( 訪看24 )第    844 号</v>
      </c>
      <c r="AR169" s="134" t="str">
        <v>( 訪看25 )第    917 号</v>
      </c>
      <c r="AS169" s="134" t="str">
        <v>( 訪看27 )第    275 号</v>
      </c>
      <c r="AT169" s="134" t="str">
        <v>( 訪ベⅠ１ )第    614 号</v>
      </c>
      <c r="AU169" s="134" t="str">
        <v>( 訪看40 )第    602 号</v>
      </c>
      <c r="BM169" s="134" t="s">
        <v>10412</v>
      </c>
      <c r="BN169" s="134" t="s">
        <v>10413</v>
      </c>
      <c r="BO169" s="134" t="s">
        <v>10414</v>
      </c>
      <c r="BP169" s="134" t="s">
        <v>10415</v>
      </c>
      <c r="BQ169" s="134" t="s">
        <v>10416</v>
      </c>
      <c r="BR169" s="134" t="s">
        <v>10417</v>
      </c>
    </row>
    <row r="170" spans="1:71" ht="84.95" customHeight="1" thickBot="1">
      <c r="A170" s="133"/>
      <c r="B170" s="184"/>
      <c r="C170" s="133"/>
      <c r="D170" s="184"/>
      <c r="E170" s="133"/>
      <c r="F170" s="133"/>
      <c r="G170" s="184"/>
      <c r="H170" s="133"/>
      <c r="I170" s="133"/>
      <c r="J170" s="184"/>
      <c r="K170" s="133"/>
      <c r="L170" s="133"/>
      <c r="M170" s="184"/>
      <c r="N170" s="133"/>
      <c r="O170" s="133"/>
      <c r="P170" s="184"/>
      <c r="Q170" s="133"/>
      <c r="R170" s="184"/>
      <c r="S170" s="133"/>
      <c r="T170" s="133"/>
      <c r="U170" s="133"/>
      <c r="V170" s="133"/>
      <c r="W170" s="184"/>
      <c r="X170" s="133"/>
      <c r="Y170" s="133"/>
      <c r="AB170" s="134" t="s">
        <v>6911</v>
      </c>
      <c r="AC170" s="146" t="e" cm="1">
        <f t="array" ref="AC170">_xlfn.TEXTSPLIT(H170,CHAR(10))</f>
        <v>#VALUE!</v>
      </c>
      <c r="AD170" s="146"/>
      <c r="AE170" s="146" t="e">
        <v>#VALUE!</v>
      </c>
      <c r="AG170" s="134" t="e" cm="1" vm="1">
        <f t="array" ref="AG170">_xlfn.TEXTJOIN(",",TRUE,_xlfn._xlws.FILTER(市町村コード!$B$2:$B$186,ISNUMBER(SEARCH(市町村コード!$B$2:$B$186,K170))))</f>
        <v>#VALUE!</v>
      </c>
      <c r="AH170" s="134" t="e" vm="1">
        <v>#VALUE!</v>
      </c>
      <c r="AI170" s="134" t="str">
        <f t="shared" si="4"/>
        <v/>
      </c>
      <c r="AJ170" s="134" t="str">
        <f t="shared" si="5"/>
        <v/>
      </c>
      <c r="AK170" s="134" t="s">
        <v>6911</v>
      </c>
      <c r="AO170" s="133"/>
      <c r="AP170" s="134" t="e" cm="1">
        <f t="array" ref="AP170">_xlfn.TEXTSPLIT(AO170,CHAR(10))</f>
        <v>#VALUE!</v>
      </c>
      <c r="BM170" s="134" t="e">
        <v>#VALUE!</v>
      </c>
    </row>
    <row r="171" spans="1:71" ht="0.95" customHeight="1">
      <c r="A171" s="133"/>
      <c r="B171" s="183"/>
      <c r="C171" s="183"/>
      <c r="D171" s="183"/>
      <c r="E171" s="183"/>
      <c r="F171" s="183"/>
      <c r="G171" s="183"/>
      <c r="H171" s="183"/>
      <c r="I171" s="183"/>
      <c r="J171" s="183"/>
      <c r="K171" s="183"/>
      <c r="L171" s="183"/>
      <c r="M171" s="183"/>
      <c r="N171" s="183"/>
      <c r="O171" s="183"/>
      <c r="P171" s="183"/>
      <c r="Q171" s="183"/>
      <c r="R171" s="183"/>
      <c r="S171" s="183"/>
      <c r="T171" s="183"/>
      <c r="U171" s="183"/>
      <c r="V171" s="183"/>
      <c r="W171" s="133"/>
      <c r="X171" s="133"/>
      <c r="Y171" s="133"/>
      <c r="AB171" s="134" t="s">
        <v>6911</v>
      </c>
      <c r="AC171" s="146" t="e" cm="1">
        <f t="array" ref="AC171">_xlfn.TEXTSPLIT(H171,CHAR(10))</f>
        <v>#VALUE!</v>
      </c>
      <c r="AD171" s="146"/>
      <c r="AE171" s="146" t="e">
        <v>#VALUE!</v>
      </c>
      <c r="AG171" s="134" t="e" cm="1" vm="1">
        <f t="array" ref="AG171">_xlfn.TEXTJOIN(",",TRUE,_xlfn._xlws.FILTER(市町村コード!$B$2:$B$186,ISNUMBER(SEARCH(市町村コード!$B$2:$B$186,K171))))</f>
        <v>#VALUE!</v>
      </c>
      <c r="AH171" s="134" t="e" vm="1">
        <v>#VALUE!</v>
      </c>
      <c r="AI171" s="134" t="str">
        <f t="shared" si="4"/>
        <v/>
      </c>
      <c r="AJ171" s="134" t="str">
        <f t="shared" si="5"/>
        <v/>
      </c>
      <c r="AK171" s="134" t="s">
        <v>6911</v>
      </c>
      <c r="AP171" s="134" t="e" cm="1">
        <f t="array" ref="AP171">_xlfn.TEXTSPLIT(AO171,CHAR(10))</f>
        <v>#VALUE!</v>
      </c>
      <c r="BM171" s="134" t="e">
        <v>#VALUE!</v>
      </c>
    </row>
    <row r="172" spans="1:71" ht="60" customHeight="1">
      <c r="A172" s="133"/>
      <c r="B172" s="133"/>
      <c r="C172" s="133"/>
      <c r="D172" s="133"/>
      <c r="E172" s="133"/>
      <c r="F172" s="133"/>
      <c r="G172" s="133"/>
      <c r="H172" s="133"/>
      <c r="I172" s="133"/>
      <c r="J172" s="133"/>
      <c r="K172" s="133"/>
      <c r="L172" s="133"/>
      <c r="M172" s="133"/>
      <c r="N172" s="133"/>
      <c r="O172" s="133"/>
      <c r="P172" s="133"/>
      <c r="Q172" s="133"/>
      <c r="R172" s="133"/>
      <c r="S172" s="133"/>
      <c r="T172" s="133"/>
      <c r="U172" s="133"/>
      <c r="V172" s="133"/>
      <c r="W172" s="133"/>
      <c r="X172" s="133"/>
      <c r="Y172" s="133"/>
      <c r="AB172" s="134" t="s">
        <v>6911</v>
      </c>
      <c r="AC172" s="146" t="e" cm="1">
        <f t="array" ref="AC172">_xlfn.TEXTSPLIT(H172,CHAR(10))</f>
        <v>#VALUE!</v>
      </c>
      <c r="AD172" s="146"/>
      <c r="AE172" s="146" t="e">
        <v>#VALUE!</v>
      </c>
      <c r="AG172" s="134" t="e" cm="1" vm="1">
        <f t="array" ref="AG172">_xlfn.TEXTJOIN(",",TRUE,_xlfn._xlws.FILTER(市町村コード!$B$2:$B$186,ISNUMBER(SEARCH(市町村コード!$B$2:$B$186,K172))))</f>
        <v>#VALUE!</v>
      </c>
      <c r="AH172" s="134" t="e" vm="1">
        <v>#VALUE!</v>
      </c>
      <c r="AI172" s="134" t="str">
        <f t="shared" si="4"/>
        <v/>
      </c>
      <c r="AJ172" s="134" t="str">
        <f t="shared" si="5"/>
        <v/>
      </c>
      <c r="AK172" s="134" t="s">
        <v>6911</v>
      </c>
      <c r="AO172" s="133"/>
      <c r="AP172" s="134" t="e" cm="1">
        <f t="array" ref="AP172">_xlfn.TEXTSPLIT(AO172,CHAR(10))</f>
        <v>#VALUE!</v>
      </c>
      <c r="BM172" s="134" t="e">
        <v>#VALUE!</v>
      </c>
    </row>
    <row r="173" spans="1:71" ht="12" customHeight="1">
      <c r="A173" s="133"/>
      <c r="B173" s="133"/>
      <c r="C173" s="133"/>
      <c r="D173" s="133"/>
      <c r="E173" s="133"/>
      <c r="F173" s="133"/>
      <c r="G173" s="133"/>
      <c r="H173" s="133"/>
      <c r="I173" s="133"/>
      <c r="J173" s="133"/>
      <c r="K173" s="133"/>
      <c r="L173" s="133"/>
      <c r="M173" s="133"/>
      <c r="N173" s="133"/>
      <c r="O173" s="133"/>
      <c r="P173" s="133"/>
      <c r="Q173" s="133"/>
      <c r="R173" s="133"/>
      <c r="S173" s="133"/>
      <c r="T173" s="133"/>
      <c r="U173" s="133"/>
      <c r="V173" s="133"/>
      <c r="W173" s="133"/>
      <c r="X173" s="133"/>
      <c r="Y173" s="133"/>
      <c r="AB173" s="134" t="s">
        <v>6911</v>
      </c>
      <c r="AC173" s="146" t="e" cm="1">
        <f t="array" ref="AC173">_xlfn.TEXTSPLIT(H173,CHAR(10))</f>
        <v>#VALUE!</v>
      </c>
      <c r="AD173" s="146"/>
      <c r="AE173" s="146" t="e">
        <v>#VALUE!</v>
      </c>
      <c r="AG173" s="134" t="e" cm="1" vm="1">
        <f t="array" ref="AG173">_xlfn.TEXTJOIN(",",TRUE,_xlfn._xlws.FILTER(市町村コード!$B$2:$B$186,ISNUMBER(SEARCH(市町村コード!$B$2:$B$186,K173))))</f>
        <v>#VALUE!</v>
      </c>
      <c r="AH173" s="134" t="e" vm="1">
        <v>#VALUE!</v>
      </c>
      <c r="AI173" s="134" t="str">
        <f t="shared" si="4"/>
        <v/>
      </c>
      <c r="AJ173" s="134" t="str">
        <f t="shared" si="5"/>
        <v/>
      </c>
      <c r="AK173" s="134" t="s">
        <v>6911</v>
      </c>
      <c r="AO173" s="133"/>
      <c r="AP173" s="134" t="e" cm="1">
        <f t="array" ref="AP173">_xlfn.TEXTSPLIT(AO173,CHAR(10))</f>
        <v>#VALUE!</v>
      </c>
      <c r="BM173" s="134" t="e">
        <v>#VALUE!</v>
      </c>
    </row>
    <row r="174" spans="1:71" ht="8.1" customHeight="1">
      <c r="A174" s="133"/>
      <c r="B174" s="133"/>
      <c r="C174" s="133"/>
      <c r="D174" s="133"/>
      <c r="E174" s="133"/>
      <c r="F174" s="133"/>
      <c r="G174" s="133"/>
      <c r="H174" s="133"/>
      <c r="I174" s="178" t="s">
        <v>476</v>
      </c>
      <c r="J174" s="178"/>
      <c r="K174" s="178"/>
      <c r="L174" s="133"/>
      <c r="M174" s="133"/>
      <c r="N174" s="133"/>
      <c r="O174" s="133"/>
      <c r="P174" s="133"/>
      <c r="Q174" s="133"/>
      <c r="R174" s="133"/>
      <c r="S174" s="133"/>
      <c r="T174" s="133"/>
      <c r="U174" s="133"/>
      <c r="V174" s="133"/>
      <c r="W174" s="133"/>
      <c r="X174" s="133"/>
      <c r="Y174" s="133"/>
      <c r="AB174" s="134" t="s">
        <v>6911</v>
      </c>
      <c r="AC174" s="146" t="e" cm="1">
        <f t="array" ref="AC174">_xlfn.TEXTSPLIT(H174,CHAR(10))</f>
        <v>#VALUE!</v>
      </c>
      <c r="AD174" s="146"/>
      <c r="AE174" s="146" t="e">
        <v>#VALUE!</v>
      </c>
      <c r="AG174" s="134" t="e" cm="1" vm="1">
        <f t="array" ref="AG174">_xlfn.TEXTJOIN(",",TRUE,_xlfn._xlws.FILTER(市町村コード!$B$2:$B$186,ISNUMBER(SEARCH(市町村コード!$B$2:$B$186,K174))))</f>
        <v>#VALUE!</v>
      </c>
      <c r="AH174" s="134" t="e" vm="1">
        <v>#VALUE!</v>
      </c>
      <c r="AI174" s="134" t="str">
        <f t="shared" si="4"/>
        <v/>
      </c>
      <c r="AJ174" s="134" t="str">
        <f t="shared" si="5"/>
        <v/>
      </c>
      <c r="AK174" s="134" t="s">
        <v>6911</v>
      </c>
      <c r="AO174" s="133"/>
      <c r="AP174" s="134" t="e" cm="1">
        <f t="array" ref="AP174">_xlfn.TEXTSPLIT(AO174,CHAR(10))</f>
        <v>#VALUE!</v>
      </c>
      <c r="BM174" s="134" t="e">
        <v>#VALUE!</v>
      </c>
    </row>
    <row r="175" spans="1:71" ht="12" customHeight="1">
      <c r="A175" s="133"/>
      <c r="B175" s="179"/>
      <c r="C175" s="179"/>
      <c r="D175" s="179"/>
      <c r="E175" s="179"/>
      <c r="F175" s="133"/>
      <c r="G175" s="133"/>
      <c r="H175" s="133"/>
      <c r="I175" s="178"/>
      <c r="J175" s="178"/>
      <c r="K175" s="178"/>
      <c r="L175" s="133"/>
      <c r="M175" s="133"/>
      <c r="N175" s="133"/>
      <c r="O175" s="133"/>
      <c r="P175" s="133"/>
      <c r="Q175" s="133"/>
      <c r="R175" s="133"/>
      <c r="S175" s="133"/>
      <c r="T175" s="133"/>
      <c r="U175" s="133"/>
      <c r="V175" s="133"/>
      <c r="W175" s="133"/>
      <c r="X175" s="133"/>
      <c r="Y175" s="133"/>
      <c r="AB175" s="134" t="s">
        <v>6911</v>
      </c>
      <c r="AC175" s="146" t="e" cm="1">
        <f t="array" ref="AC175">_xlfn.TEXTSPLIT(H175,CHAR(10))</f>
        <v>#VALUE!</v>
      </c>
      <c r="AD175" s="146"/>
      <c r="AE175" s="146" t="e">
        <v>#VALUE!</v>
      </c>
      <c r="AG175" s="134" t="e" cm="1" vm="1">
        <f t="array" ref="AG175">_xlfn.TEXTJOIN(",",TRUE,_xlfn._xlws.FILTER(市町村コード!$B$2:$B$186,ISNUMBER(SEARCH(市町村コード!$B$2:$B$186,K175))))</f>
        <v>#VALUE!</v>
      </c>
      <c r="AH175" s="134" t="e" vm="1">
        <v>#VALUE!</v>
      </c>
      <c r="AI175" s="134" t="str">
        <f t="shared" si="4"/>
        <v/>
      </c>
      <c r="AJ175" s="134" t="str">
        <f t="shared" si="5"/>
        <v/>
      </c>
      <c r="AK175" s="134" t="s">
        <v>6911</v>
      </c>
      <c r="AO175" s="133"/>
      <c r="AP175" s="134" t="e" cm="1">
        <f t="array" ref="AP175">_xlfn.TEXTSPLIT(AO175,CHAR(10))</f>
        <v>#VALUE!</v>
      </c>
      <c r="BM175" s="134" t="e">
        <v>#VALUE!</v>
      </c>
    </row>
    <row r="176" spans="1:71" ht="14.1" customHeight="1">
      <c r="A176" s="133"/>
      <c r="B176" s="133"/>
      <c r="C176" s="180" t="s">
        <v>477</v>
      </c>
      <c r="D176" s="180"/>
      <c r="E176" s="180"/>
      <c r="F176" s="180"/>
      <c r="G176" s="180"/>
      <c r="H176" s="180"/>
      <c r="I176" s="180"/>
      <c r="J176" s="180"/>
      <c r="K176" s="180"/>
      <c r="L176" s="133"/>
      <c r="M176" s="133"/>
      <c r="N176" s="133"/>
      <c r="O176" s="181" t="s">
        <v>478</v>
      </c>
      <c r="P176" s="181"/>
      <c r="Q176" s="181"/>
      <c r="R176" s="181"/>
      <c r="S176" s="181"/>
      <c r="T176" s="135" t="s">
        <v>560</v>
      </c>
      <c r="U176" s="136" t="s">
        <v>480</v>
      </c>
      <c r="V176" s="133"/>
      <c r="W176" s="133"/>
      <c r="X176" s="133"/>
      <c r="Y176" s="133"/>
      <c r="AB176" s="134" t="s">
        <v>6911</v>
      </c>
      <c r="AC176" s="146" t="e" cm="1">
        <f t="array" ref="AC176">_xlfn.TEXTSPLIT(H176,CHAR(10))</f>
        <v>#VALUE!</v>
      </c>
      <c r="AD176" s="146"/>
      <c r="AE176" s="146" t="e">
        <v>#VALUE!</v>
      </c>
      <c r="AG176" s="134" t="e" cm="1" vm="1">
        <f t="array" ref="AG176">_xlfn.TEXTJOIN(",",TRUE,_xlfn._xlws.FILTER(市町村コード!$B$2:$B$186,ISNUMBER(SEARCH(市町村コード!$B$2:$B$186,K176))))</f>
        <v>#VALUE!</v>
      </c>
      <c r="AH176" s="134" t="e" vm="1">
        <v>#VALUE!</v>
      </c>
      <c r="AI176" s="134" t="str">
        <f t="shared" si="4"/>
        <v/>
      </c>
      <c r="AJ176" s="134" t="str">
        <f t="shared" si="5"/>
        <v/>
      </c>
      <c r="AK176" s="134" t="s">
        <v>6911</v>
      </c>
      <c r="AP176" s="134" t="e" cm="1">
        <f t="array" ref="AP176">_xlfn.TEXTSPLIT(AO176,CHAR(10))</f>
        <v>#VALUE!</v>
      </c>
      <c r="BM176" s="134" t="e">
        <v>#VALUE!</v>
      </c>
    </row>
    <row r="177" spans="1:74" ht="0.95" customHeight="1" thickBot="1">
      <c r="A177" s="133"/>
      <c r="B177" s="133"/>
      <c r="C177" s="133"/>
      <c r="D177" s="133"/>
      <c r="E177" s="133"/>
      <c r="F177" s="133"/>
      <c r="G177" s="133"/>
      <c r="H177" s="133"/>
      <c r="I177" s="133"/>
      <c r="J177" s="133"/>
      <c r="K177" s="133"/>
      <c r="L177" s="133"/>
      <c r="M177" s="133"/>
      <c r="N177" s="133"/>
      <c r="O177" s="133"/>
      <c r="P177" s="133"/>
      <c r="Q177" s="133"/>
      <c r="R177" s="133"/>
      <c r="S177" s="133"/>
      <c r="T177" s="133"/>
      <c r="U177" s="133"/>
      <c r="V177" s="133"/>
      <c r="W177" s="133"/>
      <c r="X177" s="133"/>
      <c r="Y177" s="133"/>
      <c r="AB177" s="134" t="s">
        <v>6911</v>
      </c>
      <c r="AC177" s="146" t="e" cm="1">
        <f t="array" ref="AC177">_xlfn.TEXTSPLIT(H177,CHAR(10))</f>
        <v>#VALUE!</v>
      </c>
      <c r="AD177" s="146"/>
      <c r="AE177" s="146" t="e">
        <v>#VALUE!</v>
      </c>
      <c r="AG177" s="134" t="e" cm="1" vm="1">
        <f t="array" ref="AG177">_xlfn.TEXTJOIN(",",TRUE,_xlfn._xlws.FILTER(市町村コード!$B$2:$B$186,ISNUMBER(SEARCH(市町村コード!$B$2:$B$186,K177))))</f>
        <v>#VALUE!</v>
      </c>
      <c r="AH177" s="134" t="e" vm="1">
        <v>#VALUE!</v>
      </c>
      <c r="AI177" s="134" t="str">
        <f t="shared" si="4"/>
        <v/>
      </c>
      <c r="AJ177" s="134" t="str">
        <f t="shared" si="5"/>
        <v/>
      </c>
      <c r="AK177" s="134" t="s">
        <v>6911</v>
      </c>
      <c r="AO177" s="133"/>
      <c r="AP177" s="134" t="e" cm="1">
        <f t="array" ref="AP177">_xlfn.TEXTSPLIT(AO177,CHAR(10))</f>
        <v>#VALUE!</v>
      </c>
      <c r="BM177" s="134" t="e">
        <v>#VALUE!</v>
      </c>
    </row>
    <row r="178" spans="1:74" ht="0.95" customHeight="1">
      <c r="A178" s="133"/>
      <c r="B178" s="176"/>
      <c r="C178" s="176"/>
      <c r="D178" s="176"/>
      <c r="E178" s="176"/>
      <c r="F178" s="176"/>
      <c r="G178" s="176"/>
      <c r="H178" s="176"/>
      <c r="I178" s="176"/>
      <c r="J178" s="176"/>
      <c r="K178" s="176"/>
      <c r="L178" s="176"/>
      <c r="M178" s="176"/>
      <c r="N178" s="176"/>
      <c r="O178" s="176"/>
      <c r="P178" s="176"/>
      <c r="Q178" s="176"/>
      <c r="R178" s="176"/>
      <c r="S178" s="176"/>
      <c r="T178" s="176"/>
      <c r="U178" s="176"/>
      <c r="V178" s="176"/>
      <c r="W178" s="176"/>
      <c r="X178" s="133"/>
      <c r="Y178" s="133"/>
      <c r="AB178" s="134" t="s">
        <v>6911</v>
      </c>
      <c r="AC178" s="146" t="e" cm="1">
        <f t="array" ref="AC178">_xlfn.TEXTSPLIT(H178,CHAR(10))</f>
        <v>#VALUE!</v>
      </c>
      <c r="AD178" s="146"/>
      <c r="AE178" s="146" t="e">
        <v>#VALUE!</v>
      </c>
      <c r="AG178" s="134" t="e" cm="1" vm="1">
        <f t="array" ref="AG178">_xlfn.TEXTJOIN(",",TRUE,_xlfn._xlws.FILTER(市町村コード!$B$2:$B$186,ISNUMBER(SEARCH(市町村コード!$B$2:$B$186,K178))))</f>
        <v>#VALUE!</v>
      </c>
      <c r="AH178" s="134" t="e" vm="1">
        <v>#VALUE!</v>
      </c>
      <c r="AI178" s="134" t="str">
        <f t="shared" si="4"/>
        <v/>
      </c>
      <c r="AJ178" s="134" t="str">
        <f t="shared" si="5"/>
        <v/>
      </c>
      <c r="AK178" s="134" t="s">
        <v>6911</v>
      </c>
      <c r="AP178" s="134" t="e" cm="1">
        <f t="array" ref="AP178">_xlfn.TEXTSPLIT(AO178,CHAR(10))</f>
        <v>#VALUE!</v>
      </c>
      <c r="BM178" s="134" t="e">
        <v>#VALUE!</v>
      </c>
    </row>
    <row r="179" spans="1:74" ht="15.95" customHeight="1" thickBot="1">
      <c r="A179" s="133"/>
      <c r="B179" s="137"/>
      <c r="C179" s="138" t="s">
        <v>481</v>
      </c>
      <c r="D179" s="137"/>
      <c r="E179" s="177" t="s">
        <v>482</v>
      </c>
      <c r="F179" s="177"/>
      <c r="G179" s="137"/>
      <c r="H179" s="177" t="s">
        <v>483</v>
      </c>
      <c r="I179" s="177"/>
      <c r="J179" s="137"/>
      <c r="K179" s="177" t="s">
        <v>484</v>
      </c>
      <c r="L179" s="177"/>
      <c r="M179" s="137"/>
      <c r="N179" s="177" t="s">
        <v>485</v>
      </c>
      <c r="O179" s="177"/>
      <c r="P179" s="137"/>
      <c r="Q179" s="139" t="s">
        <v>486</v>
      </c>
      <c r="R179" s="137"/>
      <c r="S179" s="177" t="s">
        <v>487</v>
      </c>
      <c r="T179" s="177"/>
      <c r="U179" s="177"/>
      <c r="V179" s="177"/>
      <c r="W179" s="137"/>
      <c r="X179" s="133"/>
      <c r="Y179" s="133"/>
      <c r="AB179" s="134" t="s">
        <v>482</v>
      </c>
      <c r="AC179" s="146" t="str" cm="1">
        <f t="array" ref="AC179">_xlfn.TEXTSPLIT(H179,CHAR(10))</f>
        <v>事業者名/事業所名</v>
      </c>
      <c r="AD179" s="146"/>
      <c r="AE179" s="146" t="s">
        <v>483</v>
      </c>
      <c r="AG179" s="134" t="e" cm="1" vm="1">
        <f t="array" ref="AG179">_xlfn.TEXTJOIN(",",TRUE,_xlfn._xlws.FILTER(市町村コード!$B$2:$B$186,ISNUMBER(SEARCH(市町村コード!$B$2:$B$186,K179))))</f>
        <v>#VALUE!</v>
      </c>
      <c r="AH179" s="134" t="e" vm="1">
        <v>#VALUE!</v>
      </c>
      <c r="AI179" s="134" t="str">
        <f t="shared" si="4"/>
        <v/>
      </c>
      <c r="AJ179" s="134" t="str">
        <f t="shared" si="5"/>
        <v>事業所所在地</v>
      </c>
      <c r="AK179" s="134" t="s">
        <v>484</v>
      </c>
      <c r="AO179" s="139" t="s">
        <v>486</v>
      </c>
      <c r="AP179" s="134" t="str" cm="1">
        <f t="array" ref="AP179">_xlfn.TEXTSPLIT(AO179,CHAR(10))</f>
        <v>受理番号</v>
      </c>
      <c r="BM179" s="134" t="s">
        <v>486</v>
      </c>
    </row>
    <row r="180" spans="1:74" ht="111" customHeight="1" thickBot="1">
      <c r="A180" s="133"/>
      <c r="B180" s="184"/>
      <c r="C180" s="140" t="s">
        <v>913</v>
      </c>
      <c r="D180" s="184"/>
      <c r="E180" s="174" t="s">
        <v>914</v>
      </c>
      <c r="F180" s="174"/>
      <c r="G180" s="184"/>
      <c r="H180" s="175" t="s">
        <v>915</v>
      </c>
      <c r="I180" s="175"/>
      <c r="J180" s="184"/>
      <c r="K180" s="175" t="s">
        <v>916</v>
      </c>
      <c r="L180" s="175"/>
      <c r="M180" s="184"/>
      <c r="N180" s="182" t="s">
        <v>917</v>
      </c>
      <c r="O180" s="182"/>
      <c r="P180" s="184"/>
      <c r="Q180" s="141" t="s">
        <v>918</v>
      </c>
      <c r="R180" s="184"/>
      <c r="S180" s="173" t="s">
        <v>919</v>
      </c>
      <c r="T180" s="173"/>
      <c r="U180" s="173"/>
      <c r="V180" s="173"/>
      <c r="W180" s="184"/>
      <c r="X180" s="133"/>
      <c r="Y180" s="133"/>
      <c r="AB180" s="134" t="s">
        <v>9174</v>
      </c>
      <c r="AC180" s="146" t="str" cm="1">
        <f t="array" ref="AC180:AD180">_xlfn.TEXTSPLIT(H180,CHAR(10))</f>
        <v>株式会社マジカルケア</v>
      </c>
      <c r="AD180" s="146" t="str">
        <v>てつなぎ訪問看護ステーション</v>
      </c>
      <c r="AE180" s="146" t="s">
        <v>7682</v>
      </c>
      <c r="AF180" s="134" t="s">
        <v>7683</v>
      </c>
      <c r="AG180" s="134" t="str" cm="1">
        <f t="array" ref="AG180">_xlfn.TEXTJOIN(",",TRUE,_xlfn._xlws.FILTER(市町村コード!$B$2:$B$186,ISNUMBER(SEARCH(市町村コード!$B$2:$B$186,K180))))</f>
        <v>札幌市</v>
      </c>
      <c r="AH180" s="134" t="s">
        <v>6712</v>
      </c>
      <c r="AI180" s="134" t="str">
        <f t="shared" si="4"/>
        <v xml:space="preserve">
札幌市中央区南五条西８丁目６－２ウィンダムヒル南５条</v>
      </c>
      <c r="AJ180" s="134" t="str">
        <f t="shared" si="5"/>
        <v>〒064－0805</v>
      </c>
      <c r="AK180" s="134" t="s">
        <v>6953</v>
      </c>
      <c r="AO180" s="142" t="s">
        <v>918</v>
      </c>
      <c r="AP180" s="134" t="str" cm="1">
        <f t="array" ref="AP180:AY180">_xlfn.TEXTSPLIT(AO180,CHAR(10))</f>
        <v>( 訪看10 )第    559 号</v>
      </c>
      <c r="AQ180" s="134" t="str">
        <v>( 訪看23 )第   1116 号</v>
      </c>
      <c r="AR180" s="134" t="str">
        <v>( 訪看24 )第    837 号</v>
      </c>
      <c r="AS180" s="134" t="str">
        <v>( 訪看25 )第    910 号</v>
      </c>
      <c r="AT180" s="134" t="str">
        <v>( 訪看27 )第    269 号</v>
      </c>
      <c r="AU180" s="134" t="str">
        <v>( 訪看28 )第    171 号</v>
      </c>
      <c r="AV180" s="134" t="str">
        <v>( 訪看34 )第    327 号</v>
      </c>
      <c r="AW180" s="134" t="str">
        <v>( 訪ベⅠ１ )第    377 号</v>
      </c>
      <c r="AX180" s="134" t="str">
        <v>( 訪ベⅠ１注 )第    186 号</v>
      </c>
      <c r="AY180" s="134" t="str">
        <v>( 訪看40 )第    380 号</v>
      </c>
      <c r="BM180" s="134" t="s">
        <v>10418</v>
      </c>
      <c r="BN180" s="134" t="s">
        <v>10419</v>
      </c>
      <c r="BO180" s="134" t="s">
        <v>10420</v>
      </c>
      <c r="BP180" s="134" t="s">
        <v>10421</v>
      </c>
      <c r="BQ180" s="134" t="s">
        <v>10422</v>
      </c>
      <c r="BR180" s="134" t="s">
        <v>10423</v>
      </c>
      <c r="BS180" s="134" t="s">
        <v>10424</v>
      </c>
      <c r="BT180" s="134" t="s">
        <v>10425</v>
      </c>
      <c r="BU180" s="134" t="s">
        <v>10426</v>
      </c>
      <c r="BV180" s="134" t="s">
        <v>10427</v>
      </c>
    </row>
    <row r="181" spans="1:74" ht="75" customHeight="1" thickBot="1">
      <c r="A181" s="133"/>
      <c r="B181" s="184"/>
      <c r="C181" s="140" t="s">
        <v>920</v>
      </c>
      <c r="D181" s="184"/>
      <c r="E181" s="174" t="s">
        <v>921</v>
      </c>
      <c r="F181" s="174"/>
      <c r="G181" s="184"/>
      <c r="H181" s="175" t="s">
        <v>922</v>
      </c>
      <c r="I181" s="175"/>
      <c r="J181" s="184"/>
      <c r="K181" s="175" t="s">
        <v>923</v>
      </c>
      <c r="L181" s="175"/>
      <c r="M181" s="184"/>
      <c r="N181" s="182" t="s">
        <v>924</v>
      </c>
      <c r="O181" s="182"/>
      <c r="P181" s="184"/>
      <c r="Q181" s="141" t="s">
        <v>925</v>
      </c>
      <c r="R181" s="184"/>
      <c r="S181" s="173" t="s">
        <v>926</v>
      </c>
      <c r="T181" s="173"/>
      <c r="U181" s="173"/>
      <c r="V181" s="173"/>
      <c r="W181" s="184"/>
      <c r="X181" s="133"/>
      <c r="Y181" s="133"/>
      <c r="AB181" s="134" t="s">
        <v>9175</v>
      </c>
      <c r="AC181" s="146" t="str" cm="1">
        <f t="array" ref="AC181:AD181">_xlfn.TEXTSPLIT(H181,CHAR(10))</f>
        <v>株式会社アイケア北海道</v>
      </c>
      <c r="AD181" s="146" t="str">
        <v>訪問看護　アイケア北海道</v>
      </c>
      <c r="AE181" s="146" t="s">
        <v>7684</v>
      </c>
      <c r="AF181" s="134" t="s">
        <v>7685</v>
      </c>
      <c r="AG181" s="134" t="str" cm="1">
        <f t="array" ref="AG181">_xlfn.TEXTJOIN(",",TRUE,_xlfn._xlws.FILTER(市町村コード!$B$2:$B$186,ISNUMBER(SEARCH(市町村コード!$B$2:$B$186,K181))))</f>
        <v>札幌市</v>
      </c>
      <c r="AH181" s="134" t="s">
        <v>6712</v>
      </c>
      <c r="AI181" s="134" t="str">
        <f t="shared" si="4"/>
        <v xml:space="preserve">
札幌市中央区南九条西３丁目１０－９７札幌ＫＳビル４階</v>
      </c>
      <c r="AJ181" s="134" t="str">
        <f t="shared" si="5"/>
        <v>〒064－0809</v>
      </c>
      <c r="AK181" s="134" t="s">
        <v>6938</v>
      </c>
      <c r="AO181" s="142" t="s">
        <v>925</v>
      </c>
      <c r="AP181" s="134" t="str" cm="1">
        <f t="array" ref="AP181:AV181">_xlfn.TEXTSPLIT(AO181,CHAR(10))</f>
        <v>( 訪看10 )第    560 号</v>
      </c>
      <c r="AQ181" s="134" t="str">
        <v>( 訪看23 )第    843 号</v>
      </c>
      <c r="AR181" s="134" t="str">
        <v>( 訪看25 )第    916 号</v>
      </c>
      <c r="AS181" s="134" t="str">
        <v>( 訪看27 )第    274 号</v>
      </c>
      <c r="AT181" s="134" t="str">
        <v>( 訪看28 )第    177 号</v>
      </c>
      <c r="AU181" s="134" t="str">
        <v>( 訪ベⅠ１ )第     73 号</v>
      </c>
      <c r="AV181" s="134" t="str">
        <v>( 訪看41 )第    192 号</v>
      </c>
      <c r="BM181" s="134" t="s">
        <v>10428</v>
      </c>
      <c r="BN181" s="134" t="s">
        <v>10429</v>
      </c>
      <c r="BO181" s="134" t="s">
        <v>10430</v>
      </c>
      <c r="BP181" s="134" t="s">
        <v>10431</v>
      </c>
      <c r="BQ181" s="134" t="s">
        <v>10432</v>
      </c>
      <c r="BR181" s="134" t="s">
        <v>10433</v>
      </c>
      <c r="BS181" s="134" t="s">
        <v>10434</v>
      </c>
    </row>
    <row r="182" spans="1:74" ht="45.95" customHeight="1" thickBot="1">
      <c r="A182" s="133"/>
      <c r="B182" s="184"/>
      <c r="C182" s="140" t="s">
        <v>927</v>
      </c>
      <c r="D182" s="184"/>
      <c r="E182" s="174" t="s">
        <v>928</v>
      </c>
      <c r="F182" s="174"/>
      <c r="G182" s="184"/>
      <c r="H182" s="175" t="s">
        <v>929</v>
      </c>
      <c r="I182" s="175"/>
      <c r="J182" s="184"/>
      <c r="K182" s="175" t="s">
        <v>930</v>
      </c>
      <c r="L182" s="175"/>
      <c r="M182" s="184"/>
      <c r="N182" s="182" t="s">
        <v>931</v>
      </c>
      <c r="O182" s="182"/>
      <c r="P182" s="184"/>
      <c r="Q182" s="141" t="s">
        <v>932</v>
      </c>
      <c r="R182" s="184"/>
      <c r="S182" s="173" t="s">
        <v>933</v>
      </c>
      <c r="T182" s="173"/>
      <c r="U182" s="173"/>
      <c r="V182" s="173"/>
      <c r="W182" s="184"/>
      <c r="X182" s="133"/>
      <c r="Y182" s="133"/>
      <c r="AB182" s="134" t="s">
        <v>9176</v>
      </c>
      <c r="AC182" s="146" t="str" cm="1">
        <f t="array" ref="AC182:AD182">_xlfn.TEXTSPLIT(H182,CHAR(10))</f>
        <v>有限会社ヒーリングラボ</v>
      </c>
      <c r="AD182" s="146" t="str">
        <v>こころの訪問看護ステーション</v>
      </c>
      <c r="AE182" s="146" t="s">
        <v>7686</v>
      </c>
      <c r="AF182" s="134" t="s">
        <v>7687</v>
      </c>
      <c r="AG182" s="134" t="str" cm="1">
        <f t="array" ref="AG182">_xlfn.TEXTJOIN(",",TRUE,_xlfn._xlws.FILTER(市町村コード!$B$2:$B$186,ISNUMBER(SEARCH(市町村コード!$B$2:$B$186,K182))))</f>
        <v>札幌市</v>
      </c>
      <c r="AH182" s="134" t="s">
        <v>6712</v>
      </c>
      <c r="AI182" s="134" t="str">
        <f t="shared" si="4"/>
        <v xml:space="preserve">
札幌市中央区大通西１１丁目４番地２２第２大通藤井ビル７階</v>
      </c>
      <c r="AJ182" s="134" t="str">
        <f t="shared" si="5"/>
        <v>〒060－0042</v>
      </c>
      <c r="AK182" s="134" t="s">
        <v>6946</v>
      </c>
      <c r="AO182" s="142" t="s">
        <v>932</v>
      </c>
      <c r="AP182" s="134" t="str" cm="1">
        <f t="array" ref="AP182:AQ182">_xlfn.TEXTSPLIT(AO182,CHAR(10))</f>
        <v>( 訪看10 )第    569 号</v>
      </c>
      <c r="AQ182" s="134" t="str">
        <v>( 訪看40 )第    590 号</v>
      </c>
      <c r="BM182" s="134" t="s">
        <v>10435</v>
      </c>
      <c r="BN182" s="134" t="s">
        <v>10436</v>
      </c>
    </row>
    <row r="183" spans="1:74" ht="93" customHeight="1" thickBot="1">
      <c r="A183" s="133"/>
      <c r="B183" s="184"/>
      <c r="C183" s="140" t="s">
        <v>934</v>
      </c>
      <c r="D183" s="184"/>
      <c r="E183" s="174" t="s">
        <v>935</v>
      </c>
      <c r="F183" s="174"/>
      <c r="G183" s="184"/>
      <c r="H183" s="175" t="s">
        <v>936</v>
      </c>
      <c r="I183" s="175"/>
      <c r="J183" s="184"/>
      <c r="K183" s="175" t="s">
        <v>937</v>
      </c>
      <c r="L183" s="175"/>
      <c r="M183" s="184"/>
      <c r="N183" s="182" t="s">
        <v>938</v>
      </c>
      <c r="O183" s="182"/>
      <c r="P183" s="184"/>
      <c r="Q183" s="141" t="s">
        <v>939</v>
      </c>
      <c r="R183" s="184"/>
      <c r="S183" s="173" t="s">
        <v>940</v>
      </c>
      <c r="T183" s="173"/>
      <c r="U183" s="173"/>
      <c r="V183" s="173"/>
      <c r="W183" s="184"/>
      <c r="X183" s="133"/>
      <c r="Y183" s="133"/>
      <c r="AB183" s="134" t="s">
        <v>9177</v>
      </c>
      <c r="AC183" s="146" t="str" cm="1">
        <f t="array" ref="AC183:AD183">_xlfn.TEXTSPLIT(H183,CHAR(10))</f>
        <v>株式会社ｃｏｃｏｎｅ</v>
      </c>
      <c r="AD183" s="146" t="str">
        <v>訪問看護ステーションここね</v>
      </c>
      <c r="AE183" s="146" t="s">
        <v>7688</v>
      </c>
      <c r="AF183" s="134" t="s">
        <v>7689</v>
      </c>
      <c r="AG183" s="134" t="str" cm="1">
        <f t="array" ref="AG183">_xlfn.TEXTJOIN(",",TRUE,_xlfn._xlws.FILTER(市町村コード!$B$2:$B$186,ISNUMBER(SEARCH(市町村コード!$B$2:$B$186,K183))))</f>
        <v>札幌市</v>
      </c>
      <c r="AH183" s="134" t="s">
        <v>6712</v>
      </c>
      <c r="AI183" s="134" t="str">
        <f t="shared" si="4"/>
        <v xml:space="preserve">
札幌市中央区南十一条西１７丁目２－８サイレンス旭ヶ丘１ＦＡ</v>
      </c>
      <c r="AJ183" s="134" t="str">
        <f t="shared" si="5"/>
        <v>〒064－0811</v>
      </c>
      <c r="AK183" s="134" t="s">
        <v>6932</v>
      </c>
      <c r="AO183" s="142" t="s">
        <v>939</v>
      </c>
      <c r="AP183" s="134" t="str" cm="1">
        <f t="array" ref="AP183:AX183">_xlfn.TEXTSPLIT(AO183,CHAR(10))</f>
        <v>( 訪看23 )第    838 号</v>
      </c>
      <c r="AQ183" s="134" t="str">
        <v>( 訪看25 )第    911 号</v>
      </c>
      <c r="AR183" s="134" t="str">
        <v>( 訪看26 )第     43 号</v>
      </c>
      <c r="AS183" s="134" t="str">
        <v>( 訪看32 )第     26 号</v>
      </c>
      <c r="AT183" s="134" t="str">
        <v>( 訪看34 )第     73 号</v>
      </c>
      <c r="AU183" s="134" t="str">
        <v>( 訪看35 )第     21 号</v>
      </c>
      <c r="AV183" s="134" t="str">
        <v>( 訪看37 )第      9 号</v>
      </c>
      <c r="AW183" s="134" t="str">
        <v>( 訪ベⅠ１ )第    522 号</v>
      </c>
      <c r="AX183" s="134" t="str">
        <v>( 訪看40 )第    171 号</v>
      </c>
      <c r="BM183" s="134" t="s">
        <v>10437</v>
      </c>
      <c r="BN183" s="134" t="s">
        <v>10438</v>
      </c>
      <c r="BO183" s="134" t="s">
        <v>10439</v>
      </c>
      <c r="BP183" s="134" t="s">
        <v>10440</v>
      </c>
      <c r="BQ183" s="134" t="s">
        <v>10441</v>
      </c>
      <c r="BR183" s="134" t="s">
        <v>10442</v>
      </c>
      <c r="BS183" s="134" t="s">
        <v>10443</v>
      </c>
      <c r="BT183" s="134" t="s">
        <v>10444</v>
      </c>
      <c r="BU183" s="134" t="s">
        <v>10445</v>
      </c>
    </row>
    <row r="184" spans="1:74" ht="45.95" customHeight="1" thickBot="1">
      <c r="A184" s="133"/>
      <c r="B184" s="184"/>
      <c r="C184" s="140" t="s">
        <v>941</v>
      </c>
      <c r="D184" s="184"/>
      <c r="E184" s="174" t="s">
        <v>942</v>
      </c>
      <c r="F184" s="174"/>
      <c r="G184" s="184"/>
      <c r="H184" s="175" t="s">
        <v>943</v>
      </c>
      <c r="I184" s="175"/>
      <c r="J184" s="184"/>
      <c r="K184" s="175" t="s">
        <v>944</v>
      </c>
      <c r="L184" s="175"/>
      <c r="M184" s="184"/>
      <c r="N184" s="182" t="s">
        <v>945</v>
      </c>
      <c r="O184" s="182"/>
      <c r="P184" s="184"/>
      <c r="Q184" s="141" t="s">
        <v>946</v>
      </c>
      <c r="R184" s="184"/>
      <c r="S184" s="173" t="s">
        <v>947</v>
      </c>
      <c r="T184" s="173"/>
      <c r="U184" s="173"/>
      <c r="V184" s="173"/>
      <c r="W184" s="184"/>
      <c r="X184" s="133"/>
      <c r="Y184" s="133"/>
      <c r="AB184" s="134" t="s">
        <v>9178</v>
      </c>
      <c r="AC184" s="146" t="str" cm="1">
        <f t="array" ref="AC184:AD184">_xlfn.TEXTSPLIT(H184,CHAR(10))</f>
        <v>株式会社ＣＯＷＥＡＬ</v>
      </c>
      <c r="AD184" s="146" t="str">
        <v>訪問看護ステーションオリーブ</v>
      </c>
      <c r="AE184" s="146" t="s">
        <v>7690</v>
      </c>
      <c r="AF184" s="134" t="s">
        <v>7691</v>
      </c>
      <c r="AG184" s="134" t="str" cm="1">
        <f t="array" ref="AG184">_xlfn.TEXTJOIN(",",TRUE,_xlfn._xlws.FILTER(市町村コード!$B$2:$B$186,ISNUMBER(SEARCH(市町村コード!$B$2:$B$186,K184))))</f>
        <v>札幌市</v>
      </c>
      <c r="AH184" s="134" t="s">
        <v>6712</v>
      </c>
      <c r="AI184" s="134" t="str">
        <f t="shared" si="4"/>
        <v xml:space="preserve">
札幌市北区北四十条西４丁目２－１０麻生パステルセトビル５０６号</v>
      </c>
      <c r="AJ184" s="134" t="str">
        <f t="shared" si="5"/>
        <v>〒001－0040</v>
      </c>
      <c r="AK184" s="134" t="s">
        <v>6954</v>
      </c>
      <c r="AO184" s="142" t="s">
        <v>946</v>
      </c>
      <c r="AP184" s="134" t="str" cm="1">
        <f t="array" ref="AP184:AR184">_xlfn.TEXTSPLIT(AO184,CHAR(10))</f>
        <v>( 訪看24 )第    867 号</v>
      </c>
      <c r="AQ184" s="134" t="str">
        <v>( 訪看25 )第    939 号</v>
      </c>
      <c r="AR184" s="134" t="str">
        <v>( 訪看40 )第    227 号</v>
      </c>
      <c r="BM184" s="134" t="s">
        <v>10446</v>
      </c>
      <c r="BN184" s="134" t="s">
        <v>10447</v>
      </c>
      <c r="BO184" s="134" t="s">
        <v>10448</v>
      </c>
    </row>
    <row r="185" spans="1:74" ht="66" customHeight="1" thickBot="1">
      <c r="A185" s="133"/>
      <c r="B185" s="184"/>
      <c r="C185" s="140" t="s">
        <v>948</v>
      </c>
      <c r="D185" s="184"/>
      <c r="E185" s="174" t="s">
        <v>949</v>
      </c>
      <c r="F185" s="174"/>
      <c r="G185" s="184"/>
      <c r="H185" s="175" t="s">
        <v>950</v>
      </c>
      <c r="I185" s="175"/>
      <c r="J185" s="184"/>
      <c r="K185" s="175" t="s">
        <v>951</v>
      </c>
      <c r="L185" s="175"/>
      <c r="M185" s="184"/>
      <c r="N185" s="182" t="s">
        <v>952</v>
      </c>
      <c r="O185" s="182"/>
      <c r="P185" s="184"/>
      <c r="Q185" s="141" t="s">
        <v>953</v>
      </c>
      <c r="R185" s="184"/>
      <c r="S185" s="173" t="s">
        <v>954</v>
      </c>
      <c r="T185" s="173"/>
      <c r="U185" s="173"/>
      <c r="V185" s="173"/>
      <c r="W185" s="184"/>
      <c r="X185" s="133"/>
      <c r="Y185" s="133"/>
      <c r="AB185" s="134" t="s">
        <v>9179</v>
      </c>
      <c r="AC185" s="146" t="str" cm="1">
        <f t="array" ref="AC185:AD185">_xlfn.TEXTSPLIT(H185,CHAR(10))</f>
        <v>株式会社Ｎ・フィールド</v>
      </c>
      <c r="AD185" s="146" t="str">
        <v>訪問看護ステーション　デューン札幌中央</v>
      </c>
      <c r="AE185" s="146" t="s">
        <v>7692</v>
      </c>
      <c r="AF185" s="134" t="s">
        <v>7693</v>
      </c>
      <c r="AG185" s="134" t="str" cm="1">
        <f t="array" ref="AG185">_xlfn.TEXTJOIN(",",TRUE,_xlfn._xlws.FILTER(市町村コード!$B$2:$B$186,ISNUMBER(SEARCH(市町村コード!$B$2:$B$186,K185))))</f>
        <v>札幌市</v>
      </c>
      <c r="AH185" s="134" t="s">
        <v>6712</v>
      </c>
      <c r="AI185" s="134" t="str">
        <f t="shared" si="4"/>
        <v xml:space="preserve">
札幌市中央区南二条東４丁目１番地１０三上ビル２階</v>
      </c>
      <c r="AJ185" s="134" t="str">
        <f t="shared" si="5"/>
        <v>〒060－0052</v>
      </c>
      <c r="AK185" s="134" t="s">
        <v>6955</v>
      </c>
      <c r="AO185" s="142" t="s">
        <v>953</v>
      </c>
      <c r="AP185" s="134" t="str" cm="1">
        <f t="array" ref="AP185:AT185">_xlfn.TEXTSPLIT(AO185,CHAR(10))</f>
        <v>( 訪看10 )第    590 号</v>
      </c>
      <c r="AQ185" s="134" t="str">
        <v>( 訪看34 )第    295 号</v>
      </c>
      <c r="AR185" s="134" t="str">
        <v>( 訪ベⅠ１ )第     74 号</v>
      </c>
      <c r="AS185" s="134" t="str">
        <v>( 訪ベⅠ１注 )第    140 号</v>
      </c>
      <c r="AT185" s="134" t="str">
        <v>( 訪看40 )第    625 号</v>
      </c>
      <c r="BM185" s="134" t="s">
        <v>10449</v>
      </c>
      <c r="BN185" s="134" t="s">
        <v>10450</v>
      </c>
      <c r="BO185" s="134" t="s">
        <v>10451</v>
      </c>
      <c r="BP185" s="134" t="s">
        <v>10452</v>
      </c>
      <c r="BQ185" s="134" t="s">
        <v>10453</v>
      </c>
    </row>
    <row r="186" spans="1:74" ht="33" customHeight="1" thickBot="1">
      <c r="A186" s="133"/>
      <c r="B186" s="184"/>
      <c r="C186" s="133"/>
      <c r="D186" s="184"/>
      <c r="E186" s="133"/>
      <c r="F186" s="133"/>
      <c r="G186" s="184"/>
      <c r="H186" s="133"/>
      <c r="I186" s="133"/>
      <c r="J186" s="184"/>
      <c r="K186" s="133"/>
      <c r="L186" s="133"/>
      <c r="M186" s="184"/>
      <c r="N186" s="133"/>
      <c r="O186" s="133"/>
      <c r="P186" s="184"/>
      <c r="Q186" s="133"/>
      <c r="R186" s="184"/>
      <c r="S186" s="133"/>
      <c r="T186" s="133"/>
      <c r="U186" s="133"/>
      <c r="V186" s="133"/>
      <c r="W186" s="184"/>
      <c r="X186" s="133"/>
      <c r="Y186" s="133"/>
      <c r="AB186" s="134" t="s">
        <v>6911</v>
      </c>
      <c r="AC186" s="146" t="e" cm="1">
        <f t="array" ref="AC186">_xlfn.TEXTSPLIT(H186,CHAR(10))</f>
        <v>#VALUE!</v>
      </c>
      <c r="AD186" s="146"/>
      <c r="AE186" s="146" t="e">
        <v>#VALUE!</v>
      </c>
      <c r="AG186" s="134" t="e" cm="1" vm="1">
        <f t="array" ref="AG186">_xlfn.TEXTJOIN(",",TRUE,_xlfn._xlws.FILTER(市町村コード!$B$2:$B$186,ISNUMBER(SEARCH(市町村コード!$B$2:$B$186,K186))))</f>
        <v>#VALUE!</v>
      </c>
      <c r="AH186" s="134" t="e" vm="1">
        <v>#VALUE!</v>
      </c>
      <c r="AI186" s="134" t="str">
        <f t="shared" si="4"/>
        <v/>
      </c>
      <c r="AJ186" s="134" t="str">
        <f t="shared" si="5"/>
        <v/>
      </c>
      <c r="AK186" s="134" t="s">
        <v>6911</v>
      </c>
      <c r="AO186" s="133"/>
      <c r="AP186" s="134" t="e" cm="1">
        <f t="array" ref="AP186">_xlfn.TEXTSPLIT(AO186,CHAR(10))</f>
        <v>#VALUE!</v>
      </c>
      <c r="BM186" s="134" t="e">
        <v>#VALUE!</v>
      </c>
    </row>
    <row r="187" spans="1:74" ht="0.95" customHeight="1">
      <c r="A187" s="133"/>
      <c r="B187" s="183"/>
      <c r="C187" s="183"/>
      <c r="D187" s="183"/>
      <c r="E187" s="183"/>
      <c r="F187" s="183"/>
      <c r="G187" s="183"/>
      <c r="H187" s="183"/>
      <c r="I187" s="183"/>
      <c r="J187" s="183"/>
      <c r="K187" s="183"/>
      <c r="L187" s="183"/>
      <c r="M187" s="183"/>
      <c r="N187" s="183"/>
      <c r="O187" s="183"/>
      <c r="P187" s="183"/>
      <c r="Q187" s="183"/>
      <c r="R187" s="183"/>
      <c r="S187" s="183"/>
      <c r="T187" s="183"/>
      <c r="U187" s="183"/>
      <c r="V187" s="183"/>
      <c r="W187" s="133"/>
      <c r="X187" s="133"/>
      <c r="Y187" s="133"/>
      <c r="AB187" s="134" t="s">
        <v>6911</v>
      </c>
      <c r="AC187" s="146" t="e" cm="1">
        <f t="array" ref="AC187">_xlfn.TEXTSPLIT(H187,CHAR(10))</f>
        <v>#VALUE!</v>
      </c>
      <c r="AD187" s="146"/>
      <c r="AE187" s="146" t="e">
        <v>#VALUE!</v>
      </c>
      <c r="AG187" s="134" t="e" cm="1" vm="1">
        <f t="array" ref="AG187">_xlfn.TEXTJOIN(",",TRUE,_xlfn._xlws.FILTER(市町村コード!$B$2:$B$186,ISNUMBER(SEARCH(市町村コード!$B$2:$B$186,K187))))</f>
        <v>#VALUE!</v>
      </c>
      <c r="AH187" s="134" t="e" vm="1">
        <v>#VALUE!</v>
      </c>
      <c r="AI187" s="134" t="str">
        <f t="shared" si="4"/>
        <v/>
      </c>
      <c r="AJ187" s="134" t="str">
        <f t="shared" si="5"/>
        <v/>
      </c>
      <c r="AK187" s="134" t="s">
        <v>6911</v>
      </c>
      <c r="AP187" s="134" t="e" cm="1">
        <f t="array" ref="AP187">_xlfn.TEXTSPLIT(AO187,CHAR(10))</f>
        <v>#VALUE!</v>
      </c>
      <c r="BM187" s="134" t="e">
        <v>#VALUE!</v>
      </c>
    </row>
    <row r="188" spans="1:74" ht="60" customHeight="1">
      <c r="A188" s="133"/>
      <c r="B188" s="133"/>
      <c r="C188" s="133"/>
      <c r="D188" s="133"/>
      <c r="E188" s="133"/>
      <c r="F188" s="133"/>
      <c r="G188" s="133"/>
      <c r="H188" s="133"/>
      <c r="I188" s="133"/>
      <c r="J188" s="133"/>
      <c r="K188" s="133"/>
      <c r="L188" s="133"/>
      <c r="M188" s="133"/>
      <c r="N188" s="133"/>
      <c r="O188" s="133"/>
      <c r="P188" s="133"/>
      <c r="Q188" s="133"/>
      <c r="R188" s="133"/>
      <c r="S188" s="133"/>
      <c r="T188" s="133"/>
      <c r="U188" s="133"/>
      <c r="V188" s="133"/>
      <c r="W188" s="133"/>
      <c r="X188" s="133"/>
      <c r="Y188" s="133"/>
      <c r="AB188" s="134" t="s">
        <v>6911</v>
      </c>
      <c r="AC188" s="146" t="e" cm="1">
        <f t="array" ref="AC188">_xlfn.TEXTSPLIT(H188,CHAR(10))</f>
        <v>#VALUE!</v>
      </c>
      <c r="AD188" s="146"/>
      <c r="AE188" s="146" t="e">
        <v>#VALUE!</v>
      </c>
      <c r="AG188" s="134" t="e" cm="1" vm="1">
        <f t="array" ref="AG188">_xlfn.TEXTJOIN(",",TRUE,_xlfn._xlws.FILTER(市町村コード!$B$2:$B$186,ISNUMBER(SEARCH(市町村コード!$B$2:$B$186,K188))))</f>
        <v>#VALUE!</v>
      </c>
      <c r="AH188" s="134" t="e" vm="1">
        <v>#VALUE!</v>
      </c>
      <c r="AI188" s="134" t="str">
        <f t="shared" si="4"/>
        <v/>
      </c>
      <c r="AJ188" s="134" t="str">
        <f t="shared" si="5"/>
        <v/>
      </c>
      <c r="AK188" s="134" t="s">
        <v>6911</v>
      </c>
      <c r="AO188" s="133"/>
      <c r="AP188" s="134" t="e" cm="1">
        <f t="array" ref="AP188">_xlfn.TEXTSPLIT(AO188,CHAR(10))</f>
        <v>#VALUE!</v>
      </c>
      <c r="BM188" s="134" t="e">
        <v>#VALUE!</v>
      </c>
    </row>
    <row r="189" spans="1:74" ht="12" customHeight="1">
      <c r="A189" s="133"/>
      <c r="B189" s="133"/>
      <c r="C189" s="133"/>
      <c r="D189" s="133"/>
      <c r="E189" s="133"/>
      <c r="F189" s="133"/>
      <c r="G189" s="133"/>
      <c r="H189" s="133"/>
      <c r="I189" s="133"/>
      <c r="J189" s="133"/>
      <c r="K189" s="133"/>
      <c r="L189" s="133"/>
      <c r="M189" s="133"/>
      <c r="N189" s="133"/>
      <c r="O189" s="133"/>
      <c r="P189" s="133"/>
      <c r="Q189" s="133"/>
      <c r="R189" s="133"/>
      <c r="S189" s="133"/>
      <c r="T189" s="133"/>
      <c r="U189" s="133"/>
      <c r="V189" s="133"/>
      <c r="W189" s="133"/>
      <c r="X189" s="133"/>
      <c r="Y189" s="133"/>
      <c r="AB189" s="134" t="s">
        <v>6911</v>
      </c>
      <c r="AC189" s="146" t="e" cm="1">
        <f t="array" ref="AC189">_xlfn.TEXTSPLIT(H189,CHAR(10))</f>
        <v>#VALUE!</v>
      </c>
      <c r="AD189" s="146"/>
      <c r="AE189" s="146" t="e">
        <v>#VALUE!</v>
      </c>
      <c r="AG189" s="134" t="e" cm="1" vm="1">
        <f t="array" ref="AG189">_xlfn.TEXTJOIN(",",TRUE,_xlfn._xlws.FILTER(市町村コード!$B$2:$B$186,ISNUMBER(SEARCH(市町村コード!$B$2:$B$186,K189))))</f>
        <v>#VALUE!</v>
      </c>
      <c r="AH189" s="134" t="e" vm="1">
        <v>#VALUE!</v>
      </c>
      <c r="AI189" s="134" t="str">
        <f t="shared" si="4"/>
        <v/>
      </c>
      <c r="AJ189" s="134" t="str">
        <f t="shared" si="5"/>
        <v/>
      </c>
      <c r="AK189" s="134" t="s">
        <v>6911</v>
      </c>
      <c r="AO189" s="133"/>
      <c r="AP189" s="134" t="e" cm="1">
        <f t="array" ref="AP189">_xlfn.TEXTSPLIT(AO189,CHAR(10))</f>
        <v>#VALUE!</v>
      </c>
      <c r="BM189" s="134" t="e">
        <v>#VALUE!</v>
      </c>
    </row>
    <row r="190" spans="1:74" ht="8.1" customHeight="1">
      <c r="A190" s="133"/>
      <c r="B190" s="133"/>
      <c r="C190" s="133"/>
      <c r="D190" s="133"/>
      <c r="E190" s="133"/>
      <c r="F190" s="133"/>
      <c r="G190" s="133"/>
      <c r="H190" s="133"/>
      <c r="I190" s="178" t="s">
        <v>476</v>
      </c>
      <c r="J190" s="178"/>
      <c r="K190" s="178"/>
      <c r="L190" s="133"/>
      <c r="M190" s="133"/>
      <c r="N190" s="133"/>
      <c r="O190" s="133"/>
      <c r="P190" s="133"/>
      <c r="Q190" s="133"/>
      <c r="R190" s="133"/>
      <c r="S190" s="133"/>
      <c r="T190" s="133"/>
      <c r="U190" s="133"/>
      <c r="V190" s="133"/>
      <c r="W190" s="133"/>
      <c r="X190" s="133"/>
      <c r="Y190" s="133"/>
      <c r="AB190" s="134" t="s">
        <v>6911</v>
      </c>
      <c r="AC190" s="146" t="e" cm="1">
        <f t="array" ref="AC190">_xlfn.TEXTSPLIT(H190,CHAR(10))</f>
        <v>#VALUE!</v>
      </c>
      <c r="AD190" s="146"/>
      <c r="AE190" s="146" t="e">
        <v>#VALUE!</v>
      </c>
      <c r="AG190" s="134" t="e" cm="1" vm="1">
        <f t="array" ref="AG190">_xlfn.TEXTJOIN(",",TRUE,_xlfn._xlws.FILTER(市町村コード!$B$2:$B$186,ISNUMBER(SEARCH(市町村コード!$B$2:$B$186,K190))))</f>
        <v>#VALUE!</v>
      </c>
      <c r="AH190" s="134" t="e" vm="1">
        <v>#VALUE!</v>
      </c>
      <c r="AI190" s="134" t="str">
        <f t="shared" si="4"/>
        <v/>
      </c>
      <c r="AJ190" s="134" t="str">
        <f t="shared" si="5"/>
        <v/>
      </c>
      <c r="AK190" s="134" t="s">
        <v>6911</v>
      </c>
      <c r="AO190" s="133"/>
      <c r="AP190" s="134" t="e" cm="1">
        <f t="array" ref="AP190">_xlfn.TEXTSPLIT(AO190,CHAR(10))</f>
        <v>#VALUE!</v>
      </c>
      <c r="BM190" s="134" t="e">
        <v>#VALUE!</v>
      </c>
    </row>
    <row r="191" spans="1:74" ht="12" customHeight="1">
      <c r="A191" s="133"/>
      <c r="B191" s="179"/>
      <c r="C191" s="179"/>
      <c r="D191" s="179"/>
      <c r="E191" s="179"/>
      <c r="F191" s="133"/>
      <c r="G191" s="133"/>
      <c r="H191" s="133"/>
      <c r="I191" s="178"/>
      <c r="J191" s="178"/>
      <c r="K191" s="178"/>
      <c r="L191" s="133"/>
      <c r="M191" s="133"/>
      <c r="N191" s="133"/>
      <c r="O191" s="133"/>
      <c r="P191" s="133"/>
      <c r="Q191" s="133"/>
      <c r="R191" s="133"/>
      <c r="S191" s="133"/>
      <c r="T191" s="133"/>
      <c r="U191" s="133"/>
      <c r="V191" s="133"/>
      <c r="W191" s="133"/>
      <c r="X191" s="133"/>
      <c r="Y191" s="133"/>
      <c r="AB191" s="134" t="s">
        <v>6911</v>
      </c>
      <c r="AC191" s="146" t="e" cm="1">
        <f t="array" ref="AC191">_xlfn.TEXTSPLIT(H191,CHAR(10))</f>
        <v>#VALUE!</v>
      </c>
      <c r="AD191" s="146"/>
      <c r="AE191" s="146" t="e">
        <v>#VALUE!</v>
      </c>
      <c r="AG191" s="134" t="e" cm="1" vm="1">
        <f t="array" ref="AG191">_xlfn.TEXTJOIN(",",TRUE,_xlfn._xlws.FILTER(市町村コード!$B$2:$B$186,ISNUMBER(SEARCH(市町村コード!$B$2:$B$186,K191))))</f>
        <v>#VALUE!</v>
      </c>
      <c r="AH191" s="134" t="e" vm="1">
        <v>#VALUE!</v>
      </c>
      <c r="AI191" s="134" t="str">
        <f t="shared" si="4"/>
        <v/>
      </c>
      <c r="AJ191" s="134" t="str">
        <f t="shared" si="5"/>
        <v/>
      </c>
      <c r="AK191" s="134" t="s">
        <v>6911</v>
      </c>
      <c r="AO191" s="133"/>
      <c r="AP191" s="134" t="e" cm="1">
        <f t="array" ref="AP191">_xlfn.TEXTSPLIT(AO191,CHAR(10))</f>
        <v>#VALUE!</v>
      </c>
      <c r="BM191" s="134" t="e">
        <v>#VALUE!</v>
      </c>
    </row>
    <row r="192" spans="1:74" ht="14.1" customHeight="1">
      <c r="A192" s="133"/>
      <c r="B192" s="133"/>
      <c r="C192" s="180" t="s">
        <v>477</v>
      </c>
      <c r="D192" s="180"/>
      <c r="E192" s="180"/>
      <c r="F192" s="180"/>
      <c r="G192" s="180"/>
      <c r="H192" s="180"/>
      <c r="I192" s="180"/>
      <c r="J192" s="180"/>
      <c r="K192" s="180"/>
      <c r="L192" s="133"/>
      <c r="M192" s="133"/>
      <c r="N192" s="133"/>
      <c r="O192" s="181" t="s">
        <v>478</v>
      </c>
      <c r="P192" s="181"/>
      <c r="Q192" s="181"/>
      <c r="R192" s="181"/>
      <c r="S192" s="181"/>
      <c r="T192" s="135" t="s">
        <v>567</v>
      </c>
      <c r="U192" s="136" t="s">
        <v>480</v>
      </c>
      <c r="V192" s="133"/>
      <c r="W192" s="133"/>
      <c r="X192" s="133"/>
      <c r="Y192" s="133"/>
      <c r="AB192" s="134" t="s">
        <v>6911</v>
      </c>
      <c r="AC192" s="146" t="e" cm="1">
        <f t="array" ref="AC192">_xlfn.TEXTSPLIT(H192,CHAR(10))</f>
        <v>#VALUE!</v>
      </c>
      <c r="AD192" s="146"/>
      <c r="AE192" s="146" t="e">
        <v>#VALUE!</v>
      </c>
      <c r="AG192" s="134" t="e" cm="1" vm="1">
        <f t="array" ref="AG192">_xlfn.TEXTJOIN(",",TRUE,_xlfn._xlws.FILTER(市町村コード!$B$2:$B$186,ISNUMBER(SEARCH(市町村コード!$B$2:$B$186,K192))))</f>
        <v>#VALUE!</v>
      </c>
      <c r="AH192" s="134" t="e" vm="1">
        <v>#VALUE!</v>
      </c>
      <c r="AI192" s="134" t="str">
        <f t="shared" si="4"/>
        <v/>
      </c>
      <c r="AJ192" s="134" t="str">
        <f t="shared" si="5"/>
        <v/>
      </c>
      <c r="AK192" s="134" t="s">
        <v>6911</v>
      </c>
      <c r="AP192" s="134" t="e" cm="1">
        <f t="array" ref="AP192">_xlfn.TEXTSPLIT(AO192,CHAR(10))</f>
        <v>#VALUE!</v>
      </c>
      <c r="BM192" s="134" t="e">
        <v>#VALUE!</v>
      </c>
    </row>
    <row r="193" spans="1:74" ht="0.95" customHeight="1" thickBot="1">
      <c r="A193" s="133"/>
      <c r="B193" s="133"/>
      <c r="C193" s="133"/>
      <c r="D193" s="133"/>
      <c r="E193" s="133"/>
      <c r="F193" s="133"/>
      <c r="G193" s="133"/>
      <c r="H193" s="133"/>
      <c r="I193" s="133"/>
      <c r="J193" s="133"/>
      <c r="K193" s="133"/>
      <c r="L193" s="133"/>
      <c r="M193" s="133"/>
      <c r="N193" s="133"/>
      <c r="O193" s="133"/>
      <c r="P193" s="133"/>
      <c r="Q193" s="133"/>
      <c r="R193" s="133"/>
      <c r="S193" s="133"/>
      <c r="T193" s="133"/>
      <c r="U193" s="133"/>
      <c r="V193" s="133"/>
      <c r="W193" s="133"/>
      <c r="X193" s="133"/>
      <c r="Y193" s="133"/>
      <c r="AB193" s="134" t="s">
        <v>6911</v>
      </c>
      <c r="AC193" s="146" t="e" cm="1">
        <f t="array" ref="AC193">_xlfn.TEXTSPLIT(H193,CHAR(10))</f>
        <v>#VALUE!</v>
      </c>
      <c r="AD193" s="146"/>
      <c r="AE193" s="146" t="e">
        <v>#VALUE!</v>
      </c>
      <c r="AG193" s="134" t="e" cm="1" vm="1">
        <f t="array" ref="AG193">_xlfn.TEXTJOIN(",",TRUE,_xlfn._xlws.FILTER(市町村コード!$B$2:$B$186,ISNUMBER(SEARCH(市町村コード!$B$2:$B$186,K193))))</f>
        <v>#VALUE!</v>
      </c>
      <c r="AH193" s="134" t="e" vm="1">
        <v>#VALUE!</v>
      </c>
      <c r="AI193" s="134" t="str">
        <f t="shared" si="4"/>
        <v/>
      </c>
      <c r="AJ193" s="134" t="str">
        <f t="shared" si="5"/>
        <v/>
      </c>
      <c r="AK193" s="134" t="s">
        <v>6911</v>
      </c>
      <c r="AO193" s="133"/>
      <c r="AP193" s="134" t="e" cm="1">
        <f t="array" ref="AP193">_xlfn.TEXTSPLIT(AO193,CHAR(10))</f>
        <v>#VALUE!</v>
      </c>
      <c r="BM193" s="134" t="e">
        <v>#VALUE!</v>
      </c>
    </row>
    <row r="194" spans="1:74" ht="0.95" customHeight="1">
      <c r="A194" s="133"/>
      <c r="B194" s="176"/>
      <c r="C194" s="176"/>
      <c r="D194" s="176"/>
      <c r="E194" s="176"/>
      <c r="F194" s="176"/>
      <c r="G194" s="176"/>
      <c r="H194" s="176"/>
      <c r="I194" s="176"/>
      <c r="J194" s="176"/>
      <c r="K194" s="176"/>
      <c r="L194" s="176"/>
      <c r="M194" s="176"/>
      <c r="N194" s="176"/>
      <c r="O194" s="176"/>
      <c r="P194" s="176"/>
      <c r="Q194" s="176"/>
      <c r="R194" s="176"/>
      <c r="S194" s="176"/>
      <c r="T194" s="176"/>
      <c r="U194" s="176"/>
      <c r="V194" s="176"/>
      <c r="W194" s="176"/>
      <c r="X194" s="133"/>
      <c r="Y194" s="133"/>
      <c r="AB194" s="134" t="s">
        <v>6911</v>
      </c>
      <c r="AC194" s="146" t="e" cm="1">
        <f t="array" ref="AC194">_xlfn.TEXTSPLIT(H194,CHAR(10))</f>
        <v>#VALUE!</v>
      </c>
      <c r="AD194" s="146"/>
      <c r="AE194" s="146" t="e">
        <v>#VALUE!</v>
      </c>
      <c r="AG194" s="134" t="e" cm="1" vm="1">
        <f t="array" ref="AG194">_xlfn.TEXTJOIN(",",TRUE,_xlfn._xlws.FILTER(市町村コード!$B$2:$B$186,ISNUMBER(SEARCH(市町村コード!$B$2:$B$186,K194))))</f>
        <v>#VALUE!</v>
      </c>
      <c r="AH194" s="134" t="e" vm="1">
        <v>#VALUE!</v>
      </c>
      <c r="AI194" s="134" t="str">
        <f t="shared" si="4"/>
        <v/>
      </c>
      <c r="AJ194" s="134" t="str">
        <f t="shared" si="5"/>
        <v/>
      </c>
      <c r="AK194" s="134" t="s">
        <v>6911</v>
      </c>
      <c r="AP194" s="134" t="e" cm="1">
        <f t="array" ref="AP194">_xlfn.TEXTSPLIT(AO194,CHAR(10))</f>
        <v>#VALUE!</v>
      </c>
      <c r="BM194" s="134" t="e">
        <v>#VALUE!</v>
      </c>
    </row>
    <row r="195" spans="1:74" ht="15.95" customHeight="1" thickBot="1">
      <c r="A195" s="133"/>
      <c r="B195" s="137"/>
      <c r="C195" s="138" t="s">
        <v>481</v>
      </c>
      <c r="D195" s="137"/>
      <c r="E195" s="177" t="s">
        <v>482</v>
      </c>
      <c r="F195" s="177"/>
      <c r="G195" s="137"/>
      <c r="H195" s="177" t="s">
        <v>483</v>
      </c>
      <c r="I195" s="177"/>
      <c r="J195" s="137"/>
      <c r="K195" s="177" t="s">
        <v>484</v>
      </c>
      <c r="L195" s="177"/>
      <c r="M195" s="137"/>
      <c r="N195" s="177" t="s">
        <v>485</v>
      </c>
      <c r="O195" s="177"/>
      <c r="P195" s="137"/>
      <c r="Q195" s="139" t="s">
        <v>486</v>
      </c>
      <c r="R195" s="137"/>
      <c r="S195" s="177" t="s">
        <v>487</v>
      </c>
      <c r="T195" s="177"/>
      <c r="U195" s="177"/>
      <c r="V195" s="177"/>
      <c r="W195" s="137"/>
      <c r="X195" s="133"/>
      <c r="Y195" s="133"/>
      <c r="AB195" s="134" t="s">
        <v>482</v>
      </c>
      <c r="AC195" s="146" t="str" cm="1">
        <f t="array" ref="AC195">_xlfn.TEXTSPLIT(H195,CHAR(10))</f>
        <v>事業者名/事業所名</v>
      </c>
      <c r="AD195" s="146"/>
      <c r="AE195" s="146" t="s">
        <v>483</v>
      </c>
      <c r="AG195" s="134" t="e" cm="1" vm="1">
        <f t="array" ref="AG195">_xlfn.TEXTJOIN(",",TRUE,_xlfn._xlws.FILTER(市町村コード!$B$2:$B$186,ISNUMBER(SEARCH(市町村コード!$B$2:$B$186,K195))))</f>
        <v>#VALUE!</v>
      </c>
      <c r="AH195" s="134" t="e" vm="1">
        <v>#VALUE!</v>
      </c>
      <c r="AI195" s="134" t="str">
        <f t="shared" si="4"/>
        <v/>
      </c>
      <c r="AJ195" s="134" t="str">
        <f t="shared" si="5"/>
        <v>事業所所在地</v>
      </c>
      <c r="AK195" s="134" t="s">
        <v>484</v>
      </c>
      <c r="AO195" s="139" t="s">
        <v>486</v>
      </c>
      <c r="AP195" s="134" t="str" cm="1">
        <f t="array" ref="AP195">_xlfn.TEXTSPLIT(AO195,CHAR(10))</f>
        <v>受理番号</v>
      </c>
      <c r="BM195" s="134" t="s">
        <v>486</v>
      </c>
    </row>
    <row r="196" spans="1:74" ht="93" customHeight="1" thickBot="1">
      <c r="A196" s="133"/>
      <c r="B196" s="184"/>
      <c r="C196" s="140" t="s">
        <v>955</v>
      </c>
      <c r="D196" s="184"/>
      <c r="E196" s="174" t="s">
        <v>956</v>
      </c>
      <c r="F196" s="174"/>
      <c r="G196" s="184"/>
      <c r="H196" s="175" t="s">
        <v>957</v>
      </c>
      <c r="I196" s="175"/>
      <c r="J196" s="184"/>
      <c r="K196" s="175" t="s">
        <v>958</v>
      </c>
      <c r="L196" s="175"/>
      <c r="M196" s="184"/>
      <c r="N196" s="182" t="s">
        <v>959</v>
      </c>
      <c r="O196" s="182"/>
      <c r="P196" s="184"/>
      <c r="Q196" s="141" t="s">
        <v>960</v>
      </c>
      <c r="R196" s="184"/>
      <c r="S196" s="173" t="s">
        <v>961</v>
      </c>
      <c r="T196" s="173"/>
      <c r="U196" s="173"/>
      <c r="V196" s="173"/>
      <c r="W196" s="184"/>
      <c r="X196" s="133"/>
      <c r="Y196" s="133"/>
      <c r="AB196" s="134" t="s">
        <v>9180</v>
      </c>
      <c r="AC196" s="146" t="str" cm="1">
        <f t="array" ref="AC196:AD196">_xlfn.TEXTSPLIT(H196,CHAR(10))</f>
        <v>ＳＯＭＰＯケア株式会社</v>
      </c>
      <c r="AD196" s="146" t="str">
        <v>ＳＯＭＰＯケア　旭ヶ丘　訪問看護</v>
      </c>
      <c r="AE196" s="146" t="s">
        <v>7621</v>
      </c>
      <c r="AF196" s="134" t="s">
        <v>7694</v>
      </c>
      <c r="AG196" s="134" t="str" cm="1">
        <f t="array" ref="AG196">_xlfn.TEXTJOIN(",",TRUE,_xlfn._xlws.FILTER(市町村コード!$B$2:$B$186,ISNUMBER(SEARCH(市町村コード!$B$2:$B$186,K196))))</f>
        <v>札幌市</v>
      </c>
      <c r="AH196" s="134" t="s">
        <v>6712</v>
      </c>
      <c r="AI196" s="134" t="str">
        <f t="shared" si="4"/>
        <v xml:space="preserve">
札幌市中央区南十四条西１８丁目６番２２号</v>
      </c>
      <c r="AJ196" s="134" t="str">
        <f t="shared" si="5"/>
        <v>〒064－0914</v>
      </c>
      <c r="AK196" s="134" t="s">
        <v>6913</v>
      </c>
      <c r="AO196" s="142" t="s">
        <v>960</v>
      </c>
      <c r="AP196" s="134" t="str" cm="1">
        <f t="array" ref="AP196:AW196">_xlfn.TEXTSPLIT(AO196,CHAR(10))</f>
        <v>( 訪看10 )第    821 号</v>
      </c>
      <c r="AQ196" s="134" t="str">
        <v>( 訪看24 )第    898 号</v>
      </c>
      <c r="AR196" s="134" t="str">
        <v>( 訪看25 )第    968 号</v>
      </c>
      <c r="AS196" s="134" t="str">
        <v>( 訪看34 )第    108 号</v>
      </c>
      <c r="AT196" s="134" t="str">
        <v>( 訪看36 )第     30 号</v>
      </c>
      <c r="AU196" s="134" t="str">
        <v>( 訪ベⅠ１ )第    315 号</v>
      </c>
      <c r="AV196" s="134" t="str">
        <v>( 訪ベⅠ１注 )第    339 号</v>
      </c>
      <c r="AW196" s="134" t="str">
        <v>( 訪看41 )第    194 号</v>
      </c>
      <c r="BM196" s="134" t="s">
        <v>10454</v>
      </c>
      <c r="BN196" s="134" t="s">
        <v>10455</v>
      </c>
      <c r="BO196" s="134" t="s">
        <v>10456</v>
      </c>
      <c r="BP196" s="134" t="s">
        <v>10457</v>
      </c>
      <c r="BQ196" s="134" t="s">
        <v>10458</v>
      </c>
      <c r="BR196" s="134" t="s">
        <v>10459</v>
      </c>
      <c r="BS196" s="134" t="s">
        <v>10460</v>
      </c>
      <c r="BT196" s="134" t="s">
        <v>10461</v>
      </c>
    </row>
    <row r="197" spans="1:74" ht="45.95" customHeight="1" thickBot="1">
      <c r="A197" s="133"/>
      <c r="B197" s="184"/>
      <c r="C197" s="140" t="s">
        <v>962</v>
      </c>
      <c r="D197" s="184"/>
      <c r="E197" s="174" t="s">
        <v>963</v>
      </c>
      <c r="F197" s="174"/>
      <c r="G197" s="184"/>
      <c r="H197" s="175" t="s">
        <v>964</v>
      </c>
      <c r="I197" s="175"/>
      <c r="J197" s="184"/>
      <c r="K197" s="175" t="s">
        <v>965</v>
      </c>
      <c r="L197" s="175"/>
      <c r="M197" s="184"/>
      <c r="N197" s="182" t="s">
        <v>966</v>
      </c>
      <c r="O197" s="182"/>
      <c r="P197" s="184"/>
      <c r="Q197" s="141" t="s">
        <v>967</v>
      </c>
      <c r="R197" s="184"/>
      <c r="S197" s="173" t="s">
        <v>968</v>
      </c>
      <c r="T197" s="173"/>
      <c r="U197" s="173"/>
      <c r="V197" s="173"/>
      <c r="W197" s="184"/>
      <c r="X197" s="133"/>
      <c r="Y197" s="133"/>
      <c r="AB197" s="134" t="s">
        <v>9181</v>
      </c>
      <c r="AC197" s="146" t="str" cm="1">
        <f t="array" ref="AC197:AD197">_xlfn.TEXTSPLIT(H197,CHAR(10))</f>
        <v>合同会社樹</v>
      </c>
      <c r="AD197" s="146" t="str">
        <v>訪問看護リハビリステーション　樹　山鼻</v>
      </c>
      <c r="AE197" s="146" t="s">
        <v>7695</v>
      </c>
      <c r="AF197" s="134" t="s">
        <v>7696</v>
      </c>
      <c r="AG197" s="134" t="str" cm="1">
        <f t="array" ref="AG197">_xlfn.TEXTJOIN(",",TRUE,_xlfn._xlws.FILTER(市町村コード!$B$2:$B$186,ISNUMBER(SEARCH(市町村コード!$B$2:$B$186,K197))))</f>
        <v>札幌市</v>
      </c>
      <c r="AH197" s="134" t="s">
        <v>6712</v>
      </c>
      <c r="AI197" s="134" t="str">
        <f t="shared" si="4"/>
        <v xml:space="preserve">
札幌市中央区南十七条西９丁目２番３６号</v>
      </c>
      <c r="AJ197" s="134" t="str">
        <f t="shared" si="5"/>
        <v>〒064－0917</v>
      </c>
      <c r="AK197" s="134" t="s">
        <v>6927</v>
      </c>
      <c r="AO197" s="142" t="s">
        <v>967</v>
      </c>
      <c r="AP197" s="134" t="str" cm="1">
        <f t="array" ref="AP197:AR197">_xlfn.TEXTSPLIT(AO197,CHAR(10))</f>
        <v>( 訪看10 )第    605 号</v>
      </c>
      <c r="AQ197" s="134" t="str">
        <v>( 訪看24 )第    904 号</v>
      </c>
      <c r="AR197" s="134" t="str">
        <v>( 訪看25 )第    974 号</v>
      </c>
      <c r="BM197" s="134" t="s">
        <v>10462</v>
      </c>
      <c r="BN197" s="134" t="s">
        <v>10463</v>
      </c>
      <c r="BO197" s="134" t="s">
        <v>10464</v>
      </c>
    </row>
    <row r="198" spans="1:74" ht="75" customHeight="1" thickBot="1">
      <c r="A198" s="133"/>
      <c r="B198" s="184"/>
      <c r="C198" s="140" t="s">
        <v>969</v>
      </c>
      <c r="D198" s="184"/>
      <c r="E198" s="174" t="s">
        <v>970</v>
      </c>
      <c r="F198" s="174"/>
      <c r="G198" s="184"/>
      <c r="H198" s="175" t="s">
        <v>971</v>
      </c>
      <c r="I198" s="175"/>
      <c r="J198" s="184"/>
      <c r="K198" s="175" t="s">
        <v>972</v>
      </c>
      <c r="L198" s="175"/>
      <c r="M198" s="184"/>
      <c r="N198" s="182" t="s">
        <v>973</v>
      </c>
      <c r="O198" s="182"/>
      <c r="P198" s="184"/>
      <c r="Q198" s="141" t="s">
        <v>974</v>
      </c>
      <c r="R198" s="184"/>
      <c r="S198" s="173" t="s">
        <v>975</v>
      </c>
      <c r="T198" s="173"/>
      <c r="U198" s="173"/>
      <c r="V198" s="173"/>
      <c r="W198" s="184"/>
      <c r="X198" s="133"/>
      <c r="Y198" s="133"/>
      <c r="AB198" s="134" t="s">
        <v>9182</v>
      </c>
      <c r="AC198" s="146" t="str" cm="1">
        <f t="array" ref="AC198:AD198">_xlfn.TEXTSPLIT(H198,CHAR(10))</f>
        <v>株式会社大森薬局</v>
      </c>
      <c r="AD198" s="146" t="str">
        <v>訪問看護ステーションすこや花</v>
      </c>
      <c r="AE198" s="146" t="s">
        <v>7697</v>
      </c>
      <c r="AF198" s="134" t="s">
        <v>7698</v>
      </c>
      <c r="AG198" s="134" t="str" cm="1">
        <f t="array" ref="AG198">_xlfn.TEXTJOIN(",",TRUE,_xlfn._xlws.FILTER(市町村コード!$B$2:$B$186,ISNUMBER(SEARCH(市町村コード!$B$2:$B$186,K198))))</f>
        <v>札幌市</v>
      </c>
      <c r="AH198" s="134" t="s">
        <v>6712</v>
      </c>
      <c r="AI198" s="134" t="str">
        <f t="shared" si="4"/>
        <v xml:space="preserve">
札幌市中央区南一条西１６丁目１番１２号舘元ビル１Ｆ</v>
      </c>
      <c r="AJ198" s="134" t="str">
        <f t="shared" si="5"/>
        <v>〒060－0061</v>
      </c>
      <c r="AK198" s="134" t="s">
        <v>6925</v>
      </c>
      <c r="AO198" s="142" t="s">
        <v>974</v>
      </c>
      <c r="AP198" s="134" t="str" cm="1">
        <f t="array" ref="AP198:AV198">_xlfn.TEXTSPLIT(AO198,CHAR(10))</f>
        <v>( 訪看10 )第    627 号</v>
      </c>
      <c r="AQ198" s="134" t="str">
        <v>( 訪看23 )第    932 号</v>
      </c>
      <c r="AR198" s="134" t="str">
        <v>( 訪看25 )第   1003 号</v>
      </c>
      <c r="AS198" s="134" t="str">
        <v>( 訪看27 )第    327 号</v>
      </c>
      <c r="AT198" s="134" t="str">
        <v>( 訪看28 )第    217 号</v>
      </c>
      <c r="AU198" s="134" t="str">
        <v>( 訪ベⅠ１ )第    606 号</v>
      </c>
      <c r="AV198" s="134" t="str">
        <v>( 訪看41 )第    313 号</v>
      </c>
      <c r="BM198" s="134" t="s">
        <v>10465</v>
      </c>
      <c r="BN198" s="134" t="s">
        <v>10466</v>
      </c>
      <c r="BO198" s="134" t="s">
        <v>10467</v>
      </c>
      <c r="BP198" s="134" t="s">
        <v>10468</v>
      </c>
      <c r="BQ198" s="134" t="s">
        <v>10469</v>
      </c>
      <c r="BR198" s="134" t="s">
        <v>10470</v>
      </c>
      <c r="BS198" s="134" t="s">
        <v>10471</v>
      </c>
    </row>
    <row r="199" spans="1:74" ht="111" customHeight="1" thickBot="1">
      <c r="A199" s="133"/>
      <c r="B199" s="184"/>
      <c r="C199" s="140" t="s">
        <v>976</v>
      </c>
      <c r="D199" s="184"/>
      <c r="E199" s="174" t="s">
        <v>977</v>
      </c>
      <c r="F199" s="174"/>
      <c r="G199" s="184"/>
      <c r="H199" s="175" t="s">
        <v>978</v>
      </c>
      <c r="I199" s="175"/>
      <c r="J199" s="184"/>
      <c r="K199" s="175" t="s">
        <v>979</v>
      </c>
      <c r="L199" s="175"/>
      <c r="M199" s="184"/>
      <c r="N199" s="182" t="s">
        <v>980</v>
      </c>
      <c r="O199" s="182"/>
      <c r="P199" s="184"/>
      <c r="Q199" s="141" t="s">
        <v>981</v>
      </c>
      <c r="R199" s="184"/>
      <c r="S199" s="173" t="s">
        <v>982</v>
      </c>
      <c r="T199" s="173"/>
      <c r="U199" s="173"/>
      <c r="V199" s="173"/>
      <c r="W199" s="184"/>
      <c r="X199" s="133"/>
      <c r="Y199" s="133"/>
      <c r="AB199" s="134" t="s">
        <v>9183</v>
      </c>
      <c r="AC199" s="146" t="str" cm="1">
        <f t="array" ref="AC199:AD199">_xlfn.TEXTSPLIT(H199,CHAR(10))</f>
        <v>株式会社Ｇｅｎｔｅｎ</v>
      </c>
      <c r="AD199" s="146" t="str">
        <v>訪問看護リハビリステーションぴ～かん</v>
      </c>
      <c r="AE199" s="146" t="s">
        <v>7699</v>
      </c>
      <c r="AF199" s="134" t="s">
        <v>7700</v>
      </c>
      <c r="AG199" s="134" t="str" cm="1">
        <f t="array" ref="AG199">_xlfn.TEXTJOIN(",",TRUE,_xlfn._xlws.FILTER(市町村コード!$B$2:$B$186,ISNUMBER(SEARCH(市町村コード!$B$2:$B$186,K199))))</f>
        <v>札幌市</v>
      </c>
      <c r="AH199" s="134" t="s">
        <v>6712</v>
      </c>
      <c r="AI199" s="134" t="str">
        <f t="shared" si="4"/>
        <v xml:space="preserve">
札幌市中央区北十一条西２１丁目１番１号マルワビル２階４号室</v>
      </c>
      <c r="AJ199" s="134" t="str">
        <f t="shared" si="5"/>
        <v>〒060－0011</v>
      </c>
      <c r="AK199" s="134" t="s">
        <v>6919</v>
      </c>
      <c r="AO199" s="142" t="s">
        <v>981</v>
      </c>
      <c r="AP199" s="134" t="str" cm="1">
        <f t="array" ref="AP199:AY199">_xlfn.TEXTSPLIT(AO199,CHAR(10))</f>
        <v>( 訪看10 )第    623 号</v>
      </c>
      <c r="AQ199" s="134" t="str">
        <v>( 訪看23 )第    927 号</v>
      </c>
      <c r="AR199" s="134" t="str">
        <v>( 訪看25 )第    999 号</v>
      </c>
      <c r="AS199" s="134" t="str">
        <v>( 訪看27 )第    321 号</v>
      </c>
      <c r="AT199" s="134" t="str">
        <v>( 訪看28 )第    213 号</v>
      </c>
      <c r="AU199" s="134" t="str">
        <v>( 訪看34 )第    411 号</v>
      </c>
      <c r="AV199" s="134" t="str">
        <v>( 訪看35 )第     31 号</v>
      </c>
      <c r="AW199" s="134" t="str">
        <v>( 訪ベⅠ１ )第     75 号</v>
      </c>
      <c r="AX199" s="134" t="str">
        <v>( 訪ベⅠ１注 )第    133 号</v>
      </c>
      <c r="AY199" s="134" t="str">
        <v>( 訪看40 )第    386 号</v>
      </c>
      <c r="BM199" s="134" t="s">
        <v>10472</v>
      </c>
      <c r="BN199" s="134" t="s">
        <v>10473</v>
      </c>
      <c r="BO199" s="134" t="s">
        <v>10474</v>
      </c>
      <c r="BP199" s="134" t="s">
        <v>10475</v>
      </c>
      <c r="BQ199" s="134" t="s">
        <v>10476</v>
      </c>
      <c r="BR199" s="134" t="s">
        <v>10477</v>
      </c>
      <c r="BS199" s="134" t="s">
        <v>10478</v>
      </c>
      <c r="BT199" s="134" t="s">
        <v>10479</v>
      </c>
      <c r="BU199" s="134" t="s">
        <v>10480</v>
      </c>
      <c r="BV199" s="134" t="s">
        <v>10481</v>
      </c>
    </row>
    <row r="200" spans="1:74" ht="48" customHeight="1" thickBot="1">
      <c r="A200" s="133"/>
      <c r="B200" s="184"/>
      <c r="C200" s="140" t="s">
        <v>983</v>
      </c>
      <c r="D200" s="184"/>
      <c r="E200" s="174" t="s">
        <v>984</v>
      </c>
      <c r="F200" s="174"/>
      <c r="G200" s="184"/>
      <c r="H200" s="175" t="s">
        <v>985</v>
      </c>
      <c r="I200" s="175"/>
      <c r="J200" s="184"/>
      <c r="K200" s="175" t="s">
        <v>986</v>
      </c>
      <c r="L200" s="175"/>
      <c r="M200" s="184"/>
      <c r="N200" s="182" t="s">
        <v>987</v>
      </c>
      <c r="O200" s="182"/>
      <c r="P200" s="184"/>
      <c r="Q200" s="141" t="s">
        <v>988</v>
      </c>
      <c r="R200" s="184"/>
      <c r="S200" s="173" t="s">
        <v>989</v>
      </c>
      <c r="T200" s="173"/>
      <c r="U200" s="173"/>
      <c r="V200" s="173"/>
      <c r="W200" s="184"/>
      <c r="X200" s="133"/>
      <c r="Y200" s="133"/>
      <c r="AB200" s="134" t="s">
        <v>9184</v>
      </c>
      <c r="AC200" s="146" t="str" cm="1">
        <f t="array" ref="AC200:AD200">_xlfn.TEXTSPLIT(H200,CHAR(10))</f>
        <v>シンプルライフ株式会社</v>
      </c>
      <c r="AD200" s="146" t="str">
        <v>訪問看護ステーションらいぶ</v>
      </c>
      <c r="AE200" s="146" t="s">
        <v>7701</v>
      </c>
      <c r="AF200" s="134" t="s">
        <v>7702</v>
      </c>
      <c r="AG200" s="134" t="str" cm="1">
        <f t="array" ref="AG200">_xlfn.TEXTJOIN(",",TRUE,_xlfn._xlws.FILTER(市町村コード!$B$2:$B$186,ISNUMBER(SEARCH(市町村コード!$B$2:$B$186,K200))))</f>
        <v>札幌市</v>
      </c>
      <c r="AH200" s="134" t="s">
        <v>6712</v>
      </c>
      <c r="AI200" s="134" t="str">
        <f t="shared" si="4"/>
        <v xml:space="preserve">
札幌市西区発寒十二条２丁目８－２６レグルス発寒Ⅱ　２０２号</v>
      </c>
      <c r="AJ200" s="134" t="str">
        <f t="shared" si="5"/>
        <v>〒063－0832</v>
      </c>
      <c r="AK200" s="134" t="s">
        <v>6956</v>
      </c>
      <c r="AO200" s="142" t="s">
        <v>988</v>
      </c>
      <c r="AP200" s="134" t="str" cm="1">
        <f t="array" ref="AP200:AT200">_xlfn.TEXTSPLIT(AO200,CHAR(10))</f>
        <v>( 訪看10 )第    649 号</v>
      </c>
      <c r="AQ200" s="134" t="str">
        <v>( 訪看24 )第    965 号</v>
      </c>
      <c r="AR200" s="134" t="str">
        <v>( 訪看25 )第   1037 号</v>
      </c>
      <c r="AS200" s="134" t="str">
        <v>( 訪看27 )第    347 号</v>
      </c>
      <c r="AT200" s="134" t="str">
        <v>( 訪看41 )第     10 号</v>
      </c>
      <c r="BM200" s="134" t="s">
        <v>10482</v>
      </c>
      <c r="BN200" s="134" t="s">
        <v>10483</v>
      </c>
      <c r="BO200" s="134" t="s">
        <v>10484</v>
      </c>
      <c r="BP200" s="134" t="s">
        <v>10485</v>
      </c>
      <c r="BQ200" s="134" t="s">
        <v>10486</v>
      </c>
    </row>
    <row r="201" spans="1:74" ht="75" customHeight="1" thickBot="1">
      <c r="A201" s="133"/>
      <c r="B201" s="184"/>
      <c r="C201" s="140" t="s">
        <v>990</v>
      </c>
      <c r="D201" s="184"/>
      <c r="E201" s="174" t="s">
        <v>991</v>
      </c>
      <c r="F201" s="174"/>
      <c r="G201" s="184"/>
      <c r="H201" s="175" t="s">
        <v>992</v>
      </c>
      <c r="I201" s="175"/>
      <c r="J201" s="184"/>
      <c r="K201" s="175" t="s">
        <v>993</v>
      </c>
      <c r="L201" s="175"/>
      <c r="M201" s="184"/>
      <c r="N201" s="182" t="s">
        <v>994</v>
      </c>
      <c r="O201" s="182"/>
      <c r="P201" s="184"/>
      <c r="Q201" s="141" t="s">
        <v>995</v>
      </c>
      <c r="R201" s="184"/>
      <c r="S201" s="173" t="s">
        <v>996</v>
      </c>
      <c r="T201" s="173"/>
      <c r="U201" s="173"/>
      <c r="V201" s="173"/>
      <c r="W201" s="184"/>
      <c r="X201" s="133"/>
      <c r="Y201" s="133"/>
      <c r="AB201" s="134" t="s">
        <v>9185</v>
      </c>
      <c r="AC201" s="146" t="str" cm="1">
        <f t="array" ref="AC201:AD201">_xlfn.TEXTSPLIT(H201,CHAR(10))</f>
        <v>株式会社つばさメディカルグループ</v>
      </c>
      <c r="AD201" s="146" t="str">
        <v>つばさナーシングケア札幌</v>
      </c>
      <c r="AE201" s="146" t="s">
        <v>7703</v>
      </c>
      <c r="AF201" s="134" t="s">
        <v>7704</v>
      </c>
      <c r="AG201" s="134" t="str" cm="1">
        <f t="array" ref="AG201">_xlfn.TEXTJOIN(",",TRUE,_xlfn._xlws.FILTER(市町村コード!$B$2:$B$186,ISNUMBER(SEARCH(市町村コード!$B$2:$B$186,K201))))</f>
        <v>札幌市</v>
      </c>
      <c r="AH201" s="134" t="s">
        <v>6712</v>
      </c>
      <c r="AI201" s="134" t="str">
        <f t="shared" ref="AI201:AI264" si="6">MID(K201,10,300)</f>
        <v xml:space="preserve">
札幌市中央区南十一条西１３丁目２－２７－１００１つばさ山鼻（アウロン）</v>
      </c>
      <c r="AJ201" s="134" t="str">
        <f t="shared" ref="AJ201:AJ264" si="7">LEFT(K201,9)</f>
        <v>〒064－0811</v>
      </c>
      <c r="AK201" s="134" t="s">
        <v>6932</v>
      </c>
      <c r="AO201" s="142" t="s">
        <v>995</v>
      </c>
      <c r="AP201" s="134" t="str" cm="1">
        <f t="array" ref="AP201:AV201">_xlfn.TEXTSPLIT(AO201,CHAR(10))</f>
        <v>( 訪看10 )第    727 号</v>
      </c>
      <c r="AQ201" s="134" t="str">
        <v>( 訪看23 )第   1106 号</v>
      </c>
      <c r="AR201" s="134" t="str">
        <v>( 訪看25 )第   1134 号</v>
      </c>
      <c r="AS201" s="134" t="str">
        <v>( 訪看27 )第    419 号</v>
      </c>
      <c r="AT201" s="134" t="str">
        <v>( 訪看28 )第    298 号</v>
      </c>
      <c r="AU201" s="134" t="str">
        <v>( 訪ベⅠ１ )第    594 号</v>
      </c>
      <c r="AV201" s="134" t="str">
        <v>( 訪看41 )第    386 号</v>
      </c>
      <c r="BM201" s="134" t="s">
        <v>10487</v>
      </c>
      <c r="BN201" s="134" t="s">
        <v>10488</v>
      </c>
      <c r="BO201" s="134" t="s">
        <v>10489</v>
      </c>
      <c r="BP201" s="134" t="s">
        <v>10490</v>
      </c>
      <c r="BQ201" s="134" t="s">
        <v>10491</v>
      </c>
      <c r="BR201" s="134" t="s">
        <v>10492</v>
      </c>
      <c r="BS201" s="134" t="s">
        <v>10493</v>
      </c>
    </row>
    <row r="202" spans="1:74" ht="21.95" customHeight="1" thickBot="1">
      <c r="A202" s="133"/>
      <c r="B202" s="184"/>
      <c r="C202" s="133"/>
      <c r="D202" s="184"/>
      <c r="E202" s="133"/>
      <c r="F202" s="133"/>
      <c r="G202" s="184"/>
      <c r="H202" s="133"/>
      <c r="I202" s="133"/>
      <c r="J202" s="184"/>
      <c r="K202" s="133"/>
      <c r="L202" s="133"/>
      <c r="M202" s="184"/>
      <c r="N202" s="133"/>
      <c r="O202" s="133"/>
      <c r="P202" s="184"/>
      <c r="Q202" s="133"/>
      <c r="R202" s="184"/>
      <c r="S202" s="133"/>
      <c r="T202" s="133"/>
      <c r="U202" s="133"/>
      <c r="V202" s="133"/>
      <c r="W202" s="184"/>
      <c r="X202" s="133"/>
      <c r="Y202" s="133"/>
      <c r="AB202" s="134" t="s">
        <v>6911</v>
      </c>
      <c r="AC202" s="146" t="e" cm="1">
        <f t="array" ref="AC202">_xlfn.TEXTSPLIT(H202,CHAR(10))</f>
        <v>#VALUE!</v>
      </c>
      <c r="AD202" s="146"/>
      <c r="AE202" s="146" t="e">
        <v>#VALUE!</v>
      </c>
      <c r="AG202" s="134" t="e" cm="1" vm="1">
        <f t="array" ref="AG202">_xlfn.TEXTJOIN(",",TRUE,_xlfn._xlws.FILTER(市町村コード!$B$2:$B$186,ISNUMBER(SEARCH(市町村コード!$B$2:$B$186,K202))))</f>
        <v>#VALUE!</v>
      </c>
      <c r="AH202" s="134" t="e" vm="1">
        <v>#VALUE!</v>
      </c>
      <c r="AI202" s="134" t="str">
        <f t="shared" si="6"/>
        <v/>
      </c>
      <c r="AJ202" s="134" t="str">
        <f t="shared" si="7"/>
        <v/>
      </c>
      <c r="AK202" s="134" t="s">
        <v>6911</v>
      </c>
      <c r="AO202" s="133"/>
      <c r="AP202" s="134" t="e" cm="1">
        <f t="array" ref="AP202">_xlfn.TEXTSPLIT(AO202,CHAR(10))</f>
        <v>#VALUE!</v>
      </c>
      <c r="BM202" s="134" t="e">
        <v>#VALUE!</v>
      </c>
    </row>
    <row r="203" spans="1:74" ht="0.95" customHeight="1">
      <c r="A203" s="133"/>
      <c r="B203" s="183"/>
      <c r="C203" s="183"/>
      <c r="D203" s="183"/>
      <c r="E203" s="183"/>
      <c r="F203" s="183"/>
      <c r="G203" s="183"/>
      <c r="H203" s="183"/>
      <c r="I203" s="183"/>
      <c r="J203" s="183"/>
      <c r="K203" s="183"/>
      <c r="L203" s="183"/>
      <c r="M203" s="183"/>
      <c r="N203" s="183"/>
      <c r="O203" s="183"/>
      <c r="P203" s="183"/>
      <c r="Q203" s="183"/>
      <c r="R203" s="183"/>
      <c r="S203" s="183"/>
      <c r="T203" s="183"/>
      <c r="U203" s="183"/>
      <c r="V203" s="183"/>
      <c r="W203" s="133"/>
      <c r="X203" s="133"/>
      <c r="Y203" s="133"/>
      <c r="AB203" s="134" t="s">
        <v>6911</v>
      </c>
      <c r="AC203" s="146" t="e" cm="1">
        <f t="array" ref="AC203">_xlfn.TEXTSPLIT(H203,CHAR(10))</f>
        <v>#VALUE!</v>
      </c>
      <c r="AD203" s="146"/>
      <c r="AE203" s="146" t="e">
        <v>#VALUE!</v>
      </c>
      <c r="AG203" s="134" t="e" cm="1" vm="1">
        <f t="array" ref="AG203">_xlfn.TEXTJOIN(",",TRUE,_xlfn._xlws.FILTER(市町村コード!$B$2:$B$186,ISNUMBER(SEARCH(市町村コード!$B$2:$B$186,K203))))</f>
        <v>#VALUE!</v>
      </c>
      <c r="AH203" s="134" t="e" vm="1">
        <v>#VALUE!</v>
      </c>
      <c r="AI203" s="134" t="str">
        <f t="shared" si="6"/>
        <v/>
      </c>
      <c r="AJ203" s="134" t="str">
        <f t="shared" si="7"/>
        <v/>
      </c>
      <c r="AK203" s="134" t="s">
        <v>6911</v>
      </c>
      <c r="AP203" s="134" t="e" cm="1">
        <f t="array" ref="AP203">_xlfn.TEXTSPLIT(AO203,CHAR(10))</f>
        <v>#VALUE!</v>
      </c>
      <c r="BM203" s="134" t="e">
        <v>#VALUE!</v>
      </c>
    </row>
    <row r="204" spans="1:74" ht="60" customHeight="1">
      <c r="A204" s="133"/>
      <c r="B204" s="133"/>
      <c r="C204" s="133"/>
      <c r="D204" s="133"/>
      <c r="E204" s="133"/>
      <c r="F204" s="133"/>
      <c r="G204" s="133"/>
      <c r="H204" s="133"/>
      <c r="I204" s="133"/>
      <c r="J204" s="133"/>
      <c r="K204" s="133"/>
      <c r="L204" s="133"/>
      <c r="M204" s="133"/>
      <c r="N204" s="133"/>
      <c r="O204" s="133"/>
      <c r="P204" s="133"/>
      <c r="Q204" s="133"/>
      <c r="R204" s="133"/>
      <c r="S204" s="133"/>
      <c r="T204" s="133"/>
      <c r="U204" s="133"/>
      <c r="V204" s="133"/>
      <c r="W204" s="133"/>
      <c r="X204" s="133"/>
      <c r="Y204" s="133"/>
      <c r="AB204" s="134" t="s">
        <v>6911</v>
      </c>
      <c r="AC204" s="146" t="e" cm="1">
        <f t="array" ref="AC204">_xlfn.TEXTSPLIT(H204,CHAR(10))</f>
        <v>#VALUE!</v>
      </c>
      <c r="AD204" s="146"/>
      <c r="AE204" s="146" t="e">
        <v>#VALUE!</v>
      </c>
      <c r="AG204" s="134" t="e" cm="1" vm="1">
        <f t="array" ref="AG204">_xlfn.TEXTJOIN(",",TRUE,_xlfn._xlws.FILTER(市町村コード!$B$2:$B$186,ISNUMBER(SEARCH(市町村コード!$B$2:$B$186,K204))))</f>
        <v>#VALUE!</v>
      </c>
      <c r="AH204" s="134" t="e" vm="1">
        <v>#VALUE!</v>
      </c>
      <c r="AI204" s="134" t="str">
        <f t="shared" si="6"/>
        <v/>
      </c>
      <c r="AJ204" s="134" t="str">
        <f t="shared" si="7"/>
        <v/>
      </c>
      <c r="AK204" s="134" t="s">
        <v>6911</v>
      </c>
      <c r="AO204" s="133"/>
      <c r="AP204" s="134" t="e" cm="1">
        <f t="array" ref="AP204">_xlfn.TEXTSPLIT(AO204,CHAR(10))</f>
        <v>#VALUE!</v>
      </c>
      <c r="BM204" s="134" t="e">
        <v>#VALUE!</v>
      </c>
    </row>
    <row r="205" spans="1:74" ht="12" customHeight="1">
      <c r="A205" s="133"/>
      <c r="B205" s="133"/>
      <c r="C205" s="133"/>
      <c r="D205" s="133"/>
      <c r="E205" s="133"/>
      <c r="F205" s="133"/>
      <c r="G205" s="133"/>
      <c r="H205" s="133"/>
      <c r="I205" s="133"/>
      <c r="J205" s="133"/>
      <c r="K205" s="133"/>
      <c r="L205" s="133"/>
      <c r="M205" s="133"/>
      <c r="N205" s="133"/>
      <c r="O205" s="133"/>
      <c r="P205" s="133"/>
      <c r="Q205" s="133"/>
      <c r="R205" s="133"/>
      <c r="S205" s="133"/>
      <c r="T205" s="133"/>
      <c r="U205" s="133"/>
      <c r="V205" s="133"/>
      <c r="W205" s="133"/>
      <c r="X205" s="133"/>
      <c r="Y205" s="133"/>
      <c r="AB205" s="134" t="s">
        <v>6911</v>
      </c>
      <c r="AC205" s="146" t="e" cm="1">
        <f t="array" ref="AC205">_xlfn.TEXTSPLIT(H205,CHAR(10))</f>
        <v>#VALUE!</v>
      </c>
      <c r="AD205" s="146"/>
      <c r="AE205" s="146" t="e">
        <v>#VALUE!</v>
      </c>
      <c r="AG205" s="134" t="e" cm="1" vm="1">
        <f t="array" ref="AG205">_xlfn.TEXTJOIN(",",TRUE,_xlfn._xlws.FILTER(市町村コード!$B$2:$B$186,ISNUMBER(SEARCH(市町村コード!$B$2:$B$186,K205))))</f>
        <v>#VALUE!</v>
      </c>
      <c r="AH205" s="134" t="e" vm="1">
        <v>#VALUE!</v>
      </c>
      <c r="AI205" s="134" t="str">
        <f t="shared" si="6"/>
        <v/>
      </c>
      <c r="AJ205" s="134" t="str">
        <f t="shared" si="7"/>
        <v/>
      </c>
      <c r="AK205" s="134" t="s">
        <v>6911</v>
      </c>
      <c r="AO205" s="133"/>
      <c r="AP205" s="134" t="e" cm="1">
        <f t="array" ref="AP205">_xlfn.TEXTSPLIT(AO205,CHAR(10))</f>
        <v>#VALUE!</v>
      </c>
      <c r="BM205" s="134" t="e">
        <v>#VALUE!</v>
      </c>
    </row>
    <row r="206" spans="1:74" ht="8.1" customHeight="1">
      <c r="A206" s="133"/>
      <c r="B206" s="133"/>
      <c r="C206" s="133"/>
      <c r="D206" s="133"/>
      <c r="E206" s="133"/>
      <c r="F206" s="133"/>
      <c r="G206" s="133"/>
      <c r="H206" s="133"/>
      <c r="I206" s="178" t="s">
        <v>476</v>
      </c>
      <c r="J206" s="178"/>
      <c r="K206" s="178"/>
      <c r="L206" s="133"/>
      <c r="M206" s="133"/>
      <c r="N206" s="133"/>
      <c r="O206" s="133"/>
      <c r="P206" s="133"/>
      <c r="Q206" s="133"/>
      <c r="R206" s="133"/>
      <c r="S206" s="133"/>
      <c r="T206" s="133"/>
      <c r="U206" s="133"/>
      <c r="V206" s="133"/>
      <c r="W206" s="133"/>
      <c r="X206" s="133"/>
      <c r="Y206" s="133"/>
      <c r="AB206" s="134" t="s">
        <v>6911</v>
      </c>
      <c r="AC206" s="146" t="e" cm="1">
        <f t="array" ref="AC206">_xlfn.TEXTSPLIT(H206,CHAR(10))</f>
        <v>#VALUE!</v>
      </c>
      <c r="AD206" s="146"/>
      <c r="AE206" s="146" t="e">
        <v>#VALUE!</v>
      </c>
      <c r="AG206" s="134" t="e" cm="1" vm="1">
        <f t="array" ref="AG206">_xlfn.TEXTJOIN(",",TRUE,_xlfn._xlws.FILTER(市町村コード!$B$2:$B$186,ISNUMBER(SEARCH(市町村コード!$B$2:$B$186,K206))))</f>
        <v>#VALUE!</v>
      </c>
      <c r="AH206" s="134" t="e" vm="1">
        <v>#VALUE!</v>
      </c>
      <c r="AI206" s="134" t="str">
        <f t="shared" si="6"/>
        <v/>
      </c>
      <c r="AJ206" s="134" t="str">
        <f t="shared" si="7"/>
        <v/>
      </c>
      <c r="AK206" s="134" t="s">
        <v>6911</v>
      </c>
      <c r="AO206" s="133"/>
      <c r="AP206" s="134" t="e" cm="1">
        <f t="array" ref="AP206">_xlfn.TEXTSPLIT(AO206,CHAR(10))</f>
        <v>#VALUE!</v>
      </c>
      <c r="BM206" s="134" t="e">
        <v>#VALUE!</v>
      </c>
    </row>
    <row r="207" spans="1:74" ht="12" customHeight="1">
      <c r="A207" s="133"/>
      <c r="B207" s="179"/>
      <c r="C207" s="179"/>
      <c r="D207" s="179"/>
      <c r="E207" s="179"/>
      <c r="F207" s="133"/>
      <c r="G207" s="133"/>
      <c r="H207" s="133"/>
      <c r="I207" s="178"/>
      <c r="J207" s="178"/>
      <c r="K207" s="178"/>
      <c r="L207" s="133"/>
      <c r="M207" s="133"/>
      <c r="N207" s="133"/>
      <c r="O207" s="133"/>
      <c r="P207" s="133"/>
      <c r="Q207" s="133"/>
      <c r="R207" s="133"/>
      <c r="S207" s="133"/>
      <c r="T207" s="133"/>
      <c r="U207" s="133"/>
      <c r="V207" s="133"/>
      <c r="W207" s="133"/>
      <c r="X207" s="133"/>
      <c r="Y207" s="133"/>
      <c r="AB207" s="134" t="s">
        <v>6911</v>
      </c>
      <c r="AC207" s="146" t="e" cm="1">
        <f t="array" ref="AC207">_xlfn.TEXTSPLIT(H207,CHAR(10))</f>
        <v>#VALUE!</v>
      </c>
      <c r="AD207" s="146"/>
      <c r="AE207" s="146" t="e">
        <v>#VALUE!</v>
      </c>
      <c r="AG207" s="134" t="e" cm="1" vm="1">
        <f t="array" ref="AG207">_xlfn.TEXTJOIN(",",TRUE,_xlfn._xlws.FILTER(市町村コード!$B$2:$B$186,ISNUMBER(SEARCH(市町村コード!$B$2:$B$186,K207))))</f>
        <v>#VALUE!</v>
      </c>
      <c r="AH207" s="134" t="e" vm="1">
        <v>#VALUE!</v>
      </c>
      <c r="AI207" s="134" t="str">
        <f t="shared" si="6"/>
        <v/>
      </c>
      <c r="AJ207" s="134" t="str">
        <f t="shared" si="7"/>
        <v/>
      </c>
      <c r="AK207" s="134" t="s">
        <v>6911</v>
      </c>
      <c r="AO207" s="133"/>
      <c r="AP207" s="134" t="e" cm="1">
        <f t="array" ref="AP207">_xlfn.TEXTSPLIT(AO207,CHAR(10))</f>
        <v>#VALUE!</v>
      </c>
      <c r="BM207" s="134" t="e">
        <v>#VALUE!</v>
      </c>
    </row>
    <row r="208" spans="1:74" ht="14.1" customHeight="1">
      <c r="A208" s="133"/>
      <c r="B208" s="133"/>
      <c r="C208" s="180" t="s">
        <v>477</v>
      </c>
      <c r="D208" s="180"/>
      <c r="E208" s="180"/>
      <c r="F208" s="180"/>
      <c r="G208" s="180"/>
      <c r="H208" s="180"/>
      <c r="I208" s="180"/>
      <c r="J208" s="180"/>
      <c r="K208" s="180"/>
      <c r="L208" s="133"/>
      <c r="M208" s="133"/>
      <c r="N208" s="133"/>
      <c r="O208" s="181" t="s">
        <v>478</v>
      </c>
      <c r="P208" s="181"/>
      <c r="Q208" s="181"/>
      <c r="R208" s="181"/>
      <c r="S208" s="181"/>
      <c r="T208" s="135" t="s">
        <v>574</v>
      </c>
      <c r="U208" s="136" t="s">
        <v>480</v>
      </c>
      <c r="V208" s="133"/>
      <c r="W208" s="133"/>
      <c r="X208" s="133"/>
      <c r="Y208" s="133"/>
      <c r="AB208" s="134" t="s">
        <v>6911</v>
      </c>
      <c r="AC208" s="146" t="e" cm="1">
        <f t="array" ref="AC208">_xlfn.TEXTSPLIT(H208,CHAR(10))</f>
        <v>#VALUE!</v>
      </c>
      <c r="AD208" s="146"/>
      <c r="AE208" s="146" t="e">
        <v>#VALUE!</v>
      </c>
      <c r="AG208" s="134" t="e" cm="1" vm="1">
        <f t="array" ref="AG208">_xlfn.TEXTJOIN(",",TRUE,_xlfn._xlws.FILTER(市町村コード!$B$2:$B$186,ISNUMBER(SEARCH(市町村コード!$B$2:$B$186,K208))))</f>
        <v>#VALUE!</v>
      </c>
      <c r="AH208" s="134" t="e" vm="1">
        <v>#VALUE!</v>
      </c>
      <c r="AI208" s="134" t="str">
        <f t="shared" si="6"/>
        <v/>
      </c>
      <c r="AJ208" s="134" t="str">
        <f t="shared" si="7"/>
        <v/>
      </c>
      <c r="AK208" s="134" t="s">
        <v>6911</v>
      </c>
      <c r="AP208" s="134" t="e" cm="1">
        <f t="array" ref="AP208">_xlfn.TEXTSPLIT(AO208,CHAR(10))</f>
        <v>#VALUE!</v>
      </c>
      <c r="BM208" s="134" t="e">
        <v>#VALUE!</v>
      </c>
    </row>
    <row r="209" spans="1:73" ht="0.95" customHeight="1" thickBot="1">
      <c r="A209" s="133"/>
      <c r="B209" s="133"/>
      <c r="C209" s="133"/>
      <c r="D209" s="133"/>
      <c r="E209" s="133"/>
      <c r="F209" s="133"/>
      <c r="G209" s="133"/>
      <c r="H209" s="133"/>
      <c r="I209" s="133"/>
      <c r="J209" s="133"/>
      <c r="K209" s="133"/>
      <c r="L209" s="133"/>
      <c r="M209" s="133"/>
      <c r="N209" s="133"/>
      <c r="O209" s="133"/>
      <c r="P209" s="133"/>
      <c r="Q209" s="133"/>
      <c r="R209" s="133"/>
      <c r="S209" s="133"/>
      <c r="T209" s="133"/>
      <c r="U209" s="133"/>
      <c r="V209" s="133"/>
      <c r="W209" s="133"/>
      <c r="X209" s="133"/>
      <c r="Y209" s="133"/>
      <c r="AB209" s="134" t="s">
        <v>6911</v>
      </c>
      <c r="AC209" s="146" t="e" cm="1">
        <f t="array" ref="AC209">_xlfn.TEXTSPLIT(H209,CHAR(10))</f>
        <v>#VALUE!</v>
      </c>
      <c r="AD209" s="146"/>
      <c r="AE209" s="146" t="e">
        <v>#VALUE!</v>
      </c>
      <c r="AG209" s="134" t="e" cm="1" vm="1">
        <f t="array" ref="AG209">_xlfn.TEXTJOIN(",",TRUE,_xlfn._xlws.FILTER(市町村コード!$B$2:$B$186,ISNUMBER(SEARCH(市町村コード!$B$2:$B$186,K209))))</f>
        <v>#VALUE!</v>
      </c>
      <c r="AH209" s="134" t="e" vm="1">
        <v>#VALUE!</v>
      </c>
      <c r="AI209" s="134" t="str">
        <f t="shared" si="6"/>
        <v/>
      </c>
      <c r="AJ209" s="134" t="str">
        <f t="shared" si="7"/>
        <v/>
      </c>
      <c r="AK209" s="134" t="s">
        <v>6911</v>
      </c>
      <c r="AO209" s="133"/>
      <c r="AP209" s="134" t="e" cm="1">
        <f t="array" ref="AP209">_xlfn.TEXTSPLIT(AO209,CHAR(10))</f>
        <v>#VALUE!</v>
      </c>
      <c r="BM209" s="134" t="e">
        <v>#VALUE!</v>
      </c>
    </row>
    <row r="210" spans="1:73" ht="0.95" customHeight="1">
      <c r="A210" s="133"/>
      <c r="B210" s="176"/>
      <c r="C210" s="176"/>
      <c r="D210" s="176"/>
      <c r="E210" s="176"/>
      <c r="F210" s="176"/>
      <c r="G210" s="176"/>
      <c r="H210" s="176"/>
      <c r="I210" s="176"/>
      <c r="J210" s="176"/>
      <c r="K210" s="176"/>
      <c r="L210" s="176"/>
      <c r="M210" s="176"/>
      <c r="N210" s="176"/>
      <c r="O210" s="176"/>
      <c r="P210" s="176"/>
      <c r="Q210" s="176"/>
      <c r="R210" s="176"/>
      <c r="S210" s="176"/>
      <c r="T210" s="176"/>
      <c r="U210" s="176"/>
      <c r="V210" s="176"/>
      <c r="W210" s="176"/>
      <c r="X210" s="133"/>
      <c r="Y210" s="133"/>
      <c r="AB210" s="134" t="s">
        <v>6911</v>
      </c>
      <c r="AC210" s="146" t="e" cm="1">
        <f t="array" ref="AC210">_xlfn.TEXTSPLIT(H210,CHAR(10))</f>
        <v>#VALUE!</v>
      </c>
      <c r="AD210" s="146"/>
      <c r="AE210" s="146" t="e">
        <v>#VALUE!</v>
      </c>
      <c r="AG210" s="134" t="e" cm="1" vm="1">
        <f t="array" ref="AG210">_xlfn.TEXTJOIN(",",TRUE,_xlfn._xlws.FILTER(市町村コード!$B$2:$B$186,ISNUMBER(SEARCH(市町村コード!$B$2:$B$186,K210))))</f>
        <v>#VALUE!</v>
      </c>
      <c r="AH210" s="134" t="e" vm="1">
        <v>#VALUE!</v>
      </c>
      <c r="AI210" s="134" t="str">
        <f t="shared" si="6"/>
        <v/>
      </c>
      <c r="AJ210" s="134" t="str">
        <f t="shared" si="7"/>
        <v/>
      </c>
      <c r="AK210" s="134" t="s">
        <v>6911</v>
      </c>
      <c r="AP210" s="134" t="e" cm="1">
        <f t="array" ref="AP210">_xlfn.TEXTSPLIT(AO210,CHAR(10))</f>
        <v>#VALUE!</v>
      </c>
      <c r="BM210" s="134" t="e">
        <v>#VALUE!</v>
      </c>
    </row>
    <row r="211" spans="1:73" ht="15.95" customHeight="1" thickBot="1">
      <c r="A211" s="133"/>
      <c r="B211" s="137"/>
      <c r="C211" s="138" t="s">
        <v>481</v>
      </c>
      <c r="D211" s="137"/>
      <c r="E211" s="177" t="s">
        <v>482</v>
      </c>
      <c r="F211" s="177"/>
      <c r="G211" s="137"/>
      <c r="H211" s="177" t="s">
        <v>483</v>
      </c>
      <c r="I211" s="177"/>
      <c r="J211" s="137"/>
      <c r="K211" s="177" t="s">
        <v>484</v>
      </c>
      <c r="L211" s="177"/>
      <c r="M211" s="137"/>
      <c r="N211" s="177" t="s">
        <v>485</v>
      </c>
      <c r="O211" s="177"/>
      <c r="P211" s="137"/>
      <c r="Q211" s="139" t="s">
        <v>486</v>
      </c>
      <c r="R211" s="137"/>
      <c r="S211" s="177" t="s">
        <v>487</v>
      </c>
      <c r="T211" s="177"/>
      <c r="U211" s="177"/>
      <c r="V211" s="177"/>
      <c r="W211" s="137"/>
      <c r="X211" s="133"/>
      <c r="Y211" s="133"/>
      <c r="AB211" s="134" t="s">
        <v>482</v>
      </c>
      <c r="AC211" s="146" t="str" cm="1">
        <f t="array" ref="AC211">_xlfn.TEXTSPLIT(H211,CHAR(10))</f>
        <v>事業者名/事業所名</v>
      </c>
      <c r="AD211" s="146"/>
      <c r="AE211" s="146" t="s">
        <v>483</v>
      </c>
      <c r="AG211" s="134" t="e" cm="1" vm="1">
        <f t="array" ref="AG211">_xlfn.TEXTJOIN(",",TRUE,_xlfn._xlws.FILTER(市町村コード!$B$2:$B$186,ISNUMBER(SEARCH(市町村コード!$B$2:$B$186,K211))))</f>
        <v>#VALUE!</v>
      </c>
      <c r="AH211" s="134" t="e" vm="1">
        <v>#VALUE!</v>
      </c>
      <c r="AI211" s="134" t="str">
        <f t="shared" si="6"/>
        <v/>
      </c>
      <c r="AJ211" s="134" t="str">
        <f t="shared" si="7"/>
        <v>事業所所在地</v>
      </c>
      <c r="AK211" s="134" t="s">
        <v>484</v>
      </c>
      <c r="AO211" s="139" t="s">
        <v>486</v>
      </c>
      <c r="AP211" s="134" t="str" cm="1">
        <f t="array" ref="AP211">_xlfn.TEXTSPLIT(AO211,CHAR(10))</f>
        <v>受理番号</v>
      </c>
      <c r="BM211" s="134" t="s">
        <v>486</v>
      </c>
    </row>
    <row r="212" spans="1:73" ht="102" customHeight="1" thickBot="1">
      <c r="A212" s="133"/>
      <c r="B212" s="184"/>
      <c r="C212" s="140" t="s">
        <v>997</v>
      </c>
      <c r="D212" s="184"/>
      <c r="E212" s="174" t="s">
        <v>998</v>
      </c>
      <c r="F212" s="174"/>
      <c r="G212" s="184"/>
      <c r="H212" s="175" t="s">
        <v>999</v>
      </c>
      <c r="I212" s="175"/>
      <c r="J212" s="184"/>
      <c r="K212" s="175" t="s">
        <v>1000</v>
      </c>
      <c r="L212" s="175"/>
      <c r="M212" s="184"/>
      <c r="N212" s="182" t="s">
        <v>1001</v>
      </c>
      <c r="O212" s="182"/>
      <c r="P212" s="184"/>
      <c r="Q212" s="141" t="s">
        <v>1002</v>
      </c>
      <c r="R212" s="184"/>
      <c r="S212" s="173" t="s">
        <v>1003</v>
      </c>
      <c r="T212" s="173"/>
      <c r="U212" s="173"/>
      <c r="V212" s="173"/>
      <c r="W212" s="184"/>
      <c r="X212" s="133"/>
      <c r="Y212" s="133"/>
      <c r="AB212" s="134" t="s">
        <v>9186</v>
      </c>
      <c r="AC212" s="146" t="str" cm="1">
        <f t="array" ref="AC212:AD212">_xlfn.TEXTSPLIT(H212,CHAR(10))</f>
        <v>医療法人社団土田病院</v>
      </c>
      <c r="AD212" s="146" t="str">
        <v>医療法人社団土田病院訪問看護ステーション「想」</v>
      </c>
      <c r="AE212" s="146" t="s">
        <v>7705</v>
      </c>
      <c r="AF212" s="134" t="s">
        <v>7706</v>
      </c>
      <c r="AG212" s="134" t="str" cm="1">
        <f t="array" ref="AG212">_xlfn.TEXTJOIN(",",TRUE,_xlfn._xlws.FILTER(市町村コード!$B$2:$B$186,ISNUMBER(SEARCH(市町村コード!$B$2:$B$186,K212))))</f>
        <v>札幌市</v>
      </c>
      <c r="AH212" s="134" t="s">
        <v>6712</v>
      </c>
      <c r="AI212" s="134" t="str">
        <f t="shared" si="6"/>
        <v xml:space="preserve">
札幌市中央区南二十二条西９丁目１－１９イーシティ山鼻　１０２号室</v>
      </c>
      <c r="AJ212" s="134" t="str">
        <f t="shared" si="7"/>
        <v>〒064－0922</v>
      </c>
      <c r="AK212" s="134" t="s">
        <v>6957</v>
      </c>
      <c r="AO212" s="142" t="s">
        <v>1002</v>
      </c>
      <c r="AP212" s="134" t="str" cm="1">
        <f t="array" ref="AP212:AW212">_xlfn.TEXTSPLIT(AO212,CHAR(10))</f>
        <v>( 訪看23 )第   1086 号</v>
      </c>
      <c r="AQ212" s="134" t="str">
        <v>( 訪看24 )第   1016 号</v>
      </c>
      <c r="AR212" s="134" t="str">
        <v>( 訪看25 )第   1094 号</v>
      </c>
      <c r="AS212" s="134" t="str">
        <v>( 訪看34 )第    336 号</v>
      </c>
      <c r="AT212" s="134" t="str">
        <v>( 訪ベⅠ１ )第    343 号</v>
      </c>
      <c r="AU212" s="134" t="str">
        <v>( 訪ベⅠ１注 )第     13 号</v>
      </c>
      <c r="AV212" s="134" t="str">
        <v>( 訪ベⅡ３ )第      1 号</v>
      </c>
      <c r="AW212" s="134" t="str">
        <v>( 訪看41 )第    334 号</v>
      </c>
      <c r="BM212" s="134" t="s">
        <v>10494</v>
      </c>
      <c r="BN212" s="134" t="s">
        <v>10495</v>
      </c>
      <c r="BO212" s="134" t="s">
        <v>10496</v>
      </c>
      <c r="BP212" s="134" t="s">
        <v>10497</v>
      </c>
      <c r="BQ212" s="134" t="s">
        <v>10498</v>
      </c>
      <c r="BR212" s="134" t="s">
        <v>10499</v>
      </c>
      <c r="BS212" s="134" t="s">
        <v>10500</v>
      </c>
      <c r="BT212" s="134" t="s">
        <v>10501</v>
      </c>
    </row>
    <row r="213" spans="1:73" ht="66" customHeight="1" thickBot="1">
      <c r="A213" s="133"/>
      <c r="B213" s="184"/>
      <c r="C213" s="140" t="s">
        <v>1004</v>
      </c>
      <c r="D213" s="184"/>
      <c r="E213" s="174" t="s">
        <v>1005</v>
      </c>
      <c r="F213" s="174"/>
      <c r="G213" s="184"/>
      <c r="H213" s="175" t="s">
        <v>1006</v>
      </c>
      <c r="I213" s="175"/>
      <c r="J213" s="184"/>
      <c r="K213" s="175" t="s">
        <v>1007</v>
      </c>
      <c r="L213" s="175"/>
      <c r="M213" s="184"/>
      <c r="N213" s="182" t="s">
        <v>1008</v>
      </c>
      <c r="O213" s="182"/>
      <c r="P213" s="184"/>
      <c r="Q213" s="141" t="s">
        <v>1009</v>
      </c>
      <c r="R213" s="184"/>
      <c r="S213" s="173" t="s">
        <v>1010</v>
      </c>
      <c r="T213" s="173"/>
      <c r="U213" s="173"/>
      <c r="V213" s="173"/>
      <c r="W213" s="184"/>
      <c r="X213" s="133"/>
      <c r="Y213" s="133"/>
      <c r="AB213" s="134" t="s">
        <v>9187</v>
      </c>
      <c r="AC213" s="146" t="str" cm="1">
        <f t="array" ref="AC213:AD213">_xlfn.TEXTSPLIT(H213,CHAR(10))</f>
        <v>株式会社メディカルプラットフォーム</v>
      </c>
      <c r="AD213" s="146" t="str">
        <v>メディカルライブラリ札幌訪問看護事業所</v>
      </c>
      <c r="AE213" s="146" t="s">
        <v>7707</v>
      </c>
      <c r="AF213" s="134" t="s">
        <v>7708</v>
      </c>
      <c r="AG213" s="134" t="str" cm="1">
        <f t="array" ref="AG213">_xlfn.TEXTJOIN(",",TRUE,_xlfn._xlws.FILTER(市町村コード!$B$2:$B$186,ISNUMBER(SEARCH(市町村コード!$B$2:$B$186,K213))))</f>
        <v>札幌市</v>
      </c>
      <c r="AH213" s="134" t="s">
        <v>6712</v>
      </c>
      <c r="AI213" s="134" t="str">
        <f t="shared" si="6"/>
        <v xml:space="preserve">
札幌市中央区南三条西２０丁目２番７号キャッスルウエスト２０　１０１号室</v>
      </c>
      <c r="AJ213" s="134" t="str">
        <f t="shared" si="7"/>
        <v>〒064－0803</v>
      </c>
      <c r="AK213" s="134" t="s">
        <v>6958</v>
      </c>
      <c r="AO213" s="142" t="s">
        <v>1009</v>
      </c>
      <c r="AP213" s="134" t="str" cm="1">
        <f t="array" ref="AP213:AU213">_xlfn.TEXTSPLIT(AO213,CHAR(10))</f>
        <v>( 訪看10 )第    698 号</v>
      </c>
      <c r="AQ213" s="134" t="str">
        <v>( 訪看24 )第   1021 号</v>
      </c>
      <c r="AR213" s="134" t="str">
        <v>( 訪看25 )第   1101 号</v>
      </c>
      <c r="AS213" s="134" t="str">
        <v>( 訪看34 )第    272 号</v>
      </c>
      <c r="AT213" s="134" t="str">
        <v>( 訪ベⅠ１ )第    596 号</v>
      </c>
      <c r="AU213" s="134" t="str">
        <v>( 訪看41 )第    351 号</v>
      </c>
      <c r="BM213" s="134" t="s">
        <v>10502</v>
      </c>
      <c r="BN213" s="134" t="s">
        <v>10503</v>
      </c>
      <c r="BO213" s="134" t="s">
        <v>10504</v>
      </c>
      <c r="BP213" s="134" t="s">
        <v>10505</v>
      </c>
      <c r="BQ213" s="134" t="s">
        <v>10506</v>
      </c>
      <c r="BR213" s="134" t="s">
        <v>10507</v>
      </c>
    </row>
    <row r="214" spans="1:73" ht="45.95" customHeight="1" thickBot="1">
      <c r="A214" s="133"/>
      <c r="B214" s="184"/>
      <c r="C214" s="140" t="s">
        <v>1011</v>
      </c>
      <c r="D214" s="184"/>
      <c r="E214" s="174" t="s">
        <v>1012</v>
      </c>
      <c r="F214" s="174"/>
      <c r="G214" s="184"/>
      <c r="H214" s="175" t="s">
        <v>1013</v>
      </c>
      <c r="I214" s="175"/>
      <c r="J214" s="184"/>
      <c r="K214" s="175" t="s">
        <v>1014</v>
      </c>
      <c r="L214" s="175"/>
      <c r="M214" s="184"/>
      <c r="N214" s="182" t="s">
        <v>1015</v>
      </c>
      <c r="O214" s="182"/>
      <c r="P214" s="184"/>
      <c r="Q214" s="141" t="s">
        <v>1016</v>
      </c>
      <c r="R214" s="184"/>
      <c r="S214" s="173" t="s">
        <v>1017</v>
      </c>
      <c r="T214" s="173"/>
      <c r="U214" s="173"/>
      <c r="V214" s="173"/>
      <c r="W214" s="184"/>
      <c r="X214" s="133"/>
      <c r="Y214" s="133"/>
      <c r="AB214" s="134" t="s">
        <v>9188</v>
      </c>
      <c r="AC214" s="146" t="str" cm="1">
        <f t="array" ref="AC214:AD214">_xlfn.TEXTSPLIT(H214,CHAR(10))</f>
        <v>社会医療法人鳩仁会</v>
      </c>
      <c r="AD214" s="146" t="str">
        <v>札幌中央病院訪問看護ステーション</v>
      </c>
      <c r="AE214" s="146" t="s">
        <v>7709</v>
      </c>
      <c r="AF214" s="134" t="s">
        <v>7710</v>
      </c>
      <c r="AG214" s="134" t="str" cm="1">
        <f t="array" ref="AG214">_xlfn.TEXTJOIN(",",TRUE,_xlfn._xlws.FILTER(市町村コード!$B$2:$B$186,ISNUMBER(SEARCH(市町村コード!$B$2:$B$186,K214))))</f>
        <v>札幌市</v>
      </c>
      <c r="AH214" s="134" t="s">
        <v>6712</v>
      </c>
      <c r="AI214" s="134" t="str">
        <f t="shared" si="6"/>
        <v xml:space="preserve">
札幌市中央区南九条西１０丁目１番５０号</v>
      </c>
      <c r="AJ214" s="134" t="str">
        <f t="shared" si="7"/>
        <v>〒064－0809</v>
      </c>
      <c r="AK214" s="134" t="s">
        <v>6938</v>
      </c>
      <c r="AO214" s="142" t="s">
        <v>1016</v>
      </c>
      <c r="AP214" s="134" t="str" cm="1">
        <f t="array" ref="AP214:AQ214">_xlfn.TEXTSPLIT(AO214,CHAR(10))</f>
        <v>( 訪看34 )第    324 号</v>
      </c>
      <c r="AQ214" s="134" t="str">
        <v>( 訪看41 )第    390 号</v>
      </c>
      <c r="BM214" s="134" t="s">
        <v>10508</v>
      </c>
      <c r="BN214" s="134" t="s">
        <v>10509</v>
      </c>
    </row>
    <row r="215" spans="1:73" ht="48" customHeight="1" thickBot="1">
      <c r="A215" s="133"/>
      <c r="B215" s="184"/>
      <c r="C215" s="140" t="s">
        <v>1018</v>
      </c>
      <c r="D215" s="184"/>
      <c r="E215" s="174" t="s">
        <v>1019</v>
      </c>
      <c r="F215" s="174"/>
      <c r="G215" s="184"/>
      <c r="H215" s="175" t="s">
        <v>1020</v>
      </c>
      <c r="I215" s="175"/>
      <c r="J215" s="184"/>
      <c r="K215" s="175" t="s">
        <v>1021</v>
      </c>
      <c r="L215" s="175"/>
      <c r="M215" s="184"/>
      <c r="N215" s="182" t="s">
        <v>1022</v>
      </c>
      <c r="O215" s="182"/>
      <c r="P215" s="184"/>
      <c r="Q215" s="141" t="s">
        <v>1023</v>
      </c>
      <c r="R215" s="184"/>
      <c r="S215" s="173" t="s">
        <v>1024</v>
      </c>
      <c r="T215" s="173"/>
      <c r="U215" s="173"/>
      <c r="V215" s="173"/>
      <c r="W215" s="184"/>
      <c r="X215" s="133"/>
      <c r="Y215" s="133"/>
      <c r="AB215" s="134" t="s">
        <v>9189</v>
      </c>
      <c r="AC215" s="146" t="str" cm="1">
        <f t="array" ref="AC215:AD215">_xlfn.TEXTSPLIT(H215,CHAR(10))</f>
        <v>社会福祉法人光の森学園</v>
      </c>
      <c r="AD215" s="146" t="str">
        <v>訪問看護事業所りっか</v>
      </c>
      <c r="AE215" s="146" t="s">
        <v>7711</v>
      </c>
      <c r="AF215" s="134" t="s">
        <v>7712</v>
      </c>
      <c r="AG215" s="134" t="str" cm="1">
        <f t="array" ref="AG215">_xlfn.TEXTJOIN(",",TRUE,_xlfn._xlws.FILTER(市町村コード!$B$2:$B$186,ISNUMBER(SEARCH(市町村コード!$B$2:$B$186,K215))))</f>
        <v>札幌市</v>
      </c>
      <c r="AH215" s="134" t="s">
        <v>6712</v>
      </c>
      <c r="AI215" s="134" t="str">
        <f t="shared" si="6"/>
        <v xml:space="preserve">
札幌市白石区北郷六条９丁目２番８号</v>
      </c>
      <c r="AJ215" s="134" t="str">
        <f t="shared" si="7"/>
        <v>〒003－0836</v>
      </c>
      <c r="AK215" s="134" t="s">
        <v>6959</v>
      </c>
      <c r="AO215" s="142" t="s">
        <v>1023</v>
      </c>
      <c r="AP215" s="134" t="str" cm="1">
        <f t="array" ref="AP215:AS215">_xlfn.TEXTSPLIT(AO215,CHAR(10))</f>
        <v>( 訪看23 )第   1158 号</v>
      </c>
      <c r="AQ215" s="134" t="str">
        <v>( 訪看25 )第   1204 号</v>
      </c>
      <c r="AR215" s="134" t="str">
        <v>( 訪ベⅠ１ )第    628 号</v>
      </c>
      <c r="AS215" s="134" t="str">
        <v>( 訪看41 )第    467 号</v>
      </c>
      <c r="BM215" s="134" t="s">
        <v>10510</v>
      </c>
      <c r="BN215" s="134" t="s">
        <v>10511</v>
      </c>
      <c r="BO215" s="134" t="s">
        <v>10512</v>
      </c>
      <c r="BP215" s="134" t="s">
        <v>10513</v>
      </c>
    </row>
    <row r="216" spans="1:73" ht="102" customHeight="1" thickBot="1">
      <c r="A216" s="133"/>
      <c r="B216" s="184"/>
      <c r="C216" s="140" t="s">
        <v>1025</v>
      </c>
      <c r="D216" s="184"/>
      <c r="E216" s="174" t="s">
        <v>1026</v>
      </c>
      <c r="F216" s="174"/>
      <c r="G216" s="184"/>
      <c r="H216" s="175" t="s">
        <v>1027</v>
      </c>
      <c r="I216" s="175"/>
      <c r="J216" s="184"/>
      <c r="K216" s="175" t="s">
        <v>1028</v>
      </c>
      <c r="L216" s="175"/>
      <c r="M216" s="184"/>
      <c r="N216" s="182" t="s">
        <v>1029</v>
      </c>
      <c r="O216" s="182"/>
      <c r="P216" s="184"/>
      <c r="Q216" s="141" t="s">
        <v>1030</v>
      </c>
      <c r="R216" s="184"/>
      <c r="S216" s="173" t="s">
        <v>1031</v>
      </c>
      <c r="T216" s="173"/>
      <c r="U216" s="173"/>
      <c r="V216" s="173"/>
      <c r="W216" s="184"/>
      <c r="X216" s="133"/>
      <c r="Y216" s="133"/>
      <c r="AB216" s="134" t="s">
        <v>9190</v>
      </c>
      <c r="AC216" s="146" t="str" cm="1">
        <f t="array" ref="AC216:AD216">_xlfn.TEXTSPLIT(H216,CHAR(10))</f>
        <v>株式会社ユニバーサルラボ</v>
      </c>
      <c r="AD216" s="146" t="str">
        <v>ホームケアＨｉＴｏｕｃｈ</v>
      </c>
      <c r="AE216" s="146" t="s">
        <v>7713</v>
      </c>
      <c r="AF216" s="134" t="s">
        <v>7714</v>
      </c>
      <c r="AG216" s="134" t="str" cm="1">
        <f t="array" ref="AG216">_xlfn.TEXTJOIN(",",TRUE,_xlfn._xlws.FILTER(市町村コード!$B$2:$B$186,ISNUMBER(SEARCH(市町村コード!$B$2:$B$186,K216))))</f>
        <v>札幌市</v>
      </c>
      <c r="AH216" s="134" t="s">
        <v>6712</v>
      </c>
      <c r="AI216" s="134" t="str">
        <f t="shared" si="6"/>
        <v xml:space="preserve">
札幌市中央区南一条西１７丁目１－１８白樺ビル５０２号</v>
      </c>
      <c r="AJ216" s="134" t="str">
        <f t="shared" si="7"/>
        <v>〒060－0061</v>
      </c>
      <c r="AK216" s="134" t="s">
        <v>6925</v>
      </c>
      <c r="AO216" s="142" t="s">
        <v>1030</v>
      </c>
      <c r="AP216" s="134" t="str" cm="1">
        <f t="array" ref="AP216:AX216">_xlfn.TEXTSPLIT(AO216,CHAR(10))</f>
        <v>( 訪看10 )第    770 号</v>
      </c>
      <c r="AQ216" s="134" t="str">
        <v>( 訪看23 )第   1154 号</v>
      </c>
      <c r="AR216" s="134" t="str">
        <v>( 訪看25 )第   1199 号</v>
      </c>
      <c r="AS216" s="134" t="str">
        <v>( 訪看27 )第    461 号</v>
      </c>
      <c r="AT216" s="134" t="str">
        <v>( 訪看28 )第    305 号</v>
      </c>
      <c r="AU216" s="134" t="str">
        <v>( 訪看34 )第    362 号</v>
      </c>
      <c r="AV216" s="134" t="str">
        <v>( 訪ベⅠ１ )第    453 号</v>
      </c>
      <c r="AW216" s="134" t="str">
        <v>( 訪ベⅡ１８ )第     33 号</v>
      </c>
      <c r="AX216" s="134" t="str">
        <v>( 訪看41 )第    475 号</v>
      </c>
      <c r="BM216" s="134" t="s">
        <v>10514</v>
      </c>
      <c r="BN216" s="134" t="s">
        <v>10515</v>
      </c>
      <c r="BO216" s="134" t="s">
        <v>10516</v>
      </c>
      <c r="BP216" s="134" t="s">
        <v>10517</v>
      </c>
      <c r="BQ216" s="134" t="s">
        <v>10518</v>
      </c>
      <c r="BR216" s="134" t="s">
        <v>10519</v>
      </c>
      <c r="BS216" s="134" t="s">
        <v>10520</v>
      </c>
      <c r="BT216" s="134" t="s">
        <v>10521</v>
      </c>
      <c r="BU216" s="134" t="s">
        <v>10522</v>
      </c>
    </row>
    <row r="217" spans="1:73" ht="45.95" customHeight="1" thickBot="1">
      <c r="A217" s="133"/>
      <c r="B217" s="184"/>
      <c r="C217" s="140" t="s">
        <v>1032</v>
      </c>
      <c r="D217" s="184"/>
      <c r="E217" s="174" t="s">
        <v>1033</v>
      </c>
      <c r="F217" s="174"/>
      <c r="G217" s="184"/>
      <c r="H217" s="175" t="s">
        <v>1034</v>
      </c>
      <c r="I217" s="175"/>
      <c r="J217" s="184"/>
      <c r="K217" s="175" t="s">
        <v>1035</v>
      </c>
      <c r="L217" s="175"/>
      <c r="M217" s="184"/>
      <c r="N217" s="182" t="s">
        <v>1036</v>
      </c>
      <c r="O217" s="182"/>
      <c r="P217" s="184"/>
      <c r="Q217" s="141" t="s">
        <v>1037</v>
      </c>
      <c r="R217" s="184"/>
      <c r="S217" s="173" t="s">
        <v>1038</v>
      </c>
      <c r="T217" s="173"/>
      <c r="U217" s="173"/>
      <c r="V217" s="173"/>
      <c r="W217" s="184"/>
      <c r="X217" s="133"/>
      <c r="Y217" s="133"/>
      <c r="AB217" s="134" t="s">
        <v>9191</v>
      </c>
      <c r="AC217" s="146" t="str" cm="1">
        <f t="array" ref="AC217:AD217">_xlfn.TEXTSPLIT(H217,CHAR(10))</f>
        <v>ベンチャープラス株式会社</v>
      </c>
      <c r="AD217" s="146" t="str">
        <v>さくらナースケアステーション</v>
      </c>
      <c r="AE217" s="146" t="s">
        <v>7715</v>
      </c>
      <c r="AF217" s="134" t="s">
        <v>7716</v>
      </c>
      <c r="AG217" s="134" t="str" cm="1">
        <f t="array" ref="AG217">_xlfn.TEXTJOIN(",",TRUE,_xlfn._xlws.FILTER(市町村コード!$B$2:$B$186,ISNUMBER(SEARCH(市町村コード!$B$2:$B$186,K217))))</f>
        <v>札幌市</v>
      </c>
      <c r="AH217" s="134" t="s">
        <v>6712</v>
      </c>
      <c r="AI217" s="134" t="str">
        <f t="shared" si="6"/>
        <v xml:space="preserve">
札幌市中央区南二条西２０丁目２－３ロータリー２０ビル６階</v>
      </c>
      <c r="AJ217" s="134" t="str">
        <f t="shared" si="7"/>
        <v>〒064－0802</v>
      </c>
      <c r="AK217" s="134" t="s">
        <v>6960</v>
      </c>
      <c r="AO217" s="142" t="s">
        <v>1037</v>
      </c>
      <c r="AP217" s="134" t="str" cm="1">
        <f t="array" ref="AP217:AQ217">_xlfn.TEXTSPLIT(AO217,CHAR(10))</f>
        <v>( 訪看10 )第    810 号</v>
      </c>
      <c r="AQ217" s="134" t="str">
        <v>( 訪看41 )第    469 号</v>
      </c>
      <c r="BM217" s="134" t="s">
        <v>10523</v>
      </c>
      <c r="BN217" s="134" t="s">
        <v>10524</v>
      </c>
    </row>
    <row r="218" spans="1:73" ht="45.95" customHeight="1" thickBot="1">
      <c r="A218" s="133"/>
      <c r="B218" s="184"/>
      <c r="C218" s="140" t="s">
        <v>1039</v>
      </c>
      <c r="D218" s="184"/>
      <c r="E218" s="174" t="s">
        <v>1040</v>
      </c>
      <c r="F218" s="174"/>
      <c r="G218" s="184"/>
      <c r="H218" s="175" t="s">
        <v>1041</v>
      </c>
      <c r="I218" s="175"/>
      <c r="J218" s="184"/>
      <c r="K218" s="175" t="s">
        <v>1042</v>
      </c>
      <c r="L218" s="175"/>
      <c r="M218" s="184"/>
      <c r="N218" s="182" t="s">
        <v>1043</v>
      </c>
      <c r="O218" s="182"/>
      <c r="P218" s="184"/>
      <c r="Q218" s="141" t="s">
        <v>1044</v>
      </c>
      <c r="R218" s="184"/>
      <c r="S218" s="173" t="s">
        <v>1045</v>
      </c>
      <c r="T218" s="173"/>
      <c r="U218" s="173"/>
      <c r="V218" s="173"/>
      <c r="W218" s="184"/>
      <c r="X218" s="133"/>
      <c r="Y218" s="133"/>
      <c r="AB218" s="134" t="s">
        <v>9192</v>
      </c>
      <c r="AC218" s="146" t="str" cm="1">
        <f t="array" ref="AC218:AD218">_xlfn.TEXTSPLIT(H218,CHAR(10))</f>
        <v>株式会社ＴＫＩ</v>
      </c>
      <c r="AD218" s="146" t="str">
        <v>訪問看護ステーション　だいち</v>
      </c>
      <c r="AE218" s="146" t="s">
        <v>7717</v>
      </c>
      <c r="AF218" s="134" t="s">
        <v>7718</v>
      </c>
      <c r="AG218" s="134" t="str" cm="1">
        <f t="array" ref="AG218">_xlfn.TEXTJOIN(",",TRUE,_xlfn._xlws.FILTER(市町村コード!$B$2:$B$186,ISNUMBER(SEARCH(市町村コード!$B$2:$B$186,K218))))</f>
        <v>札幌市</v>
      </c>
      <c r="AH218" s="134" t="s">
        <v>6712</v>
      </c>
      <c r="AI218" s="134" t="str">
        <f t="shared" si="6"/>
        <v xml:space="preserve">
札幌市中央区南四条西１３丁目１番１１号エステイツ南４条３０６号</v>
      </c>
      <c r="AJ218" s="134" t="str">
        <f t="shared" si="7"/>
        <v>〒064－0804</v>
      </c>
      <c r="AK218" s="134" t="s">
        <v>6961</v>
      </c>
      <c r="AO218" s="142" t="s">
        <v>1044</v>
      </c>
      <c r="AP218" s="134" t="str" cm="1">
        <f t="array" ref="AP218:AR218">_xlfn.TEXTSPLIT(AO218,CHAR(10))</f>
        <v>( 訪看10 )第    786 号</v>
      </c>
      <c r="AQ218" s="134" t="str">
        <v>( 訪看24 )第   1115 号</v>
      </c>
      <c r="AR218" s="134" t="str">
        <v>( 訪看41 )第    462 号</v>
      </c>
      <c r="BM218" s="134" t="s">
        <v>10525</v>
      </c>
      <c r="BN218" s="134" t="s">
        <v>10526</v>
      </c>
      <c r="BO218" s="134" t="s">
        <v>10527</v>
      </c>
    </row>
    <row r="219" spans="1:73" ht="14.1" customHeight="1" thickBot="1">
      <c r="A219" s="133"/>
      <c r="B219" s="184"/>
      <c r="C219" s="133"/>
      <c r="D219" s="184"/>
      <c r="E219" s="133"/>
      <c r="F219" s="133"/>
      <c r="G219" s="184"/>
      <c r="H219" s="133"/>
      <c r="I219" s="133"/>
      <c r="J219" s="184"/>
      <c r="K219" s="133"/>
      <c r="L219" s="133"/>
      <c r="M219" s="184"/>
      <c r="N219" s="133"/>
      <c r="O219" s="133"/>
      <c r="P219" s="184"/>
      <c r="Q219" s="133"/>
      <c r="R219" s="184"/>
      <c r="S219" s="133"/>
      <c r="T219" s="133"/>
      <c r="U219" s="133"/>
      <c r="V219" s="133"/>
      <c r="W219" s="184"/>
      <c r="X219" s="133"/>
      <c r="Y219" s="133"/>
      <c r="AB219" s="134" t="s">
        <v>6911</v>
      </c>
      <c r="AC219" s="146" t="e" cm="1">
        <f t="array" ref="AC219">_xlfn.TEXTSPLIT(H219,CHAR(10))</f>
        <v>#VALUE!</v>
      </c>
      <c r="AD219" s="146"/>
      <c r="AE219" s="146" t="e">
        <v>#VALUE!</v>
      </c>
      <c r="AG219" s="134" t="e" cm="1" vm="1">
        <f t="array" ref="AG219">_xlfn.TEXTJOIN(",",TRUE,_xlfn._xlws.FILTER(市町村コード!$B$2:$B$186,ISNUMBER(SEARCH(市町村コード!$B$2:$B$186,K219))))</f>
        <v>#VALUE!</v>
      </c>
      <c r="AH219" s="134" t="e" vm="1">
        <v>#VALUE!</v>
      </c>
      <c r="AI219" s="134" t="str">
        <f t="shared" si="6"/>
        <v/>
      </c>
      <c r="AJ219" s="134" t="str">
        <f t="shared" si="7"/>
        <v/>
      </c>
      <c r="AK219" s="134" t="s">
        <v>6911</v>
      </c>
      <c r="AO219" s="133"/>
      <c r="AP219" s="134" t="e" cm="1">
        <f t="array" ref="AP219">_xlfn.TEXTSPLIT(AO219,CHAR(10))</f>
        <v>#VALUE!</v>
      </c>
      <c r="BM219" s="134" t="e">
        <v>#VALUE!</v>
      </c>
    </row>
    <row r="220" spans="1:73" ht="0.95" customHeight="1">
      <c r="A220" s="133"/>
      <c r="B220" s="183"/>
      <c r="C220" s="183"/>
      <c r="D220" s="183"/>
      <c r="E220" s="183"/>
      <c r="F220" s="183"/>
      <c r="G220" s="183"/>
      <c r="H220" s="183"/>
      <c r="I220" s="183"/>
      <c r="J220" s="183"/>
      <c r="K220" s="183"/>
      <c r="L220" s="183"/>
      <c r="M220" s="183"/>
      <c r="N220" s="183"/>
      <c r="O220" s="183"/>
      <c r="P220" s="183"/>
      <c r="Q220" s="183"/>
      <c r="R220" s="183"/>
      <c r="S220" s="183"/>
      <c r="T220" s="183"/>
      <c r="U220" s="183"/>
      <c r="V220" s="183"/>
      <c r="W220" s="133"/>
      <c r="X220" s="133"/>
      <c r="Y220" s="133"/>
      <c r="AB220" s="134" t="s">
        <v>6911</v>
      </c>
      <c r="AC220" s="146" t="e" cm="1">
        <f t="array" ref="AC220">_xlfn.TEXTSPLIT(H220,CHAR(10))</f>
        <v>#VALUE!</v>
      </c>
      <c r="AD220" s="146"/>
      <c r="AE220" s="146" t="e">
        <v>#VALUE!</v>
      </c>
      <c r="AG220" s="134" t="e" cm="1" vm="1">
        <f t="array" ref="AG220">_xlfn.TEXTJOIN(",",TRUE,_xlfn._xlws.FILTER(市町村コード!$B$2:$B$186,ISNUMBER(SEARCH(市町村コード!$B$2:$B$186,K220))))</f>
        <v>#VALUE!</v>
      </c>
      <c r="AH220" s="134" t="e" vm="1">
        <v>#VALUE!</v>
      </c>
      <c r="AI220" s="134" t="str">
        <f t="shared" si="6"/>
        <v/>
      </c>
      <c r="AJ220" s="134" t="str">
        <f t="shared" si="7"/>
        <v/>
      </c>
      <c r="AK220" s="134" t="s">
        <v>6911</v>
      </c>
      <c r="AP220" s="134" t="e" cm="1">
        <f t="array" ref="AP220">_xlfn.TEXTSPLIT(AO220,CHAR(10))</f>
        <v>#VALUE!</v>
      </c>
      <c r="BM220" s="134" t="e">
        <v>#VALUE!</v>
      </c>
    </row>
    <row r="221" spans="1:73" ht="60" customHeight="1">
      <c r="A221" s="133"/>
      <c r="B221" s="133"/>
      <c r="C221" s="133"/>
      <c r="D221" s="133"/>
      <c r="E221" s="133"/>
      <c r="F221" s="133"/>
      <c r="G221" s="133"/>
      <c r="H221" s="133"/>
      <c r="I221" s="133"/>
      <c r="J221" s="133"/>
      <c r="K221" s="133"/>
      <c r="L221" s="133"/>
      <c r="M221" s="133"/>
      <c r="N221" s="133"/>
      <c r="O221" s="133"/>
      <c r="P221" s="133"/>
      <c r="Q221" s="133"/>
      <c r="R221" s="133"/>
      <c r="S221" s="133"/>
      <c r="T221" s="133"/>
      <c r="U221" s="133"/>
      <c r="V221" s="133"/>
      <c r="W221" s="133"/>
      <c r="X221" s="133"/>
      <c r="Y221" s="133"/>
      <c r="AB221" s="134" t="s">
        <v>6911</v>
      </c>
      <c r="AC221" s="146" t="e" cm="1">
        <f t="array" ref="AC221">_xlfn.TEXTSPLIT(H221,CHAR(10))</f>
        <v>#VALUE!</v>
      </c>
      <c r="AD221" s="146"/>
      <c r="AE221" s="146" t="e">
        <v>#VALUE!</v>
      </c>
      <c r="AG221" s="134" t="e" cm="1" vm="1">
        <f t="array" ref="AG221">_xlfn.TEXTJOIN(",",TRUE,_xlfn._xlws.FILTER(市町村コード!$B$2:$B$186,ISNUMBER(SEARCH(市町村コード!$B$2:$B$186,K221))))</f>
        <v>#VALUE!</v>
      </c>
      <c r="AH221" s="134" t="e" vm="1">
        <v>#VALUE!</v>
      </c>
      <c r="AI221" s="134" t="str">
        <f t="shared" si="6"/>
        <v/>
      </c>
      <c r="AJ221" s="134" t="str">
        <f t="shared" si="7"/>
        <v/>
      </c>
      <c r="AK221" s="134" t="s">
        <v>6911</v>
      </c>
      <c r="AO221" s="133"/>
      <c r="AP221" s="134" t="e" cm="1">
        <f t="array" ref="AP221">_xlfn.TEXTSPLIT(AO221,CHAR(10))</f>
        <v>#VALUE!</v>
      </c>
      <c r="BM221" s="134" t="e">
        <v>#VALUE!</v>
      </c>
    </row>
    <row r="222" spans="1:73" ht="12" customHeight="1">
      <c r="A222" s="133"/>
      <c r="B222" s="133"/>
      <c r="C222" s="133"/>
      <c r="D222" s="133"/>
      <c r="E222" s="133"/>
      <c r="F222" s="133"/>
      <c r="G222" s="133"/>
      <c r="H222" s="133"/>
      <c r="I222" s="133"/>
      <c r="J222" s="133"/>
      <c r="K222" s="133"/>
      <c r="L222" s="133"/>
      <c r="M222" s="133"/>
      <c r="N222" s="133"/>
      <c r="O222" s="133"/>
      <c r="P222" s="133"/>
      <c r="Q222" s="133"/>
      <c r="R222" s="133"/>
      <c r="S222" s="133"/>
      <c r="T222" s="133"/>
      <c r="U222" s="133"/>
      <c r="V222" s="133"/>
      <c r="W222" s="133"/>
      <c r="X222" s="133"/>
      <c r="Y222" s="133"/>
      <c r="AB222" s="134" t="s">
        <v>6911</v>
      </c>
      <c r="AC222" s="146" t="e" cm="1">
        <f t="array" ref="AC222">_xlfn.TEXTSPLIT(H222,CHAR(10))</f>
        <v>#VALUE!</v>
      </c>
      <c r="AD222" s="146"/>
      <c r="AE222" s="146" t="e">
        <v>#VALUE!</v>
      </c>
      <c r="AG222" s="134" t="e" cm="1" vm="1">
        <f t="array" ref="AG222">_xlfn.TEXTJOIN(",",TRUE,_xlfn._xlws.FILTER(市町村コード!$B$2:$B$186,ISNUMBER(SEARCH(市町村コード!$B$2:$B$186,K222))))</f>
        <v>#VALUE!</v>
      </c>
      <c r="AH222" s="134" t="e" vm="1">
        <v>#VALUE!</v>
      </c>
      <c r="AI222" s="134" t="str">
        <f t="shared" si="6"/>
        <v/>
      </c>
      <c r="AJ222" s="134" t="str">
        <f t="shared" si="7"/>
        <v/>
      </c>
      <c r="AK222" s="134" t="s">
        <v>6911</v>
      </c>
      <c r="AO222" s="133"/>
      <c r="AP222" s="134" t="e" cm="1">
        <f t="array" ref="AP222">_xlfn.TEXTSPLIT(AO222,CHAR(10))</f>
        <v>#VALUE!</v>
      </c>
      <c r="BM222" s="134" t="e">
        <v>#VALUE!</v>
      </c>
    </row>
    <row r="223" spans="1:73" ht="8.1" customHeight="1">
      <c r="A223" s="133"/>
      <c r="B223" s="133"/>
      <c r="C223" s="133"/>
      <c r="D223" s="133"/>
      <c r="E223" s="133"/>
      <c r="F223" s="133"/>
      <c r="G223" s="133"/>
      <c r="H223" s="133"/>
      <c r="I223" s="178" t="s">
        <v>476</v>
      </c>
      <c r="J223" s="178"/>
      <c r="K223" s="178"/>
      <c r="L223" s="133"/>
      <c r="M223" s="133"/>
      <c r="N223" s="133"/>
      <c r="O223" s="133"/>
      <c r="P223" s="133"/>
      <c r="Q223" s="133"/>
      <c r="R223" s="133"/>
      <c r="S223" s="133"/>
      <c r="T223" s="133"/>
      <c r="U223" s="133"/>
      <c r="V223" s="133"/>
      <c r="W223" s="133"/>
      <c r="X223" s="133"/>
      <c r="Y223" s="133"/>
      <c r="AB223" s="134" t="s">
        <v>6911</v>
      </c>
      <c r="AC223" s="146" t="e" cm="1">
        <f t="array" ref="AC223">_xlfn.TEXTSPLIT(H223,CHAR(10))</f>
        <v>#VALUE!</v>
      </c>
      <c r="AD223" s="146"/>
      <c r="AE223" s="146" t="e">
        <v>#VALUE!</v>
      </c>
      <c r="AG223" s="134" t="e" cm="1" vm="1">
        <f t="array" ref="AG223">_xlfn.TEXTJOIN(",",TRUE,_xlfn._xlws.FILTER(市町村コード!$B$2:$B$186,ISNUMBER(SEARCH(市町村コード!$B$2:$B$186,K223))))</f>
        <v>#VALUE!</v>
      </c>
      <c r="AH223" s="134" t="e" vm="1">
        <v>#VALUE!</v>
      </c>
      <c r="AI223" s="134" t="str">
        <f t="shared" si="6"/>
        <v/>
      </c>
      <c r="AJ223" s="134" t="str">
        <f t="shared" si="7"/>
        <v/>
      </c>
      <c r="AK223" s="134" t="s">
        <v>6911</v>
      </c>
      <c r="AO223" s="133"/>
      <c r="AP223" s="134" t="e" cm="1">
        <f t="array" ref="AP223">_xlfn.TEXTSPLIT(AO223,CHAR(10))</f>
        <v>#VALUE!</v>
      </c>
      <c r="BM223" s="134" t="e">
        <v>#VALUE!</v>
      </c>
    </row>
    <row r="224" spans="1:73" ht="12" customHeight="1">
      <c r="A224" s="133"/>
      <c r="B224" s="179"/>
      <c r="C224" s="179"/>
      <c r="D224" s="179"/>
      <c r="E224" s="179"/>
      <c r="F224" s="133"/>
      <c r="G224" s="133"/>
      <c r="H224" s="133"/>
      <c r="I224" s="178"/>
      <c r="J224" s="178"/>
      <c r="K224" s="178"/>
      <c r="L224" s="133"/>
      <c r="M224" s="133"/>
      <c r="N224" s="133"/>
      <c r="O224" s="133"/>
      <c r="P224" s="133"/>
      <c r="Q224" s="133"/>
      <c r="R224" s="133"/>
      <c r="S224" s="133"/>
      <c r="T224" s="133"/>
      <c r="U224" s="133"/>
      <c r="V224" s="133"/>
      <c r="W224" s="133"/>
      <c r="X224" s="133"/>
      <c r="Y224" s="133"/>
      <c r="AB224" s="134" t="s">
        <v>6911</v>
      </c>
      <c r="AC224" s="146" t="e" cm="1">
        <f t="array" ref="AC224">_xlfn.TEXTSPLIT(H224,CHAR(10))</f>
        <v>#VALUE!</v>
      </c>
      <c r="AD224" s="146"/>
      <c r="AE224" s="146" t="e">
        <v>#VALUE!</v>
      </c>
      <c r="AG224" s="134" t="e" cm="1" vm="1">
        <f t="array" ref="AG224">_xlfn.TEXTJOIN(",",TRUE,_xlfn._xlws.FILTER(市町村コード!$B$2:$B$186,ISNUMBER(SEARCH(市町村コード!$B$2:$B$186,K224))))</f>
        <v>#VALUE!</v>
      </c>
      <c r="AH224" s="134" t="e" vm="1">
        <v>#VALUE!</v>
      </c>
      <c r="AI224" s="134" t="str">
        <f t="shared" si="6"/>
        <v/>
      </c>
      <c r="AJ224" s="134" t="str">
        <f t="shared" si="7"/>
        <v/>
      </c>
      <c r="AK224" s="134" t="s">
        <v>6911</v>
      </c>
      <c r="AO224" s="133"/>
      <c r="AP224" s="134" t="e" cm="1">
        <f t="array" ref="AP224">_xlfn.TEXTSPLIT(AO224,CHAR(10))</f>
        <v>#VALUE!</v>
      </c>
      <c r="BM224" s="134" t="e">
        <v>#VALUE!</v>
      </c>
    </row>
    <row r="225" spans="1:72" ht="14.1" customHeight="1">
      <c r="A225" s="133"/>
      <c r="B225" s="133"/>
      <c r="C225" s="180" t="s">
        <v>477</v>
      </c>
      <c r="D225" s="180"/>
      <c r="E225" s="180"/>
      <c r="F225" s="180"/>
      <c r="G225" s="180"/>
      <c r="H225" s="180"/>
      <c r="I225" s="180"/>
      <c r="J225" s="180"/>
      <c r="K225" s="180"/>
      <c r="L225" s="133"/>
      <c r="M225" s="133"/>
      <c r="N225" s="133"/>
      <c r="O225" s="181" t="s">
        <v>478</v>
      </c>
      <c r="P225" s="181"/>
      <c r="Q225" s="181"/>
      <c r="R225" s="181"/>
      <c r="S225" s="181"/>
      <c r="T225" s="135" t="s">
        <v>581</v>
      </c>
      <c r="U225" s="136" t="s">
        <v>480</v>
      </c>
      <c r="V225" s="133"/>
      <c r="W225" s="133"/>
      <c r="X225" s="133"/>
      <c r="Y225" s="133"/>
      <c r="AB225" s="134" t="s">
        <v>6911</v>
      </c>
      <c r="AC225" s="146" t="e" cm="1">
        <f t="array" ref="AC225">_xlfn.TEXTSPLIT(H225,CHAR(10))</f>
        <v>#VALUE!</v>
      </c>
      <c r="AD225" s="146"/>
      <c r="AE225" s="146" t="e">
        <v>#VALUE!</v>
      </c>
      <c r="AG225" s="134" t="e" cm="1" vm="1">
        <f t="array" ref="AG225">_xlfn.TEXTJOIN(",",TRUE,_xlfn._xlws.FILTER(市町村コード!$B$2:$B$186,ISNUMBER(SEARCH(市町村コード!$B$2:$B$186,K225))))</f>
        <v>#VALUE!</v>
      </c>
      <c r="AH225" s="134" t="e" vm="1">
        <v>#VALUE!</v>
      </c>
      <c r="AI225" s="134" t="str">
        <f t="shared" si="6"/>
        <v/>
      </c>
      <c r="AJ225" s="134" t="str">
        <f t="shared" si="7"/>
        <v/>
      </c>
      <c r="AK225" s="134" t="s">
        <v>6911</v>
      </c>
      <c r="AP225" s="134" t="e" cm="1">
        <f t="array" ref="AP225">_xlfn.TEXTSPLIT(AO225,CHAR(10))</f>
        <v>#VALUE!</v>
      </c>
      <c r="BM225" s="134" t="e">
        <v>#VALUE!</v>
      </c>
    </row>
    <row r="226" spans="1:72" ht="0.95" customHeight="1" thickBot="1">
      <c r="A226" s="133"/>
      <c r="B226" s="133"/>
      <c r="C226" s="133"/>
      <c r="D226" s="133"/>
      <c r="E226" s="133"/>
      <c r="F226" s="133"/>
      <c r="G226" s="133"/>
      <c r="H226" s="133"/>
      <c r="I226" s="133"/>
      <c r="J226" s="133"/>
      <c r="K226" s="133"/>
      <c r="L226" s="133"/>
      <c r="M226" s="133"/>
      <c r="N226" s="133"/>
      <c r="O226" s="133"/>
      <c r="P226" s="133"/>
      <c r="Q226" s="133"/>
      <c r="R226" s="133"/>
      <c r="S226" s="133"/>
      <c r="T226" s="133"/>
      <c r="U226" s="133"/>
      <c r="V226" s="133"/>
      <c r="W226" s="133"/>
      <c r="X226" s="133"/>
      <c r="Y226" s="133"/>
      <c r="AB226" s="134" t="s">
        <v>6911</v>
      </c>
      <c r="AC226" s="146" t="e" cm="1">
        <f t="array" ref="AC226">_xlfn.TEXTSPLIT(H226,CHAR(10))</f>
        <v>#VALUE!</v>
      </c>
      <c r="AD226" s="146"/>
      <c r="AE226" s="146" t="e">
        <v>#VALUE!</v>
      </c>
      <c r="AG226" s="134" t="e" cm="1" vm="1">
        <f t="array" ref="AG226">_xlfn.TEXTJOIN(",",TRUE,_xlfn._xlws.FILTER(市町村コード!$B$2:$B$186,ISNUMBER(SEARCH(市町村コード!$B$2:$B$186,K226))))</f>
        <v>#VALUE!</v>
      </c>
      <c r="AH226" s="134" t="e" vm="1">
        <v>#VALUE!</v>
      </c>
      <c r="AI226" s="134" t="str">
        <f t="shared" si="6"/>
        <v/>
      </c>
      <c r="AJ226" s="134" t="str">
        <f t="shared" si="7"/>
        <v/>
      </c>
      <c r="AK226" s="134" t="s">
        <v>6911</v>
      </c>
      <c r="AO226" s="133"/>
      <c r="AP226" s="134" t="e" cm="1">
        <f t="array" ref="AP226">_xlfn.TEXTSPLIT(AO226,CHAR(10))</f>
        <v>#VALUE!</v>
      </c>
      <c r="BM226" s="134" t="e">
        <v>#VALUE!</v>
      </c>
    </row>
    <row r="227" spans="1:72" ht="0.95" customHeight="1">
      <c r="A227" s="133"/>
      <c r="B227" s="176"/>
      <c r="C227" s="176"/>
      <c r="D227" s="176"/>
      <c r="E227" s="176"/>
      <c r="F227" s="176"/>
      <c r="G227" s="176"/>
      <c r="H227" s="176"/>
      <c r="I227" s="176"/>
      <c r="J227" s="176"/>
      <c r="K227" s="176"/>
      <c r="L227" s="176"/>
      <c r="M227" s="176"/>
      <c r="N227" s="176"/>
      <c r="O227" s="176"/>
      <c r="P227" s="176"/>
      <c r="Q227" s="176"/>
      <c r="R227" s="176"/>
      <c r="S227" s="176"/>
      <c r="T227" s="176"/>
      <c r="U227" s="176"/>
      <c r="V227" s="176"/>
      <c r="W227" s="176"/>
      <c r="X227" s="133"/>
      <c r="Y227" s="133"/>
      <c r="AB227" s="134" t="s">
        <v>6911</v>
      </c>
      <c r="AC227" s="146" t="e" cm="1">
        <f t="array" ref="AC227">_xlfn.TEXTSPLIT(H227,CHAR(10))</f>
        <v>#VALUE!</v>
      </c>
      <c r="AD227" s="146"/>
      <c r="AE227" s="146" t="e">
        <v>#VALUE!</v>
      </c>
      <c r="AG227" s="134" t="e" cm="1" vm="1">
        <f t="array" ref="AG227">_xlfn.TEXTJOIN(",",TRUE,_xlfn._xlws.FILTER(市町村コード!$B$2:$B$186,ISNUMBER(SEARCH(市町村コード!$B$2:$B$186,K227))))</f>
        <v>#VALUE!</v>
      </c>
      <c r="AH227" s="134" t="e" vm="1">
        <v>#VALUE!</v>
      </c>
      <c r="AI227" s="134" t="str">
        <f t="shared" si="6"/>
        <v/>
      </c>
      <c r="AJ227" s="134" t="str">
        <f t="shared" si="7"/>
        <v/>
      </c>
      <c r="AK227" s="134" t="s">
        <v>6911</v>
      </c>
      <c r="AP227" s="134" t="e" cm="1">
        <f t="array" ref="AP227">_xlfn.TEXTSPLIT(AO227,CHAR(10))</f>
        <v>#VALUE!</v>
      </c>
      <c r="BM227" s="134" t="e">
        <v>#VALUE!</v>
      </c>
    </row>
    <row r="228" spans="1:72" ht="15.95" customHeight="1" thickBot="1">
      <c r="A228" s="133"/>
      <c r="B228" s="137"/>
      <c r="C228" s="138" t="s">
        <v>481</v>
      </c>
      <c r="D228" s="137"/>
      <c r="E228" s="177" t="s">
        <v>482</v>
      </c>
      <c r="F228" s="177"/>
      <c r="G228" s="137"/>
      <c r="H228" s="177" t="s">
        <v>483</v>
      </c>
      <c r="I228" s="177"/>
      <c r="J228" s="137"/>
      <c r="K228" s="177" t="s">
        <v>484</v>
      </c>
      <c r="L228" s="177"/>
      <c r="M228" s="137"/>
      <c r="N228" s="177" t="s">
        <v>485</v>
      </c>
      <c r="O228" s="177"/>
      <c r="P228" s="137"/>
      <c r="Q228" s="139" t="s">
        <v>486</v>
      </c>
      <c r="R228" s="137"/>
      <c r="S228" s="177" t="s">
        <v>487</v>
      </c>
      <c r="T228" s="177"/>
      <c r="U228" s="177"/>
      <c r="V228" s="177"/>
      <c r="W228" s="137"/>
      <c r="X228" s="133"/>
      <c r="Y228" s="133"/>
      <c r="AB228" s="134" t="s">
        <v>482</v>
      </c>
      <c r="AC228" s="146" t="str" cm="1">
        <f t="array" ref="AC228">_xlfn.TEXTSPLIT(H228,CHAR(10))</f>
        <v>事業者名/事業所名</v>
      </c>
      <c r="AD228" s="146"/>
      <c r="AE228" s="146" t="s">
        <v>483</v>
      </c>
      <c r="AG228" s="134" t="e" cm="1" vm="1">
        <f t="array" ref="AG228">_xlfn.TEXTJOIN(",",TRUE,_xlfn._xlws.FILTER(市町村コード!$B$2:$B$186,ISNUMBER(SEARCH(市町村コード!$B$2:$B$186,K228))))</f>
        <v>#VALUE!</v>
      </c>
      <c r="AH228" s="134" t="e" vm="1">
        <v>#VALUE!</v>
      </c>
      <c r="AI228" s="134" t="str">
        <f t="shared" si="6"/>
        <v/>
      </c>
      <c r="AJ228" s="134" t="str">
        <f t="shared" si="7"/>
        <v>事業所所在地</v>
      </c>
      <c r="AK228" s="134" t="s">
        <v>484</v>
      </c>
      <c r="AO228" s="139" t="s">
        <v>486</v>
      </c>
      <c r="AP228" s="134" t="str" cm="1">
        <f t="array" ref="AP228">_xlfn.TEXTSPLIT(AO228,CHAR(10))</f>
        <v>受理番号</v>
      </c>
      <c r="BM228" s="134" t="s">
        <v>486</v>
      </c>
    </row>
    <row r="229" spans="1:72" ht="45.95" customHeight="1" thickBot="1">
      <c r="A229" s="133"/>
      <c r="B229" s="184"/>
      <c r="C229" s="140" t="s">
        <v>1046</v>
      </c>
      <c r="D229" s="184"/>
      <c r="E229" s="174" t="s">
        <v>1047</v>
      </c>
      <c r="F229" s="174"/>
      <c r="G229" s="184"/>
      <c r="H229" s="175" t="s">
        <v>1048</v>
      </c>
      <c r="I229" s="175"/>
      <c r="J229" s="184"/>
      <c r="K229" s="175" t="s">
        <v>1049</v>
      </c>
      <c r="L229" s="175"/>
      <c r="M229" s="184"/>
      <c r="N229" s="182" t="s">
        <v>1050</v>
      </c>
      <c r="O229" s="182"/>
      <c r="P229" s="184"/>
      <c r="Q229" s="141" t="s">
        <v>1051</v>
      </c>
      <c r="R229" s="184"/>
      <c r="S229" s="173" t="s">
        <v>1052</v>
      </c>
      <c r="T229" s="173"/>
      <c r="U229" s="173"/>
      <c r="V229" s="173"/>
      <c r="W229" s="184"/>
      <c r="X229" s="133"/>
      <c r="Y229" s="133"/>
      <c r="AB229" s="134" t="s">
        <v>9193</v>
      </c>
      <c r="AC229" s="146" t="str" cm="1">
        <f t="array" ref="AC229:AD229">_xlfn.TEXTSPLIT(H229,CHAR(10))</f>
        <v>株式会社創生事業団</v>
      </c>
      <c r="AD229" s="146" t="str">
        <v>訪問看護ステーショングッドタイム・札幌</v>
      </c>
      <c r="AE229" s="146" t="s">
        <v>7719</v>
      </c>
      <c r="AF229" s="134" t="s">
        <v>7720</v>
      </c>
      <c r="AG229" s="134" t="str" cm="1">
        <f t="array" ref="AG229">_xlfn.TEXTJOIN(",",TRUE,_xlfn._xlws.FILTER(市町村コード!$B$2:$B$186,ISNUMBER(SEARCH(市町村コード!$B$2:$B$186,K229))))</f>
        <v>札幌市</v>
      </c>
      <c r="AH229" s="134" t="s">
        <v>6712</v>
      </c>
      <c r="AI229" s="134" t="str">
        <f t="shared" si="6"/>
        <v xml:space="preserve">
札幌市中央区大通東６丁目１２番地２１</v>
      </c>
      <c r="AJ229" s="134" t="str">
        <f t="shared" si="7"/>
        <v>〒060－0041</v>
      </c>
      <c r="AK229" s="134" t="s">
        <v>6936</v>
      </c>
      <c r="AO229" s="142" t="s">
        <v>1051</v>
      </c>
      <c r="AP229" s="134" t="str" cm="1">
        <f t="array" ref="AP229:AS229">_xlfn.TEXTSPLIT(AO229,CHAR(10))</f>
        <v>( 訪看23 )第   1188 号</v>
      </c>
      <c r="AQ229" s="134" t="str">
        <v>( 訪看24 )第   1151 号</v>
      </c>
      <c r="AR229" s="134" t="str">
        <v>( 訪看25 )第   1239 号</v>
      </c>
      <c r="AS229" s="134" t="str">
        <v>( 訪看34 )第    415 号</v>
      </c>
      <c r="BM229" s="134" t="s">
        <v>10528</v>
      </c>
      <c r="BN229" s="134" t="s">
        <v>10529</v>
      </c>
      <c r="BO229" s="134" t="s">
        <v>10530</v>
      </c>
      <c r="BP229" s="134" t="s">
        <v>10531</v>
      </c>
    </row>
    <row r="230" spans="1:72" ht="57" customHeight="1" thickBot="1">
      <c r="A230" s="133"/>
      <c r="B230" s="184"/>
      <c r="C230" s="140" t="s">
        <v>1053</v>
      </c>
      <c r="D230" s="184"/>
      <c r="E230" s="174" t="s">
        <v>1054</v>
      </c>
      <c r="F230" s="174"/>
      <c r="G230" s="184"/>
      <c r="H230" s="175" t="s">
        <v>1055</v>
      </c>
      <c r="I230" s="175"/>
      <c r="J230" s="184"/>
      <c r="K230" s="175" t="s">
        <v>1056</v>
      </c>
      <c r="L230" s="175"/>
      <c r="M230" s="184"/>
      <c r="N230" s="182" t="s">
        <v>1057</v>
      </c>
      <c r="O230" s="182"/>
      <c r="P230" s="184"/>
      <c r="Q230" s="141" t="s">
        <v>1058</v>
      </c>
      <c r="R230" s="184"/>
      <c r="S230" s="173" t="s">
        <v>1059</v>
      </c>
      <c r="T230" s="173"/>
      <c r="U230" s="173"/>
      <c r="V230" s="173"/>
      <c r="W230" s="184"/>
      <c r="X230" s="133"/>
      <c r="Y230" s="133"/>
      <c r="AB230" s="134" t="s">
        <v>9194</v>
      </c>
      <c r="AC230" s="146" t="str" cm="1">
        <f t="array" ref="AC230:AD230">_xlfn.TEXTSPLIT(H230,CHAR(10))</f>
        <v>株式会社きずな</v>
      </c>
      <c r="AD230" s="146" t="str">
        <v>パルム訪問看護札幌中央</v>
      </c>
      <c r="AE230" s="146" t="s">
        <v>7670</v>
      </c>
      <c r="AF230" s="134" t="s">
        <v>7721</v>
      </c>
      <c r="AG230" s="134" t="str" cm="1">
        <f t="array" ref="AG230">_xlfn.TEXTJOIN(",",TRUE,_xlfn._xlws.FILTER(市町村コード!$B$2:$B$186,ISNUMBER(SEARCH(市町村コード!$B$2:$B$186,K230))))</f>
        <v>札幌市</v>
      </c>
      <c r="AH230" s="134" t="s">
        <v>6712</v>
      </c>
      <c r="AI230" s="134" t="str">
        <f t="shared" si="6"/>
        <v xml:space="preserve">
札幌市中央区南五条西８丁目１２番１号</v>
      </c>
      <c r="AJ230" s="134" t="str">
        <f t="shared" si="7"/>
        <v>〒064－0805</v>
      </c>
      <c r="AK230" s="134" t="s">
        <v>6953</v>
      </c>
      <c r="AO230" s="142" t="s">
        <v>1058</v>
      </c>
      <c r="AP230" s="134" t="str" cm="1">
        <f t="array" ref="AP230:AT230">_xlfn.TEXTSPLIT(AO230,CHAR(10))</f>
        <v>( 訪看23 )第   1187 号</v>
      </c>
      <c r="AQ230" s="134" t="str">
        <v>( 訪看25 )第   1233 号</v>
      </c>
      <c r="AR230" s="134" t="str">
        <v>( 訪看36 )第      2 号</v>
      </c>
      <c r="AS230" s="134" t="str">
        <v>( 訪ベⅠ１ )第    523 号</v>
      </c>
      <c r="AT230" s="134" t="str">
        <v>( 訪看41 )第    499 号</v>
      </c>
      <c r="BM230" s="134" t="s">
        <v>10532</v>
      </c>
      <c r="BN230" s="134" t="s">
        <v>10533</v>
      </c>
      <c r="BO230" s="134" t="s">
        <v>10534</v>
      </c>
      <c r="BP230" s="134" t="s">
        <v>10535</v>
      </c>
      <c r="BQ230" s="134" t="s">
        <v>10536</v>
      </c>
    </row>
    <row r="231" spans="1:72" ht="45.95" customHeight="1" thickBot="1">
      <c r="A231" s="133"/>
      <c r="B231" s="184"/>
      <c r="C231" s="140" t="s">
        <v>1060</v>
      </c>
      <c r="D231" s="184"/>
      <c r="E231" s="174" t="s">
        <v>1061</v>
      </c>
      <c r="F231" s="174"/>
      <c r="G231" s="184"/>
      <c r="H231" s="175" t="s">
        <v>1062</v>
      </c>
      <c r="I231" s="175"/>
      <c r="J231" s="184"/>
      <c r="K231" s="175" t="s">
        <v>1063</v>
      </c>
      <c r="L231" s="175"/>
      <c r="M231" s="184"/>
      <c r="N231" s="182" t="s">
        <v>1064</v>
      </c>
      <c r="O231" s="182"/>
      <c r="P231" s="184"/>
      <c r="Q231" s="141" t="s">
        <v>1065</v>
      </c>
      <c r="R231" s="184"/>
      <c r="S231" s="173" t="s">
        <v>1052</v>
      </c>
      <c r="T231" s="173"/>
      <c r="U231" s="173"/>
      <c r="V231" s="173"/>
      <c r="W231" s="184"/>
      <c r="X231" s="133"/>
      <c r="Y231" s="133"/>
      <c r="AB231" s="134" t="s">
        <v>9195</v>
      </c>
      <c r="AC231" s="146" t="str" cm="1">
        <f t="array" ref="AC231:AD231">_xlfn.TEXTSPLIT(H231,CHAR(10))</f>
        <v>ワンダーストレージ株式会社</v>
      </c>
      <c r="AD231" s="146" t="str">
        <v>訪問看護ルグラン山鼻</v>
      </c>
      <c r="AE231" s="146" t="s">
        <v>7722</v>
      </c>
      <c r="AF231" s="134" t="s">
        <v>7723</v>
      </c>
      <c r="AG231" s="134" t="str" cm="1">
        <f t="array" ref="AG231">_xlfn.TEXTJOIN(",",TRUE,_xlfn._xlws.FILTER(市町村コード!$B$2:$B$186,ISNUMBER(SEARCH(市町村コード!$B$2:$B$186,K231))))</f>
        <v>札幌市</v>
      </c>
      <c r="AH231" s="134" t="s">
        <v>6712</v>
      </c>
      <c r="AI231" s="134" t="str">
        <f t="shared" si="6"/>
        <v xml:space="preserve">
札幌市中央区南二十五条西９丁目１番１０号</v>
      </c>
      <c r="AJ231" s="134" t="str">
        <f t="shared" si="7"/>
        <v>〒064－0925</v>
      </c>
      <c r="AK231" s="134" t="s">
        <v>6962</v>
      </c>
      <c r="AO231" s="142" t="s">
        <v>1065</v>
      </c>
      <c r="AP231" s="134" t="str" cm="1">
        <f t="array" ref="AP231:AS231">_xlfn.TEXTSPLIT(AO231,CHAR(10))</f>
        <v>( 訪看10 )第    824 号</v>
      </c>
      <c r="AQ231" s="134" t="str">
        <v>( 訪看24 )第   1152 号</v>
      </c>
      <c r="AR231" s="134" t="str">
        <v>( 訪看25 )第   1240 号</v>
      </c>
      <c r="AS231" s="134" t="str">
        <v>( 訪看27 )第    494 号</v>
      </c>
      <c r="BM231" s="134" t="s">
        <v>10537</v>
      </c>
      <c r="BN231" s="134" t="s">
        <v>10538</v>
      </c>
      <c r="BO231" s="134" t="s">
        <v>10539</v>
      </c>
      <c r="BP231" s="134" t="s">
        <v>10540</v>
      </c>
    </row>
    <row r="232" spans="1:72" ht="45.95" customHeight="1" thickBot="1">
      <c r="A232" s="133"/>
      <c r="B232" s="184"/>
      <c r="C232" s="140" t="s">
        <v>1066</v>
      </c>
      <c r="D232" s="184"/>
      <c r="E232" s="174" t="s">
        <v>1067</v>
      </c>
      <c r="F232" s="174"/>
      <c r="G232" s="184"/>
      <c r="H232" s="175" t="s">
        <v>1068</v>
      </c>
      <c r="I232" s="175"/>
      <c r="J232" s="184"/>
      <c r="K232" s="175" t="s">
        <v>1069</v>
      </c>
      <c r="L232" s="175"/>
      <c r="M232" s="184"/>
      <c r="N232" s="182" t="s">
        <v>1070</v>
      </c>
      <c r="O232" s="182"/>
      <c r="P232" s="184"/>
      <c r="Q232" s="141" t="s">
        <v>1071</v>
      </c>
      <c r="R232" s="184"/>
      <c r="S232" s="173" t="s">
        <v>1052</v>
      </c>
      <c r="T232" s="173"/>
      <c r="U232" s="173"/>
      <c r="V232" s="173"/>
      <c r="W232" s="184"/>
      <c r="X232" s="133"/>
      <c r="Y232" s="133"/>
      <c r="AB232" s="134" t="s">
        <v>9196</v>
      </c>
      <c r="AC232" s="146" t="str" cm="1">
        <f t="array" ref="AC232:AD232">_xlfn.TEXTSPLIT(H232,CHAR(10))</f>
        <v>株式会社Ｆｕｎ　Ｂｏｘ</v>
      </c>
      <c r="AD232" s="146" t="str">
        <v>訪問看護ステーション　Ｎｅｓｔ</v>
      </c>
      <c r="AE232" s="146" t="s">
        <v>7724</v>
      </c>
      <c r="AF232" s="134" t="s">
        <v>7725</v>
      </c>
      <c r="AG232" s="134" t="str" cm="1">
        <f t="array" ref="AG232">_xlfn.TEXTJOIN(",",TRUE,_xlfn._xlws.FILTER(市町村コード!$B$2:$B$186,ISNUMBER(SEARCH(市町村コード!$B$2:$B$186,K232))))</f>
        <v>札幌市</v>
      </c>
      <c r="AH232" s="134" t="s">
        <v>6712</v>
      </c>
      <c r="AI232" s="134" t="str">
        <f t="shared" si="6"/>
        <v xml:space="preserve">
札幌市中央区南一条西９丁目１－１プロヴィデンスビル６階</v>
      </c>
      <c r="AJ232" s="134" t="str">
        <f t="shared" si="7"/>
        <v>〒060－0061</v>
      </c>
      <c r="AK232" s="134" t="s">
        <v>6925</v>
      </c>
      <c r="AO232" s="142" t="s">
        <v>1071</v>
      </c>
      <c r="AP232" s="134" t="str" cm="1">
        <f t="array" ref="AP232:AS232">_xlfn.TEXTSPLIT(AO232,CHAR(10))</f>
        <v>( 訪看10 )第    826 号</v>
      </c>
      <c r="AQ232" s="134" t="str">
        <v>( 訪看24 )第   1154 号</v>
      </c>
      <c r="AR232" s="134" t="str">
        <v>( 訪看27 )第    496 号</v>
      </c>
      <c r="AS232" s="134" t="str">
        <v>( 訪看28 )第    327 号</v>
      </c>
      <c r="BM232" s="134" t="s">
        <v>10541</v>
      </c>
      <c r="BN232" s="134" t="s">
        <v>10542</v>
      </c>
      <c r="BO232" s="134" t="s">
        <v>10543</v>
      </c>
      <c r="BP232" s="134" t="s">
        <v>10544</v>
      </c>
    </row>
    <row r="233" spans="1:72" ht="84" customHeight="1" thickBot="1">
      <c r="A233" s="133"/>
      <c r="B233" s="184"/>
      <c r="C233" s="140" t="s">
        <v>1072</v>
      </c>
      <c r="D233" s="184"/>
      <c r="E233" s="174" t="s">
        <v>1073</v>
      </c>
      <c r="F233" s="174"/>
      <c r="G233" s="184"/>
      <c r="H233" s="175" t="s">
        <v>1074</v>
      </c>
      <c r="I233" s="175"/>
      <c r="J233" s="184"/>
      <c r="K233" s="175" t="s">
        <v>965</v>
      </c>
      <c r="L233" s="175"/>
      <c r="M233" s="184"/>
      <c r="N233" s="182" t="s">
        <v>1075</v>
      </c>
      <c r="O233" s="182"/>
      <c r="P233" s="184"/>
      <c r="Q233" s="141" t="s">
        <v>1076</v>
      </c>
      <c r="R233" s="184"/>
      <c r="S233" s="173" t="s">
        <v>1077</v>
      </c>
      <c r="T233" s="173"/>
      <c r="U233" s="173"/>
      <c r="V233" s="173"/>
      <c r="W233" s="184"/>
      <c r="X233" s="133"/>
      <c r="Y233" s="133"/>
      <c r="AB233" s="134" t="s">
        <v>9197</v>
      </c>
      <c r="AC233" s="146" t="str" cm="1">
        <f t="array" ref="AC233:AD233">_xlfn.TEXTSPLIT(H233,CHAR(10))</f>
        <v>株式会社樹</v>
      </c>
      <c r="AD233" s="146" t="str">
        <v>訪問看護ステーション樹</v>
      </c>
      <c r="AE233" s="146" t="s">
        <v>7726</v>
      </c>
      <c r="AF233" s="134" t="s">
        <v>7727</v>
      </c>
      <c r="AG233" s="134" t="str" cm="1">
        <f t="array" ref="AG233">_xlfn.TEXTJOIN(",",TRUE,_xlfn._xlws.FILTER(市町村コード!$B$2:$B$186,ISNUMBER(SEARCH(市町村コード!$B$2:$B$186,K233))))</f>
        <v>札幌市</v>
      </c>
      <c r="AH233" s="134" t="s">
        <v>6712</v>
      </c>
      <c r="AI233" s="134" t="str">
        <f t="shared" si="6"/>
        <v xml:space="preserve">
札幌市中央区南十七条西９丁目２番３６号</v>
      </c>
      <c r="AJ233" s="134" t="str">
        <f t="shared" si="7"/>
        <v>〒064－0917</v>
      </c>
      <c r="AK233" s="134" t="s">
        <v>6927</v>
      </c>
      <c r="AO233" s="142" t="s">
        <v>1076</v>
      </c>
      <c r="AP233" s="134" t="str" cm="1">
        <f t="array" ref="AP233:AW233">_xlfn.TEXTSPLIT(AO233,CHAR(10))</f>
        <v>( 訪看10 )第    828 号</v>
      </c>
      <c r="AQ233" s="134" t="str">
        <v>( 訪看23 )第   1203 号</v>
      </c>
      <c r="AR233" s="134" t="str">
        <v>( 訪看24 )第   1155 号</v>
      </c>
      <c r="AS233" s="134" t="str">
        <v>( 訪看25 )第   1248 号</v>
      </c>
      <c r="AT233" s="134" t="str">
        <v>( 訪看34 )第    427 号</v>
      </c>
      <c r="AU233" s="134" t="str">
        <v>( 訪看35 )第     95 号</v>
      </c>
      <c r="AV233" s="134" t="str">
        <v>( 訪看37 )第     44 号</v>
      </c>
      <c r="AW233" s="134" t="str">
        <v>( 訪ベⅠ１ )第    629 号</v>
      </c>
      <c r="BM233" s="134" t="s">
        <v>10545</v>
      </c>
      <c r="BN233" s="134" t="s">
        <v>10546</v>
      </c>
      <c r="BO233" s="134" t="s">
        <v>10547</v>
      </c>
      <c r="BP233" s="134" t="s">
        <v>10548</v>
      </c>
      <c r="BQ233" s="134" t="s">
        <v>10549</v>
      </c>
      <c r="BR233" s="134" t="s">
        <v>10550</v>
      </c>
      <c r="BS233" s="134" t="s">
        <v>10551</v>
      </c>
      <c r="BT233" s="134" t="s">
        <v>10552</v>
      </c>
    </row>
    <row r="234" spans="1:72" ht="45.95" customHeight="1" thickBot="1">
      <c r="A234" s="133"/>
      <c r="B234" s="184"/>
      <c r="C234" s="140" t="s">
        <v>1078</v>
      </c>
      <c r="D234" s="184"/>
      <c r="E234" s="174" t="s">
        <v>1079</v>
      </c>
      <c r="F234" s="174"/>
      <c r="G234" s="184"/>
      <c r="H234" s="175" t="s">
        <v>1080</v>
      </c>
      <c r="I234" s="175"/>
      <c r="J234" s="184"/>
      <c r="K234" s="175" t="s">
        <v>653</v>
      </c>
      <c r="L234" s="175"/>
      <c r="M234" s="184"/>
      <c r="N234" s="182" t="s">
        <v>1081</v>
      </c>
      <c r="O234" s="182"/>
      <c r="P234" s="184"/>
      <c r="Q234" s="141" t="s">
        <v>1082</v>
      </c>
      <c r="R234" s="184"/>
      <c r="S234" s="173" t="s">
        <v>1083</v>
      </c>
      <c r="T234" s="173"/>
      <c r="U234" s="173"/>
      <c r="V234" s="173"/>
      <c r="W234" s="184"/>
      <c r="X234" s="133"/>
      <c r="Y234" s="133"/>
      <c r="AB234" s="134" t="s">
        <v>9198</v>
      </c>
      <c r="AC234" s="146" t="str" cm="1">
        <f t="array" ref="AC234:AD234">_xlfn.TEXTSPLIT(H234,CHAR(10))</f>
        <v>株式会社ドクターアイズ</v>
      </c>
      <c r="AD234" s="146" t="str">
        <v>朝日ケアステーション　山鼻</v>
      </c>
      <c r="AE234" s="146" t="s">
        <v>7609</v>
      </c>
      <c r="AF234" s="134" t="s">
        <v>7728</v>
      </c>
      <c r="AG234" s="134" t="str" cm="1">
        <f t="array" ref="AG234">_xlfn.TEXTJOIN(",",TRUE,_xlfn._xlws.FILTER(市町村コード!$B$2:$B$186,ISNUMBER(SEARCH(市町村コード!$B$2:$B$186,K234))))</f>
        <v>札幌市</v>
      </c>
      <c r="AH234" s="134" t="s">
        <v>6712</v>
      </c>
      <c r="AI234" s="134" t="str">
        <f t="shared" si="6"/>
        <v xml:space="preserve">
札幌市中央区南十八条西１２丁目４番１２号</v>
      </c>
      <c r="AJ234" s="134" t="str">
        <f t="shared" si="7"/>
        <v>〒064－0918</v>
      </c>
      <c r="AK234" s="134" t="s">
        <v>6928</v>
      </c>
      <c r="AO234" s="142" t="s">
        <v>1082</v>
      </c>
      <c r="AP234" s="134" t="str" cm="1">
        <f t="array" ref="AP234:AQ234">_xlfn.TEXTSPLIT(AO234,CHAR(10))</f>
        <v>( 訪看24 )第    490 号</v>
      </c>
      <c r="AQ234" s="134" t="str">
        <v>( 訪看25 )第    590 号</v>
      </c>
      <c r="BM234" s="134" t="s">
        <v>10553</v>
      </c>
      <c r="BN234" s="134" t="s">
        <v>10554</v>
      </c>
    </row>
    <row r="235" spans="1:72" ht="93" customHeight="1" thickBot="1">
      <c r="A235" s="133"/>
      <c r="B235" s="184"/>
      <c r="C235" s="140" t="s">
        <v>1084</v>
      </c>
      <c r="D235" s="184"/>
      <c r="E235" s="174" t="s">
        <v>1085</v>
      </c>
      <c r="F235" s="174"/>
      <c r="G235" s="184"/>
      <c r="H235" s="175" t="s">
        <v>1086</v>
      </c>
      <c r="I235" s="175"/>
      <c r="J235" s="184"/>
      <c r="K235" s="175" t="s">
        <v>1087</v>
      </c>
      <c r="L235" s="175"/>
      <c r="M235" s="184"/>
      <c r="N235" s="182" t="s">
        <v>1088</v>
      </c>
      <c r="O235" s="182"/>
      <c r="P235" s="184"/>
      <c r="Q235" s="141" t="s">
        <v>1089</v>
      </c>
      <c r="R235" s="184"/>
      <c r="S235" s="173" t="s">
        <v>1090</v>
      </c>
      <c r="T235" s="173"/>
      <c r="U235" s="173"/>
      <c r="V235" s="173"/>
      <c r="W235" s="184"/>
      <c r="X235" s="133"/>
      <c r="Y235" s="133"/>
      <c r="AB235" s="134" t="s">
        <v>9199</v>
      </c>
      <c r="AC235" s="146" t="str" cm="1">
        <f t="array" ref="AC235:AD235">_xlfn.TEXTSPLIT(H235,CHAR(10))</f>
        <v>一般社団法人　北海道総合在宅ケア事業団</v>
      </c>
      <c r="AD235" s="146" t="str">
        <v>一般社団法人北海道総合在宅ケア事業団札幌北訪問看護ステーション</v>
      </c>
      <c r="AE235" s="146" t="s">
        <v>7562</v>
      </c>
      <c r="AF235" s="134" t="s">
        <v>7729</v>
      </c>
      <c r="AG235" s="134" t="str" cm="1">
        <f t="array" ref="AG235">_xlfn.TEXTJOIN(",",TRUE,_xlfn._xlws.FILTER(市町村コード!$B$2:$B$186,ISNUMBER(SEARCH(市町村コード!$B$2:$B$186,K235))))</f>
        <v>札幌市</v>
      </c>
      <c r="AH235" s="134" t="s">
        <v>6712</v>
      </c>
      <c r="AI235" s="134" t="str">
        <f t="shared" si="6"/>
        <v xml:space="preserve">
札幌市北区北二十二条西４丁目１番３０号　レーベンビル１階</v>
      </c>
      <c r="AJ235" s="134" t="str">
        <f t="shared" si="7"/>
        <v>〒001－0022</v>
      </c>
      <c r="AK235" s="134" t="s">
        <v>6963</v>
      </c>
      <c r="AO235" s="142" t="s">
        <v>1089</v>
      </c>
      <c r="AP235" s="134" t="str" cm="1">
        <f t="array" ref="AP235:AW235">_xlfn.TEXTSPLIT(AO235,CHAR(10))</f>
        <v>( 訪看10 )第     41 号</v>
      </c>
      <c r="AQ235" s="134" t="str">
        <v>( 訪看23 )第    126 号</v>
      </c>
      <c r="AR235" s="134" t="str">
        <v>( 訪看25 )第     42 号</v>
      </c>
      <c r="AS235" s="134" t="str">
        <v>( 訪看27 )第    105 号</v>
      </c>
      <c r="AT235" s="134" t="str">
        <v>( 訪看34 )第    173 号</v>
      </c>
      <c r="AU235" s="134" t="str">
        <v>( 訪ベⅠ１ )第     76 号</v>
      </c>
      <c r="AV235" s="134" t="str">
        <v>( 訪ベⅠ１注 )第    229 号</v>
      </c>
      <c r="AW235" s="134" t="str">
        <v>( 訪看40 )第    228 号</v>
      </c>
      <c r="BM235" s="134" t="s">
        <v>10555</v>
      </c>
      <c r="BN235" s="134" t="s">
        <v>10556</v>
      </c>
      <c r="BO235" s="134" t="s">
        <v>10557</v>
      </c>
      <c r="BP235" s="134" t="s">
        <v>10558</v>
      </c>
      <c r="BQ235" s="134" t="s">
        <v>10559</v>
      </c>
      <c r="BR235" s="134" t="s">
        <v>10560</v>
      </c>
      <c r="BS235" s="134" t="s">
        <v>10561</v>
      </c>
      <c r="BT235" s="134" t="s">
        <v>10562</v>
      </c>
    </row>
    <row r="236" spans="1:72" ht="51.95" customHeight="1" thickBot="1">
      <c r="A236" s="133"/>
      <c r="B236" s="184"/>
      <c r="C236" s="133"/>
      <c r="D236" s="184"/>
      <c r="E236" s="133"/>
      <c r="F236" s="133"/>
      <c r="G236" s="184"/>
      <c r="H236" s="133"/>
      <c r="I236" s="133"/>
      <c r="J236" s="184"/>
      <c r="K236" s="133"/>
      <c r="L236" s="133"/>
      <c r="M236" s="184"/>
      <c r="N236" s="133"/>
      <c r="O236" s="133"/>
      <c r="P236" s="184"/>
      <c r="Q236" s="133"/>
      <c r="R236" s="184"/>
      <c r="S236" s="133"/>
      <c r="T236" s="133"/>
      <c r="U236" s="133"/>
      <c r="V236" s="133"/>
      <c r="W236" s="184"/>
      <c r="X236" s="133"/>
      <c r="Y236" s="133"/>
      <c r="AB236" s="134" t="s">
        <v>6911</v>
      </c>
      <c r="AC236" s="146" t="e" cm="1">
        <f t="array" ref="AC236">_xlfn.TEXTSPLIT(H236,CHAR(10))</f>
        <v>#VALUE!</v>
      </c>
      <c r="AD236" s="146"/>
      <c r="AE236" s="146" t="e">
        <v>#VALUE!</v>
      </c>
      <c r="AG236" s="134" t="e" cm="1" vm="1">
        <f t="array" ref="AG236">_xlfn.TEXTJOIN(",",TRUE,_xlfn._xlws.FILTER(市町村コード!$B$2:$B$186,ISNUMBER(SEARCH(市町村コード!$B$2:$B$186,K236))))</f>
        <v>#VALUE!</v>
      </c>
      <c r="AH236" s="134" t="e" vm="1">
        <v>#VALUE!</v>
      </c>
      <c r="AI236" s="134" t="str">
        <f t="shared" si="6"/>
        <v/>
      </c>
      <c r="AJ236" s="134" t="str">
        <f t="shared" si="7"/>
        <v/>
      </c>
      <c r="AK236" s="134" t="s">
        <v>6911</v>
      </c>
      <c r="AO236" s="133"/>
      <c r="AP236" s="134" t="e" cm="1">
        <f t="array" ref="AP236">_xlfn.TEXTSPLIT(AO236,CHAR(10))</f>
        <v>#VALUE!</v>
      </c>
      <c r="BM236" s="134" t="e">
        <v>#VALUE!</v>
      </c>
    </row>
    <row r="237" spans="1:72" ht="0.95" customHeight="1">
      <c r="A237" s="133"/>
      <c r="B237" s="183"/>
      <c r="C237" s="183"/>
      <c r="D237" s="183"/>
      <c r="E237" s="183"/>
      <c r="F237" s="183"/>
      <c r="G237" s="183"/>
      <c r="H237" s="183"/>
      <c r="I237" s="183"/>
      <c r="J237" s="183"/>
      <c r="K237" s="183"/>
      <c r="L237" s="183"/>
      <c r="M237" s="183"/>
      <c r="N237" s="183"/>
      <c r="O237" s="183"/>
      <c r="P237" s="183"/>
      <c r="Q237" s="183"/>
      <c r="R237" s="183"/>
      <c r="S237" s="183"/>
      <c r="T237" s="183"/>
      <c r="U237" s="183"/>
      <c r="V237" s="183"/>
      <c r="W237" s="133"/>
      <c r="X237" s="133"/>
      <c r="Y237" s="133"/>
      <c r="AB237" s="134" t="s">
        <v>6911</v>
      </c>
      <c r="AC237" s="146" t="e" cm="1">
        <f t="array" ref="AC237">_xlfn.TEXTSPLIT(H237,CHAR(10))</f>
        <v>#VALUE!</v>
      </c>
      <c r="AD237" s="146"/>
      <c r="AE237" s="146" t="e">
        <v>#VALUE!</v>
      </c>
      <c r="AG237" s="134" t="e" cm="1" vm="1">
        <f t="array" ref="AG237">_xlfn.TEXTJOIN(",",TRUE,_xlfn._xlws.FILTER(市町村コード!$B$2:$B$186,ISNUMBER(SEARCH(市町村コード!$B$2:$B$186,K237))))</f>
        <v>#VALUE!</v>
      </c>
      <c r="AH237" s="134" t="e" vm="1">
        <v>#VALUE!</v>
      </c>
      <c r="AI237" s="134" t="str">
        <f t="shared" si="6"/>
        <v/>
      </c>
      <c r="AJ237" s="134" t="str">
        <f t="shared" si="7"/>
        <v/>
      </c>
      <c r="AK237" s="134" t="s">
        <v>6911</v>
      </c>
      <c r="AP237" s="134" t="e" cm="1">
        <f t="array" ref="AP237">_xlfn.TEXTSPLIT(AO237,CHAR(10))</f>
        <v>#VALUE!</v>
      </c>
      <c r="BM237" s="134" t="e">
        <v>#VALUE!</v>
      </c>
    </row>
    <row r="238" spans="1:72" ht="60" customHeight="1">
      <c r="A238" s="133"/>
      <c r="B238" s="133"/>
      <c r="C238" s="133"/>
      <c r="D238" s="133"/>
      <c r="E238" s="133"/>
      <c r="F238" s="133"/>
      <c r="G238" s="133"/>
      <c r="H238" s="133"/>
      <c r="I238" s="133"/>
      <c r="J238" s="133"/>
      <c r="K238" s="133"/>
      <c r="L238" s="133"/>
      <c r="M238" s="133"/>
      <c r="N238" s="133"/>
      <c r="O238" s="133"/>
      <c r="P238" s="133"/>
      <c r="Q238" s="133"/>
      <c r="R238" s="133"/>
      <c r="S238" s="133"/>
      <c r="T238" s="133"/>
      <c r="U238" s="133"/>
      <c r="V238" s="133"/>
      <c r="W238" s="133"/>
      <c r="X238" s="133"/>
      <c r="Y238" s="133"/>
      <c r="AB238" s="134" t="s">
        <v>6911</v>
      </c>
      <c r="AC238" s="146" t="e" cm="1">
        <f t="array" ref="AC238">_xlfn.TEXTSPLIT(H238,CHAR(10))</f>
        <v>#VALUE!</v>
      </c>
      <c r="AD238" s="146"/>
      <c r="AE238" s="146" t="e">
        <v>#VALUE!</v>
      </c>
      <c r="AG238" s="134" t="e" cm="1" vm="1">
        <f t="array" ref="AG238">_xlfn.TEXTJOIN(",",TRUE,_xlfn._xlws.FILTER(市町村コード!$B$2:$B$186,ISNUMBER(SEARCH(市町村コード!$B$2:$B$186,K238))))</f>
        <v>#VALUE!</v>
      </c>
      <c r="AH238" s="134" t="e" vm="1">
        <v>#VALUE!</v>
      </c>
      <c r="AI238" s="134" t="str">
        <f t="shared" si="6"/>
        <v/>
      </c>
      <c r="AJ238" s="134" t="str">
        <f t="shared" si="7"/>
        <v/>
      </c>
      <c r="AK238" s="134" t="s">
        <v>6911</v>
      </c>
      <c r="AO238" s="133"/>
      <c r="AP238" s="134" t="e" cm="1">
        <f t="array" ref="AP238">_xlfn.TEXTSPLIT(AO238,CHAR(10))</f>
        <v>#VALUE!</v>
      </c>
      <c r="BM238" s="134" t="e">
        <v>#VALUE!</v>
      </c>
    </row>
    <row r="239" spans="1:72" ht="12" customHeight="1">
      <c r="A239" s="133"/>
      <c r="B239" s="133"/>
      <c r="C239" s="133"/>
      <c r="D239" s="133"/>
      <c r="E239" s="133"/>
      <c r="F239" s="133"/>
      <c r="G239" s="133"/>
      <c r="H239" s="133"/>
      <c r="I239" s="133"/>
      <c r="J239" s="133"/>
      <c r="K239" s="133"/>
      <c r="L239" s="133"/>
      <c r="M239" s="133"/>
      <c r="N239" s="133"/>
      <c r="O239" s="133"/>
      <c r="P239" s="133"/>
      <c r="Q239" s="133"/>
      <c r="R239" s="133"/>
      <c r="S239" s="133"/>
      <c r="T239" s="133"/>
      <c r="U239" s="133"/>
      <c r="V239" s="133"/>
      <c r="W239" s="133"/>
      <c r="X239" s="133"/>
      <c r="Y239" s="133"/>
      <c r="AB239" s="134" t="s">
        <v>6911</v>
      </c>
      <c r="AC239" s="146" t="e" cm="1">
        <f t="array" ref="AC239">_xlfn.TEXTSPLIT(H239,CHAR(10))</f>
        <v>#VALUE!</v>
      </c>
      <c r="AD239" s="146"/>
      <c r="AE239" s="146" t="e">
        <v>#VALUE!</v>
      </c>
      <c r="AG239" s="134" t="e" cm="1" vm="1">
        <f t="array" ref="AG239">_xlfn.TEXTJOIN(",",TRUE,_xlfn._xlws.FILTER(市町村コード!$B$2:$B$186,ISNUMBER(SEARCH(市町村コード!$B$2:$B$186,K239))))</f>
        <v>#VALUE!</v>
      </c>
      <c r="AH239" s="134" t="e" vm="1">
        <v>#VALUE!</v>
      </c>
      <c r="AI239" s="134" t="str">
        <f t="shared" si="6"/>
        <v/>
      </c>
      <c r="AJ239" s="134" t="str">
        <f t="shared" si="7"/>
        <v/>
      </c>
      <c r="AK239" s="134" t="s">
        <v>6911</v>
      </c>
      <c r="AO239" s="133"/>
      <c r="AP239" s="134" t="e" cm="1">
        <f t="array" ref="AP239">_xlfn.TEXTSPLIT(AO239,CHAR(10))</f>
        <v>#VALUE!</v>
      </c>
      <c r="BM239" s="134" t="e">
        <v>#VALUE!</v>
      </c>
    </row>
    <row r="240" spans="1:72" ht="8.1" customHeight="1">
      <c r="A240" s="133"/>
      <c r="B240" s="133"/>
      <c r="C240" s="133"/>
      <c r="D240" s="133"/>
      <c r="E240" s="133"/>
      <c r="F240" s="133"/>
      <c r="G240" s="133"/>
      <c r="H240" s="133"/>
      <c r="I240" s="178" t="s">
        <v>476</v>
      </c>
      <c r="J240" s="178"/>
      <c r="K240" s="178"/>
      <c r="L240" s="133"/>
      <c r="M240" s="133"/>
      <c r="N240" s="133"/>
      <c r="O240" s="133"/>
      <c r="P240" s="133"/>
      <c r="Q240" s="133"/>
      <c r="R240" s="133"/>
      <c r="S240" s="133"/>
      <c r="T240" s="133"/>
      <c r="U240" s="133"/>
      <c r="V240" s="133"/>
      <c r="W240" s="133"/>
      <c r="X240" s="133"/>
      <c r="Y240" s="133"/>
      <c r="AB240" s="134" t="s">
        <v>6911</v>
      </c>
      <c r="AC240" s="146" t="e" cm="1">
        <f t="array" ref="AC240">_xlfn.TEXTSPLIT(H240,CHAR(10))</f>
        <v>#VALUE!</v>
      </c>
      <c r="AD240" s="146"/>
      <c r="AE240" s="146" t="e">
        <v>#VALUE!</v>
      </c>
      <c r="AG240" s="134" t="e" cm="1" vm="1">
        <f t="array" ref="AG240">_xlfn.TEXTJOIN(",",TRUE,_xlfn._xlws.FILTER(市町村コード!$B$2:$B$186,ISNUMBER(SEARCH(市町村コード!$B$2:$B$186,K240))))</f>
        <v>#VALUE!</v>
      </c>
      <c r="AH240" s="134" t="e" vm="1">
        <v>#VALUE!</v>
      </c>
      <c r="AI240" s="134" t="str">
        <f t="shared" si="6"/>
        <v/>
      </c>
      <c r="AJ240" s="134" t="str">
        <f t="shared" si="7"/>
        <v/>
      </c>
      <c r="AK240" s="134" t="s">
        <v>6911</v>
      </c>
      <c r="AO240" s="133"/>
      <c r="AP240" s="134" t="e" cm="1">
        <f t="array" ref="AP240">_xlfn.TEXTSPLIT(AO240,CHAR(10))</f>
        <v>#VALUE!</v>
      </c>
      <c r="BM240" s="134" t="e">
        <v>#VALUE!</v>
      </c>
    </row>
    <row r="241" spans="1:72" ht="12" customHeight="1">
      <c r="A241" s="133"/>
      <c r="B241" s="179"/>
      <c r="C241" s="179"/>
      <c r="D241" s="179"/>
      <c r="E241" s="179"/>
      <c r="F241" s="133"/>
      <c r="G241" s="133"/>
      <c r="H241" s="133"/>
      <c r="I241" s="178"/>
      <c r="J241" s="178"/>
      <c r="K241" s="178"/>
      <c r="L241" s="133"/>
      <c r="M241" s="133"/>
      <c r="N241" s="133"/>
      <c r="O241" s="133"/>
      <c r="P241" s="133"/>
      <c r="Q241" s="133"/>
      <c r="R241" s="133"/>
      <c r="S241" s="133"/>
      <c r="T241" s="133"/>
      <c r="U241" s="133"/>
      <c r="V241" s="133"/>
      <c r="W241" s="133"/>
      <c r="X241" s="133"/>
      <c r="Y241" s="133"/>
      <c r="AB241" s="134" t="s">
        <v>6911</v>
      </c>
      <c r="AC241" s="146" t="e" cm="1">
        <f t="array" ref="AC241">_xlfn.TEXTSPLIT(H241,CHAR(10))</f>
        <v>#VALUE!</v>
      </c>
      <c r="AD241" s="146"/>
      <c r="AE241" s="146" t="e">
        <v>#VALUE!</v>
      </c>
      <c r="AG241" s="134" t="e" cm="1" vm="1">
        <f t="array" ref="AG241">_xlfn.TEXTJOIN(",",TRUE,_xlfn._xlws.FILTER(市町村コード!$B$2:$B$186,ISNUMBER(SEARCH(市町村コード!$B$2:$B$186,K241))))</f>
        <v>#VALUE!</v>
      </c>
      <c r="AH241" s="134" t="e" vm="1">
        <v>#VALUE!</v>
      </c>
      <c r="AI241" s="134" t="str">
        <f t="shared" si="6"/>
        <v/>
      </c>
      <c r="AJ241" s="134" t="str">
        <f t="shared" si="7"/>
        <v/>
      </c>
      <c r="AK241" s="134" t="s">
        <v>6911</v>
      </c>
      <c r="AO241" s="133"/>
      <c r="AP241" s="134" t="e" cm="1">
        <f t="array" ref="AP241">_xlfn.TEXTSPLIT(AO241,CHAR(10))</f>
        <v>#VALUE!</v>
      </c>
      <c r="BM241" s="134" t="e">
        <v>#VALUE!</v>
      </c>
    </row>
    <row r="242" spans="1:72" ht="14.1" customHeight="1">
      <c r="A242" s="133"/>
      <c r="B242" s="133"/>
      <c r="C242" s="180" t="s">
        <v>477</v>
      </c>
      <c r="D242" s="180"/>
      <c r="E242" s="180"/>
      <c r="F242" s="180"/>
      <c r="G242" s="180"/>
      <c r="H242" s="180"/>
      <c r="I242" s="180"/>
      <c r="J242" s="180"/>
      <c r="K242" s="180"/>
      <c r="L242" s="133"/>
      <c r="M242" s="133"/>
      <c r="N242" s="133"/>
      <c r="O242" s="181" t="s">
        <v>478</v>
      </c>
      <c r="P242" s="181"/>
      <c r="Q242" s="181"/>
      <c r="R242" s="181"/>
      <c r="S242" s="181"/>
      <c r="T242" s="135" t="s">
        <v>588</v>
      </c>
      <c r="U242" s="136" t="s">
        <v>480</v>
      </c>
      <c r="V242" s="133"/>
      <c r="W242" s="133"/>
      <c r="X242" s="133"/>
      <c r="Y242" s="133"/>
      <c r="AB242" s="134" t="s">
        <v>6911</v>
      </c>
      <c r="AC242" s="146" t="e" cm="1">
        <f t="array" ref="AC242">_xlfn.TEXTSPLIT(H242,CHAR(10))</f>
        <v>#VALUE!</v>
      </c>
      <c r="AD242" s="146"/>
      <c r="AE242" s="146" t="e">
        <v>#VALUE!</v>
      </c>
      <c r="AG242" s="134" t="e" cm="1" vm="1">
        <f t="array" ref="AG242">_xlfn.TEXTJOIN(",",TRUE,_xlfn._xlws.FILTER(市町村コード!$B$2:$B$186,ISNUMBER(SEARCH(市町村コード!$B$2:$B$186,K242))))</f>
        <v>#VALUE!</v>
      </c>
      <c r="AH242" s="134" t="e" vm="1">
        <v>#VALUE!</v>
      </c>
      <c r="AI242" s="134" t="str">
        <f t="shared" si="6"/>
        <v/>
      </c>
      <c r="AJ242" s="134" t="str">
        <f t="shared" si="7"/>
        <v/>
      </c>
      <c r="AK242" s="134" t="s">
        <v>6911</v>
      </c>
      <c r="AP242" s="134" t="e" cm="1">
        <f t="array" ref="AP242">_xlfn.TEXTSPLIT(AO242,CHAR(10))</f>
        <v>#VALUE!</v>
      </c>
      <c r="BM242" s="134" t="e">
        <v>#VALUE!</v>
      </c>
    </row>
    <row r="243" spans="1:72" ht="0.95" customHeight="1" thickBot="1">
      <c r="A243" s="133"/>
      <c r="B243" s="133"/>
      <c r="C243" s="133"/>
      <c r="D243" s="133"/>
      <c r="E243" s="133"/>
      <c r="F243" s="133"/>
      <c r="G243" s="133"/>
      <c r="H243" s="133"/>
      <c r="I243" s="133"/>
      <c r="J243" s="133"/>
      <c r="K243" s="133"/>
      <c r="L243" s="133"/>
      <c r="M243" s="133"/>
      <c r="N243" s="133"/>
      <c r="O243" s="133"/>
      <c r="P243" s="133"/>
      <c r="Q243" s="133"/>
      <c r="R243" s="133"/>
      <c r="S243" s="133"/>
      <c r="T243" s="133"/>
      <c r="U243" s="133"/>
      <c r="V243" s="133"/>
      <c r="W243" s="133"/>
      <c r="X243" s="133"/>
      <c r="Y243" s="133"/>
      <c r="AB243" s="134" t="s">
        <v>6911</v>
      </c>
      <c r="AC243" s="146" t="e" cm="1">
        <f t="array" ref="AC243">_xlfn.TEXTSPLIT(H243,CHAR(10))</f>
        <v>#VALUE!</v>
      </c>
      <c r="AD243" s="146"/>
      <c r="AE243" s="146" t="e">
        <v>#VALUE!</v>
      </c>
      <c r="AG243" s="134" t="e" cm="1" vm="1">
        <f t="array" ref="AG243">_xlfn.TEXTJOIN(",",TRUE,_xlfn._xlws.FILTER(市町村コード!$B$2:$B$186,ISNUMBER(SEARCH(市町村コード!$B$2:$B$186,K243))))</f>
        <v>#VALUE!</v>
      </c>
      <c r="AH243" s="134" t="e" vm="1">
        <v>#VALUE!</v>
      </c>
      <c r="AI243" s="134" t="str">
        <f t="shared" si="6"/>
        <v/>
      </c>
      <c r="AJ243" s="134" t="str">
        <f t="shared" si="7"/>
        <v/>
      </c>
      <c r="AK243" s="134" t="s">
        <v>6911</v>
      </c>
      <c r="AO243" s="133"/>
      <c r="AP243" s="134" t="e" cm="1">
        <f t="array" ref="AP243">_xlfn.TEXTSPLIT(AO243,CHAR(10))</f>
        <v>#VALUE!</v>
      </c>
      <c r="BM243" s="134" t="e">
        <v>#VALUE!</v>
      </c>
    </row>
    <row r="244" spans="1:72" ht="0.95" customHeight="1">
      <c r="A244" s="133"/>
      <c r="B244" s="176"/>
      <c r="C244" s="176"/>
      <c r="D244" s="176"/>
      <c r="E244" s="176"/>
      <c r="F244" s="176"/>
      <c r="G244" s="176"/>
      <c r="H244" s="176"/>
      <c r="I244" s="176"/>
      <c r="J244" s="176"/>
      <c r="K244" s="176"/>
      <c r="L244" s="176"/>
      <c r="M244" s="176"/>
      <c r="N244" s="176"/>
      <c r="O244" s="176"/>
      <c r="P244" s="176"/>
      <c r="Q244" s="176"/>
      <c r="R244" s="176"/>
      <c r="S244" s="176"/>
      <c r="T244" s="176"/>
      <c r="U244" s="176"/>
      <c r="V244" s="176"/>
      <c r="W244" s="176"/>
      <c r="X244" s="133"/>
      <c r="Y244" s="133"/>
      <c r="AB244" s="134" t="s">
        <v>6911</v>
      </c>
      <c r="AC244" s="146" t="e" cm="1">
        <f t="array" ref="AC244">_xlfn.TEXTSPLIT(H244,CHAR(10))</f>
        <v>#VALUE!</v>
      </c>
      <c r="AD244" s="146"/>
      <c r="AE244" s="146" t="e">
        <v>#VALUE!</v>
      </c>
      <c r="AG244" s="134" t="e" cm="1" vm="1">
        <f t="array" ref="AG244">_xlfn.TEXTJOIN(",",TRUE,_xlfn._xlws.FILTER(市町村コード!$B$2:$B$186,ISNUMBER(SEARCH(市町村コード!$B$2:$B$186,K244))))</f>
        <v>#VALUE!</v>
      </c>
      <c r="AH244" s="134" t="e" vm="1">
        <v>#VALUE!</v>
      </c>
      <c r="AI244" s="134" t="str">
        <f t="shared" si="6"/>
        <v/>
      </c>
      <c r="AJ244" s="134" t="str">
        <f t="shared" si="7"/>
        <v/>
      </c>
      <c r="AK244" s="134" t="s">
        <v>6911</v>
      </c>
      <c r="AP244" s="134" t="e" cm="1">
        <f t="array" ref="AP244">_xlfn.TEXTSPLIT(AO244,CHAR(10))</f>
        <v>#VALUE!</v>
      </c>
      <c r="BM244" s="134" t="e">
        <v>#VALUE!</v>
      </c>
    </row>
    <row r="245" spans="1:72" ht="15.95" customHeight="1" thickBot="1">
      <c r="A245" s="133"/>
      <c r="B245" s="137"/>
      <c r="C245" s="138" t="s">
        <v>481</v>
      </c>
      <c r="D245" s="137"/>
      <c r="E245" s="177" t="s">
        <v>482</v>
      </c>
      <c r="F245" s="177"/>
      <c r="G245" s="137"/>
      <c r="H245" s="177" t="s">
        <v>483</v>
      </c>
      <c r="I245" s="177"/>
      <c r="J245" s="137"/>
      <c r="K245" s="177" t="s">
        <v>484</v>
      </c>
      <c r="L245" s="177"/>
      <c r="M245" s="137"/>
      <c r="N245" s="177" t="s">
        <v>485</v>
      </c>
      <c r="O245" s="177"/>
      <c r="P245" s="137"/>
      <c r="Q245" s="139" t="s">
        <v>486</v>
      </c>
      <c r="R245" s="137"/>
      <c r="S245" s="177" t="s">
        <v>487</v>
      </c>
      <c r="T245" s="177"/>
      <c r="U245" s="177"/>
      <c r="V245" s="177"/>
      <c r="W245" s="137"/>
      <c r="X245" s="133"/>
      <c r="Y245" s="133"/>
      <c r="AB245" s="134" t="s">
        <v>482</v>
      </c>
      <c r="AC245" s="146" t="str" cm="1">
        <f t="array" ref="AC245">_xlfn.TEXTSPLIT(H245,CHAR(10))</f>
        <v>事業者名/事業所名</v>
      </c>
      <c r="AD245" s="146"/>
      <c r="AE245" s="146" t="s">
        <v>483</v>
      </c>
      <c r="AG245" s="134" t="e" cm="1" vm="1">
        <f t="array" ref="AG245">_xlfn.TEXTJOIN(",",TRUE,_xlfn._xlws.FILTER(市町村コード!$B$2:$B$186,ISNUMBER(SEARCH(市町村コード!$B$2:$B$186,K245))))</f>
        <v>#VALUE!</v>
      </c>
      <c r="AH245" s="134" t="e" vm="1">
        <v>#VALUE!</v>
      </c>
      <c r="AI245" s="134" t="str">
        <f t="shared" si="6"/>
        <v/>
      </c>
      <c r="AJ245" s="134" t="str">
        <f t="shared" si="7"/>
        <v>事業所所在地</v>
      </c>
      <c r="AK245" s="134" t="s">
        <v>484</v>
      </c>
      <c r="AO245" s="139" t="s">
        <v>486</v>
      </c>
      <c r="AP245" s="134" t="str" cm="1">
        <f t="array" ref="AP245">_xlfn.TEXTSPLIT(AO245,CHAR(10))</f>
        <v>受理番号</v>
      </c>
      <c r="BM245" s="134" t="s">
        <v>486</v>
      </c>
    </row>
    <row r="246" spans="1:72" ht="93" customHeight="1" thickBot="1">
      <c r="A246" s="133"/>
      <c r="B246" s="184"/>
      <c r="C246" s="140" t="s">
        <v>1091</v>
      </c>
      <c r="D246" s="184"/>
      <c r="E246" s="174" t="s">
        <v>1092</v>
      </c>
      <c r="F246" s="174"/>
      <c r="G246" s="184"/>
      <c r="H246" s="175" t="s">
        <v>1093</v>
      </c>
      <c r="I246" s="175"/>
      <c r="J246" s="184"/>
      <c r="K246" s="175" t="s">
        <v>1094</v>
      </c>
      <c r="L246" s="175"/>
      <c r="M246" s="184"/>
      <c r="N246" s="182" t="s">
        <v>1095</v>
      </c>
      <c r="O246" s="182"/>
      <c r="P246" s="184"/>
      <c r="Q246" s="141" t="s">
        <v>1096</v>
      </c>
      <c r="R246" s="184"/>
      <c r="S246" s="173" t="s">
        <v>1097</v>
      </c>
      <c r="T246" s="173"/>
      <c r="U246" s="173"/>
      <c r="V246" s="173"/>
      <c r="W246" s="184"/>
      <c r="X246" s="133"/>
      <c r="Y246" s="133"/>
      <c r="AB246" s="134" t="s">
        <v>9200</v>
      </c>
      <c r="AC246" s="146" t="str" cm="1">
        <f t="array" ref="AC246:AD246">_xlfn.TEXTSPLIT(H246,CHAR(10))</f>
        <v>一般社団法人　北海道総合在宅ケア事業団</v>
      </c>
      <c r="AD246" s="146" t="str">
        <v>一般社団法人北海道総合在宅ケア事業団札幌東訪問看護ステーション</v>
      </c>
      <c r="AE246" s="146" t="s">
        <v>7562</v>
      </c>
      <c r="AF246" s="134" t="s">
        <v>7730</v>
      </c>
      <c r="AG246" s="134" t="str" cm="1">
        <f t="array" ref="AG246">_xlfn.TEXTJOIN(",",TRUE,_xlfn._xlws.FILTER(市町村コード!$B$2:$B$186,ISNUMBER(SEARCH(市町村コード!$B$2:$B$186,K246))))</f>
        <v>札幌市</v>
      </c>
      <c r="AH246" s="134" t="s">
        <v>6712</v>
      </c>
      <c r="AI246" s="134" t="str">
        <f t="shared" si="6"/>
        <v xml:space="preserve">
札幌市東区北十条東９丁目３番５号　（有）興栄ビル２Ｆ</v>
      </c>
      <c r="AJ246" s="134" t="str">
        <f t="shared" si="7"/>
        <v>〒065－0010</v>
      </c>
      <c r="AK246" s="134" t="s">
        <v>6964</v>
      </c>
      <c r="AO246" s="142" t="s">
        <v>1096</v>
      </c>
      <c r="AP246" s="134" t="str" cm="1">
        <f t="array" ref="AP246:AW246">_xlfn.TEXTSPLIT(AO246,CHAR(10))</f>
        <v>( 訪看10 )第     42 号</v>
      </c>
      <c r="AQ246" s="134" t="str">
        <v>( 訪看23 )第    127 号</v>
      </c>
      <c r="AR246" s="134" t="str">
        <v>( 訪看25 )第     99 号</v>
      </c>
      <c r="AS246" s="134" t="str">
        <v>( 訪看27 )第    106 号</v>
      </c>
      <c r="AT246" s="134" t="str">
        <v>( 訪看34 )第    174 号</v>
      </c>
      <c r="AU246" s="134" t="str">
        <v>( 訪ベⅠ１ )第     77 号</v>
      </c>
      <c r="AV246" s="134" t="str">
        <v>( 訪ベⅠ１注 )第    227 号</v>
      </c>
      <c r="AW246" s="134" t="str">
        <v>( 訪看40 )第    229 号</v>
      </c>
      <c r="BM246" s="134" t="s">
        <v>10563</v>
      </c>
      <c r="BN246" s="134" t="s">
        <v>10564</v>
      </c>
      <c r="BO246" s="134" t="s">
        <v>10565</v>
      </c>
      <c r="BP246" s="134" t="s">
        <v>10566</v>
      </c>
      <c r="BQ246" s="134" t="s">
        <v>10567</v>
      </c>
      <c r="BR246" s="134" t="s">
        <v>10568</v>
      </c>
      <c r="BS246" s="134" t="s">
        <v>10569</v>
      </c>
      <c r="BT246" s="134" t="s">
        <v>10570</v>
      </c>
    </row>
    <row r="247" spans="1:72" ht="93" customHeight="1" thickBot="1">
      <c r="A247" s="133"/>
      <c r="B247" s="184"/>
      <c r="C247" s="140" t="s">
        <v>1098</v>
      </c>
      <c r="D247" s="184"/>
      <c r="E247" s="174" t="s">
        <v>1099</v>
      </c>
      <c r="F247" s="174"/>
      <c r="G247" s="184"/>
      <c r="H247" s="175" t="s">
        <v>1100</v>
      </c>
      <c r="I247" s="175"/>
      <c r="J247" s="184"/>
      <c r="K247" s="175" t="s">
        <v>1101</v>
      </c>
      <c r="L247" s="175"/>
      <c r="M247" s="184"/>
      <c r="N247" s="182" t="s">
        <v>1102</v>
      </c>
      <c r="O247" s="182"/>
      <c r="P247" s="184"/>
      <c r="Q247" s="141" t="s">
        <v>1103</v>
      </c>
      <c r="R247" s="184"/>
      <c r="S247" s="173" t="s">
        <v>1104</v>
      </c>
      <c r="T247" s="173"/>
      <c r="U247" s="173"/>
      <c r="V247" s="173"/>
      <c r="W247" s="184"/>
      <c r="X247" s="133"/>
      <c r="Y247" s="133"/>
      <c r="AB247" s="134" t="s">
        <v>9201</v>
      </c>
      <c r="AC247" s="146" t="str" cm="1">
        <f t="array" ref="AC247:AD247">_xlfn.TEXTSPLIT(H247,CHAR(10))</f>
        <v>社会医療法人社団　三草会</v>
      </c>
      <c r="AD247" s="146" t="str">
        <v>訪問看護ステーションアシスト</v>
      </c>
      <c r="AE247" s="146" t="s">
        <v>7731</v>
      </c>
      <c r="AF247" s="134" t="s">
        <v>7732</v>
      </c>
      <c r="AG247" s="134" t="str" cm="1">
        <f t="array" ref="AG247">_xlfn.TEXTJOIN(",",TRUE,_xlfn._xlws.FILTER(市町村コード!$B$2:$B$186,ISNUMBER(SEARCH(市町村コード!$B$2:$B$186,K247))))</f>
        <v>札幌市</v>
      </c>
      <c r="AH247" s="134" t="s">
        <v>6712</v>
      </c>
      <c r="AI247" s="134" t="str">
        <f t="shared" si="6"/>
        <v xml:space="preserve">
札幌市東区本町二条４丁目８番２０号</v>
      </c>
      <c r="AJ247" s="134" t="str">
        <f t="shared" si="7"/>
        <v>〒065－0042</v>
      </c>
      <c r="AK247" s="134" t="s">
        <v>6965</v>
      </c>
      <c r="AO247" s="142" t="s">
        <v>1103</v>
      </c>
      <c r="AP247" s="134" t="str" cm="1">
        <f t="array" ref="AP247:AW247">_xlfn.TEXTSPLIT(AO247,CHAR(10))</f>
        <v>( 訪看10 )第    225 号</v>
      </c>
      <c r="AQ247" s="134" t="str">
        <v>( 訪看23 )第    203 号</v>
      </c>
      <c r="AR247" s="134" t="str">
        <v>( 訪看25 )第    294 号</v>
      </c>
      <c r="AS247" s="134" t="str">
        <v>( 訪看27 )第     48 号</v>
      </c>
      <c r="AT247" s="134" t="str">
        <v>( 訪看34 )第      4 号</v>
      </c>
      <c r="AU247" s="134" t="str">
        <v>( 訪ベⅠ１ )第     80 号</v>
      </c>
      <c r="AV247" s="134" t="str">
        <v>( 訪ベⅠ１注 )第     17 号</v>
      </c>
      <c r="AW247" s="134" t="str">
        <v>( 訪看40 )第    148 号</v>
      </c>
      <c r="BM247" s="134" t="s">
        <v>10571</v>
      </c>
      <c r="BN247" s="134" t="s">
        <v>10572</v>
      </c>
      <c r="BO247" s="134" t="s">
        <v>10573</v>
      </c>
      <c r="BP247" s="134" t="s">
        <v>10574</v>
      </c>
      <c r="BQ247" s="134" t="s">
        <v>10575</v>
      </c>
      <c r="BR247" s="134" t="s">
        <v>10576</v>
      </c>
      <c r="BS247" s="134" t="s">
        <v>10577</v>
      </c>
      <c r="BT247" s="134" t="s">
        <v>10578</v>
      </c>
    </row>
    <row r="248" spans="1:72" ht="84" customHeight="1" thickBot="1">
      <c r="A248" s="133"/>
      <c r="B248" s="184"/>
      <c r="C248" s="140" t="s">
        <v>1105</v>
      </c>
      <c r="D248" s="184"/>
      <c r="E248" s="174" t="s">
        <v>1106</v>
      </c>
      <c r="F248" s="174"/>
      <c r="G248" s="184"/>
      <c r="H248" s="175" t="s">
        <v>1107</v>
      </c>
      <c r="I248" s="175"/>
      <c r="J248" s="184"/>
      <c r="K248" s="175" t="s">
        <v>1108</v>
      </c>
      <c r="L248" s="175"/>
      <c r="M248" s="184"/>
      <c r="N248" s="182" t="s">
        <v>1109</v>
      </c>
      <c r="O248" s="182"/>
      <c r="P248" s="184"/>
      <c r="Q248" s="141" t="s">
        <v>1110</v>
      </c>
      <c r="R248" s="184"/>
      <c r="S248" s="173" t="s">
        <v>1111</v>
      </c>
      <c r="T248" s="173"/>
      <c r="U248" s="173"/>
      <c r="V248" s="173"/>
      <c r="W248" s="184"/>
      <c r="X248" s="133"/>
      <c r="Y248" s="133"/>
      <c r="AB248" s="134" t="s">
        <v>9202</v>
      </c>
      <c r="AC248" s="146" t="str" cm="1">
        <f t="array" ref="AC248:AD248">_xlfn.TEXTSPLIT(H248,CHAR(10))</f>
        <v>社会医療法人　豊生会</v>
      </c>
      <c r="AD248" s="146" t="str">
        <v>東苗穂訪問看護ステーション</v>
      </c>
      <c r="AE248" s="146" t="s">
        <v>7733</v>
      </c>
      <c r="AF248" s="134" t="s">
        <v>7734</v>
      </c>
      <c r="AG248" s="134" t="str" cm="1">
        <f t="array" ref="AG248">_xlfn.TEXTJOIN(",",TRUE,_xlfn._xlws.FILTER(市町村コード!$B$2:$B$186,ISNUMBER(SEARCH(市町村コード!$B$2:$B$186,K248))))</f>
        <v>札幌市</v>
      </c>
      <c r="AH248" s="134" t="s">
        <v>6712</v>
      </c>
      <c r="AI248" s="134" t="str">
        <f t="shared" si="6"/>
        <v xml:space="preserve">
札幌市東区東苗穂九条３丁目１番３３号地域よりあい相談プラザ　みなえーる</v>
      </c>
      <c r="AJ248" s="134" t="str">
        <f t="shared" si="7"/>
        <v>〒007－0809</v>
      </c>
      <c r="AK248" s="134" t="s">
        <v>6966</v>
      </c>
      <c r="AO248" s="142" t="s">
        <v>1110</v>
      </c>
      <c r="AP248" s="134" t="str" cm="1">
        <f t="array" ref="AP248:AV248">_xlfn.TEXTSPLIT(AO248,CHAR(10))</f>
        <v>( 訪看10 )第    126 号</v>
      </c>
      <c r="AQ248" s="134" t="str">
        <v>( 訪看23 )第      4 号</v>
      </c>
      <c r="AR248" s="134" t="str">
        <v>( 訪看25 )第    100 号</v>
      </c>
      <c r="AS248" s="134" t="str">
        <v>( 訪看34 )第    235 号</v>
      </c>
      <c r="AT248" s="134" t="str">
        <v>( 訪ベⅠ１ )第     82 号</v>
      </c>
      <c r="AU248" s="134" t="str">
        <v>( 訪ベⅠ１注 )第     51 号</v>
      </c>
      <c r="AV248" s="134" t="str">
        <v>( 訪看40 )第      7 号</v>
      </c>
      <c r="BM248" s="134" t="s">
        <v>10579</v>
      </c>
      <c r="BN248" s="134" t="s">
        <v>10580</v>
      </c>
      <c r="BO248" s="134" t="s">
        <v>10581</v>
      </c>
      <c r="BP248" s="134" t="s">
        <v>10582</v>
      </c>
      <c r="BQ248" s="134" t="s">
        <v>10583</v>
      </c>
      <c r="BR248" s="134" t="s">
        <v>10584</v>
      </c>
      <c r="BS248" s="134" t="s">
        <v>10585</v>
      </c>
    </row>
    <row r="249" spans="1:72" ht="84" customHeight="1" thickBot="1">
      <c r="A249" s="133"/>
      <c r="B249" s="184"/>
      <c r="C249" s="140" t="s">
        <v>1112</v>
      </c>
      <c r="D249" s="184"/>
      <c r="E249" s="174" t="s">
        <v>1113</v>
      </c>
      <c r="F249" s="174"/>
      <c r="G249" s="184"/>
      <c r="H249" s="175" t="s">
        <v>1114</v>
      </c>
      <c r="I249" s="175"/>
      <c r="J249" s="184"/>
      <c r="K249" s="175" t="s">
        <v>1115</v>
      </c>
      <c r="L249" s="175"/>
      <c r="M249" s="184"/>
      <c r="N249" s="182" t="s">
        <v>1116</v>
      </c>
      <c r="O249" s="182"/>
      <c r="P249" s="184"/>
      <c r="Q249" s="141" t="s">
        <v>1117</v>
      </c>
      <c r="R249" s="184"/>
      <c r="S249" s="173" t="s">
        <v>1118</v>
      </c>
      <c r="T249" s="173"/>
      <c r="U249" s="173"/>
      <c r="V249" s="173"/>
      <c r="W249" s="184"/>
      <c r="X249" s="133"/>
      <c r="Y249" s="133"/>
      <c r="AB249" s="134" t="s">
        <v>9203</v>
      </c>
      <c r="AC249" s="146" t="str" cm="1">
        <f t="array" ref="AC249:AD249">_xlfn.TEXTSPLIT(H249,CHAR(10))</f>
        <v>医療法人　耕仁会</v>
      </c>
      <c r="AD249" s="146" t="str">
        <v>訪問看護ステーション新ことに</v>
      </c>
      <c r="AE249" s="146" t="s">
        <v>7735</v>
      </c>
      <c r="AF249" s="134" t="s">
        <v>7736</v>
      </c>
      <c r="AG249" s="134" t="str" cm="1">
        <f t="array" ref="AG249">_xlfn.TEXTJOIN(",",TRUE,_xlfn._xlws.FILTER(市町村コード!$B$2:$B$186,ISNUMBER(SEARCH(市町村コード!$B$2:$B$186,K249))))</f>
        <v>札幌市</v>
      </c>
      <c r="AH249" s="134" t="s">
        <v>6712</v>
      </c>
      <c r="AI249" s="134" t="str">
        <f t="shared" si="6"/>
        <v xml:space="preserve">
札幌市北区新琴似町７８７番地２、３</v>
      </c>
      <c r="AJ249" s="134" t="str">
        <f t="shared" si="7"/>
        <v>〒001－0915</v>
      </c>
      <c r="AK249" s="134" t="s">
        <v>6967</v>
      </c>
      <c r="AO249" s="142" t="s">
        <v>1117</v>
      </c>
      <c r="AP249" s="134" t="str" cm="1">
        <f t="array" ref="AP249:AV249">_xlfn.TEXTSPLIT(AO249,CHAR(10))</f>
        <v>( 訪看10 )第      8 号</v>
      </c>
      <c r="AQ249" s="134" t="str">
        <v>( 訪看23 )第      5 号</v>
      </c>
      <c r="AR249" s="134" t="str">
        <v>( 訪看25 )第    127 号</v>
      </c>
      <c r="AS249" s="134" t="str">
        <v>( 訪看34 )第    220 号</v>
      </c>
      <c r="AT249" s="134" t="str">
        <v>( 訪ベⅠ１ )第     84 号</v>
      </c>
      <c r="AU249" s="134" t="str">
        <v>( 訪ベⅠ１注 )第    126 号</v>
      </c>
      <c r="AV249" s="134" t="str">
        <v>( 訪看40 )第      4 号</v>
      </c>
      <c r="BM249" s="134" t="s">
        <v>10586</v>
      </c>
      <c r="BN249" s="134" t="s">
        <v>10587</v>
      </c>
      <c r="BO249" s="134" t="s">
        <v>10588</v>
      </c>
      <c r="BP249" s="134" t="s">
        <v>10589</v>
      </c>
      <c r="BQ249" s="134" t="s">
        <v>10590</v>
      </c>
      <c r="BR249" s="134" t="s">
        <v>10591</v>
      </c>
      <c r="BS249" s="134" t="s">
        <v>10592</v>
      </c>
    </row>
    <row r="250" spans="1:72" ht="116.1" customHeight="1" thickBot="1">
      <c r="A250" s="133"/>
      <c r="B250" s="184"/>
      <c r="C250" s="133"/>
      <c r="D250" s="184"/>
      <c r="E250" s="133"/>
      <c r="F250" s="133"/>
      <c r="G250" s="184"/>
      <c r="H250" s="133"/>
      <c r="I250" s="133"/>
      <c r="J250" s="184"/>
      <c r="K250" s="133"/>
      <c r="L250" s="133"/>
      <c r="M250" s="184"/>
      <c r="N250" s="133"/>
      <c r="O250" s="133"/>
      <c r="P250" s="184"/>
      <c r="Q250" s="133"/>
      <c r="R250" s="184"/>
      <c r="S250" s="133"/>
      <c r="T250" s="133"/>
      <c r="U250" s="133"/>
      <c r="V250" s="133"/>
      <c r="W250" s="184"/>
      <c r="X250" s="133"/>
      <c r="Y250" s="133"/>
      <c r="AB250" s="134" t="s">
        <v>6911</v>
      </c>
      <c r="AC250" s="146" t="e" cm="1">
        <f t="array" ref="AC250">_xlfn.TEXTSPLIT(H250,CHAR(10))</f>
        <v>#VALUE!</v>
      </c>
      <c r="AD250" s="146"/>
      <c r="AE250" s="146" t="e">
        <v>#VALUE!</v>
      </c>
      <c r="AG250" s="134" t="e" cm="1" vm="1">
        <f t="array" ref="AG250">_xlfn.TEXTJOIN(",",TRUE,_xlfn._xlws.FILTER(市町村コード!$B$2:$B$186,ISNUMBER(SEARCH(市町村コード!$B$2:$B$186,K250))))</f>
        <v>#VALUE!</v>
      </c>
      <c r="AH250" s="134" t="e" vm="1">
        <v>#VALUE!</v>
      </c>
      <c r="AI250" s="134" t="str">
        <f t="shared" si="6"/>
        <v/>
      </c>
      <c r="AJ250" s="134" t="str">
        <f t="shared" si="7"/>
        <v/>
      </c>
      <c r="AK250" s="134" t="s">
        <v>6911</v>
      </c>
      <c r="AO250" s="133"/>
      <c r="AP250" s="134" t="e" cm="1">
        <f t="array" ref="AP250">_xlfn.TEXTSPLIT(AO250,CHAR(10))</f>
        <v>#VALUE!</v>
      </c>
      <c r="BM250" s="134" t="e">
        <v>#VALUE!</v>
      </c>
    </row>
    <row r="251" spans="1:72" ht="0.95" customHeight="1">
      <c r="A251" s="133"/>
      <c r="B251" s="183"/>
      <c r="C251" s="183"/>
      <c r="D251" s="183"/>
      <c r="E251" s="183"/>
      <c r="F251" s="183"/>
      <c r="G251" s="183"/>
      <c r="H251" s="183"/>
      <c r="I251" s="183"/>
      <c r="J251" s="183"/>
      <c r="K251" s="183"/>
      <c r="L251" s="183"/>
      <c r="M251" s="183"/>
      <c r="N251" s="183"/>
      <c r="O251" s="183"/>
      <c r="P251" s="183"/>
      <c r="Q251" s="183"/>
      <c r="R251" s="183"/>
      <c r="S251" s="183"/>
      <c r="T251" s="183"/>
      <c r="U251" s="183"/>
      <c r="V251" s="183"/>
      <c r="W251" s="133"/>
      <c r="X251" s="133"/>
      <c r="Y251" s="133"/>
      <c r="AB251" s="134" t="s">
        <v>6911</v>
      </c>
      <c r="AC251" s="146" t="e" cm="1">
        <f t="array" ref="AC251">_xlfn.TEXTSPLIT(H251,CHAR(10))</f>
        <v>#VALUE!</v>
      </c>
      <c r="AD251" s="146"/>
      <c r="AE251" s="146" t="e">
        <v>#VALUE!</v>
      </c>
      <c r="AG251" s="134" t="e" cm="1" vm="1">
        <f t="array" ref="AG251">_xlfn.TEXTJOIN(",",TRUE,_xlfn._xlws.FILTER(市町村コード!$B$2:$B$186,ISNUMBER(SEARCH(市町村コード!$B$2:$B$186,K251))))</f>
        <v>#VALUE!</v>
      </c>
      <c r="AH251" s="134" t="e" vm="1">
        <v>#VALUE!</v>
      </c>
      <c r="AI251" s="134" t="str">
        <f t="shared" si="6"/>
        <v/>
      </c>
      <c r="AJ251" s="134" t="str">
        <f t="shared" si="7"/>
        <v/>
      </c>
      <c r="AK251" s="134" t="s">
        <v>6911</v>
      </c>
      <c r="AP251" s="134" t="e" cm="1">
        <f t="array" ref="AP251">_xlfn.TEXTSPLIT(AO251,CHAR(10))</f>
        <v>#VALUE!</v>
      </c>
      <c r="BM251" s="134" t="e">
        <v>#VALUE!</v>
      </c>
    </row>
    <row r="252" spans="1:72" ht="60" customHeight="1">
      <c r="A252" s="133"/>
      <c r="B252" s="133"/>
      <c r="C252" s="133"/>
      <c r="D252" s="133"/>
      <c r="E252" s="133"/>
      <c r="F252" s="133"/>
      <c r="G252" s="133"/>
      <c r="H252" s="133"/>
      <c r="I252" s="133"/>
      <c r="J252" s="133"/>
      <c r="K252" s="133"/>
      <c r="L252" s="133"/>
      <c r="M252" s="133"/>
      <c r="N252" s="133"/>
      <c r="O252" s="133"/>
      <c r="P252" s="133"/>
      <c r="Q252" s="133"/>
      <c r="R252" s="133"/>
      <c r="S252" s="133"/>
      <c r="T252" s="133"/>
      <c r="U252" s="133"/>
      <c r="V252" s="133"/>
      <c r="W252" s="133"/>
      <c r="X252" s="133"/>
      <c r="Y252" s="133"/>
      <c r="AB252" s="134" t="s">
        <v>6911</v>
      </c>
      <c r="AC252" s="146" t="e" cm="1">
        <f t="array" ref="AC252">_xlfn.TEXTSPLIT(H252,CHAR(10))</f>
        <v>#VALUE!</v>
      </c>
      <c r="AD252" s="146"/>
      <c r="AE252" s="146" t="e">
        <v>#VALUE!</v>
      </c>
      <c r="AG252" s="134" t="e" cm="1" vm="1">
        <f t="array" ref="AG252">_xlfn.TEXTJOIN(",",TRUE,_xlfn._xlws.FILTER(市町村コード!$B$2:$B$186,ISNUMBER(SEARCH(市町村コード!$B$2:$B$186,K252))))</f>
        <v>#VALUE!</v>
      </c>
      <c r="AH252" s="134" t="e" vm="1">
        <v>#VALUE!</v>
      </c>
      <c r="AI252" s="134" t="str">
        <f t="shared" si="6"/>
        <v/>
      </c>
      <c r="AJ252" s="134" t="str">
        <f t="shared" si="7"/>
        <v/>
      </c>
      <c r="AK252" s="134" t="s">
        <v>6911</v>
      </c>
      <c r="AO252" s="133"/>
      <c r="AP252" s="134" t="e" cm="1">
        <f t="array" ref="AP252">_xlfn.TEXTSPLIT(AO252,CHAR(10))</f>
        <v>#VALUE!</v>
      </c>
      <c r="BM252" s="134" t="e">
        <v>#VALUE!</v>
      </c>
    </row>
    <row r="253" spans="1:72" ht="12" customHeight="1">
      <c r="A253" s="133"/>
      <c r="B253" s="133"/>
      <c r="C253" s="133"/>
      <c r="D253" s="133"/>
      <c r="E253" s="133"/>
      <c r="F253" s="133"/>
      <c r="G253" s="133"/>
      <c r="H253" s="133"/>
      <c r="I253" s="133"/>
      <c r="J253" s="133"/>
      <c r="K253" s="133"/>
      <c r="L253" s="133"/>
      <c r="M253" s="133"/>
      <c r="N253" s="133"/>
      <c r="O253" s="133"/>
      <c r="P253" s="133"/>
      <c r="Q253" s="133"/>
      <c r="R253" s="133"/>
      <c r="S253" s="133"/>
      <c r="T253" s="133"/>
      <c r="U253" s="133"/>
      <c r="V253" s="133"/>
      <c r="W253" s="133"/>
      <c r="X253" s="133"/>
      <c r="Y253" s="133"/>
      <c r="AB253" s="134" t="s">
        <v>6911</v>
      </c>
      <c r="AC253" s="146" t="e" cm="1">
        <f t="array" ref="AC253">_xlfn.TEXTSPLIT(H253,CHAR(10))</f>
        <v>#VALUE!</v>
      </c>
      <c r="AD253" s="146"/>
      <c r="AE253" s="146" t="e">
        <v>#VALUE!</v>
      </c>
      <c r="AG253" s="134" t="e" cm="1" vm="1">
        <f t="array" ref="AG253">_xlfn.TEXTJOIN(",",TRUE,_xlfn._xlws.FILTER(市町村コード!$B$2:$B$186,ISNUMBER(SEARCH(市町村コード!$B$2:$B$186,K253))))</f>
        <v>#VALUE!</v>
      </c>
      <c r="AH253" s="134" t="e" vm="1">
        <v>#VALUE!</v>
      </c>
      <c r="AI253" s="134" t="str">
        <f t="shared" si="6"/>
        <v/>
      </c>
      <c r="AJ253" s="134" t="str">
        <f t="shared" si="7"/>
        <v/>
      </c>
      <c r="AK253" s="134" t="s">
        <v>6911</v>
      </c>
      <c r="AO253" s="133"/>
      <c r="AP253" s="134" t="e" cm="1">
        <f t="array" ref="AP253">_xlfn.TEXTSPLIT(AO253,CHAR(10))</f>
        <v>#VALUE!</v>
      </c>
      <c r="BM253" s="134" t="e">
        <v>#VALUE!</v>
      </c>
    </row>
    <row r="254" spans="1:72" ht="8.1" customHeight="1">
      <c r="A254" s="133"/>
      <c r="B254" s="133"/>
      <c r="C254" s="133"/>
      <c r="D254" s="133"/>
      <c r="E254" s="133"/>
      <c r="F254" s="133"/>
      <c r="G254" s="133"/>
      <c r="H254" s="133"/>
      <c r="I254" s="178" t="s">
        <v>476</v>
      </c>
      <c r="J254" s="178"/>
      <c r="K254" s="178"/>
      <c r="L254" s="133"/>
      <c r="M254" s="133"/>
      <c r="N254" s="133"/>
      <c r="O254" s="133"/>
      <c r="P254" s="133"/>
      <c r="Q254" s="133"/>
      <c r="R254" s="133"/>
      <c r="S254" s="133"/>
      <c r="T254" s="133"/>
      <c r="U254" s="133"/>
      <c r="V254" s="133"/>
      <c r="W254" s="133"/>
      <c r="X254" s="133"/>
      <c r="Y254" s="133"/>
      <c r="AB254" s="134" t="s">
        <v>6911</v>
      </c>
      <c r="AC254" s="146" t="e" cm="1">
        <f t="array" ref="AC254">_xlfn.TEXTSPLIT(H254,CHAR(10))</f>
        <v>#VALUE!</v>
      </c>
      <c r="AD254" s="146"/>
      <c r="AE254" s="146" t="e">
        <v>#VALUE!</v>
      </c>
      <c r="AG254" s="134" t="e" cm="1" vm="1">
        <f t="array" ref="AG254">_xlfn.TEXTJOIN(",",TRUE,_xlfn._xlws.FILTER(市町村コード!$B$2:$B$186,ISNUMBER(SEARCH(市町村コード!$B$2:$B$186,K254))))</f>
        <v>#VALUE!</v>
      </c>
      <c r="AH254" s="134" t="e" vm="1">
        <v>#VALUE!</v>
      </c>
      <c r="AI254" s="134" t="str">
        <f t="shared" si="6"/>
        <v/>
      </c>
      <c r="AJ254" s="134" t="str">
        <f t="shared" si="7"/>
        <v/>
      </c>
      <c r="AK254" s="134" t="s">
        <v>6911</v>
      </c>
      <c r="AO254" s="133"/>
      <c r="AP254" s="134" t="e" cm="1">
        <f t="array" ref="AP254">_xlfn.TEXTSPLIT(AO254,CHAR(10))</f>
        <v>#VALUE!</v>
      </c>
      <c r="BM254" s="134" t="e">
        <v>#VALUE!</v>
      </c>
    </row>
    <row r="255" spans="1:72" ht="12" customHeight="1">
      <c r="A255" s="133"/>
      <c r="B255" s="179"/>
      <c r="C255" s="179"/>
      <c r="D255" s="179"/>
      <c r="E255" s="179"/>
      <c r="F255" s="133"/>
      <c r="G255" s="133"/>
      <c r="H255" s="133"/>
      <c r="I255" s="178"/>
      <c r="J255" s="178"/>
      <c r="K255" s="178"/>
      <c r="L255" s="133"/>
      <c r="M255" s="133"/>
      <c r="N255" s="133"/>
      <c r="O255" s="133"/>
      <c r="P255" s="133"/>
      <c r="Q255" s="133"/>
      <c r="R255" s="133"/>
      <c r="S255" s="133"/>
      <c r="T255" s="133"/>
      <c r="U255" s="133"/>
      <c r="V255" s="133"/>
      <c r="W255" s="133"/>
      <c r="X255" s="133"/>
      <c r="Y255" s="133"/>
      <c r="AB255" s="134" t="s">
        <v>6911</v>
      </c>
      <c r="AC255" s="146" t="e" cm="1">
        <f t="array" ref="AC255">_xlfn.TEXTSPLIT(H255,CHAR(10))</f>
        <v>#VALUE!</v>
      </c>
      <c r="AD255" s="146"/>
      <c r="AE255" s="146" t="e">
        <v>#VALUE!</v>
      </c>
      <c r="AG255" s="134" t="e" cm="1" vm="1">
        <f t="array" ref="AG255">_xlfn.TEXTJOIN(",",TRUE,_xlfn._xlws.FILTER(市町村コード!$B$2:$B$186,ISNUMBER(SEARCH(市町村コード!$B$2:$B$186,K255))))</f>
        <v>#VALUE!</v>
      </c>
      <c r="AH255" s="134" t="e" vm="1">
        <v>#VALUE!</v>
      </c>
      <c r="AI255" s="134" t="str">
        <f t="shared" si="6"/>
        <v/>
      </c>
      <c r="AJ255" s="134" t="str">
        <f t="shared" si="7"/>
        <v/>
      </c>
      <c r="AK255" s="134" t="s">
        <v>6911</v>
      </c>
      <c r="AO255" s="133"/>
      <c r="AP255" s="134" t="e" cm="1">
        <f t="array" ref="AP255">_xlfn.TEXTSPLIT(AO255,CHAR(10))</f>
        <v>#VALUE!</v>
      </c>
      <c r="BM255" s="134" t="e">
        <v>#VALUE!</v>
      </c>
    </row>
    <row r="256" spans="1:72" ht="14.1" customHeight="1">
      <c r="A256" s="133"/>
      <c r="B256" s="133"/>
      <c r="C256" s="180" t="s">
        <v>477</v>
      </c>
      <c r="D256" s="180"/>
      <c r="E256" s="180"/>
      <c r="F256" s="180"/>
      <c r="G256" s="180"/>
      <c r="H256" s="180"/>
      <c r="I256" s="180"/>
      <c r="J256" s="180"/>
      <c r="K256" s="180"/>
      <c r="L256" s="133"/>
      <c r="M256" s="133"/>
      <c r="N256" s="133"/>
      <c r="O256" s="181" t="s">
        <v>478</v>
      </c>
      <c r="P256" s="181"/>
      <c r="Q256" s="181"/>
      <c r="R256" s="181"/>
      <c r="S256" s="181"/>
      <c r="T256" s="135" t="s">
        <v>595</v>
      </c>
      <c r="U256" s="136" t="s">
        <v>480</v>
      </c>
      <c r="V256" s="133"/>
      <c r="W256" s="133"/>
      <c r="X256" s="133"/>
      <c r="Y256" s="133"/>
      <c r="AB256" s="134" t="s">
        <v>6911</v>
      </c>
      <c r="AC256" s="146" t="e" cm="1">
        <f t="array" ref="AC256">_xlfn.TEXTSPLIT(H256,CHAR(10))</f>
        <v>#VALUE!</v>
      </c>
      <c r="AD256" s="146"/>
      <c r="AE256" s="146" t="e">
        <v>#VALUE!</v>
      </c>
      <c r="AG256" s="134" t="e" cm="1" vm="1">
        <f t="array" ref="AG256">_xlfn.TEXTJOIN(",",TRUE,_xlfn._xlws.FILTER(市町村コード!$B$2:$B$186,ISNUMBER(SEARCH(市町村コード!$B$2:$B$186,K256))))</f>
        <v>#VALUE!</v>
      </c>
      <c r="AH256" s="134" t="e" vm="1">
        <v>#VALUE!</v>
      </c>
      <c r="AI256" s="134" t="str">
        <f t="shared" si="6"/>
        <v/>
      </c>
      <c r="AJ256" s="134" t="str">
        <f t="shared" si="7"/>
        <v/>
      </c>
      <c r="AK256" s="134" t="s">
        <v>6911</v>
      </c>
      <c r="AP256" s="134" t="e" cm="1">
        <f t="array" ref="AP256">_xlfn.TEXTSPLIT(AO256,CHAR(10))</f>
        <v>#VALUE!</v>
      </c>
      <c r="BM256" s="134" t="e">
        <v>#VALUE!</v>
      </c>
    </row>
    <row r="257" spans="1:76" ht="0.95" customHeight="1" thickBot="1">
      <c r="A257" s="133"/>
      <c r="B257" s="133"/>
      <c r="C257" s="133"/>
      <c r="D257" s="133"/>
      <c r="E257" s="133"/>
      <c r="F257" s="133"/>
      <c r="G257" s="133"/>
      <c r="H257" s="133"/>
      <c r="I257" s="133"/>
      <c r="J257" s="133"/>
      <c r="K257" s="133"/>
      <c r="L257" s="133"/>
      <c r="M257" s="133"/>
      <c r="N257" s="133"/>
      <c r="O257" s="133"/>
      <c r="P257" s="133"/>
      <c r="Q257" s="133"/>
      <c r="R257" s="133"/>
      <c r="S257" s="133"/>
      <c r="T257" s="133"/>
      <c r="U257" s="133"/>
      <c r="V257" s="133"/>
      <c r="W257" s="133"/>
      <c r="X257" s="133"/>
      <c r="Y257" s="133"/>
      <c r="AB257" s="134" t="s">
        <v>6911</v>
      </c>
      <c r="AC257" s="146" t="e" cm="1">
        <f t="array" ref="AC257">_xlfn.TEXTSPLIT(H257,CHAR(10))</f>
        <v>#VALUE!</v>
      </c>
      <c r="AD257" s="146"/>
      <c r="AE257" s="146" t="e">
        <v>#VALUE!</v>
      </c>
      <c r="AG257" s="134" t="e" cm="1" vm="1">
        <f t="array" ref="AG257">_xlfn.TEXTJOIN(",",TRUE,_xlfn._xlws.FILTER(市町村コード!$B$2:$B$186,ISNUMBER(SEARCH(市町村コード!$B$2:$B$186,K257))))</f>
        <v>#VALUE!</v>
      </c>
      <c r="AH257" s="134" t="e" vm="1">
        <v>#VALUE!</v>
      </c>
      <c r="AI257" s="134" t="str">
        <f t="shared" si="6"/>
        <v/>
      </c>
      <c r="AJ257" s="134" t="str">
        <f t="shared" si="7"/>
        <v/>
      </c>
      <c r="AK257" s="134" t="s">
        <v>6911</v>
      </c>
      <c r="AO257" s="133"/>
      <c r="AP257" s="134" t="e" cm="1">
        <f t="array" ref="AP257">_xlfn.TEXTSPLIT(AO257,CHAR(10))</f>
        <v>#VALUE!</v>
      </c>
      <c r="BM257" s="134" t="e">
        <v>#VALUE!</v>
      </c>
    </row>
    <row r="258" spans="1:76" ht="0.95" customHeight="1">
      <c r="A258" s="133"/>
      <c r="B258" s="176"/>
      <c r="C258" s="176"/>
      <c r="D258" s="176"/>
      <c r="E258" s="176"/>
      <c r="F258" s="176"/>
      <c r="G258" s="176"/>
      <c r="H258" s="176"/>
      <c r="I258" s="176"/>
      <c r="J258" s="176"/>
      <c r="K258" s="176"/>
      <c r="L258" s="176"/>
      <c r="M258" s="176"/>
      <c r="N258" s="176"/>
      <c r="O258" s="176"/>
      <c r="P258" s="176"/>
      <c r="Q258" s="176"/>
      <c r="R258" s="176"/>
      <c r="S258" s="176"/>
      <c r="T258" s="176"/>
      <c r="U258" s="176"/>
      <c r="V258" s="176"/>
      <c r="W258" s="176"/>
      <c r="X258" s="133"/>
      <c r="Y258" s="133"/>
      <c r="AB258" s="134" t="s">
        <v>6911</v>
      </c>
      <c r="AC258" s="146" t="e" cm="1">
        <f t="array" ref="AC258">_xlfn.TEXTSPLIT(H258,CHAR(10))</f>
        <v>#VALUE!</v>
      </c>
      <c r="AD258" s="146"/>
      <c r="AE258" s="146" t="e">
        <v>#VALUE!</v>
      </c>
      <c r="AG258" s="134" t="e" cm="1" vm="1">
        <f t="array" ref="AG258">_xlfn.TEXTJOIN(",",TRUE,_xlfn._xlws.FILTER(市町村コード!$B$2:$B$186,ISNUMBER(SEARCH(市町村コード!$B$2:$B$186,K258))))</f>
        <v>#VALUE!</v>
      </c>
      <c r="AH258" s="134" t="e" vm="1">
        <v>#VALUE!</v>
      </c>
      <c r="AI258" s="134" t="str">
        <f t="shared" si="6"/>
        <v/>
      </c>
      <c r="AJ258" s="134" t="str">
        <f t="shared" si="7"/>
        <v/>
      </c>
      <c r="AK258" s="134" t="s">
        <v>6911</v>
      </c>
      <c r="AP258" s="134" t="e" cm="1">
        <f t="array" ref="AP258">_xlfn.TEXTSPLIT(AO258,CHAR(10))</f>
        <v>#VALUE!</v>
      </c>
      <c r="BM258" s="134" t="e">
        <v>#VALUE!</v>
      </c>
    </row>
    <row r="259" spans="1:76" ht="15.95" customHeight="1" thickBot="1">
      <c r="A259" s="133"/>
      <c r="B259" s="137"/>
      <c r="C259" s="138" t="s">
        <v>481</v>
      </c>
      <c r="D259" s="137"/>
      <c r="E259" s="177" t="s">
        <v>482</v>
      </c>
      <c r="F259" s="177"/>
      <c r="G259" s="137"/>
      <c r="H259" s="177" t="s">
        <v>483</v>
      </c>
      <c r="I259" s="177"/>
      <c r="J259" s="137"/>
      <c r="K259" s="177" t="s">
        <v>484</v>
      </c>
      <c r="L259" s="177"/>
      <c r="M259" s="137"/>
      <c r="N259" s="177" t="s">
        <v>485</v>
      </c>
      <c r="O259" s="177"/>
      <c r="P259" s="137"/>
      <c r="Q259" s="139" t="s">
        <v>486</v>
      </c>
      <c r="R259" s="137"/>
      <c r="S259" s="177" t="s">
        <v>487</v>
      </c>
      <c r="T259" s="177"/>
      <c r="U259" s="177"/>
      <c r="V259" s="177"/>
      <c r="W259" s="137"/>
      <c r="X259" s="133"/>
      <c r="Y259" s="133"/>
      <c r="AB259" s="134" t="s">
        <v>482</v>
      </c>
      <c r="AC259" s="146" t="str" cm="1">
        <f t="array" ref="AC259">_xlfn.TEXTSPLIT(H259,CHAR(10))</f>
        <v>事業者名/事業所名</v>
      </c>
      <c r="AD259" s="146"/>
      <c r="AE259" s="146" t="s">
        <v>483</v>
      </c>
      <c r="AG259" s="134" t="e" cm="1" vm="1">
        <f t="array" ref="AG259">_xlfn.TEXTJOIN(",",TRUE,_xlfn._xlws.FILTER(市町村コード!$B$2:$B$186,ISNUMBER(SEARCH(市町村コード!$B$2:$B$186,K259))))</f>
        <v>#VALUE!</v>
      </c>
      <c r="AH259" s="134" t="e" vm="1">
        <v>#VALUE!</v>
      </c>
      <c r="AI259" s="134" t="str">
        <f t="shared" si="6"/>
        <v/>
      </c>
      <c r="AJ259" s="134" t="str">
        <f t="shared" si="7"/>
        <v>事業所所在地</v>
      </c>
      <c r="AK259" s="134" t="s">
        <v>484</v>
      </c>
      <c r="AO259" s="139" t="s">
        <v>486</v>
      </c>
      <c r="AP259" s="134" t="str" cm="1">
        <f t="array" ref="AP259">_xlfn.TEXTSPLIT(AO259,CHAR(10))</f>
        <v>受理番号</v>
      </c>
      <c r="BM259" s="134" t="s">
        <v>486</v>
      </c>
    </row>
    <row r="260" spans="1:76" ht="138" customHeight="1" thickBot="1">
      <c r="A260" s="133"/>
      <c r="B260" s="184"/>
      <c r="C260" s="140" t="s">
        <v>1119</v>
      </c>
      <c r="D260" s="184"/>
      <c r="E260" s="174" t="s">
        <v>1120</v>
      </c>
      <c r="F260" s="174"/>
      <c r="G260" s="184"/>
      <c r="H260" s="175" t="s">
        <v>1121</v>
      </c>
      <c r="I260" s="175"/>
      <c r="J260" s="184"/>
      <c r="K260" s="175" t="s">
        <v>1122</v>
      </c>
      <c r="L260" s="175"/>
      <c r="M260" s="184"/>
      <c r="N260" s="182" t="s">
        <v>1123</v>
      </c>
      <c r="O260" s="182"/>
      <c r="P260" s="184"/>
      <c r="Q260" s="141" t="s">
        <v>1124</v>
      </c>
      <c r="R260" s="184"/>
      <c r="S260" s="173" t="s">
        <v>1125</v>
      </c>
      <c r="T260" s="173"/>
      <c r="U260" s="173"/>
      <c r="V260" s="173"/>
      <c r="W260" s="184"/>
      <c r="X260" s="133"/>
      <c r="Y260" s="133"/>
      <c r="AB260" s="134" t="s">
        <v>9204</v>
      </c>
      <c r="AC260" s="146" t="str" cm="1">
        <f t="array" ref="AC260:AD260">_xlfn.TEXTSPLIT(H260,CHAR(10))</f>
        <v>社会医療法人　禎心会</v>
      </c>
      <c r="AD260" s="146" t="str">
        <v>訪問看護ステーション禎心会東</v>
      </c>
      <c r="AE260" s="146" t="s">
        <v>7737</v>
      </c>
      <c r="AF260" s="134" t="s">
        <v>7738</v>
      </c>
      <c r="AG260" s="134" t="str" cm="1">
        <f t="array" ref="AG260">_xlfn.TEXTJOIN(",",TRUE,_xlfn._xlws.FILTER(市町村コード!$B$2:$B$186,ISNUMBER(SEARCH(市町村コード!$B$2:$B$186,K260))))</f>
        <v>札幌市</v>
      </c>
      <c r="AH260" s="134" t="s">
        <v>6712</v>
      </c>
      <c r="AI260" s="134" t="str">
        <f t="shared" si="6"/>
        <v xml:space="preserve">
札幌市東区北四十七条東１６丁目１－５</v>
      </c>
      <c r="AJ260" s="134" t="str">
        <f t="shared" si="7"/>
        <v>〒007－0847</v>
      </c>
      <c r="AK260" s="134" t="s">
        <v>6968</v>
      </c>
      <c r="AO260" s="142" t="s">
        <v>1124</v>
      </c>
      <c r="AP260" s="134" t="str" cm="1">
        <f t="array" ref="AP260:BA260">_xlfn.TEXTSPLIT(AO260,CHAR(10))</f>
        <v>( 訪看10 )第    174 号</v>
      </c>
      <c r="AQ260" s="134" t="str">
        <v>( 訪看23 )第      7 号</v>
      </c>
      <c r="AR260" s="134" t="str">
        <v>( 訪看25 )第    118 号</v>
      </c>
      <c r="AS260" s="134" t="str">
        <v>( 訪看27 )第     26 号</v>
      </c>
      <c r="AT260" s="134" t="str">
        <v>( 訪看28 )第     23 号</v>
      </c>
      <c r="AU260" s="134" t="str">
        <v>( 訪看機２ )第     56 号</v>
      </c>
      <c r="AV260" s="134" t="str">
        <v>( 訪看34 )第     96 号</v>
      </c>
      <c r="AW260" s="134" t="str">
        <v>( 訪看35 )第     54 号</v>
      </c>
      <c r="AX260" s="134" t="str">
        <v>( 訪看37 )第     21 号</v>
      </c>
      <c r="AY260" s="134" t="str">
        <v>( 訪ベⅠ１ )第     92 号</v>
      </c>
      <c r="AZ260" s="134" t="str">
        <v>( 訪ベⅠ１注 )第     60 号</v>
      </c>
      <c r="BA260" s="134" t="str">
        <v>( 訪看40 )第     73 号</v>
      </c>
      <c r="BM260" s="134" t="s">
        <v>10593</v>
      </c>
      <c r="BN260" s="134" t="s">
        <v>10594</v>
      </c>
      <c r="BO260" s="134" t="s">
        <v>10595</v>
      </c>
      <c r="BP260" s="134" t="s">
        <v>10596</v>
      </c>
      <c r="BQ260" s="134" t="s">
        <v>10597</v>
      </c>
      <c r="BR260" s="134" t="s">
        <v>10598</v>
      </c>
      <c r="BS260" s="134" t="s">
        <v>10599</v>
      </c>
      <c r="BT260" s="134" t="s">
        <v>10600</v>
      </c>
      <c r="BU260" s="134" t="s">
        <v>10601</v>
      </c>
      <c r="BV260" s="134" t="s">
        <v>10602</v>
      </c>
      <c r="BW260" s="134" t="s">
        <v>10603</v>
      </c>
      <c r="BX260" s="134" t="s">
        <v>10604</v>
      </c>
    </row>
    <row r="261" spans="1:76" ht="84" customHeight="1" thickBot="1">
      <c r="A261" s="133"/>
      <c r="B261" s="184"/>
      <c r="C261" s="140" t="s">
        <v>1126</v>
      </c>
      <c r="D261" s="184"/>
      <c r="E261" s="174" t="s">
        <v>1127</v>
      </c>
      <c r="F261" s="174"/>
      <c r="G261" s="184"/>
      <c r="H261" s="175" t="s">
        <v>1128</v>
      </c>
      <c r="I261" s="175"/>
      <c r="J261" s="184"/>
      <c r="K261" s="175" t="s">
        <v>1129</v>
      </c>
      <c r="L261" s="175"/>
      <c r="M261" s="184"/>
      <c r="N261" s="182" t="s">
        <v>1130</v>
      </c>
      <c r="O261" s="182"/>
      <c r="P261" s="184"/>
      <c r="Q261" s="141" t="s">
        <v>1131</v>
      </c>
      <c r="R261" s="184"/>
      <c r="S261" s="173" t="s">
        <v>1132</v>
      </c>
      <c r="T261" s="173"/>
      <c r="U261" s="173"/>
      <c r="V261" s="173"/>
      <c r="W261" s="184"/>
      <c r="X261" s="133"/>
      <c r="Y261" s="133"/>
      <c r="AB261" s="134" t="s">
        <v>9205</v>
      </c>
      <c r="AC261" s="146" t="str" cm="1">
        <f t="array" ref="AC261:AD261">_xlfn.TEXTSPLIT(H261,CHAR(10))</f>
        <v>社会医療法人　母恋</v>
      </c>
      <c r="AD261" s="146" t="str">
        <v>天使訪問看護ステーション</v>
      </c>
      <c r="AE261" s="146" t="s">
        <v>7739</v>
      </c>
      <c r="AF261" s="134" t="s">
        <v>7740</v>
      </c>
      <c r="AG261" s="134" t="str" cm="1">
        <f t="array" ref="AG261">_xlfn.TEXTJOIN(",",TRUE,_xlfn._xlws.FILTER(市町村コード!$B$2:$B$186,ISNUMBER(SEARCH(市町村コード!$B$2:$B$186,K261))))</f>
        <v>札幌市</v>
      </c>
      <c r="AH261" s="134" t="s">
        <v>6712</v>
      </c>
      <c r="AI261" s="134" t="str">
        <f t="shared" si="6"/>
        <v xml:space="preserve">
札幌市東区北十二条東３丁目１番１号</v>
      </c>
      <c r="AJ261" s="134" t="str">
        <f t="shared" si="7"/>
        <v>〒065－0012</v>
      </c>
      <c r="AK261" s="134" t="s">
        <v>6912</v>
      </c>
      <c r="AO261" s="142" t="s">
        <v>1131</v>
      </c>
      <c r="AP261" s="134" t="str" cm="1">
        <f t="array" ref="AP261:AV261">_xlfn.TEXTSPLIT(AO261,CHAR(10))</f>
        <v>( 訪看10 )第    129 号</v>
      </c>
      <c r="AQ261" s="134" t="str">
        <v>( 訪看23 )第      9 号</v>
      </c>
      <c r="AR261" s="134" t="str">
        <v>( 訪看25 )第    186 号</v>
      </c>
      <c r="AS261" s="134" t="str">
        <v>( 訪看34 )第    333 号</v>
      </c>
      <c r="AT261" s="134" t="str">
        <v>( 訪ベⅠ１ )第    281 号</v>
      </c>
      <c r="AU261" s="134" t="str">
        <v>( 訪ベⅠ１注 )第    154 号</v>
      </c>
      <c r="AV261" s="134" t="str">
        <v>( 訪看40 )第     74 号</v>
      </c>
      <c r="BM261" s="134" t="s">
        <v>10605</v>
      </c>
      <c r="BN261" s="134" t="s">
        <v>10606</v>
      </c>
      <c r="BO261" s="134" t="s">
        <v>10607</v>
      </c>
      <c r="BP261" s="134" t="s">
        <v>10608</v>
      </c>
      <c r="BQ261" s="134" t="s">
        <v>10609</v>
      </c>
      <c r="BR261" s="134" t="s">
        <v>10610</v>
      </c>
      <c r="BS261" s="134" t="s">
        <v>10611</v>
      </c>
    </row>
    <row r="262" spans="1:76" ht="66" customHeight="1" thickBot="1">
      <c r="A262" s="133"/>
      <c r="B262" s="184"/>
      <c r="C262" s="140" t="s">
        <v>1133</v>
      </c>
      <c r="D262" s="184"/>
      <c r="E262" s="174" t="s">
        <v>1134</v>
      </c>
      <c r="F262" s="174"/>
      <c r="G262" s="184"/>
      <c r="H262" s="175" t="s">
        <v>1135</v>
      </c>
      <c r="I262" s="175"/>
      <c r="J262" s="184"/>
      <c r="K262" s="175" t="s">
        <v>1136</v>
      </c>
      <c r="L262" s="175"/>
      <c r="M262" s="184"/>
      <c r="N262" s="182" t="s">
        <v>1137</v>
      </c>
      <c r="O262" s="182"/>
      <c r="P262" s="184"/>
      <c r="Q262" s="141" t="s">
        <v>1138</v>
      </c>
      <c r="R262" s="184"/>
      <c r="S262" s="173" t="s">
        <v>1139</v>
      </c>
      <c r="T262" s="173"/>
      <c r="U262" s="173"/>
      <c r="V262" s="173"/>
      <c r="W262" s="184"/>
      <c r="X262" s="133"/>
      <c r="Y262" s="133"/>
      <c r="AB262" s="134" t="s">
        <v>9206</v>
      </c>
      <c r="AC262" s="146" t="str" cm="1">
        <f t="array" ref="AC262:AD262">_xlfn.TEXTSPLIT(H262,CHAR(10))</f>
        <v>有限会社　ケアワークス</v>
      </c>
      <c r="AD262" s="146" t="str">
        <v>訪問看護ステーションはるの</v>
      </c>
      <c r="AE262" s="146" t="s">
        <v>7741</v>
      </c>
      <c r="AF262" s="134" t="s">
        <v>7742</v>
      </c>
      <c r="AG262" s="134" t="str" cm="1">
        <f t="array" ref="AG262">_xlfn.TEXTJOIN(",",TRUE,_xlfn._xlws.FILTER(市町村コード!$B$2:$B$186,ISNUMBER(SEARCH(市町村コード!$B$2:$B$186,K262))))</f>
        <v>札幌市</v>
      </c>
      <c r="AH262" s="134" t="s">
        <v>6712</v>
      </c>
      <c r="AI262" s="134" t="str">
        <f t="shared" si="6"/>
        <v xml:space="preserve">
札幌市東区北四十九条東２丁目６番１３号リバーデンス東麻生１０３号</v>
      </c>
      <c r="AJ262" s="134" t="str">
        <f t="shared" si="7"/>
        <v>〒007－0849</v>
      </c>
      <c r="AK262" s="134" t="s">
        <v>6969</v>
      </c>
      <c r="AO262" s="142" t="s">
        <v>1138</v>
      </c>
      <c r="AP262" s="134" t="str" cm="1">
        <f t="array" ref="AP262:AT262">_xlfn.TEXTSPLIT(AO262,CHAR(10))</f>
        <v>( 訪看24 )第    857 号</v>
      </c>
      <c r="AQ262" s="134" t="str">
        <v>( 訪看25 )第    929 号</v>
      </c>
      <c r="AR262" s="134" t="str">
        <v>( 訪ベⅠ１ )第     94 号</v>
      </c>
      <c r="AS262" s="134" t="str">
        <v>( 訪ベⅠ１注 )第    375 号</v>
      </c>
      <c r="AT262" s="134" t="str">
        <v>( 訪看41 )第    195 号</v>
      </c>
      <c r="BM262" s="134" t="s">
        <v>10612</v>
      </c>
      <c r="BN262" s="134" t="s">
        <v>10613</v>
      </c>
      <c r="BO262" s="134" t="s">
        <v>10614</v>
      </c>
      <c r="BP262" s="134" t="s">
        <v>10615</v>
      </c>
      <c r="BQ262" s="134" t="s">
        <v>10616</v>
      </c>
    </row>
    <row r="263" spans="1:76" ht="129" customHeight="1" thickBot="1">
      <c r="A263" s="133"/>
      <c r="B263" s="184"/>
      <c r="C263" s="140" t="s">
        <v>1140</v>
      </c>
      <c r="D263" s="184"/>
      <c r="E263" s="174" t="s">
        <v>1141</v>
      </c>
      <c r="F263" s="174"/>
      <c r="G263" s="184"/>
      <c r="H263" s="175" t="s">
        <v>1142</v>
      </c>
      <c r="I263" s="175"/>
      <c r="J263" s="184"/>
      <c r="K263" s="175" t="s">
        <v>1143</v>
      </c>
      <c r="L263" s="175"/>
      <c r="M263" s="184"/>
      <c r="N263" s="182" t="s">
        <v>1144</v>
      </c>
      <c r="O263" s="182"/>
      <c r="P263" s="184"/>
      <c r="Q263" s="141" t="s">
        <v>1145</v>
      </c>
      <c r="R263" s="184"/>
      <c r="S263" s="173" t="s">
        <v>1146</v>
      </c>
      <c r="T263" s="173"/>
      <c r="U263" s="173"/>
      <c r="V263" s="173"/>
      <c r="W263" s="184"/>
      <c r="X263" s="133"/>
      <c r="Y263" s="133"/>
      <c r="AB263" s="134" t="s">
        <v>9207</v>
      </c>
      <c r="AC263" s="146" t="str" cm="1">
        <f t="array" ref="AC263:AD263">_xlfn.TEXTSPLIT(H263,CHAR(10))</f>
        <v>社会医療法人　禎心会</v>
      </c>
      <c r="AD263" s="146" t="str">
        <v>訪問看護ステーション禎心会北</v>
      </c>
      <c r="AE263" s="146" t="s">
        <v>7737</v>
      </c>
      <c r="AF263" s="134" t="s">
        <v>7743</v>
      </c>
      <c r="AG263" s="134" t="str" cm="1">
        <f t="array" ref="AG263">_xlfn.TEXTJOIN(",",TRUE,_xlfn._xlws.FILTER(市町村コード!$B$2:$B$186,ISNUMBER(SEARCH(市町村コード!$B$2:$B$186,K263))))</f>
        <v>札幌市</v>
      </c>
      <c r="AH263" s="134" t="s">
        <v>6712</v>
      </c>
      <c r="AI263" s="134" t="str">
        <f t="shared" si="6"/>
        <v xml:space="preserve">
札幌市北区新川一条６丁目３－３</v>
      </c>
      <c r="AJ263" s="134" t="str">
        <f t="shared" si="7"/>
        <v>〒001－0921</v>
      </c>
      <c r="AK263" s="134" t="s">
        <v>6970</v>
      </c>
      <c r="AO263" s="142" t="s">
        <v>1145</v>
      </c>
      <c r="AP263" s="134" t="str" cm="1">
        <f t="array" ref="AP263:BA263">_xlfn.TEXTSPLIT(AO263,CHAR(10))</f>
        <v>( 訪看10 )第     12 号</v>
      </c>
      <c r="AQ263" s="134" t="str">
        <v>( 訪看23 )第     10 号</v>
      </c>
      <c r="AR263" s="134" t="str">
        <v>( 訪看25 )第    167 号</v>
      </c>
      <c r="AS263" s="134" t="str">
        <v>( 訪看26 )第     37 号</v>
      </c>
      <c r="AT263" s="134" t="str">
        <v>( 訪看27 )第     27 号</v>
      </c>
      <c r="AU263" s="134" t="str">
        <v>( 訪看32 )第     20 号</v>
      </c>
      <c r="AV263" s="134" t="str">
        <v>( 訪看34 )第     95 号</v>
      </c>
      <c r="AW263" s="134" t="str">
        <v>( 訪看35 )第     33 号</v>
      </c>
      <c r="AX263" s="134" t="str">
        <v>( 訪看37 )第     17 号</v>
      </c>
      <c r="AY263" s="134" t="str">
        <v>( 訪ベⅠ１ )第    104 号</v>
      </c>
      <c r="AZ263" s="134" t="str">
        <v>( 訪ベⅠ１注 )第     54 号</v>
      </c>
      <c r="BA263" s="134" t="str">
        <v>( 訪看40 )第    389 号</v>
      </c>
      <c r="BM263" s="134" t="s">
        <v>10617</v>
      </c>
      <c r="BN263" s="134" t="s">
        <v>10618</v>
      </c>
      <c r="BO263" s="134" t="s">
        <v>10619</v>
      </c>
      <c r="BP263" s="134" t="s">
        <v>10620</v>
      </c>
      <c r="BQ263" s="134" t="s">
        <v>10621</v>
      </c>
      <c r="BR263" s="134" t="s">
        <v>10622</v>
      </c>
      <c r="BS263" s="134" t="s">
        <v>10623</v>
      </c>
      <c r="BT263" s="134" t="s">
        <v>10624</v>
      </c>
      <c r="BU263" s="134" t="s">
        <v>10625</v>
      </c>
      <c r="BV263" s="134" t="s">
        <v>10626</v>
      </c>
      <c r="BW263" s="134" t="s">
        <v>10627</v>
      </c>
      <c r="BX263" s="134" t="s">
        <v>10628</v>
      </c>
    </row>
    <row r="264" spans="1:76" ht="53.1" customHeight="1" thickBot="1">
      <c r="A264" s="133"/>
      <c r="B264" s="184"/>
      <c r="C264" s="133"/>
      <c r="D264" s="184"/>
      <c r="E264" s="133"/>
      <c r="F264" s="133"/>
      <c r="G264" s="184"/>
      <c r="H264" s="133"/>
      <c r="I264" s="133"/>
      <c r="J264" s="184"/>
      <c r="K264" s="133"/>
      <c r="L264" s="133"/>
      <c r="M264" s="184"/>
      <c r="N264" s="133"/>
      <c r="O264" s="133"/>
      <c r="P264" s="184"/>
      <c r="Q264" s="133"/>
      <c r="R264" s="184"/>
      <c r="S264" s="133"/>
      <c r="T264" s="133"/>
      <c r="U264" s="133"/>
      <c r="V264" s="133"/>
      <c r="W264" s="184"/>
      <c r="X264" s="133"/>
      <c r="Y264" s="133"/>
      <c r="AB264" s="134" t="s">
        <v>6911</v>
      </c>
      <c r="AC264" s="146" t="e" cm="1">
        <f t="array" ref="AC264">_xlfn.TEXTSPLIT(H264,CHAR(10))</f>
        <v>#VALUE!</v>
      </c>
      <c r="AD264" s="146"/>
      <c r="AE264" s="146" t="e">
        <v>#VALUE!</v>
      </c>
      <c r="AG264" s="134" t="e" cm="1" vm="1">
        <f t="array" ref="AG264">_xlfn.TEXTJOIN(",",TRUE,_xlfn._xlws.FILTER(市町村コード!$B$2:$B$186,ISNUMBER(SEARCH(市町村コード!$B$2:$B$186,K264))))</f>
        <v>#VALUE!</v>
      </c>
      <c r="AH264" s="134" t="e" vm="1">
        <v>#VALUE!</v>
      </c>
      <c r="AI264" s="134" t="str">
        <f t="shared" si="6"/>
        <v/>
      </c>
      <c r="AJ264" s="134" t="str">
        <f t="shared" si="7"/>
        <v/>
      </c>
      <c r="AK264" s="134" t="s">
        <v>6911</v>
      </c>
      <c r="AO264" s="133"/>
      <c r="AP264" s="134" t="e" cm="1">
        <f t="array" ref="AP264">_xlfn.TEXTSPLIT(AO264,CHAR(10))</f>
        <v>#VALUE!</v>
      </c>
      <c r="BM264" s="134" t="e">
        <v>#VALUE!</v>
      </c>
    </row>
    <row r="265" spans="1:76" ht="0.95" customHeight="1">
      <c r="A265" s="133"/>
      <c r="B265" s="183"/>
      <c r="C265" s="183"/>
      <c r="D265" s="183"/>
      <c r="E265" s="183"/>
      <c r="F265" s="183"/>
      <c r="G265" s="183"/>
      <c r="H265" s="183"/>
      <c r="I265" s="183"/>
      <c r="J265" s="183"/>
      <c r="K265" s="183"/>
      <c r="L265" s="183"/>
      <c r="M265" s="183"/>
      <c r="N265" s="183"/>
      <c r="O265" s="183"/>
      <c r="P265" s="183"/>
      <c r="Q265" s="183"/>
      <c r="R265" s="183"/>
      <c r="S265" s="183"/>
      <c r="T265" s="183"/>
      <c r="U265" s="183"/>
      <c r="V265" s="183"/>
      <c r="W265" s="133"/>
      <c r="X265" s="133"/>
      <c r="Y265" s="133"/>
      <c r="AB265" s="134" t="s">
        <v>6911</v>
      </c>
      <c r="AC265" s="146" t="e" cm="1">
        <f t="array" ref="AC265">_xlfn.TEXTSPLIT(H265,CHAR(10))</f>
        <v>#VALUE!</v>
      </c>
      <c r="AD265" s="146"/>
      <c r="AE265" s="146" t="e">
        <v>#VALUE!</v>
      </c>
      <c r="AG265" s="134" t="e" cm="1" vm="1">
        <f t="array" ref="AG265">_xlfn.TEXTJOIN(",",TRUE,_xlfn._xlws.FILTER(市町村コード!$B$2:$B$186,ISNUMBER(SEARCH(市町村コード!$B$2:$B$186,K265))))</f>
        <v>#VALUE!</v>
      </c>
      <c r="AH265" s="134" t="e" vm="1">
        <v>#VALUE!</v>
      </c>
      <c r="AI265" s="134" t="str">
        <f t="shared" ref="AI265:AI328" si="8">MID(K265,10,300)</f>
        <v/>
      </c>
      <c r="AJ265" s="134" t="str">
        <f t="shared" ref="AJ265:AJ328" si="9">LEFT(K265,9)</f>
        <v/>
      </c>
      <c r="AK265" s="134" t="s">
        <v>6911</v>
      </c>
      <c r="AP265" s="134" t="e" cm="1">
        <f t="array" ref="AP265">_xlfn.TEXTSPLIT(AO265,CHAR(10))</f>
        <v>#VALUE!</v>
      </c>
      <c r="BM265" s="134" t="e">
        <v>#VALUE!</v>
      </c>
    </row>
    <row r="266" spans="1:76" ht="60" customHeight="1">
      <c r="A266" s="133"/>
      <c r="B266" s="133"/>
      <c r="C266" s="133"/>
      <c r="D266" s="133"/>
      <c r="E266" s="133"/>
      <c r="F266" s="133"/>
      <c r="G266" s="133"/>
      <c r="H266" s="133"/>
      <c r="I266" s="133"/>
      <c r="J266" s="133"/>
      <c r="K266" s="133"/>
      <c r="L266" s="133"/>
      <c r="M266" s="133"/>
      <c r="N266" s="133"/>
      <c r="O266" s="133"/>
      <c r="P266" s="133"/>
      <c r="Q266" s="133"/>
      <c r="R266" s="133"/>
      <c r="S266" s="133"/>
      <c r="T266" s="133"/>
      <c r="U266" s="133"/>
      <c r="V266" s="133"/>
      <c r="W266" s="133"/>
      <c r="X266" s="133"/>
      <c r="Y266" s="133"/>
      <c r="AB266" s="134" t="s">
        <v>6911</v>
      </c>
      <c r="AC266" s="146" t="e" cm="1">
        <f t="array" ref="AC266">_xlfn.TEXTSPLIT(H266,CHAR(10))</f>
        <v>#VALUE!</v>
      </c>
      <c r="AD266" s="146"/>
      <c r="AE266" s="146" t="e">
        <v>#VALUE!</v>
      </c>
      <c r="AG266" s="134" t="e" cm="1" vm="1">
        <f t="array" ref="AG266">_xlfn.TEXTJOIN(",",TRUE,_xlfn._xlws.FILTER(市町村コード!$B$2:$B$186,ISNUMBER(SEARCH(市町村コード!$B$2:$B$186,K266))))</f>
        <v>#VALUE!</v>
      </c>
      <c r="AH266" s="134" t="e" vm="1">
        <v>#VALUE!</v>
      </c>
      <c r="AI266" s="134" t="str">
        <f t="shared" si="8"/>
        <v/>
      </c>
      <c r="AJ266" s="134" t="str">
        <f t="shared" si="9"/>
        <v/>
      </c>
      <c r="AK266" s="134" t="s">
        <v>6911</v>
      </c>
      <c r="AO266" s="133"/>
      <c r="AP266" s="134" t="e" cm="1">
        <f t="array" ref="AP266">_xlfn.TEXTSPLIT(AO266,CHAR(10))</f>
        <v>#VALUE!</v>
      </c>
      <c r="BM266" s="134" t="e">
        <v>#VALUE!</v>
      </c>
    </row>
    <row r="267" spans="1:76" ht="12" customHeight="1">
      <c r="A267" s="133"/>
      <c r="B267" s="133"/>
      <c r="C267" s="133"/>
      <c r="D267" s="133"/>
      <c r="E267" s="133"/>
      <c r="F267" s="133"/>
      <c r="G267" s="133"/>
      <c r="H267" s="133"/>
      <c r="I267" s="133"/>
      <c r="J267" s="133"/>
      <c r="K267" s="133"/>
      <c r="L267" s="133"/>
      <c r="M267" s="133"/>
      <c r="N267" s="133"/>
      <c r="O267" s="133"/>
      <c r="P267" s="133"/>
      <c r="Q267" s="133"/>
      <c r="R267" s="133"/>
      <c r="S267" s="133"/>
      <c r="T267" s="133"/>
      <c r="U267" s="133"/>
      <c r="V267" s="133"/>
      <c r="W267" s="133"/>
      <c r="X267" s="133"/>
      <c r="Y267" s="133"/>
      <c r="AB267" s="134" t="s">
        <v>6911</v>
      </c>
      <c r="AC267" s="146" t="e" cm="1">
        <f t="array" ref="AC267">_xlfn.TEXTSPLIT(H267,CHAR(10))</f>
        <v>#VALUE!</v>
      </c>
      <c r="AD267" s="146"/>
      <c r="AE267" s="146" t="e">
        <v>#VALUE!</v>
      </c>
      <c r="AG267" s="134" t="e" cm="1" vm="1">
        <f t="array" ref="AG267">_xlfn.TEXTJOIN(",",TRUE,_xlfn._xlws.FILTER(市町村コード!$B$2:$B$186,ISNUMBER(SEARCH(市町村コード!$B$2:$B$186,K267))))</f>
        <v>#VALUE!</v>
      </c>
      <c r="AH267" s="134" t="e" vm="1">
        <v>#VALUE!</v>
      </c>
      <c r="AI267" s="134" t="str">
        <f t="shared" si="8"/>
        <v/>
      </c>
      <c r="AJ267" s="134" t="str">
        <f t="shared" si="9"/>
        <v/>
      </c>
      <c r="AK267" s="134" t="s">
        <v>6911</v>
      </c>
      <c r="AO267" s="133"/>
      <c r="AP267" s="134" t="e" cm="1">
        <f t="array" ref="AP267">_xlfn.TEXTSPLIT(AO267,CHAR(10))</f>
        <v>#VALUE!</v>
      </c>
      <c r="BM267" s="134" t="e">
        <v>#VALUE!</v>
      </c>
    </row>
    <row r="268" spans="1:76" ht="8.1" customHeight="1">
      <c r="A268" s="133"/>
      <c r="B268" s="133"/>
      <c r="C268" s="133"/>
      <c r="D268" s="133"/>
      <c r="E268" s="133"/>
      <c r="F268" s="133"/>
      <c r="G268" s="133"/>
      <c r="H268" s="133"/>
      <c r="I268" s="178" t="s">
        <v>476</v>
      </c>
      <c r="J268" s="178"/>
      <c r="K268" s="178"/>
      <c r="L268" s="133"/>
      <c r="M268" s="133"/>
      <c r="N268" s="133"/>
      <c r="O268" s="133"/>
      <c r="P268" s="133"/>
      <c r="Q268" s="133"/>
      <c r="R268" s="133"/>
      <c r="S268" s="133"/>
      <c r="T268" s="133"/>
      <c r="U268" s="133"/>
      <c r="V268" s="133"/>
      <c r="W268" s="133"/>
      <c r="X268" s="133"/>
      <c r="Y268" s="133"/>
      <c r="AB268" s="134" t="s">
        <v>6911</v>
      </c>
      <c r="AC268" s="146" t="e" cm="1">
        <f t="array" ref="AC268">_xlfn.TEXTSPLIT(H268,CHAR(10))</f>
        <v>#VALUE!</v>
      </c>
      <c r="AD268" s="146"/>
      <c r="AE268" s="146" t="e">
        <v>#VALUE!</v>
      </c>
      <c r="AG268" s="134" t="e" cm="1" vm="1">
        <f t="array" ref="AG268">_xlfn.TEXTJOIN(",",TRUE,_xlfn._xlws.FILTER(市町村コード!$B$2:$B$186,ISNUMBER(SEARCH(市町村コード!$B$2:$B$186,K268))))</f>
        <v>#VALUE!</v>
      </c>
      <c r="AH268" s="134" t="e" vm="1">
        <v>#VALUE!</v>
      </c>
      <c r="AI268" s="134" t="str">
        <f t="shared" si="8"/>
        <v/>
      </c>
      <c r="AJ268" s="134" t="str">
        <f t="shared" si="9"/>
        <v/>
      </c>
      <c r="AK268" s="134" t="s">
        <v>6911</v>
      </c>
      <c r="AO268" s="133"/>
      <c r="AP268" s="134" t="e" cm="1">
        <f t="array" ref="AP268">_xlfn.TEXTSPLIT(AO268,CHAR(10))</f>
        <v>#VALUE!</v>
      </c>
      <c r="BM268" s="134" t="e">
        <v>#VALUE!</v>
      </c>
    </row>
    <row r="269" spans="1:76" ht="12" customHeight="1">
      <c r="A269" s="133"/>
      <c r="B269" s="179"/>
      <c r="C269" s="179"/>
      <c r="D269" s="179"/>
      <c r="E269" s="179"/>
      <c r="F269" s="133"/>
      <c r="G269" s="133"/>
      <c r="H269" s="133"/>
      <c r="I269" s="178"/>
      <c r="J269" s="178"/>
      <c r="K269" s="178"/>
      <c r="L269" s="133"/>
      <c r="M269" s="133"/>
      <c r="N269" s="133"/>
      <c r="O269" s="133"/>
      <c r="P269" s="133"/>
      <c r="Q269" s="133"/>
      <c r="R269" s="133"/>
      <c r="S269" s="133"/>
      <c r="T269" s="133"/>
      <c r="U269" s="133"/>
      <c r="V269" s="133"/>
      <c r="W269" s="133"/>
      <c r="X269" s="133"/>
      <c r="Y269" s="133"/>
      <c r="AB269" s="134" t="s">
        <v>6911</v>
      </c>
      <c r="AC269" s="146" t="e" cm="1">
        <f t="array" ref="AC269">_xlfn.TEXTSPLIT(H269,CHAR(10))</f>
        <v>#VALUE!</v>
      </c>
      <c r="AD269" s="146"/>
      <c r="AE269" s="146" t="e">
        <v>#VALUE!</v>
      </c>
      <c r="AG269" s="134" t="e" cm="1" vm="1">
        <f t="array" ref="AG269">_xlfn.TEXTJOIN(",",TRUE,_xlfn._xlws.FILTER(市町村コード!$B$2:$B$186,ISNUMBER(SEARCH(市町村コード!$B$2:$B$186,K269))))</f>
        <v>#VALUE!</v>
      </c>
      <c r="AH269" s="134" t="e" vm="1">
        <v>#VALUE!</v>
      </c>
      <c r="AI269" s="134" t="str">
        <f t="shared" si="8"/>
        <v/>
      </c>
      <c r="AJ269" s="134" t="str">
        <f t="shared" si="9"/>
        <v/>
      </c>
      <c r="AK269" s="134" t="s">
        <v>6911</v>
      </c>
      <c r="AO269" s="133"/>
      <c r="AP269" s="134" t="e" cm="1">
        <f t="array" ref="AP269">_xlfn.TEXTSPLIT(AO269,CHAR(10))</f>
        <v>#VALUE!</v>
      </c>
      <c r="BM269" s="134" t="e">
        <v>#VALUE!</v>
      </c>
    </row>
    <row r="270" spans="1:76" ht="14.1" customHeight="1">
      <c r="A270" s="133"/>
      <c r="B270" s="133"/>
      <c r="C270" s="180" t="s">
        <v>477</v>
      </c>
      <c r="D270" s="180"/>
      <c r="E270" s="180"/>
      <c r="F270" s="180"/>
      <c r="G270" s="180"/>
      <c r="H270" s="180"/>
      <c r="I270" s="180"/>
      <c r="J270" s="180"/>
      <c r="K270" s="180"/>
      <c r="L270" s="133"/>
      <c r="M270" s="133"/>
      <c r="N270" s="133"/>
      <c r="O270" s="181" t="s">
        <v>478</v>
      </c>
      <c r="P270" s="181"/>
      <c r="Q270" s="181"/>
      <c r="R270" s="181"/>
      <c r="S270" s="181"/>
      <c r="T270" s="135" t="s">
        <v>601</v>
      </c>
      <c r="U270" s="136" t="s">
        <v>480</v>
      </c>
      <c r="V270" s="133"/>
      <c r="W270" s="133"/>
      <c r="X270" s="133"/>
      <c r="Y270" s="133"/>
      <c r="AB270" s="134" t="s">
        <v>6911</v>
      </c>
      <c r="AC270" s="146" t="e" cm="1">
        <f t="array" ref="AC270">_xlfn.TEXTSPLIT(H270,CHAR(10))</f>
        <v>#VALUE!</v>
      </c>
      <c r="AD270" s="146"/>
      <c r="AE270" s="146" t="e">
        <v>#VALUE!</v>
      </c>
      <c r="AG270" s="134" t="e" cm="1" vm="1">
        <f t="array" ref="AG270">_xlfn.TEXTJOIN(",",TRUE,_xlfn._xlws.FILTER(市町村コード!$B$2:$B$186,ISNUMBER(SEARCH(市町村コード!$B$2:$B$186,K270))))</f>
        <v>#VALUE!</v>
      </c>
      <c r="AH270" s="134" t="e" vm="1">
        <v>#VALUE!</v>
      </c>
      <c r="AI270" s="134" t="str">
        <f t="shared" si="8"/>
        <v/>
      </c>
      <c r="AJ270" s="134" t="str">
        <f t="shared" si="9"/>
        <v/>
      </c>
      <c r="AK270" s="134" t="s">
        <v>6911</v>
      </c>
      <c r="AP270" s="134" t="e" cm="1">
        <f t="array" ref="AP270">_xlfn.TEXTSPLIT(AO270,CHAR(10))</f>
        <v>#VALUE!</v>
      </c>
      <c r="BM270" s="134" t="e">
        <v>#VALUE!</v>
      </c>
    </row>
    <row r="271" spans="1:76" ht="0.95" customHeight="1" thickBot="1">
      <c r="A271" s="133"/>
      <c r="B271" s="133"/>
      <c r="C271" s="133"/>
      <c r="D271" s="133"/>
      <c r="E271" s="133"/>
      <c r="F271" s="133"/>
      <c r="G271" s="133"/>
      <c r="H271" s="133"/>
      <c r="I271" s="133"/>
      <c r="J271" s="133"/>
      <c r="K271" s="133"/>
      <c r="L271" s="133"/>
      <c r="M271" s="133"/>
      <c r="N271" s="133"/>
      <c r="O271" s="133"/>
      <c r="P271" s="133"/>
      <c r="Q271" s="133"/>
      <c r="R271" s="133"/>
      <c r="S271" s="133"/>
      <c r="T271" s="133"/>
      <c r="U271" s="133"/>
      <c r="V271" s="133"/>
      <c r="W271" s="133"/>
      <c r="X271" s="133"/>
      <c r="Y271" s="133"/>
      <c r="AB271" s="134" t="s">
        <v>6911</v>
      </c>
      <c r="AC271" s="146" t="e" cm="1">
        <f t="array" ref="AC271">_xlfn.TEXTSPLIT(H271,CHAR(10))</f>
        <v>#VALUE!</v>
      </c>
      <c r="AD271" s="146"/>
      <c r="AE271" s="146" t="e">
        <v>#VALUE!</v>
      </c>
      <c r="AG271" s="134" t="e" cm="1" vm="1">
        <f t="array" ref="AG271">_xlfn.TEXTJOIN(",",TRUE,_xlfn._xlws.FILTER(市町村コード!$B$2:$B$186,ISNUMBER(SEARCH(市町村コード!$B$2:$B$186,K271))))</f>
        <v>#VALUE!</v>
      </c>
      <c r="AH271" s="134" t="e" vm="1">
        <v>#VALUE!</v>
      </c>
      <c r="AI271" s="134" t="str">
        <f t="shared" si="8"/>
        <v/>
      </c>
      <c r="AJ271" s="134" t="str">
        <f t="shared" si="9"/>
        <v/>
      </c>
      <c r="AK271" s="134" t="s">
        <v>6911</v>
      </c>
      <c r="AO271" s="133"/>
      <c r="AP271" s="134" t="e" cm="1">
        <f t="array" ref="AP271">_xlfn.TEXTSPLIT(AO271,CHAR(10))</f>
        <v>#VALUE!</v>
      </c>
      <c r="BM271" s="134" t="e">
        <v>#VALUE!</v>
      </c>
    </row>
    <row r="272" spans="1:76" ht="0.95" customHeight="1">
      <c r="A272" s="133"/>
      <c r="B272" s="176"/>
      <c r="C272" s="176"/>
      <c r="D272" s="176"/>
      <c r="E272" s="176"/>
      <c r="F272" s="176"/>
      <c r="G272" s="176"/>
      <c r="H272" s="176"/>
      <c r="I272" s="176"/>
      <c r="J272" s="176"/>
      <c r="K272" s="176"/>
      <c r="L272" s="176"/>
      <c r="M272" s="176"/>
      <c r="N272" s="176"/>
      <c r="O272" s="176"/>
      <c r="P272" s="176"/>
      <c r="Q272" s="176"/>
      <c r="R272" s="176"/>
      <c r="S272" s="176"/>
      <c r="T272" s="176"/>
      <c r="U272" s="176"/>
      <c r="V272" s="176"/>
      <c r="W272" s="176"/>
      <c r="X272" s="133"/>
      <c r="Y272" s="133"/>
      <c r="AB272" s="134" t="s">
        <v>6911</v>
      </c>
      <c r="AC272" s="146" t="e" cm="1">
        <f t="array" ref="AC272">_xlfn.TEXTSPLIT(H272,CHAR(10))</f>
        <v>#VALUE!</v>
      </c>
      <c r="AD272" s="146"/>
      <c r="AE272" s="146" t="e">
        <v>#VALUE!</v>
      </c>
      <c r="AG272" s="134" t="e" cm="1" vm="1">
        <f t="array" ref="AG272">_xlfn.TEXTJOIN(",",TRUE,_xlfn._xlws.FILTER(市町村コード!$B$2:$B$186,ISNUMBER(SEARCH(市町村コード!$B$2:$B$186,K272))))</f>
        <v>#VALUE!</v>
      </c>
      <c r="AH272" s="134" t="e" vm="1">
        <v>#VALUE!</v>
      </c>
      <c r="AI272" s="134" t="str">
        <f t="shared" si="8"/>
        <v/>
      </c>
      <c r="AJ272" s="134" t="str">
        <f t="shared" si="9"/>
        <v/>
      </c>
      <c r="AK272" s="134" t="s">
        <v>6911</v>
      </c>
      <c r="AP272" s="134" t="e" cm="1">
        <f t="array" ref="AP272">_xlfn.TEXTSPLIT(AO272,CHAR(10))</f>
        <v>#VALUE!</v>
      </c>
      <c r="BM272" s="134" t="e">
        <v>#VALUE!</v>
      </c>
    </row>
    <row r="273" spans="1:73" ht="15.95" customHeight="1" thickBot="1">
      <c r="A273" s="133"/>
      <c r="B273" s="137"/>
      <c r="C273" s="138" t="s">
        <v>481</v>
      </c>
      <c r="D273" s="137"/>
      <c r="E273" s="177" t="s">
        <v>482</v>
      </c>
      <c r="F273" s="177"/>
      <c r="G273" s="137"/>
      <c r="H273" s="177" t="s">
        <v>483</v>
      </c>
      <c r="I273" s="177"/>
      <c r="J273" s="137"/>
      <c r="K273" s="177" t="s">
        <v>484</v>
      </c>
      <c r="L273" s="177"/>
      <c r="M273" s="137"/>
      <c r="N273" s="177" t="s">
        <v>485</v>
      </c>
      <c r="O273" s="177"/>
      <c r="P273" s="137"/>
      <c r="Q273" s="139" t="s">
        <v>486</v>
      </c>
      <c r="R273" s="137"/>
      <c r="S273" s="177" t="s">
        <v>487</v>
      </c>
      <c r="T273" s="177"/>
      <c r="U273" s="177"/>
      <c r="V273" s="177"/>
      <c r="W273" s="137"/>
      <c r="X273" s="133"/>
      <c r="Y273" s="133"/>
      <c r="AB273" s="134" t="s">
        <v>482</v>
      </c>
      <c r="AC273" s="146" t="str" cm="1">
        <f t="array" ref="AC273">_xlfn.TEXTSPLIT(H273,CHAR(10))</f>
        <v>事業者名/事業所名</v>
      </c>
      <c r="AD273" s="146"/>
      <c r="AE273" s="146" t="s">
        <v>483</v>
      </c>
      <c r="AG273" s="134" t="e" cm="1" vm="1">
        <f t="array" ref="AG273">_xlfn.TEXTJOIN(",",TRUE,_xlfn._xlws.FILTER(市町村コード!$B$2:$B$186,ISNUMBER(SEARCH(市町村コード!$B$2:$B$186,K273))))</f>
        <v>#VALUE!</v>
      </c>
      <c r="AH273" s="134" t="e" vm="1">
        <v>#VALUE!</v>
      </c>
      <c r="AI273" s="134" t="str">
        <f t="shared" si="8"/>
        <v/>
      </c>
      <c r="AJ273" s="134" t="str">
        <f t="shared" si="9"/>
        <v>事業所所在地</v>
      </c>
      <c r="AK273" s="134" t="s">
        <v>484</v>
      </c>
      <c r="AO273" s="139" t="s">
        <v>486</v>
      </c>
      <c r="AP273" s="134" t="str" cm="1">
        <f t="array" ref="AP273">_xlfn.TEXTSPLIT(AO273,CHAR(10))</f>
        <v>受理番号</v>
      </c>
      <c r="BM273" s="134" t="s">
        <v>486</v>
      </c>
    </row>
    <row r="274" spans="1:73" ht="102" customHeight="1" thickBot="1">
      <c r="A274" s="133"/>
      <c r="B274" s="184"/>
      <c r="C274" s="140" t="s">
        <v>1147</v>
      </c>
      <c r="D274" s="184"/>
      <c r="E274" s="174" t="s">
        <v>1148</v>
      </c>
      <c r="F274" s="174"/>
      <c r="G274" s="184"/>
      <c r="H274" s="175" t="s">
        <v>1149</v>
      </c>
      <c r="I274" s="175"/>
      <c r="J274" s="184"/>
      <c r="K274" s="175" t="s">
        <v>1150</v>
      </c>
      <c r="L274" s="175"/>
      <c r="M274" s="184"/>
      <c r="N274" s="182" t="s">
        <v>1151</v>
      </c>
      <c r="O274" s="182"/>
      <c r="P274" s="184"/>
      <c r="Q274" s="141" t="s">
        <v>1152</v>
      </c>
      <c r="R274" s="184"/>
      <c r="S274" s="173" t="s">
        <v>1153</v>
      </c>
      <c r="T274" s="173"/>
      <c r="U274" s="173"/>
      <c r="V274" s="173"/>
      <c r="W274" s="184"/>
      <c r="X274" s="133"/>
      <c r="Y274" s="133"/>
      <c r="AB274" s="134" t="s">
        <v>9208</v>
      </c>
      <c r="AC274" s="146" t="str" cm="1">
        <f t="array" ref="AC274:AD274">_xlfn.TEXTSPLIT(H274,CHAR(10))</f>
        <v>医療法人社団　愛心館</v>
      </c>
      <c r="AD274" s="146" t="str">
        <v>社会医療法人社団愛心館来夢ライン訪問看護ステーション</v>
      </c>
      <c r="AE274" s="146" t="s">
        <v>7744</v>
      </c>
      <c r="AF274" s="134" t="s">
        <v>7745</v>
      </c>
      <c r="AG274" s="134" t="str" cm="1">
        <f t="array" ref="AG274">_xlfn.TEXTJOIN(",",TRUE,_xlfn._xlws.FILTER(市町村コード!$B$2:$B$186,ISNUMBER(SEARCH(市町村コード!$B$2:$B$186,K274))))</f>
        <v>札幌市</v>
      </c>
      <c r="AH274" s="134" t="s">
        <v>6712</v>
      </c>
      <c r="AI274" s="134" t="str">
        <f t="shared" si="8"/>
        <v xml:space="preserve">
札幌市北区あいの里二条１丁目２０－１　介護老人保健施設プラットホーム内</v>
      </c>
      <c r="AJ274" s="134" t="str">
        <f t="shared" si="9"/>
        <v>〒002－8072</v>
      </c>
      <c r="AK274" s="134" t="s">
        <v>6971</v>
      </c>
      <c r="AO274" s="142" t="s">
        <v>1152</v>
      </c>
      <c r="AP274" s="134" t="str" cm="1">
        <f t="array" ref="AP274:AW274">_xlfn.TEXTSPLIT(AO274,CHAR(10))</f>
        <v>( 訪看23 )第   1015 号</v>
      </c>
      <c r="AQ274" s="134" t="str">
        <v>( 訪看24 )第    162 号</v>
      </c>
      <c r="AR274" s="134" t="str">
        <v>( 訪看25 )第    262 号</v>
      </c>
      <c r="AS274" s="134" t="str">
        <v>( 訪看機２ )第     42 号</v>
      </c>
      <c r="AT274" s="134" t="str">
        <v>( 訪看34 )第    308 号</v>
      </c>
      <c r="AU274" s="134" t="str">
        <v>( 訪ベⅠ１ )第    107 号</v>
      </c>
      <c r="AV274" s="134" t="str">
        <v>( 訪ベⅠ１注 )第    410 号</v>
      </c>
      <c r="AW274" s="134" t="str">
        <v>( 訪看40 )第    230 号</v>
      </c>
      <c r="BM274" s="134" t="s">
        <v>10629</v>
      </c>
      <c r="BN274" s="134" t="s">
        <v>10630</v>
      </c>
      <c r="BO274" s="134" t="s">
        <v>10631</v>
      </c>
      <c r="BP274" s="134" t="s">
        <v>10632</v>
      </c>
      <c r="BQ274" s="134" t="s">
        <v>10633</v>
      </c>
      <c r="BR274" s="134" t="s">
        <v>10634</v>
      </c>
      <c r="BS274" s="134" t="s">
        <v>10635</v>
      </c>
      <c r="BT274" s="134" t="s">
        <v>10636</v>
      </c>
    </row>
    <row r="275" spans="1:73" ht="45.95" customHeight="1" thickBot="1">
      <c r="A275" s="133"/>
      <c r="B275" s="184"/>
      <c r="C275" s="140" t="s">
        <v>1154</v>
      </c>
      <c r="D275" s="184"/>
      <c r="E275" s="174" t="s">
        <v>1155</v>
      </c>
      <c r="F275" s="174"/>
      <c r="G275" s="184"/>
      <c r="H275" s="175" t="s">
        <v>1156</v>
      </c>
      <c r="I275" s="175"/>
      <c r="J275" s="184"/>
      <c r="K275" s="175" t="s">
        <v>1157</v>
      </c>
      <c r="L275" s="175"/>
      <c r="M275" s="184"/>
      <c r="N275" s="182" t="s">
        <v>1158</v>
      </c>
      <c r="O275" s="182"/>
      <c r="P275" s="184"/>
      <c r="Q275" s="141" t="s">
        <v>1159</v>
      </c>
      <c r="R275" s="184"/>
      <c r="S275" s="173" t="s">
        <v>1160</v>
      </c>
      <c r="T275" s="173"/>
      <c r="U275" s="173"/>
      <c r="V275" s="173"/>
      <c r="W275" s="184"/>
      <c r="X275" s="133"/>
      <c r="Y275" s="133"/>
      <c r="AB275" s="134" t="s">
        <v>9209</v>
      </c>
      <c r="AC275" s="146" t="str" cm="1">
        <f t="array" ref="AC275:AD275">_xlfn.TEXTSPLIT(H275,CHAR(10))</f>
        <v>株式会社　北海道勤労者在宅医療福祉協会</v>
      </c>
      <c r="AD275" s="146" t="str">
        <v>勤医協きた訪問看護ステーション</v>
      </c>
      <c r="AE275" s="146" t="s">
        <v>7746</v>
      </c>
      <c r="AF275" s="134" t="s">
        <v>7747</v>
      </c>
      <c r="AG275" s="134" t="str" cm="1">
        <f t="array" ref="AG275">_xlfn.TEXTJOIN(",",TRUE,_xlfn._xlws.FILTER(市町村コード!$B$2:$B$186,ISNUMBER(SEARCH(市町村コード!$B$2:$B$186,K275))))</f>
        <v>札幌市</v>
      </c>
      <c r="AH275" s="134" t="s">
        <v>6712</v>
      </c>
      <c r="AI275" s="134" t="str">
        <f t="shared" si="8"/>
        <v xml:space="preserve">
札幌市北区新琴似十条２丁目４番１２号</v>
      </c>
      <c r="AJ275" s="134" t="str">
        <f t="shared" si="9"/>
        <v>〒001－0910</v>
      </c>
      <c r="AK275" s="134" t="s">
        <v>6972</v>
      </c>
      <c r="AO275" s="142" t="s">
        <v>1159</v>
      </c>
      <c r="AP275" s="134" t="str" cm="1">
        <f t="array" ref="AP275:AQ275">_xlfn.TEXTSPLIT(AO275,CHAR(10))</f>
        <v>( 訪看24 )第     12 号</v>
      </c>
      <c r="AQ275" s="134" t="str">
        <v>( 訪看25 )第    240 号</v>
      </c>
      <c r="BM275" s="134" t="s">
        <v>10637</v>
      </c>
      <c r="BN275" s="134" t="s">
        <v>10638</v>
      </c>
    </row>
    <row r="276" spans="1:73" ht="84" customHeight="1" thickBot="1">
      <c r="A276" s="133"/>
      <c r="B276" s="184"/>
      <c r="C276" s="140" t="s">
        <v>1161</v>
      </c>
      <c r="D276" s="184"/>
      <c r="E276" s="174" t="s">
        <v>1162</v>
      </c>
      <c r="F276" s="174"/>
      <c r="G276" s="184"/>
      <c r="H276" s="175" t="s">
        <v>1163</v>
      </c>
      <c r="I276" s="175"/>
      <c r="J276" s="184"/>
      <c r="K276" s="175" t="s">
        <v>1164</v>
      </c>
      <c r="L276" s="175"/>
      <c r="M276" s="184"/>
      <c r="N276" s="182" t="s">
        <v>1165</v>
      </c>
      <c r="O276" s="182"/>
      <c r="P276" s="184"/>
      <c r="Q276" s="141" t="s">
        <v>1166</v>
      </c>
      <c r="R276" s="184"/>
      <c r="S276" s="173" t="s">
        <v>1167</v>
      </c>
      <c r="T276" s="173"/>
      <c r="U276" s="173"/>
      <c r="V276" s="173"/>
      <c r="W276" s="184"/>
      <c r="X276" s="133"/>
      <c r="Y276" s="133"/>
      <c r="AB276" s="134" t="s">
        <v>9210</v>
      </c>
      <c r="AC276" s="146" t="str" cm="1">
        <f t="array" ref="AC276:AD276">_xlfn.TEXTSPLIT(H276,CHAR(10))</f>
        <v>特定非営利活動法人ＨＰＴ</v>
      </c>
      <c r="AD276" s="146" t="str">
        <v>訪問看護ステーションポット東</v>
      </c>
      <c r="AE276" s="146" t="s">
        <v>7748</v>
      </c>
      <c r="AF276" s="134" t="s">
        <v>7749</v>
      </c>
      <c r="AG276" s="134" t="str" cm="1">
        <f t="array" ref="AG276">_xlfn.TEXTJOIN(",",TRUE,_xlfn._xlws.FILTER(市町村コード!$B$2:$B$186,ISNUMBER(SEARCH(市町村コード!$B$2:$B$186,K276))))</f>
        <v>札幌市</v>
      </c>
      <c r="AH276" s="134" t="s">
        <v>6712</v>
      </c>
      <c r="AI276" s="134" t="str">
        <f t="shared" si="8"/>
        <v xml:space="preserve">
札幌市北区北二十八条西１２丁目４番１３号北２８条ビル２階</v>
      </c>
      <c r="AJ276" s="134" t="str">
        <f t="shared" si="9"/>
        <v>〒001－0028</v>
      </c>
      <c r="AK276" s="134" t="s">
        <v>6973</v>
      </c>
      <c r="AO276" s="142" t="s">
        <v>1166</v>
      </c>
      <c r="AP276" s="134" t="str" cm="1">
        <f t="array" ref="AP276:AV276">_xlfn.TEXTSPLIT(AO276,CHAR(10))</f>
        <v>( 訪看10 )第    199 号</v>
      </c>
      <c r="AQ276" s="134" t="str">
        <v>( 訪看24 )第    196 号</v>
      </c>
      <c r="AR276" s="134" t="str">
        <v>( 訪看25 )第    287 号</v>
      </c>
      <c r="AS276" s="134" t="str">
        <v>( 訪看34 )第    227 号</v>
      </c>
      <c r="AT276" s="134" t="str">
        <v>( 訪ベⅠ１ )第    337 号</v>
      </c>
      <c r="AU276" s="134" t="str">
        <v>( 訪ベⅠ１注 )第    319 号</v>
      </c>
      <c r="AV276" s="134" t="str">
        <v>( 訪看40 )第     68 号</v>
      </c>
      <c r="BM276" s="134" t="s">
        <v>10639</v>
      </c>
      <c r="BN276" s="134" t="s">
        <v>10640</v>
      </c>
      <c r="BO276" s="134" t="s">
        <v>10641</v>
      </c>
      <c r="BP276" s="134" t="s">
        <v>10642</v>
      </c>
      <c r="BQ276" s="134" t="s">
        <v>10643</v>
      </c>
      <c r="BR276" s="134" t="s">
        <v>10644</v>
      </c>
      <c r="BS276" s="134" t="s">
        <v>10645</v>
      </c>
    </row>
    <row r="277" spans="1:73" ht="75" customHeight="1" thickBot="1">
      <c r="A277" s="133"/>
      <c r="B277" s="184"/>
      <c r="C277" s="140" t="s">
        <v>1168</v>
      </c>
      <c r="D277" s="184"/>
      <c r="E277" s="174" t="s">
        <v>1169</v>
      </c>
      <c r="F277" s="174"/>
      <c r="G277" s="184"/>
      <c r="H277" s="175" t="s">
        <v>1170</v>
      </c>
      <c r="I277" s="175"/>
      <c r="J277" s="184"/>
      <c r="K277" s="175" t="s">
        <v>1171</v>
      </c>
      <c r="L277" s="175"/>
      <c r="M277" s="184"/>
      <c r="N277" s="182" t="s">
        <v>1172</v>
      </c>
      <c r="O277" s="182"/>
      <c r="P277" s="184"/>
      <c r="Q277" s="141" t="s">
        <v>1173</v>
      </c>
      <c r="R277" s="184"/>
      <c r="S277" s="173" t="s">
        <v>1174</v>
      </c>
      <c r="T277" s="173"/>
      <c r="U277" s="173"/>
      <c r="V277" s="173"/>
      <c r="W277" s="184"/>
      <c r="X277" s="133"/>
      <c r="Y277" s="133"/>
      <c r="AB277" s="134" t="s">
        <v>9211</v>
      </c>
      <c r="AC277" s="146" t="str" cm="1">
        <f t="array" ref="AC277:AD277">_xlfn.TEXTSPLIT(H277,CHAR(10))</f>
        <v>社会医療法人　札幌山の上病院</v>
      </c>
      <c r="AD277" s="146" t="str">
        <v>札幌山の上リハ訪問看護ステーション</v>
      </c>
      <c r="AE277" s="146" t="s">
        <v>7750</v>
      </c>
      <c r="AF277" s="134" t="s">
        <v>7751</v>
      </c>
      <c r="AG277" s="134" t="str" cm="1">
        <f t="array" ref="AG277">_xlfn.TEXTJOIN(",",TRUE,_xlfn._xlws.FILTER(市町村コード!$B$2:$B$186,ISNUMBER(SEARCH(市町村コード!$B$2:$B$186,K277))))</f>
        <v>札幌市</v>
      </c>
      <c r="AH277" s="134" t="s">
        <v>6712</v>
      </c>
      <c r="AI277" s="134" t="str">
        <f t="shared" si="8"/>
        <v xml:space="preserve">
札幌市西区山の手六条９丁目１－１</v>
      </c>
      <c r="AJ277" s="134" t="str">
        <f t="shared" si="9"/>
        <v>〒063－0006</v>
      </c>
      <c r="AK277" s="134" t="s">
        <v>6974</v>
      </c>
      <c r="AO277" s="142" t="s">
        <v>1173</v>
      </c>
      <c r="AP277" s="134" t="str" cm="1">
        <f t="array" ref="AP277:AU277">_xlfn.TEXTSPLIT(AO277,CHAR(10))</f>
        <v>( 訪看23 )第    224 号</v>
      </c>
      <c r="AQ277" s="134" t="str">
        <v>( 訪看25 )第    314 号</v>
      </c>
      <c r="AR277" s="134" t="str">
        <v>( 訪看34 )第     67 号</v>
      </c>
      <c r="AS277" s="134" t="str">
        <v>( 訪ベⅠ１ )第    109 号</v>
      </c>
      <c r="AT277" s="134" t="str">
        <v>( 訪ベⅠ１注 )第    106 号</v>
      </c>
      <c r="AU277" s="134" t="str">
        <v>( 訪看40 )第    172 号</v>
      </c>
      <c r="BM277" s="134" t="s">
        <v>10646</v>
      </c>
      <c r="BN277" s="134" t="s">
        <v>10647</v>
      </c>
      <c r="BO277" s="134" t="s">
        <v>10648</v>
      </c>
      <c r="BP277" s="134" t="s">
        <v>10649</v>
      </c>
      <c r="BQ277" s="134" t="s">
        <v>10650</v>
      </c>
      <c r="BR277" s="134" t="s">
        <v>10651</v>
      </c>
    </row>
    <row r="278" spans="1:73" ht="57" customHeight="1" thickBot="1">
      <c r="A278" s="133"/>
      <c r="B278" s="184"/>
      <c r="C278" s="140" t="s">
        <v>1175</v>
      </c>
      <c r="D278" s="184"/>
      <c r="E278" s="174" t="s">
        <v>1176</v>
      </c>
      <c r="F278" s="174"/>
      <c r="G278" s="184"/>
      <c r="H278" s="175" t="s">
        <v>1177</v>
      </c>
      <c r="I278" s="175"/>
      <c r="J278" s="184"/>
      <c r="K278" s="175" t="s">
        <v>1178</v>
      </c>
      <c r="L278" s="175"/>
      <c r="M278" s="184"/>
      <c r="N278" s="182" t="s">
        <v>1179</v>
      </c>
      <c r="O278" s="182"/>
      <c r="P278" s="184"/>
      <c r="Q278" s="141" t="s">
        <v>1180</v>
      </c>
      <c r="R278" s="184"/>
      <c r="S278" s="173" t="s">
        <v>1181</v>
      </c>
      <c r="T278" s="173"/>
      <c r="U278" s="173"/>
      <c r="V278" s="173"/>
      <c r="W278" s="184"/>
      <c r="X278" s="133"/>
      <c r="Y278" s="133"/>
      <c r="AB278" s="134" t="s">
        <v>9212</v>
      </c>
      <c r="AC278" s="146" t="str" cm="1">
        <f t="array" ref="AC278:AD278">_xlfn.TEXTSPLIT(H278,CHAR(10))</f>
        <v>株式会社　大蔵商事</v>
      </c>
      <c r="AD278" s="146" t="str">
        <v>訪問看護ステーション　あすか</v>
      </c>
      <c r="AE278" s="146" t="s">
        <v>7752</v>
      </c>
      <c r="AF278" s="134" t="s">
        <v>7753</v>
      </c>
      <c r="AG278" s="134" t="str" cm="1">
        <f t="array" ref="AG278">_xlfn.TEXTJOIN(",",TRUE,_xlfn._xlws.FILTER(市町村コード!$B$2:$B$186,ISNUMBER(SEARCH(市町村コード!$B$2:$B$186,K278))))</f>
        <v>札幌市</v>
      </c>
      <c r="AH278" s="134" t="s">
        <v>6712</v>
      </c>
      <c r="AI278" s="134" t="str">
        <f t="shared" si="8"/>
        <v xml:space="preserve">
札幌市東区伏古五条３丁目４番２２号</v>
      </c>
      <c r="AJ278" s="134" t="str">
        <f t="shared" si="9"/>
        <v>〒007－0865</v>
      </c>
      <c r="AK278" s="134" t="s">
        <v>6975</v>
      </c>
      <c r="AO278" s="142" t="s">
        <v>1180</v>
      </c>
      <c r="AP278" s="134" t="str" cm="1">
        <f t="array" ref="AP278:AT278">_xlfn.TEXTSPLIT(AO278,CHAR(10))</f>
        <v>( 訪看10 )第    125 号</v>
      </c>
      <c r="AQ278" s="134" t="str">
        <v>( 訪看24 )第    272 号</v>
      </c>
      <c r="AR278" s="134" t="str">
        <v>( 訪看25 )第    370 号</v>
      </c>
      <c r="AS278" s="134" t="str">
        <v>( 訪ベⅠ１ )第    585 号</v>
      </c>
      <c r="AT278" s="134" t="str">
        <v>( 訪看41 )第     29 号</v>
      </c>
      <c r="BM278" s="134" t="s">
        <v>10652</v>
      </c>
      <c r="BN278" s="134" t="s">
        <v>10653</v>
      </c>
      <c r="BO278" s="134" t="s">
        <v>10654</v>
      </c>
      <c r="BP278" s="134" t="s">
        <v>10655</v>
      </c>
      <c r="BQ278" s="134" t="s">
        <v>10656</v>
      </c>
    </row>
    <row r="279" spans="1:73" ht="102" customHeight="1" thickBot="1">
      <c r="A279" s="133"/>
      <c r="B279" s="184"/>
      <c r="C279" s="140" t="s">
        <v>1182</v>
      </c>
      <c r="D279" s="184"/>
      <c r="E279" s="174" t="s">
        <v>1183</v>
      </c>
      <c r="F279" s="174"/>
      <c r="G279" s="184"/>
      <c r="H279" s="175" t="s">
        <v>1184</v>
      </c>
      <c r="I279" s="175"/>
      <c r="J279" s="184"/>
      <c r="K279" s="175" t="s">
        <v>1185</v>
      </c>
      <c r="L279" s="175"/>
      <c r="M279" s="184"/>
      <c r="N279" s="182" t="s">
        <v>1186</v>
      </c>
      <c r="O279" s="182"/>
      <c r="P279" s="184"/>
      <c r="Q279" s="141" t="s">
        <v>1187</v>
      </c>
      <c r="R279" s="184"/>
      <c r="S279" s="173" t="s">
        <v>1188</v>
      </c>
      <c r="T279" s="173"/>
      <c r="U279" s="173"/>
      <c r="V279" s="173"/>
      <c r="W279" s="184"/>
      <c r="X279" s="133"/>
      <c r="Y279" s="133"/>
      <c r="AB279" s="134" t="s">
        <v>9213</v>
      </c>
      <c r="AC279" s="146" t="str" cm="1">
        <f t="array" ref="AC279:AD279">_xlfn.TEXTSPLIT(H279,CHAR(10))</f>
        <v>株式会社ハナミズキ</v>
      </c>
      <c r="AD279" s="146" t="str">
        <v>訪問看護ステーションつぼみ</v>
      </c>
      <c r="AE279" s="146" t="s">
        <v>7754</v>
      </c>
      <c r="AF279" s="134" t="s">
        <v>7755</v>
      </c>
      <c r="AG279" s="134" t="str" cm="1">
        <f t="array" ref="AG279">_xlfn.TEXTJOIN(",",TRUE,_xlfn._xlws.FILTER(市町村コード!$B$2:$B$186,ISNUMBER(SEARCH(市町村コード!$B$2:$B$186,K279))))</f>
        <v>札幌市</v>
      </c>
      <c r="AH279" s="134" t="s">
        <v>6712</v>
      </c>
      <c r="AI279" s="134" t="str">
        <f t="shared" si="8"/>
        <v xml:space="preserve">
札幌市北区屯田四条７丁目７－３０</v>
      </c>
      <c r="AJ279" s="134" t="str">
        <f t="shared" si="9"/>
        <v>〒002－0854</v>
      </c>
      <c r="AK279" s="134" t="s">
        <v>6976</v>
      </c>
      <c r="AO279" s="142" t="s">
        <v>1187</v>
      </c>
      <c r="AP279" s="134" t="str" cm="1">
        <f t="array" ref="AP279:AX279">_xlfn.TEXTSPLIT(AO279,CHAR(10))</f>
        <v>( 訪看10 )第    729 号</v>
      </c>
      <c r="AQ279" s="134" t="str">
        <v>( 訪看24 )第    273 号</v>
      </c>
      <c r="AR279" s="134" t="str">
        <v>( 訪看25 )第    371 号</v>
      </c>
      <c r="AS279" s="134" t="str">
        <v>( 訪看27 )第    420 号</v>
      </c>
      <c r="AT279" s="134" t="str">
        <v>( 訪看28 )第    280 号</v>
      </c>
      <c r="AU279" s="134" t="str">
        <v>( 訪看34 )第     29 号</v>
      </c>
      <c r="AV279" s="134" t="str">
        <v>( 訪ベⅠ１ )第    111 号</v>
      </c>
      <c r="AW279" s="134" t="str">
        <v>( 訪ベⅠ１注 )第    167 号</v>
      </c>
      <c r="AX279" s="134" t="str">
        <v>( 訪看40 )第     72 号</v>
      </c>
      <c r="BM279" s="134" t="s">
        <v>10657</v>
      </c>
      <c r="BN279" s="134" t="s">
        <v>10658</v>
      </c>
      <c r="BO279" s="134" t="s">
        <v>10659</v>
      </c>
      <c r="BP279" s="134" t="s">
        <v>10660</v>
      </c>
      <c r="BQ279" s="134" t="s">
        <v>10661</v>
      </c>
      <c r="BR279" s="134" t="s">
        <v>10662</v>
      </c>
      <c r="BS279" s="134" t="s">
        <v>10663</v>
      </c>
      <c r="BT279" s="134" t="s">
        <v>10664</v>
      </c>
      <c r="BU279" s="134" t="s">
        <v>10665</v>
      </c>
    </row>
    <row r="280" spans="1:73" ht="3.95" customHeight="1" thickBot="1">
      <c r="A280" s="133"/>
      <c r="B280" s="184"/>
      <c r="C280" s="133"/>
      <c r="D280" s="184"/>
      <c r="E280" s="133"/>
      <c r="F280" s="133"/>
      <c r="G280" s="184"/>
      <c r="H280" s="133"/>
      <c r="I280" s="133"/>
      <c r="J280" s="184"/>
      <c r="K280" s="133"/>
      <c r="L280" s="133"/>
      <c r="M280" s="184"/>
      <c r="N280" s="133"/>
      <c r="O280" s="133"/>
      <c r="P280" s="184"/>
      <c r="Q280" s="133"/>
      <c r="R280" s="184"/>
      <c r="S280" s="133"/>
      <c r="T280" s="133"/>
      <c r="U280" s="133"/>
      <c r="V280" s="133"/>
      <c r="W280" s="184"/>
      <c r="X280" s="133"/>
      <c r="Y280" s="133"/>
      <c r="AB280" s="134" t="s">
        <v>6911</v>
      </c>
      <c r="AC280" s="146" t="e" cm="1">
        <f t="array" ref="AC280">_xlfn.TEXTSPLIT(H280,CHAR(10))</f>
        <v>#VALUE!</v>
      </c>
      <c r="AD280" s="146"/>
      <c r="AE280" s="146" t="e">
        <v>#VALUE!</v>
      </c>
      <c r="AG280" s="134" t="e" cm="1" vm="1">
        <f t="array" ref="AG280">_xlfn.TEXTJOIN(",",TRUE,_xlfn._xlws.FILTER(市町村コード!$B$2:$B$186,ISNUMBER(SEARCH(市町村コード!$B$2:$B$186,K280))))</f>
        <v>#VALUE!</v>
      </c>
      <c r="AH280" s="134" t="e" vm="1">
        <v>#VALUE!</v>
      </c>
      <c r="AI280" s="134" t="str">
        <f t="shared" si="8"/>
        <v/>
      </c>
      <c r="AJ280" s="134" t="str">
        <f t="shared" si="9"/>
        <v/>
      </c>
      <c r="AK280" s="134" t="s">
        <v>6911</v>
      </c>
      <c r="AO280" s="133"/>
      <c r="AP280" s="134" t="e" cm="1">
        <f t="array" ref="AP280">_xlfn.TEXTSPLIT(AO280,CHAR(10))</f>
        <v>#VALUE!</v>
      </c>
      <c r="BM280" s="134" t="e">
        <v>#VALUE!</v>
      </c>
    </row>
    <row r="281" spans="1:73" ht="0.95" customHeight="1">
      <c r="A281" s="133"/>
      <c r="B281" s="183"/>
      <c r="C281" s="183"/>
      <c r="D281" s="183"/>
      <c r="E281" s="183"/>
      <c r="F281" s="183"/>
      <c r="G281" s="183"/>
      <c r="H281" s="183"/>
      <c r="I281" s="183"/>
      <c r="J281" s="183"/>
      <c r="K281" s="183"/>
      <c r="L281" s="183"/>
      <c r="M281" s="183"/>
      <c r="N281" s="183"/>
      <c r="O281" s="183"/>
      <c r="P281" s="183"/>
      <c r="Q281" s="183"/>
      <c r="R281" s="183"/>
      <c r="S281" s="183"/>
      <c r="T281" s="183"/>
      <c r="U281" s="183"/>
      <c r="V281" s="183"/>
      <c r="W281" s="133"/>
      <c r="X281" s="133"/>
      <c r="Y281" s="133"/>
      <c r="AB281" s="134" t="s">
        <v>6911</v>
      </c>
      <c r="AC281" s="146" t="e" cm="1">
        <f t="array" ref="AC281">_xlfn.TEXTSPLIT(H281,CHAR(10))</f>
        <v>#VALUE!</v>
      </c>
      <c r="AD281" s="146"/>
      <c r="AE281" s="146" t="e">
        <v>#VALUE!</v>
      </c>
      <c r="AG281" s="134" t="e" cm="1" vm="1">
        <f t="array" ref="AG281">_xlfn.TEXTJOIN(",",TRUE,_xlfn._xlws.FILTER(市町村コード!$B$2:$B$186,ISNUMBER(SEARCH(市町村コード!$B$2:$B$186,K281))))</f>
        <v>#VALUE!</v>
      </c>
      <c r="AH281" s="134" t="e" vm="1">
        <v>#VALUE!</v>
      </c>
      <c r="AI281" s="134" t="str">
        <f t="shared" si="8"/>
        <v/>
      </c>
      <c r="AJ281" s="134" t="str">
        <f t="shared" si="9"/>
        <v/>
      </c>
      <c r="AK281" s="134" t="s">
        <v>6911</v>
      </c>
      <c r="AP281" s="134" t="e" cm="1">
        <f t="array" ref="AP281">_xlfn.TEXTSPLIT(AO281,CHAR(10))</f>
        <v>#VALUE!</v>
      </c>
      <c r="BM281" s="134" t="e">
        <v>#VALUE!</v>
      </c>
    </row>
    <row r="282" spans="1:73" ht="60" customHeight="1">
      <c r="A282" s="133"/>
      <c r="B282" s="133"/>
      <c r="C282" s="133"/>
      <c r="D282" s="133"/>
      <c r="E282" s="133"/>
      <c r="F282" s="133"/>
      <c r="G282" s="133"/>
      <c r="H282" s="133"/>
      <c r="I282" s="133"/>
      <c r="J282" s="133"/>
      <c r="K282" s="133"/>
      <c r="L282" s="133"/>
      <c r="M282" s="133"/>
      <c r="N282" s="133"/>
      <c r="O282" s="133"/>
      <c r="P282" s="133"/>
      <c r="Q282" s="133"/>
      <c r="R282" s="133"/>
      <c r="S282" s="133"/>
      <c r="T282" s="133"/>
      <c r="U282" s="133"/>
      <c r="V282" s="133"/>
      <c r="W282" s="133"/>
      <c r="X282" s="133"/>
      <c r="Y282" s="133"/>
      <c r="AB282" s="134" t="s">
        <v>6911</v>
      </c>
      <c r="AC282" s="146" t="e" cm="1">
        <f t="array" ref="AC282">_xlfn.TEXTSPLIT(H282,CHAR(10))</f>
        <v>#VALUE!</v>
      </c>
      <c r="AD282" s="146"/>
      <c r="AE282" s="146" t="e">
        <v>#VALUE!</v>
      </c>
      <c r="AG282" s="134" t="e" cm="1" vm="1">
        <f t="array" ref="AG282">_xlfn.TEXTJOIN(",",TRUE,_xlfn._xlws.FILTER(市町村コード!$B$2:$B$186,ISNUMBER(SEARCH(市町村コード!$B$2:$B$186,K282))))</f>
        <v>#VALUE!</v>
      </c>
      <c r="AH282" s="134" t="e" vm="1">
        <v>#VALUE!</v>
      </c>
      <c r="AI282" s="134" t="str">
        <f t="shared" si="8"/>
        <v/>
      </c>
      <c r="AJ282" s="134" t="str">
        <f t="shared" si="9"/>
        <v/>
      </c>
      <c r="AK282" s="134" t="s">
        <v>6911</v>
      </c>
      <c r="AO282" s="133"/>
      <c r="AP282" s="134" t="e" cm="1">
        <f t="array" ref="AP282">_xlfn.TEXTSPLIT(AO282,CHAR(10))</f>
        <v>#VALUE!</v>
      </c>
      <c r="BM282" s="134" t="e">
        <v>#VALUE!</v>
      </c>
    </row>
    <row r="283" spans="1:73" ht="12" customHeight="1">
      <c r="A283" s="133"/>
      <c r="B283" s="133"/>
      <c r="C283" s="133"/>
      <c r="D283" s="133"/>
      <c r="E283" s="133"/>
      <c r="F283" s="133"/>
      <c r="G283" s="133"/>
      <c r="H283" s="133"/>
      <c r="I283" s="133"/>
      <c r="J283" s="133"/>
      <c r="K283" s="133"/>
      <c r="L283" s="133"/>
      <c r="M283" s="133"/>
      <c r="N283" s="133"/>
      <c r="O283" s="133"/>
      <c r="P283" s="133"/>
      <c r="Q283" s="133"/>
      <c r="R283" s="133"/>
      <c r="S283" s="133"/>
      <c r="T283" s="133"/>
      <c r="U283" s="133"/>
      <c r="V283" s="133"/>
      <c r="W283" s="133"/>
      <c r="X283" s="133"/>
      <c r="Y283" s="133"/>
      <c r="AB283" s="134" t="s">
        <v>6911</v>
      </c>
      <c r="AC283" s="146" t="e" cm="1">
        <f t="array" ref="AC283">_xlfn.TEXTSPLIT(H283,CHAR(10))</f>
        <v>#VALUE!</v>
      </c>
      <c r="AD283" s="146"/>
      <c r="AE283" s="146" t="e">
        <v>#VALUE!</v>
      </c>
      <c r="AG283" s="134" t="e" cm="1" vm="1">
        <f t="array" ref="AG283">_xlfn.TEXTJOIN(",",TRUE,_xlfn._xlws.FILTER(市町村コード!$B$2:$B$186,ISNUMBER(SEARCH(市町村コード!$B$2:$B$186,K283))))</f>
        <v>#VALUE!</v>
      </c>
      <c r="AH283" s="134" t="e" vm="1">
        <v>#VALUE!</v>
      </c>
      <c r="AI283" s="134" t="str">
        <f t="shared" si="8"/>
        <v/>
      </c>
      <c r="AJ283" s="134" t="str">
        <f t="shared" si="9"/>
        <v/>
      </c>
      <c r="AK283" s="134" t="s">
        <v>6911</v>
      </c>
      <c r="AO283" s="133"/>
      <c r="AP283" s="134" t="e" cm="1">
        <f t="array" ref="AP283">_xlfn.TEXTSPLIT(AO283,CHAR(10))</f>
        <v>#VALUE!</v>
      </c>
      <c r="BM283" s="134" t="e">
        <v>#VALUE!</v>
      </c>
    </row>
    <row r="284" spans="1:73" ht="8.1" customHeight="1">
      <c r="A284" s="133"/>
      <c r="B284" s="133"/>
      <c r="C284" s="133"/>
      <c r="D284" s="133"/>
      <c r="E284" s="133"/>
      <c r="F284" s="133"/>
      <c r="G284" s="133"/>
      <c r="H284" s="133"/>
      <c r="I284" s="178" t="s">
        <v>476</v>
      </c>
      <c r="J284" s="178"/>
      <c r="K284" s="178"/>
      <c r="L284" s="133"/>
      <c r="M284" s="133"/>
      <c r="N284" s="133"/>
      <c r="O284" s="133"/>
      <c r="P284" s="133"/>
      <c r="Q284" s="133"/>
      <c r="R284" s="133"/>
      <c r="S284" s="133"/>
      <c r="T284" s="133"/>
      <c r="U284" s="133"/>
      <c r="V284" s="133"/>
      <c r="W284" s="133"/>
      <c r="X284" s="133"/>
      <c r="Y284" s="133"/>
      <c r="AB284" s="134" t="s">
        <v>6911</v>
      </c>
      <c r="AC284" s="146" t="e" cm="1">
        <f t="array" ref="AC284">_xlfn.TEXTSPLIT(H284,CHAR(10))</f>
        <v>#VALUE!</v>
      </c>
      <c r="AD284" s="146"/>
      <c r="AE284" s="146" t="e">
        <v>#VALUE!</v>
      </c>
      <c r="AG284" s="134" t="e" cm="1" vm="1">
        <f t="array" ref="AG284">_xlfn.TEXTJOIN(",",TRUE,_xlfn._xlws.FILTER(市町村コード!$B$2:$B$186,ISNUMBER(SEARCH(市町村コード!$B$2:$B$186,K284))))</f>
        <v>#VALUE!</v>
      </c>
      <c r="AH284" s="134" t="e" vm="1">
        <v>#VALUE!</v>
      </c>
      <c r="AI284" s="134" t="str">
        <f t="shared" si="8"/>
        <v/>
      </c>
      <c r="AJ284" s="134" t="str">
        <f t="shared" si="9"/>
        <v/>
      </c>
      <c r="AK284" s="134" t="s">
        <v>6911</v>
      </c>
      <c r="AO284" s="133"/>
      <c r="AP284" s="134" t="e" cm="1">
        <f t="array" ref="AP284">_xlfn.TEXTSPLIT(AO284,CHAR(10))</f>
        <v>#VALUE!</v>
      </c>
      <c r="BM284" s="134" t="e">
        <v>#VALUE!</v>
      </c>
    </row>
    <row r="285" spans="1:73" ht="12" customHeight="1">
      <c r="A285" s="133"/>
      <c r="B285" s="179"/>
      <c r="C285" s="179"/>
      <c r="D285" s="179"/>
      <c r="E285" s="179"/>
      <c r="F285" s="133"/>
      <c r="G285" s="133"/>
      <c r="H285" s="133"/>
      <c r="I285" s="178"/>
      <c r="J285" s="178"/>
      <c r="K285" s="178"/>
      <c r="L285" s="133"/>
      <c r="M285" s="133"/>
      <c r="N285" s="133"/>
      <c r="O285" s="133"/>
      <c r="P285" s="133"/>
      <c r="Q285" s="133"/>
      <c r="R285" s="133"/>
      <c r="S285" s="133"/>
      <c r="T285" s="133"/>
      <c r="U285" s="133"/>
      <c r="V285" s="133"/>
      <c r="W285" s="133"/>
      <c r="X285" s="133"/>
      <c r="Y285" s="133"/>
      <c r="AB285" s="134" t="s">
        <v>6911</v>
      </c>
      <c r="AC285" s="146" t="e" cm="1">
        <f t="array" ref="AC285">_xlfn.TEXTSPLIT(H285,CHAR(10))</f>
        <v>#VALUE!</v>
      </c>
      <c r="AD285" s="146"/>
      <c r="AE285" s="146" t="e">
        <v>#VALUE!</v>
      </c>
      <c r="AG285" s="134" t="e" cm="1" vm="1">
        <f t="array" ref="AG285">_xlfn.TEXTJOIN(",",TRUE,_xlfn._xlws.FILTER(市町村コード!$B$2:$B$186,ISNUMBER(SEARCH(市町村コード!$B$2:$B$186,K285))))</f>
        <v>#VALUE!</v>
      </c>
      <c r="AH285" s="134" t="e" vm="1">
        <v>#VALUE!</v>
      </c>
      <c r="AI285" s="134" t="str">
        <f t="shared" si="8"/>
        <v/>
      </c>
      <c r="AJ285" s="134" t="str">
        <f t="shared" si="9"/>
        <v/>
      </c>
      <c r="AK285" s="134" t="s">
        <v>6911</v>
      </c>
      <c r="AO285" s="133"/>
      <c r="AP285" s="134" t="e" cm="1">
        <f t="array" ref="AP285">_xlfn.TEXTSPLIT(AO285,CHAR(10))</f>
        <v>#VALUE!</v>
      </c>
      <c r="BM285" s="134" t="e">
        <v>#VALUE!</v>
      </c>
    </row>
    <row r="286" spans="1:73" ht="14.1" customHeight="1">
      <c r="A286" s="133"/>
      <c r="B286" s="133"/>
      <c r="C286" s="180" t="s">
        <v>477</v>
      </c>
      <c r="D286" s="180"/>
      <c r="E286" s="180"/>
      <c r="F286" s="180"/>
      <c r="G286" s="180"/>
      <c r="H286" s="180"/>
      <c r="I286" s="180"/>
      <c r="J286" s="180"/>
      <c r="K286" s="180"/>
      <c r="L286" s="133"/>
      <c r="M286" s="133"/>
      <c r="N286" s="133"/>
      <c r="O286" s="181" t="s">
        <v>478</v>
      </c>
      <c r="P286" s="181"/>
      <c r="Q286" s="181"/>
      <c r="R286" s="181"/>
      <c r="S286" s="181"/>
      <c r="T286" s="135" t="s">
        <v>608</v>
      </c>
      <c r="U286" s="136" t="s">
        <v>480</v>
      </c>
      <c r="V286" s="133"/>
      <c r="W286" s="133"/>
      <c r="X286" s="133"/>
      <c r="Y286" s="133"/>
      <c r="AB286" s="134" t="s">
        <v>6911</v>
      </c>
      <c r="AC286" s="146" t="e" cm="1">
        <f t="array" ref="AC286">_xlfn.TEXTSPLIT(H286,CHAR(10))</f>
        <v>#VALUE!</v>
      </c>
      <c r="AD286" s="146"/>
      <c r="AE286" s="146" t="e">
        <v>#VALUE!</v>
      </c>
      <c r="AG286" s="134" t="e" cm="1" vm="1">
        <f t="array" ref="AG286">_xlfn.TEXTJOIN(",",TRUE,_xlfn._xlws.FILTER(市町村コード!$B$2:$B$186,ISNUMBER(SEARCH(市町村コード!$B$2:$B$186,K286))))</f>
        <v>#VALUE!</v>
      </c>
      <c r="AH286" s="134" t="e" vm="1">
        <v>#VALUE!</v>
      </c>
      <c r="AI286" s="134" t="str">
        <f t="shared" si="8"/>
        <v/>
      </c>
      <c r="AJ286" s="134" t="str">
        <f t="shared" si="9"/>
        <v/>
      </c>
      <c r="AK286" s="134" t="s">
        <v>6911</v>
      </c>
      <c r="AP286" s="134" t="e" cm="1">
        <f t="array" ref="AP286">_xlfn.TEXTSPLIT(AO286,CHAR(10))</f>
        <v>#VALUE!</v>
      </c>
      <c r="BM286" s="134" t="e">
        <v>#VALUE!</v>
      </c>
    </row>
    <row r="287" spans="1:73" ht="0.95" customHeight="1" thickBot="1">
      <c r="A287" s="133"/>
      <c r="B287" s="133"/>
      <c r="C287" s="133"/>
      <c r="D287" s="133"/>
      <c r="E287" s="133"/>
      <c r="F287" s="133"/>
      <c r="G287" s="133"/>
      <c r="H287" s="133"/>
      <c r="I287" s="133"/>
      <c r="J287" s="133"/>
      <c r="K287" s="133"/>
      <c r="L287" s="133"/>
      <c r="M287" s="133"/>
      <c r="N287" s="133"/>
      <c r="O287" s="133"/>
      <c r="P287" s="133"/>
      <c r="Q287" s="133"/>
      <c r="R287" s="133"/>
      <c r="S287" s="133"/>
      <c r="T287" s="133"/>
      <c r="U287" s="133"/>
      <c r="V287" s="133"/>
      <c r="W287" s="133"/>
      <c r="X287" s="133"/>
      <c r="Y287" s="133"/>
      <c r="AB287" s="134" t="s">
        <v>6911</v>
      </c>
      <c r="AC287" s="146" t="e" cm="1">
        <f t="array" ref="AC287">_xlfn.TEXTSPLIT(H287,CHAR(10))</f>
        <v>#VALUE!</v>
      </c>
      <c r="AD287" s="146"/>
      <c r="AE287" s="146" t="e">
        <v>#VALUE!</v>
      </c>
      <c r="AG287" s="134" t="e" cm="1" vm="1">
        <f t="array" ref="AG287">_xlfn.TEXTJOIN(",",TRUE,_xlfn._xlws.FILTER(市町村コード!$B$2:$B$186,ISNUMBER(SEARCH(市町村コード!$B$2:$B$186,K287))))</f>
        <v>#VALUE!</v>
      </c>
      <c r="AH287" s="134" t="e" vm="1">
        <v>#VALUE!</v>
      </c>
      <c r="AI287" s="134" t="str">
        <f t="shared" si="8"/>
        <v/>
      </c>
      <c r="AJ287" s="134" t="str">
        <f t="shared" si="9"/>
        <v/>
      </c>
      <c r="AK287" s="134" t="s">
        <v>6911</v>
      </c>
      <c r="AO287" s="133"/>
      <c r="AP287" s="134" t="e" cm="1">
        <f t="array" ref="AP287">_xlfn.TEXTSPLIT(AO287,CHAR(10))</f>
        <v>#VALUE!</v>
      </c>
      <c r="BM287" s="134" t="e">
        <v>#VALUE!</v>
      </c>
    </row>
    <row r="288" spans="1:73" ht="0.95" customHeight="1">
      <c r="A288" s="133"/>
      <c r="B288" s="176"/>
      <c r="C288" s="176"/>
      <c r="D288" s="176"/>
      <c r="E288" s="176"/>
      <c r="F288" s="176"/>
      <c r="G288" s="176"/>
      <c r="H288" s="176"/>
      <c r="I288" s="176"/>
      <c r="J288" s="176"/>
      <c r="K288" s="176"/>
      <c r="L288" s="176"/>
      <c r="M288" s="176"/>
      <c r="N288" s="176"/>
      <c r="O288" s="176"/>
      <c r="P288" s="176"/>
      <c r="Q288" s="176"/>
      <c r="R288" s="176"/>
      <c r="S288" s="176"/>
      <c r="T288" s="176"/>
      <c r="U288" s="176"/>
      <c r="V288" s="176"/>
      <c r="W288" s="176"/>
      <c r="X288" s="133"/>
      <c r="Y288" s="133"/>
      <c r="AB288" s="134" t="s">
        <v>6911</v>
      </c>
      <c r="AC288" s="146" t="e" cm="1">
        <f t="array" ref="AC288">_xlfn.TEXTSPLIT(H288,CHAR(10))</f>
        <v>#VALUE!</v>
      </c>
      <c r="AD288" s="146"/>
      <c r="AE288" s="146" t="e">
        <v>#VALUE!</v>
      </c>
      <c r="AG288" s="134" t="e" cm="1" vm="1">
        <f t="array" ref="AG288">_xlfn.TEXTJOIN(",",TRUE,_xlfn._xlws.FILTER(市町村コード!$B$2:$B$186,ISNUMBER(SEARCH(市町村コード!$B$2:$B$186,K288))))</f>
        <v>#VALUE!</v>
      </c>
      <c r="AH288" s="134" t="e" vm="1">
        <v>#VALUE!</v>
      </c>
      <c r="AI288" s="134" t="str">
        <f t="shared" si="8"/>
        <v/>
      </c>
      <c r="AJ288" s="134" t="str">
        <f t="shared" si="9"/>
        <v/>
      </c>
      <c r="AK288" s="134" t="s">
        <v>6911</v>
      </c>
      <c r="AP288" s="134" t="e" cm="1">
        <f t="array" ref="AP288">_xlfn.TEXTSPLIT(AO288,CHAR(10))</f>
        <v>#VALUE!</v>
      </c>
      <c r="BM288" s="134" t="e">
        <v>#VALUE!</v>
      </c>
    </row>
    <row r="289" spans="1:73" ht="15.95" customHeight="1" thickBot="1">
      <c r="A289" s="133"/>
      <c r="B289" s="137"/>
      <c r="C289" s="138" t="s">
        <v>481</v>
      </c>
      <c r="D289" s="137"/>
      <c r="E289" s="177" t="s">
        <v>482</v>
      </c>
      <c r="F289" s="177"/>
      <c r="G289" s="137"/>
      <c r="H289" s="177" t="s">
        <v>483</v>
      </c>
      <c r="I289" s="177"/>
      <c r="J289" s="137"/>
      <c r="K289" s="177" t="s">
        <v>484</v>
      </c>
      <c r="L289" s="177"/>
      <c r="M289" s="137"/>
      <c r="N289" s="177" t="s">
        <v>485</v>
      </c>
      <c r="O289" s="177"/>
      <c r="P289" s="137"/>
      <c r="Q289" s="139" t="s">
        <v>486</v>
      </c>
      <c r="R289" s="137"/>
      <c r="S289" s="177" t="s">
        <v>487</v>
      </c>
      <c r="T289" s="177"/>
      <c r="U289" s="177"/>
      <c r="V289" s="177"/>
      <c r="W289" s="137"/>
      <c r="X289" s="133"/>
      <c r="Y289" s="133"/>
      <c r="AB289" s="134" t="s">
        <v>482</v>
      </c>
      <c r="AC289" s="146" t="str" cm="1">
        <f t="array" ref="AC289">_xlfn.TEXTSPLIT(H289,CHAR(10))</f>
        <v>事業者名/事業所名</v>
      </c>
      <c r="AD289" s="146"/>
      <c r="AE289" s="146" t="s">
        <v>483</v>
      </c>
      <c r="AG289" s="134" t="e" cm="1" vm="1">
        <f t="array" ref="AG289">_xlfn.TEXTJOIN(",",TRUE,_xlfn._xlws.FILTER(市町村コード!$B$2:$B$186,ISNUMBER(SEARCH(市町村コード!$B$2:$B$186,K289))))</f>
        <v>#VALUE!</v>
      </c>
      <c r="AH289" s="134" t="e" vm="1">
        <v>#VALUE!</v>
      </c>
      <c r="AI289" s="134" t="str">
        <f t="shared" si="8"/>
        <v/>
      </c>
      <c r="AJ289" s="134" t="str">
        <f t="shared" si="9"/>
        <v>事業所所在地</v>
      </c>
      <c r="AK289" s="134" t="s">
        <v>484</v>
      </c>
      <c r="AO289" s="139" t="s">
        <v>486</v>
      </c>
      <c r="AP289" s="134" t="str" cm="1">
        <f t="array" ref="AP289">_xlfn.TEXTSPLIT(AO289,CHAR(10))</f>
        <v>受理番号</v>
      </c>
      <c r="BM289" s="134" t="s">
        <v>486</v>
      </c>
    </row>
    <row r="290" spans="1:73" ht="45.95" customHeight="1" thickBot="1">
      <c r="A290" s="133"/>
      <c r="B290" s="184"/>
      <c r="C290" s="140" t="s">
        <v>1189</v>
      </c>
      <c r="D290" s="184"/>
      <c r="E290" s="174" t="s">
        <v>1190</v>
      </c>
      <c r="F290" s="174"/>
      <c r="G290" s="184"/>
      <c r="H290" s="175" t="s">
        <v>1191</v>
      </c>
      <c r="I290" s="175"/>
      <c r="J290" s="184"/>
      <c r="K290" s="175" t="s">
        <v>1192</v>
      </c>
      <c r="L290" s="175"/>
      <c r="M290" s="184"/>
      <c r="N290" s="182" t="s">
        <v>1193</v>
      </c>
      <c r="O290" s="182"/>
      <c r="P290" s="184"/>
      <c r="Q290" s="141" t="s">
        <v>1194</v>
      </c>
      <c r="R290" s="184"/>
      <c r="S290" s="173" t="s">
        <v>1195</v>
      </c>
      <c r="T290" s="173"/>
      <c r="U290" s="173"/>
      <c r="V290" s="173"/>
      <c r="W290" s="184"/>
      <c r="X290" s="133"/>
      <c r="Y290" s="133"/>
      <c r="AB290" s="134" t="s">
        <v>9214</v>
      </c>
      <c r="AC290" s="146" t="str" cm="1">
        <f t="array" ref="AC290:AD290">_xlfn.TEXTSPLIT(H290,CHAR(10))</f>
        <v>株式会社　ミッションカンパニー</v>
      </c>
      <c r="AD290" s="146" t="str">
        <v>訪問看護ステーション　きぼう</v>
      </c>
      <c r="AE290" s="146" t="s">
        <v>7756</v>
      </c>
      <c r="AF290" s="134" t="s">
        <v>7757</v>
      </c>
      <c r="AG290" s="134" t="str" cm="1">
        <f t="array" ref="AG290">_xlfn.TEXTJOIN(",",TRUE,_xlfn._xlws.FILTER(市町村コード!$B$2:$B$186,ISNUMBER(SEARCH(市町村コード!$B$2:$B$186,K290))))</f>
        <v>札幌市</v>
      </c>
      <c r="AH290" s="134" t="s">
        <v>6712</v>
      </c>
      <c r="AI290" s="134" t="str">
        <f t="shared" si="8"/>
        <v xml:space="preserve">
札幌市北区北二十五条西１６丁目８番２０号</v>
      </c>
      <c r="AJ290" s="134" t="str">
        <f t="shared" si="9"/>
        <v>〒001－0025</v>
      </c>
      <c r="AK290" s="134" t="s">
        <v>6977</v>
      </c>
      <c r="AO290" s="142" t="s">
        <v>1194</v>
      </c>
      <c r="AP290" s="134" t="str" cm="1">
        <f t="array" ref="AP290:AS290">_xlfn.TEXTSPLIT(AO290,CHAR(10))</f>
        <v>( 訪看24 )第    282 号</v>
      </c>
      <c r="AQ290" s="134" t="str">
        <v>( 訪看25 )第    380 号</v>
      </c>
      <c r="AR290" s="134" t="str">
        <v>( 訪看34 )第    110 号</v>
      </c>
      <c r="AS290" s="134" t="str">
        <v>( 訪看41 )第    197 号</v>
      </c>
      <c r="BM290" s="134" t="s">
        <v>10666</v>
      </c>
      <c r="BN290" s="134" t="s">
        <v>10667</v>
      </c>
      <c r="BO290" s="134" t="s">
        <v>10668</v>
      </c>
      <c r="BP290" s="134" t="s">
        <v>10669</v>
      </c>
    </row>
    <row r="291" spans="1:73" ht="45.95" customHeight="1" thickBot="1">
      <c r="A291" s="133"/>
      <c r="B291" s="184"/>
      <c r="C291" s="140" t="s">
        <v>1196</v>
      </c>
      <c r="D291" s="184"/>
      <c r="E291" s="174" t="s">
        <v>1197</v>
      </c>
      <c r="F291" s="174"/>
      <c r="G291" s="184"/>
      <c r="H291" s="175" t="s">
        <v>1198</v>
      </c>
      <c r="I291" s="175"/>
      <c r="J291" s="184"/>
      <c r="K291" s="175" t="s">
        <v>1199</v>
      </c>
      <c r="L291" s="175"/>
      <c r="M291" s="184"/>
      <c r="N291" s="182" t="s">
        <v>1200</v>
      </c>
      <c r="O291" s="182"/>
      <c r="P291" s="184"/>
      <c r="Q291" s="141" t="s">
        <v>1201</v>
      </c>
      <c r="R291" s="184"/>
      <c r="S291" s="173" t="s">
        <v>1202</v>
      </c>
      <c r="T291" s="173"/>
      <c r="U291" s="173"/>
      <c r="V291" s="173"/>
      <c r="W291" s="184"/>
      <c r="X291" s="133"/>
      <c r="Y291" s="133"/>
      <c r="AB291" s="134" t="s">
        <v>9215</v>
      </c>
      <c r="AC291" s="146" t="str" cm="1">
        <f t="array" ref="AC291:AD291">_xlfn.TEXTSPLIT(H291,CHAR(10))</f>
        <v>医療法人社団　平澤内科呼吸器科クリニック</v>
      </c>
      <c r="AD291" s="146" t="str">
        <v>生きる　訪問看護ステーション</v>
      </c>
      <c r="AE291" s="146" t="s">
        <v>7758</v>
      </c>
      <c r="AF291" s="134" t="s">
        <v>7759</v>
      </c>
      <c r="AG291" s="134" t="str" cm="1">
        <f t="array" ref="AG291">_xlfn.TEXTJOIN(",",TRUE,_xlfn._xlws.FILTER(市町村コード!$B$2:$B$186,ISNUMBER(SEARCH(市町村コード!$B$2:$B$186,K291))))</f>
        <v>札幌市</v>
      </c>
      <c r="AH291" s="134" t="s">
        <v>6712</v>
      </c>
      <c r="AI291" s="134" t="str">
        <f t="shared" si="8"/>
        <v xml:space="preserve">
札幌市東区北二十五条東３丁目３ー１１</v>
      </c>
      <c r="AJ291" s="134" t="str">
        <f t="shared" si="9"/>
        <v>〒065－0025</v>
      </c>
      <c r="AK291" s="134" t="s">
        <v>6978</v>
      </c>
      <c r="AO291" s="142" t="s">
        <v>1201</v>
      </c>
      <c r="AP291" s="134" t="str" cm="1">
        <f t="array" ref="AP291:AR291">_xlfn.TEXTSPLIT(AO291,CHAR(10))</f>
        <v>( 訪看10 )第    130 号</v>
      </c>
      <c r="AQ291" s="134" t="str">
        <v>( 訪看24 )第    283 号</v>
      </c>
      <c r="AR291" s="134" t="str">
        <v>( 訪看25 )第    381 号</v>
      </c>
      <c r="BM291" s="134" t="s">
        <v>10670</v>
      </c>
      <c r="BN291" s="134" t="s">
        <v>10671</v>
      </c>
      <c r="BO291" s="134" t="s">
        <v>10672</v>
      </c>
    </row>
    <row r="292" spans="1:73" ht="57" customHeight="1" thickBot="1">
      <c r="A292" s="133"/>
      <c r="B292" s="184"/>
      <c r="C292" s="140" t="s">
        <v>1203</v>
      </c>
      <c r="D292" s="184"/>
      <c r="E292" s="174" t="s">
        <v>1204</v>
      </c>
      <c r="F292" s="174"/>
      <c r="G292" s="184"/>
      <c r="H292" s="175" t="s">
        <v>1205</v>
      </c>
      <c r="I292" s="175"/>
      <c r="J292" s="184"/>
      <c r="K292" s="175" t="s">
        <v>1206</v>
      </c>
      <c r="L292" s="175"/>
      <c r="M292" s="184"/>
      <c r="N292" s="182" t="s">
        <v>1207</v>
      </c>
      <c r="O292" s="182"/>
      <c r="P292" s="184"/>
      <c r="Q292" s="141" t="s">
        <v>1208</v>
      </c>
      <c r="R292" s="184"/>
      <c r="S292" s="173" t="s">
        <v>1209</v>
      </c>
      <c r="T292" s="173"/>
      <c r="U292" s="173"/>
      <c r="V292" s="173"/>
      <c r="W292" s="184"/>
      <c r="X292" s="133"/>
      <c r="Y292" s="133"/>
      <c r="AB292" s="134" t="s">
        <v>9216</v>
      </c>
      <c r="AC292" s="146" t="str" cm="1">
        <f t="array" ref="AC292:AD292">_xlfn.TEXTSPLIT(H292,CHAR(10))</f>
        <v>株式会社ソニック</v>
      </c>
      <c r="AD292" s="146" t="str">
        <v>住まいの訪問看護ステーション</v>
      </c>
      <c r="AE292" s="146" t="s">
        <v>7760</v>
      </c>
      <c r="AF292" s="134" t="s">
        <v>7761</v>
      </c>
      <c r="AG292" s="134" t="str" cm="1">
        <f t="array" ref="AG292">_xlfn.TEXTJOIN(",",TRUE,_xlfn._xlws.FILTER(市町村コード!$B$2:$B$186,ISNUMBER(SEARCH(市町村コード!$B$2:$B$186,K292))))</f>
        <v>札幌市</v>
      </c>
      <c r="AH292" s="134" t="s">
        <v>6712</v>
      </c>
      <c r="AI292" s="134" t="str">
        <f t="shared" si="8"/>
        <v xml:space="preserve">
札幌市東区北四十条東９丁目３番５号</v>
      </c>
      <c r="AJ292" s="134" t="str">
        <f t="shared" si="9"/>
        <v>〒007－0840</v>
      </c>
      <c r="AK292" s="134" t="s">
        <v>6979</v>
      </c>
      <c r="AO292" s="142" t="s">
        <v>1208</v>
      </c>
      <c r="AP292" s="134" t="str" cm="1">
        <f t="array" ref="AP292:AU292">_xlfn.TEXTSPLIT(AO292,CHAR(10))</f>
        <v>( 訪看10 )第    144 号</v>
      </c>
      <c r="AQ292" s="134" t="str">
        <v>( 訪看23 )第    303 号</v>
      </c>
      <c r="AR292" s="134" t="str">
        <v>( 訪看25 )第    403 号</v>
      </c>
      <c r="AS292" s="134" t="str">
        <v>( 訪看27 )第      2 号</v>
      </c>
      <c r="AT292" s="134" t="str">
        <v>( 訪看28 )第      2 号</v>
      </c>
      <c r="AU292" s="134" t="str">
        <v>( 訪看41 )第     30 号</v>
      </c>
      <c r="BM292" s="134" t="s">
        <v>10673</v>
      </c>
      <c r="BN292" s="134" t="s">
        <v>10674</v>
      </c>
      <c r="BO292" s="134" t="s">
        <v>10675</v>
      </c>
      <c r="BP292" s="134" t="s">
        <v>10676</v>
      </c>
      <c r="BQ292" s="134" t="s">
        <v>10677</v>
      </c>
      <c r="BR292" s="134" t="s">
        <v>10678</v>
      </c>
    </row>
    <row r="293" spans="1:73" ht="66" customHeight="1" thickBot="1">
      <c r="A293" s="133"/>
      <c r="B293" s="184"/>
      <c r="C293" s="140" t="s">
        <v>1210</v>
      </c>
      <c r="D293" s="184"/>
      <c r="E293" s="174" t="s">
        <v>1211</v>
      </c>
      <c r="F293" s="174"/>
      <c r="G293" s="184"/>
      <c r="H293" s="175" t="s">
        <v>1212</v>
      </c>
      <c r="I293" s="175"/>
      <c r="J293" s="184"/>
      <c r="K293" s="175" t="s">
        <v>1213</v>
      </c>
      <c r="L293" s="175"/>
      <c r="M293" s="184"/>
      <c r="N293" s="182" t="s">
        <v>1214</v>
      </c>
      <c r="O293" s="182"/>
      <c r="P293" s="184"/>
      <c r="Q293" s="141" t="s">
        <v>1215</v>
      </c>
      <c r="R293" s="184"/>
      <c r="S293" s="173" t="s">
        <v>1216</v>
      </c>
      <c r="T293" s="173"/>
      <c r="U293" s="173"/>
      <c r="V293" s="173"/>
      <c r="W293" s="184"/>
      <c r="X293" s="133"/>
      <c r="Y293" s="133"/>
      <c r="AB293" s="134" t="s">
        <v>9217</v>
      </c>
      <c r="AC293" s="146" t="str" cm="1">
        <f t="array" ref="AC293:AD293">_xlfn.TEXTSPLIT(H293,CHAR(10))</f>
        <v>株式会社ｎｏｒｔｈーＡＣＴ</v>
      </c>
      <c r="AD293" s="146" t="str">
        <v>訪問看護ステーションｎｏｒｔｈーＡＣＴ</v>
      </c>
      <c r="AE293" s="146" t="s">
        <v>7762</v>
      </c>
      <c r="AF293" s="134" t="s">
        <v>7763</v>
      </c>
      <c r="AG293" s="134" t="str" cm="1">
        <f t="array" ref="AG293">_xlfn.TEXTJOIN(",",TRUE,_xlfn._xlws.FILTER(市町村コード!$B$2:$B$186,ISNUMBER(SEARCH(市町村コード!$B$2:$B$186,K293))))</f>
        <v>札幌市</v>
      </c>
      <c r="AH293" s="134" t="s">
        <v>6712</v>
      </c>
      <c r="AI293" s="134" t="str">
        <f t="shared" si="8"/>
        <v xml:space="preserve">
札幌市北区新琴似八条３丁目３番１４号</v>
      </c>
      <c r="AJ293" s="134" t="str">
        <f t="shared" si="9"/>
        <v>〒001－0908</v>
      </c>
      <c r="AK293" s="134" t="s">
        <v>6980</v>
      </c>
      <c r="AO293" s="142" t="s">
        <v>1215</v>
      </c>
      <c r="AP293" s="134" t="str" cm="1">
        <f t="array" ref="AP293:AV293">_xlfn.TEXTSPLIT(AO293,CHAR(10))</f>
        <v>( 訪看10 )第    148 号</v>
      </c>
      <c r="AQ293" s="134" t="str">
        <v>( 訪看24 )第    320 号</v>
      </c>
      <c r="AR293" s="134" t="str">
        <v>( 訪看25 )第    420 号</v>
      </c>
      <c r="AS293" s="134" t="str">
        <v>( 訪看27 )第      3 号</v>
      </c>
      <c r="AT293" s="134" t="str">
        <v>( 訪看28 )第      3 号</v>
      </c>
      <c r="AU293" s="134" t="str">
        <v>( 訪看34 )第    355 号</v>
      </c>
      <c r="AV293" s="134" t="str">
        <v>( 訪看40 )第    103 号</v>
      </c>
      <c r="BM293" s="134" t="s">
        <v>10679</v>
      </c>
      <c r="BN293" s="134" t="s">
        <v>10680</v>
      </c>
      <c r="BO293" s="134" t="s">
        <v>10681</v>
      </c>
      <c r="BP293" s="134" t="s">
        <v>10682</v>
      </c>
      <c r="BQ293" s="134" t="s">
        <v>10683</v>
      </c>
      <c r="BR293" s="134" t="s">
        <v>10684</v>
      </c>
      <c r="BS293" s="134" t="s">
        <v>10685</v>
      </c>
    </row>
    <row r="294" spans="1:73" ht="57" customHeight="1" thickBot="1">
      <c r="A294" s="133"/>
      <c r="B294" s="184"/>
      <c r="C294" s="140" t="s">
        <v>1217</v>
      </c>
      <c r="D294" s="184"/>
      <c r="E294" s="174" t="s">
        <v>1218</v>
      </c>
      <c r="F294" s="174"/>
      <c r="G294" s="184"/>
      <c r="H294" s="175" t="s">
        <v>1219</v>
      </c>
      <c r="I294" s="175"/>
      <c r="J294" s="184"/>
      <c r="K294" s="175" t="s">
        <v>1220</v>
      </c>
      <c r="L294" s="175"/>
      <c r="M294" s="184"/>
      <c r="N294" s="182" t="s">
        <v>1221</v>
      </c>
      <c r="O294" s="182"/>
      <c r="P294" s="184"/>
      <c r="Q294" s="141" t="s">
        <v>1222</v>
      </c>
      <c r="R294" s="184"/>
      <c r="S294" s="173" t="s">
        <v>1223</v>
      </c>
      <c r="T294" s="173"/>
      <c r="U294" s="173"/>
      <c r="V294" s="173"/>
      <c r="W294" s="184"/>
      <c r="X294" s="133"/>
      <c r="Y294" s="133"/>
      <c r="AB294" s="134" t="s">
        <v>9218</v>
      </c>
      <c r="AC294" s="146" t="str" cm="1">
        <f t="array" ref="AC294:AD294">_xlfn.TEXTSPLIT(H294,CHAR(10))</f>
        <v>株式会社大蔵商事</v>
      </c>
      <c r="AD294" s="146" t="str">
        <v>訪問看護ステーションあすかⅡ</v>
      </c>
      <c r="AE294" s="146" t="s">
        <v>7764</v>
      </c>
      <c r="AF294" s="134" t="s">
        <v>7765</v>
      </c>
      <c r="AG294" s="134" t="str" cm="1">
        <f t="array" ref="AG294">_xlfn.TEXTJOIN(",",TRUE,_xlfn._xlws.FILTER(市町村コード!$B$2:$B$186,ISNUMBER(SEARCH(市町村コード!$B$2:$B$186,K294))))</f>
        <v>札幌市</v>
      </c>
      <c r="AH294" s="134" t="s">
        <v>6712</v>
      </c>
      <c r="AI294" s="134" t="str">
        <f t="shared" si="8"/>
        <v xml:space="preserve">
札幌市東区伏古十条３丁目１１番１８号</v>
      </c>
      <c r="AJ294" s="134" t="str">
        <f t="shared" si="9"/>
        <v>〒007－0870</v>
      </c>
      <c r="AK294" s="134" t="s">
        <v>6981</v>
      </c>
      <c r="AO294" s="142" t="s">
        <v>1222</v>
      </c>
      <c r="AP294" s="134" t="str" cm="1">
        <f t="array" ref="AP294:AT294">_xlfn.TEXTSPLIT(AO294,CHAR(10))</f>
        <v>( 訪看10 )第    168 号</v>
      </c>
      <c r="AQ294" s="134" t="str">
        <v>( 訪看23 )第    349 号</v>
      </c>
      <c r="AR294" s="134" t="str">
        <v>( 訪看25 )第    447 号</v>
      </c>
      <c r="AS294" s="134" t="str">
        <v>( 訪ベⅠ１ )第    583 号</v>
      </c>
      <c r="AT294" s="134" t="str">
        <v>( 訪看41 )第     31 号</v>
      </c>
      <c r="BM294" s="134" t="s">
        <v>10686</v>
      </c>
      <c r="BN294" s="134" t="s">
        <v>10687</v>
      </c>
      <c r="BO294" s="134" t="s">
        <v>10688</v>
      </c>
      <c r="BP294" s="134" t="s">
        <v>10689</v>
      </c>
      <c r="BQ294" s="134" t="s">
        <v>10690</v>
      </c>
    </row>
    <row r="295" spans="1:73" ht="102" customHeight="1" thickBot="1">
      <c r="A295" s="133"/>
      <c r="B295" s="184"/>
      <c r="C295" s="140" t="s">
        <v>1224</v>
      </c>
      <c r="D295" s="184"/>
      <c r="E295" s="174" t="s">
        <v>1225</v>
      </c>
      <c r="F295" s="174"/>
      <c r="G295" s="184"/>
      <c r="H295" s="175" t="s">
        <v>1226</v>
      </c>
      <c r="I295" s="175"/>
      <c r="J295" s="184"/>
      <c r="K295" s="175" t="s">
        <v>1227</v>
      </c>
      <c r="L295" s="175"/>
      <c r="M295" s="184"/>
      <c r="N295" s="182" t="s">
        <v>1228</v>
      </c>
      <c r="O295" s="182"/>
      <c r="P295" s="184"/>
      <c r="Q295" s="141" t="s">
        <v>1229</v>
      </c>
      <c r="R295" s="184"/>
      <c r="S295" s="173" t="s">
        <v>1230</v>
      </c>
      <c r="T295" s="173"/>
      <c r="U295" s="173"/>
      <c r="V295" s="173"/>
      <c r="W295" s="184"/>
      <c r="X295" s="133"/>
      <c r="Y295" s="133"/>
      <c r="AB295" s="134" t="s">
        <v>9219</v>
      </c>
      <c r="AC295" s="146" t="str" cm="1">
        <f t="array" ref="AC295:AD295">_xlfn.TEXTSPLIT(H295,CHAR(10))</f>
        <v>医療法人社団北昴会ファミール内科</v>
      </c>
      <c r="AD295" s="146" t="str">
        <v>在宅医療センター小石川</v>
      </c>
      <c r="AE295" s="146" t="s">
        <v>7766</v>
      </c>
      <c r="AF295" s="134" t="s">
        <v>7767</v>
      </c>
      <c r="AG295" s="134" t="str" cm="1">
        <f t="array" ref="AG295">_xlfn.TEXTJOIN(",",TRUE,_xlfn._xlws.FILTER(市町村コード!$B$2:$B$186,ISNUMBER(SEARCH(市町村コード!$B$2:$B$186,K295))))</f>
        <v>札幌市</v>
      </c>
      <c r="AH295" s="134" t="s">
        <v>6712</v>
      </c>
      <c r="AI295" s="134" t="str">
        <f t="shared" si="8"/>
        <v xml:space="preserve">
札幌市東区北三十二条東９丁目１番８号小規模療養ホーム小石川参番館</v>
      </c>
      <c r="AJ295" s="134" t="str">
        <f t="shared" si="9"/>
        <v>〒065－0032</v>
      </c>
      <c r="AK295" s="134" t="s">
        <v>6982</v>
      </c>
      <c r="AO295" s="142" t="s">
        <v>1229</v>
      </c>
      <c r="AP295" s="134" t="str" cm="1">
        <f t="array" ref="AP295:AX295">_xlfn.TEXTSPLIT(AO295,CHAR(10))</f>
        <v>( 訪看10 )第    426 号</v>
      </c>
      <c r="AQ295" s="134" t="str">
        <v>( 訪看23 )第    353 号</v>
      </c>
      <c r="AR295" s="134" t="str">
        <v>( 訪看25 )第    450 号</v>
      </c>
      <c r="AS295" s="134" t="str">
        <v>( 訪看27 )第    185 号</v>
      </c>
      <c r="AT295" s="134" t="str">
        <v>( 訪看28 )第    111 号</v>
      </c>
      <c r="AU295" s="134" t="str">
        <v>( 訪ベⅠ１ )第    115 号</v>
      </c>
      <c r="AV295" s="134" t="str">
        <v>( 訪ベⅠ１注 )第     67 号</v>
      </c>
      <c r="AW295" s="134" t="str">
        <v>( 訪看40 )第    636 号</v>
      </c>
      <c r="AX295" s="134" t="str">
        <v>( 訪看41 )第    198 号</v>
      </c>
      <c r="BM295" s="134" t="s">
        <v>10691</v>
      </c>
      <c r="BN295" s="134" t="s">
        <v>10692</v>
      </c>
      <c r="BO295" s="134" t="s">
        <v>10693</v>
      </c>
      <c r="BP295" s="134" t="s">
        <v>10694</v>
      </c>
      <c r="BQ295" s="134" t="s">
        <v>10695</v>
      </c>
      <c r="BR295" s="134" t="s">
        <v>10696</v>
      </c>
      <c r="BS295" s="134" t="s">
        <v>10697</v>
      </c>
      <c r="BT295" s="134" t="s">
        <v>10698</v>
      </c>
      <c r="BU295" s="134" t="s">
        <v>10699</v>
      </c>
    </row>
    <row r="296" spans="1:73" ht="57" customHeight="1" thickBot="1">
      <c r="A296" s="133"/>
      <c r="B296" s="184"/>
      <c r="C296" s="140" t="s">
        <v>1231</v>
      </c>
      <c r="D296" s="184"/>
      <c r="E296" s="174" t="s">
        <v>1232</v>
      </c>
      <c r="F296" s="174"/>
      <c r="G296" s="184"/>
      <c r="H296" s="175" t="s">
        <v>1233</v>
      </c>
      <c r="I296" s="175"/>
      <c r="J296" s="184"/>
      <c r="K296" s="175" t="s">
        <v>1234</v>
      </c>
      <c r="L296" s="175"/>
      <c r="M296" s="184"/>
      <c r="N296" s="182" t="s">
        <v>1235</v>
      </c>
      <c r="O296" s="182"/>
      <c r="P296" s="184"/>
      <c r="Q296" s="141" t="s">
        <v>1236</v>
      </c>
      <c r="R296" s="184"/>
      <c r="S296" s="173" t="s">
        <v>1237</v>
      </c>
      <c r="T296" s="173"/>
      <c r="U296" s="173"/>
      <c r="V296" s="173"/>
      <c r="W296" s="184"/>
      <c r="X296" s="133"/>
      <c r="Y296" s="133"/>
      <c r="AB296" s="134" t="s">
        <v>9220</v>
      </c>
      <c r="AC296" s="146" t="str" cm="1">
        <f t="array" ref="AC296:AD296">_xlfn.TEXTSPLIT(H296,CHAR(10))</f>
        <v>株式会社大蔵商事</v>
      </c>
      <c r="AD296" s="146" t="str">
        <v>訪問看護ステーション　らふ</v>
      </c>
      <c r="AE296" s="146" t="s">
        <v>7764</v>
      </c>
      <c r="AF296" s="134" t="s">
        <v>7768</v>
      </c>
      <c r="AG296" s="134" t="str" cm="1">
        <f t="array" ref="AG296">_xlfn.TEXTJOIN(",",TRUE,_xlfn._xlws.FILTER(市町村コード!$B$2:$B$186,ISNUMBER(SEARCH(市町村コード!$B$2:$B$186,K296))))</f>
        <v>札幌市</v>
      </c>
      <c r="AH296" s="134" t="s">
        <v>6712</v>
      </c>
      <c r="AI296" s="134" t="str">
        <f t="shared" si="8"/>
        <v xml:space="preserve">
札幌市東区伏古二条４丁目１１－１１</v>
      </c>
      <c r="AJ296" s="134" t="str">
        <f t="shared" si="9"/>
        <v>〒007－0862</v>
      </c>
      <c r="AK296" s="134" t="s">
        <v>6983</v>
      </c>
      <c r="AO296" s="142" t="s">
        <v>1236</v>
      </c>
      <c r="AP296" s="134" t="str" cm="1">
        <f t="array" ref="AP296:AT296">_xlfn.TEXTSPLIT(AO296,CHAR(10))</f>
        <v>( 訪看10 )第    172 号</v>
      </c>
      <c r="AQ296" s="134" t="str">
        <v>( 訪看24 )第    357 号</v>
      </c>
      <c r="AR296" s="134" t="str">
        <v>( 訪看25 )第    456 号</v>
      </c>
      <c r="AS296" s="134" t="str">
        <v>( 訪ベⅠ１ )第    584 号</v>
      </c>
      <c r="AT296" s="134" t="str">
        <v>( 訪看41 )第     32 号</v>
      </c>
      <c r="BM296" s="134" t="s">
        <v>10700</v>
      </c>
      <c r="BN296" s="134" t="s">
        <v>10701</v>
      </c>
      <c r="BO296" s="134" t="s">
        <v>10702</v>
      </c>
      <c r="BP296" s="134" t="s">
        <v>10703</v>
      </c>
      <c r="BQ296" s="134" t="s">
        <v>10704</v>
      </c>
    </row>
    <row r="297" spans="1:73" ht="39" customHeight="1" thickBot="1">
      <c r="A297" s="133"/>
      <c r="B297" s="184"/>
      <c r="C297" s="133"/>
      <c r="D297" s="184"/>
      <c r="E297" s="133"/>
      <c r="F297" s="133"/>
      <c r="G297" s="184"/>
      <c r="H297" s="133"/>
      <c r="I297" s="133"/>
      <c r="J297" s="184"/>
      <c r="K297" s="133"/>
      <c r="L297" s="133"/>
      <c r="M297" s="184"/>
      <c r="N297" s="133"/>
      <c r="O297" s="133"/>
      <c r="P297" s="184"/>
      <c r="Q297" s="133"/>
      <c r="R297" s="184"/>
      <c r="S297" s="133"/>
      <c r="T297" s="133"/>
      <c r="U297" s="133"/>
      <c r="V297" s="133"/>
      <c r="W297" s="184"/>
      <c r="X297" s="133"/>
      <c r="Y297" s="133"/>
      <c r="AB297" s="134" t="s">
        <v>6911</v>
      </c>
      <c r="AC297" s="146" t="e" cm="1">
        <f t="array" ref="AC297">_xlfn.TEXTSPLIT(H297,CHAR(10))</f>
        <v>#VALUE!</v>
      </c>
      <c r="AD297" s="146"/>
      <c r="AE297" s="146" t="e">
        <v>#VALUE!</v>
      </c>
      <c r="AG297" s="134" t="e" cm="1" vm="1">
        <f t="array" ref="AG297">_xlfn.TEXTJOIN(",",TRUE,_xlfn._xlws.FILTER(市町村コード!$B$2:$B$186,ISNUMBER(SEARCH(市町村コード!$B$2:$B$186,K297))))</f>
        <v>#VALUE!</v>
      </c>
      <c r="AH297" s="134" t="e" vm="1">
        <v>#VALUE!</v>
      </c>
      <c r="AI297" s="134" t="str">
        <f t="shared" si="8"/>
        <v/>
      </c>
      <c r="AJ297" s="134" t="str">
        <f t="shared" si="9"/>
        <v/>
      </c>
      <c r="AK297" s="134" t="s">
        <v>6911</v>
      </c>
      <c r="AO297" s="133"/>
      <c r="AP297" s="134" t="e" cm="1">
        <f t="array" ref="AP297">_xlfn.TEXTSPLIT(AO297,CHAR(10))</f>
        <v>#VALUE!</v>
      </c>
      <c r="BM297" s="134" t="e">
        <v>#VALUE!</v>
      </c>
    </row>
    <row r="298" spans="1:73" ht="0.95" customHeight="1">
      <c r="A298" s="133"/>
      <c r="B298" s="183"/>
      <c r="C298" s="183"/>
      <c r="D298" s="183"/>
      <c r="E298" s="183"/>
      <c r="F298" s="183"/>
      <c r="G298" s="183"/>
      <c r="H298" s="183"/>
      <c r="I298" s="183"/>
      <c r="J298" s="183"/>
      <c r="K298" s="183"/>
      <c r="L298" s="183"/>
      <c r="M298" s="183"/>
      <c r="N298" s="183"/>
      <c r="O298" s="183"/>
      <c r="P298" s="183"/>
      <c r="Q298" s="183"/>
      <c r="R298" s="183"/>
      <c r="S298" s="183"/>
      <c r="T298" s="183"/>
      <c r="U298" s="183"/>
      <c r="V298" s="183"/>
      <c r="W298" s="133"/>
      <c r="X298" s="133"/>
      <c r="Y298" s="133"/>
      <c r="AB298" s="134" t="s">
        <v>6911</v>
      </c>
      <c r="AC298" s="146" t="e" cm="1">
        <f t="array" ref="AC298">_xlfn.TEXTSPLIT(H298,CHAR(10))</f>
        <v>#VALUE!</v>
      </c>
      <c r="AD298" s="146"/>
      <c r="AE298" s="146" t="e">
        <v>#VALUE!</v>
      </c>
      <c r="AG298" s="134" t="e" cm="1" vm="1">
        <f t="array" ref="AG298">_xlfn.TEXTJOIN(",",TRUE,_xlfn._xlws.FILTER(市町村コード!$B$2:$B$186,ISNUMBER(SEARCH(市町村コード!$B$2:$B$186,K298))))</f>
        <v>#VALUE!</v>
      </c>
      <c r="AH298" s="134" t="e" vm="1">
        <v>#VALUE!</v>
      </c>
      <c r="AI298" s="134" t="str">
        <f t="shared" si="8"/>
        <v/>
      </c>
      <c r="AJ298" s="134" t="str">
        <f t="shared" si="9"/>
        <v/>
      </c>
      <c r="AK298" s="134" t="s">
        <v>6911</v>
      </c>
      <c r="AP298" s="134" t="e" cm="1">
        <f t="array" ref="AP298">_xlfn.TEXTSPLIT(AO298,CHAR(10))</f>
        <v>#VALUE!</v>
      </c>
      <c r="BM298" s="134" t="e">
        <v>#VALUE!</v>
      </c>
    </row>
    <row r="299" spans="1:73" ht="60" customHeight="1">
      <c r="A299" s="133"/>
      <c r="B299" s="133"/>
      <c r="C299" s="133"/>
      <c r="D299" s="133"/>
      <c r="E299" s="133"/>
      <c r="F299" s="133"/>
      <c r="G299" s="133"/>
      <c r="H299" s="133"/>
      <c r="I299" s="133"/>
      <c r="J299" s="133"/>
      <c r="K299" s="133"/>
      <c r="L299" s="133"/>
      <c r="M299" s="133"/>
      <c r="N299" s="133"/>
      <c r="O299" s="133"/>
      <c r="P299" s="133"/>
      <c r="Q299" s="133"/>
      <c r="R299" s="133"/>
      <c r="S299" s="133"/>
      <c r="T299" s="133"/>
      <c r="U299" s="133"/>
      <c r="V299" s="133"/>
      <c r="W299" s="133"/>
      <c r="X299" s="133"/>
      <c r="Y299" s="133"/>
      <c r="AB299" s="134" t="s">
        <v>6911</v>
      </c>
      <c r="AC299" s="146" t="e" cm="1">
        <f t="array" ref="AC299">_xlfn.TEXTSPLIT(H299,CHAR(10))</f>
        <v>#VALUE!</v>
      </c>
      <c r="AD299" s="146"/>
      <c r="AE299" s="146" t="e">
        <v>#VALUE!</v>
      </c>
      <c r="AG299" s="134" t="e" cm="1" vm="1">
        <f t="array" ref="AG299">_xlfn.TEXTJOIN(",",TRUE,_xlfn._xlws.FILTER(市町村コード!$B$2:$B$186,ISNUMBER(SEARCH(市町村コード!$B$2:$B$186,K299))))</f>
        <v>#VALUE!</v>
      </c>
      <c r="AH299" s="134" t="e" vm="1">
        <v>#VALUE!</v>
      </c>
      <c r="AI299" s="134" t="str">
        <f t="shared" si="8"/>
        <v/>
      </c>
      <c r="AJ299" s="134" t="str">
        <f t="shared" si="9"/>
        <v/>
      </c>
      <c r="AK299" s="134" t="s">
        <v>6911</v>
      </c>
      <c r="AO299" s="133"/>
      <c r="AP299" s="134" t="e" cm="1">
        <f t="array" ref="AP299">_xlfn.TEXTSPLIT(AO299,CHAR(10))</f>
        <v>#VALUE!</v>
      </c>
      <c r="BM299" s="134" t="e">
        <v>#VALUE!</v>
      </c>
    </row>
    <row r="300" spans="1:73" ht="12" customHeight="1">
      <c r="A300" s="133"/>
      <c r="B300" s="133"/>
      <c r="C300" s="133"/>
      <c r="D300" s="133"/>
      <c r="E300" s="133"/>
      <c r="F300" s="133"/>
      <c r="G300" s="133"/>
      <c r="H300" s="133"/>
      <c r="I300" s="133"/>
      <c r="J300" s="133"/>
      <c r="K300" s="133"/>
      <c r="L300" s="133"/>
      <c r="M300" s="133"/>
      <c r="N300" s="133"/>
      <c r="O300" s="133"/>
      <c r="P300" s="133"/>
      <c r="Q300" s="133"/>
      <c r="R300" s="133"/>
      <c r="S300" s="133"/>
      <c r="T300" s="133"/>
      <c r="U300" s="133"/>
      <c r="V300" s="133"/>
      <c r="W300" s="133"/>
      <c r="X300" s="133"/>
      <c r="Y300" s="133"/>
      <c r="AB300" s="134" t="s">
        <v>6911</v>
      </c>
      <c r="AC300" s="146" t="e" cm="1">
        <f t="array" ref="AC300">_xlfn.TEXTSPLIT(H300,CHAR(10))</f>
        <v>#VALUE!</v>
      </c>
      <c r="AD300" s="146"/>
      <c r="AE300" s="146" t="e">
        <v>#VALUE!</v>
      </c>
      <c r="AG300" s="134" t="e" cm="1" vm="1">
        <f t="array" ref="AG300">_xlfn.TEXTJOIN(",",TRUE,_xlfn._xlws.FILTER(市町村コード!$B$2:$B$186,ISNUMBER(SEARCH(市町村コード!$B$2:$B$186,K300))))</f>
        <v>#VALUE!</v>
      </c>
      <c r="AH300" s="134" t="e" vm="1">
        <v>#VALUE!</v>
      </c>
      <c r="AI300" s="134" t="str">
        <f t="shared" si="8"/>
        <v/>
      </c>
      <c r="AJ300" s="134" t="str">
        <f t="shared" si="9"/>
        <v/>
      </c>
      <c r="AK300" s="134" t="s">
        <v>6911</v>
      </c>
      <c r="AO300" s="133"/>
      <c r="AP300" s="134" t="e" cm="1">
        <f t="array" ref="AP300">_xlfn.TEXTSPLIT(AO300,CHAR(10))</f>
        <v>#VALUE!</v>
      </c>
      <c r="BM300" s="134" t="e">
        <v>#VALUE!</v>
      </c>
    </row>
    <row r="301" spans="1:73" ht="8.1" customHeight="1">
      <c r="A301" s="133"/>
      <c r="B301" s="133"/>
      <c r="C301" s="133"/>
      <c r="D301" s="133"/>
      <c r="E301" s="133"/>
      <c r="F301" s="133"/>
      <c r="G301" s="133"/>
      <c r="H301" s="133"/>
      <c r="I301" s="178" t="s">
        <v>476</v>
      </c>
      <c r="J301" s="178"/>
      <c r="K301" s="178"/>
      <c r="L301" s="133"/>
      <c r="M301" s="133"/>
      <c r="N301" s="133"/>
      <c r="O301" s="133"/>
      <c r="P301" s="133"/>
      <c r="Q301" s="133"/>
      <c r="R301" s="133"/>
      <c r="S301" s="133"/>
      <c r="T301" s="133"/>
      <c r="U301" s="133"/>
      <c r="V301" s="133"/>
      <c r="W301" s="133"/>
      <c r="X301" s="133"/>
      <c r="Y301" s="133"/>
      <c r="AB301" s="134" t="s">
        <v>6911</v>
      </c>
      <c r="AC301" s="146" t="e" cm="1">
        <f t="array" ref="AC301">_xlfn.TEXTSPLIT(H301,CHAR(10))</f>
        <v>#VALUE!</v>
      </c>
      <c r="AD301" s="146"/>
      <c r="AE301" s="146" t="e">
        <v>#VALUE!</v>
      </c>
      <c r="AG301" s="134" t="e" cm="1" vm="1">
        <f t="array" ref="AG301">_xlfn.TEXTJOIN(",",TRUE,_xlfn._xlws.FILTER(市町村コード!$B$2:$B$186,ISNUMBER(SEARCH(市町村コード!$B$2:$B$186,K301))))</f>
        <v>#VALUE!</v>
      </c>
      <c r="AH301" s="134" t="e" vm="1">
        <v>#VALUE!</v>
      </c>
      <c r="AI301" s="134" t="str">
        <f t="shared" si="8"/>
        <v/>
      </c>
      <c r="AJ301" s="134" t="str">
        <f t="shared" si="9"/>
        <v/>
      </c>
      <c r="AK301" s="134" t="s">
        <v>6911</v>
      </c>
      <c r="AO301" s="133"/>
      <c r="AP301" s="134" t="e" cm="1">
        <f t="array" ref="AP301">_xlfn.TEXTSPLIT(AO301,CHAR(10))</f>
        <v>#VALUE!</v>
      </c>
      <c r="BM301" s="134" t="e">
        <v>#VALUE!</v>
      </c>
    </row>
    <row r="302" spans="1:73" ht="12" customHeight="1">
      <c r="A302" s="133"/>
      <c r="B302" s="179"/>
      <c r="C302" s="179"/>
      <c r="D302" s="179"/>
      <c r="E302" s="179"/>
      <c r="F302" s="133"/>
      <c r="G302" s="133"/>
      <c r="H302" s="133"/>
      <c r="I302" s="178"/>
      <c r="J302" s="178"/>
      <c r="K302" s="178"/>
      <c r="L302" s="133"/>
      <c r="M302" s="133"/>
      <c r="N302" s="133"/>
      <c r="O302" s="133"/>
      <c r="P302" s="133"/>
      <c r="Q302" s="133"/>
      <c r="R302" s="133"/>
      <c r="S302" s="133"/>
      <c r="T302" s="133"/>
      <c r="U302" s="133"/>
      <c r="V302" s="133"/>
      <c r="W302" s="133"/>
      <c r="X302" s="133"/>
      <c r="Y302" s="133"/>
      <c r="AB302" s="134" t="s">
        <v>6911</v>
      </c>
      <c r="AC302" s="146" t="e" cm="1">
        <f t="array" ref="AC302">_xlfn.TEXTSPLIT(H302,CHAR(10))</f>
        <v>#VALUE!</v>
      </c>
      <c r="AD302" s="146"/>
      <c r="AE302" s="146" t="e">
        <v>#VALUE!</v>
      </c>
      <c r="AG302" s="134" t="e" cm="1" vm="1">
        <f t="array" ref="AG302">_xlfn.TEXTJOIN(",",TRUE,_xlfn._xlws.FILTER(市町村コード!$B$2:$B$186,ISNUMBER(SEARCH(市町村コード!$B$2:$B$186,K302))))</f>
        <v>#VALUE!</v>
      </c>
      <c r="AH302" s="134" t="e" vm="1">
        <v>#VALUE!</v>
      </c>
      <c r="AI302" s="134" t="str">
        <f t="shared" si="8"/>
        <v/>
      </c>
      <c r="AJ302" s="134" t="str">
        <f t="shared" si="9"/>
        <v/>
      </c>
      <c r="AK302" s="134" t="s">
        <v>6911</v>
      </c>
      <c r="AO302" s="133"/>
      <c r="AP302" s="134" t="e" cm="1">
        <f t="array" ref="AP302">_xlfn.TEXTSPLIT(AO302,CHAR(10))</f>
        <v>#VALUE!</v>
      </c>
      <c r="BM302" s="134" t="e">
        <v>#VALUE!</v>
      </c>
    </row>
    <row r="303" spans="1:73" ht="14.1" customHeight="1">
      <c r="A303" s="133"/>
      <c r="B303" s="133"/>
      <c r="C303" s="180" t="s">
        <v>477</v>
      </c>
      <c r="D303" s="180"/>
      <c r="E303" s="180"/>
      <c r="F303" s="180"/>
      <c r="G303" s="180"/>
      <c r="H303" s="180"/>
      <c r="I303" s="180"/>
      <c r="J303" s="180"/>
      <c r="K303" s="180"/>
      <c r="L303" s="133"/>
      <c r="M303" s="133"/>
      <c r="N303" s="133"/>
      <c r="O303" s="181" t="s">
        <v>478</v>
      </c>
      <c r="P303" s="181"/>
      <c r="Q303" s="181"/>
      <c r="R303" s="181"/>
      <c r="S303" s="181"/>
      <c r="T303" s="135" t="s">
        <v>615</v>
      </c>
      <c r="U303" s="136" t="s">
        <v>480</v>
      </c>
      <c r="V303" s="133"/>
      <c r="W303" s="133"/>
      <c r="X303" s="133"/>
      <c r="Y303" s="133"/>
      <c r="AB303" s="134" t="s">
        <v>6911</v>
      </c>
      <c r="AC303" s="146" t="e" cm="1">
        <f t="array" ref="AC303">_xlfn.TEXTSPLIT(H303,CHAR(10))</f>
        <v>#VALUE!</v>
      </c>
      <c r="AD303" s="146"/>
      <c r="AE303" s="146" t="e">
        <v>#VALUE!</v>
      </c>
      <c r="AG303" s="134" t="e" cm="1" vm="1">
        <f t="array" ref="AG303">_xlfn.TEXTJOIN(",",TRUE,_xlfn._xlws.FILTER(市町村コード!$B$2:$B$186,ISNUMBER(SEARCH(市町村コード!$B$2:$B$186,K303))))</f>
        <v>#VALUE!</v>
      </c>
      <c r="AH303" s="134" t="e" vm="1">
        <v>#VALUE!</v>
      </c>
      <c r="AI303" s="134" t="str">
        <f t="shared" si="8"/>
        <v/>
      </c>
      <c r="AJ303" s="134" t="str">
        <f t="shared" si="9"/>
        <v/>
      </c>
      <c r="AK303" s="134" t="s">
        <v>6911</v>
      </c>
      <c r="AP303" s="134" t="e" cm="1">
        <f t="array" ref="AP303">_xlfn.TEXTSPLIT(AO303,CHAR(10))</f>
        <v>#VALUE!</v>
      </c>
      <c r="BM303" s="134" t="e">
        <v>#VALUE!</v>
      </c>
    </row>
    <row r="304" spans="1:73" ht="0.95" customHeight="1" thickBot="1">
      <c r="A304" s="133"/>
      <c r="B304" s="133"/>
      <c r="C304" s="133"/>
      <c r="D304" s="133"/>
      <c r="E304" s="133"/>
      <c r="F304" s="133"/>
      <c r="G304" s="133"/>
      <c r="H304" s="133"/>
      <c r="I304" s="133"/>
      <c r="J304" s="133"/>
      <c r="K304" s="133"/>
      <c r="L304" s="133"/>
      <c r="M304" s="133"/>
      <c r="N304" s="133"/>
      <c r="O304" s="133"/>
      <c r="P304" s="133"/>
      <c r="Q304" s="133"/>
      <c r="R304" s="133"/>
      <c r="S304" s="133"/>
      <c r="T304" s="133"/>
      <c r="U304" s="133"/>
      <c r="V304" s="133"/>
      <c r="W304" s="133"/>
      <c r="X304" s="133"/>
      <c r="Y304" s="133"/>
      <c r="AB304" s="134" t="s">
        <v>6911</v>
      </c>
      <c r="AC304" s="146" t="e" cm="1">
        <f t="array" ref="AC304">_xlfn.TEXTSPLIT(H304,CHAR(10))</f>
        <v>#VALUE!</v>
      </c>
      <c r="AD304" s="146"/>
      <c r="AE304" s="146" t="e">
        <v>#VALUE!</v>
      </c>
      <c r="AG304" s="134" t="e" cm="1" vm="1">
        <f t="array" ref="AG304">_xlfn.TEXTJOIN(",",TRUE,_xlfn._xlws.FILTER(市町村コード!$B$2:$B$186,ISNUMBER(SEARCH(市町村コード!$B$2:$B$186,K304))))</f>
        <v>#VALUE!</v>
      </c>
      <c r="AH304" s="134" t="e" vm="1">
        <v>#VALUE!</v>
      </c>
      <c r="AI304" s="134" t="str">
        <f t="shared" si="8"/>
        <v/>
      </c>
      <c r="AJ304" s="134" t="str">
        <f t="shared" si="9"/>
        <v/>
      </c>
      <c r="AK304" s="134" t="s">
        <v>6911</v>
      </c>
      <c r="AO304" s="133"/>
      <c r="AP304" s="134" t="e" cm="1">
        <f t="array" ref="AP304">_xlfn.TEXTSPLIT(AO304,CHAR(10))</f>
        <v>#VALUE!</v>
      </c>
      <c r="BM304" s="134" t="e">
        <v>#VALUE!</v>
      </c>
    </row>
    <row r="305" spans="1:71" ht="0.95" customHeight="1">
      <c r="A305" s="133"/>
      <c r="B305" s="176"/>
      <c r="C305" s="176"/>
      <c r="D305" s="176"/>
      <c r="E305" s="176"/>
      <c r="F305" s="176"/>
      <c r="G305" s="176"/>
      <c r="H305" s="176"/>
      <c r="I305" s="176"/>
      <c r="J305" s="176"/>
      <c r="K305" s="176"/>
      <c r="L305" s="176"/>
      <c r="M305" s="176"/>
      <c r="N305" s="176"/>
      <c r="O305" s="176"/>
      <c r="P305" s="176"/>
      <c r="Q305" s="176"/>
      <c r="R305" s="176"/>
      <c r="S305" s="176"/>
      <c r="T305" s="176"/>
      <c r="U305" s="176"/>
      <c r="V305" s="176"/>
      <c r="W305" s="176"/>
      <c r="X305" s="133"/>
      <c r="Y305" s="133"/>
      <c r="AB305" s="134" t="s">
        <v>6911</v>
      </c>
      <c r="AC305" s="146" t="e" cm="1">
        <f t="array" ref="AC305">_xlfn.TEXTSPLIT(H305,CHAR(10))</f>
        <v>#VALUE!</v>
      </c>
      <c r="AD305" s="146"/>
      <c r="AE305" s="146" t="e">
        <v>#VALUE!</v>
      </c>
      <c r="AG305" s="134" t="e" cm="1" vm="1">
        <f t="array" ref="AG305">_xlfn.TEXTJOIN(",",TRUE,_xlfn._xlws.FILTER(市町村コード!$B$2:$B$186,ISNUMBER(SEARCH(市町村コード!$B$2:$B$186,K305))))</f>
        <v>#VALUE!</v>
      </c>
      <c r="AH305" s="134" t="e" vm="1">
        <v>#VALUE!</v>
      </c>
      <c r="AI305" s="134" t="str">
        <f t="shared" si="8"/>
        <v/>
      </c>
      <c r="AJ305" s="134" t="str">
        <f t="shared" si="9"/>
        <v/>
      </c>
      <c r="AK305" s="134" t="s">
        <v>6911</v>
      </c>
      <c r="AP305" s="134" t="e" cm="1">
        <f t="array" ref="AP305">_xlfn.TEXTSPLIT(AO305,CHAR(10))</f>
        <v>#VALUE!</v>
      </c>
      <c r="BM305" s="134" t="e">
        <v>#VALUE!</v>
      </c>
    </row>
    <row r="306" spans="1:71" ht="15.95" customHeight="1" thickBot="1">
      <c r="A306" s="133"/>
      <c r="B306" s="137"/>
      <c r="C306" s="138" t="s">
        <v>481</v>
      </c>
      <c r="D306" s="137"/>
      <c r="E306" s="177" t="s">
        <v>482</v>
      </c>
      <c r="F306" s="177"/>
      <c r="G306" s="137"/>
      <c r="H306" s="177" t="s">
        <v>483</v>
      </c>
      <c r="I306" s="177"/>
      <c r="J306" s="137"/>
      <c r="K306" s="177" t="s">
        <v>484</v>
      </c>
      <c r="L306" s="177"/>
      <c r="M306" s="137"/>
      <c r="N306" s="177" t="s">
        <v>485</v>
      </c>
      <c r="O306" s="177"/>
      <c r="P306" s="137"/>
      <c r="Q306" s="139" t="s">
        <v>486</v>
      </c>
      <c r="R306" s="137"/>
      <c r="S306" s="177" t="s">
        <v>487</v>
      </c>
      <c r="T306" s="177"/>
      <c r="U306" s="177"/>
      <c r="V306" s="177"/>
      <c r="W306" s="137"/>
      <c r="X306" s="133"/>
      <c r="Y306" s="133"/>
      <c r="AB306" s="134" t="s">
        <v>482</v>
      </c>
      <c r="AC306" s="146" t="str" cm="1">
        <f t="array" ref="AC306">_xlfn.TEXTSPLIT(H306,CHAR(10))</f>
        <v>事業者名/事業所名</v>
      </c>
      <c r="AD306" s="146"/>
      <c r="AE306" s="146" t="s">
        <v>483</v>
      </c>
      <c r="AG306" s="134" t="e" cm="1" vm="1">
        <f t="array" ref="AG306">_xlfn.TEXTJOIN(",",TRUE,_xlfn._xlws.FILTER(市町村コード!$B$2:$B$186,ISNUMBER(SEARCH(市町村コード!$B$2:$B$186,K306))))</f>
        <v>#VALUE!</v>
      </c>
      <c r="AH306" s="134" t="e" vm="1">
        <v>#VALUE!</v>
      </c>
      <c r="AI306" s="134" t="str">
        <f t="shared" si="8"/>
        <v/>
      </c>
      <c r="AJ306" s="134" t="str">
        <f t="shared" si="9"/>
        <v>事業所所在地</v>
      </c>
      <c r="AK306" s="134" t="s">
        <v>484</v>
      </c>
      <c r="AO306" s="139" t="s">
        <v>486</v>
      </c>
      <c r="AP306" s="134" t="str" cm="1">
        <f t="array" ref="AP306">_xlfn.TEXTSPLIT(AO306,CHAR(10))</f>
        <v>受理番号</v>
      </c>
      <c r="BM306" s="134" t="s">
        <v>486</v>
      </c>
    </row>
    <row r="307" spans="1:71" ht="75" customHeight="1" thickBot="1">
      <c r="A307" s="133"/>
      <c r="B307" s="184"/>
      <c r="C307" s="140" t="s">
        <v>1238</v>
      </c>
      <c r="D307" s="184"/>
      <c r="E307" s="174" t="s">
        <v>1239</v>
      </c>
      <c r="F307" s="174"/>
      <c r="G307" s="184"/>
      <c r="H307" s="175" t="s">
        <v>1240</v>
      </c>
      <c r="I307" s="175"/>
      <c r="J307" s="184"/>
      <c r="K307" s="175" t="s">
        <v>1241</v>
      </c>
      <c r="L307" s="175"/>
      <c r="M307" s="184"/>
      <c r="N307" s="182" t="s">
        <v>1242</v>
      </c>
      <c r="O307" s="182"/>
      <c r="P307" s="184"/>
      <c r="Q307" s="141" t="s">
        <v>1243</v>
      </c>
      <c r="R307" s="184"/>
      <c r="S307" s="173" t="s">
        <v>1244</v>
      </c>
      <c r="T307" s="173"/>
      <c r="U307" s="173"/>
      <c r="V307" s="173"/>
      <c r="W307" s="184"/>
      <c r="X307" s="133"/>
      <c r="Y307" s="133"/>
      <c r="AB307" s="134" t="s">
        <v>9221</v>
      </c>
      <c r="AC307" s="146" t="str" cm="1">
        <f t="array" ref="AC307:AD307">_xlfn.TEXTSPLIT(H307,CHAR(10))</f>
        <v>株式会社双葉</v>
      </c>
      <c r="AD307" s="146" t="str">
        <v>訪問看護リハビリステーション　双葉</v>
      </c>
      <c r="AE307" s="146" t="s">
        <v>7769</v>
      </c>
      <c r="AF307" s="134" t="s">
        <v>7770</v>
      </c>
      <c r="AG307" s="134" t="str" cm="1">
        <f t="array" ref="AG307">_xlfn.TEXTJOIN(",",TRUE,_xlfn._xlws.FILTER(市町村コード!$B$2:$B$186,ISNUMBER(SEARCH(市町村コード!$B$2:$B$186,K307))))</f>
        <v>札幌市</v>
      </c>
      <c r="AH307" s="134" t="s">
        <v>6712</v>
      </c>
      <c r="AI307" s="134" t="str">
        <f t="shared" si="8"/>
        <v xml:space="preserve">
札幌市北区新川三条７丁目１番６５新川３．７ビル３階</v>
      </c>
      <c r="AJ307" s="134" t="str">
        <f t="shared" si="9"/>
        <v>〒001－0923</v>
      </c>
      <c r="AK307" s="134" t="s">
        <v>6984</v>
      </c>
      <c r="AO307" s="142" t="s">
        <v>1243</v>
      </c>
      <c r="AP307" s="134" t="str" cm="1">
        <f t="array" ref="AP307:AV307">_xlfn.TEXTSPLIT(AO307,CHAR(10))</f>
        <v>( 訪看10 )第    258 号</v>
      </c>
      <c r="AQ307" s="134" t="str">
        <v>( 訪看23 )第    388 号</v>
      </c>
      <c r="AR307" s="134" t="str">
        <v>( 訪看25 )第    487 号</v>
      </c>
      <c r="AS307" s="134" t="str">
        <v>( 訪看27 )第     77 号</v>
      </c>
      <c r="AT307" s="134" t="str">
        <v>( 訪看34 )第    142 号</v>
      </c>
      <c r="AU307" s="134" t="str">
        <v>( 訪ベⅠ１ )第    509 号</v>
      </c>
      <c r="AV307" s="134" t="str">
        <v>( 訪看40 )第    157 号</v>
      </c>
      <c r="BM307" s="134" t="s">
        <v>10705</v>
      </c>
      <c r="BN307" s="134" t="s">
        <v>10706</v>
      </c>
      <c r="BO307" s="134" t="s">
        <v>10707</v>
      </c>
      <c r="BP307" s="134" t="s">
        <v>10708</v>
      </c>
      <c r="BQ307" s="134" t="s">
        <v>10709</v>
      </c>
      <c r="BR307" s="134" t="s">
        <v>10710</v>
      </c>
      <c r="BS307" s="134" t="s">
        <v>10711</v>
      </c>
    </row>
    <row r="308" spans="1:71" ht="45.95" customHeight="1" thickBot="1">
      <c r="A308" s="133"/>
      <c r="B308" s="184"/>
      <c r="C308" s="140" t="s">
        <v>1245</v>
      </c>
      <c r="D308" s="184"/>
      <c r="E308" s="174" t="s">
        <v>1246</v>
      </c>
      <c r="F308" s="174"/>
      <c r="G308" s="184"/>
      <c r="H308" s="175" t="s">
        <v>1247</v>
      </c>
      <c r="I308" s="175"/>
      <c r="J308" s="184"/>
      <c r="K308" s="175" t="s">
        <v>1248</v>
      </c>
      <c r="L308" s="175"/>
      <c r="M308" s="184"/>
      <c r="N308" s="182" t="s">
        <v>1249</v>
      </c>
      <c r="O308" s="182"/>
      <c r="P308" s="184"/>
      <c r="Q308" s="141" t="s">
        <v>1250</v>
      </c>
      <c r="R308" s="184"/>
      <c r="S308" s="173" t="s">
        <v>1251</v>
      </c>
      <c r="T308" s="173"/>
      <c r="U308" s="173"/>
      <c r="V308" s="173"/>
      <c r="W308" s="184"/>
      <c r="X308" s="133"/>
      <c r="Y308" s="133"/>
      <c r="AB308" s="134" t="s">
        <v>9222</v>
      </c>
      <c r="AC308" s="146" t="str" cm="1">
        <f t="array" ref="AC308:AD308">_xlfn.TEXTSPLIT(H308,CHAR(10))</f>
        <v>株式会社ジュネリカ</v>
      </c>
      <c r="AD308" s="146" t="str">
        <v>早稲田イーライフ札幌　訪問看護リハビリステーション</v>
      </c>
      <c r="AE308" s="146" t="s">
        <v>7771</v>
      </c>
      <c r="AF308" s="134" t="s">
        <v>7772</v>
      </c>
      <c r="AG308" s="134" t="str" cm="1">
        <f t="array" ref="AG308">_xlfn.TEXTJOIN(",",TRUE,_xlfn._xlws.FILTER(市町村コード!$B$2:$B$186,ISNUMBER(SEARCH(市町村コード!$B$2:$B$186,K308))))</f>
        <v>札幌市</v>
      </c>
      <c r="AH308" s="134" t="s">
        <v>6712</v>
      </c>
      <c r="AI308" s="134" t="str">
        <f t="shared" si="8"/>
        <v xml:space="preserve">
札幌市東区北十七条東１丁目１－２０藤井ビル北１７条Ⅲ</v>
      </c>
      <c r="AJ308" s="134" t="str">
        <f t="shared" si="9"/>
        <v>〒065－0017</v>
      </c>
      <c r="AK308" s="134" t="s">
        <v>6985</v>
      </c>
      <c r="AO308" s="142" t="s">
        <v>1250</v>
      </c>
      <c r="AP308" s="134" t="str" cm="1">
        <f t="array" ref="AP308">_xlfn.TEXTSPLIT(AO308,CHAR(10))</f>
        <v>( 訪看10 )第    430 号</v>
      </c>
      <c r="BM308" s="134" t="s">
        <v>10712</v>
      </c>
    </row>
    <row r="309" spans="1:71" ht="48" customHeight="1" thickBot="1">
      <c r="A309" s="133"/>
      <c r="B309" s="184"/>
      <c r="C309" s="140" t="s">
        <v>1252</v>
      </c>
      <c r="D309" s="184"/>
      <c r="E309" s="174" t="s">
        <v>1253</v>
      </c>
      <c r="F309" s="174"/>
      <c r="G309" s="184"/>
      <c r="H309" s="175" t="s">
        <v>1254</v>
      </c>
      <c r="I309" s="175"/>
      <c r="J309" s="184"/>
      <c r="K309" s="175" t="s">
        <v>1255</v>
      </c>
      <c r="L309" s="175"/>
      <c r="M309" s="184"/>
      <c r="N309" s="182" t="s">
        <v>1256</v>
      </c>
      <c r="O309" s="182"/>
      <c r="P309" s="184"/>
      <c r="Q309" s="141" t="s">
        <v>1257</v>
      </c>
      <c r="R309" s="184"/>
      <c r="S309" s="173" t="s">
        <v>1258</v>
      </c>
      <c r="T309" s="173"/>
      <c r="U309" s="173"/>
      <c r="V309" s="173"/>
      <c r="W309" s="184"/>
      <c r="X309" s="133"/>
      <c r="Y309" s="133"/>
      <c r="AB309" s="134" t="s">
        <v>9223</v>
      </c>
      <c r="AC309" s="146" t="str" cm="1">
        <f t="array" ref="AC309:AD309">_xlfn.TEXTSPLIT(H309,CHAR(10))</f>
        <v>学校法人東日本学園</v>
      </c>
      <c r="AD309" s="146" t="str">
        <v>北海道医療大学訪問看護ステーション</v>
      </c>
      <c r="AE309" s="146" t="s">
        <v>7773</v>
      </c>
      <c r="AF309" s="134" t="s">
        <v>7774</v>
      </c>
      <c r="AG309" s="134" t="str" cm="1">
        <f t="array" ref="AG309">_xlfn.TEXTJOIN(",",TRUE,_xlfn._xlws.FILTER(市町村コード!$B$2:$B$186,ISNUMBER(SEARCH(市町村コード!$B$2:$B$186,K309))))</f>
        <v>札幌市</v>
      </c>
      <c r="AH309" s="134" t="s">
        <v>6712</v>
      </c>
      <c r="AI309" s="134" t="str">
        <f t="shared" si="8"/>
        <v xml:space="preserve">
札幌市北区あいの里二条６丁目２番１号北海道医療大学地域包括ケアセンター内</v>
      </c>
      <c r="AJ309" s="134" t="str">
        <f t="shared" si="9"/>
        <v>〒002－8072</v>
      </c>
      <c r="AK309" s="134" t="s">
        <v>6971</v>
      </c>
      <c r="AO309" s="142" t="s">
        <v>1257</v>
      </c>
      <c r="AP309" s="134" t="str" cm="1">
        <f t="array" ref="AP309:AT309">_xlfn.TEXTSPLIT(AO309,CHAR(10))</f>
        <v>( 訪看24 )第    420 号</v>
      </c>
      <c r="AQ309" s="134" t="str">
        <v>( 訪看25 )第    519 号</v>
      </c>
      <c r="AR309" s="134" t="str">
        <v>( 訪看26 )第     11 号</v>
      </c>
      <c r="AS309" s="134" t="str">
        <v>( 訪看32 )第      1 号</v>
      </c>
      <c r="AT309" s="134" t="str">
        <v>( 訪看40 )第    143 号</v>
      </c>
      <c r="BM309" s="134" t="s">
        <v>10713</v>
      </c>
      <c r="BN309" s="134" t="s">
        <v>10714</v>
      </c>
      <c r="BO309" s="134" t="s">
        <v>10715</v>
      </c>
      <c r="BP309" s="134" t="s">
        <v>10716</v>
      </c>
      <c r="BQ309" s="134" t="s">
        <v>10717</v>
      </c>
    </row>
    <row r="310" spans="1:71" ht="45.95" customHeight="1" thickBot="1">
      <c r="A310" s="133"/>
      <c r="B310" s="184"/>
      <c r="C310" s="140" t="s">
        <v>1259</v>
      </c>
      <c r="D310" s="184"/>
      <c r="E310" s="174" t="s">
        <v>1260</v>
      </c>
      <c r="F310" s="174"/>
      <c r="G310" s="184"/>
      <c r="H310" s="175" t="s">
        <v>1261</v>
      </c>
      <c r="I310" s="175"/>
      <c r="J310" s="184"/>
      <c r="K310" s="175" t="s">
        <v>1262</v>
      </c>
      <c r="L310" s="175"/>
      <c r="M310" s="184"/>
      <c r="N310" s="182" t="s">
        <v>1263</v>
      </c>
      <c r="O310" s="182"/>
      <c r="P310" s="184"/>
      <c r="Q310" s="141" t="s">
        <v>1264</v>
      </c>
      <c r="R310" s="184"/>
      <c r="S310" s="173" t="s">
        <v>1265</v>
      </c>
      <c r="T310" s="173"/>
      <c r="U310" s="173"/>
      <c r="V310" s="173"/>
      <c r="W310" s="184"/>
      <c r="X310" s="133"/>
      <c r="Y310" s="133"/>
      <c r="AB310" s="134" t="s">
        <v>9224</v>
      </c>
      <c r="AC310" s="146" t="str" cm="1">
        <f t="array" ref="AC310:AD310">_xlfn.TEXTSPLIT(H310,CHAR(10))</f>
        <v>株式会社ラック</v>
      </c>
      <c r="AD310" s="146" t="str">
        <v>訪問看護ステーションあんじゅ</v>
      </c>
      <c r="AE310" s="146" t="s">
        <v>7775</v>
      </c>
      <c r="AF310" s="134" t="s">
        <v>7776</v>
      </c>
      <c r="AG310" s="134" t="str" cm="1">
        <f t="array" ref="AG310">_xlfn.TEXTJOIN(",",TRUE,_xlfn._xlws.FILTER(市町村コード!$B$2:$B$186,ISNUMBER(SEARCH(市町村コード!$B$2:$B$186,K310))))</f>
        <v>札幌市</v>
      </c>
      <c r="AH310" s="134" t="s">
        <v>6712</v>
      </c>
      <c r="AI310" s="134" t="str">
        <f t="shared" si="8"/>
        <v xml:space="preserve">
札幌市北区新琴似十一条１６丁目８－２１　コーワハイツ新琴似２０２</v>
      </c>
      <c r="AJ310" s="134" t="str">
        <f t="shared" si="9"/>
        <v>〒001－0911</v>
      </c>
      <c r="AK310" s="134" t="s">
        <v>6986</v>
      </c>
      <c r="AO310" s="142" t="s">
        <v>1264</v>
      </c>
      <c r="AP310" s="134" t="str" cm="1">
        <f t="array" ref="AP310:AR310">_xlfn.TEXTSPLIT(AO310,CHAR(10))</f>
        <v>( 訪看23 )第    448 号</v>
      </c>
      <c r="AQ310" s="134" t="str">
        <v>( 訪看25 )第    543 号</v>
      </c>
      <c r="AR310" s="134" t="str">
        <v>( 訪看41 )第     33 号</v>
      </c>
      <c r="BM310" s="134" t="s">
        <v>10718</v>
      </c>
      <c r="BN310" s="134" t="s">
        <v>10719</v>
      </c>
      <c r="BO310" s="134" t="s">
        <v>10720</v>
      </c>
    </row>
    <row r="311" spans="1:71" ht="45.95" customHeight="1" thickBot="1">
      <c r="A311" s="133"/>
      <c r="B311" s="184"/>
      <c r="C311" s="140" t="s">
        <v>1266</v>
      </c>
      <c r="D311" s="184"/>
      <c r="E311" s="174" t="s">
        <v>1267</v>
      </c>
      <c r="F311" s="174"/>
      <c r="G311" s="184"/>
      <c r="H311" s="175" t="s">
        <v>1268</v>
      </c>
      <c r="I311" s="175"/>
      <c r="J311" s="184"/>
      <c r="K311" s="175" t="s">
        <v>1269</v>
      </c>
      <c r="L311" s="175"/>
      <c r="M311" s="184"/>
      <c r="N311" s="182" t="s">
        <v>1270</v>
      </c>
      <c r="O311" s="182"/>
      <c r="P311" s="184"/>
      <c r="Q311" s="141" t="s">
        <v>1271</v>
      </c>
      <c r="R311" s="184"/>
      <c r="S311" s="173" t="s">
        <v>1272</v>
      </c>
      <c r="T311" s="173"/>
      <c r="U311" s="173"/>
      <c r="V311" s="173"/>
      <c r="W311" s="184"/>
      <c r="X311" s="133"/>
      <c r="Y311" s="133"/>
      <c r="AB311" s="134" t="s">
        <v>9225</v>
      </c>
      <c r="AC311" s="146" t="str" cm="1">
        <f t="array" ref="AC311:AD311">_xlfn.TEXTSPLIT(H311,CHAR(10))</f>
        <v>合同会社ごう在宅メディケア</v>
      </c>
      <c r="AD311" s="146" t="str">
        <v>ごう在宅訪問看護ステーション</v>
      </c>
      <c r="AE311" s="146" t="s">
        <v>7777</v>
      </c>
      <c r="AF311" s="134" t="s">
        <v>7778</v>
      </c>
      <c r="AG311" s="134" t="str" cm="1">
        <f t="array" ref="AG311">_xlfn.TEXTJOIN(",",TRUE,_xlfn._xlws.FILTER(市町村コード!$B$2:$B$186,ISNUMBER(SEARCH(市町村コード!$B$2:$B$186,K311))))</f>
        <v>札幌市</v>
      </c>
      <c r="AH311" s="134" t="s">
        <v>6712</v>
      </c>
      <c r="AI311" s="134" t="str">
        <f t="shared" si="8"/>
        <v xml:space="preserve">
札幌市中央区北四条東２丁目８－２マルイト北４条ビル</v>
      </c>
      <c r="AJ311" s="134" t="str">
        <f t="shared" si="9"/>
        <v>〒060－0034</v>
      </c>
      <c r="AK311" s="134" t="s">
        <v>6987</v>
      </c>
      <c r="AO311" s="142" t="s">
        <v>1271</v>
      </c>
      <c r="AP311" s="134" t="str" cm="1">
        <f t="array" ref="AP311:AQ311">_xlfn.TEXTSPLIT(AO311,CHAR(10))</f>
        <v>( 訪看24 )第    455 号</v>
      </c>
      <c r="AQ311" s="134" t="str">
        <v>( 訪看25 )第    551 号</v>
      </c>
      <c r="BM311" s="134" t="s">
        <v>10721</v>
      </c>
      <c r="BN311" s="134" t="s">
        <v>10722</v>
      </c>
    </row>
    <row r="312" spans="1:71" ht="45.95" customHeight="1" thickBot="1">
      <c r="A312" s="133"/>
      <c r="B312" s="184"/>
      <c r="C312" s="140" t="s">
        <v>1273</v>
      </c>
      <c r="D312" s="184"/>
      <c r="E312" s="174" t="s">
        <v>1274</v>
      </c>
      <c r="F312" s="174"/>
      <c r="G312" s="184"/>
      <c r="H312" s="175" t="s">
        <v>1275</v>
      </c>
      <c r="I312" s="175"/>
      <c r="J312" s="184"/>
      <c r="K312" s="175" t="s">
        <v>1276</v>
      </c>
      <c r="L312" s="175"/>
      <c r="M312" s="184"/>
      <c r="N312" s="182" t="s">
        <v>1277</v>
      </c>
      <c r="O312" s="182"/>
      <c r="P312" s="184"/>
      <c r="Q312" s="141" t="s">
        <v>1278</v>
      </c>
      <c r="R312" s="184"/>
      <c r="S312" s="173" t="s">
        <v>1279</v>
      </c>
      <c r="T312" s="173"/>
      <c r="U312" s="173"/>
      <c r="V312" s="173"/>
      <c r="W312" s="184"/>
      <c r="X312" s="133"/>
      <c r="Y312" s="133"/>
      <c r="AB312" s="134" t="s">
        <v>9226</v>
      </c>
      <c r="AC312" s="146" t="str" cm="1">
        <f t="array" ref="AC312:AD312">_xlfn.TEXTSPLIT(H312,CHAR(10))</f>
        <v>株式会社フロンティア</v>
      </c>
      <c r="AD312" s="146" t="str">
        <v>ウェルスタイル拓北訪問看護ステーション</v>
      </c>
      <c r="AE312" s="146" t="s">
        <v>7779</v>
      </c>
      <c r="AF312" s="134" t="s">
        <v>7780</v>
      </c>
      <c r="AG312" s="134" t="str" cm="1">
        <f t="array" ref="AG312">_xlfn.TEXTJOIN(",",TRUE,_xlfn._xlws.FILTER(市町村コード!$B$2:$B$186,ISNUMBER(SEARCH(市町村コード!$B$2:$B$186,K312))))</f>
        <v>札幌市</v>
      </c>
      <c r="AH312" s="134" t="s">
        <v>6712</v>
      </c>
      <c r="AI312" s="134" t="str">
        <f t="shared" si="8"/>
        <v xml:space="preserve">
札幌市北区拓北八条３丁目２番１号トートイス拓北</v>
      </c>
      <c r="AJ312" s="134" t="str">
        <f t="shared" si="9"/>
        <v>〒002－8068</v>
      </c>
      <c r="AK312" s="134" t="s">
        <v>6988</v>
      </c>
      <c r="AO312" s="142" t="s">
        <v>1278</v>
      </c>
      <c r="AP312" s="134" t="str" cm="1">
        <f t="array" ref="AP312:AS312">_xlfn.TEXTSPLIT(AO312,CHAR(10))</f>
        <v>( 訪看10 )第    749 号</v>
      </c>
      <c r="AQ312" s="134" t="str">
        <v>( 訪看24 )第    462 号</v>
      </c>
      <c r="AR312" s="134" t="str">
        <v>( 訪看25 )第    558 号</v>
      </c>
      <c r="AS312" s="134" t="str">
        <v>( 訪看41 )第    155 号</v>
      </c>
      <c r="BM312" s="134" t="s">
        <v>10723</v>
      </c>
      <c r="BN312" s="134" t="s">
        <v>10724</v>
      </c>
      <c r="BO312" s="134" t="s">
        <v>10725</v>
      </c>
      <c r="BP312" s="134" t="s">
        <v>10726</v>
      </c>
    </row>
    <row r="313" spans="1:71" ht="57" customHeight="1" thickBot="1">
      <c r="A313" s="133"/>
      <c r="B313" s="184"/>
      <c r="C313" s="140" t="s">
        <v>1280</v>
      </c>
      <c r="D313" s="184"/>
      <c r="E313" s="174" t="s">
        <v>1281</v>
      </c>
      <c r="F313" s="174"/>
      <c r="G313" s="184"/>
      <c r="H313" s="175" t="s">
        <v>1282</v>
      </c>
      <c r="I313" s="175"/>
      <c r="J313" s="184"/>
      <c r="K313" s="175" t="s">
        <v>1283</v>
      </c>
      <c r="L313" s="175"/>
      <c r="M313" s="184"/>
      <c r="N313" s="182" t="s">
        <v>1284</v>
      </c>
      <c r="O313" s="182"/>
      <c r="P313" s="184"/>
      <c r="Q313" s="141" t="s">
        <v>1285</v>
      </c>
      <c r="R313" s="184"/>
      <c r="S313" s="173" t="s">
        <v>1286</v>
      </c>
      <c r="T313" s="173"/>
      <c r="U313" s="173"/>
      <c r="V313" s="173"/>
      <c r="W313" s="184"/>
      <c r="X313" s="133"/>
      <c r="Y313" s="133"/>
      <c r="AB313" s="134" t="s">
        <v>9227</v>
      </c>
      <c r="AC313" s="146" t="str" cm="1">
        <f t="array" ref="AC313:AD313">_xlfn.TEXTSPLIT(H313,CHAR(10))</f>
        <v>アメジストライフ株式会社</v>
      </c>
      <c r="AD313" s="146" t="str">
        <v>訪問看護ステーションあいか</v>
      </c>
      <c r="AE313" s="146" t="s">
        <v>7781</v>
      </c>
      <c r="AF313" s="134" t="s">
        <v>7782</v>
      </c>
      <c r="AG313" s="134" t="str" cm="1">
        <f t="array" ref="AG313">_xlfn.TEXTJOIN(",",TRUE,_xlfn._xlws.FILTER(市町村コード!$B$2:$B$186,ISNUMBER(SEARCH(市町村コード!$B$2:$B$186,K313))))</f>
        <v>札幌市</v>
      </c>
      <c r="AH313" s="134" t="s">
        <v>6712</v>
      </c>
      <c r="AI313" s="134" t="str">
        <f t="shared" si="8"/>
        <v xml:space="preserve">
札幌市東区伏古十三条３丁目１１－７</v>
      </c>
      <c r="AJ313" s="134" t="str">
        <f t="shared" si="9"/>
        <v>〒007－0873</v>
      </c>
      <c r="AK313" s="134" t="s">
        <v>6989</v>
      </c>
      <c r="AO313" s="142" t="s">
        <v>1285</v>
      </c>
      <c r="AP313" s="134" t="str" cm="1">
        <f t="array" ref="AP313:AU313">_xlfn.TEXTSPLIT(AO313,CHAR(10))</f>
        <v>( 訪看10 )第    261 号</v>
      </c>
      <c r="AQ313" s="134" t="str">
        <v>( 訪看23 )第    473 号</v>
      </c>
      <c r="AR313" s="134" t="str">
        <v>( 訪看25 )第    568 号</v>
      </c>
      <c r="AS313" s="134" t="str">
        <v>( 訪看27 )第     80 号</v>
      </c>
      <c r="AT313" s="134" t="str">
        <v>( 訪看28 )第     65 号</v>
      </c>
      <c r="AU313" s="134" t="str">
        <v>( 訪看40 )第    140 号</v>
      </c>
      <c r="BM313" s="134" t="s">
        <v>10727</v>
      </c>
      <c r="BN313" s="134" t="s">
        <v>10728</v>
      </c>
      <c r="BO313" s="134" t="s">
        <v>10729</v>
      </c>
      <c r="BP313" s="134" t="s">
        <v>10730</v>
      </c>
      <c r="BQ313" s="134" t="s">
        <v>10731</v>
      </c>
      <c r="BR313" s="134" t="s">
        <v>10732</v>
      </c>
    </row>
    <row r="314" spans="1:71" ht="57" customHeight="1" thickBot="1">
      <c r="A314" s="133"/>
      <c r="B314" s="184"/>
      <c r="C314" s="140" t="s">
        <v>1287</v>
      </c>
      <c r="D314" s="184"/>
      <c r="E314" s="174" t="s">
        <v>1288</v>
      </c>
      <c r="F314" s="174"/>
      <c r="G314" s="184"/>
      <c r="H314" s="175" t="s">
        <v>1289</v>
      </c>
      <c r="I314" s="175"/>
      <c r="J314" s="184"/>
      <c r="K314" s="175" t="s">
        <v>1290</v>
      </c>
      <c r="L314" s="175"/>
      <c r="M314" s="184"/>
      <c r="N314" s="182" t="s">
        <v>1291</v>
      </c>
      <c r="O314" s="182"/>
      <c r="P314" s="184"/>
      <c r="Q314" s="141" t="s">
        <v>1292</v>
      </c>
      <c r="R314" s="184"/>
      <c r="S314" s="173" t="s">
        <v>1293</v>
      </c>
      <c r="T314" s="173"/>
      <c r="U314" s="173"/>
      <c r="V314" s="173"/>
      <c r="W314" s="184"/>
      <c r="X314" s="133"/>
      <c r="Y314" s="133"/>
      <c r="AB314" s="134" t="s">
        <v>9228</v>
      </c>
      <c r="AC314" s="146" t="str" cm="1">
        <f t="array" ref="AC314:AD314">_xlfn.TEXTSPLIT(H314,CHAR(10))</f>
        <v>温っとほーむ株式会社</v>
      </c>
      <c r="AD314" s="146" t="str">
        <v>訪問看護リハビリテーション　温っとほむ</v>
      </c>
      <c r="AE314" s="146" t="s">
        <v>7783</v>
      </c>
      <c r="AF314" s="134" t="s">
        <v>7784</v>
      </c>
      <c r="AG314" s="134" t="str" cm="1">
        <f t="array" ref="AG314">_xlfn.TEXTJOIN(",",TRUE,_xlfn._xlws.FILTER(市町村コード!$B$2:$B$186,ISNUMBER(SEARCH(市町村コード!$B$2:$B$186,K314))))</f>
        <v>札幌市</v>
      </c>
      <c r="AH314" s="134" t="s">
        <v>6712</v>
      </c>
      <c r="AI314" s="134" t="str">
        <f t="shared" si="8"/>
        <v xml:space="preserve">
札幌市東区北五十条東６丁目４番１号</v>
      </c>
      <c r="AJ314" s="134" t="str">
        <f t="shared" si="9"/>
        <v>〒007－0850</v>
      </c>
      <c r="AK314" s="134" t="s">
        <v>6990</v>
      </c>
      <c r="AO314" s="142" t="s">
        <v>1292</v>
      </c>
      <c r="AP314" s="134" t="str" cm="1">
        <f t="array" ref="AP314:AT314">_xlfn.TEXTSPLIT(AO314,CHAR(10))</f>
        <v>( 訪看23 )第    511 号</v>
      </c>
      <c r="AQ314" s="134" t="str">
        <v>( 訪看25 )第    609 号</v>
      </c>
      <c r="AR314" s="134" t="str">
        <v>( 訪看34 )第     97 号</v>
      </c>
      <c r="AS314" s="134" t="str">
        <v>( 訪ベⅠ１ )第    505 号</v>
      </c>
      <c r="AT314" s="134" t="str">
        <v>( 訪看40 )第    118 号</v>
      </c>
      <c r="BM314" s="134" t="s">
        <v>10733</v>
      </c>
      <c r="BN314" s="134" t="s">
        <v>10734</v>
      </c>
      <c r="BO314" s="134" t="s">
        <v>10735</v>
      </c>
      <c r="BP314" s="134" t="s">
        <v>10736</v>
      </c>
      <c r="BQ314" s="134" t="s">
        <v>10737</v>
      </c>
    </row>
    <row r="315" spans="1:71" ht="48.95" customHeight="1" thickBot="1">
      <c r="A315" s="133"/>
      <c r="B315" s="184"/>
      <c r="C315" s="133"/>
      <c r="D315" s="184"/>
      <c r="E315" s="133"/>
      <c r="F315" s="133"/>
      <c r="G315" s="184"/>
      <c r="H315" s="133"/>
      <c r="I315" s="133"/>
      <c r="J315" s="184"/>
      <c r="K315" s="133"/>
      <c r="L315" s="133"/>
      <c r="M315" s="184"/>
      <c r="N315" s="133"/>
      <c r="O315" s="133"/>
      <c r="P315" s="184"/>
      <c r="Q315" s="133"/>
      <c r="R315" s="184"/>
      <c r="S315" s="133"/>
      <c r="T315" s="133"/>
      <c r="U315" s="133"/>
      <c r="V315" s="133"/>
      <c r="W315" s="184"/>
      <c r="X315" s="133"/>
      <c r="Y315" s="133"/>
      <c r="AB315" s="134" t="s">
        <v>6911</v>
      </c>
      <c r="AC315" s="146" t="e" cm="1">
        <f t="array" ref="AC315">_xlfn.TEXTSPLIT(H315,CHAR(10))</f>
        <v>#VALUE!</v>
      </c>
      <c r="AD315" s="146"/>
      <c r="AE315" s="146" t="e">
        <v>#VALUE!</v>
      </c>
      <c r="AG315" s="134" t="e" cm="1" vm="1">
        <f t="array" ref="AG315">_xlfn.TEXTJOIN(",",TRUE,_xlfn._xlws.FILTER(市町村コード!$B$2:$B$186,ISNUMBER(SEARCH(市町村コード!$B$2:$B$186,K315))))</f>
        <v>#VALUE!</v>
      </c>
      <c r="AH315" s="134" t="e" vm="1">
        <v>#VALUE!</v>
      </c>
      <c r="AI315" s="134" t="str">
        <f t="shared" si="8"/>
        <v/>
      </c>
      <c r="AJ315" s="134" t="str">
        <f t="shared" si="9"/>
        <v/>
      </c>
      <c r="AK315" s="134" t="s">
        <v>6911</v>
      </c>
      <c r="AO315" s="133"/>
      <c r="AP315" s="134" t="e" cm="1">
        <f t="array" ref="AP315">_xlfn.TEXTSPLIT(AO315,CHAR(10))</f>
        <v>#VALUE!</v>
      </c>
      <c r="BM315" s="134" t="e">
        <v>#VALUE!</v>
      </c>
    </row>
    <row r="316" spans="1:71" ht="0.95" customHeight="1">
      <c r="A316" s="133"/>
      <c r="B316" s="183"/>
      <c r="C316" s="183"/>
      <c r="D316" s="183"/>
      <c r="E316" s="183"/>
      <c r="F316" s="183"/>
      <c r="G316" s="183"/>
      <c r="H316" s="183"/>
      <c r="I316" s="183"/>
      <c r="J316" s="183"/>
      <c r="K316" s="183"/>
      <c r="L316" s="183"/>
      <c r="M316" s="183"/>
      <c r="N316" s="183"/>
      <c r="O316" s="183"/>
      <c r="P316" s="183"/>
      <c r="Q316" s="183"/>
      <c r="R316" s="183"/>
      <c r="S316" s="183"/>
      <c r="T316" s="183"/>
      <c r="U316" s="183"/>
      <c r="V316" s="183"/>
      <c r="W316" s="133"/>
      <c r="X316" s="133"/>
      <c r="Y316" s="133"/>
      <c r="AB316" s="134" t="s">
        <v>6911</v>
      </c>
      <c r="AC316" s="146" t="e" cm="1">
        <f t="array" ref="AC316">_xlfn.TEXTSPLIT(H316,CHAR(10))</f>
        <v>#VALUE!</v>
      </c>
      <c r="AD316" s="146"/>
      <c r="AE316" s="146" t="e">
        <v>#VALUE!</v>
      </c>
      <c r="AG316" s="134" t="e" cm="1" vm="1">
        <f t="array" ref="AG316">_xlfn.TEXTJOIN(",",TRUE,_xlfn._xlws.FILTER(市町村コード!$B$2:$B$186,ISNUMBER(SEARCH(市町村コード!$B$2:$B$186,K316))))</f>
        <v>#VALUE!</v>
      </c>
      <c r="AH316" s="134" t="e" vm="1">
        <v>#VALUE!</v>
      </c>
      <c r="AI316" s="134" t="str">
        <f t="shared" si="8"/>
        <v/>
      </c>
      <c r="AJ316" s="134" t="str">
        <f t="shared" si="9"/>
        <v/>
      </c>
      <c r="AK316" s="134" t="s">
        <v>6911</v>
      </c>
      <c r="AP316" s="134" t="e" cm="1">
        <f t="array" ref="AP316">_xlfn.TEXTSPLIT(AO316,CHAR(10))</f>
        <v>#VALUE!</v>
      </c>
      <c r="BM316" s="134" t="e">
        <v>#VALUE!</v>
      </c>
    </row>
    <row r="317" spans="1:71" ht="60" customHeight="1">
      <c r="A317" s="133"/>
      <c r="B317" s="133"/>
      <c r="C317" s="133"/>
      <c r="D317" s="133"/>
      <c r="E317" s="133"/>
      <c r="F317" s="133"/>
      <c r="G317" s="133"/>
      <c r="H317" s="133"/>
      <c r="I317" s="133"/>
      <c r="J317" s="133"/>
      <c r="K317" s="133"/>
      <c r="L317" s="133"/>
      <c r="M317" s="133"/>
      <c r="N317" s="133"/>
      <c r="O317" s="133"/>
      <c r="P317" s="133"/>
      <c r="Q317" s="133"/>
      <c r="R317" s="133"/>
      <c r="S317" s="133"/>
      <c r="T317" s="133"/>
      <c r="U317" s="133"/>
      <c r="V317" s="133"/>
      <c r="W317" s="133"/>
      <c r="X317" s="133"/>
      <c r="Y317" s="133"/>
      <c r="AB317" s="134" t="s">
        <v>6911</v>
      </c>
      <c r="AC317" s="146" t="e" cm="1">
        <f t="array" ref="AC317">_xlfn.TEXTSPLIT(H317,CHAR(10))</f>
        <v>#VALUE!</v>
      </c>
      <c r="AD317" s="146"/>
      <c r="AE317" s="146" t="e">
        <v>#VALUE!</v>
      </c>
      <c r="AG317" s="134" t="e" cm="1" vm="1">
        <f t="array" ref="AG317">_xlfn.TEXTJOIN(",",TRUE,_xlfn._xlws.FILTER(市町村コード!$B$2:$B$186,ISNUMBER(SEARCH(市町村コード!$B$2:$B$186,K317))))</f>
        <v>#VALUE!</v>
      </c>
      <c r="AH317" s="134" t="e" vm="1">
        <v>#VALUE!</v>
      </c>
      <c r="AI317" s="134" t="str">
        <f t="shared" si="8"/>
        <v/>
      </c>
      <c r="AJ317" s="134" t="str">
        <f t="shared" si="9"/>
        <v/>
      </c>
      <c r="AK317" s="134" t="s">
        <v>6911</v>
      </c>
      <c r="AO317" s="133"/>
      <c r="AP317" s="134" t="e" cm="1">
        <f t="array" ref="AP317">_xlfn.TEXTSPLIT(AO317,CHAR(10))</f>
        <v>#VALUE!</v>
      </c>
      <c r="BM317" s="134" t="e">
        <v>#VALUE!</v>
      </c>
    </row>
    <row r="318" spans="1:71" ht="12" customHeight="1">
      <c r="A318" s="133"/>
      <c r="B318" s="133"/>
      <c r="C318" s="133"/>
      <c r="D318" s="133"/>
      <c r="E318" s="133"/>
      <c r="F318" s="133"/>
      <c r="G318" s="133"/>
      <c r="H318" s="133"/>
      <c r="I318" s="133"/>
      <c r="J318" s="133"/>
      <c r="K318" s="133"/>
      <c r="L318" s="133"/>
      <c r="M318" s="133"/>
      <c r="N318" s="133"/>
      <c r="O318" s="133"/>
      <c r="P318" s="133"/>
      <c r="Q318" s="133"/>
      <c r="R318" s="133"/>
      <c r="S318" s="133"/>
      <c r="T318" s="133"/>
      <c r="U318" s="133"/>
      <c r="V318" s="133"/>
      <c r="W318" s="133"/>
      <c r="X318" s="133"/>
      <c r="Y318" s="133"/>
      <c r="AB318" s="134" t="s">
        <v>6911</v>
      </c>
      <c r="AC318" s="146" t="e" cm="1">
        <f t="array" ref="AC318">_xlfn.TEXTSPLIT(H318,CHAR(10))</f>
        <v>#VALUE!</v>
      </c>
      <c r="AD318" s="146"/>
      <c r="AE318" s="146" t="e">
        <v>#VALUE!</v>
      </c>
      <c r="AG318" s="134" t="e" cm="1" vm="1">
        <f t="array" ref="AG318">_xlfn.TEXTJOIN(",",TRUE,_xlfn._xlws.FILTER(市町村コード!$B$2:$B$186,ISNUMBER(SEARCH(市町村コード!$B$2:$B$186,K318))))</f>
        <v>#VALUE!</v>
      </c>
      <c r="AH318" s="134" t="e" vm="1">
        <v>#VALUE!</v>
      </c>
      <c r="AI318" s="134" t="str">
        <f t="shared" si="8"/>
        <v/>
      </c>
      <c r="AJ318" s="134" t="str">
        <f t="shared" si="9"/>
        <v/>
      </c>
      <c r="AK318" s="134" t="s">
        <v>6911</v>
      </c>
      <c r="AO318" s="133"/>
      <c r="AP318" s="134" t="e" cm="1">
        <f t="array" ref="AP318">_xlfn.TEXTSPLIT(AO318,CHAR(10))</f>
        <v>#VALUE!</v>
      </c>
      <c r="BM318" s="134" t="e">
        <v>#VALUE!</v>
      </c>
    </row>
    <row r="319" spans="1:71" ht="8.1" customHeight="1">
      <c r="A319" s="133"/>
      <c r="B319" s="133"/>
      <c r="C319" s="133"/>
      <c r="D319" s="133"/>
      <c r="E319" s="133"/>
      <c r="F319" s="133"/>
      <c r="G319" s="133"/>
      <c r="H319" s="133"/>
      <c r="I319" s="178" t="s">
        <v>476</v>
      </c>
      <c r="J319" s="178"/>
      <c r="K319" s="178"/>
      <c r="L319" s="133"/>
      <c r="M319" s="133"/>
      <c r="N319" s="133"/>
      <c r="O319" s="133"/>
      <c r="P319" s="133"/>
      <c r="Q319" s="133"/>
      <c r="R319" s="133"/>
      <c r="S319" s="133"/>
      <c r="T319" s="133"/>
      <c r="U319" s="133"/>
      <c r="V319" s="133"/>
      <c r="W319" s="133"/>
      <c r="X319" s="133"/>
      <c r="Y319" s="133"/>
      <c r="AB319" s="134" t="s">
        <v>6911</v>
      </c>
      <c r="AC319" s="146" t="e" cm="1">
        <f t="array" ref="AC319">_xlfn.TEXTSPLIT(H319,CHAR(10))</f>
        <v>#VALUE!</v>
      </c>
      <c r="AD319" s="146"/>
      <c r="AE319" s="146" t="e">
        <v>#VALUE!</v>
      </c>
      <c r="AG319" s="134" t="e" cm="1" vm="1">
        <f t="array" ref="AG319">_xlfn.TEXTJOIN(",",TRUE,_xlfn._xlws.FILTER(市町村コード!$B$2:$B$186,ISNUMBER(SEARCH(市町村コード!$B$2:$B$186,K319))))</f>
        <v>#VALUE!</v>
      </c>
      <c r="AH319" s="134" t="e" vm="1">
        <v>#VALUE!</v>
      </c>
      <c r="AI319" s="134" t="str">
        <f t="shared" si="8"/>
        <v/>
      </c>
      <c r="AJ319" s="134" t="str">
        <f t="shared" si="9"/>
        <v/>
      </c>
      <c r="AK319" s="134" t="s">
        <v>6911</v>
      </c>
      <c r="AO319" s="133"/>
      <c r="AP319" s="134" t="e" cm="1">
        <f t="array" ref="AP319">_xlfn.TEXTSPLIT(AO319,CHAR(10))</f>
        <v>#VALUE!</v>
      </c>
      <c r="BM319" s="134" t="e">
        <v>#VALUE!</v>
      </c>
    </row>
    <row r="320" spans="1:71" ht="12" customHeight="1">
      <c r="A320" s="133"/>
      <c r="B320" s="179"/>
      <c r="C320" s="179"/>
      <c r="D320" s="179"/>
      <c r="E320" s="179"/>
      <c r="F320" s="133"/>
      <c r="G320" s="133"/>
      <c r="H320" s="133"/>
      <c r="I320" s="178"/>
      <c r="J320" s="178"/>
      <c r="K320" s="178"/>
      <c r="L320" s="133"/>
      <c r="M320" s="133"/>
      <c r="N320" s="133"/>
      <c r="O320" s="133"/>
      <c r="P320" s="133"/>
      <c r="Q320" s="133"/>
      <c r="R320" s="133"/>
      <c r="S320" s="133"/>
      <c r="T320" s="133"/>
      <c r="U320" s="133"/>
      <c r="V320" s="133"/>
      <c r="W320" s="133"/>
      <c r="X320" s="133"/>
      <c r="Y320" s="133"/>
      <c r="AB320" s="134" t="s">
        <v>6911</v>
      </c>
      <c r="AC320" s="146" t="e" cm="1">
        <f t="array" ref="AC320">_xlfn.TEXTSPLIT(H320,CHAR(10))</f>
        <v>#VALUE!</v>
      </c>
      <c r="AD320" s="146"/>
      <c r="AE320" s="146" t="e">
        <v>#VALUE!</v>
      </c>
      <c r="AG320" s="134" t="e" cm="1" vm="1">
        <f t="array" ref="AG320">_xlfn.TEXTJOIN(",",TRUE,_xlfn._xlws.FILTER(市町村コード!$B$2:$B$186,ISNUMBER(SEARCH(市町村コード!$B$2:$B$186,K320))))</f>
        <v>#VALUE!</v>
      </c>
      <c r="AH320" s="134" t="e" vm="1">
        <v>#VALUE!</v>
      </c>
      <c r="AI320" s="134" t="str">
        <f t="shared" si="8"/>
        <v/>
      </c>
      <c r="AJ320" s="134" t="str">
        <f t="shared" si="9"/>
        <v/>
      </c>
      <c r="AK320" s="134" t="s">
        <v>6911</v>
      </c>
      <c r="AO320" s="133"/>
      <c r="AP320" s="134" t="e" cm="1">
        <f t="array" ref="AP320">_xlfn.TEXTSPLIT(AO320,CHAR(10))</f>
        <v>#VALUE!</v>
      </c>
      <c r="BM320" s="134" t="e">
        <v>#VALUE!</v>
      </c>
    </row>
    <row r="321" spans="1:72" ht="14.1" customHeight="1">
      <c r="A321" s="133"/>
      <c r="B321" s="133"/>
      <c r="C321" s="180" t="s">
        <v>477</v>
      </c>
      <c r="D321" s="180"/>
      <c r="E321" s="180"/>
      <c r="F321" s="180"/>
      <c r="G321" s="180"/>
      <c r="H321" s="180"/>
      <c r="I321" s="180"/>
      <c r="J321" s="180"/>
      <c r="K321" s="180"/>
      <c r="L321" s="133"/>
      <c r="M321" s="133"/>
      <c r="N321" s="133"/>
      <c r="O321" s="181" t="s">
        <v>478</v>
      </c>
      <c r="P321" s="181"/>
      <c r="Q321" s="181"/>
      <c r="R321" s="181"/>
      <c r="S321" s="181"/>
      <c r="T321" s="135" t="s">
        <v>622</v>
      </c>
      <c r="U321" s="136" t="s">
        <v>480</v>
      </c>
      <c r="V321" s="133"/>
      <c r="W321" s="133"/>
      <c r="X321" s="133"/>
      <c r="Y321" s="133"/>
      <c r="AB321" s="134" t="s">
        <v>6911</v>
      </c>
      <c r="AC321" s="146" t="e" cm="1">
        <f t="array" ref="AC321">_xlfn.TEXTSPLIT(H321,CHAR(10))</f>
        <v>#VALUE!</v>
      </c>
      <c r="AD321" s="146"/>
      <c r="AE321" s="146" t="e">
        <v>#VALUE!</v>
      </c>
      <c r="AG321" s="134" t="e" cm="1" vm="1">
        <f t="array" ref="AG321">_xlfn.TEXTJOIN(",",TRUE,_xlfn._xlws.FILTER(市町村コード!$B$2:$B$186,ISNUMBER(SEARCH(市町村コード!$B$2:$B$186,K321))))</f>
        <v>#VALUE!</v>
      </c>
      <c r="AH321" s="134" t="e" vm="1">
        <v>#VALUE!</v>
      </c>
      <c r="AI321" s="134" t="str">
        <f t="shared" si="8"/>
        <v/>
      </c>
      <c r="AJ321" s="134" t="str">
        <f t="shared" si="9"/>
        <v/>
      </c>
      <c r="AK321" s="134" t="s">
        <v>6911</v>
      </c>
      <c r="AP321" s="134" t="e" cm="1">
        <f t="array" ref="AP321">_xlfn.TEXTSPLIT(AO321,CHAR(10))</f>
        <v>#VALUE!</v>
      </c>
      <c r="BM321" s="134" t="e">
        <v>#VALUE!</v>
      </c>
    </row>
    <row r="322" spans="1:72" ht="0.95" customHeight="1" thickBot="1">
      <c r="A322" s="133"/>
      <c r="B322" s="133"/>
      <c r="C322" s="133"/>
      <c r="D322" s="133"/>
      <c r="E322" s="133"/>
      <c r="F322" s="133"/>
      <c r="G322" s="133"/>
      <c r="H322" s="133"/>
      <c r="I322" s="133"/>
      <c r="J322" s="133"/>
      <c r="K322" s="133"/>
      <c r="L322" s="133"/>
      <c r="M322" s="133"/>
      <c r="N322" s="133"/>
      <c r="O322" s="133"/>
      <c r="P322" s="133"/>
      <c r="Q322" s="133"/>
      <c r="R322" s="133"/>
      <c r="S322" s="133"/>
      <c r="T322" s="133"/>
      <c r="U322" s="133"/>
      <c r="V322" s="133"/>
      <c r="W322" s="133"/>
      <c r="X322" s="133"/>
      <c r="Y322" s="133"/>
      <c r="AB322" s="134" t="s">
        <v>6911</v>
      </c>
      <c r="AC322" s="146" t="e" cm="1">
        <f t="array" ref="AC322">_xlfn.TEXTSPLIT(H322,CHAR(10))</f>
        <v>#VALUE!</v>
      </c>
      <c r="AD322" s="146"/>
      <c r="AE322" s="146" t="e">
        <v>#VALUE!</v>
      </c>
      <c r="AG322" s="134" t="e" cm="1" vm="1">
        <f t="array" ref="AG322">_xlfn.TEXTJOIN(",",TRUE,_xlfn._xlws.FILTER(市町村コード!$B$2:$B$186,ISNUMBER(SEARCH(市町村コード!$B$2:$B$186,K322))))</f>
        <v>#VALUE!</v>
      </c>
      <c r="AH322" s="134" t="e" vm="1">
        <v>#VALUE!</v>
      </c>
      <c r="AI322" s="134" t="str">
        <f t="shared" si="8"/>
        <v/>
      </c>
      <c r="AJ322" s="134" t="str">
        <f t="shared" si="9"/>
        <v/>
      </c>
      <c r="AK322" s="134" t="s">
        <v>6911</v>
      </c>
      <c r="AO322" s="133"/>
      <c r="AP322" s="134" t="e" cm="1">
        <f t="array" ref="AP322">_xlfn.TEXTSPLIT(AO322,CHAR(10))</f>
        <v>#VALUE!</v>
      </c>
      <c r="BM322" s="134" t="e">
        <v>#VALUE!</v>
      </c>
    </row>
    <row r="323" spans="1:72" ht="0.95" customHeight="1">
      <c r="A323" s="133"/>
      <c r="B323" s="176"/>
      <c r="C323" s="176"/>
      <c r="D323" s="176"/>
      <c r="E323" s="176"/>
      <c r="F323" s="176"/>
      <c r="G323" s="176"/>
      <c r="H323" s="176"/>
      <c r="I323" s="176"/>
      <c r="J323" s="176"/>
      <c r="K323" s="176"/>
      <c r="L323" s="176"/>
      <c r="M323" s="176"/>
      <c r="N323" s="176"/>
      <c r="O323" s="176"/>
      <c r="P323" s="176"/>
      <c r="Q323" s="176"/>
      <c r="R323" s="176"/>
      <c r="S323" s="176"/>
      <c r="T323" s="176"/>
      <c r="U323" s="176"/>
      <c r="V323" s="176"/>
      <c r="W323" s="176"/>
      <c r="X323" s="133"/>
      <c r="Y323" s="133"/>
      <c r="AB323" s="134" t="s">
        <v>6911</v>
      </c>
      <c r="AC323" s="146" t="e" cm="1">
        <f t="array" ref="AC323">_xlfn.TEXTSPLIT(H323,CHAR(10))</f>
        <v>#VALUE!</v>
      </c>
      <c r="AD323" s="146"/>
      <c r="AE323" s="146" t="e">
        <v>#VALUE!</v>
      </c>
      <c r="AG323" s="134" t="e" cm="1" vm="1">
        <f t="array" ref="AG323">_xlfn.TEXTJOIN(",",TRUE,_xlfn._xlws.FILTER(市町村コード!$B$2:$B$186,ISNUMBER(SEARCH(市町村コード!$B$2:$B$186,K323))))</f>
        <v>#VALUE!</v>
      </c>
      <c r="AH323" s="134" t="e" vm="1">
        <v>#VALUE!</v>
      </c>
      <c r="AI323" s="134" t="str">
        <f t="shared" si="8"/>
        <v/>
      </c>
      <c r="AJ323" s="134" t="str">
        <f t="shared" si="9"/>
        <v/>
      </c>
      <c r="AK323" s="134" t="s">
        <v>6911</v>
      </c>
      <c r="AP323" s="134" t="e" cm="1">
        <f t="array" ref="AP323">_xlfn.TEXTSPLIT(AO323,CHAR(10))</f>
        <v>#VALUE!</v>
      </c>
      <c r="BM323" s="134" t="e">
        <v>#VALUE!</v>
      </c>
    </row>
    <row r="324" spans="1:72" ht="15.95" customHeight="1" thickBot="1">
      <c r="A324" s="133"/>
      <c r="B324" s="137"/>
      <c r="C324" s="138" t="s">
        <v>481</v>
      </c>
      <c r="D324" s="137"/>
      <c r="E324" s="177" t="s">
        <v>482</v>
      </c>
      <c r="F324" s="177"/>
      <c r="G324" s="137"/>
      <c r="H324" s="177" t="s">
        <v>483</v>
      </c>
      <c r="I324" s="177"/>
      <c r="J324" s="137"/>
      <c r="K324" s="177" t="s">
        <v>484</v>
      </c>
      <c r="L324" s="177"/>
      <c r="M324" s="137"/>
      <c r="N324" s="177" t="s">
        <v>485</v>
      </c>
      <c r="O324" s="177"/>
      <c r="P324" s="137"/>
      <c r="Q324" s="139" t="s">
        <v>486</v>
      </c>
      <c r="R324" s="137"/>
      <c r="S324" s="177" t="s">
        <v>487</v>
      </c>
      <c r="T324" s="177"/>
      <c r="U324" s="177"/>
      <c r="V324" s="177"/>
      <c r="W324" s="137"/>
      <c r="X324" s="133"/>
      <c r="Y324" s="133"/>
      <c r="AB324" s="134" t="s">
        <v>482</v>
      </c>
      <c r="AC324" s="146" t="str" cm="1">
        <f t="array" ref="AC324">_xlfn.TEXTSPLIT(H324,CHAR(10))</f>
        <v>事業者名/事業所名</v>
      </c>
      <c r="AD324" s="146"/>
      <c r="AE324" s="146" t="s">
        <v>483</v>
      </c>
      <c r="AG324" s="134" t="e" cm="1" vm="1">
        <f t="array" ref="AG324">_xlfn.TEXTJOIN(",",TRUE,_xlfn._xlws.FILTER(市町村コード!$B$2:$B$186,ISNUMBER(SEARCH(市町村コード!$B$2:$B$186,K324))))</f>
        <v>#VALUE!</v>
      </c>
      <c r="AH324" s="134" t="e" vm="1">
        <v>#VALUE!</v>
      </c>
      <c r="AI324" s="134" t="str">
        <f t="shared" si="8"/>
        <v/>
      </c>
      <c r="AJ324" s="134" t="str">
        <f t="shared" si="9"/>
        <v>事業所所在地</v>
      </c>
      <c r="AK324" s="134" t="s">
        <v>484</v>
      </c>
      <c r="AO324" s="139" t="s">
        <v>486</v>
      </c>
      <c r="AP324" s="134" t="str" cm="1">
        <f t="array" ref="AP324">_xlfn.TEXTSPLIT(AO324,CHAR(10))</f>
        <v>受理番号</v>
      </c>
      <c r="BM324" s="134" t="s">
        <v>486</v>
      </c>
    </row>
    <row r="325" spans="1:72" ht="66" customHeight="1" thickBot="1">
      <c r="A325" s="133"/>
      <c r="B325" s="184"/>
      <c r="C325" s="140" t="s">
        <v>1294</v>
      </c>
      <c r="D325" s="184"/>
      <c r="E325" s="174" t="s">
        <v>1295</v>
      </c>
      <c r="F325" s="174"/>
      <c r="G325" s="184"/>
      <c r="H325" s="175" t="s">
        <v>1296</v>
      </c>
      <c r="I325" s="175"/>
      <c r="J325" s="184"/>
      <c r="K325" s="175" t="s">
        <v>1297</v>
      </c>
      <c r="L325" s="175"/>
      <c r="M325" s="184"/>
      <c r="N325" s="182" t="s">
        <v>1298</v>
      </c>
      <c r="O325" s="182"/>
      <c r="P325" s="184"/>
      <c r="Q325" s="141" t="s">
        <v>1299</v>
      </c>
      <c r="R325" s="184"/>
      <c r="S325" s="173" t="s">
        <v>1300</v>
      </c>
      <c r="T325" s="173"/>
      <c r="U325" s="173"/>
      <c r="V325" s="173"/>
      <c r="W325" s="184"/>
      <c r="X325" s="133"/>
      <c r="Y325" s="133"/>
      <c r="AB325" s="134" t="s">
        <v>9229</v>
      </c>
      <c r="AC325" s="146" t="str" cm="1">
        <f t="array" ref="AC325:AD325">_xlfn.TEXTSPLIT(H325,CHAR(10))</f>
        <v>株式会社Ｎ・フィールド</v>
      </c>
      <c r="AD325" s="146" t="str">
        <v>訪問看護ステーション　デューン札幌北</v>
      </c>
      <c r="AE325" s="146" t="s">
        <v>7692</v>
      </c>
      <c r="AF325" s="134" t="s">
        <v>7785</v>
      </c>
      <c r="AG325" s="134" t="str" cm="1">
        <f t="array" ref="AG325">_xlfn.TEXTJOIN(",",TRUE,_xlfn._xlws.FILTER(市町村コード!$B$2:$B$186,ISNUMBER(SEARCH(市町村コード!$B$2:$B$186,K325))))</f>
        <v>札幌市</v>
      </c>
      <c r="AH325" s="134" t="s">
        <v>6712</v>
      </c>
      <c r="AI325" s="134" t="str">
        <f t="shared" si="8"/>
        <v xml:space="preserve">
札幌市北区麻生町五丁目５番１０号　おおいビル３階</v>
      </c>
      <c r="AJ325" s="134" t="str">
        <f t="shared" si="9"/>
        <v>〒001－0045</v>
      </c>
      <c r="AK325" s="134" t="s">
        <v>6991</v>
      </c>
      <c r="AO325" s="142" t="s">
        <v>1299</v>
      </c>
      <c r="AP325" s="134" t="str" cm="1">
        <f t="array" ref="AP325:AT325">_xlfn.TEXTSPLIT(AO325,CHAR(10))</f>
        <v>( 訪看10 )第    289 号</v>
      </c>
      <c r="AQ325" s="134" t="str">
        <v>( 訪看34 )第    294 号</v>
      </c>
      <c r="AR325" s="134" t="str">
        <v>( 訪ベⅠ１ )第    116 号</v>
      </c>
      <c r="AS325" s="134" t="str">
        <v>( 訪ベⅠ１注 )第    141 号</v>
      </c>
      <c r="AT325" s="134" t="str">
        <v>( 訪看40 )第    641 号</v>
      </c>
      <c r="BM325" s="134" t="s">
        <v>10738</v>
      </c>
      <c r="BN325" s="134" t="s">
        <v>10739</v>
      </c>
      <c r="BO325" s="134" t="s">
        <v>10740</v>
      </c>
      <c r="BP325" s="134" t="s">
        <v>10741</v>
      </c>
      <c r="BQ325" s="134" t="s">
        <v>10742</v>
      </c>
    </row>
    <row r="326" spans="1:72" ht="75" customHeight="1" thickBot="1">
      <c r="A326" s="133"/>
      <c r="B326" s="184"/>
      <c r="C326" s="140" t="s">
        <v>1301</v>
      </c>
      <c r="D326" s="184"/>
      <c r="E326" s="174" t="s">
        <v>1302</v>
      </c>
      <c r="F326" s="174"/>
      <c r="G326" s="184"/>
      <c r="H326" s="175" t="s">
        <v>1303</v>
      </c>
      <c r="I326" s="175"/>
      <c r="J326" s="184"/>
      <c r="K326" s="175" t="s">
        <v>1304</v>
      </c>
      <c r="L326" s="175"/>
      <c r="M326" s="184"/>
      <c r="N326" s="182" t="s">
        <v>1305</v>
      </c>
      <c r="O326" s="182"/>
      <c r="P326" s="184"/>
      <c r="Q326" s="141" t="s">
        <v>1306</v>
      </c>
      <c r="R326" s="184"/>
      <c r="S326" s="173" t="s">
        <v>1307</v>
      </c>
      <c r="T326" s="173"/>
      <c r="U326" s="173"/>
      <c r="V326" s="173"/>
      <c r="W326" s="184"/>
      <c r="X326" s="133"/>
      <c r="Y326" s="133"/>
      <c r="AB326" s="134" t="s">
        <v>9230</v>
      </c>
      <c r="AC326" s="146" t="str" cm="1">
        <f t="array" ref="AC326:AD326">_xlfn.TEXTSPLIT(H326,CHAR(10))</f>
        <v>株式会社らくらケア</v>
      </c>
      <c r="AD326" s="146" t="str">
        <v>ナースステーションらくら</v>
      </c>
      <c r="AE326" s="146" t="s">
        <v>7786</v>
      </c>
      <c r="AF326" s="134" t="s">
        <v>7787</v>
      </c>
      <c r="AG326" s="134" t="str" cm="1">
        <f t="array" ref="AG326">_xlfn.TEXTJOIN(",",TRUE,_xlfn._xlws.FILTER(市町村コード!$B$2:$B$186,ISNUMBER(SEARCH(市町村コード!$B$2:$B$186,K326))))</f>
        <v>札幌市</v>
      </c>
      <c r="AH326" s="134" t="s">
        <v>6712</v>
      </c>
      <c r="AI326" s="134" t="str">
        <f t="shared" si="8"/>
        <v xml:space="preserve">
札幌市北区新川二条６丁目５番１号サービス付き高齢者向け住宅　らくら新川　内</v>
      </c>
      <c r="AJ326" s="134" t="str">
        <f t="shared" si="9"/>
        <v>〒001－0922</v>
      </c>
      <c r="AK326" s="134" t="s">
        <v>6992</v>
      </c>
      <c r="AO326" s="142" t="s">
        <v>1306</v>
      </c>
      <c r="AP326" s="134" t="str" cm="1">
        <f t="array" ref="AP326:AV326">_xlfn.TEXTSPLIT(AO326,CHAR(10))</f>
        <v>( 訪看10 )第    707 号</v>
      </c>
      <c r="AQ326" s="134" t="str">
        <v>( 訪看23 )第    969 号</v>
      </c>
      <c r="AR326" s="134" t="str">
        <v>( 訪看24 )第    549 号</v>
      </c>
      <c r="AS326" s="134" t="str">
        <v>( 訪看25 )第    634 号</v>
      </c>
      <c r="AT326" s="134" t="str">
        <v>( 訪ベⅠ１ )第    504 号</v>
      </c>
      <c r="AU326" s="134" t="str">
        <v>( 訪看40 )第    395 号</v>
      </c>
      <c r="AV326" s="134" t="str">
        <v>( 訪看41 )第    432 号</v>
      </c>
      <c r="BM326" s="134" t="s">
        <v>10743</v>
      </c>
      <c r="BN326" s="134" t="s">
        <v>10744</v>
      </c>
      <c r="BO326" s="134" t="s">
        <v>10745</v>
      </c>
      <c r="BP326" s="134" t="s">
        <v>10746</v>
      </c>
      <c r="BQ326" s="134" t="s">
        <v>10747</v>
      </c>
      <c r="BR326" s="134" t="s">
        <v>10748</v>
      </c>
      <c r="BS326" s="134" t="s">
        <v>10749</v>
      </c>
    </row>
    <row r="327" spans="1:72" ht="45.95" customHeight="1" thickBot="1">
      <c r="A327" s="133"/>
      <c r="B327" s="184"/>
      <c r="C327" s="140" t="s">
        <v>1308</v>
      </c>
      <c r="D327" s="184"/>
      <c r="E327" s="174" t="s">
        <v>1309</v>
      </c>
      <c r="F327" s="174"/>
      <c r="G327" s="184"/>
      <c r="H327" s="175" t="s">
        <v>1310</v>
      </c>
      <c r="I327" s="175"/>
      <c r="J327" s="184"/>
      <c r="K327" s="175" t="s">
        <v>1311</v>
      </c>
      <c r="L327" s="175"/>
      <c r="M327" s="184"/>
      <c r="N327" s="182" t="s">
        <v>1312</v>
      </c>
      <c r="O327" s="182"/>
      <c r="P327" s="184"/>
      <c r="Q327" s="141" t="s">
        <v>1313</v>
      </c>
      <c r="R327" s="184"/>
      <c r="S327" s="173" t="s">
        <v>1314</v>
      </c>
      <c r="T327" s="173"/>
      <c r="U327" s="173"/>
      <c r="V327" s="173"/>
      <c r="W327" s="184"/>
      <c r="X327" s="133"/>
      <c r="Y327" s="133"/>
      <c r="AB327" s="134" t="s">
        <v>9231</v>
      </c>
      <c r="AC327" s="146" t="str" cm="1">
        <f t="array" ref="AC327:AD327">_xlfn.TEXTSPLIT(H327,CHAR(10))</f>
        <v>さっぽろ高齢者福祉生活協同組合</v>
      </c>
      <c r="AD327" s="146" t="str">
        <v>福祉生協　東ナースステーション</v>
      </c>
      <c r="AE327" s="146" t="s">
        <v>7788</v>
      </c>
      <c r="AF327" s="134" t="s">
        <v>7789</v>
      </c>
      <c r="AG327" s="134" t="str" cm="1">
        <f t="array" ref="AG327">_xlfn.TEXTJOIN(",",TRUE,_xlfn._xlws.FILTER(市町村コード!$B$2:$B$186,ISNUMBER(SEARCH(市町村コード!$B$2:$B$186,K327))))</f>
        <v>札幌市</v>
      </c>
      <c r="AH327" s="134" t="s">
        <v>6712</v>
      </c>
      <c r="AI327" s="134" t="str">
        <f t="shared" si="8"/>
        <v xml:space="preserve">
札幌市東区北十条東7丁目1番30号イリス北10条</v>
      </c>
      <c r="AJ327" s="134" t="str">
        <f t="shared" si="9"/>
        <v>〒065－0010</v>
      </c>
      <c r="AK327" s="134" t="s">
        <v>6964</v>
      </c>
      <c r="AO327" s="142" t="s">
        <v>1313</v>
      </c>
      <c r="AP327" s="134" t="str" cm="1">
        <f t="array" ref="AP327:AR327">_xlfn.TEXTSPLIT(AO327,CHAR(10))</f>
        <v>( 訪看23 )第    600 号</v>
      </c>
      <c r="AQ327" s="134" t="str">
        <v>( 訪看25 )第    674 号</v>
      </c>
      <c r="AR327" s="134" t="str">
        <v>( 訪看40 )第    126 号</v>
      </c>
      <c r="BM327" s="134" t="s">
        <v>10750</v>
      </c>
      <c r="BN327" s="134" t="s">
        <v>10751</v>
      </c>
      <c r="BO327" s="134" t="s">
        <v>10752</v>
      </c>
    </row>
    <row r="328" spans="1:72" ht="84" customHeight="1" thickBot="1">
      <c r="A328" s="133"/>
      <c r="B328" s="184"/>
      <c r="C328" s="140" t="s">
        <v>1315</v>
      </c>
      <c r="D328" s="184"/>
      <c r="E328" s="174" t="s">
        <v>1316</v>
      </c>
      <c r="F328" s="174"/>
      <c r="G328" s="184"/>
      <c r="H328" s="175" t="s">
        <v>1317</v>
      </c>
      <c r="I328" s="175"/>
      <c r="J328" s="184"/>
      <c r="K328" s="175" t="s">
        <v>1318</v>
      </c>
      <c r="L328" s="175"/>
      <c r="M328" s="184"/>
      <c r="N328" s="182" t="s">
        <v>1319</v>
      </c>
      <c r="O328" s="182"/>
      <c r="P328" s="184"/>
      <c r="Q328" s="141" t="s">
        <v>1320</v>
      </c>
      <c r="R328" s="184"/>
      <c r="S328" s="173" t="s">
        <v>1321</v>
      </c>
      <c r="T328" s="173"/>
      <c r="U328" s="173"/>
      <c r="V328" s="173"/>
      <c r="W328" s="184"/>
      <c r="X328" s="133"/>
      <c r="Y328" s="133"/>
      <c r="AB328" s="134" t="s">
        <v>9232</v>
      </c>
      <c r="AC328" s="146" t="str" cm="1">
        <f t="array" ref="AC328:AD328">_xlfn.TEXTSPLIT(H328,CHAR(10))</f>
        <v>医療法人徳洲会</v>
      </c>
      <c r="AD328" s="146" t="str">
        <v>医療法人徳洲会　札幌ひがし徳洲会訪問看護ステーション</v>
      </c>
      <c r="AE328" s="146" t="s">
        <v>7790</v>
      </c>
      <c r="AF328" s="134" t="s">
        <v>7791</v>
      </c>
      <c r="AG328" s="134" t="str" cm="1">
        <f t="array" ref="AG328">_xlfn.TEXTJOIN(",",TRUE,_xlfn._xlws.FILTER(市町村コード!$B$2:$B$186,ISNUMBER(SEARCH(市町村コード!$B$2:$B$186,K328))))</f>
        <v>札幌市</v>
      </c>
      <c r="AH328" s="134" t="s">
        <v>6712</v>
      </c>
      <c r="AI328" s="134" t="str">
        <f t="shared" si="8"/>
        <v xml:space="preserve">
札幌市東区北三十三条東１３丁目３－４３第２エクセルナガタ２０３号室</v>
      </c>
      <c r="AJ328" s="134" t="str">
        <f t="shared" si="9"/>
        <v>〒065－0033</v>
      </c>
      <c r="AK328" s="134" t="s">
        <v>6993</v>
      </c>
      <c r="AO328" s="142" t="s">
        <v>1320</v>
      </c>
      <c r="AP328" s="134" t="str" cm="1">
        <f t="array" ref="AP328:AV328">_xlfn.TEXTSPLIT(AO328,CHAR(10))</f>
        <v>( 訪看23 )第    624 号</v>
      </c>
      <c r="AQ328" s="134" t="str">
        <v>( 訪看25 )第    698 号</v>
      </c>
      <c r="AR328" s="134" t="str">
        <v>( 訪看32 )第      2 号</v>
      </c>
      <c r="AS328" s="134" t="str">
        <v>( 訪看35 )第     92 号</v>
      </c>
      <c r="AT328" s="134" t="str">
        <v>( 訪ベⅠ１ )第    117 号</v>
      </c>
      <c r="AU328" s="134" t="str">
        <v>( 訪ベⅠ１注 )第    376 号</v>
      </c>
      <c r="AV328" s="134" t="str">
        <v>( 訪看40 )第    116 号</v>
      </c>
      <c r="BM328" s="134" t="s">
        <v>10753</v>
      </c>
      <c r="BN328" s="134" t="s">
        <v>10754</v>
      </c>
      <c r="BO328" s="134" t="s">
        <v>10755</v>
      </c>
      <c r="BP328" s="134" t="s">
        <v>10756</v>
      </c>
      <c r="BQ328" s="134" t="s">
        <v>10757</v>
      </c>
      <c r="BR328" s="134" t="s">
        <v>10758</v>
      </c>
      <c r="BS328" s="134" t="s">
        <v>10759</v>
      </c>
    </row>
    <row r="329" spans="1:72" ht="45.95" customHeight="1" thickBot="1">
      <c r="A329" s="133"/>
      <c r="B329" s="184"/>
      <c r="C329" s="140" t="s">
        <v>1322</v>
      </c>
      <c r="D329" s="184"/>
      <c r="E329" s="174" t="s">
        <v>1323</v>
      </c>
      <c r="F329" s="174"/>
      <c r="G329" s="184"/>
      <c r="H329" s="175" t="s">
        <v>1324</v>
      </c>
      <c r="I329" s="175"/>
      <c r="J329" s="184"/>
      <c r="K329" s="175" t="s">
        <v>1325</v>
      </c>
      <c r="L329" s="175"/>
      <c r="M329" s="184"/>
      <c r="N329" s="182" t="s">
        <v>1326</v>
      </c>
      <c r="O329" s="182"/>
      <c r="P329" s="184"/>
      <c r="Q329" s="141" t="s">
        <v>1327</v>
      </c>
      <c r="R329" s="184"/>
      <c r="S329" s="173" t="s">
        <v>1328</v>
      </c>
      <c r="T329" s="173"/>
      <c r="U329" s="173"/>
      <c r="V329" s="173"/>
      <c r="W329" s="184"/>
      <c r="X329" s="133"/>
      <c r="Y329" s="133"/>
      <c r="AB329" s="134" t="s">
        <v>9233</v>
      </c>
      <c r="AC329" s="146" t="str" cm="1">
        <f t="array" ref="AC329:AD329">_xlfn.TEXTSPLIT(H329,CHAR(10))</f>
        <v>医療法人札幌麻生脳神経外科病院</v>
      </c>
      <c r="AD329" s="146" t="str">
        <v>訪問看護ステーション　あざぶ</v>
      </c>
      <c r="AE329" s="146" t="s">
        <v>7792</v>
      </c>
      <c r="AF329" s="134" t="s">
        <v>7793</v>
      </c>
      <c r="AG329" s="134" t="str" cm="1">
        <f t="array" ref="AG329">_xlfn.TEXTJOIN(",",TRUE,_xlfn._xlws.FILTER(市町村コード!$B$2:$B$186,ISNUMBER(SEARCH(市町村コード!$B$2:$B$186,K329))))</f>
        <v>札幌市</v>
      </c>
      <c r="AH329" s="134" t="s">
        <v>6712</v>
      </c>
      <c r="AI329" s="134" t="str">
        <f t="shared" ref="AI329:AI392" si="10">MID(K329,10,300)</f>
        <v xml:space="preserve">
札幌市東区北二十二条東1丁目1番40号</v>
      </c>
      <c r="AJ329" s="134" t="str">
        <f t="shared" ref="AJ329:AJ392" si="11">LEFT(K329,9)</f>
        <v>〒065－0022</v>
      </c>
      <c r="AK329" s="134" t="s">
        <v>6994</v>
      </c>
      <c r="AO329" s="142" t="s">
        <v>1327</v>
      </c>
      <c r="AP329" s="134" t="str" cm="1">
        <f t="array" ref="AP329:AS329">_xlfn.TEXTSPLIT(AO329,CHAR(10))</f>
        <v>( 訪看24 )第    617 号</v>
      </c>
      <c r="AQ329" s="134" t="str">
        <v>( 訪看25 )第    691 号</v>
      </c>
      <c r="AR329" s="134" t="str">
        <v>( 訪看34 )第    239 号</v>
      </c>
      <c r="AS329" s="134" t="str">
        <v>( 訪看41 )第    459 号</v>
      </c>
      <c r="BM329" s="134" t="s">
        <v>10760</v>
      </c>
      <c r="BN329" s="134" t="s">
        <v>10761</v>
      </c>
      <c r="BO329" s="134" t="s">
        <v>10762</v>
      </c>
      <c r="BP329" s="134" t="s">
        <v>10763</v>
      </c>
    </row>
    <row r="330" spans="1:72" ht="75" customHeight="1" thickBot="1">
      <c r="A330" s="133"/>
      <c r="B330" s="184"/>
      <c r="C330" s="140" t="s">
        <v>1329</v>
      </c>
      <c r="D330" s="184"/>
      <c r="E330" s="174" t="s">
        <v>1330</v>
      </c>
      <c r="F330" s="174"/>
      <c r="G330" s="184"/>
      <c r="H330" s="175" t="s">
        <v>1331</v>
      </c>
      <c r="I330" s="175"/>
      <c r="J330" s="184"/>
      <c r="K330" s="175" t="s">
        <v>1332</v>
      </c>
      <c r="L330" s="175"/>
      <c r="M330" s="184"/>
      <c r="N330" s="182" t="s">
        <v>1333</v>
      </c>
      <c r="O330" s="182"/>
      <c r="P330" s="184"/>
      <c r="Q330" s="141" t="s">
        <v>1334</v>
      </c>
      <c r="R330" s="184"/>
      <c r="S330" s="173" t="s">
        <v>1335</v>
      </c>
      <c r="T330" s="173"/>
      <c r="U330" s="173"/>
      <c r="V330" s="173"/>
      <c r="W330" s="184"/>
      <c r="X330" s="133"/>
      <c r="Y330" s="133"/>
      <c r="AB330" s="134" t="s">
        <v>9234</v>
      </c>
      <c r="AC330" s="146" t="str" cm="1">
        <f t="array" ref="AC330:AD330">_xlfn.TEXTSPLIT(H330,CHAR(10))</f>
        <v>株式会社リライフ・ケア</v>
      </c>
      <c r="AD330" s="146" t="str">
        <v>訪問看護ステーションリライフ</v>
      </c>
      <c r="AE330" s="146" t="s">
        <v>7794</v>
      </c>
      <c r="AF330" s="134" t="s">
        <v>7795</v>
      </c>
      <c r="AG330" s="134" t="str" cm="1">
        <f t="array" ref="AG330">_xlfn.TEXTJOIN(",",TRUE,_xlfn._xlws.FILTER(市町村コード!$B$2:$B$186,ISNUMBER(SEARCH(市町村コード!$B$2:$B$186,K330))))</f>
        <v>札幌市</v>
      </c>
      <c r="AH330" s="134" t="s">
        <v>6712</v>
      </c>
      <c r="AI330" s="134" t="str">
        <f t="shared" si="10"/>
        <v xml:space="preserve">
札幌市東区東苗穂六条３丁目９－１０－１０１</v>
      </c>
      <c r="AJ330" s="134" t="str">
        <f t="shared" si="11"/>
        <v>〒007－0806</v>
      </c>
      <c r="AK330" s="134" t="s">
        <v>6995</v>
      </c>
      <c r="AO330" s="142" t="s">
        <v>1334</v>
      </c>
      <c r="AP330" s="134" t="str" cm="1">
        <f t="array" ref="AP330:AW330">_xlfn.TEXTSPLIT(AO330,CHAR(10))</f>
        <v>( 訪看10 )第    395 号</v>
      </c>
      <c r="AQ330" s="134" t="str">
        <v>( 訪看23 )第   1070 号</v>
      </c>
      <c r="AR330" s="134" t="str">
        <v>( 訪看24 )第    618 号</v>
      </c>
      <c r="AS330" s="134" t="str">
        <v>( 訪看25 )第    692 号</v>
      </c>
      <c r="AT330" s="134" t="str">
        <v>( 訪看27 )第    168 号</v>
      </c>
      <c r="AU330" s="134" t="str">
        <v>( 訪看28 )第     97 号</v>
      </c>
      <c r="AV330" s="134" t="str">
        <v>( 訪看40 )第    638 号</v>
      </c>
      <c r="AW330" s="134" t="str">
        <v>( 訪看41 )第    304 号</v>
      </c>
      <c r="BM330" s="134" t="s">
        <v>10764</v>
      </c>
      <c r="BN330" s="134" t="s">
        <v>10765</v>
      </c>
      <c r="BO330" s="134" t="s">
        <v>10766</v>
      </c>
      <c r="BP330" s="134" t="s">
        <v>10767</v>
      </c>
      <c r="BQ330" s="134" t="s">
        <v>10768</v>
      </c>
      <c r="BR330" s="134" t="s">
        <v>10769</v>
      </c>
      <c r="BS330" s="134" t="s">
        <v>10770</v>
      </c>
      <c r="BT330" s="134" t="s">
        <v>10771</v>
      </c>
    </row>
    <row r="331" spans="1:72" ht="78" customHeight="1" thickBot="1">
      <c r="A331" s="133"/>
      <c r="B331" s="184"/>
      <c r="C331" s="133"/>
      <c r="D331" s="184"/>
      <c r="E331" s="133"/>
      <c r="F331" s="133"/>
      <c r="G331" s="184"/>
      <c r="H331" s="133"/>
      <c r="I331" s="133"/>
      <c r="J331" s="184"/>
      <c r="K331" s="133"/>
      <c r="L331" s="133"/>
      <c r="M331" s="184"/>
      <c r="N331" s="133"/>
      <c r="O331" s="133"/>
      <c r="P331" s="184"/>
      <c r="Q331" s="133"/>
      <c r="R331" s="184"/>
      <c r="S331" s="133"/>
      <c r="T331" s="133"/>
      <c r="U331" s="133"/>
      <c r="V331" s="133"/>
      <c r="W331" s="184"/>
      <c r="X331" s="133"/>
      <c r="Y331" s="133"/>
      <c r="AB331" s="134" t="s">
        <v>6911</v>
      </c>
      <c r="AC331" s="146" t="e" cm="1">
        <f t="array" ref="AC331">_xlfn.TEXTSPLIT(H331,CHAR(10))</f>
        <v>#VALUE!</v>
      </c>
      <c r="AD331" s="146"/>
      <c r="AE331" s="146" t="e">
        <v>#VALUE!</v>
      </c>
      <c r="AG331" s="134" t="e" cm="1" vm="1">
        <f t="array" ref="AG331">_xlfn.TEXTJOIN(",",TRUE,_xlfn._xlws.FILTER(市町村コード!$B$2:$B$186,ISNUMBER(SEARCH(市町村コード!$B$2:$B$186,K331))))</f>
        <v>#VALUE!</v>
      </c>
      <c r="AH331" s="134" t="e" vm="1">
        <v>#VALUE!</v>
      </c>
      <c r="AI331" s="134" t="str">
        <f t="shared" si="10"/>
        <v/>
      </c>
      <c r="AJ331" s="134" t="str">
        <f t="shared" si="11"/>
        <v/>
      </c>
      <c r="AK331" s="134" t="s">
        <v>6911</v>
      </c>
      <c r="AO331" s="133"/>
      <c r="AP331" s="134" t="e" cm="1">
        <f t="array" ref="AP331">_xlfn.TEXTSPLIT(AO331,CHAR(10))</f>
        <v>#VALUE!</v>
      </c>
      <c r="BM331" s="134" t="e">
        <v>#VALUE!</v>
      </c>
    </row>
    <row r="332" spans="1:72" ht="0.95" customHeight="1">
      <c r="A332" s="133"/>
      <c r="B332" s="183"/>
      <c r="C332" s="183"/>
      <c r="D332" s="183"/>
      <c r="E332" s="183"/>
      <c r="F332" s="183"/>
      <c r="G332" s="183"/>
      <c r="H332" s="183"/>
      <c r="I332" s="183"/>
      <c r="J332" s="183"/>
      <c r="K332" s="183"/>
      <c r="L332" s="183"/>
      <c r="M332" s="183"/>
      <c r="N332" s="183"/>
      <c r="O332" s="183"/>
      <c r="P332" s="183"/>
      <c r="Q332" s="183"/>
      <c r="R332" s="183"/>
      <c r="S332" s="183"/>
      <c r="T332" s="183"/>
      <c r="U332" s="183"/>
      <c r="V332" s="183"/>
      <c r="W332" s="133"/>
      <c r="X332" s="133"/>
      <c r="Y332" s="133"/>
      <c r="AB332" s="134" t="s">
        <v>6911</v>
      </c>
      <c r="AC332" s="146" t="e" cm="1">
        <f t="array" ref="AC332">_xlfn.TEXTSPLIT(H332,CHAR(10))</f>
        <v>#VALUE!</v>
      </c>
      <c r="AD332" s="146"/>
      <c r="AE332" s="146" t="e">
        <v>#VALUE!</v>
      </c>
      <c r="AG332" s="134" t="e" cm="1" vm="1">
        <f t="array" ref="AG332">_xlfn.TEXTJOIN(",",TRUE,_xlfn._xlws.FILTER(市町村コード!$B$2:$B$186,ISNUMBER(SEARCH(市町村コード!$B$2:$B$186,K332))))</f>
        <v>#VALUE!</v>
      </c>
      <c r="AH332" s="134" t="e" vm="1">
        <v>#VALUE!</v>
      </c>
      <c r="AI332" s="134" t="str">
        <f t="shared" si="10"/>
        <v/>
      </c>
      <c r="AJ332" s="134" t="str">
        <f t="shared" si="11"/>
        <v/>
      </c>
      <c r="AK332" s="134" t="s">
        <v>6911</v>
      </c>
      <c r="AP332" s="134" t="e" cm="1">
        <f t="array" ref="AP332">_xlfn.TEXTSPLIT(AO332,CHAR(10))</f>
        <v>#VALUE!</v>
      </c>
      <c r="BM332" s="134" t="e">
        <v>#VALUE!</v>
      </c>
    </row>
    <row r="333" spans="1:72" ht="60" customHeight="1">
      <c r="A333" s="133"/>
      <c r="B333" s="133"/>
      <c r="C333" s="133"/>
      <c r="D333" s="133"/>
      <c r="E333" s="133"/>
      <c r="F333" s="133"/>
      <c r="G333" s="133"/>
      <c r="H333" s="133"/>
      <c r="I333" s="133"/>
      <c r="J333" s="133"/>
      <c r="K333" s="133"/>
      <c r="L333" s="133"/>
      <c r="M333" s="133"/>
      <c r="N333" s="133"/>
      <c r="O333" s="133"/>
      <c r="P333" s="133"/>
      <c r="Q333" s="133"/>
      <c r="R333" s="133"/>
      <c r="S333" s="133"/>
      <c r="T333" s="133"/>
      <c r="U333" s="133"/>
      <c r="V333" s="133"/>
      <c r="W333" s="133"/>
      <c r="X333" s="133"/>
      <c r="Y333" s="133"/>
      <c r="AB333" s="134" t="s">
        <v>6911</v>
      </c>
      <c r="AC333" s="146" t="e" cm="1">
        <f t="array" ref="AC333">_xlfn.TEXTSPLIT(H333,CHAR(10))</f>
        <v>#VALUE!</v>
      </c>
      <c r="AD333" s="146"/>
      <c r="AE333" s="146" t="e">
        <v>#VALUE!</v>
      </c>
      <c r="AG333" s="134" t="e" cm="1" vm="1">
        <f t="array" ref="AG333">_xlfn.TEXTJOIN(",",TRUE,_xlfn._xlws.FILTER(市町村コード!$B$2:$B$186,ISNUMBER(SEARCH(市町村コード!$B$2:$B$186,K333))))</f>
        <v>#VALUE!</v>
      </c>
      <c r="AH333" s="134" t="e" vm="1">
        <v>#VALUE!</v>
      </c>
      <c r="AI333" s="134" t="str">
        <f t="shared" si="10"/>
        <v/>
      </c>
      <c r="AJ333" s="134" t="str">
        <f t="shared" si="11"/>
        <v/>
      </c>
      <c r="AK333" s="134" t="s">
        <v>6911</v>
      </c>
      <c r="AO333" s="133"/>
      <c r="AP333" s="134" t="e" cm="1">
        <f t="array" ref="AP333">_xlfn.TEXTSPLIT(AO333,CHAR(10))</f>
        <v>#VALUE!</v>
      </c>
      <c r="BM333" s="134" t="e">
        <v>#VALUE!</v>
      </c>
    </row>
    <row r="334" spans="1:72" ht="12" customHeight="1">
      <c r="A334" s="133"/>
      <c r="B334" s="133"/>
      <c r="C334" s="133"/>
      <c r="D334" s="133"/>
      <c r="E334" s="133"/>
      <c r="F334" s="133"/>
      <c r="G334" s="133"/>
      <c r="H334" s="133"/>
      <c r="I334" s="133"/>
      <c r="J334" s="133"/>
      <c r="K334" s="133"/>
      <c r="L334" s="133"/>
      <c r="M334" s="133"/>
      <c r="N334" s="133"/>
      <c r="O334" s="133"/>
      <c r="P334" s="133"/>
      <c r="Q334" s="133"/>
      <c r="R334" s="133"/>
      <c r="S334" s="133"/>
      <c r="T334" s="133"/>
      <c r="U334" s="133"/>
      <c r="V334" s="133"/>
      <c r="W334" s="133"/>
      <c r="X334" s="133"/>
      <c r="Y334" s="133"/>
      <c r="AB334" s="134" t="s">
        <v>6911</v>
      </c>
      <c r="AC334" s="146" t="e" cm="1">
        <f t="array" ref="AC334">_xlfn.TEXTSPLIT(H334,CHAR(10))</f>
        <v>#VALUE!</v>
      </c>
      <c r="AD334" s="146"/>
      <c r="AE334" s="146" t="e">
        <v>#VALUE!</v>
      </c>
      <c r="AG334" s="134" t="e" cm="1" vm="1">
        <f t="array" ref="AG334">_xlfn.TEXTJOIN(",",TRUE,_xlfn._xlws.FILTER(市町村コード!$B$2:$B$186,ISNUMBER(SEARCH(市町村コード!$B$2:$B$186,K334))))</f>
        <v>#VALUE!</v>
      </c>
      <c r="AH334" s="134" t="e" vm="1">
        <v>#VALUE!</v>
      </c>
      <c r="AI334" s="134" t="str">
        <f t="shared" si="10"/>
        <v/>
      </c>
      <c r="AJ334" s="134" t="str">
        <f t="shared" si="11"/>
        <v/>
      </c>
      <c r="AK334" s="134" t="s">
        <v>6911</v>
      </c>
      <c r="AO334" s="133"/>
      <c r="AP334" s="134" t="e" cm="1">
        <f t="array" ref="AP334">_xlfn.TEXTSPLIT(AO334,CHAR(10))</f>
        <v>#VALUE!</v>
      </c>
      <c r="BM334" s="134" t="e">
        <v>#VALUE!</v>
      </c>
    </row>
    <row r="335" spans="1:72" ht="8.1" customHeight="1">
      <c r="A335" s="133"/>
      <c r="B335" s="133"/>
      <c r="C335" s="133"/>
      <c r="D335" s="133"/>
      <c r="E335" s="133"/>
      <c r="F335" s="133"/>
      <c r="G335" s="133"/>
      <c r="H335" s="133"/>
      <c r="I335" s="178" t="s">
        <v>476</v>
      </c>
      <c r="J335" s="178"/>
      <c r="K335" s="178"/>
      <c r="L335" s="133"/>
      <c r="M335" s="133"/>
      <c r="N335" s="133"/>
      <c r="O335" s="133"/>
      <c r="P335" s="133"/>
      <c r="Q335" s="133"/>
      <c r="R335" s="133"/>
      <c r="S335" s="133"/>
      <c r="T335" s="133"/>
      <c r="U335" s="133"/>
      <c r="V335" s="133"/>
      <c r="W335" s="133"/>
      <c r="X335" s="133"/>
      <c r="Y335" s="133"/>
      <c r="AB335" s="134" t="s">
        <v>6911</v>
      </c>
      <c r="AC335" s="146" t="e" cm="1">
        <f t="array" ref="AC335">_xlfn.TEXTSPLIT(H335,CHAR(10))</f>
        <v>#VALUE!</v>
      </c>
      <c r="AD335" s="146"/>
      <c r="AE335" s="146" t="e">
        <v>#VALUE!</v>
      </c>
      <c r="AG335" s="134" t="e" cm="1" vm="1">
        <f t="array" ref="AG335">_xlfn.TEXTJOIN(",",TRUE,_xlfn._xlws.FILTER(市町村コード!$B$2:$B$186,ISNUMBER(SEARCH(市町村コード!$B$2:$B$186,K335))))</f>
        <v>#VALUE!</v>
      </c>
      <c r="AH335" s="134" t="e" vm="1">
        <v>#VALUE!</v>
      </c>
      <c r="AI335" s="134" t="str">
        <f t="shared" si="10"/>
        <v/>
      </c>
      <c r="AJ335" s="134" t="str">
        <f t="shared" si="11"/>
        <v/>
      </c>
      <c r="AK335" s="134" t="s">
        <v>6911</v>
      </c>
      <c r="AO335" s="133"/>
      <c r="AP335" s="134" t="e" cm="1">
        <f t="array" ref="AP335">_xlfn.TEXTSPLIT(AO335,CHAR(10))</f>
        <v>#VALUE!</v>
      </c>
      <c r="BM335" s="134" t="e">
        <v>#VALUE!</v>
      </c>
    </row>
    <row r="336" spans="1:72" ht="12" customHeight="1">
      <c r="A336" s="133"/>
      <c r="B336" s="179"/>
      <c r="C336" s="179"/>
      <c r="D336" s="179"/>
      <c r="E336" s="179"/>
      <c r="F336" s="133"/>
      <c r="G336" s="133"/>
      <c r="H336" s="133"/>
      <c r="I336" s="178"/>
      <c r="J336" s="178"/>
      <c r="K336" s="178"/>
      <c r="L336" s="133"/>
      <c r="M336" s="133"/>
      <c r="N336" s="133"/>
      <c r="O336" s="133"/>
      <c r="P336" s="133"/>
      <c r="Q336" s="133"/>
      <c r="R336" s="133"/>
      <c r="S336" s="133"/>
      <c r="T336" s="133"/>
      <c r="U336" s="133"/>
      <c r="V336" s="133"/>
      <c r="W336" s="133"/>
      <c r="X336" s="133"/>
      <c r="Y336" s="133"/>
      <c r="AB336" s="134" t="s">
        <v>6911</v>
      </c>
      <c r="AC336" s="146" t="e" cm="1">
        <f t="array" ref="AC336">_xlfn.TEXTSPLIT(H336,CHAR(10))</f>
        <v>#VALUE!</v>
      </c>
      <c r="AD336" s="146"/>
      <c r="AE336" s="146" t="e">
        <v>#VALUE!</v>
      </c>
      <c r="AG336" s="134" t="e" cm="1" vm="1">
        <f t="array" ref="AG336">_xlfn.TEXTJOIN(",",TRUE,_xlfn._xlws.FILTER(市町村コード!$B$2:$B$186,ISNUMBER(SEARCH(市町村コード!$B$2:$B$186,K336))))</f>
        <v>#VALUE!</v>
      </c>
      <c r="AH336" s="134" t="e" vm="1">
        <v>#VALUE!</v>
      </c>
      <c r="AI336" s="134" t="str">
        <f t="shared" si="10"/>
        <v/>
      </c>
      <c r="AJ336" s="134" t="str">
        <f t="shared" si="11"/>
        <v/>
      </c>
      <c r="AK336" s="134" t="s">
        <v>6911</v>
      </c>
      <c r="AO336" s="133"/>
      <c r="AP336" s="134" t="e" cm="1">
        <f t="array" ref="AP336">_xlfn.TEXTSPLIT(AO336,CHAR(10))</f>
        <v>#VALUE!</v>
      </c>
      <c r="BM336" s="134" t="e">
        <v>#VALUE!</v>
      </c>
    </row>
    <row r="337" spans="1:73" ht="14.1" customHeight="1">
      <c r="A337" s="133"/>
      <c r="B337" s="133"/>
      <c r="C337" s="180" t="s">
        <v>477</v>
      </c>
      <c r="D337" s="180"/>
      <c r="E337" s="180"/>
      <c r="F337" s="180"/>
      <c r="G337" s="180"/>
      <c r="H337" s="180"/>
      <c r="I337" s="180"/>
      <c r="J337" s="180"/>
      <c r="K337" s="180"/>
      <c r="L337" s="133"/>
      <c r="M337" s="133"/>
      <c r="N337" s="133"/>
      <c r="O337" s="181" t="s">
        <v>478</v>
      </c>
      <c r="P337" s="181"/>
      <c r="Q337" s="181"/>
      <c r="R337" s="181"/>
      <c r="S337" s="181"/>
      <c r="T337" s="135" t="s">
        <v>629</v>
      </c>
      <c r="U337" s="136" t="s">
        <v>480</v>
      </c>
      <c r="V337" s="133"/>
      <c r="W337" s="133"/>
      <c r="X337" s="133"/>
      <c r="Y337" s="133"/>
      <c r="AB337" s="134" t="s">
        <v>6911</v>
      </c>
      <c r="AC337" s="146" t="e" cm="1">
        <f t="array" ref="AC337">_xlfn.TEXTSPLIT(H337,CHAR(10))</f>
        <v>#VALUE!</v>
      </c>
      <c r="AD337" s="146"/>
      <c r="AE337" s="146" t="e">
        <v>#VALUE!</v>
      </c>
      <c r="AG337" s="134" t="e" cm="1" vm="1">
        <f t="array" ref="AG337">_xlfn.TEXTJOIN(",",TRUE,_xlfn._xlws.FILTER(市町村コード!$B$2:$B$186,ISNUMBER(SEARCH(市町村コード!$B$2:$B$186,K337))))</f>
        <v>#VALUE!</v>
      </c>
      <c r="AH337" s="134" t="e" vm="1">
        <v>#VALUE!</v>
      </c>
      <c r="AI337" s="134" t="str">
        <f t="shared" si="10"/>
        <v/>
      </c>
      <c r="AJ337" s="134" t="str">
        <f t="shared" si="11"/>
        <v/>
      </c>
      <c r="AK337" s="134" t="s">
        <v>6911</v>
      </c>
      <c r="AP337" s="134" t="e" cm="1">
        <f t="array" ref="AP337">_xlfn.TEXTSPLIT(AO337,CHAR(10))</f>
        <v>#VALUE!</v>
      </c>
      <c r="BM337" s="134" t="e">
        <v>#VALUE!</v>
      </c>
    </row>
    <row r="338" spans="1:73" ht="0.95" customHeight="1" thickBot="1">
      <c r="A338" s="133"/>
      <c r="B338" s="133"/>
      <c r="C338" s="133"/>
      <c r="D338" s="133"/>
      <c r="E338" s="133"/>
      <c r="F338" s="133"/>
      <c r="G338" s="133"/>
      <c r="H338" s="133"/>
      <c r="I338" s="133"/>
      <c r="J338" s="133"/>
      <c r="K338" s="133"/>
      <c r="L338" s="133"/>
      <c r="M338" s="133"/>
      <c r="N338" s="133"/>
      <c r="O338" s="133"/>
      <c r="P338" s="133"/>
      <c r="Q338" s="133"/>
      <c r="R338" s="133"/>
      <c r="S338" s="133"/>
      <c r="T338" s="133"/>
      <c r="U338" s="133"/>
      <c r="V338" s="133"/>
      <c r="W338" s="133"/>
      <c r="X338" s="133"/>
      <c r="Y338" s="133"/>
      <c r="AB338" s="134" t="s">
        <v>6911</v>
      </c>
      <c r="AC338" s="146" t="e" cm="1">
        <f t="array" ref="AC338">_xlfn.TEXTSPLIT(H338,CHAR(10))</f>
        <v>#VALUE!</v>
      </c>
      <c r="AD338" s="146"/>
      <c r="AE338" s="146" t="e">
        <v>#VALUE!</v>
      </c>
      <c r="AG338" s="134" t="e" cm="1" vm="1">
        <f t="array" ref="AG338">_xlfn.TEXTJOIN(",",TRUE,_xlfn._xlws.FILTER(市町村コード!$B$2:$B$186,ISNUMBER(SEARCH(市町村コード!$B$2:$B$186,K338))))</f>
        <v>#VALUE!</v>
      </c>
      <c r="AH338" s="134" t="e" vm="1">
        <v>#VALUE!</v>
      </c>
      <c r="AI338" s="134" t="str">
        <f t="shared" si="10"/>
        <v/>
      </c>
      <c r="AJ338" s="134" t="str">
        <f t="shared" si="11"/>
        <v/>
      </c>
      <c r="AK338" s="134" t="s">
        <v>6911</v>
      </c>
      <c r="AO338" s="133"/>
      <c r="AP338" s="134" t="e" cm="1">
        <f t="array" ref="AP338">_xlfn.TEXTSPLIT(AO338,CHAR(10))</f>
        <v>#VALUE!</v>
      </c>
      <c r="BM338" s="134" t="e">
        <v>#VALUE!</v>
      </c>
    </row>
    <row r="339" spans="1:73" ht="0.95" customHeight="1">
      <c r="A339" s="133"/>
      <c r="B339" s="176"/>
      <c r="C339" s="176"/>
      <c r="D339" s="176"/>
      <c r="E339" s="176"/>
      <c r="F339" s="176"/>
      <c r="G339" s="176"/>
      <c r="H339" s="176"/>
      <c r="I339" s="176"/>
      <c r="J339" s="176"/>
      <c r="K339" s="176"/>
      <c r="L339" s="176"/>
      <c r="M339" s="176"/>
      <c r="N339" s="176"/>
      <c r="O339" s="176"/>
      <c r="P339" s="176"/>
      <c r="Q339" s="176"/>
      <c r="R339" s="176"/>
      <c r="S339" s="176"/>
      <c r="T339" s="176"/>
      <c r="U339" s="176"/>
      <c r="V339" s="176"/>
      <c r="W339" s="176"/>
      <c r="X339" s="133"/>
      <c r="Y339" s="133"/>
      <c r="AB339" s="134" t="s">
        <v>6911</v>
      </c>
      <c r="AC339" s="146" t="e" cm="1">
        <f t="array" ref="AC339">_xlfn.TEXTSPLIT(H339,CHAR(10))</f>
        <v>#VALUE!</v>
      </c>
      <c r="AD339" s="146"/>
      <c r="AE339" s="146" t="e">
        <v>#VALUE!</v>
      </c>
      <c r="AG339" s="134" t="e" cm="1" vm="1">
        <f t="array" ref="AG339">_xlfn.TEXTJOIN(",",TRUE,_xlfn._xlws.FILTER(市町村コード!$B$2:$B$186,ISNUMBER(SEARCH(市町村コード!$B$2:$B$186,K339))))</f>
        <v>#VALUE!</v>
      </c>
      <c r="AH339" s="134" t="e" vm="1">
        <v>#VALUE!</v>
      </c>
      <c r="AI339" s="134" t="str">
        <f t="shared" si="10"/>
        <v/>
      </c>
      <c r="AJ339" s="134" t="str">
        <f t="shared" si="11"/>
        <v/>
      </c>
      <c r="AK339" s="134" t="s">
        <v>6911</v>
      </c>
      <c r="AP339" s="134" t="e" cm="1">
        <f t="array" ref="AP339">_xlfn.TEXTSPLIT(AO339,CHAR(10))</f>
        <v>#VALUE!</v>
      </c>
      <c r="BM339" s="134" t="e">
        <v>#VALUE!</v>
      </c>
    </row>
    <row r="340" spans="1:73" ht="15.95" customHeight="1" thickBot="1">
      <c r="A340" s="133"/>
      <c r="B340" s="137"/>
      <c r="C340" s="138" t="s">
        <v>481</v>
      </c>
      <c r="D340" s="137"/>
      <c r="E340" s="177" t="s">
        <v>482</v>
      </c>
      <c r="F340" s="177"/>
      <c r="G340" s="137"/>
      <c r="H340" s="177" t="s">
        <v>483</v>
      </c>
      <c r="I340" s="177"/>
      <c r="J340" s="137"/>
      <c r="K340" s="177" t="s">
        <v>484</v>
      </c>
      <c r="L340" s="177"/>
      <c r="M340" s="137"/>
      <c r="N340" s="177" t="s">
        <v>485</v>
      </c>
      <c r="O340" s="177"/>
      <c r="P340" s="137"/>
      <c r="Q340" s="139" t="s">
        <v>486</v>
      </c>
      <c r="R340" s="137"/>
      <c r="S340" s="177" t="s">
        <v>487</v>
      </c>
      <c r="T340" s="177"/>
      <c r="U340" s="177"/>
      <c r="V340" s="177"/>
      <c r="W340" s="137"/>
      <c r="X340" s="133"/>
      <c r="Y340" s="133"/>
      <c r="AB340" s="134" t="s">
        <v>482</v>
      </c>
      <c r="AC340" s="146" t="str" cm="1">
        <f t="array" ref="AC340">_xlfn.TEXTSPLIT(H340,CHAR(10))</f>
        <v>事業者名/事業所名</v>
      </c>
      <c r="AD340" s="146"/>
      <c r="AE340" s="146" t="s">
        <v>483</v>
      </c>
      <c r="AG340" s="134" t="e" cm="1" vm="1">
        <f t="array" ref="AG340">_xlfn.TEXTJOIN(",",TRUE,_xlfn._xlws.FILTER(市町村コード!$B$2:$B$186,ISNUMBER(SEARCH(市町村コード!$B$2:$B$186,K340))))</f>
        <v>#VALUE!</v>
      </c>
      <c r="AH340" s="134" t="e" vm="1">
        <v>#VALUE!</v>
      </c>
      <c r="AI340" s="134" t="str">
        <f t="shared" si="10"/>
        <v/>
      </c>
      <c r="AJ340" s="134" t="str">
        <f t="shared" si="11"/>
        <v>事業所所在地</v>
      </c>
      <c r="AK340" s="134" t="s">
        <v>484</v>
      </c>
      <c r="AO340" s="139" t="s">
        <v>486</v>
      </c>
      <c r="AP340" s="134" t="str" cm="1">
        <f t="array" ref="AP340">_xlfn.TEXTSPLIT(AO340,CHAR(10))</f>
        <v>受理番号</v>
      </c>
      <c r="BM340" s="134" t="s">
        <v>486</v>
      </c>
    </row>
    <row r="341" spans="1:73" ht="84" customHeight="1" thickBot="1">
      <c r="A341" s="133"/>
      <c r="B341" s="184"/>
      <c r="C341" s="140" t="s">
        <v>1336</v>
      </c>
      <c r="D341" s="184"/>
      <c r="E341" s="174" t="s">
        <v>1337</v>
      </c>
      <c r="F341" s="174"/>
      <c r="G341" s="184"/>
      <c r="H341" s="175" t="s">
        <v>1338</v>
      </c>
      <c r="I341" s="175"/>
      <c r="J341" s="184"/>
      <c r="K341" s="175" t="s">
        <v>1339</v>
      </c>
      <c r="L341" s="175"/>
      <c r="M341" s="184"/>
      <c r="N341" s="182" t="s">
        <v>1340</v>
      </c>
      <c r="O341" s="182"/>
      <c r="P341" s="184"/>
      <c r="Q341" s="141" t="s">
        <v>1341</v>
      </c>
      <c r="R341" s="184"/>
      <c r="S341" s="173" t="s">
        <v>738</v>
      </c>
      <c r="T341" s="173"/>
      <c r="U341" s="173"/>
      <c r="V341" s="173"/>
      <c r="W341" s="184"/>
      <c r="X341" s="133"/>
      <c r="Y341" s="133"/>
      <c r="AB341" s="134" t="s">
        <v>9235</v>
      </c>
      <c r="AC341" s="146" t="str" cm="1">
        <f t="array" ref="AC341:AD341">_xlfn.TEXTSPLIT(H341,CHAR(10))</f>
        <v>株式会社メディカルシャトー</v>
      </c>
      <c r="AD341" s="146" t="str">
        <v>訪問看護リハビリステーション白ゆり北３０条</v>
      </c>
      <c r="AE341" s="146" t="s">
        <v>7633</v>
      </c>
      <c r="AF341" s="134" t="s">
        <v>7796</v>
      </c>
      <c r="AG341" s="134" t="str" cm="1">
        <f t="array" ref="AG341">_xlfn.TEXTJOIN(",",TRUE,_xlfn._xlws.FILTER(市町村コード!$B$2:$B$186,ISNUMBER(SEARCH(市町村コード!$B$2:$B$186,K341))))</f>
        <v>札幌市</v>
      </c>
      <c r="AH341" s="134" t="s">
        <v>6712</v>
      </c>
      <c r="AI341" s="134" t="str">
        <f t="shared" si="10"/>
        <v xml:space="preserve">
札幌市東区北三十条東１９丁目２－１</v>
      </c>
      <c r="AJ341" s="134" t="str">
        <f t="shared" si="11"/>
        <v>〒065－0030</v>
      </c>
      <c r="AK341" s="134" t="s">
        <v>6996</v>
      </c>
      <c r="AO341" s="142" t="s">
        <v>1341</v>
      </c>
      <c r="AP341" s="134" t="str" cm="1">
        <f t="array" ref="AP341:AV341">_xlfn.TEXTSPLIT(AO341,CHAR(10))</f>
        <v>( 訪看24 )第    642 号</v>
      </c>
      <c r="AQ341" s="134" t="str">
        <v>( 訪看25 )第    716 号</v>
      </c>
      <c r="AR341" s="134" t="str">
        <v>( 訪看34 )第    219 号</v>
      </c>
      <c r="AS341" s="134" t="str">
        <v>( 訪看35 )第     38 号</v>
      </c>
      <c r="AT341" s="134" t="str">
        <v>( 訪ベⅠ１ )第    118 号</v>
      </c>
      <c r="AU341" s="134" t="str">
        <v>( 訪ベⅠ１注 )第    161 号</v>
      </c>
      <c r="AV341" s="134" t="str">
        <v>( 訪看40 )第     44 号</v>
      </c>
      <c r="BM341" s="134" t="s">
        <v>10772</v>
      </c>
      <c r="BN341" s="134" t="s">
        <v>10773</v>
      </c>
      <c r="BO341" s="134" t="s">
        <v>10774</v>
      </c>
      <c r="BP341" s="134" t="s">
        <v>10775</v>
      </c>
      <c r="BQ341" s="134" t="s">
        <v>10776</v>
      </c>
      <c r="BR341" s="134" t="s">
        <v>10777</v>
      </c>
      <c r="BS341" s="134" t="s">
        <v>10778</v>
      </c>
    </row>
    <row r="342" spans="1:73" ht="102" customHeight="1" thickBot="1">
      <c r="A342" s="133"/>
      <c r="B342" s="184"/>
      <c r="C342" s="140" t="s">
        <v>1342</v>
      </c>
      <c r="D342" s="184"/>
      <c r="E342" s="174" t="s">
        <v>1343</v>
      </c>
      <c r="F342" s="174"/>
      <c r="G342" s="184"/>
      <c r="H342" s="175" t="s">
        <v>1344</v>
      </c>
      <c r="I342" s="175"/>
      <c r="J342" s="184"/>
      <c r="K342" s="175" t="s">
        <v>1345</v>
      </c>
      <c r="L342" s="175"/>
      <c r="M342" s="184"/>
      <c r="N342" s="182" t="s">
        <v>1346</v>
      </c>
      <c r="O342" s="182"/>
      <c r="P342" s="184"/>
      <c r="Q342" s="141" t="s">
        <v>1347</v>
      </c>
      <c r="R342" s="184"/>
      <c r="S342" s="173" t="s">
        <v>1348</v>
      </c>
      <c r="T342" s="173"/>
      <c r="U342" s="173"/>
      <c r="V342" s="173"/>
      <c r="W342" s="184"/>
      <c r="X342" s="133"/>
      <c r="Y342" s="133"/>
      <c r="AB342" s="134" t="s">
        <v>9236</v>
      </c>
      <c r="AC342" s="146" t="str" cm="1">
        <f t="array" ref="AC342:AD342">_xlfn.TEXTSPLIT(H342,CHAR(10))</f>
        <v>社会福祉法人勤医協福祉会</v>
      </c>
      <c r="AD342" s="146" t="str">
        <v>勤医協北３２条訪問看護ステーション</v>
      </c>
      <c r="AE342" s="146" t="s">
        <v>7797</v>
      </c>
      <c r="AF342" s="134" t="s">
        <v>7798</v>
      </c>
      <c r="AG342" s="134" t="str" cm="1">
        <f t="array" ref="AG342">_xlfn.TEXTJOIN(",",TRUE,_xlfn._xlws.FILTER(市町村コード!$B$2:$B$186,ISNUMBER(SEARCH(市町村コード!$B$2:$B$186,K342))))</f>
        <v>札幌市</v>
      </c>
      <c r="AH342" s="134" t="s">
        <v>6712</v>
      </c>
      <c r="AI342" s="134" t="str">
        <f t="shared" si="10"/>
        <v xml:space="preserve">
札幌市北区北三十二条西８丁目１番１号</v>
      </c>
      <c r="AJ342" s="134" t="str">
        <f t="shared" si="11"/>
        <v>〒001－0032</v>
      </c>
      <c r="AK342" s="134" t="s">
        <v>6997</v>
      </c>
      <c r="AO342" s="142" t="s">
        <v>1347</v>
      </c>
      <c r="AP342" s="134" t="str" cm="1">
        <f t="array" ref="AP342:AX342">_xlfn.TEXTSPLIT(AO342,CHAR(10))</f>
        <v>( 訪看10 )第    419 号</v>
      </c>
      <c r="AQ342" s="134" t="str">
        <v>( 訪看23 )第    659 号</v>
      </c>
      <c r="AR342" s="134" t="str">
        <v>( 訪看25 )第    732 号</v>
      </c>
      <c r="AS342" s="134" t="str">
        <v>( 訪看26 )第     32 号</v>
      </c>
      <c r="AT342" s="134" t="str">
        <v>( 訪看27 )第    181 号</v>
      </c>
      <c r="AU342" s="134" t="str">
        <v>( 訪看28 )第    107 号</v>
      </c>
      <c r="AV342" s="134" t="str">
        <v>( 訪ベⅠ１ )第    280 号</v>
      </c>
      <c r="AW342" s="134" t="str">
        <v>( 訪ベⅠ１注 )第    297 号</v>
      </c>
      <c r="AX342" s="134" t="str">
        <v>( 訪看40 )第    231 号</v>
      </c>
      <c r="BM342" s="134" t="s">
        <v>10779</v>
      </c>
      <c r="BN342" s="134" t="s">
        <v>10780</v>
      </c>
      <c r="BO342" s="134" t="s">
        <v>10781</v>
      </c>
      <c r="BP342" s="134" t="s">
        <v>10782</v>
      </c>
      <c r="BQ342" s="134" t="s">
        <v>10783</v>
      </c>
      <c r="BR342" s="134" t="s">
        <v>10784</v>
      </c>
      <c r="BS342" s="134" t="s">
        <v>10785</v>
      </c>
      <c r="BT342" s="134" t="s">
        <v>10786</v>
      </c>
      <c r="BU342" s="134" t="s">
        <v>10787</v>
      </c>
    </row>
    <row r="343" spans="1:73" ht="111" customHeight="1" thickBot="1">
      <c r="A343" s="133"/>
      <c r="B343" s="184"/>
      <c r="C343" s="140" t="s">
        <v>1349</v>
      </c>
      <c r="D343" s="184"/>
      <c r="E343" s="174" t="s">
        <v>1350</v>
      </c>
      <c r="F343" s="174"/>
      <c r="G343" s="184"/>
      <c r="H343" s="175" t="s">
        <v>1351</v>
      </c>
      <c r="I343" s="175"/>
      <c r="J343" s="184"/>
      <c r="K343" s="175" t="s">
        <v>1352</v>
      </c>
      <c r="L343" s="175"/>
      <c r="M343" s="184"/>
      <c r="N343" s="182" t="s">
        <v>1353</v>
      </c>
      <c r="O343" s="182"/>
      <c r="P343" s="184"/>
      <c r="Q343" s="141" t="s">
        <v>1354</v>
      </c>
      <c r="R343" s="184"/>
      <c r="S343" s="173" t="s">
        <v>1355</v>
      </c>
      <c r="T343" s="173"/>
      <c r="U343" s="173"/>
      <c r="V343" s="173"/>
      <c r="W343" s="184"/>
      <c r="X343" s="133"/>
      <c r="Y343" s="133"/>
      <c r="AB343" s="134" t="s">
        <v>9237</v>
      </c>
      <c r="AC343" s="146" t="str" cm="1">
        <f t="array" ref="AC343:AD343">_xlfn.TEXTSPLIT(H343,CHAR(10))</f>
        <v>社会福祉法人勤医協福祉会</v>
      </c>
      <c r="AD343" s="146" t="str">
        <v>勤医協札幌ひがし訪問看護ステーション</v>
      </c>
      <c r="AE343" s="146" t="s">
        <v>7797</v>
      </c>
      <c r="AF343" s="134" t="s">
        <v>7799</v>
      </c>
      <c r="AG343" s="134" t="str" cm="1">
        <f t="array" ref="AG343">_xlfn.TEXTJOIN(",",TRUE,_xlfn._xlws.FILTER(市町村コード!$B$2:$B$186,ISNUMBER(SEARCH(市町村コード!$B$2:$B$186,K343))))</f>
        <v>札幌市</v>
      </c>
      <c r="AH343" s="134" t="s">
        <v>6712</v>
      </c>
      <c r="AI343" s="134" t="str">
        <f t="shared" si="10"/>
        <v xml:space="preserve">
札幌市東区東苗穂五条１丁目１１番１号勤医協札幌東ビル</v>
      </c>
      <c r="AJ343" s="134" t="str">
        <f t="shared" si="11"/>
        <v>〒007－0805</v>
      </c>
      <c r="AK343" s="134" t="s">
        <v>6998</v>
      </c>
      <c r="AO343" s="142" t="s">
        <v>1354</v>
      </c>
      <c r="AP343" s="134" t="str" cm="1">
        <f t="array" ref="AP343:AX343">_xlfn.TEXTSPLIT(AO343,CHAR(10))</f>
        <v>( 訪看10 )第    422 号</v>
      </c>
      <c r="AQ343" s="134" t="str">
        <v>( 訪看23 )第    664 号</v>
      </c>
      <c r="AR343" s="134" t="str">
        <v>( 訪看25 )第    737 号</v>
      </c>
      <c r="AS343" s="134" t="str">
        <v>( 訪看26 )第     34 号</v>
      </c>
      <c r="AT343" s="134" t="str">
        <v>( 訪看機１ )第     16 号</v>
      </c>
      <c r="AU343" s="134" t="str">
        <v>( 訪看32 )第     16 号</v>
      </c>
      <c r="AV343" s="134" t="str">
        <v>( 訪ベⅠ１ )第    282 号</v>
      </c>
      <c r="AW343" s="134" t="str">
        <v>( 訪ベⅠ１注 )第    295 号</v>
      </c>
      <c r="AX343" s="134" t="str">
        <v>( 訪看40 )第    232 号</v>
      </c>
      <c r="BM343" s="134" t="s">
        <v>10788</v>
      </c>
      <c r="BN343" s="134" t="s">
        <v>10789</v>
      </c>
      <c r="BO343" s="134" t="s">
        <v>10790</v>
      </c>
      <c r="BP343" s="134" t="s">
        <v>10791</v>
      </c>
      <c r="BQ343" s="134" t="s">
        <v>10792</v>
      </c>
      <c r="BR343" s="134" t="s">
        <v>10793</v>
      </c>
      <c r="BS343" s="134" t="s">
        <v>10794</v>
      </c>
      <c r="BT343" s="134" t="s">
        <v>10795</v>
      </c>
      <c r="BU343" s="134" t="s">
        <v>10796</v>
      </c>
    </row>
    <row r="344" spans="1:73" ht="45.95" customHeight="1" thickBot="1">
      <c r="A344" s="133"/>
      <c r="B344" s="184"/>
      <c r="C344" s="140" t="s">
        <v>1356</v>
      </c>
      <c r="D344" s="184"/>
      <c r="E344" s="174" t="s">
        <v>1357</v>
      </c>
      <c r="F344" s="174"/>
      <c r="G344" s="184"/>
      <c r="H344" s="175" t="s">
        <v>1358</v>
      </c>
      <c r="I344" s="175"/>
      <c r="J344" s="184"/>
      <c r="K344" s="175" t="s">
        <v>1359</v>
      </c>
      <c r="L344" s="175"/>
      <c r="M344" s="184"/>
      <c r="N344" s="182" t="s">
        <v>1360</v>
      </c>
      <c r="O344" s="182"/>
      <c r="P344" s="184"/>
      <c r="Q344" s="141" t="s">
        <v>1361</v>
      </c>
      <c r="R344" s="184"/>
      <c r="S344" s="173" t="s">
        <v>1362</v>
      </c>
      <c r="T344" s="173"/>
      <c r="U344" s="173"/>
      <c r="V344" s="173"/>
      <c r="W344" s="184"/>
      <c r="X344" s="133"/>
      <c r="Y344" s="133"/>
      <c r="AB344" s="134" t="s">
        <v>9238</v>
      </c>
      <c r="AC344" s="146" t="str" cm="1">
        <f t="array" ref="AC344:AD344">_xlfn.TEXTSPLIT(H344,CHAR(10))</f>
        <v>一般社団法人いこいの里</v>
      </c>
      <c r="AD344" s="146" t="str">
        <v>訪問看護ステーション　あさがお</v>
      </c>
      <c r="AE344" s="146" t="s">
        <v>7800</v>
      </c>
      <c r="AF344" s="134" t="s">
        <v>7801</v>
      </c>
      <c r="AG344" s="134" t="str" cm="1">
        <f t="array" ref="AG344">_xlfn.TEXTJOIN(",",TRUE,_xlfn._xlws.FILTER(市町村コード!$B$2:$B$186,ISNUMBER(SEARCH(市町村コード!$B$2:$B$186,K344))))</f>
        <v>札幌市</v>
      </c>
      <c r="AH344" s="134" t="s">
        <v>6712</v>
      </c>
      <c r="AI344" s="134" t="str">
        <f t="shared" si="10"/>
        <v xml:space="preserve">
札幌市東区本町一条１丁目１番１号鹿内ビル２階</v>
      </c>
      <c r="AJ344" s="134" t="str">
        <f t="shared" si="11"/>
        <v>〒065－0041</v>
      </c>
      <c r="AK344" s="134" t="s">
        <v>6999</v>
      </c>
      <c r="AO344" s="142" t="s">
        <v>1361</v>
      </c>
      <c r="AP344" s="134" t="str" cm="1">
        <f t="array" ref="AP344:AS344">_xlfn.TEXTSPLIT(AO344,CHAR(10))</f>
        <v>( 訪看10 )第    436 号</v>
      </c>
      <c r="AQ344" s="134" t="str">
        <v>( 訪看24 )第    682 号</v>
      </c>
      <c r="AR344" s="134" t="str">
        <v>( 訪看25 )第    754 号</v>
      </c>
      <c r="AS344" s="134" t="str">
        <v>( 訪看27 )第    239 号</v>
      </c>
      <c r="BM344" s="134" t="s">
        <v>10797</v>
      </c>
      <c r="BN344" s="134" t="s">
        <v>10798</v>
      </c>
      <c r="BO344" s="134" t="s">
        <v>10799</v>
      </c>
      <c r="BP344" s="134" t="s">
        <v>10800</v>
      </c>
    </row>
    <row r="345" spans="1:73" ht="84" customHeight="1" thickBot="1">
      <c r="A345" s="133"/>
      <c r="B345" s="184"/>
      <c r="C345" s="140" t="s">
        <v>1363</v>
      </c>
      <c r="D345" s="184"/>
      <c r="E345" s="174" t="s">
        <v>1364</v>
      </c>
      <c r="F345" s="174"/>
      <c r="G345" s="184"/>
      <c r="H345" s="175" t="s">
        <v>1365</v>
      </c>
      <c r="I345" s="175"/>
      <c r="J345" s="184"/>
      <c r="K345" s="175" t="s">
        <v>1366</v>
      </c>
      <c r="L345" s="175"/>
      <c r="M345" s="184"/>
      <c r="N345" s="182" t="s">
        <v>1367</v>
      </c>
      <c r="O345" s="182"/>
      <c r="P345" s="184"/>
      <c r="Q345" s="141" t="s">
        <v>1368</v>
      </c>
      <c r="R345" s="184"/>
      <c r="S345" s="173" t="s">
        <v>1369</v>
      </c>
      <c r="T345" s="173"/>
      <c r="U345" s="173"/>
      <c r="V345" s="173"/>
      <c r="W345" s="184"/>
      <c r="X345" s="133"/>
      <c r="Y345" s="133"/>
      <c r="AB345" s="134" t="s">
        <v>9239</v>
      </c>
      <c r="AC345" s="146" t="str" cm="1">
        <f t="array" ref="AC345:AD345">_xlfn.TEXTSPLIT(H345,CHAR(10))</f>
        <v>ＳＯＭＰＯケア株式会社</v>
      </c>
      <c r="AD345" s="146" t="str">
        <v>ＳＯＭＰＯケア　札幌東豊　訪問看護</v>
      </c>
      <c r="AE345" s="146" t="s">
        <v>7621</v>
      </c>
      <c r="AF345" s="134" t="s">
        <v>7802</v>
      </c>
      <c r="AG345" s="134" t="str" cm="1">
        <f t="array" ref="AG345">_xlfn.TEXTJOIN(",",TRUE,_xlfn._xlws.FILTER(市町村コード!$B$2:$B$186,ISNUMBER(SEARCH(市町村コード!$B$2:$B$186,K345))))</f>
        <v>札幌市</v>
      </c>
      <c r="AH345" s="134" t="s">
        <v>6712</v>
      </c>
      <c r="AI345" s="134" t="str">
        <f t="shared" si="10"/>
        <v xml:space="preserve">
札幌市東区北二十三条東１２丁目１番１７号サツキビル３階</v>
      </c>
      <c r="AJ345" s="134" t="str">
        <f t="shared" si="11"/>
        <v>〒065－0023</v>
      </c>
      <c r="AK345" s="134" t="s">
        <v>7000</v>
      </c>
      <c r="AO345" s="142" t="s">
        <v>1368</v>
      </c>
      <c r="AP345" s="134" t="str" cm="1">
        <f t="array" ref="AP345:AV345">_xlfn.TEXTSPLIT(AO345,CHAR(10))</f>
        <v>( 訪看10 )第    449 号</v>
      </c>
      <c r="AQ345" s="134" t="str">
        <v>( 訪看24 )第    676 号</v>
      </c>
      <c r="AR345" s="134" t="str">
        <v>( 訪看25 )第    748 号</v>
      </c>
      <c r="AS345" s="134" t="str">
        <v>( 訪看34 )第    111 号</v>
      </c>
      <c r="AT345" s="134" t="str">
        <v>( 訪ベⅠ１ )第    316 号</v>
      </c>
      <c r="AU345" s="134" t="str">
        <v>( 訪ベⅠ１注 )第    332 号</v>
      </c>
      <c r="AV345" s="134" t="str">
        <v>( 訪看41 )第    226 号</v>
      </c>
      <c r="BM345" s="134" t="s">
        <v>10801</v>
      </c>
      <c r="BN345" s="134" t="s">
        <v>10802</v>
      </c>
      <c r="BO345" s="134" t="s">
        <v>10803</v>
      </c>
      <c r="BP345" s="134" t="s">
        <v>10804</v>
      </c>
      <c r="BQ345" s="134" t="s">
        <v>10805</v>
      </c>
      <c r="BR345" s="134" t="s">
        <v>10806</v>
      </c>
      <c r="BS345" s="134" t="s">
        <v>10807</v>
      </c>
    </row>
    <row r="346" spans="1:73" ht="42.95" customHeight="1" thickBot="1">
      <c r="A346" s="133"/>
      <c r="B346" s="184"/>
      <c r="C346" s="133"/>
      <c r="D346" s="184"/>
      <c r="E346" s="133"/>
      <c r="F346" s="133"/>
      <c r="G346" s="184"/>
      <c r="H346" s="133"/>
      <c r="I346" s="133"/>
      <c r="J346" s="184"/>
      <c r="K346" s="133"/>
      <c r="L346" s="133"/>
      <c r="M346" s="184"/>
      <c r="N346" s="133"/>
      <c r="O346" s="133"/>
      <c r="P346" s="184"/>
      <c r="Q346" s="133"/>
      <c r="R346" s="184"/>
      <c r="S346" s="133"/>
      <c r="T346" s="133"/>
      <c r="U346" s="133"/>
      <c r="V346" s="133"/>
      <c r="W346" s="184"/>
      <c r="X346" s="133"/>
      <c r="Y346" s="133"/>
      <c r="AB346" s="134" t="s">
        <v>6911</v>
      </c>
      <c r="AC346" s="146" t="e" cm="1">
        <f t="array" ref="AC346">_xlfn.TEXTSPLIT(H346,CHAR(10))</f>
        <v>#VALUE!</v>
      </c>
      <c r="AD346" s="146"/>
      <c r="AE346" s="146" t="e">
        <v>#VALUE!</v>
      </c>
      <c r="AG346" s="134" t="e" cm="1" vm="1">
        <f t="array" ref="AG346">_xlfn.TEXTJOIN(",",TRUE,_xlfn._xlws.FILTER(市町村コード!$B$2:$B$186,ISNUMBER(SEARCH(市町村コード!$B$2:$B$186,K346))))</f>
        <v>#VALUE!</v>
      </c>
      <c r="AH346" s="134" t="e" vm="1">
        <v>#VALUE!</v>
      </c>
      <c r="AI346" s="134" t="str">
        <f t="shared" si="10"/>
        <v/>
      </c>
      <c r="AJ346" s="134" t="str">
        <f t="shared" si="11"/>
        <v/>
      </c>
      <c r="AK346" s="134" t="s">
        <v>6911</v>
      </c>
      <c r="AO346" s="133"/>
      <c r="AP346" s="134" t="e" cm="1">
        <f t="array" ref="AP346">_xlfn.TEXTSPLIT(AO346,CHAR(10))</f>
        <v>#VALUE!</v>
      </c>
      <c r="BM346" s="134" t="e">
        <v>#VALUE!</v>
      </c>
    </row>
    <row r="347" spans="1:73" ht="0.95" customHeight="1">
      <c r="A347" s="133"/>
      <c r="B347" s="183"/>
      <c r="C347" s="183"/>
      <c r="D347" s="183"/>
      <c r="E347" s="183"/>
      <c r="F347" s="183"/>
      <c r="G347" s="183"/>
      <c r="H347" s="183"/>
      <c r="I347" s="183"/>
      <c r="J347" s="183"/>
      <c r="K347" s="183"/>
      <c r="L347" s="183"/>
      <c r="M347" s="183"/>
      <c r="N347" s="183"/>
      <c r="O347" s="183"/>
      <c r="P347" s="183"/>
      <c r="Q347" s="183"/>
      <c r="R347" s="183"/>
      <c r="S347" s="183"/>
      <c r="T347" s="183"/>
      <c r="U347" s="183"/>
      <c r="V347" s="183"/>
      <c r="W347" s="133"/>
      <c r="X347" s="133"/>
      <c r="Y347" s="133"/>
      <c r="AB347" s="134" t="s">
        <v>6911</v>
      </c>
      <c r="AC347" s="146" t="e" cm="1">
        <f t="array" ref="AC347">_xlfn.TEXTSPLIT(H347,CHAR(10))</f>
        <v>#VALUE!</v>
      </c>
      <c r="AD347" s="146"/>
      <c r="AE347" s="146" t="e">
        <v>#VALUE!</v>
      </c>
      <c r="AG347" s="134" t="e" cm="1" vm="1">
        <f t="array" ref="AG347">_xlfn.TEXTJOIN(",",TRUE,_xlfn._xlws.FILTER(市町村コード!$B$2:$B$186,ISNUMBER(SEARCH(市町村コード!$B$2:$B$186,K347))))</f>
        <v>#VALUE!</v>
      </c>
      <c r="AH347" s="134" t="e" vm="1">
        <v>#VALUE!</v>
      </c>
      <c r="AI347" s="134" t="str">
        <f t="shared" si="10"/>
        <v/>
      </c>
      <c r="AJ347" s="134" t="str">
        <f t="shared" si="11"/>
        <v/>
      </c>
      <c r="AK347" s="134" t="s">
        <v>6911</v>
      </c>
      <c r="AP347" s="134" t="e" cm="1">
        <f t="array" ref="AP347">_xlfn.TEXTSPLIT(AO347,CHAR(10))</f>
        <v>#VALUE!</v>
      </c>
      <c r="BM347" s="134" t="e">
        <v>#VALUE!</v>
      </c>
    </row>
    <row r="348" spans="1:73" ht="60" customHeight="1">
      <c r="A348" s="133"/>
      <c r="B348" s="133"/>
      <c r="C348" s="133"/>
      <c r="D348" s="133"/>
      <c r="E348" s="133"/>
      <c r="F348" s="133"/>
      <c r="G348" s="133"/>
      <c r="H348" s="133"/>
      <c r="I348" s="133"/>
      <c r="J348" s="133"/>
      <c r="K348" s="133"/>
      <c r="L348" s="133"/>
      <c r="M348" s="133"/>
      <c r="N348" s="133"/>
      <c r="O348" s="133"/>
      <c r="P348" s="133"/>
      <c r="Q348" s="133"/>
      <c r="R348" s="133"/>
      <c r="S348" s="133"/>
      <c r="T348" s="133"/>
      <c r="U348" s="133"/>
      <c r="V348" s="133"/>
      <c r="W348" s="133"/>
      <c r="X348" s="133"/>
      <c r="Y348" s="133"/>
      <c r="AB348" s="134" t="s">
        <v>6911</v>
      </c>
      <c r="AC348" s="146" t="e" cm="1">
        <f t="array" ref="AC348">_xlfn.TEXTSPLIT(H348,CHAR(10))</f>
        <v>#VALUE!</v>
      </c>
      <c r="AD348" s="146"/>
      <c r="AE348" s="146" t="e">
        <v>#VALUE!</v>
      </c>
      <c r="AG348" s="134" t="e" cm="1" vm="1">
        <f t="array" ref="AG348">_xlfn.TEXTJOIN(",",TRUE,_xlfn._xlws.FILTER(市町村コード!$B$2:$B$186,ISNUMBER(SEARCH(市町村コード!$B$2:$B$186,K348))))</f>
        <v>#VALUE!</v>
      </c>
      <c r="AH348" s="134" t="e" vm="1">
        <v>#VALUE!</v>
      </c>
      <c r="AI348" s="134" t="str">
        <f t="shared" si="10"/>
        <v/>
      </c>
      <c r="AJ348" s="134" t="str">
        <f t="shared" si="11"/>
        <v/>
      </c>
      <c r="AK348" s="134" t="s">
        <v>6911</v>
      </c>
      <c r="AO348" s="133"/>
      <c r="AP348" s="134" t="e" cm="1">
        <f t="array" ref="AP348">_xlfn.TEXTSPLIT(AO348,CHAR(10))</f>
        <v>#VALUE!</v>
      </c>
      <c r="BM348" s="134" t="e">
        <v>#VALUE!</v>
      </c>
    </row>
    <row r="349" spans="1:73" ht="12" customHeight="1">
      <c r="A349" s="133"/>
      <c r="B349" s="133"/>
      <c r="C349" s="133"/>
      <c r="D349" s="133"/>
      <c r="E349" s="133"/>
      <c r="F349" s="133"/>
      <c r="G349" s="133"/>
      <c r="H349" s="133"/>
      <c r="I349" s="133"/>
      <c r="J349" s="133"/>
      <c r="K349" s="133"/>
      <c r="L349" s="133"/>
      <c r="M349" s="133"/>
      <c r="N349" s="133"/>
      <c r="O349" s="133"/>
      <c r="P349" s="133"/>
      <c r="Q349" s="133"/>
      <c r="R349" s="133"/>
      <c r="S349" s="133"/>
      <c r="T349" s="133"/>
      <c r="U349" s="133"/>
      <c r="V349" s="133"/>
      <c r="W349" s="133"/>
      <c r="X349" s="133"/>
      <c r="Y349" s="133"/>
      <c r="AB349" s="134" t="s">
        <v>6911</v>
      </c>
      <c r="AC349" s="146" t="e" cm="1">
        <f t="array" ref="AC349">_xlfn.TEXTSPLIT(H349,CHAR(10))</f>
        <v>#VALUE!</v>
      </c>
      <c r="AD349" s="146"/>
      <c r="AE349" s="146" t="e">
        <v>#VALUE!</v>
      </c>
      <c r="AG349" s="134" t="e" cm="1" vm="1">
        <f t="array" ref="AG349">_xlfn.TEXTJOIN(",",TRUE,_xlfn._xlws.FILTER(市町村コード!$B$2:$B$186,ISNUMBER(SEARCH(市町村コード!$B$2:$B$186,K349))))</f>
        <v>#VALUE!</v>
      </c>
      <c r="AH349" s="134" t="e" vm="1">
        <v>#VALUE!</v>
      </c>
      <c r="AI349" s="134" t="str">
        <f t="shared" si="10"/>
        <v/>
      </c>
      <c r="AJ349" s="134" t="str">
        <f t="shared" si="11"/>
        <v/>
      </c>
      <c r="AK349" s="134" t="s">
        <v>6911</v>
      </c>
      <c r="AO349" s="133"/>
      <c r="AP349" s="134" t="e" cm="1">
        <f t="array" ref="AP349">_xlfn.TEXTSPLIT(AO349,CHAR(10))</f>
        <v>#VALUE!</v>
      </c>
      <c r="BM349" s="134" t="e">
        <v>#VALUE!</v>
      </c>
    </row>
    <row r="350" spans="1:73" ht="8.1" customHeight="1">
      <c r="A350" s="133"/>
      <c r="B350" s="133"/>
      <c r="C350" s="133"/>
      <c r="D350" s="133"/>
      <c r="E350" s="133"/>
      <c r="F350" s="133"/>
      <c r="G350" s="133"/>
      <c r="H350" s="133"/>
      <c r="I350" s="178" t="s">
        <v>476</v>
      </c>
      <c r="J350" s="178"/>
      <c r="K350" s="178"/>
      <c r="L350" s="133"/>
      <c r="M350" s="133"/>
      <c r="N350" s="133"/>
      <c r="O350" s="133"/>
      <c r="P350" s="133"/>
      <c r="Q350" s="133"/>
      <c r="R350" s="133"/>
      <c r="S350" s="133"/>
      <c r="T350" s="133"/>
      <c r="U350" s="133"/>
      <c r="V350" s="133"/>
      <c r="W350" s="133"/>
      <c r="X350" s="133"/>
      <c r="Y350" s="133"/>
      <c r="AB350" s="134" t="s">
        <v>6911</v>
      </c>
      <c r="AC350" s="146" t="e" cm="1">
        <f t="array" ref="AC350">_xlfn.TEXTSPLIT(H350,CHAR(10))</f>
        <v>#VALUE!</v>
      </c>
      <c r="AD350" s="146"/>
      <c r="AE350" s="146" t="e">
        <v>#VALUE!</v>
      </c>
      <c r="AG350" s="134" t="e" cm="1" vm="1">
        <f t="array" ref="AG350">_xlfn.TEXTJOIN(",",TRUE,_xlfn._xlws.FILTER(市町村コード!$B$2:$B$186,ISNUMBER(SEARCH(市町村コード!$B$2:$B$186,K350))))</f>
        <v>#VALUE!</v>
      </c>
      <c r="AH350" s="134" t="e" vm="1">
        <v>#VALUE!</v>
      </c>
      <c r="AI350" s="134" t="str">
        <f t="shared" si="10"/>
        <v/>
      </c>
      <c r="AJ350" s="134" t="str">
        <f t="shared" si="11"/>
        <v/>
      </c>
      <c r="AK350" s="134" t="s">
        <v>6911</v>
      </c>
      <c r="AO350" s="133"/>
      <c r="AP350" s="134" t="e" cm="1">
        <f t="array" ref="AP350">_xlfn.TEXTSPLIT(AO350,CHAR(10))</f>
        <v>#VALUE!</v>
      </c>
      <c r="BM350" s="134" t="e">
        <v>#VALUE!</v>
      </c>
    </row>
    <row r="351" spans="1:73" ht="12" customHeight="1">
      <c r="A351" s="133"/>
      <c r="B351" s="179"/>
      <c r="C351" s="179"/>
      <c r="D351" s="179"/>
      <c r="E351" s="179"/>
      <c r="F351" s="133"/>
      <c r="G351" s="133"/>
      <c r="H351" s="133"/>
      <c r="I351" s="178"/>
      <c r="J351" s="178"/>
      <c r="K351" s="178"/>
      <c r="L351" s="133"/>
      <c r="M351" s="133"/>
      <c r="N351" s="133"/>
      <c r="O351" s="133"/>
      <c r="P351" s="133"/>
      <c r="Q351" s="133"/>
      <c r="R351" s="133"/>
      <c r="S351" s="133"/>
      <c r="T351" s="133"/>
      <c r="U351" s="133"/>
      <c r="V351" s="133"/>
      <c r="W351" s="133"/>
      <c r="X351" s="133"/>
      <c r="Y351" s="133"/>
      <c r="AB351" s="134" t="s">
        <v>6911</v>
      </c>
      <c r="AC351" s="146" t="e" cm="1">
        <f t="array" ref="AC351">_xlfn.TEXTSPLIT(H351,CHAR(10))</f>
        <v>#VALUE!</v>
      </c>
      <c r="AD351" s="146"/>
      <c r="AE351" s="146" t="e">
        <v>#VALUE!</v>
      </c>
      <c r="AG351" s="134" t="e" cm="1" vm="1">
        <f t="array" ref="AG351">_xlfn.TEXTJOIN(",",TRUE,_xlfn._xlws.FILTER(市町村コード!$B$2:$B$186,ISNUMBER(SEARCH(市町村コード!$B$2:$B$186,K351))))</f>
        <v>#VALUE!</v>
      </c>
      <c r="AH351" s="134" t="e" vm="1">
        <v>#VALUE!</v>
      </c>
      <c r="AI351" s="134" t="str">
        <f t="shared" si="10"/>
        <v/>
      </c>
      <c r="AJ351" s="134" t="str">
        <f t="shared" si="11"/>
        <v/>
      </c>
      <c r="AK351" s="134" t="s">
        <v>6911</v>
      </c>
      <c r="AO351" s="133"/>
      <c r="AP351" s="134" t="e" cm="1">
        <f t="array" ref="AP351">_xlfn.TEXTSPLIT(AO351,CHAR(10))</f>
        <v>#VALUE!</v>
      </c>
      <c r="BM351" s="134" t="e">
        <v>#VALUE!</v>
      </c>
    </row>
    <row r="352" spans="1:73" ht="14.1" customHeight="1">
      <c r="A352" s="133"/>
      <c r="B352" s="133"/>
      <c r="C352" s="180" t="s">
        <v>477</v>
      </c>
      <c r="D352" s="180"/>
      <c r="E352" s="180"/>
      <c r="F352" s="180"/>
      <c r="G352" s="180"/>
      <c r="H352" s="180"/>
      <c r="I352" s="180"/>
      <c r="J352" s="180"/>
      <c r="K352" s="180"/>
      <c r="L352" s="133"/>
      <c r="M352" s="133"/>
      <c r="N352" s="133"/>
      <c r="O352" s="181" t="s">
        <v>478</v>
      </c>
      <c r="P352" s="181"/>
      <c r="Q352" s="181"/>
      <c r="R352" s="181"/>
      <c r="S352" s="181"/>
      <c r="T352" s="135" t="s">
        <v>636</v>
      </c>
      <c r="U352" s="136" t="s">
        <v>480</v>
      </c>
      <c r="V352" s="133"/>
      <c r="W352" s="133"/>
      <c r="X352" s="133"/>
      <c r="Y352" s="133"/>
      <c r="AB352" s="134" t="s">
        <v>6911</v>
      </c>
      <c r="AC352" s="146" t="e" cm="1">
        <f t="array" ref="AC352">_xlfn.TEXTSPLIT(H352,CHAR(10))</f>
        <v>#VALUE!</v>
      </c>
      <c r="AD352" s="146"/>
      <c r="AE352" s="146" t="e">
        <v>#VALUE!</v>
      </c>
      <c r="AG352" s="134" t="e" cm="1" vm="1">
        <f t="array" ref="AG352">_xlfn.TEXTJOIN(",",TRUE,_xlfn._xlws.FILTER(市町村コード!$B$2:$B$186,ISNUMBER(SEARCH(市町村コード!$B$2:$B$186,K352))))</f>
        <v>#VALUE!</v>
      </c>
      <c r="AH352" s="134" t="e" vm="1">
        <v>#VALUE!</v>
      </c>
      <c r="AI352" s="134" t="str">
        <f t="shared" si="10"/>
        <v/>
      </c>
      <c r="AJ352" s="134" t="str">
        <f t="shared" si="11"/>
        <v/>
      </c>
      <c r="AK352" s="134" t="s">
        <v>6911</v>
      </c>
      <c r="AP352" s="134" t="e" cm="1">
        <f t="array" ref="AP352">_xlfn.TEXTSPLIT(AO352,CHAR(10))</f>
        <v>#VALUE!</v>
      </c>
      <c r="BM352" s="134" t="e">
        <v>#VALUE!</v>
      </c>
    </row>
    <row r="353" spans="1:72" ht="0.95" customHeight="1" thickBot="1">
      <c r="A353" s="133"/>
      <c r="B353" s="133"/>
      <c r="C353" s="133"/>
      <c r="D353" s="133"/>
      <c r="E353" s="133"/>
      <c r="F353" s="133"/>
      <c r="G353" s="133"/>
      <c r="H353" s="133"/>
      <c r="I353" s="133"/>
      <c r="J353" s="133"/>
      <c r="K353" s="133"/>
      <c r="L353" s="133"/>
      <c r="M353" s="133"/>
      <c r="N353" s="133"/>
      <c r="O353" s="133"/>
      <c r="P353" s="133"/>
      <c r="Q353" s="133"/>
      <c r="R353" s="133"/>
      <c r="S353" s="133"/>
      <c r="T353" s="133"/>
      <c r="U353" s="133"/>
      <c r="V353" s="133"/>
      <c r="W353" s="133"/>
      <c r="X353" s="133"/>
      <c r="Y353" s="133"/>
      <c r="AB353" s="134" t="s">
        <v>6911</v>
      </c>
      <c r="AC353" s="146" t="e" cm="1">
        <f t="array" ref="AC353">_xlfn.TEXTSPLIT(H353,CHAR(10))</f>
        <v>#VALUE!</v>
      </c>
      <c r="AD353" s="146"/>
      <c r="AE353" s="146" t="e">
        <v>#VALUE!</v>
      </c>
      <c r="AG353" s="134" t="e" cm="1" vm="1">
        <f t="array" ref="AG353">_xlfn.TEXTJOIN(",",TRUE,_xlfn._xlws.FILTER(市町村コード!$B$2:$B$186,ISNUMBER(SEARCH(市町村コード!$B$2:$B$186,K353))))</f>
        <v>#VALUE!</v>
      </c>
      <c r="AH353" s="134" t="e" vm="1">
        <v>#VALUE!</v>
      </c>
      <c r="AI353" s="134" t="str">
        <f t="shared" si="10"/>
        <v/>
      </c>
      <c r="AJ353" s="134" t="str">
        <f t="shared" si="11"/>
        <v/>
      </c>
      <c r="AK353" s="134" t="s">
        <v>6911</v>
      </c>
      <c r="AO353" s="133"/>
      <c r="AP353" s="134" t="e" cm="1">
        <f t="array" ref="AP353">_xlfn.TEXTSPLIT(AO353,CHAR(10))</f>
        <v>#VALUE!</v>
      </c>
      <c r="BM353" s="134" t="e">
        <v>#VALUE!</v>
      </c>
    </row>
    <row r="354" spans="1:72" ht="0.95" customHeight="1">
      <c r="A354" s="133"/>
      <c r="B354" s="176"/>
      <c r="C354" s="176"/>
      <c r="D354" s="176"/>
      <c r="E354" s="176"/>
      <c r="F354" s="176"/>
      <c r="G354" s="176"/>
      <c r="H354" s="176"/>
      <c r="I354" s="176"/>
      <c r="J354" s="176"/>
      <c r="K354" s="176"/>
      <c r="L354" s="176"/>
      <c r="M354" s="176"/>
      <c r="N354" s="176"/>
      <c r="O354" s="176"/>
      <c r="P354" s="176"/>
      <c r="Q354" s="176"/>
      <c r="R354" s="176"/>
      <c r="S354" s="176"/>
      <c r="T354" s="176"/>
      <c r="U354" s="176"/>
      <c r="V354" s="176"/>
      <c r="W354" s="176"/>
      <c r="X354" s="133"/>
      <c r="Y354" s="133"/>
      <c r="AB354" s="134" t="s">
        <v>6911</v>
      </c>
      <c r="AC354" s="146" t="e" cm="1">
        <f t="array" ref="AC354">_xlfn.TEXTSPLIT(H354,CHAR(10))</f>
        <v>#VALUE!</v>
      </c>
      <c r="AD354" s="146"/>
      <c r="AE354" s="146" t="e">
        <v>#VALUE!</v>
      </c>
      <c r="AG354" s="134" t="e" cm="1" vm="1">
        <f t="array" ref="AG354">_xlfn.TEXTJOIN(",",TRUE,_xlfn._xlws.FILTER(市町村コード!$B$2:$B$186,ISNUMBER(SEARCH(市町村コード!$B$2:$B$186,K354))))</f>
        <v>#VALUE!</v>
      </c>
      <c r="AH354" s="134" t="e" vm="1">
        <v>#VALUE!</v>
      </c>
      <c r="AI354" s="134" t="str">
        <f t="shared" si="10"/>
        <v/>
      </c>
      <c r="AJ354" s="134" t="str">
        <f t="shared" si="11"/>
        <v/>
      </c>
      <c r="AK354" s="134" t="s">
        <v>6911</v>
      </c>
      <c r="AP354" s="134" t="e" cm="1">
        <f t="array" ref="AP354">_xlfn.TEXTSPLIT(AO354,CHAR(10))</f>
        <v>#VALUE!</v>
      </c>
      <c r="BM354" s="134" t="e">
        <v>#VALUE!</v>
      </c>
    </row>
    <row r="355" spans="1:72" ht="15.95" customHeight="1" thickBot="1">
      <c r="A355" s="133"/>
      <c r="B355" s="137"/>
      <c r="C355" s="138" t="s">
        <v>481</v>
      </c>
      <c r="D355" s="137"/>
      <c r="E355" s="177" t="s">
        <v>482</v>
      </c>
      <c r="F355" s="177"/>
      <c r="G355" s="137"/>
      <c r="H355" s="177" t="s">
        <v>483</v>
      </c>
      <c r="I355" s="177"/>
      <c r="J355" s="137"/>
      <c r="K355" s="177" t="s">
        <v>484</v>
      </c>
      <c r="L355" s="177"/>
      <c r="M355" s="137"/>
      <c r="N355" s="177" t="s">
        <v>485</v>
      </c>
      <c r="O355" s="177"/>
      <c r="P355" s="137"/>
      <c r="Q355" s="139" t="s">
        <v>486</v>
      </c>
      <c r="R355" s="137"/>
      <c r="S355" s="177" t="s">
        <v>487</v>
      </c>
      <c r="T355" s="177"/>
      <c r="U355" s="177"/>
      <c r="V355" s="177"/>
      <c r="W355" s="137"/>
      <c r="X355" s="133"/>
      <c r="Y355" s="133"/>
      <c r="AB355" s="134" t="s">
        <v>482</v>
      </c>
      <c r="AC355" s="146" t="str" cm="1">
        <f t="array" ref="AC355">_xlfn.TEXTSPLIT(H355,CHAR(10))</f>
        <v>事業者名/事業所名</v>
      </c>
      <c r="AD355" s="146"/>
      <c r="AE355" s="146" t="s">
        <v>483</v>
      </c>
      <c r="AG355" s="134" t="e" cm="1" vm="1">
        <f t="array" ref="AG355">_xlfn.TEXTJOIN(",",TRUE,_xlfn._xlws.FILTER(市町村コード!$B$2:$B$186,ISNUMBER(SEARCH(市町村コード!$B$2:$B$186,K355))))</f>
        <v>#VALUE!</v>
      </c>
      <c r="AH355" s="134" t="e" vm="1">
        <v>#VALUE!</v>
      </c>
      <c r="AI355" s="134" t="str">
        <f t="shared" si="10"/>
        <v/>
      </c>
      <c r="AJ355" s="134" t="str">
        <f t="shared" si="11"/>
        <v>事業所所在地</v>
      </c>
      <c r="AK355" s="134" t="s">
        <v>484</v>
      </c>
      <c r="AO355" s="139" t="s">
        <v>486</v>
      </c>
      <c r="AP355" s="134" t="str" cm="1">
        <f t="array" ref="AP355">_xlfn.TEXTSPLIT(AO355,CHAR(10))</f>
        <v>受理番号</v>
      </c>
      <c r="BM355" s="134" t="s">
        <v>486</v>
      </c>
    </row>
    <row r="356" spans="1:72" ht="66" customHeight="1" thickBot="1">
      <c r="A356" s="133"/>
      <c r="B356" s="184"/>
      <c r="C356" s="140" t="s">
        <v>1370</v>
      </c>
      <c r="D356" s="184"/>
      <c r="E356" s="174" t="s">
        <v>1371</v>
      </c>
      <c r="F356" s="174"/>
      <c r="G356" s="184"/>
      <c r="H356" s="175" t="s">
        <v>1372</v>
      </c>
      <c r="I356" s="175"/>
      <c r="J356" s="184"/>
      <c r="K356" s="175" t="s">
        <v>1373</v>
      </c>
      <c r="L356" s="175"/>
      <c r="M356" s="184"/>
      <c r="N356" s="182" t="s">
        <v>1374</v>
      </c>
      <c r="O356" s="182"/>
      <c r="P356" s="184"/>
      <c r="Q356" s="141" t="s">
        <v>1375</v>
      </c>
      <c r="R356" s="184"/>
      <c r="S356" s="173" t="s">
        <v>1376</v>
      </c>
      <c r="T356" s="173"/>
      <c r="U356" s="173"/>
      <c r="V356" s="173"/>
      <c r="W356" s="184"/>
      <c r="X356" s="133"/>
      <c r="Y356" s="133"/>
      <c r="AB356" s="134" t="s">
        <v>9240</v>
      </c>
      <c r="AC356" s="146" t="str" cm="1">
        <f t="array" ref="AC356:AD356">_xlfn.TEXTSPLIT(H356,CHAR(10))</f>
        <v>株式会社絆メディカルグループ</v>
      </c>
      <c r="AD356" s="146" t="str">
        <v>訪問看護ステーション　札幌がじゅまる</v>
      </c>
      <c r="AE356" s="146" t="s">
        <v>7803</v>
      </c>
      <c r="AF356" s="134" t="s">
        <v>7804</v>
      </c>
      <c r="AG356" s="134" t="str" cm="1">
        <f t="array" ref="AG356">_xlfn.TEXTJOIN(",",TRUE,_xlfn._xlws.FILTER(市町村コード!$B$2:$B$186,ISNUMBER(SEARCH(市町村コード!$B$2:$B$186,K356))))</f>
        <v>札幌市</v>
      </c>
      <c r="AH356" s="134" t="s">
        <v>6712</v>
      </c>
      <c r="AI356" s="134" t="str">
        <f t="shared" si="10"/>
        <v xml:space="preserve">
札幌市東区北三十二条東１２丁目２番１３号エスティ３２　１Ｆ</v>
      </c>
      <c r="AJ356" s="134" t="str">
        <f t="shared" si="11"/>
        <v>〒065－0032</v>
      </c>
      <c r="AK356" s="134" t="s">
        <v>6982</v>
      </c>
      <c r="AO356" s="142" t="s">
        <v>1375</v>
      </c>
      <c r="AP356" s="134" t="str" cm="1">
        <f t="array" ref="AP356:AU356">_xlfn.TEXTSPLIT(AO356,CHAR(10))</f>
        <v>( 訪看10 )第    427 号</v>
      </c>
      <c r="AQ356" s="134" t="str">
        <v>( 訪看23 )第    729 号</v>
      </c>
      <c r="AR356" s="134" t="str">
        <v>( 訪看25 )第    801 号</v>
      </c>
      <c r="AS356" s="134" t="str">
        <v>( 訪看34 )第      7 号</v>
      </c>
      <c r="AT356" s="134" t="str">
        <v>( 訪ベⅠ１ )第    482 号</v>
      </c>
      <c r="AU356" s="134" t="str">
        <v>( 訪看41 )第     34 号</v>
      </c>
      <c r="BM356" s="134" t="s">
        <v>10808</v>
      </c>
      <c r="BN356" s="134" t="s">
        <v>10809</v>
      </c>
      <c r="BO356" s="134" t="s">
        <v>10810</v>
      </c>
      <c r="BP356" s="134" t="s">
        <v>10811</v>
      </c>
      <c r="BQ356" s="134" t="s">
        <v>10812</v>
      </c>
      <c r="BR356" s="134" t="s">
        <v>10813</v>
      </c>
    </row>
    <row r="357" spans="1:72" ht="57" customHeight="1" thickBot="1">
      <c r="A357" s="133"/>
      <c r="B357" s="184"/>
      <c r="C357" s="140" t="s">
        <v>1377</v>
      </c>
      <c r="D357" s="184"/>
      <c r="E357" s="174" t="s">
        <v>1378</v>
      </c>
      <c r="F357" s="174"/>
      <c r="G357" s="184"/>
      <c r="H357" s="175" t="s">
        <v>1379</v>
      </c>
      <c r="I357" s="175"/>
      <c r="J357" s="184"/>
      <c r="K357" s="175" t="s">
        <v>1380</v>
      </c>
      <c r="L357" s="175"/>
      <c r="M357" s="184"/>
      <c r="N357" s="182" t="s">
        <v>1381</v>
      </c>
      <c r="O357" s="182"/>
      <c r="P357" s="184"/>
      <c r="Q357" s="141" t="s">
        <v>1382</v>
      </c>
      <c r="R357" s="184"/>
      <c r="S357" s="173" t="s">
        <v>1383</v>
      </c>
      <c r="T357" s="173"/>
      <c r="U357" s="173"/>
      <c r="V357" s="173"/>
      <c r="W357" s="184"/>
      <c r="X357" s="133"/>
      <c r="Y357" s="133"/>
      <c r="AB357" s="134" t="s">
        <v>9241</v>
      </c>
      <c r="AC357" s="146" t="str" cm="1">
        <f t="array" ref="AC357:AD357">_xlfn.TEXTSPLIT(H357,CHAR(10))</f>
        <v>株式会社ツクイ</v>
      </c>
      <c r="AD357" s="146" t="str">
        <v>ツクイ札幌麻生訪問看護ステーション</v>
      </c>
      <c r="AE357" s="146" t="s">
        <v>7672</v>
      </c>
      <c r="AF357" s="134" t="s">
        <v>7805</v>
      </c>
      <c r="AG357" s="134" t="str" cm="1">
        <f t="array" ref="AG357">_xlfn.TEXTJOIN(",",TRUE,_xlfn._xlws.FILTER(市町村コード!$B$2:$B$186,ISNUMBER(SEARCH(市町村コード!$B$2:$B$186,K357))))</f>
        <v>札幌市</v>
      </c>
      <c r="AH357" s="134" t="s">
        <v>6712</v>
      </c>
      <c r="AI357" s="134" t="str">
        <f t="shared" si="10"/>
        <v xml:space="preserve">
札幌市北区北三十七条西４丁目３－１２藤井ビル３７　２０４号室</v>
      </c>
      <c r="AJ357" s="134" t="str">
        <f t="shared" si="11"/>
        <v>〒001－0037</v>
      </c>
      <c r="AK357" s="134" t="s">
        <v>7001</v>
      </c>
      <c r="AO357" s="142" t="s">
        <v>1382</v>
      </c>
      <c r="AP357" s="134" t="str" cm="1">
        <f t="array" ref="AP357:AU357">_xlfn.TEXTSPLIT(AO357,CHAR(10))</f>
        <v>( 訪看10 )第    609 号</v>
      </c>
      <c r="AQ357" s="134" t="str">
        <v>( 訪看24 )第    692 号</v>
      </c>
      <c r="AR357" s="134" t="str">
        <v>( 訪看25 )第    764 号</v>
      </c>
      <c r="AS357" s="134" t="str">
        <v>( 訪看27 )第    309 号</v>
      </c>
      <c r="AT357" s="134" t="str">
        <v>( 訪看28 )第    203 号</v>
      </c>
      <c r="AU357" s="134" t="str">
        <v>( 訪看40 )第    397 号</v>
      </c>
      <c r="BM357" s="134" t="s">
        <v>10814</v>
      </c>
      <c r="BN357" s="134" t="s">
        <v>10815</v>
      </c>
      <c r="BO357" s="134" t="s">
        <v>10816</v>
      </c>
      <c r="BP357" s="134" t="s">
        <v>10817</v>
      </c>
      <c r="BQ357" s="134" t="s">
        <v>10818</v>
      </c>
      <c r="BR357" s="134" t="s">
        <v>10819</v>
      </c>
    </row>
    <row r="358" spans="1:72" ht="45.95" customHeight="1" thickBot="1">
      <c r="A358" s="133"/>
      <c r="B358" s="184"/>
      <c r="C358" s="140" t="s">
        <v>1384</v>
      </c>
      <c r="D358" s="184"/>
      <c r="E358" s="174" t="s">
        <v>1385</v>
      </c>
      <c r="F358" s="174"/>
      <c r="G358" s="184"/>
      <c r="H358" s="175" t="s">
        <v>1386</v>
      </c>
      <c r="I358" s="175"/>
      <c r="J358" s="184"/>
      <c r="K358" s="175" t="s">
        <v>1387</v>
      </c>
      <c r="L358" s="175"/>
      <c r="M358" s="184"/>
      <c r="N358" s="182" t="s">
        <v>1388</v>
      </c>
      <c r="O358" s="182"/>
      <c r="P358" s="184"/>
      <c r="Q358" s="141" t="s">
        <v>1389</v>
      </c>
      <c r="R358" s="184"/>
      <c r="S358" s="173" t="s">
        <v>1390</v>
      </c>
      <c r="T358" s="173"/>
      <c r="U358" s="173"/>
      <c r="V358" s="173"/>
      <c r="W358" s="184"/>
      <c r="X358" s="133"/>
      <c r="Y358" s="133"/>
      <c r="AB358" s="134" t="s">
        <v>9242</v>
      </c>
      <c r="AC358" s="146" t="str" cm="1">
        <f t="array" ref="AC358:AD358">_xlfn.TEXTSPLIT(H358,CHAR(10))</f>
        <v>株式会社ハーネス</v>
      </c>
      <c r="AD358" s="146" t="str">
        <v>訪問看護ステーション　ハーネス</v>
      </c>
      <c r="AE358" s="146" t="s">
        <v>7806</v>
      </c>
      <c r="AF358" s="134" t="s">
        <v>7807</v>
      </c>
      <c r="AG358" s="134" t="str" cm="1">
        <f t="array" ref="AG358">_xlfn.TEXTJOIN(",",TRUE,_xlfn._xlws.FILTER(市町村コード!$B$2:$B$186,ISNUMBER(SEARCH(市町村コード!$B$2:$B$186,K358))))</f>
        <v>札幌市</v>
      </c>
      <c r="AH358" s="134" t="s">
        <v>6712</v>
      </c>
      <c r="AI358" s="134" t="str">
        <f t="shared" si="10"/>
        <v xml:space="preserve">
札幌市北区北十一条西４丁目２－２１</v>
      </c>
      <c r="AJ358" s="134" t="str">
        <f t="shared" si="11"/>
        <v>〒001－0011</v>
      </c>
      <c r="AK358" s="134" t="s">
        <v>7002</v>
      </c>
      <c r="AO358" s="142" t="s">
        <v>1389</v>
      </c>
      <c r="AP358" s="134" t="str" cm="1">
        <f t="array" ref="AP358:AS358">_xlfn.TEXTSPLIT(AO358,CHAR(10))</f>
        <v>( 訪看10 )第    616 号</v>
      </c>
      <c r="AQ358" s="134" t="str">
        <v>( 訪看23 )第    695 号</v>
      </c>
      <c r="AR358" s="134" t="str">
        <v>( 訪看25 )第    767 号</v>
      </c>
      <c r="AS358" s="134" t="str">
        <v>( 訪看41 )第    156 号</v>
      </c>
      <c r="BM358" s="134" t="s">
        <v>10820</v>
      </c>
      <c r="BN358" s="134" t="s">
        <v>10821</v>
      </c>
      <c r="BO358" s="134" t="s">
        <v>10822</v>
      </c>
      <c r="BP358" s="134" t="s">
        <v>10823</v>
      </c>
    </row>
    <row r="359" spans="1:72" ht="45.95" customHeight="1" thickBot="1">
      <c r="A359" s="133"/>
      <c r="B359" s="184"/>
      <c r="C359" s="140" t="s">
        <v>1391</v>
      </c>
      <c r="D359" s="184"/>
      <c r="E359" s="174" t="s">
        <v>1392</v>
      </c>
      <c r="F359" s="174"/>
      <c r="G359" s="184"/>
      <c r="H359" s="175" t="s">
        <v>1393</v>
      </c>
      <c r="I359" s="175"/>
      <c r="J359" s="184"/>
      <c r="K359" s="175" t="s">
        <v>1394</v>
      </c>
      <c r="L359" s="175"/>
      <c r="M359" s="184"/>
      <c r="N359" s="182" t="s">
        <v>1395</v>
      </c>
      <c r="O359" s="182"/>
      <c r="P359" s="184"/>
      <c r="Q359" s="141" t="s">
        <v>1396</v>
      </c>
      <c r="R359" s="184"/>
      <c r="S359" s="173" t="s">
        <v>1397</v>
      </c>
      <c r="T359" s="173"/>
      <c r="U359" s="173"/>
      <c r="V359" s="173"/>
      <c r="W359" s="184"/>
      <c r="X359" s="133"/>
      <c r="Y359" s="133"/>
      <c r="AB359" s="134" t="s">
        <v>9243</v>
      </c>
      <c r="AC359" s="146" t="str" cm="1">
        <f t="array" ref="AC359:AD359">_xlfn.TEXTSPLIT(H359,CHAR(10))</f>
        <v>株式会社ＦＲＩ</v>
      </c>
      <c r="AD359" s="146" t="str">
        <v>訪問看護・医療福祉連携ステーション　ＦＲＩ</v>
      </c>
      <c r="AE359" s="146" t="s">
        <v>7808</v>
      </c>
      <c r="AF359" s="134" t="s">
        <v>7809</v>
      </c>
      <c r="AG359" s="134" t="str" cm="1">
        <f t="array" ref="AG359">_xlfn.TEXTJOIN(",",TRUE,_xlfn._xlws.FILTER(市町村コード!$B$2:$B$186,ISNUMBER(SEARCH(市町村コード!$B$2:$B$186,K359))))</f>
        <v>札幌市</v>
      </c>
      <c r="AH359" s="134" t="s">
        <v>6712</v>
      </c>
      <c r="AI359" s="134" t="str">
        <f t="shared" si="10"/>
        <v xml:space="preserve">
札幌市東区北十二条東７丁目１番３５号メディカルセンター光星４階</v>
      </c>
      <c r="AJ359" s="134" t="str">
        <f t="shared" si="11"/>
        <v>〒065－0012</v>
      </c>
      <c r="AK359" s="134" t="s">
        <v>6912</v>
      </c>
      <c r="AO359" s="142" t="s">
        <v>1396</v>
      </c>
      <c r="AP359" s="134" t="str" cm="1">
        <f t="array" ref="AP359">_xlfn.TEXTSPLIT(AO359,CHAR(10))</f>
        <v>( 訪看10 )第    444 号</v>
      </c>
      <c r="BM359" s="134" t="s">
        <v>10824</v>
      </c>
    </row>
    <row r="360" spans="1:72" ht="93" customHeight="1" thickBot="1">
      <c r="A360" s="133"/>
      <c r="B360" s="184"/>
      <c r="C360" s="140" t="s">
        <v>1398</v>
      </c>
      <c r="D360" s="184"/>
      <c r="E360" s="174" t="s">
        <v>1399</v>
      </c>
      <c r="F360" s="174"/>
      <c r="G360" s="184"/>
      <c r="H360" s="175" t="s">
        <v>1400</v>
      </c>
      <c r="I360" s="175"/>
      <c r="J360" s="184"/>
      <c r="K360" s="175" t="s">
        <v>1401</v>
      </c>
      <c r="L360" s="175"/>
      <c r="M360" s="184"/>
      <c r="N360" s="182" t="s">
        <v>1402</v>
      </c>
      <c r="O360" s="182"/>
      <c r="P360" s="184"/>
      <c r="Q360" s="141" t="s">
        <v>1403</v>
      </c>
      <c r="R360" s="184"/>
      <c r="S360" s="173" t="s">
        <v>1404</v>
      </c>
      <c r="T360" s="173"/>
      <c r="U360" s="173"/>
      <c r="V360" s="173"/>
      <c r="W360" s="184"/>
      <c r="X360" s="133"/>
      <c r="Y360" s="133"/>
      <c r="AB360" s="134" t="s">
        <v>9244</v>
      </c>
      <c r="AC360" s="146" t="str" cm="1">
        <f t="array" ref="AC360:AD360">_xlfn.TEXTSPLIT(H360,CHAR(10))</f>
        <v>株式会社モナミコーポレーション</v>
      </c>
      <c r="AD360" s="146" t="str">
        <v>訪問看護ステーションモナミ</v>
      </c>
      <c r="AE360" s="146" t="s">
        <v>7810</v>
      </c>
      <c r="AF360" s="134" t="s">
        <v>7811</v>
      </c>
      <c r="AG360" s="134" t="str" cm="1">
        <f t="array" ref="AG360">_xlfn.TEXTJOIN(",",TRUE,_xlfn._xlws.FILTER(市町村コード!$B$2:$B$186,ISNUMBER(SEARCH(市町村コード!$B$2:$B$186,K360))))</f>
        <v>札幌市</v>
      </c>
      <c r="AH360" s="134" t="s">
        <v>6712</v>
      </c>
      <c r="AI360" s="134" t="str">
        <f t="shared" si="10"/>
        <v xml:space="preserve">
札幌市北区篠路六条１丁目４－２０</v>
      </c>
      <c r="AJ360" s="134" t="str">
        <f t="shared" si="11"/>
        <v>〒002－8026</v>
      </c>
      <c r="AK360" s="134" t="s">
        <v>7003</v>
      </c>
      <c r="AO360" s="142" t="s">
        <v>1403</v>
      </c>
      <c r="AP360" s="134" t="str" cm="1">
        <f t="array" ref="AP360:AW360">_xlfn.TEXTSPLIT(AO360,CHAR(10))</f>
        <v>( 訪看10 )第    445 号</v>
      </c>
      <c r="AQ360" s="134" t="str">
        <v>( 訪看23 )第    696 号</v>
      </c>
      <c r="AR360" s="134" t="str">
        <v>( 訪看25 )第    768 号</v>
      </c>
      <c r="AS360" s="134" t="str">
        <v>( 訪看27 )第    194 号</v>
      </c>
      <c r="AT360" s="134" t="str">
        <v>( 訪看34 )第     42 号</v>
      </c>
      <c r="AU360" s="134" t="str">
        <v>( 訪ベⅠ１ )第    558 号</v>
      </c>
      <c r="AV360" s="134" t="str">
        <v>( 訪ベⅠ１注 )第    278 号</v>
      </c>
      <c r="AW360" s="134" t="str">
        <v>( 訪看41 )第    285 号</v>
      </c>
      <c r="BM360" s="134" t="s">
        <v>10825</v>
      </c>
      <c r="BN360" s="134" t="s">
        <v>10826</v>
      </c>
      <c r="BO360" s="134" t="s">
        <v>10827</v>
      </c>
      <c r="BP360" s="134" t="s">
        <v>10828</v>
      </c>
      <c r="BQ360" s="134" t="s">
        <v>10829</v>
      </c>
      <c r="BR360" s="134" t="s">
        <v>10830</v>
      </c>
      <c r="BS360" s="134" t="s">
        <v>10831</v>
      </c>
      <c r="BT360" s="134" t="s">
        <v>10832</v>
      </c>
    </row>
    <row r="361" spans="1:72" ht="66" customHeight="1" thickBot="1">
      <c r="A361" s="133"/>
      <c r="B361" s="184"/>
      <c r="C361" s="140" t="s">
        <v>1405</v>
      </c>
      <c r="D361" s="184"/>
      <c r="E361" s="174" t="s">
        <v>1406</v>
      </c>
      <c r="F361" s="174"/>
      <c r="G361" s="184"/>
      <c r="H361" s="175" t="s">
        <v>1407</v>
      </c>
      <c r="I361" s="175"/>
      <c r="J361" s="184"/>
      <c r="K361" s="175" t="s">
        <v>1408</v>
      </c>
      <c r="L361" s="175"/>
      <c r="M361" s="184"/>
      <c r="N361" s="182" t="s">
        <v>1409</v>
      </c>
      <c r="O361" s="182"/>
      <c r="P361" s="184"/>
      <c r="Q361" s="141" t="s">
        <v>1410</v>
      </c>
      <c r="R361" s="184"/>
      <c r="S361" s="173" t="s">
        <v>1411</v>
      </c>
      <c r="T361" s="173"/>
      <c r="U361" s="173"/>
      <c r="V361" s="173"/>
      <c r="W361" s="184"/>
      <c r="X361" s="133"/>
      <c r="Y361" s="133"/>
      <c r="AB361" s="134" t="s">
        <v>9245</v>
      </c>
      <c r="AC361" s="146" t="str" cm="1">
        <f t="array" ref="AC361:AD361">_xlfn.TEXTSPLIT(H361,CHAR(10))</f>
        <v>株式会社ｓ－ｅｄｇｅ</v>
      </c>
      <c r="AD361" s="146" t="str">
        <v>ＳＯＩＮ訪問看護ステーション札幌北</v>
      </c>
      <c r="AE361" s="146" t="s">
        <v>7812</v>
      </c>
      <c r="AF361" s="134" t="s">
        <v>7813</v>
      </c>
      <c r="AG361" s="134" t="str" cm="1">
        <f t="array" ref="AG361">_xlfn.TEXTJOIN(",",TRUE,_xlfn._xlws.FILTER(市町村コード!$B$2:$B$186,ISNUMBER(SEARCH(市町村コード!$B$2:$B$186,K361))))</f>
        <v>札幌市</v>
      </c>
      <c r="AH361" s="134" t="s">
        <v>6712</v>
      </c>
      <c r="AI361" s="134" t="str">
        <f t="shared" si="10"/>
        <v xml:space="preserve">
札幌市北区北三十五条西９丁目３番１号エステート３５　１０５号室</v>
      </c>
      <c r="AJ361" s="134" t="str">
        <f t="shared" si="11"/>
        <v>〒001－0035</v>
      </c>
      <c r="AK361" s="134" t="s">
        <v>7004</v>
      </c>
      <c r="AO361" s="142" t="s">
        <v>1410</v>
      </c>
      <c r="AP361" s="134" t="str" cm="1">
        <f t="array" ref="AP361:AU361">_xlfn.TEXTSPLIT(AO361,CHAR(10))</f>
        <v>( 訪看23 )第    697 号</v>
      </c>
      <c r="AQ361" s="134" t="str">
        <v>( 訪看25 )第    769 号</v>
      </c>
      <c r="AR361" s="134" t="str">
        <v>( 訪看35 )第     66 号</v>
      </c>
      <c r="AS361" s="134" t="str">
        <v>( 訪看37 )第     37 号</v>
      </c>
      <c r="AT361" s="134" t="str">
        <v>( 訪ベⅠ１ )第    269 号</v>
      </c>
      <c r="AU361" s="134" t="str">
        <v>( 訪看40 )第     78 号</v>
      </c>
      <c r="BM361" s="134" t="s">
        <v>10833</v>
      </c>
      <c r="BN361" s="134" t="s">
        <v>10834</v>
      </c>
      <c r="BO361" s="134" t="s">
        <v>10835</v>
      </c>
      <c r="BP361" s="134" t="s">
        <v>10836</v>
      </c>
      <c r="BQ361" s="134" t="s">
        <v>10837</v>
      </c>
      <c r="BR361" s="134" t="s">
        <v>10838</v>
      </c>
    </row>
    <row r="362" spans="1:72" ht="75" customHeight="1" thickBot="1">
      <c r="A362" s="133"/>
      <c r="B362" s="184"/>
      <c r="C362" s="140" t="s">
        <v>1412</v>
      </c>
      <c r="D362" s="184"/>
      <c r="E362" s="174" t="s">
        <v>1413</v>
      </c>
      <c r="F362" s="174"/>
      <c r="G362" s="184"/>
      <c r="H362" s="175" t="s">
        <v>1414</v>
      </c>
      <c r="I362" s="175"/>
      <c r="J362" s="184"/>
      <c r="K362" s="175" t="s">
        <v>1415</v>
      </c>
      <c r="L362" s="175"/>
      <c r="M362" s="184"/>
      <c r="N362" s="182" t="s">
        <v>1416</v>
      </c>
      <c r="O362" s="182"/>
      <c r="P362" s="184"/>
      <c r="Q362" s="141" t="s">
        <v>1417</v>
      </c>
      <c r="R362" s="184"/>
      <c r="S362" s="173" t="s">
        <v>1418</v>
      </c>
      <c r="T362" s="173"/>
      <c r="U362" s="173"/>
      <c r="V362" s="173"/>
      <c r="W362" s="184"/>
      <c r="X362" s="133"/>
      <c r="Y362" s="133"/>
      <c r="AB362" s="134" t="s">
        <v>9246</v>
      </c>
      <c r="AC362" s="146" t="str" cm="1">
        <f t="array" ref="AC362:AD362">_xlfn.TEXTSPLIT(H362,CHAR(10))</f>
        <v>株式会社ＡＲＴＩＳＡＮさっぽろリハビリ・ラボ</v>
      </c>
      <c r="AD362" s="146" t="str">
        <v>訪問看護・リハビリステーション　ソレイユ</v>
      </c>
      <c r="AE362" s="146" t="s">
        <v>7814</v>
      </c>
      <c r="AF362" s="134" t="s">
        <v>7815</v>
      </c>
      <c r="AG362" s="134" t="str" cm="1">
        <f t="array" ref="AG362">_xlfn.TEXTJOIN(",",TRUE,_xlfn._xlws.FILTER(市町村コード!$B$2:$B$186,ISNUMBER(SEARCH(市町村コード!$B$2:$B$186,K362))))</f>
        <v>札幌市</v>
      </c>
      <c r="AH362" s="134" t="s">
        <v>6712</v>
      </c>
      <c r="AI362" s="134" t="str">
        <f t="shared" si="10"/>
        <v xml:space="preserve">
札幌市東区北四十条東１丁目１番２７号</v>
      </c>
      <c r="AJ362" s="134" t="str">
        <f t="shared" si="11"/>
        <v>〒007－0840</v>
      </c>
      <c r="AK362" s="134" t="s">
        <v>6979</v>
      </c>
      <c r="AO362" s="142" t="s">
        <v>1417</v>
      </c>
      <c r="AP362" s="134" t="str" cm="1">
        <f t="array" ref="AP362:AV362">_xlfn.TEXTSPLIT(AO362,CHAR(10))</f>
        <v>( 訪看10 )第    637 号</v>
      </c>
      <c r="AQ362" s="134" t="str">
        <v>( 訪看23 )第   1054 号</v>
      </c>
      <c r="AR362" s="134" t="str">
        <v>( 訪看24 )第    868 号</v>
      </c>
      <c r="AS362" s="134" t="str">
        <v>( 訪看25 )第    940 号</v>
      </c>
      <c r="AT362" s="134" t="str">
        <v>( 訪看34 )第    314 号</v>
      </c>
      <c r="AU362" s="134" t="str">
        <v>( 訪ベⅠ１ )第    415 号</v>
      </c>
      <c r="AV362" s="134" t="str">
        <v>( 訪看40 )第    233 号</v>
      </c>
      <c r="BM362" s="134" t="s">
        <v>10839</v>
      </c>
      <c r="BN362" s="134" t="s">
        <v>10840</v>
      </c>
      <c r="BO362" s="134" t="s">
        <v>10841</v>
      </c>
      <c r="BP362" s="134" t="s">
        <v>10842</v>
      </c>
      <c r="BQ362" s="134" t="s">
        <v>10843</v>
      </c>
      <c r="BR362" s="134" t="s">
        <v>10844</v>
      </c>
      <c r="BS362" s="134" t="s">
        <v>10845</v>
      </c>
    </row>
    <row r="363" spans="1:72" ht="21" customHeight="1" thickBot="1">
      <c r="A363" s="133"/>
      <c r="B363" s="184"/>
      <c r="C363" s="133"/>
      <c r="D363" s="184"/>
      <c r="E363" s="133"/>
      <c r="F363" s="133"/>
      <c r="G363" s="184"/>
      <c r="H363" s="133"/>
      <c r="I363" s="133"/>
      <c r="J363" s="184"/>
      <c r="K363" s="133"/>
      <c r="L363" s="133"/>
      <c r="M363" s="184"/>
      <c r="N363" s="133"/>
      <c r="O363" s="133"/>
      <c r="P363" s="184"/>
      <c r="Q363" s="133"/>
      <c r="R363" s="184"/>
      <c r="S363" s="133"/>
      <c r="T363" s="133"/>
      <c r="U363" s="133"/>
      <c r="V363" s="133"/>
      <c r="W363" s="184"/>
      <c r="X363" s="133"/>
      <c r="Y363" s="133"/>
      <c r="AB363" s="134" t="s">
        <v>6911</v>
      </c>
      <c r="AC363" s="146" t="e" cm="1">
        <f t="array" ref="AC363">_xlfn.TEXTSPLIT(H363,CHAR(10))</f>
        <v>#VALUE!</v>
      </c>
      <c r="AD363" s="146"/>
      <c r="AE363" s="146" t="e">
        <v>#VALUE!</v>
      </c>
      <c r="AG363" s="134" t="e" cm="1" vm="1">
        <f t="array" ref="AG363">_xlfn.TEXTJOIN(",",TRUE,_xlfn._xlws.FILTER(市町村コード!$B$2:$B$186,ISNUMBER(SEARCH(市町村コード!$B$2:$B$186,K363))))</f>
        <v>#VALUE!</v>
      </c>
      <c r="AH363" s="134" t="e" vm="1">
        <v>#VALUE!</v>
      </c>
      <c r="AI363" s="134" t="str">
        <f t="shared" si="10"/>
        <v/>
      </c>
      <c r="AJ363" s="134" t="str">
        <f t="shared" si="11"/>
        <v/>
      </c>
      <c r="AK363" s="134" t="s">
        <v>6911</v>
      </c>
      <c r="AO363" s="133"/>
      <c r="AP363" s="134" t="e" cm="1">
        <f t="array" ref="AP363">_xlfn.TEXTSPLIT(AO363,CHAR(10))</f>
        <v>#VALUE!</v>
      </c>
      <c r="BM363" s="134" t="e">
        <v>#VALUE!</v>
      </c>
    </row>
    <row r="364" spans="1:72" ht="0.95" customHeight="1">
      <c r="A364" s="133"/>
      <c r="B364" s="183"/>
      <c r="C364" s="183"/>
      <c r="D364" s="183"/>
      <c r="E364" s="183"/>
      <c r="F364" s="183"/>
      <c r="G364" s="183"/>
      <c r="H364" s="183"/>
      <c r="I364" s="183"/>
      <c r="J364" s="183"/>
      <c r="K364" s="183"/>
      <c r="L364" s="183"/>
      <c r="M364" s="183"/>
      <c r="N364" s="183"/>
      <c r="O364" s="183"/>
      <c r="P364" s="183"/>
      <c r="Q364" s="183"/>
      <c r="R364" s="183"/>
      <c r="S364" s="183"/>
      <c r="T364" s="183"/>
      <c r="U364" s="183"/>
      <c r="V364" s="183"/>
      <c r="W364" s="133"/>
      <c r="X364" s="133"/>
      <c r="Y364" s="133"/>
      <c r="AB364" s="134" t="s">
        <v>6911</v>
      </c>
      <c r="AC364" s="146" t="e" cm="1">
        <f t="array" ref="AC364">_xlfn.TEXTSPLIT(H364,CHAR(10))</f>
        <v>#VALUE!</v>
      </c>
      <c r="AD364" s="146"/>
      <c r="AE364" s="146" t="e">
        <v>#VALUE!</v>
      </c>
      <c r="AG364" s="134" t="e" cm="1" vm="1">
        <f t="array" ref="AG364">_xlfn.TEXTJOIN(",",TRUE,_xlfn._xlws.FILTER(市町村コード!$B$2:$B$186,ISNUMBER(SEARCH(市町村コード!$B$2:$B$186,K364))))</f>
        <v>#VALUE!</v>
      </c>
      <c r="AH364" s="134" t="e" vm="1">
        <v>#VALUE!</v>
      </c>
      <c r="AI364" s="134" t="str">
        <f t="shared" si="10"/>
        <v/>
      </c>
      <c r="AJ364" s="134" t="str">
        <f t="shared" si="11"/>
        <v/>
      </c>
      <c r="AK364" s="134" t="s">
        <v>6911</v>
      </c>
      <c r="AP364" s="134" t="e" cm="1">
        <f t="array" ref="AP364">_xlfn.TEXTSPLIT(AO364,CHAR(10))</f>
        <v>#VALUE!</v>
      </c>
      <c r="BM364" s="134" t="e">
        <v>#VALUE!</v>
      </c>
    </row>
    <row r="365" spans="1:72" ht="60" customHeight="1">
      <c r="A365" s="133"/>
      <c r="B365" s="133"/>
      <c r="C365" s="133"/>
      <c r="D365" s="133"/>
      <c r="E365" s="133"/>
      <c r="F365" s="133"/>
      <c r="G365" s="133"/>
      <c r="H365" s="133"/>
      <c r="I365" s="133"/>
      <c r="J365" s="133"/>
      <c r="K365" s="133"/>
      <c r="L365" s="133"/>
      <c r="M365" s="133"/>
      <c r="N365" s="133"/>
      <c r="O365" s="133"/>
      <c r="P365" s="133"/>
      <c r="Q365" s="133"/>
      <c r="R365" s="133"/>
      <c r="S365" s="133"/>
      <c r="T365" s="133"/>
      <c r="U365" s="133"/>
      <c r="V365" s="133"/>
      <c r="W365" s="133"/>
      <c r="X365" s="133"/>
      <c r="Y365" s="133"/>
      <c r="AB365" s="134" t="s">
        <v>6911</v>
      </c>
      <c r="AC365" s="146" t="e" cm="1">
        <f t="array" ref="AC365">_xlfn.TEXTSPLIT(H365,CHAR(10))</f>
        <v>#VALUE!</v>
      </c>
      <c r="AD365" s="146"/>
      <c r="AE365" s="146" t="e">
        <v>#VALUE!</v>
      </c>
      <c r="AG365" s="134" t="e" cm="1" vm="1">
        <f t="array" ref="AG365">_xlfn.TEXTJOIN(",",TRUE,_xlfn._xlws.FILTER(市町村コード!$B$2:$B$186,ISNUMBER(SEARCH(市町村コード!$B$2:$B$186,K365))))</f>
        <v>#VALUE!</v>
      </c>
      <c r="AH365" s="134" t="e" vm="1">
        <v>#VALUE!</v>
      </c>
      <c r="AI365" s="134" t="str">
        <f t="shared" si="10"/>
        <v/>
      </c>
      <c r="AJ365" s="134" t="str">
        <f t="shared" si="11"/>
        <v/>
      </c>
      <c r="AK365" s="134" t="s">
        <v>6911</v>
      </c>
      <c r="AO365" s="133"/>
      <c r="AP365" s="134" t="e" cm="1">
        <f t="array" ref="AP365">_xlfn.TEXTSPLIT(AO365,CHAR(10))</f>
        <v>#VALUE!</v>
      </c>
      <c r="BM365" s="134" t="e">
        <v>#VALUE!</v>
      </c>
    </row>
    <row r="366" spans="1:72" ht="12" customHeight="1">
      <c r="A366" s="133"/>
      <c r="B366" s="133"/>
      <c r="C366" s="133"/>
      <c r="D366" s="133"/>
      <c r="E366" s="133"/>
      <c r="F366" s="133"/>
      <c r="G366" s="133"/>
      <c r="H366" s="133"/>
      <c r="I366" s="133"/>
      <c r="J366" s="133"/>
      <c r="K366" s="133"/>
      <c r="L366" s="133"/>
      <c r="M366" s="133"/>
      <c r="N366" s="133"/>
      <c r="O366" s="133"/>
      <c r="P366" s="133"/>
      <c r="Q366" s="133"/>
      <c r="R366" s="133"/>
      <c r="S366" s="133"/>
      <c r="T366" s="133"/>
      <c r="U366" s="133"/>
      <c r="V366" s="133"/>
      <c r="W366" s="133"/>
      <c r="X366" s="133"/>
      <c r="Y366" s="133"/>
      <c r="AB366" s="134" t="s">
        <v>6911</v>
      </c>
      <c r="AC366" s="146" t="e" cm="1">
        <f t="array" ref="AC366">_xlfn.TEXTSPLIT(H366,CHAR(10))</f>
        <v>#VALUE!</v>
      </c>
      <c r="AD366" s="146"/>
      <c r="AE366" s="146" t="e">
        <v>#VALUE!</v>
      </c>
      <c r="AG366" s="134" t="e" cm="1" vm="1">
        <f t="array" ref="AG366">_xlfn.TEXTJOIN(",",TRUE,_xlfn._xlws.FILTER(市町村コード!$B$2:$B$186,ISNUMBER(SEARCH(市町村コード!$B$2:$B$186,K366))))</f>
        <v>#VALUE!</v>
      </c>
      <c r="AH366" s="134" t="e" vm="1">
        <v>#VALUE!</v>
      </c>
      <c r="AI366" s="134" t="str">
        <f t="shared" si="10"/>
        <v/>
      </c>
      <c r="AJ366" s="134" t="str">
        <f t="shared" si="11"/>
        <v/>
      </c>
      <c r="AK366" s="134" t="s">
        <v>6911</v>
      </c>
      <c r="AO366" s="133"/>
      <c r="AP366" s="134" t="e" cm="1">
        <f t="array" ref="AP366">_xlfn.TEXTSPLIT(AO366,CHAR(10))</f>
        <v>#VALUE!</v>
      </c>
      <c r="BM366" s="134" t="e">
        <v>#VALUE!</v>
      </c>
    </row>
    <row r="367" spans="1:72" ht="8.1" customHeight="1">
      <c r="A367" s="133"/>
      <c r="B367" s="133"/>
      <c r="C367" s="133"/>
      <c r="D367" s="133"/>
      <c r="E367" s="133"/>
      <c r="F367" s="133"/>
      <c r="G367" s="133"/>
      <c r="H367" s="133"/>
      <c r="I367" s="178" t="s">
        <v>476</v>
      </c>
      <c r="J367" s="178"/>
      <c r="K367" s="178"/>
      <c r="L367" s="133"/>
      <c r="M367" s="133"/>
      <c r="N367" s="133"/>
      <c r="O367" s="133"/>
      <c r="P367" s="133"/>
      <c r="Q367" s="133"/>
      <c r="R367" s="133"/>
      <c r="S367" s="133"/>
      <c r="T367" s="133"/>
      <c r="U367" s="133"/>
      <c r="V367" s="133"/>
      <c r="W367" s="133"/>
      <c r="X367" s="133"/>
      <c r="Y367" s="133"/>
      <c r="AB367" s="134" t="s">
        <v>6911</v>
      </c>
      <c r="AC367" s="146" t="e" cm="1">
        <f t="array" ref="AC367">_xlfn.TEXTSPLIT(H367,CHAR(10))</f>
        <v>#VALUE!</v>
      </c>
      <c r="AD367" s="146"/>
      <c r="AE367" s="146" t="e">
        <v>#VALUE!</v>
      </c>
      <c r="AG367" s="134" t="e" cm="1" vm="1">
        <f t="array" ref="AG367">_xlfn.TEXTJOIN(",",TRUE,_xlfn._xlws.FILTER(市町村コード!$B$2:$B$186,ISNUMBER(SEARCH(市町村コード!$B$2:$B$186,K367))))</f>
        <v>#VALUE!</v>
      </c>
      <c r="AH367" s="134" t="e" vm="1">
        <v>#VALUE!</v>
      </c>
      <c r="AI367" s="134" t="str">
        <f t="shared" si="10"/>
        <v/>
      </c>
      <c r="AJ367" s="134" t="str">
        <f t="shared" si="11"/>
        <v/>
      </c>
      <c r="AK367" s="134" t="s">
        <v>6911</v>
      </c>
      <c r="AO367" s="133"/>
      <c r="AP367" s="134" t="e" cm="1">
        <f t="array" ref="AP367">_xlfn.TEXTSPLIT(AO367,CHAR(10))</f>
        <v>#VALUE!</v>
      </c>
      <c r="BM367" s="134" t="e">
        <v>#VALUE!</v>
      </c>
    </row>
    <row r="368" spans="1:72" ht="12" customHeight="1">
      <c r="A368" s="133"/>
      <c r="B368" s="179"/>
      <c r="C368" s="179"/>
      <c r="D368" s="179"/>
      <c r="E368" s="179"/>
      <c r="F368" s="133"/>
      <c r="G368" s="133"/>
      <c r="H368" s="133"/>
      <c r="I368" s="178"/>
      <c r="J368" s="178"/>
      <c r="K368" s="178"/>
      <c r="L368" s="133"/>
      <c r="M368" s="133"/>
      <c r="N368" s="133"/>
      <c r="O368" s="133"/>
      <c r="P368" s="133"/>
      <c r="Q368" s="133"/>
      <c r="R368" s="133"/>
      <c r="S368" s="133"/>
      <c r="T368" s="133"/>
      <c r="U368" s="133"/>
      <c r="V368" s="133"/>
      <c r="W368" s="133"/>
      <c r="X368" s="133"/>
      <c r="Y368" s="133"/>
      <c r="AB368" s="134" t="s">
        <v>6911</v>
      </c>
      <c r="AC368" s="146" t="e" cm="1">
        <f t="array" ref="AC368">_xlfn.TEXTSPLIT(H368,CHAR(10))</f>
        <v>#VALUE!</v>
      </c>
      <c r="AD368" s="146"/>
      <c r="AE368" s="146" t="e">
        <v>#VALUE!</v>
      </c>
      <c r="AG368" s="134" t="e" cm="1" vm="1">
        <f t="array" ref="AG368">_xlfn.TEXTJOIN(",",TRUE,_xlfn._xlws.FILTER(市町村コード!$B$2:$B$186,ISNUMBER(SEARCH(市町村コード!$B$2:$B$186,K368))))</f>
        <v>#VALUE!</v>
      </c>
      <c r="AH368" s="134" t="e" vm="1">
        <v>#VALUE!</v>
      </c>
      <c r="AI368" s="134" t="str">
        <f t="shared" si="10"/>
        <v/>
      </c>
      <c r="AJ368" s="134" t="str">
        <f t="shared" si="11"/>
        <v/>
      </c>
      <c r="AK368" s="134" t="s">
        <v>6911</v>
      </c>
      <c r="AO368" s="133"/>
      <c r="AP368" s="134" t="e" cm="1">
        <f t="array" ref="AP368">_xlfn.TEXTSPLIT(AO368,CHAR(10))</f>
        <v>#VALUE!</v>
      </c>
      <c r="BM368" s="134" t="e">
        <v>#VALUE!</v>
      </c>
    </row>
    <row r="369" spans="1:77" ht="14.1" customHeight="1">
      <c r="A369" s="133"/>
      <c r="B369" s="133"/>
      <c r="C369" s="180" t="s">
        <v>477</v>
      </c>
      <c r="D369" s="180"/>
      <c r="E369" s="180"/>
      <c r="F369" s="180"/>
      <c r="G369" s="180"/>
      <c r="H369" s="180"/>
      <c r="I369" s="180"/>
      <c r="J369" s="180"/>
      <c r="K369" s="180"/>
      <c r="L369" s="133"/>
      <c r="M369" s="133"/>
      <c r="N369" s="133"/>
      <c r="O369" s="181" t="s">
        <v>478</v>
      </c>
      <c r="P369" s="181"/>
      <c r="Q369" s="181"/>
      <c r="R369" s="181"/>
      <c r="S369" s="181"/>
      <c r="T369" s="135" t="s">
        <v>643</v>
      </c>
      <c r="U369" s="136" t="s">
        <v>480</v>
      </c>
      <c r="V369" s="133"/>
      <c r="W369" s="133"/>
      <c r="X369" s="133"/>
      <c r="Y369" s="133"/>
      <c r="AB369" s="134" t="s">
        <v>6911</v>
      </c>
      <c r="AC369" s="146" t="e" cm="1">
        <f t="array" ref="AC369">_xlfn.TEXTSPLIT(H369,CHAR(10))</f>
        <v>#VALUE!</v>
      </c>
      <c r="AD369" s="146"/>
      <c r="AE369" s="146" t="e">
        <v>#VALUE!</v>
      </c>
      <c r="AG369" s="134" t="e" cm="1" vm="1">
        <f t="array" ref="AG369">_xlfn.TEXTJOIN(",",TRUE,_xlfn._xlws.FILTER(市町村コード!$B$2:$B$186,ISNUMBER(SEARCH(市町村コード!$B$2:$B$186,K369))))</f>
        <v>#VALUE!</v>
      </c>
      <c r="AH369" s="134" t="e" vm="1">
        <v>#VALUE!</v>
      </c>
      <c r="AI369" s="134" t="str">
        <f t="shared" si="10"/>
        <v/>
      </c>
      <c r="AJ369" s="134" t="str">
        <f t="shared" si="11"/>
        <v/>
      </c>
      <c r="AK369" s="134" t="s">
        <v>6911</v>
      </c>
      <c r="AP369" s="134" t="e" cm="1">
        <f t="array" ref="AP369">_xlfn.TEXTSPLIT(AO369,CHAR(10))</f>
        <v>#VALUE!</v>
      </c>
      <c r="BM369" s="134" t="e">
        <v>#VALUE!</v>
      </c>
    </row>
    <row r="370" spans="1:77" ht="0.95" customHeight="1" thickBot="1">
      <c r="A370" s="133"/>
      <c r="B370" s="133"/>
      <c r="C370" s="133"/>
      <c r="D370" s="133"/>
      <c r="E370" s="133"/>
      <c r="F370" s="133"/>
      <c r="G370" s="133"/>
      <c r="H370" s="133"/>
      <c r="I370" s="133"/>
      <c r="J370" s="133"/>
      <c r="K370" s="133"/>
      <c r="L370" s="133"/>
      <c r="M370" s="133"/>
      <c r="N370" s="133"/>
      <c r="O370" s="133"/>
      <c r="P370" s="133"/>
      <c r="Q370" s="133"/>
      <c r="R370" s="133"/>
      <c r="S370" s="133"/>
      <c r="T370" s="133"/>
      <c r="U370" s="133"/>
      <c r="V370" s="133"/>
      <c r="W370" s="133"/>
      <c r="X370" s="133"/>
      <c r="Y370" s="133"/>
      <c r="AB370" s="134" t="s">
        <v>6911</v>
      </c>
      <c r="AC370" s="146" t="e" cm="1">
        <f t="array" ref="AC370">_xlfn.TEXTSPLIT(H370,CHAR(10))</f>
        <v>#VALUE!</v>
      </c>
      <c r="AD370" s="146"/>
      <c r="AE370" s="146" t="e">
        <v>#VALUE!</v>
      </c>
      <c r="AG370" s="134" t="e" cm="1" vm="1">
        <f t="array" ref="AG370">_xlfn.TEXTJOIN(",",TRUE,_xlfn._xlws.FILTER(市町村コード!$B$2:$B$186,ISNUMBER(SEARCH(市町村コード!$B$2:$B$186,K370))))</f>
        <v>#VALUE!</v>
      </c>
      <c r="AH370" s="134" t="e" vm="1">
        <v>#VALUE!</v>
      </c>
      <c r="AI370" s="134" t="str">
        <f t="shared" si="10"/>
        <v/>
      </c>
      <c r="AJ370" s="134" t="str">
        <f t="shared" si="11"/>
        <v/>
      </c>
      <c r="AK370" s="134" t="s">
        <v>6911</v>
      </c>
      <c r="AO370" s="133"/>
      <c r="AP370" s="134" t="e" cm="1">
        <f t="array" ref="AP370">_xlfn.TEXTSPLIT(AO370,CHAR(10))</f>
        <v>#VALUE!</v>
      </c>
      <c r="BM370" s="134" t="e">
        <v>#VALUE!</v>
      </c>
    </row>
    <row r="371" spans="1:77" ht="0.95" customHeight="1">
      <c r="A371" s="133"/>
      <c r="B371" s="176"/>
      <c r="C371" s="176"/>
      <c r="D371" s="176"/>
      <c r="E371" s="176"/>
      <c r="F371" s="176"/>
      <c r="G371" s="176"/>
      <c r="H371" s="176"/>
      <c r="I371" s="176"/>
      <c r="J371" s="176"/>
      <c r="K371" s="176"/>
      <c r="L371" s="176"/>
      <c r="M371" s="176"/>
      <c r="N371" s="176"/>
      <c r="O371" s="176"/>
      <c r="P371" s="176"/>
      <c r="Q371" s="176"/>
      <c r="R371" s="176"/>
      <c r="S371" s="176"/>
      <c r="T371" s="176"/>
      <c r="U371" s="176"/>
      <c r="V371" s="176"/>
      <c r="W371" s="176"/>
      <c r="X371" s="133"/>
      <c r="Y371" s="133"/>
      <c r="AB371" s="134" t="s">
        <v>6911</v>
      </c>
      <c r="AC371" s="146" t="e" cm="1">
        <f t="array" ref="AC371">_xlfn.TEXTSPLIT(H371,CHAR(10))</f>
        <v>#VALUE!</v>
      </c>
      <c r="AD371" s="146"/>
      <c r="AE371" s="146" t="e">
        <v>#VALUE!</v>
      </c>
      <c r="AG371" s="134" t="e" cm="1" vm="1">
        <f t="array" ref="AG371">_xlfn.TEXTJOIN(",",TRUE,_xlfn._xlws.FILTER(市町村コード!$B$2:$B$186,ISNUMBER(SEARCH(市町村コード!$B$2:$B$186,K371))))</f>
        <v>#VALUE!</v>
      </c>
      <c r="AH371" s="134" t="e" vm="1">
        <v>#VALUE!</v>
      </c>
      <c r="AI371" s="134" t="str">
        <f t="shared" si="10"/>
        <v/>
      </c>
      <c r="AJ371" s="134" t="str">
        <f t="shared" si="11"/>
        <v/>
      </c>
      <c r="AK371" s="134" t="s">
        <v>6911</v>
      </c>
      <c r="AP371" s="134" t="e" cm="1">
        <f t="array" ref="AP371">_xlfn.TEXTSPLIT(AO371,CHAR(10))</f>
        <v>#VALUE!</v>
      </c>
      <c r="BM371" s="134" t="e">
        <v>#VALUE!</v>
      </c>
    </row>
    <row r="372" spans="1:77" ht="15.95" customHeight="1" thickBot="1">
      <c r="A372" s="133"/>
      <c r="B372" s="137"/>
      <c r="C372" s="138" t="s">
        <v>481</v>
      </c>
      <c r="D372" s="137"/>
      <c r="E372" s="177" t="s">
        <v>482</v>
      </c>
      <c r="F372" s="177"/>
      <c r="G372" s="137"/>
      <c r="H372" s="177" t="s">
        <v>483</v>
      </c>
      <c r="I372" s="177"/>
      <c r="J372" s="137"/>
      <c r="K372" s="177" t="s">
        <v>484</v>
      </c>
      <c r="L372" s="177"/>
      <c r="M372" s="137"/>
      <c r="N372" s="177" t="s">
        <v>485</v>
      </c>
      <c r="O372" s="177"/>
      <c r="P372" s="137"/>
      <c r="Q372" s="139" t="s">
        <v>486</v>
      </c>
      <c r="R372" s="137"/>
      <c r="S372" s="177" t="s">
        <v>487</v>
      </c>
      <c r="T372" s="177"/>
      <c r="U372" s="177"/>
      <c r="V372" s="177"/>
      <c r="W372" s="137"/>
      <c r="X372" s="133"/>
      <c r="Y372" s="133"/>
      <c r="AB372" s="134" t="s">
        <v>482</v>
      </c>
      <c r="AC372" s="146" t="str" cm="1">
        <f t="array" ref="AC372">_xlfn.TEXTSPLIT(H372,CHAR(10))</f>
        <v>事業者名/事業所名</v>
      </c>
      <c r="AD372" s="146"/>
      <c r="AE372" s="146" t="s">
        <v>483</v>
      </c>
      <c r="AG372" s="134" t="e" cm="1" vm="1">
        <f t="array" ref="AG372">_xlfn.TEXTJOIN(",",TRUE,_xlfn._xlws.FILTER(市町村コード!$B$2:$B$186,ISNUMBER(SEARCH(市町村コード!$B$2:$B$186,K372))))</f>
        <v>#VALUE!</v>
      </c>
      <c r="AH372" s="134" t="e" vm="1">
        <v>#VALUE!</v>
      </c>
      <c r="AI372" s="134" t="str">
        <f t="shared" si="10"/>
        <v/>
      </c>
      <c r="AJ372" s="134" t="str">
        <f t="shared" si="11"/>
        <v>事業所所在地</v>
      </c>
      <c r="AK372" s="134" t="s">
        <v>484</v>
      </c>
      <c r="AO372" s="139" t="s">
        <v>486</v>
      </c>
      <c r="AP372" s="134" t="str" cm="1">
        <f t="array" ref="AP372">_xlfn.TEXTSPLIT(AO372,CHAR(10))</f>
        <v>受理番号</v>
      </c>
      <c r="BM372" s="134" t="s">
        <v>486</v>
      </c>
    </row>
    <row r="373" spans="1:77" ht="48" customHeight="1" thickBot="1">
      <c r="A373" s="133"/>
      <c r="B373" s="184"/>
      <c r="C373" s="140" t="s">
        <v>1419</v>
      </c>
      <c r="D373" s="184"/>
      <c r="E373" s="174" t="s">
        <v>1420</v>
      </c>
      <c r="F373" s="174"/>
      <c r="G373" s="184"/>
      <c r="H373" s="175" t="s">
        <v>1421</v>
      </c>
      <c r="I373" s="175"/>
      <c r="J373" s="184"/>
      <c r="K373" s="175" t="s">
        <v>1422</v>
      </c>
      <c r="L373" s="175"/>
      <c r="M373" s="184"/>
      <c r="N373" s="182" t="s">
        <v>1423</v>
      </c>
      <c r="O373" s="182"/>
      <c r="P373" s="184"/>
      <c r="Q373" s="141" t="s">
        <v>1424</v>
      </c>
      <c r="R373" s="184"/>
      <c r="S373" s="173" t="s">
        <v>712</v>
      </c>
      <c r="T373" s="173"/>
      <c r="U373" s="173"/>
      <c r="V373" s="173"/>
      <c r="W373" s="184"/>
      <c r="X373" s="133"/>
      <c r="Y373" s="133"/>
      <c r="AB373" s="134" t="s">
        <v>9247</v>
      </c>
      <c r="AC373" s="146" t="str" cm="1">
        <f t="array" ref="AC373:AD373">_xlfn.TEXTSPLIT(H373,CHAR(10))</f>
        <v>株式会社ノアコンツェル</v>
      </c>
      <c r="AD373" s="146" t="str">
        <v>訪問看護ステーション　ナースケアーズ北６条</v>
      </c>
      <c r="AE373" s="146" t="s">
        <v>7625</v>
      </c>
      <c r="AF373" s="134" t="s">
        <v>7816</v>
      </c>
      <c r="AG373" s="134" t="str" cm="1">
        <f t="array" ref="AG373">_xlfn.TEXTJOIN(",",TRUE,_xlfn._xlws.FILTER(市町村コード!$B$2:$B$186,ISNUMBER(SEARCH(市町村コード!$B$2:$B$186,K373))))</f>
        <v>札幌市</v>
      </c>
      <c r="AH373" s="134" t="s">
        <v>6712</v>
      </c>
      <c r="AI373" s="134" t="str">
        <f t="shared" si="10"/>
        <v xml:space="preserve">
札幌市東区北六条東６丁目１－１ノアガーデン　グランテラス１Ｆ</v>
      </c>
      <c r="AJ373" s="134" t="str">
        <f t="shared" si="11"/>
        <v>〒060－0906</v>
      </c>
      <c r="AK373" s="134" t="s">
        <v>7005</v>
      </c>
      <c r="AO373" s="142" t="s">
        <v>1424</v>
      </c>
      <c r="AP373" s="134" t="str" cm="1">
        <f t="array" ref="AP373:AS373">_xlfn.TEXTSPLIT(AO373,CHAR(10))</f>
        <v>( 訪看23 )第   1191 号</v>
      </c>
      <c r="AQ373" s="134" t="str">
        <v>( 訪看25 )第   1243 号</v>
      </c>
      <c r="AR373" s="134" t="str">
        <v>( 訪ベⅠ１ )第    620 号</v>
      </c>
      <c r="AS373" s="134" t="str">
        <v>( 訪看41 )第     36 号</v>
      </c>
      <c r="BM373" s="134" t="s">
        <v>10846</v>
      </c>
      <c r="BN373" s="134" t="s">
        <v>10847</v>
      </c>
      <c r="BO373" s="134" t="s">
        <v>10848</v>
      </c>
      <c r="BP373" s="134" t="s">
        <v>10849</v>
      </c>
    </row>
    <row r="374" spans="1:77" ht="48" customHeight="1" thickBot="1">
      <c r="A374" s="133"/>
      <c r="B374" s="184"/>
      <c r="C374" s="140" t="s">
        <v>1425</v>
      </c>
      <c r="D374" s="184"/>
      <c r="E374" s="174" t="s">
        <v>1426</v>
      </c>
      <c r="F374" s="174"/>
      <c r="G374" s="184"/>
      <c r="H374" s="175" t="s">
        <v>1427</v>
      </c>
      <c r="I374" s="175"/>
      <c r="J374" s="184"/>
      <c r="K374" s="175" t="s">
        <v>1428</v>
      </c>
      <c r="L374" s="175"/>
      <c r="M374" s="184"/>
      <c r="N374" s="182" t="s">
        <v>1429</v>
      </c>
      <c r="O374" s="182"/>
      <c r="P374" s="184"/>
      <c r="Q374" s="141" t="s">
        <v>1430</v>
      </c>
      <c r="R374" s="184"/>
      <c r="S374" s="173" t="s">
        <v>1431</v>
      </c>
      <c r="T374" s="173"/>
      <c r="U374" s="173"/>
      <c r="V374" s="173"/>
      <c r="W374" s="184"/>
      <c r="X374" s="133"/>
      <c r="Y374" s="133"/>
      <c r="AB374" s="134" t="s">
        <v>9248</v>
      </c>
      <c r="AC374" s="146" t="str" cm="1">
        <f t="array" ref="AC374:AD374">_xlfn.TEXTSPLIT(H374,CHAR(10))</f>
        <v>株式会社ここから</v>
      </c>
      <c r="AD374" s="146" t="str">
        <v>訪問看護ぱるもい’ｓステーション</v>
      </c>
      <c r="AE374" s="146" t="s">
        <v>7817</v>
      </c>
      <c r="AF374" s="134" t="s">
        <v>7818</v>
      </c>
      <c r="AG374" s="134" t="str" cm="1">
        <f t="array" ref="AG374">_xlfn.TEXTJOIN(",",TRUE,_xlfn._xlws.FILTER(市町村コード!$B$2:$B$186,ISNUMBER(SEARCH(市町村コード!$B$2:$B$186,K374))))</f>
        <v>札幌市</v>
      </c>
      <c r="AH374" s="134" t="s">
        <v>6712</v>
      </c>
      <c r="AI374" s="134" t="str">
        <f t="shared" si="10"/>
        <v xml:space="preserve">
札幌市北区新琴似七条１丁目３－３０アルファヒル麻生８０６</v>
      </c>
      <c r="AJ374" s="134" t="str">
        <f t="shared" si="11"/>
        <v>〒001－0907</v>
      </c>
      <c r="AK374" s="134" t="s">
        <v>7006</v>
      </c>
      <c r="AO374" s="142" t="s">
        <v>1430</v>
      </c>
      <c r="AP374" s="134" t="str" cm="1">
        <f t="array" ref="AP374:AT374">_xlfn.TEXTSPLIT(AO374,CHAR(10))</f>
        <v>( 訪看10 )第    463 号</v>
      </c>
      <c r="AQ374" s="134" t="str">
        <v>( 訪看23 )第    715 号</v>
      </c>
      <c r="AR374" s="134" t="str">
        <v>( 訪看25 )第    818 号</v>
      </c>
      <c r="AS374" s="134" t="str">
        <v>( 訪看27 )第    204 号</v>
      </c>
      <c r="AT374" s="134" t="str">
        <v>( 訪看40 )第    400 号</v>
      </c>
      <c r="BM374" s="134" t="s">
        <v>10850</v>
      </c>
      <c r="BN374" s="134" t="s">
        <v>10851</v>
      </c>
      <c r="BO374" s="134" t="s">
        <v>10852</v>
      </c>
      <c r="BP374" s="134" t="s">
        <v>10853</v>
      </c>
      <c r="BQ374" s="134" t="s">
        <v>10854</v>
      </c>
    </row>
    <row r="375" spans="1:77" ht="120" customHeight="1" thickBot="1">
      <c r="A375" s="133"/>
      <c r="B375" s="184"/>
      <c r="C375" s="140" t="s">
        <v>1432</v>
      </c>
      <c r="D375" s="184"/>
      <c r="E375" s="174" t="s">
        <v>1433</v>
      </c>
      <c r="F375" s="174"/>
      <c r="G375" s="184"/>
      <c r="H375" s="175" t="s">
        <v>1434</v>
      </c>
      <c r="I375" s="175"/>
      <c r="J375" s="184"/>
      <c r="K375" s="175" t="s">
        <v>1435</v>
      </c>
      <c r="L375" s="175"/>
      <c r="M375" s="184"/>
      <c r="N375" s="182" t="s">
        <v>1436</v>
      </c>
      <c r="O375" s="182"/>
      <c r="P375" s="184"/>
      <c r="Q375" s="141" t="s">
        <v>1437</v>
      </c>
      <c r="R375" s="184"/>
      <c r="S375" s="173" t="s">
        <v>1438</v>
      </c>
      <c r="T375" s="173"/>
      <c r="U375" s="173"/>
      <c r="V375" s="173"/>
      <c r="W375" s="184"/>
      <c r="X375" s="133"/>
      <c r="Y375" s="133"/>
      <c r="AB375" s="134" t="s">
        <v>9249</v>
      </c>
      <c r="AC375" s="146" t="str" cm="1">
        <f t="array" ref="AC375:AD375">_xlfn.TEXTSPLIT(H375,CHAR(10))</f>
        <v>株式会社シーユーシー・ホスピス</v>
      </c>
      <c r="AD375" s="146" t="str">
        <v>看護クラーク札幌北</v>
      </c>
      <c r="AE375" s="146" t="s">
        <v>7819</v>
      </c>
      <c r="AF375" s="134" t="s">
        <v>7820</v>
      </c>
      <c r="AG375" s="134" t="str" cm="1">
        <f t="array" ref="AG375">_xlfn.TEXTJOIN(",",TRUE,_xlfn._xlws.FILTER(市町村コード!$B$2:$B$186,ISNUMBER(SEARCH(市町村コード!$B$2:$B$186,K375))))</f>
        <v>札幌市</v>
      </c>
      <c r="AH375" s="134" t="s">
        <v>6712</v>
      </c>
      <c r="AI375" s="134" t="str">
        <f t="shared" si="10"/>
        <v xml:space="preserve">
札幌市東区北三十二条東１丁目６－１０</v>
      </c>
      <c r="AJ375" s="134" t="str">
        <f t="shared" si="11"/>
        <v>〒065－0032</v>
      </c>
      <c r="AK375" s="134" t="s">
        <v>6982</v>
      </c>
      <c r="AO375" s="142" t="s">
        <v>1437</v>
      </c>
      <c r="AP375" s="134" t="str" cm="1">
        <f t="array" ref="AP375:AX375">_xlfn.TEXTSPLIT(AO375,CHAR(10))</f>
        <v>( 訪看23 )第    720 号</v>
      </c>
      <c r="AQ375" s="134" t="str">
        <v>( 訪看25 )第    792 号</v>
      </c>
      <c r="AR375" s="134" t="str">
        <v>( 訪看34 )第     86 号</v>
      </c>
      <c r="AS375" s="134" t="str">
        <v>( 訪看36 )第     24 号</v>
      </c>
      <c r="AT375" s="134" t="str">
        <v>( 訪ベⅠ１ )第     12 号</v>
      </c>
      <c r="AU375" s="134" t="str">
        <v>( 訪ベⅠ１注 )第    315 号</v>
      </c>
      <c r="AV375" s="134" t="str">
        <v>( 訪ベⅡ１８ )第      2 号</v>
      </c>
      <c r="AW375" s="134" t="str">
        <v>( 訪ベⅡ１８注 )第     11 号</v>
      </c>
      <c r="AX375" s="134" t="str">
        <v>( 訪看41 )第    200 号</v>
      </c>
      <c r="BM375" s="134" t="s">
        <v>10855</v>
      </c>
      <c r="BN375" s="134" t="s">
        <v>10856</v>
      </c>
      <c r="BO375" s="134" t="s">
        <v>10857</v>
      </c>
      <c r="BP375" s="134" t="s">
        <v>10858</v>
      </c>
      <c r="BQ375" s="134" t="s">
        <v>10859</v>
      </c>
      <c r="BR375" s="134" t="s">
        <v>10860</v>
      </c>
      <c r="BS375" s="134" t="s">
        <v>10861</v>
      </c>
      <c r="BT375" s="134" t="s">
        <v>10862</v>
      </c>
      <c r="BU375" s="134" t="s">
        <v>10863</v>
      </c>
    </row>
    <row r="376" spans="1:77" ht="156" customHeight="1" thickBot="1">
      <c r="A376" s="133"/>
      <c r="B376" s="184"/>
      <c r="C376" s="140" t="s">
        <v>1439</v>
      </c>
      <c r="D376" s="184"/>
      <c r="E376" s="174" t="s">
        <v>1440</v>
      </c>
      <c r="F376" s="174"/>
      <c r="G376" s="184"/>
      <c r="H376" s="175" t="s">
        <v>1441</v>
      </c>
      <c r="I376" s="175"/>
      <c r="J376" s="184"/>
      <c r="K376" s="175" t="s">
        <v>1442</v>
      </c>
      <c r="L376" s="175"/>
      <c r="M376" s="184"/>
      <c r="N376" s="182" t="s">
        <v>1443</v>
      </c>
      <c r="O376" s="182"/>
      <c r="P376" s="184"/>
      <c r="Q376" s="141" t="s">
        <v>1444</v>
      </c>
      <c r="R376" s="184"/>
      <c r="S376" s="173" t="s">
        <v>1445</v>
      </c>
      <c r="T376" s="173"/>
      <c r="U376" s="173"/>
      <c r="V376" s="173"/>
      <c r="W376" s="184"/>
      <c r="X376" s="133"/>
      <c r="Y376" s="133"/>
      <c r="AB376" s="134" t="s">
        <v>9250</v>
      </c>
      <c r="AC376" s="146" t="str" cm="1">
        <f t="array" ref="AC376:AD376">_xlfn.TEXTSPLIT(H376,CHAR(10))</f>
        <v>一般社団法人逢縁</v>
      </c>
      <c r="AD376" s="146" t="str">
        <v>逢縁訪問看護ステーション</v>
      </c>
      <c r="AE376" s="146" t="s">
        <v>7821</v>
      </c>
      <c r="AF376" s="134" t="s">
        <v>7822</v>
      </c>
      <c r="AG376" s="134" t="str" cm="1">
        <f t="array" ref="AG376">_xlfn.TEXTJOIN(",",TRUE,_xlfn._xlws.FILTER(市町村コード!$B$2:$B$186,ISNUMBER(SEARCH(市町村コード!$B$2:$B$186,K376))))</f>
        <v>札幌市</v>
      </c>
      <c r="AH376" s="134" t="s">
        <v>6712</v>
      </c>
      <c r="AI376" s="134" t="str">
        <f t="shared" si="10"/>
        <v xml:space="preserve">
札幌市北区北三十三条西２丁目１番７号ＳＡＫＵＲＡ－Ｎ３３　Ｊ室</v>
      </c>
      <c r="AJ376" s="134" t="str">
        <f t="shared" si="11"/>
        <v>〒001－0033</v>
      </c>
      <c r="AK376" s="134" t="s">
        <v>7007</v>
      </c>
      <c r="AO376" s="142" t="s">
        <v>1444</v>
      </c>
      <c r="AP376" s="134" t="str" cm="1">
        <f t="array" ref="AP376:BB376">_xlfn.TEXTSPLIT(AO376,CHAR(10))</f>
        <v>( 訪看10 )第    546 号</v>
      </c>
      <c r="AQ376" s="134" t="str">
        <v>( 訪看23 )第    769 号</v>
      </c>
      <c r="AR376" s="134" t="str">
        <v>( 訪看25 )第    843 号</v>
      </c>
      <c r="AS376" s="134" t="str">
        <v>( 訪看27 )第    339 号</v>
      </c>
      <c r="AT376" s="134" t="str">
        <v>( 訪看28 )第    228 号</v>
      </c>
      <c r="AU376" s="134" t="str">
        <v>( 訪看機１ )第     34 号</v>
      </c>
      <c r="AV376" s="134" t="str">
        <v>( 訪看機２ )第     52 号</v>
      </c>
      <c r="AW376" s="134" t="str">
        <v>( 訪看32 )第     71 号</v>
      </c>
      <c r="AX376" s="134" t="str">
        <v>( 訪看34 )第    380 号</v>
      </c>
      <c r="AY376" s="134" t="str">
        <v>( 訪看37 )第     29 号</v>
      </c>
      <c r="AZ376" s="134" t="str">
        <v>( 訪ベⅠ１ )第    306 号</v>
      </c>
      <c r="BA376" s="134" t="str">
        <v>( 訪ベⅠ１注 )第     63 号</v>
      </c>
      <c r="BB376" s="134" t="str">
        <v>( 訪看40 )第    107 号</v>
      </c>
      <c r="BM376" s="134" t="s">
        <v>10864</v>
      </c>
      <c r="BN376" s="134" t="s">
        <v>10865</v>
      </c>
      <c r="BO376" s="134" t="s">
        <v>10866</v>
      </c>
      <c r="BP376" s="134" t="s">
        <v>10867</v>
      </c>
      <c r="BQ376" s="134" t="s">
        <v>10868</v>
      </c>
      <c r="BR376" s="134" t="s">
        <v>10869</v>
      </c>
      <c r="BS376" s="134" t="s">
        <v>10870</v>
      </c>
      <c r="BT376" s="134" t="s">
        <v>10871</v>
      </c>
      <c r="BU376" s="134" t="s">
        <v>10872</v>
      </c>
      <c r="BV376" s="134" t="s">
        <v>10873</v>
      </c>
      <c r="BW376" s="134" t="s">
        <v>10874</v>
      </c>
      <c r="BX376" s="134" t="s">
        <v>10875</v>
      </c>
      <c r="BY376" s="134" t="s">
        <v>10876</v>
      </c>
    </row>
    <row r="377" spans="1:77" ht="84" customHeight="1" thickBot="1">
      <c r="A377" s="133"/>
      <c r="B377" s="184"/>
      <c r="C377" s="140" t="s">
        <v>1446</v>
      </c>
      <c r="D377" s="184"/>
      <c r="E377" s="174" t="s">
        <v>1447</v>
      </c>
      <c r="F377" s="174"/>
      <c r="G377" s="184"/>
      <c r="H377" s="175" t="s">
        <v>1448</v>
      </c>
      <c r="I377" s="175"/>
      <c r="J377" s="184"/>
      <c r="K377" s="175" t="s">
        <v>1449</v>
      </c>
      <c r="L377" s="175"/>
      <c r="M377" s="184"/>
      <c r="N377" s="182" t="s">
        <v>1450</v>
      </c>
      <c r="O377" s="182"/>
      <c r="P377" s="184"/>
      <c r="Q377" s="141" t="s">
        <v>1451</v>
      </c>
      <c r="R377" s="184"/>
      <c r="S377" s="173" t="s">
        <v>1452</v>
      </c>
      <c r="T377" s="173"/>
      <c r="U377" s="173"/>
      <c r="V377" s="173"/>
      <c r="W377" s="184"/>
      <c r="X377" s="133"/>
      <c r="Y377" s="133"/>
      <c r="AB377" s="134" t="s">
        <v>9251</v>
      </c>
      <c r="AC377" s="146" t="str" cm="1">
        <f t="array" ref="AC377:AD377">_xlfn.TEXTSPLIT(H377,CHAR(10))</f>
        <v>株式会社ぱすてる</v>
      </c>
      <c r="AD377" s="146" t="str">
        <v>訪問看護ステーションぱれっと</v>
      </c>
      <c r="AE377" s="146" t="s">
        <v>7823</v>
      </c>
      <c r="AF377" s="134" t="s">
        <v>7824</v>
      </c>
      <c r="AG377" s="134" t="str" cm="1">
        <f t="array" ref="AG377">_xlfn.TEXTJOIN(",",TRUE,_xlfn._xlws.FILTER(市町村コード!$B$2:$B$186,ISNUMBER(SEARCH(市町村コード!$B$2:$B$186,K377))))</f>
        <v>札幌市</v>
      </c>
      <c r="AH377" s="134" t="s">
        <v>6712</v>
      </c>
      <c r="AI377" s="134" t="str">
        <f t="shared" si="10"/>
        <v xml:space="preserve">
札幌市東区北四十四条東１３丁目２－６</v>
      </c>
      <c r="AJ377" s="134" t="str">
        <f t="shared" si="11"/>
        <v>〒007－0844</v>
      </c>
      <c r="AK377" s="134" t="s">
        <v>7008</v>
      </c>
      <c r="AO377" s="142" t="s">
        <v>1451</v>
      </c>
      <c r="AP377" s="134" t="str" cm="1">
        <f t="array" ref="AP377:AV377">_xlfn.TEXTSPLIT(AO377,CHAR(10))</f>
        <v>( 訪看10 )第    819 号</v>
      </c>
      <c r="AQ377" s="134" t="str">
        <v>( 訪看24 )第    752 号</v>
      </c>
      <c r="AR377" s="134" t="str">
        <v>( 訪看25 )第    826 号</v>
      </c>
      <c r="AS377" s="134" t="str">
        <v>( 訪看27 )第    491 号</v>
      </c>
      <c r="AT377" s="134" t="str">
        <v>( 訪ベⅠ１ )第    404 号</v>
      </c>
      <c r="AU377" s="134" t="str">
        <v>( 訪ベⅠ１注 )第     19 号</v>
      </c>
      <c r="AV377" s="134" t="str">
        <v>( 訪看41 )第    157 号</v>
      </c>
      <c r="BM377" s="134" t="s">
        <v>10877</v>
      </c>
      <c r="BN377" s="134" t="s">
        <v>10878</v>
      </c>
      <c r="BO377" s="134" t="s">
        <v>10879</v>
      </c>
      <c r="BP377" s="134" t="s">
        <v>10880</v>
      </c>
      <c r="BQ377" s="134" t="s">
        <v>10881</v>
      </c>
      <c r="BR377" s="134" t="s">
        <v>10882</v>
      </c>
      <c r="BS377" s="134" t="s">
        <v>10883</v>
      </c>
    </row>
    <row r="378" spans="1:77" ht="14.1" customHeight="1" thickBot="1">
      <c r="A378" s="133"/>
      <c r="B378" s="184"/>
      <c r="C378" s="133"/>
      <c r="D378" s="184"/>
      <c r="E378" s="133"/>
      <c r="F378" s="133"/>
      <c r="G378" s="184"/>
      <c r="H378" s="133"/>
      <c r="I378" s="133"/>
      <c r="J378" s="184"/>
      <c r="K378" s="133"/>
      <c r="L378" s="133"/>
      <c r="M378" s="184"/>
      <c r="N378" s="133"/>
      <c r="O378" s="133"/>
      <c r="P378" s="184"/>
      <c r="Q378" s="133"/>
      <c r="R378" s="184"/>
      <c r="S378" s="133"/>
      <c r="T378" s="133"/>
      <c r="U378" s="133"/>
      <c r="V378" s="133"/>
      <c r="W378" s="184"/>
      <c r="X378" s="133"/>
      <c r="Y378" s="133"/>
      <c r="AB378" s="134" t="s">
        <v>6911</v>
      </c>
      <c r="AC378" s="146" t="e" cm="1">
        <f t="array" ref="AC378">_xlfn.TEXTSPLIT(H378,CHAR(10))</f>
        <v>#VALUE!</v>
      </c>
      <c r="AD378" s="146"/>
      <c r="AE378" s="146" t="e">
        <v>#VALUE!</v>
      </c>
      <c r="AG378" s="134" t="e" cm="1" vm="1">
        <f t="array" ref="AG378">_xlfn.TEXTJOIN(",",TRUE,_xlfn._xlws.FILTER(市町村コード!$B$2:$B$186,ISNUMBER(SEARCH(市町村コード!$B$2:$B$186,K378))))</f>
        <v>#VALUE!</v>
      </c>
      <c r="AH378" s="134" t="e" vm="1">
        <v>#VALUE!</v>
      </c>
      <c r="AI378" s="134" t="str">
        <f t="shared" si="10"/>
        <v/>
      </c>
      <c r="AJ378" s="134" t="str">
        <f t="shared" si="11"/>
        <v/>
      </c>
      <c r="AK378" s="134" t="s">
        <v>6911</v>
      </c>
      <c r="AO378" s="133"/>
      <c r="AP378" s="134" t="e" cm="1">
        <f t="array" ref="AP378">_xlfn.TEXTSPLIT(AO378,CHAR(10))</f>
        <v>#VALUE!</v>
      </c>
      <c r="BM378" s="134" t="e">
        <v>#VALUE!</v>
      </c>
    </row>
    <row r="379" spans="1:77" ht="0.95" customHeight="1">
      <c r="A379" s="133"/>
      <c r="B379" s="183"/>
      <c r="C379" s="183"/>
      <c r="D379" s="183"/>
      <c r="E379" s="183"/>
      <c r="F379" s="183"/>
      <c r="G379" s="183"/>
      <c r="H379" s="183"/>
      <c r="I379" s="183"/>
      <c r="J379" s="183"/>
      <c r="K379" s="183"/>
      <c r="L379" s="183"/>
      <c r="M379" s="183"/>
      <c r="N379" s="183"/>
      <c r="O379" s="183"/>
      <c r="P379" s="183"/>
      <c r="Q379" s="183"/>
      <c r="R379" s="183"/>
      <c r="S379" s="183"/>
      <c r="T379" s="183"/>
      <c r="U379" s="183"/>
      <c r="V379" s="183"/>
      <c r="W379" s="133"/>
      <c r="X379" s="133"/>
      <c r="Y379" s="133"/>
      <c r="AB379" s="134" t="s">
        <v>6911</v>
      </c>
      <c r="AC379" s="146" t="e" cm="1">
        <f t="array" ref="AC379">_xlfn.TEXTSPLIT(H379,CHAR(10))</f>
        <v>#VALUE!</v>
      </c>
      <c r="AD379" s="146"/>
      <c r="AE379" s="146" t="e">
        <v>#VALUE!</v>
      </c>
      <c r="AG379" s="134" t="e" cm="1" vm="1">
        <f t="array" ref="AG379">_xlfn.TEXTJOIN(",",TRUE,_xlfn._xlws.FILTER(市町村コード!$B$2:$B$186,ISNUMBER(SEARCH(市町村コード!$B$2:$B$186,K379))))</f>
        <v>#VALUE!</v>
      </c>
      <c r="AH379" s="134" t="e" vm="1">
        <v>#VALUE!</v>
      </c>
      <c r="AI379" s="134" t="str">
        <f t="shared" si="10"/>
        <v/>
      </c>
      <c r="AJ379" s="134" t="str">
        <f t="shared" si="11"/>
        <v/>
      </c>
      <c r="AK379" s="134" t="s">
        <v>6911</v>
      </c>
      <c r="AP379" s="134" t="e" cm="1">
        <f t="array" ref="AP379">_xlfn.TEXTSPLIT(AO379,CHAR(10))</f>
        <v>#VALUE!</v>
      </c>
      <c r="BM379" s="134" t="e">
        <v>#VALUE!</v>
      </c>
    </row>
    <row r="380" spans="1:77" ht="60" customHeight="1">
      <c r="A380" s="133"/>
      <c r="B380" s="133"/>
      <c r="C380" s="133"/>
      <c r="D380" s="133"/>
      <c r="E380" s="133"/>
      <c r="F380" s="133"/>
      <c r="G380" s="133"/>
      <c r="H380" s="133"/>
      <c r="I380" s="133"/>
      <c r="J380" s="133"/>
      <c r="K380" s="133"/>
      <c r="L380" s="133"/>
      <c r="M380" s="133"/>
      <c r="N380" s="133"/>
      <c r="O380" s="133"/>
      <c r="P380" s="133"/>
      <c r="Q380" s="133"/>
      <c r="R380" s="133"/>
      <c r="S380" s="133"/>
      <c r="T380" s="133"/>
      <c r="U380" s="133"/>
      <c r="V380" s="133"/>
      <c r="W380" s="133"/>
      <c r="X380" s="133"/>
      <c r="Y380" s="133"/>
      <c r="AB380" s="134" t="s">
        <v>6911</v>
      </c>
      <c r="AC380" s="146" t="e" cm="1">
        <f t="array" ref="AC380">_xlfn.TEXTSPLIT(H380,CHAR(10))</f>
        <v>#VALUE!</v>
      </c>
      <c r="AD380" s="146"/>
      <c r="AE380" s="146" t="e">
        <v>#VALUE!</v>
      </c>
      <c r="AG380" s="134" t="e" cm="1" vm="1">
        <f t="array" ref="AG380">_xlfn.TEXTJOIN(",",TRUE,_xlfn._xlws.FILTER(市町村コード!$B$2:$B$186,ISNUMBER(SEARCH(市町村コード!$B$2:$B$186,K380))))</f>
        <v>#VALUE!</v>
      </c>
      <c r="AH380" s="134" t="e" vm="1">
        <v>#VALUE!</v>
      </c>
      <c r="AI380" s="134" t="str">
        <f t="shared" si="10"/>
        <v/>
      </c>
      <c r="AJ380" s="134" t="str">
        <f t="shared" si="11"/>
        <v/>
      </c>
      <c r="AK380" s="134" t="s">
        <v>6911</v>
      </c>
      <c r="AO380" s="133"/>
      <c r="AP380" s="134" t="e" cm="1">
        <f t="array" ref="AP380">_xlfn.TEXTSPLIT(AO380,CHAR(10))</f>
        <v>#VALUE!</v>
      </c>
      <c r="BM380" s="134" t="e">
        <v>#VALUE!</v>
      </c>
    </row>
    <row r="381" spans="1:77" ht="12" customHeight="1">
      <c r="A381" s="133"/>
      <c r="B381" s="133"/>
      <c r="C381" s="133"/>
      <c r="D381" s="133"/>
      <c r="E381" s="133"/>
      <c r="F381" s="133"/>
      <c r="G381" s="133"/>
      <c r="H381" s="133"/>
      <c r="I381" s="133"/>
      <c r="J381" s="133"/>
      <c r="K381" s="133"/>
      <c r="L381" s="133"/>
      <c r="M381" s="133"/>
      <c r="N381" s="133"/>
      <c r="O381" s="133"/>
      <c r="P381" s="133"/>
      <c r="Q381" s="133"/>
      <c r="R381" s="133"/>
      <c r="S381" s="133"/>
      <c r="T381" s="133"/>
      <c r="U381" s="133"/>
      <c r="V381" s="133"/>
      <c r="W381" s="133"/>
      <c r="X381" s="133"/>
      <c r="Y381" s="133"/>
      <c r="AB381" s="134" t="s">
        <v>6911</v>
      </c>
      <c r="AC381" s="146" t="e" cm="1">
        <f t="array" ref="AC381">_xlfn.TEXTSPLIT(H381,CHAR(10))</f>
        <v>#VALUE!</v>
      </c>
      <c r="AD381" s="146"/>
      <c r="AE381" s="146" t="e">
        <v>#VALUE!</v>
      </c>
      <c r="AG381" s="134" t="e" cm="1" vm="1">
        <f t="array" ref="AG381">_xlfn.TEXTJOIN(",",TRUE,_xlfn._xlws.FILTER(市町村コード!$B$2:$B$186,ISNUMBER(SEARCH(市町村コード!$B$2:$B$186,K381))))</f>
        <v>#VALUE!</v>
      </c>
      <c r="AH381" s="134" t="e" vm="1">
        <v>#VALUE!</v>
      </c>
      <c r="AI381" s="134" t="str">
        <f t="shared" si="10"/>
        <v/>
      </c>
      <c r="AJ381" s="134" t="str">
        <f t="shared" si="11"/>
        <v/>
      </c>
      <c r="AK381" s="134" t="s">
        <v>6911</v>
      </c>
      <c r="AO381" s="133"/>
      <c r="AP381" s="134" t="e" cm="1">
        <f t="array" ref="AP381">_xlfn.TEXTSPLIT(AO381,CHAR(10))</f>
        <v>#VALUE!</v>
      </c>
      <c r="BM381" s="134" t="e">
        <v>#VALUE!</v>
      </c>
    </row>
    <row r="382" spans="1:77" ht="8.1" customHeight="1">
      <c r="A382" s="133"/>
      <c r="B382" s="133"/>
      <c r="C382" s="133"/>
      <c r="D382" s="133"/>
      <c r="E382" s="133"/>
      <c r="F382" s="133"/>
      <c r="G382" s="133"/>
      <c r="H382" s="133"/>
      <c r="I382" s="178" t="s">
        <v>476</v>
      </c>
      <c r="J382" s="178"/>
      <c r="K382" s="178"/>
      <c r="L382" s="133"/>
      <c r="M382" s="133"/>
      <c r="N382" s="133"/>
      <c r="O382" s="133"/>
      <c r="P382" s="133"/>
      <c r="Q382" s="133"/>
      <c r="R382" s="133"/>
      <c r="S382" s="133"/>
      <c r="T382" s="133"/>
      <c r="U382" s="133"/>
      <c r="V382" s="133"/>
      <c r="W382" s="133"/>
      <c r="X382" s="133"/>
      <c r="Y382" s="133"/>
      <c r="AB382" s="134" t="s">
        <v>6911</v>
      </c>
      <c r="AC382" s="146" t="e" cm="1">
        <f t="array" ref="AC382">_xlfn.TEXTSPLIT(H382,CHAR(10))</f>
        <v>#VALUE!</v>
      </c>
      <c r="AD382" s="146"/>
      <c r="AE382" s="146" t="e">
        <v>#VALUE!</v>
      </c>
      <c r="AG382" s="134" t="e" cm="1" vm="1">
        <f t="array" ref="AG382">_xlfn.TEXTJOIN(",",TRUE,_xlfn._xlws.FILTER(市町村コード!$B$2:$B$186,ISNUMBER(SEARCH(市町村コード!$B$2:$B$186,K382))))</f>
        <v>#VALUE!</v>
      </c>
      <c r="AH382" s="134" t="e" vm="1">
        <v>#VALUE!</v>
      </c>
      <c r="AI382" s="134" t="str">
        <f t="shared" si="10"/>
        <v/>
      </c>
      <c r="AJ382" s="134" t="str">
        <f t="shared" si="11"/>
        <v/>
      </c>
      <c r="AK382" s="134" t="s">
        <v>6911</v>
      </c>
      <c r="AO382" s="133"/>
      <c r="AP382" s="134" t="e" cm="1">
        <f t="array" ref="AP382">_xlfn.TEXTSPLIT(AO382,CHAR(10))</f>
        <v>#VALUE!</v>
      </c>
      <c r="BM382" s="134" t="e">
        <v>#VALUE!</v>
      </c>
    </row>
    <row r="383" spans="1:77" ht="12" customHeight="1">
      <c r="A383" s="133"/>
      <c r="B383" s="179"/>
      <c r="C383" s="179"/>
      <c r="D383" s="179"/>
      <c r="E383" s="179"/>
      <c r="F383" s="133"/>
      <c r="G383" s="133"/>
      <c r="H383" s="133"/>
      <c r="I383" s="178"/>
      <c r="J383" s="178"/>
      <c r="K383" s="178"/>
      <c r="L383" s="133"/>
      <c r="M383" s="133"/>
      <c r="N383" s="133"/>
      <c r="O383" s="133"/>
      <c r="P383" s="133"/>
      <c r="Q383" s="133"/>
      <c r="R383" s="133"/>
      <c r="S383" s="133"/>
      <c r="T383" s="133"/>
      <c r="U383" s="133"/>
      <c r="V383" s="133"/>
      <c r="W383" s="133"/>
      <c r="X383" s="133"/>
      <c r="Y383" s="133"/>
      <c r="AB383" s="134" t="s">
        <v>6911</v>
      </c>
      <c r="AC383" s="146" t="e" cm="1">
        <f t="array" ref="AC383">_xlfn.TEXTSPLIT(H383,CHAR(10))</f>
        <v>#VALUE!</v>
      </c>
      <c r="AD383" s="146"/>
      <c r="AE383" s="146" t="e">
        <v>#VALUE!</v>
      </c>
      <c r="AG383" s="134" t="e" cm="1" vm="1">
        <f t="array" ref="AG383">_xlfn.TEXTJOIN(",",TRUE,_xlfn._xlws.FILTER(市町村コード!$B$2:$B$186,ISNUMBER(SEARCH(市町村コード!$B$2:$B$186,K383))))</f>
        <v>#VALUE!</v>
      </c>
      <c r="AH383" s="134" t="e" vm="1">
        <v>#VALUE!</v>
      </c>
      <c r="AI383" s="134" t="str">
        <f t="shared" si="10"/>
        <v/>
      </c>
      <c r="AJ383" s="134" t="str">
        <f t="shared" si="11"/>
        <v/>
      </c>
      <c r="AK383" s="134" t="s">
        <v>6911</v>
      </c>
      <c r="AO383" s="133"/>
      <c r="AP383" s="134" t="e" cm="1">
        <f t="array" ref="AP383">_xlfn.TEXTSPLIT(AO383,CHAR(10))</f>
        <v>#VALUE!</v>
      </c>
      <c r="BM383" s="134" t="e">
        <v>#VALUE!</v>
      </c>
    </row>
    <row r="384" spans="1:77" ht="14.1" customHeight="1">
      <c r="A384" s="133"/>
      <c r="B384" s="133"/>
      <c r="C384" s="180" t="s">
        <v>477</v>
      </c>
      <c r="D384" s="180"/>
      <c r="E384" s="180"/>
      <c r="F384" s="180"/>
      <c r="G384" s="180"/>
      <c r="H384" s="180"/>
      <c r="I384" s="180"/>
      <c r="J384" s="180"/>
      <c r="K384" s="180"/>
      <c r="L384" s="133"/>
      <c r="M384" s="133"/>
      <c r="N384" s="133"/>
      <c r="O384" s="181" t="s">
        <v>478</v>
      </c>
      <c r="P384" s="181"/>
      <c r="Q384" s="181"/>
      <c r="R384" s="181"/>
      <c r="S384" s="181"/>
      <c r="T384" s="135" t="s">
        <v>650</v>
      </c>
      <c r="U384" s="136" t="s">
        <v>480</v>
      </c>
      <c r="V384" s="133"/>
      <c r="W384" s="133"/>
      <c r="X384" s="133"/>
      <c r="Y384" s="133"/>
      <c r="AB384" s="134" t="s">
        <v>6911</v>
      </c>
      <c r="AC384" s="146" t="e" cm="1">
        <f t="array" ref="AC384">_xlfn.TEXTSPLIT(H384,CHAR(10))</f>
        <v>#VALUE!</v>
      </c>
      <c r="AD384" s="146"/>
      <c r="AE384" s="146" t="e">
        <v>#VALUE!</v>
      </c>
      <c r="AG384" s="134" t="e" cm="1" vm="1">
        <f t="array" ref="AG384">_xlfn.TEXTJOIN(",",TRUE,_xlfn._xlws.FILTER(市町村コード!$B$2:$B$186,ISNUMBER(SEARCH(市町村コード!$B$2:$B$186,K384))))</f>
        <v>#VALUE!</v>
      </c>
      <c r="AH384" s="134" t="e" vm="1">
        <v>#VALUE!</v>
      </c>
      <c r="AI384" s="134" t="str">
        <f t="shared" si="10"/>
        <v/>
      </c>
      <c r="AJ384" s="134" t="str">
        <f t="shared" si="11"/>
        <v/>
      </c>
      <c r="AK384" s="134" t="s">
        <v>6911</v>
      </c>
      <c r="AP384" s="134" t="e" cm="1">
        <f t="array" ref="AP384">_xlfn.TEXTSPLIT(AO384,CHAR(10))</f>
        <v>#VALUE!</v>
      </c>
      <c r="BM384" s="134" t="e">
        <v>#VALUE!</v>
      </c>
    </row>
    <row r="385" spans="1:73" ht="0.95" customHeight="1" thickBot="1">
      <c r="A385" s="133"/>
      <c r="B385" s="133"/>
      <c r="C385" s="133"/>
      <c r="D385" s="133"/>
      <c r="E385" s="133"/>
      <c r="F385" s="133"/>
      <c r="G385" s="133"/>
      <c r="H385" s="133"/>
      <c r="I385" s="133"/>
      <c r="J385" s="133"/>
      <c r="K385" s="133"/>
      <c r="L385" s="133"/>
      <c r="M385" s="133"/>
      <c r="N385" s="133"/>
      <c r="O385" s="133"/>
      <c r="P385" s="133"/>
      <c r="Q385" s="133"/>
      <c r="R385" s="133"/>
      <c r="S385" s="133"/>
      <c r="T385" s="133"/>
      <c r="U385" s="133"/>
      <c r="V385" s="133"/>
      <c r="W385" s="133"/>
      <c r="X385" s="133"/>
      <c r="Y385" s="133"/>
      <c r="AB385" s="134" t="s">
        <v>6911</v>
      </c>
      <c r="AC385" s="146" t="e" cm="1">
        <f t="array" ref="AC385">_xlfn.TEXTSPLIT(H385,CHAR(10))</f>
        <v>#VALUE!</v>
      </c>
      <c r="AD385" s="146"/>
      <c r="AE385" s="146" t="e">
        <v>#VALUE!</v>
      </c>
      <c r="AG385" s="134" t="e" cm="1" vm="1">
        <f t="array" ref="AG385">_xlfn.TEXTJOIN(",",TRUE,_xlfn._xlws.FILTER(市町村コード!$B$2:$B$186,ISNUMBER(SEARCH(市町村コード!$B$2:$B$186,K385))))</f>
        <v>#VALUE!</v>
      </c>
      <c r="AH385" s="134" t="e" vm="1">
        <v>#VALUE!</v>
      </c>
      <c r="AI385" s="134" t="str">
        <f t="shared" si="10"/>
        <v/>
      </c>
      <c r="AJ385" s="134" t="str">
        <f t="shared" si="11"/>
        <v/>
      </c>
      <c r="AK385" s="134" t="s">
        <v>6911</v>
      </c>
      <c r="AO385" s="133"/>
      <c r="AP385" s="134" t="e" cm="1">
        <f t="array" ref="AP385">_xlfn.TEXTSPLIT(AO385,CHAR(10))</f>
        <v>#VALUE!</v>
      </c>
      <c r="BM385" s="134" t="e">
        <v>#VALUE!</v>
      </c>
    </row>
    <row r="386" spans="1:73" ht="0.95" customHeight="1">
      <c r="A386" s="133"/>
      <c r="B386" s="176"/>
      <c r="C386" s="176"/>
      <c r="D386" s="176"/>
      <c r="E386" s="176"/>
      <c r="F386" s="176"/>
      <c r="G386" s="176"/>
      <c r="H386" s="176"/>
      <c r="I386" s="176"/>
      <c r="J386" s="176"/>
      <c r="K386" s="176"/>
      <c r="L386" s="176"/>
      <c r="M386" s="176"/>
      <c r="N386" s="176"/>
      <c r="O386" s="176"/>
      <c r="P386" s="176"/>
      <c r="Q386" s="176"/>
      <c r="R386" s="176"/>
      <c r="S386" s="176"/>
      <c r="T386" s="176"/>
      <c r="U386" s="176"/>
      <c r="V386" s="176"/>
      <c r="W386" s="176"/>
      <c r="X386" s="133"/>
      <c r="Y386" s="133"/>
      <c r="AB386" s="134" t="s">
        <v>6911</v>
      </c>
      <c r="AC386" s="146" t="e" cm="1">
        <f t="array" ref="AC386">_xlfn.TEXTSPLIT(H386,CHAR(10))</f>
        <v>#VALUE!</v>
      </c>
      <c r="AD386" s="146"/>
      <c r="AE386" s="146" t="e">
        <v>#VALUE!</v>
      </c>
      <c r="AG386" s="134" t="e" cm="1" vm="1">
        <f t="array" ref="AG386">_xlfn.TEXTJOIN(",",TRUE,_xlfn._xlws.FILTER(市町村コード!$B$2:$B$186,ISNUMBER(SEARCH(市町村コード!$B$2:$B$186,K386))))</f>
        <v>#VALUE!</v>
      </c>
      <c r="AH386" s="134" t="e" vm="1">
        <v>#VALUE!</v>
      </c>
      <c r="AI386" s="134" t="str">
        <f t="shared" si="10"/>
        <v/>
      </c>
      <c r="AJ386" s="134" t="str">
        <f t="shared" si="11"/>
        <v/>
      </c>
      <c r="AK386" s="134" t="s">
        <v>6911</v>
      </c>
      <c r="AP386" s="134" t="e" cm="1">
        <f t="array" ref="AP386">_xlfn.TEXTSPLIT(AO386,CHAR(10))</f>
        <v>#VALUE!</v>
      </c>
      <c r="BM386" s="134" t="e">
        <v>#VALUE!</v>
      </c>
    </row>
    <row r="387" spans="1:73" ht="15.95" customHeight="1" thickBot="1">
      <c r="A387" s="133"/>
      <c r="B387" s="137"/>
      <c r="C387" s="138" t="s">
        <v>481</v>
      </c>
      <c r="D387" s="137"/>
      <c r="E387" s="177" t="s">
        <v>482</v>
      </c>
      <c r="F387" s="177"/>
      <c r="G387" s="137"/>
      <c r="H387" s="177" t="s">
        <v>483</v>
      </c>
      <c r="I387" s="177"/>
      <c r="J387" s="137"/>
      <c r="K387" s="177" t="s">
        <v>484</v>
      </c>
      <c r="L387" s="177"/>
      <c r="M387" s="137"/>
      <c r="N387" s="177" t="s">
        <v>485</v>
      </c>
      <c r="O387" s="177"/>
      <c r="P387" s="137"/>
      <c r="Q387" s="139" t="s">
        <v>486</v>
      </c>
      <c r="R387" s="137"/>
      <c r="S387" s="177" t="s">
        <v>487</v>
      </c>
      <c r="T387" s="177"/>
      <c r="U387" s="177"/>
      <c r="V387" s="177"/>
      <c r="W387" s="137"/>
      <c r="X387" s="133"/>
      <c r="Y387" s="133"/>
      <c r="AB387" s="134" t="s">
        <v>482</v>
      </c>
      <c r="AC387" s="146" t="str" cm="1">
        <f t="array" ref="AC387">_xlfn.TEXTSPLIT(H387,CHAR(10))</f>
        <v>事業者名/事業所名</v>
      </c>
      <c r="AD387" s="146"/>
      <c r="AE387" s="146" t="s">
        <v>483</v>
      </c>
      <c r="AG387" s="134" t="e" cm="1" vm="1">
        <f t="array" ref="AG387">_xlfn.TEXTJOIN(",",TRUE,_xlfn._xlws.FILTER(市町村コード!$B$2:$B$186,ISNUMBER(SEARCH(市町村コード!$B$2:$B$186,K387))))</f>
        <v>#VALUE!</v>
      </c>
      <c r="AH387" s="134" t="e" vm="1">
        <v>#VALUE!</v>
      </c>
      <c r="AI387" s="134" t="str">
        <f t="shared" si="10"/>
        <v/>
      </c>
      <c r="AJ387" s="134" t="str">
        <f t="shared" si="11"/>
        <v>事業所所在地</v>
      </c>
      <c r="AK387" s="134" t="s">
        <v>484</v>
      </c>
      <c r="AO387" s="139" t="s">
        <v>486</v>
      </c>
      <c r="AP387" s="134" t="str" cm="1">
        <f t="array" ref="AP387">_xlfn.TEXTSPLIT(AO387,CHAR(10))</f>
        <v>受理番号</v>
      </c>
      <c r="BM387" s="134" t="s">
        <v>486</v>
      </c>
    </row>
    <row r="388" spans="1:73" ht="75" customHeight="1" thickBot="1">
      <c r="A388" s="133"/>
      <c r="B388" s="184"/>
      <c r="C388" s="140" t="s">
        <v>1453</v>
      </c>
      <c r="D388" s="184"/>
      <c r="E388" s="174" t="s">
        <v>1454</v>
      </c>
      <c r="F388" s="174"/>
      <c r="G388" s="184"/>
      <c r="H388" s="175" t="s">
        <v>1455</v>
      </c>
      <c r="I388" s="175"/>
      <c r="J388" s="184"/>
      <c r="K388" s="175" t="s">
        <v>1456</v>
      </c>
      <c r="L388" s="175"/>
      <c r="M388" s="184"/>
      <c r="N388" s="182" t="s">
        <v>1457</v>
      </c>
      <c r="O388" s="182"/>
      <c r="P388" s="184"/>
      <c r="Q388" s="141" t="s">
        <v>1458</v>
      </c>
      <c r="R388" s="184"/>
      <c r="S388" s="173" t="s">
        <v>1459</v>
      </c>
      <c r="T388" s="173"/>
      <c r="U388" s="173"/>
      <c r="V388" s="173"/>
      <c r="W388" s="184"/>
      <c r="X388" s="133"/>
      <c r="Y388" s="133"/>
      <c r="AB388" s="134" t="s">
        <v>9252</v>
      </c>
      <c r="AC388" s="146" t="str" cm="1">
        <f t="array" ref="AC388:AD388">_xlfn.TEXTSPLIT(H388,CHAR(10))</f>
        <v>合同会社プレミアムプラスアルファ</v>
      </c>
      <c r="AD388" s="146" t="str">
        <v>訪問看護ステーションハーモニー</v>
      </c>
      <c r="AE388" s="146" t="s">
        <v>7825</v>
      </c>
      <c r="AF388" s="134" t="s">
        <v>7826</v>
      </c>
      <c r="AG388" s="134" t="str" cm="1">
        <f t="array" ref="AG388">_xlfn.TEXTJOIN(",",TRUE,_xlfn._xlws.FILTER(市町村コード!$B$2:$B$186,ISNUMBER(SEARCH(市町村コード!$B$2:$B$186,K388))))</f>
        <v>札幌市</v>
      </c>
      <c r="AH388" s="134" t="s">
        <v>6712</v>
      </c>
      <c r="AI388" s="134" t="str">
        <f t="shared" si="10"/>
        <v xml:space="preserve">
札幌市北区北二十七条西５丁目２番１２号サニープレイスＷＥＳＴ５　１０２号室</v>
      </c>
      <c r="AJ388" s="134" t="str">
        <f t="shared" si="11"/>
        <v>〒001－0027</v>
      </c>
      <c r="AK388" s="134" t="s">
        <v>7009</v>
      </c>
      <c r="AO388" s="142" t="s">
        <v>1458</v>
      </c>
      <c r="AP388" s="134" t="str" cm="1">
        <f t="array" ref="AP388:AV388">_xlfn.TEXTSPLIT(AO388,CHAR(10))</f>
        <v>( 訪看10 )第    490 号</v>
      </c>
      <c r="AQ388" s="134" t="str">
        <v>( 訪看24 )第    747 号</v>
      </c>
      <c r="AR388" s="134" t="str">
        <v>( 訪看25 )第    821 号</v>
      </c>
      <c r="AS388" s="134" t="str">
        <v>( 訪看27 )第    225 号</v>
      </c>
      <c r="AT388" s="134" t="str">
        <v>( 訪看28 )第    139 号</v>
      </c>
      <c r="AU388" s="134" t="str">
        <v>( 訪ベⅠ１ )第    528 号</v>
      </c>
      <c r="AV388" s="134" t="str">
        <v>( 訪看40 )第    587 号</v>
      </c>
      <c r="BM388" s="134" t="s">
        <v>10884</v>
      </c>
      <c r="BN388" s="134" t="s">
        <v>10885</v>
      </c>
      <c r="BO388" s="134" t="s">
        <v>10886</v>
      </c>
      <c r="BP388" s="134" t="s">
        <v>10887</v>
      </c>
      <c r="BQ388" s="134" t="s">
        <v>10888</v>
      </c>
      <c r="BR388" s="134" t="s">
        <v>10889</v>
      </c>
      <c r="BS388" s="134" t="s">
        <v>10890</v>
      </c>
    </row>
    <row r="389" spans="1:73" ht="45.95" customHeight="1" thickBot="1">
      <c r="A389" s="133"/>
      <c r="B389" s="184"/>
      <c r="C389" s="140" t="s">
        <v>1460</v>
      </c>
      <c r="D389" s="184"/>
      <c r="E389" s="174" t="s">
        <v>1461</v>
      </c>
      <c r="F389" s="174"/>
      <c r="G389" s="184"/>
      <c r="H389" s="175" t="s">
        <v>1462</v>
      </c>
      <c r="I389" s="175"/>
      <c r="J389" s="184"/>
      <c r="K389" s="175" t="s">
        <v>1463</v>
      </c>
      <c r="L389" s="175"/>
      <c r="M389" s="184"/>
      <c r="N389" s="182" t="s">
        <v>1464</v>
      </c>
      <c r="O389" s="182"/>
      <c r="P389" s="184"/>
      <c r="Q389" s="141" t="s">
        <v>1465</v>
      </c>
      <c r="R389" s="184"/>
      <c r="S389" s="173" t="s">
        <v>1466</v>
      </c>
      <c r="T389" s="173"/>
      <c r="U389" s="173"/>
      <c r="V389" s="173"/>
      <c r="W389" s="184"/>
      <c r="X389" s="133"/>
      <c r="Y389" s="133"/>
      <c r="AB389" s="134" t="s">
        <v>9253</v>
      </c>
      <c r="AC389" s="146" t="str" cm="1">
        <f t="array" ref="AC389:AD389">_xlfn.TEXTSPLIT(H389,CHAR(10))</f>
        <v>株式会社ヒューマンフォース</v>
      </c>
      <c r="AD389" s="146" t="str">
        <v>訪問看護ステーションレアマーレ</v>
      </c>
      <c r="AE389" s="146" t="s">
        <v>7827</v>
      </c>
      <c r="AF389" s="134" t="s">
        <v>7828</v>
      </c>
      <c r="AG389" s="134" t="str" cm="1">
        <f t="array" ref="AG389">_xlfn.TEXTJOIN(",",TRUE,_xlfn._xlws.FILTER(市町村コード!$B$2:$B$186,ISNUMBER(SEARCH(市町村コード!$B$2:$B$186,K389))))</f>
        <v>札幌市</v>
      </c>
      <c r="AH389" s="134" t="s">
        <v>6712</v>
      </c>
      <c r="AI389" s="134" t="str">
        <f t="shared" si="10"/>
        <v xml:space="preserve">
札幌市北区北二十条西５丁目２－５０ＣＲＯＳＳＰＯＩＮＴ　８０５号室</v>
      </c>
      <c r="AJ389" s="134" t="str">
        <f t="shared" si="11"/>
        <v>〒001－0020</v>
      </c>
      <c r="AK389" s="134" t="s">
        <v>7010</v>
      </c>
      <c r="AO389" s="142" t="s">
        <v>1465</v>
      </c>
      <c r="AP389" s="134" t="str" cm="1">
        <f t="array" ref="AP389:AS389">_xlfn.TEXTSPLIT(AO389,CHAR(10))</f>
        <v>( 訪看10 )第    508 号</v>
      </c>
      <c r="AQ389" s="134" t="str">
        <v>( 訪看24 )第    774 号</v>
      </c>
      <c r="AR389" s="134" t="str">
        <v>( 訪看25 )第    848 号</v>
      </c>
      <c r="AS389" s="134" t="str">
        <v>( 訪看40 )第    404 号</v>
      </c>
      <c r="BM389" s="134" t="s">
        <v>10891</v>
      </c>
      <c r="BN389" s="134" t="s">
        <v>10892</v>
      </c>
      <c r="BO389" s="134" t="s">
        <v>10893</v>
      </c>
      <c r="BP389" s="134" t="s">
        <v>10894</v>
      </c>
    </row>
    <row r="390" spans="1:73" ht="84" customHeight="1" thickBot="1">
      <c r="A390" s="133"/>
      <c r="B390" s="184"/>
      <c r="C390" s="140" t="s">
        <v>1467</v>
      </c>
      <c r="D390" s="184"/>
      <c r="E390" s="174" t="s">
        <v>1468</v>
      </c>
      <c r="F390" s="174"/>
      <c r="G390" s="184"/>
      <c r="H390" s="175" t="s">
        <v>1469</v>
      </c>
      <c r="I390" s="175"/>
      <c r="J390" s="184"/>
      <c r="K390" s="175" t="s">
        <v>1470</v>
      </c>
      <c r="L390" s="175"/>
      <c r="M390" s="184"/>
      <c r="N390" s="182" t="s">
        <v>1471</v>
      </c>
      <c r="O390" s="182"/>
      <c r="P390" s="184"/>
      <c r="Q390" s="141" t="s">
        <v>1472</v>
      </c>
      <c r="R390" s="184"/>
      <c r="S390" s="173" t="s">
        <v>1473</v>
      </c>
      <c r="T390" s="173"/>
      <c r="U390" s="173"/>
      <c r="V390" s="173"/>
      <c r="W390" s="184"/>
      <c r="X390" s="133"/>
      <c r="Y390" s="133"/>
      <c r="AB390" s="134" t="s">
        <v>9254</v>
      </c>
      <c r="AC390" s="146" t="str" cm="1">
        <f t="array" ref="AC390:AD390">_xlfn.TEXTSPLIT(H390,CHAR(10))</f>
        <v>合同会社ＴＯＵＲＩ</v>
      </c>
      <c r="AD390" s="146" t="str">
        <v>訪問看護ステーション桃李　札幌東</v>
      </c>
      <c r="AE390" s="146" t="s">
        <v>7829</v>
      </c>
      <c r="AF390" s="134" t="s">
        <v>7830</v>
      </c>
      <c r="AG390" s="134" t="str" cm="1">
        <f t="array" ref="AG390">_xlfn.TEXTJOIN(",",TRUE,_xlfn._xlws.FILTER(市町村コード!$B$2:$B$186,ISNUMBER(SEARCH(市町村コード!$B$2:$B$186,K390))))</f>
        <v>札幌市</v>
      </c>
      <c r="AH390" s="134" t="s">
        <v>6712</v>
      </c>
      <c r="AI390" s="134" t="str">
        <f t="shared" si="10"/>
        <v xml:space="preserve">
札幌市東区北四十条東７丁目５－１９</v>
      </c>
      <c r="AJ390" s="134" t="str">
        <f t="shared" si="11"/>
        <v>〒007－0840</v>
      </c>
      <c r="AK390" s="134" t="s">
        <v>6979</v>
      </c>
      <c r="AO390" s="142" t="s">
        <v>1472</v>
      </c>
      <c r="AP390" s="134" t="str" cm="1">
        <f t="array" ref="AP390:AW390">_xlfn.TEXTSPLIT(AO390,CHAR(10))</f>
        <v>( 訪看10 )第    561 号</v>
      </c>
      <c r="AQ390" s="134" t="str">
        <v>( 訪看23 )第   1043 号</v>
      </c>
      <c r="AR390" s="134" t="str">
        <v>( 訪看24 )第    792 号</v>
      </c>
      <c r="AS390" s="134" t="str">
        <v>( 訪看25 )第    866 号</v>
      </c>
      <c r="AT390" s="134" t="str">
        <v>( 訪看27 )第    270 号</v>
      </c>
      <c r="AU390" s="134" t="str">
        <v>( 訪看28 )第    173 号</v>
      </c>
      <c r="AV390" s="134" t="str">
        <v>( 訪ベⅠ１ )第    610 号</v>
      </c>
      <c r="AW390" s="134" t="str">
        <v>( 訪看41 )第     37 号</v>
      </c>
      <c r="BM390" s="134" t="s">
        <v>10895</v>
      </c>
      <c r="BN390" s="134" t="s">
        <v>10896</v>
      </c>
      <c r="BO390" s="134" t="s">
        <v>10897</v>
      </c>
      <c r="BP390" s="134" t="s">
        <v>10898</v>
      </c>
      <c r="BQ390" s="134" t="s">
        <v>10899</v>
      </c>
      <c r="BR390" s="134" t="s">
        <v>10900</v>
      </c>
      <c r="BS390" s="134" t="s">
        <v>10901</v>
      </c>
      <c r="BT390" s="134" t="s">
        <v>10902</v>
      </c>
    </row>
    <row r="391" spans="1:73" ht="75" customHeight="1" thickBot="1">
      <c r="A391" s="133"/>
      <c r="B391" s="184"/>
      <c r="C391" s="140" t="s">
        <v>1474</v>
      </c>
      <c r="D391" s="184"/>
      <c r="E391" s="174" t="s">
        <v>1475</v>
      </c>
      <c r="F391" s="174"/>
      <c r="G391" s="184"/>
      <c r="H391" s="175" t="s">
        <v>1476</v>
      </c>
      <c r="I391" s="175"/>
      <c r="J391" s="184"/>
      <c r="K391" s="175" t="s">
        <v>1477</v>
      </c>
      <c r="L391" s="175"/>
      <c r="M391" s="184"/>
      <c r="N391" s="182" t="s">
        <v>1478</v>
      </c>
      <c r="O391" s="182"/>
      <c r="P391" s="184"/>
      <c r="Q391" s="141" t="s">
        <v>1479</v>
      </c>
      <c r="R391" s="184"/>
      <c r="S391" s="173" t="s">
        <v>1480</v>
      </c>
      <c r="T391" s="173"/>
      <c r="U391" s="173"/>
      <c r="V391" s="173"/>
      <c r="W391" s="184"/>
      <c r="X391" s="133"/>
      <c r="Y391" s="133"/>
      <c r="AB391" s="134" t="s">
        <v>9255</v>
      </c>
      <c r="AC391" s="146" t="str" cm="1">
        <f t="array" ref="AC391:AD391">_xlfn.TEXTSPLIT(H391,CHAR(10))</f>
        <v>医療法人新産健会</v>
      </c>
      <c r="AD391" s="146" t="str">
        <v>訪問看護ふれあい北ステーション</v>
      </c>
      <c r="AE391" s="146" t="s">
        <v>7831</v>
      </c>
      <c r="AF391" s="134" t="s">
        <v>7832</v>
      </c>
      <c r="AG391" s="134" t="str" cm="1">
        <f t="array" ref="AG391">_xlfn.TEXTJOIN(",",TRUE,_xlfn._xlws.FILTER(市町村コード!$B$2:$B$186,ISNUMBER(SEARCH(市町村コード!$B$2:$B$186,K391))))</f>
        <v>札幌市</v>
      </c>
      <c r="AH391" s="134" t="s">
        <v>6712</v>
      </c>
      <c r="AI391" s="134" t="str">
        <f t="shared" si="10"/>
        <v xml:space="preserve">
札幌市北区新川四条１１丁目１－２７</v>
      </c>
      <c r="AJ391" s="134" t="str">
        <f t="shared" si="11"/>
        <v>〒001－0924</v>
      </c>
      <c r="AK391" s="134" t="s">
        <v>7011</v>
      </c>
      <c r="AO391" s="142" t="s">
        <v>1479</v>
      </c>
      <c r="AP391" s="134" t="str" cm="1">
        <f t="array" ref="AP391:AU391">_xlfn.TEXTSPLIT(AO391,CHAR(10))</f>
        <v>( 訪看23 )第    811 号</v>
      </c>
      <c r="AQ391" s="134" t="str">
        <v>( 訪看25 )第    885 号</v>
      </c>
      <c r="AR391" s="134" t="str">
        <v>( 訪看34 )第    153 号</v>
      </c>
      <c r="AS391" s="134" t="str">
        <v>( 訪ベⅠ１ )第    391 号</v>
      </c>
      <c r="AT391" s="134" t="str">
        <v>( 訪ベⅠ１注 )第    353 号</v>
      </c>
      <c r="AU391" s="134" t="str">
        <v>( 訪看40 )第    176 号</v>
      </c>
      <c r="BM391" s="134" t="s">
        <v>10903</v>
      </c>
      <c r="BN391" s="134" t="s">
        <v>10904</v>
      </c>
      <c r="BO391" s="134" t="s">
        <v>10905</v>
      </c>
      <c r="BP391" s="134" t="s">
        <v>10906</v>
      </c>
      <c r="BQ391" s="134" t="s">
        <v>10907</v>
      </c>
      <c r="BR391" s="134" t="s">
        <v>10908</v>
      </c>
    </row>
    <row r="392" spans="1:73" ht="102" customHeight="1" thickBot="1">
      <c r="A392" s="133"/>
      <c r="B392" s="184"/>
      <c r="C392" s="140" t="s">
        <v>1481</v>
      </c>
      <c r="D392" s="184"/>
      <c r="E392" s="174" t="s">
        <v>1482</v>
      </c>
      <c r="F392" s="174"/>
      <c r="G392" s="184"/>
      <c r="H392" s="175" t="s">
        <v>1483</v>
      </c>
      <c r="I392" s="175"/>
      <c r="J392" s="184"/>
      <c r="K392" s="175" t="s">
        <v>1484</v>
      </c>
      <c r="L392" s="175"/>
      <c r="M392" s="184"/>
      <c r="N392" s="182" t="s">
        <v>1485</v>
      </c>
      <c r="O392" s="182"/>
      <c r="P392" s="184"/>
      <c r="Q392" s="141" t="s">
        <v>1486</v>
      </c>
      <c r="R392" s="184"/>
      <c r="S392" s="173" t="s">
        <v>1487</v>
      </c>
      <c r="T392" s="173"/>
      <c r="U392" s="173"/>
      <c r="V392" s="173"/>
      <c r="W392" s="184"/>
      <c r="X392" s="133"/>
      <c r="Y392" s="133"/>
      <c r="AB392" s="134" t="s">
        <v>9256</v>
      </c>
      <c r="AC392" s="146" t="str" cm="1">
        <f t="array" ref="AC392:AD392">_xlfn.TEXTSPLIT(H392,CHAR(10))</f>
        <v>社会福祉法人三草会</v>
      </c>
      <c r="AD392" s="146" t="str">
        <v>訪問看護ステーションアシスト篠路</v>
      </c>
      <c r="AE392" s="146" t="s">
        <v>7833</v>
      </c>
      <c r="AF392" s="134" t="s">
        <v>7834</v>
      </c>
      <c r="AG392" s="134" t="str" cm="1">
        <f t="array" ref="AG392">_xlfn.TEXTJOIN(",",TRUE,_xlfn._xlws.FILTER(市町村コード!$B$2:$B$186,ISNUMBER(SEARCH(市町村コード!$B$2:$B$186,K392))))</f>
        <v>札幌市</v>
      </c>
      <c r="AH392" s="134" t="s">
        <v>6712</v>
      </c>
      <c r="AI392" s="134" t="str">
        <f t="shared" si="10"/>
        <v xml:space="preserve">
札幌市北区篠路一条２丁目１－７</v>
      </c>
      <c r="AJ392" s="134" t="str">
        <f t="shared" si="11"/>
        <v>〒002－8021</v>
      </c>
      <c r="AK392" s="134" t="s">
        <v>7012</v>
      </c>
      <c r="AO392" s="142" t="s">
        <v>1486</v>
      </c>
      <c r="AP392" s="134" t="str" cm="1">
        <f t="array" ref="AP392:AX392">_xlfn.TEXTSPLIT(AO392,CHAR(10))</f>
        <v>( 訪看10 )第    578 号</v>
      </c>
      <c r="AQ392" s="134" t="str">
        <v>( 訪看23 )第    858 号</v>
      </c>
      <c r="AR392" s="134" t="str">
        <v>( 訪看25 )第    930 号</v>
      </c>
      <c r="AS392" s="134" t="str">
        <v>( 訪看27 )第    295 号</v>
      </c>
      <c r="AT392" s="134" t="str">
        <v>( 訪看28 )第    194 号</v>
      </c>
      <c r="AU392" s="134" t="str">
        <v>( 訪看34 )第    157 号</v>
      </c>
      <c r="AV392" s="134" t="str">
        <v>( 訪ベⅠ１ )第    119 号</v>
      </c>
      <c r="AW392" s="134" t="str">
        <v>( 訪ベⅠ１注 )第     18 号</v>
      </c>
      <c r="AX392" s="134" t="str">
        <v>( 訪看40 )第     14 号</v>
      </c>
      <c r="BM392" s="134" t="s">
        <v>10909</v>
      </c>
      <c r="BN392" s="134" t="s">
        <v>10910</v>
      </c>
      <c r="BO392" s="134" t="s">
        <v>10911</v>
      </c>
      <c r="BP392" s="134" t="s">
        <v>10912</v>
      </c>
      <c r="BQ392" s="134" t="s">
        <v>10913</v>
      </c>
      <c r="BR392" s="134" t="s">
        <v>10914</v>
      </c>
      <c r="BS392" s="134" t="s">
        <v>10915</v>
      </c>
      <c r="BT392" s="134" t="s">
        <v>10916</v>
      </c>
      <c r="BU392" s="134" t="s">
        <v>10917</v>
      </c>
    </row>
    <row r="393" spans="1:73" ht="87.95" customHeight="1" thickBot="1">
      <c r="A393" s="133"/>
      <c r="B393" s="184"/>
      <c r="C393" s="133"/>
      <c r="D393" s="184"/>
      <c r="E393" s="133"/>
      <c r="F393" s="133"/>
      <c r="G393" s="184"/>
      <c r="H393" s="133"/>
      <c r="I393" s="133"/>
      <c r="J393" s="184"/>
      <c r="K393" s="133"/>
      <c r="L393" s="133"/>
      <c r="M393" s="184"/>
      <c r="N393" s="133"/>
      <c r="O393" s="133"/>
      <c r="P393" s="184"/>
      <c r="Q393" s="133"/>
      <c r="R393" s="184"/>
      <c r="S393" s="133"/>
      <c r="T393" s="133"/>
      <c r="U393" s="133"/>
      <c r="V393" s="133"/>
      <c r="W393" s="184"/>
      <c r="X393" s="133"/>
      <c r="Y393" s="133"/>
      <c r="AB393" s="134" t="s">
        <v>6911</v>
      </c>
      <c r="AC393" s="146" t="e" cm="1">
        <f t="array" ref="AC393">_xlfn.TEXTSPLIT(H393,CHAR(10))</f>
        <v>#VALUE!</v>
      </c>
      <c r="AD393" s="146"/>
      <c r="AE393" s="146" t="e">
        <v>#VALUE!</v>
      </c>
      <c r="AG393" s="134" t="e" cm="1" vm="1">
        <f t="array" ref="AG393">_xlfn.TEXTJOIN(",",TRUE,_xlfn._xlws.FILTER(市町村コード!$B$2:$B$186,ISNUMBER(SEARCH(市町村コード!$B$2:$B$186,K393))))</f>
        <v>#VALUE!</v>
      </c>
      <c r="AH393" s="134" t="e" vm="1">
        <v>#VALUE!</v>
      </c>
      <c r="AI393" s="134" t="str">
        <f t="shared" ref="AI393:AI456" si="12">MID(K393,10,300)</f>
        <v/>
      </c>
      <c r="AJ393" s="134" t="str">
        <f t="shared" ref="AJ393:AJ456" si="13">LEFT(K393,9)</f>
        <v/>
      </c>
      <c r="AK393" s="134" t="s">
        <v>6911</v>
      </c>
      <c r="AO393" s="133"/>
      <c r="AP393" s="134" t="e" cm="1">
        <f t="array" ref="AP393">_xlfn.TEXTSPLIT(AO393,CHAR(10))</f>
        <v>#VALUE!</v>
      </c>
      <c r="BM393" s="134" t="e">
        <v>#VALUE!</v>
      </c>
    </row>
    <row r="394" spans="1:73" ht="0.95" customHeight="1">
      <c r="A394" s="133"/>
      <c r="B394" s="183"/>
      <c r="C394" s="183"/>
      <c r="D394" s="183"/>
      <c r="E394" s="183"/>
      <c r="F394" s="183"/>
      <c r="G394" s="183"/>
      <c r="H394" s="183"/>
      <c r="I394" s="183"/>
      <c r="J394" s="183"/>
      <c r="K394" s="183"/>
      <c r="L394" s="183"/>
      <c r="M394" s="183"/>
      <c r="N394" s="183"/>
      <c r="O394" s="183"/>
      <c r="P394" s="183"/>
      <c r="Q394" s="183"/>
      <c r="R394" s="183"/>
      <c r="S394" s="183"/>
      <c r="T394" s="183"/>
      <c r="U394" s="183"/>
      <c r="V394" s="183"/>
      <c r="W394" s="133"/>
      <c r="X394" s="133"/>
      <c r="Y394" s="133"/>
      <c r="AB394" s="134" t="s">
        <v>6911</v>
      </c>
      <c r="AC394" s="146" t="e" cm="1">
        <f t="array" ref="AC394">_xlfn.TEXTSPLIT(H394,CHAR(10))</f>
        <v>#VALUE!</v>
      </c>
      <c r="AD394" s="146"/>
      <c r="AE394" s="146" t="e">
        <v>#VALUE!</v>
      </c>
      <c r="AG394" s="134" t="e" cm="1" vm="1">
        <f t="array" ref="AG394">_xlfn.TEXTJOIN(",",TRUE,_xlfn._xlws.FILTER(市町村コード!$B$2:$B$186,ISNUMBER(SEARCH(市町村コード!$B$2:$B$186,K394))))</f>
        <v>#VALUE!</v>
      </c>
      <c r="AH394" s="134" t="e" vm="1">
        <v>#VALUE!</v>
      </c>
      <c r="AI394" s="134" t="str">
        <f t="shared" si="12"/>
        <v/>
      </c>
      <c r="AJ394" s="134" t="str">
        <f t="shared" si="13"/>
        <v/>
      </c>
      <c r="AK394" s="134" t="s">
        <v>6911</v>
      </c>
      <c r="AP394" s="134" t="e" cm="1">
        <f t="array" ref="AP394">_xlfn.TEXTSPLIT(AO394,CHAR(10))</f>
        <v>#VALUE!</v>
      </c>
      <c r="BM394" s="134" t="e">
        <v>#VALUE!</v>
      </c>
    </row>
    <row r="395" spans="1:73" ht="60" customHeight="1">
      <c r="A395" s="133"/>
      <c r="B395" s="133"/>
      <c r="C395" s="133"/>
      <c r="D395" s="133"/>
      <c r="E395" s="133"/>
      <c r="F395" s="133"/>
      <c r="G395" s="133"/>
      <c r="H395" s="133"/>
      <c r="I395" s="133"/>
      <c r="J395" s="133"/>
      <c r="K395" s="133"/>
      <c r="L395" s="133"/>
      <c r="M395" s="133"/>
      <c r="N395" s="133"/>
      <c r="O395" s="133"/>
      <c r="P395" s="133"/>
      <c r="Q395" s="133"/>
      <c r="R395" s="133"/>
      <c r="S395" s="133"/>
      <c r="T395" s="133"/>
      <c r="U395" s="133"/>
      <c r="V395" s="133"/>
      <c r="W395" s="133"/>
      <c r="X395" s="133"/>
      <c r="Y395" s="133"/>
      <c r="AB395" s="134" t="s">
        <v>6911</v>
      </c>
      <c r="AC395" s="146" t="e" cm="1">
        <f t="array" ref="AC395">_xlfn.TEXTSPLIT(H395,CHAR(10))</f>
        <v>#VALUE!</v>
      </c>
      <c r="AD395" s="146"/>
      <c r="AE395" s="146" t="e">
        <v>#VALUE!</v>
      </c>
      <c r="AG395" s="134" t="e" cm="1" vm="1">
        <f t="array" ref="AG395">_xlfn.TEXTJOIN(",",TRUE,_xlfn._xlws.FILTER(市町村コード!$B$2:$B$186,ISNUMBER(SEARCH(市町村コード!$B$2:$B$186,K395))))</f>
        <v>#VALUE!</v>
      </c>
      <c r="AH395" s="134" t="e" vm="1">
        <v>#VALUE!</v>
      </c>
      <c r="AI395" s="134" t="str">
        <f t="shared" si="12"/>
        <v/>
      </c>
      <c r="AJ395" s="134" t="str">
        <f t="shared" si="13"/>
        <v/>
      </c>
      <c r="AK395" s="134" t="s">
        <v>6911</v>
      </c>
      <c r="AO395" s="133"/>
      <c r="AP395" s="134" t="e" cm="1">
        <f t="array" ref="AP395">_xlfn.TEXTSPLIT(AO395,CHAR(10))</f>
        <v>#VALUE!</v>
      </c>
      <c r="BM395" s="134" t="e">
        <v>#VALUE!</v>
      </c>
    </row>
    <row r="396" spans="1:73" ht="12" customHeight="1">
      <c r="A396" s="133"/>
      <c r="B396" s="133"/>
      <c r="C396" s="133"/>
      <c r="D396" s="133"/>
      <c r="E396" s="133"/>
      <c r="F396" s="133"/>
      <c r="G396" s="133"/>
      <c r="H396" s="133"/>
      <c r="I396" s="133"/>
      <c r="J396" s="133"/>
      <c r="K396" s="133"/>
      <c r="L396" s="133"/>
      <c r="M396" s="133"/>
      <c r="N396" s="133"/>
      <c r="O396" s="133"/>
      <c r="P396" s="133"/>
      <c r="Q396" s="133"/>
      <c r="R396" s="133"/>
      <c r="S396" s="133"/>
      <c r="T396" s="133"/>
      <c r="U396" s="133"/>
      <c r="V396" s="133"/>
      <c r="W396" s="133"/>
      <c r="X396" s="133"/>
      <c r="Y396" s="133"/>
      <c r="AB396" s="134" t="s">
        <v>6911</v>
      </c>
      <c r="AC396" s="146" t="e" cm="1">
        <f t="array" ref="AC396">_xlfn.TEXTSPLIT(H396,CHAR(10))</f>
        <v>#VALUE!</v>
      </c>
      <c r="AD396" s="146"/>
      <c r="AE396" s="146" t="e">
        <v>#VALUE!</v>
      </c>
      <c r="AG396" s="134" t="e" cm="1" vm="1">
        <f t="array" ref="AG396">_xlfn.TEXTJOIN(",",TRUE,_xlfn._xlws.FILTER(市町村コード!$B$2:$B$186,ISNUMBER(SEARCH(市町村コード!$B$2:$B$186,K396))))</f>
        <v>#VALUE!</v>
      </c>
      <c r="AH396" s="134" t="e" vm="1">
        <v>#VALUE!</v>
      </c>
      <c r="AI396" s="134" t="str">
        <f t="shared" si="12"/>
        <v/>
      </c>
      <c r="AJ396" s="134" t="str">
        <f t="shared" si="13"/>
        <v/>
      </c>
      <c r="AK396" s="134" t="s">
        <v>6911</v>
      </c>
      <c r="AO396" s="133"/>
      <c r="AP396" s="134" t="e" cm="1">
        <f t="array" ref="AP396">_xlfn.TEXTSPLIT(AO396,CHAR(10))</f>
        <v>#VALUE!</v>
      </c>
      <c r="BM396" s="134" t="e">
        <v>#VALUE!</v>
      </c>
    </row>
    <row r="397" spans="1:73" ht="8.1" customHeight="1">
      <c r="A397" s="133"/>
      <c r="B397" s="133"/>
      <c r="C397" s="133"/>
      <c r="D397" s="133"/>
      <c r="E397" s="133"/>
      <c r="F397" s="133"/>
      <c r="G397" s="133"/>
      <c r="H397" s="133"/>
      <c r="I397" s="178" t="s">
        <v>476</v>
      </c>
      <c r="J397" s="178"/>
      <c r="K397" s="178"/>
      <c r="L397" s="133"/>
      <c r="M397" s="133"/>
      <c r="N397" s="133"/>
      <c r="O397" s="133"/>
      <c r="P397" s="133"/>
      <c r="Q397" s="133"/>
      <c r="R397" s="133"/>
      <c r="S397" s="133"/>
      <c r="T397" s="133"/>
      <c r="U397" s="133"/>
      <c r="V397" s="133"/>
      <c r="W397" s="133"/>
      <c r="X397" s="133"/>
      <c r="Y397" s="133"/>
      <c r="AB397" s="134" t="s">
        <v>6911</v>
      </c>
      <c r="AC397" s="146" t="e" cm="1">
        <f t="array" ref="AC397">_xlfn.TEXTSPLIT(H397,CHAR(10))</f>
        <v>#VALUE!</v>
      </c>
      <c r="AD397" s="146"/>
      <c r="AE397" s="146" t="e">
        <v>#VALUE!</v>
      </c>
      <c r="AG397" s="134" t="e" cm="1" vm="1">
        <f t="array" ref="AG397">_xlfn.TEXTJOIN(",",TRUE,_xlfn._xlws.FILTER(市町村コード!$B$2:$B$186,ISNUMBER(SEARCH(市町村コード!$B$2:$B$186,K397))))</f>
        <v>#VALUE!</v>
      </c>
      <c r="AH397" s="134" t="e" vm="1">
        <v>#VALUE!</v>
      </c>
      <c r="AI397" s="134" t="str">
        <f t="shared" si="12"/>
        <v/>
      </c>
      <c r="AJ397" s="134" t="str">
        <f t="shared" si="13"/>
        <v/>
      </c>
      <c r="AK397" s="134" t="s">
        <v>6911</v>
      </c>
      <c r="AO397" s="133"/>
      <c r="AP397" s="134" t="e" cm="1">
        <f t="array" ref="AP397">_xlfn.TEXTSPLIT(AO397,CHAR(10))</f>
        <v>#VALUE!</v>
      </c>
      <c r="BM397" s="134" t="e">
        <v>#VALUE!</v>
      </c>
    </row>
    <row r="398" spans="1:73" ht="12" customHeight="1">
      <c r="A398" s="133"/>
      <c r="B398" s="179"/>
      <c r="C398" s="179"/>
      <c r="D398" s="179"/>
      <c r="E398" s="179"/>
      <c r="F398" s="133"/>
      <c r="G398" s="133"/>
      <c r="H398" s="133"/>
      <c r="I398" s="178"/>
      <c r="J398" s="178"/>
      <c r="K398" s="178"/>
      <c r="L398" s="133"/>
      <c r="M398" s="133"/>
      <c r="N398" s="133"/>
      <c r="O398" s="133"/>
      <c r="P398" s="133"/>
      <c r="Q398" s="133"/>
      <c r="R398" s="133"/>
      <c r="S398" s="133"/>
      <c r="T398" s="133"/>
      <c r="U398" s="133"/>
      <c r="V398" s="133"/>
      <c r="W398" s="133"/>
      <c r="X398" s="133"/>
      <c r="Y398" s="133"/>
      <c r="AB398" s="134" t="s">
        <v>6911</v>
      </c>
      <c r="AC398" s="146" t="e" cm="1">
        <f t="array" ref="AC398">_xlfn.TEXTSPLIT(H398,CHAR(10))</f>
        <v>#VALUE!</v>
      </c>
      <c r="AD398" s="146"/>
      <c r="AE398" s="146" t="e">
        <v>#VALUE!</v>
      </c>
      <c r="AG398" s="134" t="e" cm="1" vm="1">
        <f t="array" ref="AG398">_xlfn.TEXTJOIN(",",TRUE,_xlfn._xlws.FILTER(市町村コード!$B$2:$B$186,ISNUMBER(SEARCH(市町村コード!$B$2:$B$186,K398))))</f>
        <v>#VALUE!</v>
      </c>
      <c r="AH398" s="134" t="e" vm="1">
        <v>#VALUE!</v>
      </c>
      <c r="AI398" s="134" t="str">
        <f t="shared" si="12"/>
        <v/>
      </c>
      <c r="AJ398" s="134" t="str">
        <f t="shared" si="13"/>
        <v/>
      </c>
      <c r="AK398" s="134" t="s">
        <v>6911</v>
      </c>
      <c r="AO398" s="133"/>
      <c r="AP398" s="134" t="e" cm="1">
        <f t="array" ref="AP398">_xlfn.TEXTSPLIT(AO398,CHAR(10))</f>
        <v>#VALUE!</v>
      </c>
      <c r="BM398" s="134" t="e">
        <v>#VALUE!</v>
      </c>
    </row>
    <row r="399" spans="1:73" ht="14.1" customHeight="1">
      <c r="A399" s="133"/>
      <c r="B399" s="133"/>
      <c r="C399" s="180" t="s">
        <v>477</v>
      </c>
      <c r="D399" s="180"/>
      <c r="E399" s="180"/>
      <c r="F399" s="180"/>
      <c r="G399" s="180"/>
      <c r="H399" s="180"/>
      <c r="I399" s="180"/>
      <c r="J399" s="180"/>
      <c r="K399" s="180"/>
      <c r="L399" s="133"/>
      <c r="M399" s="133"/>
      <c r="N399" s="133"/>
      <c r="O399" s="181" t="s">
        <v>478</v>
      </c>
      <c r="P399" s="181"/>
      <c r="Q399" s="181"/>
      <c r="R399" s="181"/>
      <c r="S399" s="181"/>
      <c r="T399" s="135" t="s">
        <v>657</v>
      </c>
      <c r="U399" s="136" t="s">
        <v>480</v>
      </c>
      <c r="V399" s="133"/>
      <c r="W399" s="133"/>
      <c r="X399" s="133"/>
      <c r="Y399" s="133"/>
      <c r="AB399" s="134" t="s">
        <v>6911</v>
      </c>
      <c r="AC399" s="146" t="e" cm="1">
        <f t="array" ref="AC399">_xlfn.TEXTSPLIT(H399,CHAR(10))</f>
        <v>#VALUE!</v>
      </c>
      <c r="AD399" s="146"/>
      <c r="AE399" s="146" t="e">
        <v>#VALUE!</v>
      </c>
      <c r="AG399" s="134" t="e" cm="1" vm="1">
        <f t="array" ref="AG399">_xlfn.TEXTJOIN(",",TRUE,_xlfn._xlws.FILTER(市町村コード!$B$2:$B$186,ISNUMBER(SEARCH(市町村コード!$B$2:$B$186,K399))))</f>
        <v>#VALUE!</v>
      </c>
      <c r="AH399" s="134" t="e" vm="1">
        <v>#VALUE!</v>
      </c>
      <c r="AI399" s="134" t="str">
        <f t="shared" si="12"/>
        <v/>
      </c>
      <c r="AJ399" s="134" t="str">
        <f t="shared" si="13"/>
        <v/>
      </c>
      <c r="AK399" s="134" t="s">
        <v>6911</v>
      </c>
      <c r="AP399" s="134" t="e" cm="1">
        <f t="array" ref="AP399">_xlfn.TEXTSPLIT(AO399,CHAR(10))</f>
        <v>#VALUE!</v>
      </c>
      <c r="BM399" s="134" t="e">
        <v>#VALUE!</v>
      </c>
    </row>
    <row r="400" spans="1:73" ht="0.95" customHeight="1" thickBot="1">
      <c r="A400" s="133"/>
      <c r="B400" s="133"/>
      <c r="C400" s="133"/>
      <c r="D400" s="133"/>
      <c r="E400" s="133"/>
      <c r="F400" s="133"/>
      <c r="G400" s="133"/>
      <c r="H400" s="133"/>
      <c r="I400" s="133"/>
      <c r="J400" s="133"/>
      <c r="K400" s="133"/>
      <c r="L400" s="133"/>
      <c r="M400" s="133"/>
      <c r="N400" s="133"/>
      <c r="O400" s="133"/>
      <c r="P400" s="133"/>
      <c r="Q400" s="133"/>
      <c r="R400" s="133"/>
      <c r="S400" s="133"/>
      <c r="T400" s="133"/>
      <c r="U400" s="133"/>
      <c r="V400" s="133"/>
      <c r="W400" s="133"/>
      <c r="X400" s="133"/>
      <c r="Y400" s="133"/>
      <c r="AB400" s="134" t="s">
        <v>6911</v>
      </c>
      <c r="AC400" s="146" t="e" cm="1">
        <f t="array" ref="AC400">_xlfn.TEXTSPLIT(H400,CHAR(10))</f>
        <v>#VALUE!</v>
      </c>
      <c r="AD400" s="146"/>
      <c r="AE400" s="146" t="e">
        <v>#VALUE!</v>
      </c>
      <c r="AG400" s="134" t="e" cm="1" vm="1">
        <f t="array" ref="AG400">_xlfn.TEXTJOIN(",",TRUE,_xlfn._xlws.FILTER(市町村コード!$B$2:$B$186,ISNUMBER(SEARCH(市町村コード!$B$2:$B$186,K400))))</f>
        <v>#VALUE!</v>
      </c>
      <c r="AH400" s="134" t="e" vm="1">
        <v>#VALUE!</v>
      </c>
      <c r="AI400" s="134" t="str">
        <f t="shared" si="12"/>
        <v/>
      </c>
      <c r="AJ400" s="134" t="str">
        <f t="shared" si="13"/>
        <v/>
      </c>
      <c r="AK400" s="134" t="s">
        <v>6911</v>
      </c>
      <c r="AO400" s="133"/>
      <c r="AP400" s="134" t="e" cm="1">
        <f t="array" ref="AP400">_xlfn.TEXTSPLIT(AO400,CHAR(10))</f>
        <v>#VALUE!</v>
      </c>
      <c r="BM400" s="134" t="e">
        <v>#VALUE!</v>
      </c>
    </row>
    <row r="401" spans="1:73" ht="0.95" customHeight="1">
      <c r="A401" s="133"/>
      <c r="B401" s="176"/>
      <c r="C401" s="176"/>
      <c r="D401" s="176"/>
      <c r="E401" s="176"/>
      <c r="F401" s="176"/>
      <c r="G401" s="176"/>
      <c r="H401" s="176"/>
      <c r="I401" s="176"/>
      <c r="J401" s="176"/>
      <c r="K401" s="176"/>
      <c r="L401" s="176"/>
      <c r="M401" s="176"/>
      <c r="N401" s="176"/>
      <c r="O401" s="176"/>
      <c r="P401" s="176"/>
      <c r="Q401" s="176"/>
      <c r="R401" s="176"/>
      <c r="S401" s="176"/>
      <c r="T401" s="176"/>
      <c r="U401" s="176"/>
      <c r="V401" s="176"/>
      <c r="W401" s="176"/>
      <c r="X401" s="133"/>
      <c r="Y401" s="133"/>
      <c r="AB401" s="134" t="s">
        <v>6911</v>
      </c>
      <c r="AC401" s="146" t="e" cm="1">
        <f t="array" ref="AC401">_xlfn.TEXTSPLIT(H401,CHAR(10))</f>
        <v>#VALUE!</v>
      </c>
      <c r="AD401" s="146"/>
      <c r="AE401" s="146" t="e">
        <v>#VALUE!</v>
      </c>
      <c r="AG401" s="134" t="e" cm="1" vm="1">
        <f t="array" ref="AG401">_xlfn.TEXTJOIN(",",TRUE,_xlfn._xlws.FILTER(市町村コード!$B$2:$B$186,ISNUMBER(SEARCH(市町村コード!$B$2:$B$186,K401))))</f>
        <v>#VALUE!</v>
      </c>
      <c r="AH401" s="134" t="e" vm="1">
        <v>#VALUE!</v>
      </c>
      <c r="AI401" s="134" t="str">
        <f t="shared" si="12"/>
        <v/>
      </c>
      <c r="AJ401" s="134" t="str">
        <f t="shared" si="13"/>
        <v/>
      </c>
      <c r="AK401" s="134" t="s">
        <v>6911</v>
      </c>
      <c r="AP401" s="134" t="e" cm="1">
        <f t="array" ref="AP401">_xlfn.TEXTSPLIT(AO401,CHAR(10))</f>
        <v>#VALUE!</v>
      </c>
      <c r="BM401" s="134" t="e">
        <v>#VALUE!</v>
      </c>
    </row>
    <row r="402" spans="1:73" ht="15.95" customHeight="1" thickBot="1">
      <c r="A402" s="133"/>
      <c r="B402" s="137"/>
      <c r="C402" s="138" t="s">
        <v>481</v>
      </c>
      <c r="D402" s="137"/>
      <c r="E402" s="177" t="s">
        <v>482</v>
      </c>
      <c r="F402" s="177"/>
      <c r="G402" s="137"/>
      <c r="H402" s="177" t="s">
        <v>483</v>
      </c>
      <c r="I402" s="177"/>
      <c r="J402" s="137"/>
      <c r="K402" s="177" t="s">
        <v>484</v>
      </c>
      <c r="L402" s="177"/>
      <c r="M402" s="137"/>
      <c r="N402" s="177" t="s">
        <v>485</v>
      </c>
      <c r="O402" s="177"/>
      <c r="P402" s="137"/>
      <c r="Q402" s="139" t="s">
        <v>486</v>
      </c>
      <c r="R402" s="137"/>
      <c r="S402" s="177" t="s">
        <v>487</v>
      </c>
      <c r="T402" s="177"/>
      <c r="U402" s="177"/>
      <c r="V402" s="177"/>
      <c r="W402" s="137"/>
      <c r="X402" s="133"/>
      <c r="Y402" s="133"/>
      <c r="AB402" s="134" t="s">
        <v>482</v>
      </c>
      <c r="AC402" s="146" t="str" cm="1">
        <f t="array" ref="AC402">_xlfn.TEXTSPLIT(H402,CHAR(10))</f>
        <v>事業者名/事業所名</v>
      </c>
      <c r="AD402" s="146"/>
      <c r="AE402" s="146" t="s">
        <v>483</v>
      </c>
      <c r="AG402" s="134" t="e" cm="1" vm="1">
        <f t="array" ref="AG402">_xlfn.TEXTJOIN(",",TRUE,_xlfn._xlws.FILTER(市町村コード!$B$2:$B$186,ISNUMBER(SEARCH(市町村コード!$B$2:$B$186,K402))))</f>
        <v>#VALUE!</v>
      </c>
      <c r="AH402" s="134" t="e" vm="1">
        <v>#VALUE!</v>
      </c>
      <c r="AI402" s="134" t="str">
        <f t="shared" si="12"/>
        <v/>
      </c>
      <c r="AJ402" s="134" t="str">
        <f t="shared" si="13"/>
        <v>事業所所在地</v>
      </c>
      <c r="AK402" s="134" t="s">
        <v>484</v>
      </c>
      <c r="AO402" s="139" t="s">
        <v>486</v>
      </c>
      <c r="AP402" s="134" t="str" cm="1">
        <f t="array" ref="AP402">_xlfn.TEXTSPLIT(AO402,CHAR(10))</f>
        <v>受理番号</v>
      </c>
      <c r="BM402" s="134" t="s">
        <v>486</v>
      </c>
    </row>
    <row r="403" spans="1:73" ht="93" customHeight="1" thickBot="1">
      <c r="A403" s="133"/>
      <c r="B403" s="184"/>
      <c r="C403" s="140" t="s">
        <v>1488</v>
      </c>
      <c r="D403" s="184"/>
      <c r="E403" s="174" t="s">
        <v>1489</v>
      </c>
      <c r="F403" s="174"/>
      <c r="G403" s="184"/>
      <c r="H403" s="175" t="s">
        <v>1490</v>
      </c>
      <c r="I403" s="175"/>
      <c r="J403" s="184"/>
      <c r="K403" s="175" t="s">
        <v>1491</v>
      </c>
      <c r="L403" s="175"/>
      <c r="M403" s="184"/>
      <c r="N403" s="182" t="s">
        <v>1492</v>
      </c>
      <c r="O403" s="182"/>
      <c r="P403" s="184"/>
      <c r="Q403" s="141" t="s">
        <v>1493</v>
      </c>
      <c r="R403" s="184"/>
      <c r="S403" s="173" t="s">
        <v>1494</v>
      </c>
      <c r="T403" s="173"/>
      <c r="U403" s="173"/>
      <c r="V403" s="173"/>
      <c r="W403" s="184"/>
      <c r="X403" s="133"/>
      <c r="Y403" s="133"/>
      <c r="AB403" s="134" t="s">
        <v>9257</v>
      </c>
      <c r="AC403" s="146" t="str" cm="1">
        <f t="array" ref="AC403:AD403">_xlfn.TEXTSPLIT(H403,CHAR(10))</f>
        <v>合同会社ＳＴＡＲＳ</v>
      </c>
      <c r="AD403" s="146" t="str">
        <v>札幌シーズクルー訪問看護ステーション</v>
      </c>
      <c r="AE403" s="146" t="s">
        <v>7835</v>
      </c>
      <c r="AF403" s="134" t="s">
        <v>7836</v>
      </c>
      <c r="AG403" s="134" t="str" cm="1">
        <f t="array" ref="AG403">_xlfn.TEXTJOIN(",",TRUE,_xlfn._xlws.FILTER(市町村コード!$B$2:$B$186,ISNUMBER(SEARCH(市町村コード!$B$2:$B$186,K403))))</f>
        <v>札幌市</v>
      </c>
      <c r="AH403" s="134" t="s">
        <v>6712</v>
      </c>
      <c r="AI403" s="134" t="str">
        <f t="shared" si="12"/>
        <v xml:space="preserve">
札幌市北区北四十条西５丁目５－３５プレジデントハイム９０４号室</v>
      </c>
      <c r="AJ403" s="134" t="str">
        <f t="shared" si="13"/>
        <v>〒001－0040</v>
      </c>
      <c r="AK403" s="134" t="s">
        <v>6954</v>
      </c>
      <c r="AO403" s="142" t="s">
        <v>1493</v>
      </c>
      <c r="AP403" s="134" t="str" cm="1">
        <f t="array" ref="AP403:AX403">_xlfn.TEXTSPLIT(AO403,CHAR(10))</f>
        <v>( 訪看10 )第    570 号</v>
      </c>
      <c r="AQ403" s="134" t="str">
        <v>( 訪看23 )第   1044 号</v>
      </c>
      <c r="AR403" s="134" t="str">
        <v>( 訪看24 )第    846 号</v>
      </c>
      <c r="AS403" s="134" t="str">
        <v>( 訪看25 )第    918 号</v>
      </c>
      <c r="AT403" s="134" t="str">
        <v>( 訪看27 )第    277 号</v>
      </c>
      <c r="AU403" s="134" t="str">
        <v>( 訪看28 )第    179 号</v>
      </c>
      <c r="AV403" s="134" t="str">
        <v>( 訪看34 )第     72 号</v>
      </c>
      <c r="AW403" s="134" t="str">
        <v>( 訪ベⅠ１ )第    591 号</v>
      </c>
      <c r="AX403" s="134" t="str">
        <v>( 訪看41 )第    318 号</v>
      </c>
      <c r="BM403" s="134" t="s">
        <v>10918</v>
      </c>
      <c r="BN403" s="134" t="s">
        <v>10919</v>
      </c>
      <c r="BO403" s="134" t="s">
        <v>10920</v>
      </c>
      <c r="BP403" s="134" t="s">
        <v>10921</v>
      </c>
      <c r="BQ403" s="134" t="s">
        <v>10922</v>
      </c>
      <c r="BR403" s="134" t="s">
        <v>10923</v>
      </c>
      <c r="BS403" s="134" t="s">
        <v>10924</v>
      </c>
      <c r="BT403" s="134" t="s">
        <v>10925</v>
      </c>
      <c r="BU403" s="134" t="s">
        <v>10926</v>
      </c>
    </row>
    <row r="404" spans="1:73" ht="45.95" customHeight="1" thickBot="1">
      <c r="A404" s="133"/>
      <c r="B404" s="184"/>
      <c r="C404" s="140" t="s">
        <v>1495</v>
      </c>
      <c r="D404" s="184"/>
      <c r="E404" s="174" t="s">
        <v>1496</v>
      </c>
      <c r="F404" s="174"/>
      <c r="G404" s="184"/>
      <c r="H404" s="175" t="s">
        <v>1497</v>
      </c>
      <c r="I404" s="175"/>
      <c r="J404" s="184"/>
      <c r="K404" s="175" t="s">
        <v>1498</v>
      </c>
      <c r="L404" s="175"/>
      <c r="M404" s="184"/>
      <c r="N404" s="182" t="s">
        <v>1499</v>
      </c>
      <c r="O404" s="182"/>
      <c r="P404" s="184"/>
      <c r="Q404" s="141" t="s">
        <v>1500</v>
      </c>
      <c r="R404" s="184"/>
      <c r="S404" s="173" t="s">
        <v>1501</v>
      </c>
      <c r="T404" s="173"/>
      <c r="U404" s="173"/>
      <c r="V404" s="173"/>
      <c r="W404" s="184"/>
      <c r="X404" s="133"/>
      <c r="Y404" s="133"/>
      <c r="AB404" s="134" t="s">
        <v>9258</v>
      </c>
      <c r="AC404" s="146" t="str" cm="1">
        <f t="array" ref="AC404:AD404">_xlfn.TEXTSPLIT(H404,CHAR(10))</f>
        <v>合同会社ＹＡ</v>
      </c>
      <c r="AD404" s="146" t="str">
        <v>訪問看護ステーション　かな</v>
      </c>
      <c r="AE404" s="146" t="s">
        <v>7837</v>
      </c>
      <c r="AF404" s="134" t="s">
        <v>7838</v>
      </c>
      <c r="AG404" s="134" t="str" cm="1">
        <f t="array" ref="AG404">_xlfn.TEXTJOIN(",",TRUE,_xlfn._xlws.FILTER(市町村コード!$B$2:$B$186,ISNUMBER(SEARCH(市町村コード!$B$2:$B$186,K404))))</f>
        <v>札幌市</v>
      </c>
      <c r="AH404" s="134" t="s">
        <v>6712</v>
      </c>
      <c r="AI404" s="134" t="str">
        <f t="shared" si="12"/>
        <v xml:space="preserve">
札幌市東区北二十三条東１６丁目４－６ＦＫコーポラス　Ａ１</v>
      </c>
      <c r="AJ404" s="134" t="str">
        <f t="shared" si="13"/>
        <v>〒065－0023</v>
      </c>
      <c r="AK404" s="134" t="s">
        <v>7000</v>
      </c>
      <c r="AO404" s="142" t="s">
        <v>1500</v>
      </c>
      <c r="AP404" s="134" t="str" cm="1">
        <f t="array" ref="AP404:AR404">_xlfn.TEXTSPLIT(AO404,CHAR(10))</f>
        <v>( 訪看10 )第    571 号</v>
      </c>
      <c r="AQ404" s="134" t="str">
        <v>( 訪看24 )第    869 号</v>
      </c>
      <c r="AR404" s="134" t="str">
        <v>( 訪看25 )第    941 号</v>
      </c>
      <c r="BM404" s="134" t="s">
        <v>10927</v>
      </c>
      <c r="BN404" s="134" t="s">
        <v>10928</v>
      </c>
      <c r="BO404" s="134" t="s">
        <v>10929</v>
      </c>
    </row>
    <row r="405" spans="1:73" ht="57" customHeight="1" thickBot="1">
      <c r="A405" s="133"/>
      <c r="B405" s="184"/>
      <c r="C405" s="140" t="s">
        <v>1502</v>
      </c>
      <c r="D405" s="184"/>
      <c r="E405" s="174" t="s">
        <v>1503</v>
      </c>
      <c r="F405" s="174"/>
      <c r="G405" s="184"/>
      <c r="H405" s="175" t="s">
        <v>1504</v>
      </c>
      <c r="I405" s="175"/>
      <c r="J405" s="184"/>
      <c r="K405" s="175" t="s">
        <v>1505</v>
      </c>
      <c r="L405" s="175"/>
      <c r="M405" s="184"/>
      <c r="N405" s="182" t="s">
        <v>1506</v>
      </c>
      <c r="O405" s="182"/>
      <c r="P405" s="184"/>
      <c r="Q405" s="141" t="s">
        <v>1507</v>
      </c>
      <c r="R405" s="184"/>
      <c r="S405" s="173" t="s">
        <v>1508</v>
      </c>
      <c r="T405" s="173"/>
      <c r="U405" s="173"/>
      <c r="V405" s="173"/>
      <c r="W405" s="184"/>
      <c r="X405" s="133"/>
      <c r="Y405" s="133"/>
      <c r="AB405" s="134" t="s">
        <v>9259</v>
      </c>
      <c r="AC405" s="146" t="str" cm="1">
        <f t="array" ref="AC405:AD405">_xlfn.TEXTSPLIT(H405,CHAR(10))</f>
        <v>株式会社東輝</v>
      </c>
      <c r="AD405" s="146" t="str">
        <v>アシリ</v>
      </c>
      <c r="AE405" s="146" t="s">
        <v>7839</v>
      </c>
      <c r="AF405" s="134" t="s">
        <v>7840</v>
      </c>
      <c r="AG405" s="134" t="str" cm="1">
        <f t="array" ref="AG405">_xlfn.TEXTJOIN(",",TRUE,_xlfn._xlws.FILTER(市町村コード!$B$2:$B$186,ISNUMBER(SEARCH(市町村コード!$B$2:$B$186,K405))))</f>
        <v>札幌市</v>
      </c>
      <c r="AH405" s="134" t="s">
        <v>6712</v>
      </c>
      <c r="AI405" s="134" t="str">
        <f t="shared" si="12"/>
        <v xml:space="preserve">
札幌市東区北十条東４丁目２番４５号ー２０３</v>
      </c>
      <c r="AJ405" s="134" t="str">
        <f t="shared" si="13"/>
        <v>〒065－0010</v>
      </c>
      <c r="AK405" s="134" t="s">
        <v>6964</v>
      </c>
      <c r="AO405" s="142" t="s">
        <v>1507</v>
      </c>
      <c r="AP405" s="134" t="str" cm="1">
        <f t="array" ref="AP405:AU405">_xlfn.TEXTSPLIT(AO405,CHAR(10))</f>
        <v>( 訪看10 )第    564 号</v>
      </c>
      <c r="AQ405" s="134" t="str">
        <v>( 訪看24 )第    845 号</v>
      </c>
      <c r="AR405" s="134" t="str">
        <v>( 訪看25 )第    984 号</v>
      </c>
      <c r="AS405" s="134" t="str">
        <v>( 訪看27 )第    313 号</v>
      </c>
      <c r="AT405" s="134" t="str">
        <v>( 訪看28 )第    206 号</v>
      </c>
      <c r="AU405" s="134" t="str">
        <v>( 訪看41 )第    158 号</v>
      </c>
      <c r="BM405" s="134" t="s">
        <v>10930</v>
      </c>
      <c r="BN405" s="134" t="s">
        <v>10931</v>
      </c>
      <c r="BO405" s="134" t="s">
        <v>10932</v>
      </c>
      <c r="BP405" s="134" t="s">
        <v>10933</v>
      </c>
      <c r="BQ405" s="134" t="s">
        <v>10934</v>
      </c>
      <c r="BR405" s="134" t="s">
        <v>10935</v>
      </c>
    </row>
    <row r="406" spans="1:73" ht="57" customHeight="1" thickBot="1">
      <c r="A406" s="133"/>
      <c r="B406" s="184"/>
      <c r="C406" s="140" t="s">
        <v>1509</v>
      </c>
      <c r="D406" s="184"/>
      <c r="E406" s="174" t="s">
        <v>1510</v>
      </c>
      <c r="F406" s="174"/>
      <c r="G406" s="184"/>
      <c r="H406" s="175" t="s">
        <v>1511</v>
      </c>
      <c r="I406" s="175"/>
      <c r="J406" s="184"/>
      <c r="K406" s="175" t="s">
        <v>1512</v>
      </c>
      <c r="L406" s="175"/>
      <c r="M406" s="184"/>
      <c r="N406" s="182" t="s">
        <v>1513</v>
      </c>
      <c r="O406" s="182"/>
      <c r="P406" s="184"/>
      <c r="Q406" s="141" t="s">
        <v>1514</v>
      </c>
      <c r="R406" s="184"/>
      <c r="S406" s="173" t="s">
        <v>1515</v>
      </c>
      <c r="T406" s="173"/>
      <c r="U406" s="173"/>
      <c r="V406" s="173"/>
      <c r="W406" s="184"/>
      <c r="X406" s="133"/>
      <c r="Y406" s="133"/>
      <c r="AB406" s="134" t="s">
        <v>9260</v>
      </c>
      <c r="AC406" s="146" t="str" cm="1">
        <f t="array" ref="AC406:AD406">_xlfn.TEXTSPLIT(H406,CHAR(10))</f>
        <v>Ｂｏｄｙ　Ｃｏｎｔｒｏｌ　Ｓｔｕｄｉｏ株式会社</v>
      </c>
      <c r="AD406" s="146" t="str">
        <v>訪問看護リハビリステーション　こかげ</v>
      </c>
      <c r="AE406" s="146" t="s">
        <v>7841</v>
      </c>
      <c r="AF406" s="134" t="s">
        <v>7842</v>
      </c>
      <c r="AG406" s="134" t="str" cm="1">
        <f t="array" ref="AG406">_xlfn.TEXTJOIN(",",TRUE,_xlfn._xlws.FILTER(市町村コード!$B$2:$B$186,ISNUMBER(SEARCH(市町村コード!$B$2:$B$186,K406))))</f>
        <v>札幌市</v>
      </c>
      <c r="AH406" s="134" t="s">
        <v>6712</v>
      </c>
      <c r="AI406" s="134" t="str">
        <f t="shared" si="12"/>
        <v xml:space="preserve">
札幌市北区あいの里一条四丁目２０番１３号</v>
      </c>
      <c r="AJ406" s="134" t="str">
        <f t="shared" si="13"/>
        <v>〒002－8071</v>
      </c>
      <c r="AK406" s="134" t="s">
        <v>7013</v>
      </c>
      <c r="AO406" s="142" t="s">
        <v>1514</v>
      </c>
      <c r="AP406" s="134" t="str" cm="1">
        <f t="array" ref="AP406:AT406">_xlfn.TEXTSPLIT(AO406,CHAR(10))</f>
        <v>( 訪看23 )第   1087 号</v>
      </c>
      <c r="AQ406" s="134" t="str">
        <v>( 訪看24 )第    859 号</v>
      </c>
      <c r="AR406" s="134" t="str">
        <v>( 訪看25 )第    931 号</v>
      </c>
      <c r="AS406" s="134" t="str">
        <v>( 訪ベⅠ１ )第    489 号</v>
      </c>
      <c r="AT406" s="134" t="str">
        <v>( 訪看41 )第     38 号</v>
      </c>
      <c r="BM406" s="134" t="s">
        <v>10936</v>
      </c>
      <c r="BN406" s="134" t="s">
        <v>10937</v>
      </c>
      <c r="BO406" s="134" t="s">
        <v>10938</v>
      </c>
      <c r="BP406" s="134" t="s">
        <v>10939</v>
      </c>
      <c r="BQ406" s="134" t="s">
        <v>10940</v>
      </c>
    </row>
    <row r="407" spans="1:73" ht="48" customHeight="1" thickBot="1">
      <c r="A407" s="133"/>
      <c r="B407" s="184"/>
      <c r="C407" s="140" t="s">
        <v>1516</v>
      </c>
      <c r="D407" s="184"/>
      <c r="E407" s="174" t="s">
        <v>1517</v>
      </c>
      <c r="F407" s="174"/>
      <c r="G407" s="184"/>
      <c r="H407" s="175" t="s">
        <v>1518</v>
      </c>
      <c r="I407" s="175"/>
      <c r="J407" s="184"/>
      <c r="K407" s="175" t="s">
        <v>1519</v>
      </c>
      <c r="L407" s="175"/>
      <c r="M407" s="184"/>
      <c r="N407" s="182" t="s">
        <v>1520</v>
      </c>
      <c r="O407" s="182"/>
      <c r="P407" s="184"/>
      <c r="Q407" s="141" t="s">
        <v>1521</v>
      </c>
      <c r="R407" s="184"/>
      <c r="S407" s="173" t="s">
        <v>1522</v>
      </c>
      <c r="T407" s="173"/>
      <c r="U407" s="173"/>
      <c r="V407" s="173"/>
      <c r="W407" s="184"/>
      <c r="X407" s="133"/>
      <c r="Y407" s="133"/>
      <c r="AB407" s="134" t="s">
        <v>9261</v>
      </c>
      <c r="AC407" s="146" t="str" cm="1">
        <f t="array" ref="AC407:AD407">_xlfn.TEXTSPLIT(H407,CHAR(10))</f>
        <v>株式会社ゆあ</v>
      </c>
      <c r="AD407" s="146" t="str">
        <v>訪問看護ステーション結愛</v>
      </c>
      <c r="AE407" s="146" t="s">
        <v>7843</v>
      </c>
      <c r="AF407" s="134" t="s">
        <v>7844</v>
      </c>
      <c r="AG407" s="134" t="str" cm="1">
        <f t="array" ref="AG407">_xlfn.TEXTJOIN(",",TRUE,_xlfn._xlws.FILTER(市町村コード!$B$2:$B$186,ISNUMBER(SEARCH(市町村コード!$B$2:$B$186,K407))))</f>
        <v>札幌市</v>
      </c>
      <c r="AH407" s="134" t="s">
        <v>6712</v>
      </c>
      <c r="AI407" s="134" t="str">
        <f t="shared" si="12"/>
        <v xml:space="preserve">
札幌市東区北三十七条東５丁目２－８－２０３グラシアＮ３７</v>
      </c>
      <c r="AJ407" s="134" t="str">
        <f t="shared" si="13"/>
        <v>〒007－0837</v>
      </c>
      <c r="AK407" s="134" t="s">
        <v>7014</v>
      </c>
      <c r="AO407" s="142" t="s">
        <v>1521</v>
      </c>
      <c r="AP407" s="134" t="str" cm="1">
        <f t="array" ref="AP407:AT407">_xlfn.TEXTSPLIT(AO407,CHAR(10))</f>
        <v>( 訪看10 )第    588 号</v>
      </c>
      <c r="AQ407" s="134" t="str">
        <v>( 訪看24 )第    874 号</v>
      </c>
      <c r="AR407" s="134" t="str">
        <v>( 訪看25 )第    946 号</v>
      </c>
      <c r="AS407" s="134" t="str">
        <v>( 訪看34 )第    229 号</v>
      </c>
      <c r="AT407" s="134" t="str">
        <v>( 訪看40 )第    593 号</v>
      </c>
      <c r="BM407" s="134" t="s">
        <v>10941</v>
      </c>
      <c r="BN407" s="134" t="s">
        <v>10942</v>
      </c>
      <c r="BO407" s="134" t="s">
        <v>10943</v>
      </c>
      <c r="BP407" s="134" t="s">
        <v>10944</v>
      </c>
      <c r="BQ407" s="134" t="s">
        <v>10945</v>
      </c>
    </row>
    <row r="408" spans="1:73" ht="102" customHeight="1" thickBot="1">
      <c r="A408" s="133"/>
      <c r="B408" s="184"/>
      <c r="C408" s="140" t="s">
        <v>1523</v>
      </c>
      <c r="D408" s="184"/>
      <c r="E408" s="174" t="s">
        <v>1524</v>
      </c>
      <c r="F408" s="174"/>
      <c r="G408" s="184"/>
      <c r="H408" s="175" t="s">
        <v>1525</v>
      </c>
      <c r="I408" s="175"/>
      <c r="J408" s="184"/>
      <c r="K408" s="175" t="s">
        <v>1526</v>
      </c>
      <c r="L408" s="175"/>
      <c r="M408" s="184"/>
      <c r="N408" s="182" t="s">
        <v>1527</v>
      </c>
      <c r="O408" s="182"/>
      <c r="P408" s="184"/>
      <c r="Q408" s="141" t="s">
        <v>1528</v>
      </c>
      <c r="R408" s="184"/>
      <c r="S408" s="173" t="s">
        <v>1529</v>
      </c>
      <c r="T408" s="173"/>
      <c r="U408" s="173"/>
      <c r="V408" s="173"/>
      <c r="W408" s="184"/>
      <c r="X408" s="133"/>
      <c r="Y408" s="133"/>
      <c r="AB408" s="134" t="s">
        <v>9262</v>
      </c>
      <c r="AC408" s="146" t="str" cm="1">
        <f t="array" ref="AC408:AD408">_xlfn.TEXTSPLIT(H408,CHAR(10))</f>
        <v>株式会社わおん北海道</v>
      </c>
      <c r="AD408" s="146" t="str">
        <v>わおんナース札幌</v>
      </c>
      <c r="AE408" s="146" t="s">
        <v>7845</v>
      </c>
      <c r="AF408" s="134" t="s">
        <v>7846</v>
      </c>
      <c r="AG408" s="134" t="str" cm="1">
        <f t="array" ref="AG408">_xlfn.TEXTJOIN(",",TRUE,_xlfn._xlws.FILTER(市町村コード!$B$2:$B$186,ISNUMBER(SEARCH(市町村コード!$B$2:$B$186,K408))))</f>
        <v>札幌市</v>
      </c>
      <c r="AH408" s="134" t="s">
        <v>6712</v>
      </c>
      <c r="AI408" s="134" t="str">
        <f t="shared" si="12"/>
        <v xml:space="preserve">
札幌市東区北三十八条東１６丁目３番３０号ＳビルドＮ３８　１０１号室</v>
      </c>
      <c r="AJ408" s="134" t="str">
        <f t="shared" si="13"/>
        <v>〒007－0838</v>
      </c>
      <c r="AK408" s="134" t="s">
        <v>7015</v>
      </c>
      <c r="AO408" s="142" t="s">
        <v>1528</v>
      </c>
      <c r="AP408" s="134" t="str" cm="1">
        <f t="array" ref="AP408:AX408">_xlfn.TEXTSPLIT(AO408,CHAR(10))</f>
        <v>( 訪看10 )第    596 号</v>
      </c>
      <c r="AQ408" s="134" t="str">
        <v>( 訪看23 )第   1045 号</v>
      </c>
      <c r="AR408" s="134" t="str">
        <v>( 訪看24 )第    906 号</v>
      </c>
      <c r="AS408" s="134" t="str">
        <v>( 訪看25 )第    976 号</v>
      </c>
      <c r="AT408" s="134" t="str">
        <v>( 訪看27 )第    322 号</v>
      </c>
      <c r="AU408" s="134" t="str">
        <v>( 訪看28 )第    214 号</v>
      </c>
      <c r="AV408" s="134" t="str">
        <v>( 訪ベⅠ１ )第    307 号</v>
      </c>
      <c r="AW408" s="134" t="str">
        <v>( 訪ベⅠ１注 )第    409 号</v>
      </c>
      <c r="AX408" s="134" t="str">
        <v>( 訪看41 )第    335 号</v>
      </c>
      <c r="BM408" s="134" t="s">
        <v>10946</v>
      </c>
      <c r="BN408" s="134" t="s">
        <v>10947</v>
      </c>
      <c r="BO408" s="134" t="s">
        <v>10948</v>
      </c>
      <c r="BP408" s="134" t="s">
        <v>10949</v>
      </c>
      <c r="BQ408" s="134" t="s">
        <v>10950</v>
      </c>
      <c r="BR408" s="134" t="s">
        <v>10951</v>
      </c>
      <c r="BS408" s="134" t="s">
        <v>10952</v>
      </c>
      <c r="BT408" s="134" t="s">
        <v>10953</v>
      </c>
      <c r="BU408" s="134" t="s">
        <v>10954</v>
      </c>
    </row>
    <row r="409" spans="1:73" ht="66.95" customHeight="1" thickBot="1">
      <c r="A409" s="133"/>
      <c r="B409" s="184"/>
      <c r="C409" s="133"/>
      <c r="D409" s="184"/>
      <c r="E409" s="133"/>
      <c r="F409" s="133"/>
      <c r="G409" s="184"/>
      <c r="H409" s="133"/>
      <c r="I409" s="133"/>
      <c r="J409" s="184"/>
      <c r="K409" s="133"/>
      <c r="L409" s="133"/>
      <c r="M409" s="184"/>
      <c r="N409" s="133"/>
      <c r="O409" s="133"/>
      <c r="P409" s="184"/>
      <c r="Q409" s="133"/>
      <c r="R409" s="184"/>
      <c r="S409" s="133"/>
      <c r="T409" s="133"/>
      <c r="U409" s="133"/>
      <c r="V409" s="133"/>
      <c r="W409" s="184"/>
      <c r="X409" s="133"/>
      <c r="Y409" s="133"/>
      <c r="AB409" s="134" t="s">
        <v>6911</v>
      </c>
      <c r="AC409" s="146" t="e" cm="1">
        <f t="array" ref="AC409">_xlfn.TEXTSPLIT(H409,CHAR(10))</f>
        <v>#VALUE!</v>
      </c>
      <c r="AD409" s="146"/>
      <c r="AE409" s="146" t="e">
        <v>#VALUE!</v>
      </c>
      <c r="AG409" s="134" t="e" cm="1" vm="1">
        <f t="array" ref="AG409">_xlfn.TEXTJOIN(",",TRUE,_xlfn._xlws.FILTER(市町村コード!$B$2:$B$186,ISNUMBER(SEARCH(市町村コード!$B$2:$B$186,K409))))</f>
        <v>#VALUE!</v>
      </c>
      <c r="AH409" s="134" t="e" vm="1">
        <v>#VALUE!</v>
      </c>
      <c r="AI409" s="134" t="str">
        <f t="shared" si="12"/>
        <v/>
      </c>
      <c r="AJ409" s="134" t="str">
        <f t="shared" si="13"/>
        <v/>
      </c>
      <c r="AK409" s="134" t="s">
        <v>6911</v>
      </c>
      <c r="AO409" s="133"/>
      <c r="AP409" s="134" t="e" cm="1">
        <f t="array" ref="AP409">_xlfn.TEXTSPLIT(AO409,CHAR(10))</f>
        <v>#VALUE!</v>
      </c>
      <c r="BM409" s="134" t="e">
        <v>#VALUE!</v>
      </c>
    </row>
    <row r="410" spans="1:73" ht="0.95" customHeight="1">
      <c r="A410" s="133"/>
      <c r="B410" s="183"/>
      <c r="C410" s="183"/>
      <c r="D410" s="183"/>
      <c r="E410" s="183"/>
      <c r="F410" s="183"/>
      <c r="G410" s="183"/>
      <c r="H410" s="183"/>
      <c r="I410" s="183"/>
      <c r="J410" s="183"/>
      <c r="K410" s="183"/>
      <c r="L410" s="183"/>
      <c r="M410" s="183"/>
      <c r="N410" s="183"/>
      <c r="O410" s="183"/>
      <c r="P410" s="183"/>
      <c r="Q410" s="183"/>
      <c r="R410" s="183"/>
      <c r="S410" s="183"/>
      <c r="T410" s="183"/>
      <c r="U410" s="183"/>
      <c r="V410" s="183"/>
      <c r="W410" s="133"/>
      <c r="X410" s="133"/>
      <c r="Y410" s="133"/>
      <c r="AB410" s="134" t="s">
        <v>6911</v>
      </c>
      <c r="AC410" s="146" t="e" cm="1">
        <f t="array" ref="AC410">_xlfn.TEXTSPLIT(H410,CHAR(10))</f>
        <v>#VALUE!</v>
      </c>
      <c r="AD410" s="146"/>
      <c r="AE410" s="146" t="e">
        <v>#VALUE!</v>
      </c>
      <c r="AG410" s="134" t="e" cm="1" vm="1">
        <f t="array" ref="AG410">_xlfn.TEXTJOIN(",",TRUE,_xlfn._xlws.FILTER(市町村コード!$B$2:$B$186,ISNUMBER(SEARCH(市町村コード!$B$2:$B$186,K410))))</f>
        <v>#VALUE!</v>
      </c>
      <c r="AH410" s="134" t="e" vm="1">
        <v>#VALUE!</v>
      </c>
      <c r="AI410" s="134" t="str">
        <f t="shared" si="12"/>
        <v/>
      </c>
      <c r="AJ410" s="134" t="str">
        <f t="shared" si="13"/>
        <v/>
      </c>
      <c r="AK410" s="134" t="s">
        <v>6911</v>
      </c>
      <c r="AP410" s="134" t="e" cm="1">
        <f t="array" ref="AP410">_xlfn.TEXTSPLIT(AO410,CHAR(10))</f>
        <v>#VALUE!</v>
      </c>
      <c r="BM410" s="134" t="e">
        <v>#VALUE!</v>
      </c>
    </row>
    <row r="411" spans="1:73" ht="60" customHeight="1">
      <c r="A411" s="133"/>
      <c r="B411" s="133"/>
      <c r="C411" s="133"/>
      <c r="D411" s="133"/>
      <c r="E411" s="133"/>
      <c r="F411" s="133"/>
      <c r="G411" s="133"/>
      <c r="H411" s="133"/>
      <c r="I411" s="133"/>
      <c r="J411" s="133"/>
      <c r="K411" s="133"/>
      <c r="L411" s="133"/>
      <c r="M411" s="133"/>
      <c r="N411" s="133"/>
      <c r="O411" s="133"/>
      <c r="P411" s="133"/>
      <c r="Q411" s="133"/>
      <c r="R411" s="133"/>
      <c r="S411" s="133"/>
      <c r="T411" s="133"/>
      <c r="U411" s="133"/>
      <c r="V411" s="133"/>
      <c r="W411" s="133"/>
      <c r="X411" s="133"/>
      <c r="Y411" s="133"/>
      <c r="AB411" s="134" t="s">
        <v>6911</v>
      </c>
      <c r="AC411" s="146" t="e" cm="1">
        <f t="array" ref="AC411">_xlfn.TEXTSPLIT(H411,CHAR(10))</f>
        <v>#VALUE!</v>
      </c>
      <c r="AD411" s="146"/>
      <c r="AE411" s="146" t="e">
        <v>#VALUE!</v>
      </c>
      <c r="AG411" s="134" t="e" cm="1" vm="1">
        <f t="array" ref="AG411">_xlfn.TEXTJOIN(",",TRUE,_xlfn._xlws.FILTER(市町村コード!$B$2:$B$186,ISNUMBER(SEARCH(市町村コード!$B$2:$B$186,K411))))</f>
        <v>#VALUE!</v>
      </c>
      <c r="AH411" s="134" t="e" vm="1">
        <v>#VALUE!</v>
      </c>
      <c r="AI411" s="134" t="str">
        <f t="shared" si="12"/>
        <v/>
      </c>
      <c r="AJ411" s="134" t="str">
        <f t="shared" si="13"/>
        <v/>
      </c>
      <c r="AK411" s="134" t="s">
        <v>6911</v>
      </c>
      <c r="AO411" s="133"/>
      <c r="AP411" s="134" t="e" cm="1">
        <f t="array" ref="AP411">_xlfn.TEXTSPLIT(AO411,CHAR(10))</f>
        <v>#VALUE!</v>
      </c>
      <c r="BM411" s="134" t="e">
        <v>#VALUE!</v>
      </c>
    </row>
    <row r="412" spans="1:73" ht="12" customHeight="1">
      <c r="A412" s="133"/>
      <c r="B412" s="133"/>
      <c r="C412" s="133"/>
      <c r="D412" s="133"/>
      <c r="E412" s="133"/>
      <c r="F412" s="133"/>
      <c r="G412" s="133"/>
      <c r="H412" s="133"/>
      <c r="I412" s="133"/>
      <c r="J412" s="133"/>
      <c r="K412" s="133"/>
      <c r="L412" s="133"/>
      <c r="M412" s="133"/>
      <c r="N412" s="133"/>
      <c r="O412" s="133"/>
      <c r="P412" s="133"/>
      <c r="Q412" s="133"/>
      <c r="R412" s="133"/>
      <c r="S412" s="133"/>
      <c r="T412" s="133"/>
      <c r="U412" s="133"/>
      <c r="V412" s="133"/>
      <c r="W412" s="133"/>
      <c r="X412" s="133"/>
      <c r="Y412" s="133"/>
      <c r="AB412" s="134" t="s">
        <v>6911</v>
      </c>
      <c r="AC412" s="146" t="e" cm="1">
        <f t="array" ref="AC412">_xlfn.TEXTSPLIT(H412,CHAR(10))</f>
        <v>#VALUE!</v>
      </c>
      <c r="AD412" s="146"/>
      <c r="AE412" s="146" t="e">
        <v>#VALUE!</v>
      </c>
      <c r="AG412" s="134" t="e" cm="1" vm="1">
        <f t="array" ref="AG412">_xlfn.TEXTJOIN(",",TRUE,_xlfn._xlws.FILTER(市町村コード!$B$2:$B$186,ISNUMBER(SEARCH(市町村コード!$B$2:$B$186,K412))))</f>
        <v>#VALUE!</v>
      </c>
      <c r="AH412" s="134" t="e" vm="1">
        <v>#VALUE!</v>
      </c>
      <c r="AI412" s="134" t="str">
        <f t="shared" si="12"/>
        <v/>
      </c>
      <c r="AJ412" s="134" t="str">
        <f t="shared" si="13"/>
        <v/>
      </c>
      <c r="AK412" s="134" t="s">
        <v>6911</v>
      </c>
      <c r="AO412" s="133"/>
      <c r="AP412" s="134" t="e" cm="1">
        <f t="array" ref="AP412">_xlfn.TEXTSPLIT(AO412,CHAR(10))</f>
        <v>#VALUE!</v>
      </c>
      <c r="BM412" s="134" t="e">
        <v>#VALUE!</v>
      </c>
    </row>
    <row r="413" spans="1:73" ht="8.1" customHeight="1">
      <c r="A413" s="133"/>
      <c r="B413" s="133"/>
      <c r="C413" s="133"/>
      <c r="D413" s="133"/>
      <c r="E413" s="133"/>
      <c r="F413" s="133"/>
      <c r="G413" s="133"/>
      <c r="H413" s="133"/>
      <c r="I413" s="178" t="s">
        <v>476</v>
      </c>
      <c r="J413" s="178"/>
      <c r="K413" s="178"/>
      <c r="L413" s="133"/>
      <c r="M413" s="133"/>
      <c r="N413" s="133"/>
      <c r="O413" s="133"/>
      <c r="P413" s="133"/>
      <c r="Q413" s="133"/>
      <c r="R413" s="133"/>
      <c r="S413" s="133"/>
      <c r="T413" s="133"/>
      <c r="U413" s="133"/>
      <c r="V413" s="133"/>
      <c r="W413" s="133"/>
      <c r="X413" s="133"/>
      <c r="Y413" s="133"/>
      <c r="AB413" s="134" t="s">
        <v>6911</v>
      </c>
      <c r="AC413" s="146" t="e" cm="1">
        <f t="array" ref="AC413">_xlfn.TEXTSPLIT(H413,CHAR(10))</f>
        <v>#VALUE!</v>
      </c>
      <c r="AD413" s="146"/>
      <c r="AE413" s="146" t="e">
        <v>#VALUE!</v>
      </c>
      <c r="AG413" s="134" t="e" cm="1" vm="1">
        <f t="array" ref="AG413">_xlfn.TEXTJOIN(",",TRUE,_xlfn._xlws.FILTER(市町村コード!$B$2:$B$186,ISNUMBER(SEARCH(市町村コード!$B$2:$B$186,K413))))</f>
        <v>#VALUE!</v>
      </c>
      <c r="AH413" s="134" t="e" vm="1">
        <v>#VALUE!</v>
      </c>
      <c r="AI413" s="134" t="str">
        <f t="shared" si="12"/>
        <v/>
      </c>
      <c r="AJ413" s="134" t="str">
        <f t="shared" si="13"/>
        <v/>
      </c>
      <c r="AK413" s="134" t="s">
        <v>6911</v>
      </c>
      <c r="AO413" s="133"/>
      <c r="AP413" s="134" t="e" cm="1">
        <f t="array" ref="AP413">_xlfn.TEXTSPLIT(AO413,CHAR(10))</f>
        <v>#VALUE!</v>
      </c>
      <c r="BM413" s="134" t="e">
        <v>#VALUE!</v>
      </c>
    </row>
    <row r="414" spans="1:73" ht="12" customHeight="1">
      <c r="A414" s="133"/>
      <c r="B414" s="179"/>
      <c r="C414" s="179"/>
      <c r="D414" s="179"/>
      <c r="E414" s="179"/>
      <c r="F414" s="133"/>
      <c r="G414" s="133"/>
      <c r="H414" s="133"/>
      <c r="I414" s="178"/>
      <c r="J414" s="178"/>
      <c r="K414" s="178"/>
      <c r="L414" s="133"/>
      <c r="M414" s="133"/>
      <c r="N414" s="133"/>
      <c r="O414" s="133"/>
      <c r="P414" s="133"/>
      <c r="Q414" s="133"/>
      <c r="R414" s="133"/>
      <c r="S414" s="133"/>
      <c r="T414" s="133"/>
      <c r="U414" s="133"/>
      <c r="V414" s="133"/>
      <c r="W414" s="133"/>
      <c r="X414" s="133"/>
      <c r="Y414" s="133"/>
      <c r="AB414" s="134" t="s">
        <v>6911</v>
      </c>
      <c r="AC414" s="146" t="e" cm="1">
        <f t="array" ref="AC414">_xlfn.TEXTSPLIT(H414,CHAR(10))</f>
        <v>#VALUE!</v>
      </c>
      <c r="AD414" s="146"/>
      <c r="AE414" s="146" t="e">
        <v>#VALUE!</v>
      </c>
      <c r="AG414" s="134" t="e" cm="1" vm="1">
        <f t="array" ref="AG414">_xlfn.TEXTJOIN(",",TRUE,_xlfn._xlws.FILTER(市町村コード!$B$2:$B$186,ISNUMBER(SEARCH(市町村コード!$B$2:$B$186,K414))))</f>
        <v>#VALUE!</v>
      </c>
      <c r="AH414" s="134" t="e" vm="1">
        <v>#VALUE!</v>
      </c>
      <c r="AI414" s="134" t="str">
        <f t="shared" si="12"/>
        <v/>
      </c>
      <c r="AJ414" s="134" t="str">
        <f t="shared" si="13"/>
        <v/>
      </c>
      <c r="AK414" s="134" t="s">
        <v>6911</v>
      </c>
      <c r="AO414" s="133"/>
      <c r="AP414" s="134" t="e" cm="1">
        <f t="array" ref="AP414">_xlfn.TEXTSPLIT(AO414,CHAR(10))</f>
        <v>#VALUE!</v>
      </c>
      <c r="BM414" s="134" t="e">
        <v>#VALUE!</v>
      </c>
    </row>
    <row r="415" spans="1:73" ht="14.1" customHeight="1">
      <c r="A415" s="133"/>
      <c r="B415" s="133"/>
      <c r="C415" s="180" t="s">
        <v>477</v>
      </c>
      <c r="D415" s="180"/>
      <c r="E415" s="180"/>
      <c r="F415" s="180"/>
      <c r="G415" s="180"/>
      <c r="H415" s="180"/>
      <c r="I415" s="180"/>
      <c r="J415" s="180"/>
      <c r="K415" s="180"/>
      <c r="L415" s="133"/>
      <c r="M415" s="133"/>
      <c r="N415" s="133"/>
      <c r="O415" s="181" t="s">
        <v>478</v>
      </c>
      <c r="P415" s="181"/>
      <c r="Q415" s="181"/>
      <c r="R415" s="181"/>
      <c r="S415" s="181"/>
      <c r="T415" s="135" t="s">
        <v>664</v>
      </c>
      <c r="U415" s="136" t="s">
        <v>480</v>
      </c>
      <c r="V415" s="133"/>
      <c r="W415" s="133"/>
      <c r="X415" s="133"/>
      <c r="Y415" s="133"/>
      <c r="AB415" s="134" t="s">
        <v>6911</v>
      </c>
      <c r="AC415" s="146" t="e" cm="1">
        <f t="array" ref="AC415">_xlfn.TEXTSPLIT(H415,CHAR(10))</f>
        <v>#VALUE!</v>
      </c>
      <c r="AD415" s="146"/>
      <c r="AE415" s="146" t="e">
        <v>#VALUE!</v>
      </c>
      <c r="AG415" s="134" t="e" cm="1" vm="1">
        <f t="array" ref="AG415">_xlfn.TEXTJOIN(",",TRUE,_xlfn._xlws.FILTER(市町村コード!$B$2:$B$186,ISNUMBER(SEARCH(市町村コード!$B$2:$B$186,K415))))</f>
        <v>#VALUE!</v>
      </c>
      <c r="AH415" s="134" t="e" vm="1">
        <v>#VALUE!</v>
      </c>
      <c r="AI415" s="134" t="str">
        <f t="shared" si="12"/>
        <v/>
      </c>
      <c r="AJ415" s="134" t="str">
        <f t="shared" si="13"/>
        <v/>
      </c>
      <c r="AK415" s="134" t="s">
        <v>6911</v>
      </c>
      <c r="AP415" s="134" t="e" cm="1">
        <f t="array" ref="AP415">_xlfn.TEXTSPLIT(AO415,CHAR(10))</f>
        <v>#VALUE!</v>
      </c>
      <c r="BM415" s="134" t="e">
        <v>#VALUE!</v>
      </c>
    </row>
    <row r="416" spans="1:73" ht="0.95" customHeight="1" thickBot="1">
      <c r="A416" s="133"/>
      <c r="B416" s="133"/>
      <c r="C416" s="133"/>
      <c r="D416" s="133"/>
      <c r="E416" s="133"/>
      <c r="F416" s="133"/>
      <c r="G416" s="133"/>
      <c r="H416" s="133"/>
      <c r="I416" s="133"/>
      <c r="J416" s="133"/>
      <c r="K416" s="133"/>
      <c r="L416" s="133"/>
      <c r="M416" s="133"/>
      <c r="N416" s="133"/>
      <c r="O416" s="133"/>
      <c r="P416" s="133"/>
      <c r="Q416" s="133"/>
      <c r="R416" s="133"/>
      <c r="S416" s="133"/>
      <c r="T416" s="133"/>
      <c r="U416" s="133"/>
      <c r="V416" s="133"/>
      <c r="W416" s="133"/>
      <c r="X416" s="133"/>
      <c r="Y416" s="133"/>
      <c r="AB416" s="134" t="s">
        <v>6911</v>
      </c>
      <c r="AC416" s="146" t="e" cm="1">
        <f t="array" ref="AC416">_xlfn.TEXTSPLIT(H416,CHAR(10))</f>
        <v>#VALUE!</v>
      </c>
      <c r="AD416" s="146"/>
      <c r="AE416" s="146" t="e">
        <v>#VALUE!</v>
      </c>
      <c r="AG416" s="134" t="e" cm="1" vm="1">
        <f t="array" ref="AG416">_xlfn.TEXTJOIN(",",TRUE,_xlfn._xlws.FILTER(市町村コード!$B$2:$B$186,ISNUMBER(SEARCH(市町村コード!$B$2:$B$186,K416))))</f>
        <v>#VALUE!</v>
      </c>
      <c r="AH416" s="134" t="e" vm="1">
        <v>#VALUE!</v>
      </c>
      <c r="AI416" s="134" t="str">
        <f t="shared" si="12"/>
        <v/>
      </c>
      <c r="AJ416" s="134" t="str">
        <f t="shared" si="13"/>
        <v/>
      </c>
      <c r="AK416" s="134" t="s">
        <v>6911</v>
      </c>
      <c r="AO416" s="133"/>
      <c r="AP416" s="134" t="e" cm="1">
        <f t="array" ref="AP416">_xlfn.TEXTSPLIT(AO416,CHAR(10))</f>
        <v>#VALUE!</v>
      </c>
      <c r="BM416" s="134" t="e">
        <v>#VALUE!</v>
      </c>
    </row>
    <row r="417" spans="1:73" ht="0.95" customHeight="1">
      <c r="A417" s="133"/>
      <c r="B417" s="176"/>
      <c r="C417" s="176"/>
      <c r="D417" s="176"/>
      <c r="E417" s="176"/>
      <c r="F417" s="176"/>
      <c r="G417" s="176"/>
      <c r="H417" s="176"/>
      <c r="I417" s="176"/>
      <c r="J417" s="176"/>
      <c r="K417" s="176"/>
      <c r="L417" s="176"/>
      <c r="M417" s="176"/>
      <c r="N417" s="176"/>
      <c r="O417" s="176"/>
      <c r="P417" s="176"/>
      <c r="Q417" s="176"/>
      <c r="R417" s="176"/>
      <c r="S417" s="176"/>
      <c r="T417" s="176"/>
      <c r="U417" s="176"/>
      <c r="V417" s="176"/>
      <c r="W417" s="176"/>
      <c r="X417" s="133"/>
      <c r="Y417" s="133"/>
      <c r="AB417" s="134" t="s">
        <v>6911</v>
      </c>
      <c r="AC417" s="146" t="e" cm="1">
        <f t="array" ref="AC417">_xlfn.TEXTSPLIT(H417,CHAR(10))</f>
        <v>#VALUE!</v>
      </c>
      <c r="AD417" s="146"/>
      <c r="AE417" s="146" t="e">
        <v>#VALUE!</v>
      </c>
      <c r="AG417" s="134" t="e" cm="1" vm="1">
        <f t="array" ref="AG417">_xlfn.TEXTJOIN(",",TRUE,_xlfn._xlws.FILTER(市町村コード!$B$2:$B$186,ISNUMBER(SEARCH(市町村コード!$B$2:$B$186,K417))))</f>
        <v>#VALUE!</v>
      </c>
      <c r="AH417" s="134" t="e" vm="1">
        <v>#VALUE!</v>
      </c>
      <c r="AI417" s="134" t="str">
        <f t="shared" si="12"/>
        <v/>
      </c>
      <c r="AJ417" s="134" t="str">
        <f t="shared" si="13"/>
        <v/>
      </c>
      <c r="AK417" s="134" t="s">
        <v>6911</v>
      </c>
      <c r="AP417" s="134" t="e" cm="1">
        <f t="array" ref="AP417">_xlfn.TEXTSPLIT(AO417,CHAR(10))</f>
        <v>#VALUE!</v>
      </c>
      <c r="BM417" s="134" t="e">
        <v>#VALUE!</v>
      </c>
    </row>
    <row r="418" spans="1:73" ht="15.95" customHeight="1" thickBot="1">
      <c r="A418" s="133"/>
      <c r="B418" s="137"/>
      <c r="C418" s="138" t="s">
        <v>481</v>
      </c>
      <c r="D418" s="137"/>
      <c r="E418" s="177" t="s">
        <v>482</v>
      </c>
      <c r="F418" s="177"/>
      <c r="G418" s="137"/>
      <c r="H418" s="177" t="s">
        <v>483</v>
      </c>
      <c r="I418" s="177"/>
      <c r="J418" s="137"/>
      <c r="K418" s="177" t="s">
        <v>484</v>
      </c>
      <c r="L418" s="177"/>
      <c r="M418" s="137"/>
      <c r="N418" s="177" t="s">
        <v>485</v>
      </c>
      <c r="O418" s="177"/>
      <c r="P418" s="137"/>
      <c r="Q418" s="139" t="s">
        <v>486</v>
      </c>
      <c r="R418" s="137"/>
      <c r="S418" s="177" t="s">
        <v>487</v>
      </c>
      <c r="T418" s="177"/>
      <c r="U418" s="177"/>
      <c r="V418" s="177"/>
      <c r="W418" s="137"/>
      <c r="X418" s="133"/>
      <c r="Y418" s="133"/>
      <c r="AB418" s="134" t="s">
        <v>482</v>
      </c>
      <c r="AC418" s="146" t="str" cm="1">
        <f t="array" ref="AC418">_xlfn.TEXTSPLIT(H418,CHAR(10))</f>
        <v>事業者名/事業所名</v>
      </c>
      <c r="AD418" s="146"/>
      <c r="AE418" s="146" t="s">
        <v>483</v>
      </c>
      <c r="AG418" s="134" t="e" cm="1" vm="1">
        <f t="array" ref="AG418">_xlfn.TEXTJOIN(",",TRUE,_xlfn._xlws.FILTER(市町村コード!$B$2:$B$186,ISNUMBER(SEARCH(市町村コード!$B$2:$B$186,K418))))</f>
        <v>#VALUE!</v>
      </c>
      <c r="AH418" s="134" t="e" vm="1">
        <v>#VALUE!</v>
      </c>
      <c r="AI418" s="134" t="str">
        <f t="shared" si="12"/>
        <v/>
      </c>
      <c r="AJ418" s="134" t="str">
        <f t="shared" si="13"/>
        <v>事業所所在地</v>
      </c>
      <c r="AK418" s="134" t="s">
        <v>484</v>
      </c>
      <c r="AO418" s="139" t="s">
        <v>486</v>
      </c>
      <c r="AP418" s="134" t="str" cm="1">
        <f t="array" ref="AP418">_xlfn.TEXTSPLIT(AO418,CHAR(10))</f>
        <v>受理番号</v>
      </c>
      <c r="BM418" s="134" t="s">
        <v>486</v>
      </c>
    </row>
    <row r="419" spans="1:73" ht="84" customHeight="1" thickBot="1">
      <c r="A419" s="133"/>
      <c r="B419" s="184"/>
      <c r="C419" s="140" t="s">
        <v>1530</v>
      </c>
      <c r="D419" s="184"/>
      <c r="E419" s="174" t="s">
        <v>1531</v>
      </c>
      <c r="F419" s="174"/>
      <c r="G419" s="184"/>
      <c r="H419" s="175" t="s">
        <v>1532</v>
      </c>
      <c r="I419" s="175"/>
      <c r="J419" s="184"/>
      <c r="K419" s="175" t="s">
        <v>1533</v>
      </c>
      <c r="L419" s="175"/>
      <c r="M419" s="184"/>
      <c r="N419" s="182" t="s">
        <v>1534</v>
      </c>
      <c r="O419" s="182"/>
      <c r="P419" s="184"/>
      <c r="Q419" s="141" t="s">
        <v>1535</v>
      </c>
      <c r="R419" s="184"/>
      <c r="S419" s="173" t="s">
        <v>1536</v>
      </c>
      <c r="T419" s="173"/>
      <c r="U419" s="173"/>
      <c r="V419" s="173"/>
      <c r="W419" s="184"/>
      <c r="X419" s="133"/>
      <c r="Y419" s="133"/>
      <c r="AB419" s="134" t="s">
        <v>9263</v>
      </c>
      <c r="AC419" s="146" t="str" cm="1">
        <f t="array" ref="AC419:AD419">_xlfn.TEXTSPLIT(H419,CHAR(10))</f>
        <v>ＳＯＭＰＯケア株式会社</v>
      </c>
      <c r="AD419" s="146" t="str">
        <v>ＳＯＭＰＯケア　北大前　訪問看護</v>
      </c>
      <c r="AE419" s="146" t="s">
        <v>7621</v>
      </c>
      <c r="AF419" s="134" t="s">
        <v>7847</v>
      </c>
      <c r="AG419" s="134" t="str" cm="1">
        <f t="array" ref="AG419">_xlfn.TEXTJOIN(",",TRUE,_xlfn._xlws.FILTER(市町村コード!$B$2:$B$186,ISNUMBER(SEARCH(市町村コード!$B$2:$B$186,K419))))</f>
        <v>札幌市</v>
      </c>
      <c r="AH419" s="134" t="s">
        <v>6712</v>
      </c>
      <c r="AI419" s="134" t="str">
        <f t="shared" si="12"/>
        <v xml:space="preserve">
札幌市北区北二十一条西５丁目２番１号</v>
      </c>
      <c r="AJ419" s="134" t="str">
        <f t="shared" si="13"/>
        <v>〒001－0021</v>
      </c>
      <c r="AK419" s="134" t="s">
        <v>7016</v>
      </c>
      <c r="AO419" s="142" t="s">
        <v>1535</v>
      </c>
      <c r="AP419" s="134" t="str" cm="1">
        <f t="array" ref="AP419:AV419">_xlfn.TEXTSPLIT(AO419,CHAR(10))</f>
        <v>( 訪看24 )第    896 号</v>
      </c>
      <c r="AQ419" s="134" t="str">
        <v>( 訪看25 )第    966 号</v>
      </c>
      <c r="AR419" s="134" t="str">
        <v>( 訪看34 )第    112 号</v>
      </c>
      <c r="AS419" s="134" t="str">
        <v>( 訪看36 )第     31 号</v>
      </c>
      <c r="AT419" s="134" t="str">
        <v>( 訪ベⅠ１ )第    317 号</v>
      </c>
      <c r="AU419" s="134" t="str">
        <v>( 訪ベⅠ１注 )第    338 号</v>
      </c>
      <c r="AV419" s="134" t="str">
        <v>( 訪看41 )第    201 号</v>
      </c>
      <c r="BM419" s="134" t="s">
        <v>10955</v>
      </c>
      <c r="BN419" s="134" t="s">
        <v>10956</v>
      </c>
      <c r="BO419" s="134" t="s">
        <v>10957</v>
      </c>
      <c r="BP419" s="134" t="s">
        <v>10958</v>
      </c>
      <c r="BQ419" s="134" t="s">
        <v>10959</v>
      </c>
      <c r="BR419" s="134" t="s">
        <v>10960</v>
      </c>
      <c r="BS419" s="134" t="s">
        <v>10961</v>
      </c>
    </row>
    <row r="420" spans="1:73" ht="48" customHeight="1" thickBot="1">
      <c r="A420" s="133"/>
      <c r="B420" s="184"/>
      <c r="C420" s="140" t="s">
        <v>1537</v>
      </c>
      <c r="D420" s="184"/>
      <c r="E420" s="174" t="s">
        <v>1538</v>
      </c>
      <c r="F420" s="174"/>
      <c r="G420" s="184"/>
      <c r="H420" s="175" t="s">
        <v>1539</v>
      </c>
      <c r="I420" s="175"/>
      <c r="J420" s="184"/>
      <c r="K420" s="175" t="s">
        <v>1540</v>
      </c>
      <c r="L420" s="175"/>
      <c r="M420" s="184"/>
      <c r="N420" s="182" t="s">
        <v>1541</v>
      </c>
      <c r="O420" s="182"/>
      <c r="P420" s="184"/>
      <c r="Q420" s="141" t="s">
        <v>1542</v>
      </c>
      <c r="R420" s="184"/>
      <c r="S420" s="173" t="s">
        <v>1543</v>
      </c>
      <c r="T420" s="173"/>
      <c r="U420" s="173"/>
      <c r="V420" s="173"/>
      <c r="W420" s="184"/>
      <c r="X420" s="133"/>
      <c r="Y420" s="133"/>
      <c r="AB420" s="134" t="s">
        <v>9264</v>
      </c>
      <c r="AC420" s="146" t="str" cm="1">
        <f t="array" ref="AC420:AD420">_xlfn.TEXTSPLIT(H420,CHAR(10))</f>
        <v>医療法人社団夕凪会</v>
      </c>
      <c r="AD420" s="146" t="str">
        <v>浮き雲訪問看護ステーション</v>
      </c>
      <c r="AE420" s="146" t="s">
        <v>7848</v>
      </c>
      <c r="AF420" s="134" t="s">
        <v>7849</v>
      </c>
      <c r="AG420" s="134" t="str" cm="1">
        <f t="array" ref="AG420">_xlfn.TEXTJOIN(",",TRUE,_xlfn._xlws.FILTER(市町村コード!$B$2:$B$186,ISNUMBER(SEARCH(市町村コード!$B$2:$B$186,K420))))</f>
        <v>札幌市</v>
      </c>
      <c r="AH420" s="134" t="s">
        <v>6712</v>
      </c>
      <c r="AI420" s="134" t="str">
        <f t="shared" si="12"/>
        <v xml:space="preserve">
札幌市東区北十四条東１３丁目１－３６雫　１０１号室</v>
      </c>
      <c r="AJ420" s="134" t="str">
        <f t="shared" si="13"/>
        <v>〒065－0014</v>
      </c>
      <c r="AK420" s="134" t="s">
        <v>7017</v>
      </c>
      <c r="AO420" s="142" t="s">
        <v>1542</v>
      </c>
      <c r="AP420" s="134" t="str" cm="1">
        <f t="array" ref="AP420:AT420">_xlfn.TEXTSPLIT(AO420,CHAR(10))</f>
        <v>( 訪看10 )第    808 号</v>
      </c>
      <c r="AQ420" s="134" t="str">
        <v>( 訪看23 )第    899 号</v>
      </c>
      <c r="AR420" s="134" t="str">
        <v>( 訪看25 )第    969 号</v>
      </c>
      <c r="AS420" s="134" t="str">
        <v>( 訪看37 )第     22 号</v>
      </c>
      <c r="AT420" s="134" t="str">
        <v>( 訪看40 )第    234 号</v>
      </c>
      <c r="BM420" s="134" t="s">
        <v>10962</v>
      </c>
      <c r="BN420" s="134" t="s">
        <v>10963</v>
      </c>
      <c r="BO420" s="134" t="s">
        <v>10964</v>
      </c>
      <c r="BP420" s="134" t="s">
        <v>10965</v>
      </c>
      <c r="BQ420" s="134" t="s">
        <v>10966</v>
      </c>
    </row>
    <row r="421" spans="1:73" ht="84" customHeight="1" thickBot="1">
      <c r="A421" s="133"/>
      <c r="B421" s="184"/>
      <c r="C421" s="140" t="s">
        <v>1544</v>
      </c>
      <c r="D421" s="184"/>
      <c r="E421" s="174" t="s">
        <v>1545</v>
      </c>
      <c r="F421" s="174"/>
      <c r="G421" s="184"/>
      <c r="H421" s="175" t="s">
        <v>1546</v>
      </c>
      <c r="I421" s="175"/>
      <c r="J421" s="184"/>
      <c r="K421" s="175" t="s">
        <v>1547</v>
      </c>
      <c r="L421" s="175"/>
      <c r="M421" s="184"/>
      <c r="N421" s="182" t="s">
        <v>1548</v>
      </c>
      <c r="O421" s="182"/>
      <c r="P421" s="184"/>
      <c r="Q421" s="141" t="s">
        <v>1549</v>
      </c>
      <c r="R421" s="184"/>
      <c r="S421" s="173" t="s">
        <v>1550</v>
      </c>
      <c r="T421" s="173"/>
      <c r="U421" s="173"/>
      <c r="V421" s="173"/>
      <c r="W421" s="184"/>
      <c r="X421" s="133"/>
      <c r="Y421" s="133"/>
      <c r="AB421" s="134" t="s">
        <v>9265</v>
      </c>
      <c r="AC421" s="146" t="str" cm="1">
        <f t="array" ref="AC421:AD421">_xlfn.TEXTSPLIT(H421,CHAR(10))</f>
        <v>合同会社未来開</v>
      </c>
      <c r="AD421" s="146" t="str">
        <v>訪問看護ステーション　みらいず</v>
      </c>
      <c r="AE421" s="146" t="s">
        <v>7850</v>
      </c>
      <c r="AF421" s="134" t="s">
        <v>7851</v>
      </c>
      <c r="AG421" s="134" t="str" cm="1">
        <f t="array" ref="AG421">_xlfn.TEXTJOIN(",",TRUE,_xlfn._xlws.FILTER(市町村コード!$B$2:$B$186,ISNUMBER(SEARCH(市町村コード!$B$2:$B$186,K421))))</f>
        <v>札幌市</v>
      </c>
      <c r="AH421" s="134" t="s">
        <v>6712</v>
      </c>
      <c r="AI421" s="134" t="str">
        <f t="shared" si="12"/>
        <v xml:space="preserve">
札幌市豊平区水車町８丁目５－１１</v>
      </c>
      <c r="AJ421" s="134" t="str">
        <f t="shared" si="13"/>
        <v>〒062－0912</v>
      </c>
      <c r="AK421" s="134" t="s">
        <v>7018</v>
      </c>
      <c r="AO421" s="142" t="s">
        <v>1549</v>
      </c>
      <c r="AP421" s="134" t="str" cm="1">
        <f t="array" ref="AP421:AV421">_xlfn.TEXTSPLIT(AO421,CHAR(10))</f>
        <v>( 訪看10 )第    626 号</v>
      </c>
      <c r="AQ421" s="134" t="str">
        <v>( 訪看24 )第    928 号</v>
      </c>
      <c r="AR421" s="134" t="str">
        <v>( 訪看27 )第    324 号</v>
      </c>
      <c r="AS421" s="134" t="str">
        <v>( 訪看35 )第     80 号</v>
      </c>
      <c r="AT421" s="134" t="str">
        <v>( 訪ベⅠ１ )第    447 号</v>
      </c>
      <c r="AU421" s="134" t="str">
        <v>( 訪ベⅠ１注 )第      9 号</v>
      </c>
      <c r="AV421" s="134" t="str">
        <v>( 訪看41 )第    336 号</v>
      </c>
      <c r="BM421" s="134" t="s">
        <v>10967</v>
      </c>
      <c r="BN421" s="134" t="s">
        <v>10968</v>
      </c>
      <c r="BO421" s="134" t="s">
        <v>10969</v>
      </c>
      <c r="BP421" s="134" t="s">
        <v>10970</v>
      </c>
      <c r="BQ421" s="134" t="s">
        <v>10971</v>
      </c>
      <c r="BR421" s="134" t="s">
        <v>10972</v>
      </c>
      <c r="BS421" s="134" t="s">
        <v>10973</v>
      </c>
    </row>
    <row r="422" spans="1:73" ht="102" customHeight="1" thickBot="1">
      <c r="A422" s="133"/>
      <c r="B422" s="184"/>
      <c r="C422" s="140" t="s">
        <v>1551</v>
      </c>
      <c r="D422" s="184"/>
      <c r="E422" s="174" t="s">
        <v>1552</v>
      </c>
      <c r="F422" s="174"/>
      <c r="G422" s="184"/>
      <c r="H422" s="175" t="s">
        <v>1553</v>
      </c>
      <c r="I422" s="175"/>
      <c r="J422" s="184"/>
      <c r="K422" s="175" t="s">
        <v>1554</v>
      </c>
      <c r="L422" s="175"/>
      <c r="M422" s="184"/>
      <c r="N422" s="182" t="s">
        <v>1555</v>
      </c>
      <c r="O422" s="182"/>
      <c r="P422" s="184"/>
      <c r="Q422" s="141" t="s">
        <v>1556</v>
      </c>
      <c r="R422" s="184"/>
      <c r="S422" s="173" t="s">
        <v>1557</v>
      </c>
      <c r="T422" s="173"/>
      <c r="U422" s="173"/>
      <c r="V422" s="173"/>
      <c r="W422" s="184"/>
      <c r="X422" s="133"/>
      <c r="Y422" s="133"/>
      <c r="AB422" s="134" t="s">
        <v>9266</v>
      </c>
      <c r="AC422" s="146" t="str" cm="1">
        <f t="array" ref="AC422:AD422">_xlfn.TEXTSPLIT(H422,CHAR(10))</f>
        <v>ＳＯＭＰＯケア株式会社</v>
      </c>
      <c r="AD422" s="146" t="str">
        <v>ＳＯＭＰＯケア　札幌北　訪問看護</v>
      </c>
      <c r="AE422" s="146" t="s">
        <v>7621</v>
      </c>
      <c r="AF422" s="134" t="s">
        <v>7852</v>
      </c>
      <c r="AG422" s="134" t="str" cm="1">
        <f t="array" ref="AG422">_xlfn.TEXTJOIN(",",TRUE,_xlfn._xlws.FILTER(市町村コード!$B$2:$B$186,ISNUMBER(SEARCH(市町村コード!$B$2:$B$186,K422))))</f>
        <v>札幌市</v>
      </c>
      <c r="AH422" s="134" t="s">
        <v>6712</v>
      </c>
      <c r="AI422" s="134" t="str">
        <f t="shared" si="12"/>
        <v xml:space="preserve">
札幌市北区北二十条西５丁目２番５０号ＣＲＯＳＳ　ＰＯＩＮＴ　２階２４３号室</v>
      </c>
      <c r="AJ422" s="134" t="str">
        <f t="shared" si="13"/>
        <v>〒001－0020</v>
      </c>
      <c r="AK422" s="134" t="s">
        <v>7010</v>
      </c>
      <c r="AO422" s="142" t="s">
        <v>1556</v>
      </c>
      <c r="AP422" s="134" t="str" cm="1">
        <f t="array" ref="AP422:AX422">_xlfn.TEXTSPLIT(AO422,CHAR(10))</f>
        <v>( 訪看10 )第    621 号</v>
      </c>
      <c r="AQ422" s="134" t="str">
        <v>( 訪看23 )第   1137 号</v>
      </c>
      <c r="AR422" s="134" t="str">
        <v>( 訪看24 )第    925 号</v>
      </c>
      <c r="AS422" s="134" t="str">
        <v>( 訪看25 )第    997 号</v>
      </c>
      <c r="AT422" s="134" t="str">
        <v>( 訪看27 )第    320 号</v>
      </c>
      <c r="AU422" s="134" t="str">
        <v>( 訪看34 )第    113 号</v>
      </c>
      <c r="AV422" s="134" t="str">
        <v>( 訪ベⅠ１ )第    318 号</v>
      </c>
      <c r="AW422" s="134" t="str">
        <v>( 訪ベⅠ１注 )第    335 号</v>
      </c>
      <c r="AX422" s="134" t="str">
        <v>( 訪看41 )第    202 号</v>
      </c>
      <c r="BM422" s="134" t="s">
        <v>10974</v>
      </c>
      <c r="BN422" s="134" t="s">
        <v>10975</v>
      </c>
      <c r="BO422" s="134" t="s">
        <v>10976</v>
      </c>
      <c r="BP422" s="134" t="s">
        <v>10977</v>
      </c>
      <c r="BQ422" s="134" t="s">
        <v>10978</v>
      </c>
      <c r="BR422" s="134" t="s">
        <v>10979</v>
      </c>
      <c r="BS422" s="134" t="s">
        <v>10980</v>
      </c>
      <c r="BT422" s="134" t="s">
        <v>10981</v>
      </c>
      <c r="BU422" s="134" t="s">
        <v>10982</v>
      </c>
    </row>
    <row r="423" spans="1:73" ht="75" customHeight="1" thickBot="1">
      <c r="A423" s="133"/>
      <c r="B423" s="184"/>
      <c r="C423" s="140" t="s">
        <v>1558</v>
      </c>
      <c r="D423" s="184"/>
      <c r="E423" s="174" t="s">
        <v>1559</v>
      </c>
      <c r="F423" s="174"/>
      <c r="G423" s="184"/>
      <c r="H423" s="175" t="s">
        <v>1560</v>
      </c>
      <c r="I423" s="175"/>
      <c r="J423" s="184"/>
      <c r="K423" s="175" t="s">
        <v>1561</v>
      </c>
      <c r="L423" s="175"/>
      <c r="M423" s="184"/>
      <c r="N423" s="182" t="s">
        <v>1562</v>
      </c>
      <c r="O423" s="182"/>
      <c r="P423" s="184"/>
      <c r="Q423" s="141" t="s">
        <v>1563</v>
      </c>
      <c r="R423" s="184"/>
      <c r="S423" s="173" t="s">
        <v>1564</v>
      </c>
      <c r="T423" s="173"/>
      <c r="U423" s="173"/>
      <c r="V423" s="173"/>
      <c r="W423" s="184"/>
      <c r="X423" s="133"/>
      <c r="Y423" s="133"/>
      <c r="AB423" s="134" t="s">
        <v>9267</v>
      </c>
      <c r="AC423" s="146" t="str" cm="1">
        <f t="array" ref="AC423:AD423">_xlfn.TEXTSPLIT(H423,CHAR(10))</f>
        <v>ｈｅａｒｔ＆ｓｍｉｌｅ株式会社</v>
      </c>
      <c r="AD423" s="146" t="str">
        <v>訪問看護リハビリステーション　エール</v>
      </c>
      <c r="AE423" s="146" t="s">
        <v>7853</v>
      </c>
      <c r="AF423" s="134" t="s">
        <v>7854</v>
      </c>
      <c r="AG423" s="134" t="str" cm="1">
        <f t="array" ref="AG423">_xlfn.TEXTJOIN(",",TRUE,_xlfn._xlws.FILTER(市町村コード!$B$2:$B$186,ISNUMBER(SEARCH(市町村コード!$B$2:$B$186,K423))))</f>
        <v>札幌市</v>
      </c>
      <c r="AH423" s="134" t="s">
        <v>6712</v>
      </c>
      <c r="AI423" s="134" t="str">
        <f t="shared" si="12"/>
        <v xml:space="preserve">
札幌市東区北七条東１３丁目２番１４号</v>
      </c>
      <c r="AJ423" s="134" t="str">
        <f t="shared" si="13"/>
        <v>〒065－0007</v>
      </c>
      <c r="AK423" s="134" t="s">
        <v>7019</v>
      </c>
      <c r="AO423" s="142" t="s">
        <v>1563</v>
      </c>
      <c r="AP423" s="134" t="str" cm="1">
        <f t="array" ref="AP423:AV423">_xlfn.TEXTSPLIT(AO423,CHAR(10))</f>
        <v>( 訪看10 )第    632 号</v>
      </c>
      <c r="AQ423" s="134" t="str">
        <v>( 訪看23 )第    957 号</v>
      </c>
      <c r="AR423" s="134" t="str">
        <v>( 訪看25 )第   1028 号</v>
      </c>
      <c r="AS423" s="134" t="str">
        <v>( 訪看27 )第    349 号</v>
      </c>
      <c r="AT423" s="134" t="str">
        <v>( 訪看34 )第    242 号</v>
      </c>
      <c r="AU423" s="134" t="str">
        <v>( 訪ベⅠ１ )第    346 号</v>
      </c>
      <c r="AV423" s="134" t="str">
        <v>( 訪看41 )第    147 号</v>
      </c>
      <c r="BM423" s="134" t="s">
        <v>10983</v>
      </c>
      <c r="BN423" s="134" t="s">
        <v>10984</v>
      </c>
      <c r="BO423" s="134" t="s">
        <v>10985</v>
      </c>
      <c r="BP423" s="134" t="s">
        <v>10986</v>
      </c>
      <c r="BQ423" s="134" t="s">
        <v>10987</v>
      </c>
      <c r="BR423" s="134" t="s">
        <v>10988</v>
      </c>
      <c r="BS423" s="134" t="s">
        <v>10989</v>
      </c>
    </row>
    <row r="424" spans="1:73" ht="77.099999999999994" customHeight="1" thickBot="1">
      <c r="A424" s="133"/>
      <c r="B424" s="184"/>
      <c r="C424" s="133"/>
      <c r="D424" s="184"/>
      <c r="E424" s="133"/>
      <c r="F424" s="133"/>
      <c r="G424" s="184"/>
      <c r="H424" s="133"/>
      <c r="I424" s="133"/>
      <c r="J424" s="184"/>
      <c r="K424" s="133"/>
      <c r="L424" s="133"/>
      <c r="M424" s="184"/>
      <c r="N424" s="133"/>
      <c r="O424" s="133"/>
      <c r="P424" s="184"/>
      <c r="Q424" s="133"/>
      <c r="R424" s="184"/>
      <c r="S424" s="133"/>
      <c r="T424" s="133"/>
      <c r="U424" s="133"/>
      <c r="V424" s="133"/>
      <c r="W424" s="184"/>
      <c r="X424" s="133"/>
      <c r="Y424" s="133"/>
      <c r="AB424" s="134" t="s">
        <v>6911</v>
      </c>
      <c r="AC424" s="146" t="e" cm="1">
        <f t="array" ref="AC424">_xlfn.TEXTSPLIT(H424,CHAR(10))</f>
        <v>#VALUE!</v>
      </c>
      <c r="AD424" s="146"/>
      <c r="AE424" s="146" t="e">
        <v>#VALUE!</v>
      </c>
      <c r="AG424" s="134" t="e" cm="1" vm="1">
        <f t="array" ref="AG424">_xlfn.TEXTJOIN(",",TRUE,_xlfn._xlws.FILTER(市町村コード!$B$2:$B$186,ISNUMBER(SEARCH(市町村コード!$B$2:$B$186,K424))))</f>
        <v>#VALUE!</v>
      </c>
      <c r="AH424" s="134" t="e" vm="1">
        <v>#VALUE!</v>
      </c>
      <c r="AI424" s="134" t="str">
        <f t="shared" si="12"/>
        <v/>
      </c>
      <c r="AJ424" s="134" t="str">
        <f t="shared" si="13"/>
        <v/>
      </c>
      <c r="AK424" s="134" t="s">
        <v>6911</v>
      </c>
      <c r="AO424" s="133"/>
      <c r="AP424" s="134" t="e" cm="1">
        <f t="array" ref="AP424">_xlfn.TEXTSPLIT(AO424,CHAR(10))</f>
        <v>#VALUE!</v>
      </c>
      <c r="BM424" s="134" t="e">
        <v>#VALUE!</v>
      </c>
    </row>
    <row r="425" spans="1:73" ht="0.95" customHeight="1">
      <c r="A425" s="133"/>
      <c r="B425" s="183"/>
      <c r="C425" s="183"/>
      <c r="D425" s="183"/>
      <c r="E425" s="183"/>
      <c r="F425" s="183"/>
      <c r="G425" s="183"/>
      <c r="H425" s="183"/>
      <c r="I425" s="183"/>
      <c r="J425" s="183"/>
      <c r="K425" s="183"/>
      <c r="L425" s="183"/>
      <c r="M425" s="183"/>
      <c r="N425" s="183"/>
      <c r="O425" s="183"/>
      <c r="P425" s="183"/>
      <c r="Q425" s="183"/>
      <c r="R425" s="183"/>
      <c r="S425" s="183"/>
      <c r="T425" s="183"/>
      <c r="U425" s="183"/>
      <c r="V425" s="183"/>
      <c r="W425" s="133"/>
      <c r="X425" s="133"/>
      <c r="Y425" s="133"/>
      <c r="AB425" s="134" t="s">
        <v>6911</v>
      </c>
      <c r="AC425" s="146" t="e" cm="1">
        <f t="array" ref="AC425">_xlfn.TEXTSPLIT(H425,CHAR(10))</f>
        <v>#VALUE!</v>
      </c>
      <c r="AD425" s="146"/>
      <c r="AE425" s="146" t="e">
        <v>#VALUE!</v>
      </c>
      <c r="AG425" s="134" t="e" cm="1" vm="1">
        <f t="array" ref="AG425">_xlfn.TEXTJOIN(",",TRUE,_xlfn._xlws.FILTER(市町村コード!$B$2:$B$186,ISNUMBER(SEARCH(市町村コード!$B$2:$B$186,K425))))</f>
        <v>#VALUE!</v>
      </c>
      <c r="AH425" s="134" t="e" vm="1">
        <v>#VALUE!</v>
      </c>
      <c r="AI425" s="134" t="str">
        <f t="shared" si="12"/>
        <v/>
      </c>
      <c r="AJ425" s="134" t="str">
        <f t="shared" si="13"/>
        <v/>
      </c>
      <c r="AK425" s="134" t="s">
        <v>6911</v>
      </c>
      <c r="AP425" s="134" t="e" cm="1">
        <f t="array" ref="AP425">_xlfn.TEXTSPLIT(AO425,CHAR(10))</f>
        <v>#VALUE!</v>
      </c>
      <c r="BM425" s="134" t="e">
        <v>#VALUE!</v>
      </c>
    </row>
    <row r="426" spans="1:73" ht="60" customHeight="1">
      <c r="A426" s="133"/>
      <c r="B426" s="133"/>
      <c r="C426" s="133"/>
      <c r="D426" s="133"/>
      <c r="E426" s="133"/>
      <c r="F426" s="133"/>
      <c r="G426" s="133"/>
      <c r="H426" s="133"/>
      <c r="I426" s="133"/>
      <c r="J426" s="133"/>
      <c r="K426" s="133"/>
      <c r="L426" s="133"/>
      <c r="M426" s="133"/>
      <c r="N426" s="133"/>
      <c r="O426" s="133"/>
      <c r="P426" s="133"/>
      <c r="Q426" s="133"/>
      <c r="R426" s="133"/>
      <c r="S426" s="133"/>
      <c r="T426" s="133"/>
      <c r="U426" s="133"/>
      <c r="V426" s="133"/>
      <c r="W426" s="133"/>
      <c r="X426" s="133"/>
      <c r="Y426" s="133"/>
      <c r="AB426" s="134" t="s">
        <v>6911</v>
      </c>
      <c r="AC426" s="146" t="e" cm="1">
        <f t="array" ref="AC426">_xlfn.TEXTSPLIT(H426,CHAR(10))</f>
        <v>#VALUE!</v>
      </c>
      <c r="AD426" s="146"/>
      <c r="AE426" s="146" t="e">
        <v>#VALUE!</v>
      </c>
      <c r="AG426" s="134" t="e" cm="1" vm="1">
        <f t="array" ref="AG426">_xlfn.TEXTJOIN(",",TRUE,_xlfn._xlws.FILTER(市町村コード!$B$2:$B$186,ISNUMBER(SEARCH(市町村コード!$B$2:$B$186,K426))))</f>
        <v>#VALUE!</v>
      </c>
      <c r="AH426" s="134" t="e" vm="1">
        <v>#VALUE!</v>
      </c>
      <c r="AI426" s="134" t="str">
        <f t="shared" si="12"/>
        <v/>
      </c>
      <c r="AJ426" s="134" t="str">
        <f t="shared" si="13"/>
        <v/>
      </c>
      <c r="AK426" s="134" t="s">
        <v>6911</v>
      </c>
      <c r="AO426" s="133"/>
      <c r="AP426" s="134" t="e" cm="1">
        <f t="array" ref="AP426">_xlfn.TEXTSPLIT(AO426,CHAR(10))</f>
        <v>#VALUE!</v>
      </c>
      <c r="BM426" s="134" t="e">
        <v>#VALUE!</v>
      </c>
    </row>
    <row r="427" spans="1:73" ht="12" customHeight="1">
      <c r="A427" s="133"/>
      <c r="B427" s="133"/>
      <c r="C427" s="133"/>
      <c r="D427" s="133"/>
      <c r="E427" s="133"/>
      <c r="F427" s="133"/>
      <c r="G427" s="133"/>
      <c r="H427" s="133"/>
      <c r="I427" s="133"/>
      <c r="J427" s="133"/>
      <c r="K427" s="133"/>
      <c r="L427" s="133"/>
      <c r="M427" s="133"/>
      <c r="N427" s="133"/>
      <c r="O427" s="133"/>
      <c r="P427" s="133"/>
      <c r="Q427" s="133"/>
      <c r="R427" s="133"/>
      <c r="S427" s="133"/>
      <c r="T427" s="133"/>
      <c r="U427" s="133"/>
      <c r="V427" s="133"/>
      <c r="W427" s="133"/>
      <c r="X427" s="133"/>
      <c r="Y427" s="133"/>
      <c r="AB427" s="134" t="s">
        <v>6911</v>
      </c>
      <c r="AC427" s="146" t="e" cm="1">
        <f t="array" ref="AC427">_xlfn.TEXTSPLIT(H427,CHAR(10))</f>
        <v>#VALUE!</v>
      </c>
      <c r="AD427" s="146"/>
      <c r="AE427" s="146" t="e">
        <v>#VALUE!</v>
      </c>
      <c r="AG427" s="134" t="e" cm="1" vm="1">
        <f t="array" ref="AG427">_xlfn.TEXTJOIN(",",TRUE,_xlfn._xlws.FILTER(市町村コード!$B$2:$B$186,ISNUMBER(SEARCH(市町村コード!$B$2:$B$186,K427))))</f>
        <v>#VALUE!</v>
      </c>
      <c r="AH427" s="134" t="e" vm="1">
        <v>#VALUE!</v>
      </c>
      <c r="AI427" s="134" t="str">
        <f t="shared" si="12"/>
        <v/>
      </c>
      <c r="AJ427" s="134" t="str">
        <f t="shared" si="13"/>
        <v/>
      </c>
      <c r="AK427" s="134" t="s">
        <v>6911</v>
      </c>
      <c r="AO427" s="133"/>
      <c r="AP427" s="134" t="e" cm="1">
        <f t="array" ref="AP427">_xlfn.TEXTSPLIT(AO427,CHAR(10))</f>
        <v>#VALUE!</v>
      </c>
      <c r="BM427" s="134" t="e">
        <v>#VALUE!</v>
      </c>
    </row>
    <row r="428" spans="1:73" ht="8.1" customHeight="1">
      <c r="A428" s="133"/>
      <c r="B428" s="133"/>
      <c r="C428" s="133"/>
      <c r="D428" s="133"/>
      <c r="E428" s="133"/>
      <c r="F428" s="133"/>
      <c r="G428" s="133"/>
      <c r="H428" s="133"/>
      <c r="I428" s="178" t="s">
        <v>476</v>
      </c>
      <c r="J428" s="178"/>
      <c r="K428" s="178"/>
      <c r="L428" s="133"/>
      <c r="M428" s="133"/>
      <c r="N428" s="133"/>
      <c r="O428" s="133"/>
      <c r="P428" s="133"/>
      <c r="Q428" s="133"/>
      <c r="R428" s="133"/>
      <c r="S428" s="133"/>
      <c r="T428" s="133"/>
      <c r="U428" s="133"/>
      <c r="V428" s="133"/>
      <c r="W428" s="133"/>
      <c r="X428" s="133"/>
      <c r="Y428" s="133"/>
      <c r="AB428" s="134" t="s">
        <v>6911</v>
      </c>
      <c r="AC428" s="146" t="e" cm="1">
        <f t="array" ref="AC428">_xlfn.TEXTSPLIT(H428,CHAR(10))</f>
        <v>#VALUE!</v>
      </c>
      <c r="AD428" s="146"/>
      <c r="AE428" s="146" t="e">
        <v>#VALUE!</v>
      </c>
      <c r="AG428" s="134" t="e" cm="1" vm="1">
        <f t="array" ref="AG428">_xlfn.TEXTJOIN(",",TRUE,_xlfn._xlws.FILTER(市町村コード!$B$2:$B$186,ISNUMBER(SEARCH(市町村コード!$B$2:$B$186,K428))))</f>
        <v>#VALUE!</v>
      </c>
      <c r="AH428" s="134" t="e" vm="1">
        <v>#VALUE!</v>
      </c>
      <c r="AI428" s="134" t="str">
        <f t="shared" si="12"/>
        <v/>
      </c>
      <c r="AJ428" s="134" t="str">
        <f t="shared" si="13"/>
        <v/>
      </c>
      <c r="AK428" s="134" t="s">
        <v>6911</v>
      </c>
      <c r="AO428" s="133"/>
      <c r="AP428" s="134" t="e" cm="1">
        <f t="array" ref="AP428">_xlfn.TEXTSPLIT(AO428,CHAR(10))</f>
        <v>#VALUE!</v>
      </c>
      <c r="BM428" s="134" t="e">
        <v>#VALUE!</v>
      </c>
    </row>
    <row r="429" spans="1:73" ht="12" customHeight="1">
      <c r="A429" s="133"/>
      <c r="B429" s="179"/>
      <c r="C429" s="179"/>
      <c r="D429" s="179"/>
      <c r="E429" s="179"/>
      <c r="F429" s="133"/>
      <c r="G429" s="133"/>
      <c r="H429" s="133"/>
      <c r="I429" s="178"/>
      <c r="J429" s="178"/>
      <c r="K429" s="178"/>
      <c r="L429" s="133"/>
      <c r="M429" s="133"/>
      <c r="N429" s="133"/>
      <c r="O429" s="133"/>
      <c r="P429" s="133"/>
      <c r="Q429" s="133"/>
      <c r="R429" s="133"/>
      <c r="S429" s="133"/>
      <c r="T429" s="133"/>
      <c r="U429" s="133"/>
      <c r="V429" s="133"/>
      <c r="W429" s="133"/>
      <c r="X429" s="133"/>
      <c r="Y429" s="133"/>
      <c r="AB429" s="134" t="s">
        <v>6911</v>
      </c>
      <c r="AC429" s="146" t="e" cm="1">
        <f t="array" ref="AC429">_xlfn.TEXTSPLIT(H429,CHAR(10))</f>
        <v>#VALUE!</v>
      </c>
      <c r="AD429" s="146"/>
      <c r="AE429" s="146" t="e">
        <v>#VALUE!</v>
      </c>
      <c r="AG429" s="134" t="e" cm="1" vm="1">
        <f t="array" ref="AG429">_xlfn.TEXTJOIN(",",TRUE,_xlfn._xlws.FILTER(市町村コード!$B$2:$B$186,ISNUMBER(SEARCH(市町村コード!$B$2:$B$186,K429))))</f>
        <v>#VALUE!</v>
      </c>
      <c r="AH429" s="134" t="e" vm="1">
        <v>#VALUE!</v>
      </c>
      <c r="AI429" s="134" t="str">
        <f t="shared" si="12"/>
        <v/>
      </c>
      <c r="AJ429" s="134" t="str">
        <f t="shared" si="13"/>
        <v/>
      </c>
      <c r="AK429" s="134" t="s">
        <v>6911</v>
      </c>
      <c r="AO429" s="133"/>
      <c r="AP429" s="134" t="e" cm="1">
        <f t="array" ref="AP429">_xlfn.TEXTSPLIT(AO429,CHAR(10))</f>
        <v>#VALUE!</v>
      </c>
      <c r="BM429" s="134" t="e">
        <v>#VALUE!</v>
      </c>
    </row>
    <row r="430" spans="1:73" ht="14.1" customHeight="1">
      <c r="A430" s="133"/>
      <c r="B430" s="133"/>
      <c r="C430" s="180" t="s">
        <v>477</v>
      </c>
      <c r="D430" s="180"/>
      <c r="E430" s="180"/>
      <c r="F430" s="180"/>
      <c r="G430" s="180"/>
      <c r="H430" s="180"/>
      <c r="I430" s="180"/>
      <c r="J430" s="180"/>
      <c r="K430" s="180"/>
      <c r="L430" s="133"/>
      <c r="M430" s="133"/>
      <c r="N430" s="133"/>
      <c r="O430" s="181" t="s">
        <v>478</v>
      </c>
      <c r="P430" s="181"/>
      <c r="Q430" s="181"/>
      <c r="R430" s="181"/>
      <c r="S430" s="181"/>
      <c r="T430" s="135" t="s">
        <v>671</v>
      </c>
      <c r="U430" s="136" t="s">
        <v>480</v>
      </c>
      <c r="V430" s="133"/>
      <c r="W430" s="133"/>
      <c r="X430" s="133"/>
      <c r="Y430" s="133"/>
      <c r="AB430" s="134" t="s">
        <v>6911</v>
      </c>
      <c r="AC430" s="146" t="e" cm="1">
        <f t="array" ref="AC430">_xlfn.TEXTSPLIT(H430,CHAR(10))</f>
        <v>#VALUE!</v>
      </c>
      <c r="AD430" s="146"/>
      <c r="AE430" s="146" t="e">
        <v>#VALUE!</v>
      </c>
      <c r="AG430" s="134" t="e" cm="1" vm="1">
        <f t="array" ref="AG430">_xlfn.TEXTJOIN(",",TRUE,_xlfn._xlws.FILTER(市町村コード!$B$2:$B$186,ISNUMBER(SEARCH(市町村コード!$B$2:$B$186,K430))))</f>
        <v>#VALUE!</v>
      </c>
      <c r="AH430" s="134" t="e" vm="1">
        <v>#VALUE!</v>
      </c>
      <c r="AI430" s="134" t="str">
        <f t="shared" si="12"/>
        <v/>
      </c>
      <c r="AJ430" s="134" t="str">
        <f t="shared" si="13"/>
        <v/>
      </c>
      <c r="AK430" s="134" t="s">
        <v>6911</v>
      </c>
      <c r="AP430" s="134" t="e" cm="1">
        <f t="array" ref="AP430">_xlfn.TEXTSPLIT(AO430,CHAR(10))</f>
        <v>#VALUE!</v>
      </c>
      <c r="BM430" s="134" t="e">
        <v>#VALUE!</v>
      </c>
    </row>
    <row r="431" spans="1:73" ht="0.95" customHeight="1" thickBot="1">
      <c r="A431" s="133"/>
      <c r="B431" s="133"/>
      <c r="C431" s="133"/>
      <c r="D431" s="133"/>
      <c r="E431" s="133"/>
      <c r="F431" s="133"/>
      <c r="G431" s="133"/>
      <c r="H431" s="133"/>
      <c r="I431" s="133"/>
      <c r="J431" s="133"/>
      <c r="K431" s="133"/>
      <c r="L431" s="133"/>
      <c r="M431" s="133"/>
      <c r="N431" s="133"/>
      <c r="O431" s="133"/>
      <c r="P431" s="133"/>
      <c r="Q431" s="133"/>
      <c r="R431" s="133"/>
      <c r="S431" s="133"/>
      <c r="T431" s="133"/>
      <c r="U431" s="133"/>
      <c r="V431" s="133"/>
      <c r="W431" s="133"/>
      <c r="X431" s="133"/>
      <c r="Y431" s="133"/>
      <c r="AB431" s="134" t="s">
        <v>6911</v>
      </c>
      <c r="AC431" s="146" t="e" cm="1">
        <f t="array" ref="AC431">_xlfn.TEXTSPLIT(H431,CHAR(10))</f>
        <v>#VALUE!</v>
      </c>
      <c r="AD431" s="146"/>
      <c r="AE431" s="146" t="e">
        <v>#VALUE!</v>
      </c>
      <c r="AG431" s="134" t="e" cm="1" vm="1">
        <f t="array" ref="AG431">_xlfn.TEXTJOIN(",",TRUE,_xlfn._xlws.FILTER(市町村コード!$B$2:$B$186,ISNUMBER(SEARCH(市町村コード!$B$2:$B$186,K431))))</f>
        <v>#VALUE!</v>
      </c>
      <c r="AH431" s="134" t="e" vm="1">
        <v>#VALUE!</v>
      </c>
      <c r="AI431" s="134" t="str">
        <f t="shared" si="12"/>
        <v/>
      </c>
      <c r="AJ431" s="134" t="str">
        <f t="shared" si="13"/>
        <v/>
      </c>
      <c r="AK431" s="134" t="s">
        <v>6911</v>
      </c>
      <c r="AO431" s="133"/>
      <c r="AP431" s="134" t="e" cm="1">
        <f t="array" ref="AP431">_xlfn.TEXTSPLIT(AO431,CHAR(10))</f>
        <v>#VALUE!</v>
      </c>
      <c r="BM431" s="134" t="e">
        <v>#VALUE!</v>
      </c>
    </row>
    <row r="432" spans="1:73" ht="0.95" customHeight="1">
      <c r="A432" s="133"/>
      <c r="B432" s="176"/>
      <c r="C432" s="176"/>
      <c r="D432" s="176"/>
      <c r="E432" s="176"/>
      <c r="F432" s="176"/>
      <c r="G432" s="176"/>
      <c r="H432" s="176"/>
      <c r="I432" s="176"/>
      <c r="J432" s="176"/>
      <c r="K432" s="176"/>
      <c r="L432" s="176"/>
      <c r="M432" s="176"/>
      <c r="N432" s="176"/>
      <c r="O432" s="176"/>
      <c r="P432" s="176"/>
      <c r="Q432" s="176"/>
      <c r="R432" s="176"/>
      <c r="S432" s="176"/>
      <c r="T432" s="176"/>
      <c r="U432" s="176"/>
      <c r="V432" s="176"/>
      <c r="W432" s="176"/>
      <c r="X432" s="133"/>
      <c r="Y432" s="133"/>
      <c r="AB432" s="134" t="s">
        <v>6911</v>
      </c>
      <c r="AC432" s="146" t="e" cm="1">
        <f t="array" ref="AC432">_xlfn.TEXTSPLIT(H432,CHAR(10))</f>
        <v>#VALUE!</v>
      </c>
      <c r="AD432" s="146"/>
      <c r="AE432" s="146" t="e">
        <v>#VALUE!</v>
      </c>
      <c r="AG432" s="134" t="e" cm="1" vm="1">
        <f t="array" ref="AG432">_xlfn.TEXTJOIN(",",TRUE,_xlfn._xlws.FILTER(市町村コード!$B$2:$B$186,ISNUMBER(SEARCH(市町村コード!$B$2:$B$186,K432))))</f>
        <v>#VALUE!</v>
      </c>
      <c r="AH432" s="134" t="e" vm="1">
        <v>#VALUE!</v>
      </c>
      <c r="AI432" s="134" t="str">
        <f t="shared" si="12"/>
        <v/>
      </c>
      <c r="AJ432" s="134" t="str">
        <f t="shared" si="13"/>
        <v/>
      </c>
      <c r="AK432" s="134" t="s">
        <v>6911</v>
      </c>
      <c r="AP432" s="134" t="e" cm="1">
        <f t="array" ref="AP432">_xlfn.TEXTSPLIT(AO432,CHAR(10))</f>
        <v>#VALUE!</v>
      </c>
      <c r="BM432" s="134" t="e">
        <v>#VALUE!</v>
      </c>
    </row>
    <row r="433" spans="1:74" ht="15.95" customHeight="1" thickBot="1">
      <c r="A433" s="133"/>
      <c r="B433" s="137"/>
      <c r="C433" s="138" t="s">
        <v>481</v>
      </c>
      <c r="D433" s="137"/>
      <c r="E433" s="177" t="s">
        <v>482</v>
      </c>
      <c r="F433" s="177"/>
      <c r="G433" s="137"/>
      <c r="H433" s="177" t="s">
        <v>483</v>
      </c>
      <c r="I433" s="177"/>
      <c r="J433" s="137"/>
      <c r="K433" s="177" t="s">
        <v>484</v>
      </c>
      <c r="L433" s="177"/>
      <c r="M433" s="137"/>
      <c r="N433" s="177" t="s">
        <v>485</v>
      </c>
      <c r="O433" s="177"/>
      <c r="P433" s="137"/>
      <c r="Q433" s="139" t="s">
        <v>486</v>
      </c>
      <c r="R433" s="137"/>
      <c r="S433" s="177" t="s">
        <v>487</v>
      </c>
      <c r="T433" s="177"/>
      <c r="U433" s="177"/>
      <c r="V433" s="177"/>
      <c r="W433" s="137"/>
      <c r="X433" s="133"/>
      <c r="Y433" s="133"/>
      <c r="AB433" s="134" t="s">
        <v>482</v>
      </c>
      <c r="AC433" s="146" t="str" cm="1">
        <f t="array" ref="AC433">_xlfn.TEXTSPLIT(H433,CHAR(10))</f>
        <v>事業者名/事業所名</v>
      </c>
      <c r="AD433" s="146"/>
      <c r="AE433" s="146" t="s">
        <v>483</v>
      </c>
      <c r="AG433" s="134" t="e" cm="1" vm="1">
        <f t="array" ref="AG433">_xlfn.TEXTJOIN(",",TRUE,_xlfn._xlws.FILTER(市町村コード!$B$2:$B$186,ISNUMBER(SEARCH(市町村コード!$B$2:$B$186,K433))))</f>
        <v>#VALUE!</v>
      </c>
      <c r="AH433" s="134" t="e" vm="1">
        <v>#VALUE!</v>
      </c>
      <c r="AI433" s="134" t="str">
        <f t="shared" si="12"/>
        <v/>
      </c>
      <c r="AJ433" s="134" t="str">
        <f t="shared" si="13"/>
        <v>事業所所在地</v>
      </c>
      <c r="AK433" s="134" t="s">
        <v>484</v>
      </c>
      <c r="AO433" s="139" t="s">
        <v>486</v>
      </c>
      <c r="AP433" s="134" t="str" cm="1">
        <f t="array" ref="AP433">_xlfn.TEXTSPLIT(AO433,CHAR(10))</f>
        <v>受理番号</v>
      </c>
      <c r="BM433" s="134" t="s">
        <v>486</v>
      </c>
    </row>
    <row r="434" spans="1:74" ht="111" customHeight="1" thickBot="1">
      <c r="A434" s="133"/>
      <c r="B434" s="184"/>
      <c r="C434" s="140" t="s">
        <v>1565</v>
      </c>
      <c r="D434" s="184"/>
      <c r="E434" s="174" t="s">
        <v>1566</v>
      </c>
      <c r="F434" s="174"/>
      <c r="G434" s="184"/>
      <c r="H434" s="175" t="s">
        <v>1567</v>
      </c>
      <c r="I434" s="175"/>
      <c r="J434" s="184"/>
      <c r="K434" s="175" t="s">
        <v>1568</v>
      </c>
      <c r="L434" s="175"/>
      <c r="M434" s="184"/>
      <c r="N434" s="182" t="s">
        <v>1569</v>
      </c>
      <c r="O434" s="182"/>
      <c r="P434" s="184"/>
      <c r="Q434" s="141" t="s">
        <v>1570</v>
      </c>
      <c r="R434" s="184"/>
      <c r="S434" s="173" t="s">
        <v>1571</v>
      </c>
      <c r="T434" s="173"/>
      <c r="U434" s="173"/>
      <c r="V434" s="173"/>
      <c r="W434" s="184"/>
      <c r="X434" s="133"/>
      <c r="Y434" s="133"/>
      <c r="AB434" s="134" t="s">
        <v>9268</v>
      </c>
      <c r="AC434" s="146" t="str" cm="1">
        <f t="array" ref="AC434:AD434">_xlfn.TEXTSPLIT(H434,CHAR(10))</f>
        <v>株式会社デザインケア</v>
      </c>
      <c r="AD434" s="146" t="str">
        <v>みんなのかかりつけ訪問看護ステーション札幌北</v>
      </c>
      <c r="AE434" s="146" t="s">
        <v>7855</v>
      </c>
      <c r="AF434" s="134" t="s">
        <v>7856</v>
      </c>
      <c r="AG434" s="134" t="str" cm="1">
        <f t="array" ref="AG434">_xlfn.TEXTJOIN(",",TRUE,_xlfn._xlws.FILTER(市町村コード!$B$2:$B$186,ISNUMBER(SEARCH(市町村コード!$B$2:$B$186,K434))))</f>
        <v>札幌市</v>
      </c>
      <c r="AH434" s="134" t="s">
        <v>6712</v>
      </c>
      <c r="AI434" s="134" t="str">
        <f t="shared" si="12"/>
        <v xml:space="preserve">
札幌市東区北三十五条東２０丁目１番２３ＣＯＳＭＯ　ＦＬＡＴ１０２</v>
      </c>
      <c r="AJ434" s="134" t="str">
        <f t="shared" si="13"/>
        <v>〒007－0835</v>
      </c>
      <c r="AK434" s="134" t="s">
        <v>7020</v>
      </c>
      <c r="AO434" s="142" t="s">
        <v>1570</v>
      </c>
      <c r="AP434" s="134" t="str" cm="1">
        <f t="array" ref="AP434:AY434">_xlfn.TEXTSPLIT(AO434,CHAR(10))</f>
        <v>( 訪看10 )第    704 号</v>
      </c>
      <c r="AQ434" s="134" t="str">
        <v>( 訪看23 )第   1115 号</v>
      </c>
      <c r="AR434" s="134" t="str">
        <v>( 訪看25 )第   1020 号</v>
      </c>
      <c r="AS434" s="134" t="str">
        <v>( 訪看28 )第    267 号</v>
      </c>
      <c r="AT434" s="134" t="str">
        <v>( 訪看34 )第    305 号</v>
      </c>
      <c r="AU434" s="134" t="str">
        <v>( 訪看35 )第     90 号</v>
      </c>
      <c r="AV434" s="134" t="str">
        <v>( 訪ベⅠ１ )第    359 号</v>
      </c>
      <c r="AW434" s="134" t="str">
        <v>( 訪ベⅠ１注 )第    254 号</v>
      </c>
      <c r="AX434" s="134" t="str">
        <v>( 訪看40 )第    572 号</v>
      </c>
      <c r="AY434" s="134" t="str">
        <v>( 訪看41 )第     11 号</v>
      </c>
      <c r="BM434" s="134" t="s">
        <v>10990</v>
      </c>
      <c r="BN434" s="134" t="s">
        <v>10991</v>
      </c>
      <c r="BO434" s="134" t="s">
        <v>10992</v>
      </c>
      <c r="BP434" s="134" t="s">
        <v>10993</v>
      </c>
      <c r="BQ434" s="134" t="s">
        <v>10994</v>
      </c>
      <c r="BR434" s="134" t="s">
        <v>10995</v>
      </c>
      <c r="BS434" s="134" t="s">
        <v>10996</v>
      </c>
      <c r="BT434" s="134" t="s">
        <v>10997</v>
      </c>
      <c r="BU434" s="134" t="s">
        <v>10998</v>
      </c>
      <c r="BV434" s="134" t="s">
        <v>10999</v>
      </c>
    </row>
    <row r="435" spans="1:74" ht="93" customHeight="1" thickBot="1">
      <c r="A435" s="133"/>
      <c r="B435" s="184"/>
      <c r="C435" s="140" t="s">
        <v>1572</v>
      </c>
      <c r="D435" s="184"/>
      <c r="E435" s="174" t="s">
        <v>1573</v>
      </c>
      <c r="F435" s="174"/>
      <c r="G435" s="184"/>
      <c r="H435" s="175" t="s">
        <v>1574</v>
      </c>
      <c r="I435" s="175"/>
      <c r="J435" s="184"/>
      <c r="K435" s="175" t="s">
        <v>1575</v>
      </c>
      <c r="L435" s="175"/>
      <c r="M435" s="184"/>
      <c r="N435" s="182" t="s">
        <v>1576</v>
      </c>
      <c r="O435" s="182"/>
      <c r="P435" s="184"/>
      <c r="Q435" s="141" t="s">
        <v>1577</v>
      </c>
      <c r="R435" s="184"/>
      <c r="S435" s="173" t="s">
        <v>1578</v>
      </c>
      <c r="T435" s="173"/>
      <c r="U435" s="173"/>
      <c r="V435" s="173"/>
      <c r="W435" s="184"/>
      <c r="X435" s="133"/>
      <c r="Y435" s="133"/>
      <c r="AB435" s="134" t="s">
        <v>9269</v>
      </c>
      <c r="AC435" s="146" t="str" cm="1">
        <f t="array" ref="AC435:AD435">_xlfn.TEXTSPLIT(H435,CHAR(10))</f>
        <v>株式会社サンウェルズ</v>
      </c>
      <c r="AD435" s="146" t="str">
        <v>サンウェルズ太平訪問看護ステーション</v>
      </c>
      <c r="AE435" s="146" t="s">
        <v>7857</v>
      </c>
      <c r="AF435" s="134" t="s">
        <v>7858</v>
      </c>
      <c r="AG435" s="134" t="str" cm="1">
        <f t="array" ref="AG435">_xlfn.TEXTJOIN(",",TRUE,_xlfn._xlws.FILTER(市町村コード!$B$2:$B$186,ISNUMBER(SEARCH(市町村コード!$B$2:$B$186,K435))))</f>
        <v>札幌市</v>
      </c>
      <c r="AH435" s="134" t="s">
        <v>6712</v>
      </c>
      <c r="AI435" s="134" t="str">
        <f t="shared" si="12"/>
        <v xml:space="preserve">
札幌市東区北五十一条東５丁目２番１０号</v>
      </c>
      <c r="AJ435" s="134" t="str">
        <f t="shared" si="13"/>
        <v>〒007－0851</v>
      </c>
      <c r="AK435" s="134" t="s">
        <v>7021</v>
      </c>
      <c r="AO435" s="142" t="s">
        <v>1577</v>
      </c>
      <c r="AP435" s="134" t="str" cm="1">
        <f t="array" ref="AP435:AV435">_xlfn.TEXTSPLIT(AO435,CHAR(10))</f>
        <v>( 訪看23 )第    949 号</v>
      </c>
      <c r="AQ435" s="134" t="str">
        <v>( 訪看25 )第   1019 号</v>
      </c>
      <c r="AR435" s="134" t="str">
        <v>( 訪看36 )第      8 号</v>
      </c>
      <c r="AS435" s="134" t="str">
        <v>( 訪ベⅠ１ )第    383 号</v>
      </c>
      <c r="AT435" s="134" t="str">
        <v>( 訪ベⅠ１注 )第    345 号</v>
      </c>
      <c r="AU435" s="134" t="str">
        <v>( 訪ベⅡ１８ )第     24 号</v>
      </c>
      <c r="AV435" s="134" t="str">
        <v>( 訪看41 )第     12 号</v>
      </c>
      <c r="BM435" s="134" t="s">
        <v>11000</v>
      </c>
      <c r="BN435" s="134" t="s">
        <v>11001</v>
      </c>
      <c r="BO435" s="134" t="s">
        <v>11002</v>
      </c>
      <c r="BP435" s="134" t="s">
        <v>11003</v>
      </c>
      <c r="BQ435" s="134" t="s">
        <v>11004</v>
      </c>
      <c r="BR435" s="134" t="s">
        <v>11005</v>
      </c>
      <c r="BS435" s="134" t="s">
        <v>11006</v>
      </c>
    </row>
    <row r="436" spans="1:74" ht="45.95" customHeight="1" thickBot="1">
      <c r="A436" s="133"/>
      <c r="B436" s="184"/>
      <c r="C436" s="140" t="s">
        <v>1579</v>
      </c>
      <c r="D436" s="184"/>
      <c r="E436" s="174" t="s">
        <v>1580</v>
      </c>
      <c r="F436" s="174"/>
      <c r="G436" s="184"/>
      <c r="H436" s="175" t="s">
        <v>1581</v>
      </c>
      <c r="I436" s="175"/>
      <c r="J436" s="184"/>
      <c r="K436" s="175" t="s">
        <v>1582</v>
      </c>
      <c r="L436" s="175"/>
      <c r="M436" s="184"/>
      <c r="N436" s="182" t="s">
        <v>1583</v>
      </c>
      <c r="O436" s="182"/>
      <c r="P436" s="184"/>
      <c r="Q436" s="141" t="s">
        <v>1584</v>
      </c>
      <c r="R436" s="184"/>
      <c r="S436" s="173" t="s">
        <v>1585</v>
      </c>
      <c r="T436" s="173"/>
      <c r="U436" s="173"/>
      <c r="V436" s="173"/>
      <c r="W436" s="184"/>
      <c r="X436" s="133"/>
      <c r="Y436" s="133"/>
      <c r="AB436" s="134" t="s">
        <v>9270</v>
      </c>
      <c r="AC436" s="146" t="str" cm="1">
        <f t="array" ref="AC436:AD436">_xlfn.TEXTSPLIT(H436,CHAR(10))</f>
        <v>さっぽろ高齢者福祉生活協同組合</v>
      </c>
      <c r="AD436" s="146" t="str">
        <v>福祉生協　苗穂ナースステーション</v>
      </c>
      <c r="AE436" s="146" t="s">
        <v>7788</v>
      </c>
      <c r="AF436" s="134" t="s">
        <v>7859</v>
      </c>
      <c r="AG436" s="134" t="str" cm="1">
        <f t="array" ref="AG436">_xlfn.TEXTJOIN(",",TRUE,_xlfn._xlws.FILTER(市町村コード!$B$2:$B$186,ISNUMBER(SEARCH(市町村コード!$B$2:$B$186,K436))))</f>
        <v>札幌市</v>
      </c>
      <c r="AH436" s="134" t="s">
        <v>6712</v>
      </c>
      <c r="AI436" s="134" t="str">
        <f t="shared" si="12"/>
        <v xml:space="preserve">
札幌市東区北五条東１０丁目１６－１イリス苗穂</v>
      </c>
      <c r="AJ436" s="134" t="str">
        <f t="shared" si="13"/>
        <v>〒065－0005</v>
      </c>
      <c r="AK436" s="134" t="s">
        <v>7022</v>
      </c>
      <c r="AO436" s="142" t="s">
        <v>1584</v>
      </c>
      <c r="AP436" s="134" t="str" cm="1">
        <f t="array" ref="AP436:AR436">_xlfn.TEXTSPLIT(AO436,CHAR(10))</f>
        <v>( 訪看23 )第   1071 号</v>
      </c>
      <c r="AQ436" s="134" t="str">
        <v>( 訪看25 )第   1095 号</v>
      </c>
      <c r="AR436" s="134" t="str">
        <v>( 訪看41 )第    337 号</v>
      </c>
      <c r="BM436" s="134" t="s">
        <v>11007</v>
      </c>
      <c r="BN436" s="134" t="s">
        <v>11008</v>
      </c>
      <c r="BO436" s="134" t="s">
        <v>11009</v>
      </c>
    </row>
    <row r="437" spans="1:74" ht="84" customHeight="1" thickBot="1">
      <c r="A437" s="133"/>
      <c r="B437" s="184"/>
      <c r="C437" s="140" t="s">
        <v>1586</v>
      </c>
      <c r="D437" s="184"/>
      <c r="E437" s="174" t="s">
        <v>1587</v>
      </c>
      <c r="F437" s="174"/>
      <c r="G437" s="184"/>
      <c r="H437" s="175" t="s">
        <v>1588</v>
      </c>
      <c r="I437" s="175"/>
      <c r="J437" s="184"/>
      <c r="K437" s="175" t="s">
        <v>1589</v>
      </c>
      <c r="L437" s="175"/>
      <c r="M437" s="184"/>
      <c r="N437" s="182" t="s">
        <v>1590</v>
      </c>
      <c r="O437" s="182"/>
      <c r="P437" s="184"/>
      <c r="Q437" s="141" t="s">
        <v>1591</v>
      </c>
      <c r="R437" s="184"/>
      <c r="S437" s="173" t="s">
        <v>1592</v>
      </c>
      <c r="T437" s="173"/>
      <c r="U437" s="173"/>
      <c r="V437" s="173"/>
      <c r="W437" s="184"/>
      <c r="X437" s="133"/>
      <c r="Y437" s="133"/>
      <c r="AB437" s="134" t="s">
        <v>9271</v>
      </c>
      <c r="AC437" s="146" t="str" cm="1">
        <f t="array" ref="AC437:AD437">_xlfn.TEXTSPLIT(H437,CHAR(10))</f>
        <v>サクシード株式会社</v>
      </c>
      <c r="AD437" s="146" t="str">
        <v>訪問看護ステーションれら麻生</v>
      </c>
      <c r="AE437" s="146" t="s">
        <v>7860</v>
      </c>
      <c r="AF437" s="134" t="s">
        <v>7861</v>
      </c>
      <c r="AG437" s="134" t="str" cm="1">
        <f t="array" ref="AG437">_xlfn.TEXTJOIN(",",TRUE,_xlfn._xlws.FILTER(市町村コード!$B$2:$B$186,ISNUMBER(SEARCH(市町村コード!$B$2:$B$186,K437))))</f>
        <v>札幌市</v>
      </c>
      <c r="AH437" s="134" t="s">
        <v>6712</v>
      </c>
      <c r="AI437" s="134" t="str">
        <f t="shared" si="12"/>
        <v xml:space="preserve">
札幌市北区北三十八条西２丁目２－１７</v>
      </c>
      <c r="AJ437" s="134" t="str">
        <f t="shared" si="13"/>
        <v>〒001－0038</v>
      </c>
      <c r="AK437" s="134" t="s">
        <v>7023</v>
      </c>
      <c r="AO437" s="142" t="s">
        <v>1591</v>
      </c>
      <c r="AP437" s="134" t="str" cm="1">
        <f t="array" ref="AP437:AV437">_xlfn.TEXTSPLIT(AO437,CHAR(10))</f>
        <v>( 訪看23 )第   1000 号</v>
      </c>
      <c r="AQ437" s="134" t="str">
        <v>( 訪看25 )第   1030 号</v>
      </c>
      <c r="AR437" s="134" t="str">
        <v>( 訪看34 )第     74 号</v>
      </c>
      <c r="AS437" s="134" t="str">
        <v>( 訪看36 )第     19 号</v>
      </c>
      <c r="AT437" s="134" t="str">
        <v>( 訪ベⅠ１ )第    253 号</v>
      </c>
      <c r="AU437" s="134" t="str">
        <v>( 訪ベⅠ１注 )第     73 号</v>
      </c>
      <c r="AV437" s="134" t="str">
        <v>( 訪看41 )第      1 号</v>
      </c>
      <c r="BM437" s="134" t="s">
        <v>11010</v>
      </c>
      <c r="BN437" s="134" t="s">
        <v>11011</v>
      </c>
      <c r="BO437" s="134" t="s">
        <v>11012</v>
      </c>
      <c r="BP437" s="134" t="s">
        <v>11013</v>
      </c>
      <c r="BQ437" s="134" t="s">
        <v>11014</v>
      </c>
      <c r="BR437" s="134" t="s">
        <v>11015</v>
      </c>
      <c r="BS437" s="134" t="s">
        <v>11016</v>
      </c>
    </row>
    <row r="438" spans="1:74" ht="75" customHeight="1" thickBot="1">
      <c r="A438" s="133"/>
      <c r="B438" s="184"/>
      <c r="C438" s="140" t="s">
        <v>1593</v>
      </c>
      <c r="D438" s="184"/>
      <c r="E438" s="174" t="s">
        <v>1594</v>
      </c>
      <c r="F438" s="174"/>
      <c r="G438" s="184"/>
      <c r="H438" s="175" t="s">
        <v>1595</v>
      </c>
      <c r="I438" s="175"/>
      <c r="J438" s="184"/>
      <c r="K438" s="175" t="s">
        <v>1596</v>
      </c>
      <c r="L438" s="175"/>
      <c r="M438" s="184"/>
      <c r="N438" s="182" t="s">
        <v>1597</v>
      </c>
      <c r="O438" s="182"/>
      <c r="P438" s="184"/>
      <c r="Q438" s="141" t="s">
        <v>1598</v>
      </c>
      <c r="R438" s="184"/>
      <c r="S438" s="173" t="s">
        <v>1599</v>
      </c>
      <c r="T438" s="173"/>
      <c r="U438" s="173"/>
      <c r="V438" s="173"/>
      <c r="W438" s="184"/>
      <c r="X438" s="133"/>
      <c r="Y438" s="133"/>
      <c r="AB438" s="134" t="s">
        <v>9272</v>
      </c>
      <c r="AC438" s="146" t="str" cm="1">
        <f t="array" ref="AC438:AD438">_xlfn.TEXTSPLIT(H438,CHAR(10))</f>
        <v>株式会社Ｍｅｄｉｃａｌ　Ｃｏｎｃｅｐｔ</v>
      </c>
      <c r="AD438" s="146" t="str">
        <v>訪問看護ステーション　Ｃｏ．　Ｖｉｓｉｔ</v>
      </c>
      <c r="AE438" s="146" t="s">
        <v>7862</v>
      </c>
      <c r="AF438" s="134" t="s">
        <v>7863</v>
      </c>
      <c r="AG438" s="134" t="str" cm="1">
        <f t="array" ref="AG438">_xlfn.TEXTJOIN(",",TRUE,_xlfn._xlws.FILTER(市町村コード!$B$2:$B$186,ISNUMBER(SEARCH(市町村コード!$B$2:$B$186,K438))))</f>
        <v>札幌市</v>
      </c>
      <c r="AH438" s="134" t="s">
        <v>6712</v>
      </c>
      <c r="AI438" s="134" t="str">
        <f t="shared" si="12"/>
        <v xml:space="preserve">
札幌市東区北三十五条東１９丁目１－１０ニューロード３５　３０３</v>
      </c>
      <c r="AJ438" s="134" t="str">
        <f t="shared" si="13"/>
        <v>〒007－0835</v>
      </c>
      <c r="AK438" s="134" t="s">
        <v>7020</v>
      </c>
      <c r="AO438" s="142" t="s">
        <v>1598</v>
      </c>
      <c r="AP438" s="134" t="str" cm="1">
        <f t="array" ref="AP438:AV438">_xlfn.TEXTSPLIT(AO438,CHAR(10))</f>
        <v>( 訪看10 )第    651 号</v>
      </c>
      <c r="AQ438" s="134" t="str">
        <v>( 訪看24 )第    967 号</v>
      </c>
      <c r="AR438" s="134" t="str">
        <v>( 訪看25 )第   1039 号</v>
      </c>
      <c r="AS438" s="134" t="str">
        <v>( 訪看27 )第    350 号</v>
      </c>
      <c r="AT438" s="134" t="str">
        <v>( 訪看28 )第    233 号</v>
      </c>
      <c r="AU438" s="134" t="str">
        <v>( 訪ベⅠ１ )第    476 号</v>
      </c>
      <c r="AV438" s="134" t="str">
        <v>( 訪看41 )第     40 号</v>
      </c>
      <c r="BM438" s="134" t="s">
        <v>11017</v>
      </c>
      <c r="BN438" s="134" t="s">
        <v>11018</v>
      </c>
      <c r="BO438" s="134" t="s">
        <v>11019</v>
      </c>
      <c r="BP438" s="134" t="s">
        <v>11020</v>
      </c>
      <c r="BQ438" s="134" t="s">
        <v>11021</v>
      </c>
      <c r="BR438" s="134" t="s">
        <v>11022</v>
      </c>
      <c r="BS438" s="134" t="s">
        <v>11023</v>
      </c>
    </row>
    <row r="439" spans="1:74" ht="45.95" customHeight="1" thickBot="1">
      <c r="A439" s="133"/>
      <c r="B439" s="184"/>
      <c r="C439" s="140" t="s">
        <v>1600</v>
      </c>
      <c r="D439" s="184"/>
      <c r="E439" s="174" t="s">
        <v>1601</v>
      </c>
      <c r="F439" s="174"/>
      <c r="G439" s="184"/>
      <c r="H439" s="175" t="s">
        <v>1602</v>
      </c>
      <c r="I439" s="175"/>
      <c r="J439" s="184"/>
      <c r="K439" s="175" t="s">
        <v>1603</v>
      </c>
      <c r="L439" s="175"/>
      <c r="M439" s="184"/>
      <c r="N439" s="182" t="s">
        <v>1604</v>
      </c>
      <c r="O439" s="182"/>
      <c r="P439" s="184"/>
      <c r="Q439" s="141" t="s">
        <v>1605</v>
      </c>
      <c r="R439" s="184"/>
      <c r="S439" s="173" t="s">
        <v>1606</v>
      </c>
      <c r="T439" s="173"/>
      <c r="U439" s="173"/>
      <c r="V439" s="173"/>
      <c r="W439" s="184"/>
      <c r="X439" s="133"/>
      <c r="Y439" s="133"/>
      <c r="AB439" s="134" t="s">
        <v>9273</v>
      </c>
      <c r="AC439" s="146" t="str" cm="1">
        <f t="array" ref="AC439:AD439">_xlfn.TEXTSPLIT(H439,CHAR(10))</f>
        <v>有限会社すみれ想</v>
      </c>
      <c r="AD439" s="146" t="str">
        <v>すみれ訪問看護ステーション</v>
      </c>
      <c r="AE439" s="146" t="s">
        <v>7864</v>
      </c>
      <c r="AF439" s="134" t="s">
        <v>7865</v>
      </c>
      <c r="AG439" s="134" t="str" cm="1">
        <f t="array" ref="AG439">_xlfn.TEXTJOIN(",",TRUE,_xlfn._xlws.FILTER(市町村コード!$B$2:$B$186,ISNUMBER(SEARCH(市町村コード!$B$2:$B$186,K439))))</f>
        <v>札幌市</v>
      </c>
      <c r="AH439" s="134" t="s">
        <v>6712</v>
      </c>
      <c r="AI439" s="134" t="str">
        <f t="shared" si="12"/>
        <v xml:space="preserve">
札幌市北区北二十二条西６丁目２番８号アルカーサル４　１０６号</v>
      </c>
      <c r="AJ439" s="134" t="str">
        <f t="shared" si="13"/>
        <v>〒001－0022</v>
      </c>
      <c r="AK439" s="134" t="s">
        <v>6963</v>
      </c>
      <c r="AO439" s="142" t="s">
        <v>1605</v>
      </c>
      <c r="AP439" s="134" t="str" cm="1">
        <f t="array" ref="AP439:AS439">_xlfn.TEXTSPLIT(AO439,CHAR(10))</f>
        <v>( 訪看24 )第    980 号</v>
      </c>
      <c r="AQ439" s="134" t="str">
        <v>( 訪看25 )第   1051 号</v>
      </c>
      <c r="AR439" s="134" t="str">
        <v>( 訪看34 )第     93 号</v>
      </c>
      <c r="AS439" s="134" t="str">
        <v>( 訪看41 )第    134 号</v>
      </c>
      <c r="BM439" s="134" t="s">
        <v>11024</v>
      </c>
      <c r="BN439" s="134" t="s">
        <v>11025</v>
      </c>
      <c r="BO439" s="134" t="s">
        <v>11026</v>
      </c>
      <c r="BP439" s="134" t="s">
        <v>11027</v>
      </c>
    </row>
    <row r="440" spans="1:74" ht="15" customHeight="1" thickBot="1">
      <c r="A440" s="133"/>
      <c r="B440" s="184"/>
      <c r="C440" s="133"/>
      <c r="D440" s="184"/>
      <c r="E440" s="133"/>
      <c r="F440" s="133"/>
      <c r="G440" s="184"/>
      <c r="H440" s="133"/>
      <c r="I440" s="133"/>
      <c r="J440" s="184"/>
      <c r="K440" s="133"/>
      <c r="L440" s="133"/>
      <c r="M440" s="184"/>
      <c r="N440" s="133"/>
      <c r="O440" s="133"/>
      <c r="P440" s="184"/>
      <c r="Q440" s="133"/>
      <c r="R440" s="184"/>
      <c r="S440" s="133"/>
      <c r="T440" s="133"/>
      <c r="U440" s="133"/>
      <c r="V440" s="133"/>
      <c r="W440" s="184"/>
      <c r="X440" s="133"/>
      <c r="Y440" s="133"/>
      <c r="AB440" s="134" t="s">
        <v>6911</v>
      </c>
      <c r="AC440" s="146" t="e" cm="1">
        <f t="array" ref="AC440">_xlfn.TEXTSPLIT(H440,CHAR(10))</f>
        <v>#VALUE!</v>
      </c>
      <c r="AD440" s="146"/>
      <c r="AE440" s="146" t="e">
        <v>#VALUE!</v>
      </c>
      <c r="AG440" s="134" t="e" cm="1" vm="1">
        <f t="array" ref="AG440">_xlfn.TEXTJOIN(",",TRUE,_xlfn._xlws.FILTER(市町村コード!$B$2:$B$186,ISNUMBER(SEARCH(市町村コード!$B$2:$B$186,K440))))</f>
        <v>#VALUE!</v>
      </c>
      <c r="AH440" s="134" t="e" vm="1">
        <v>#VALUE!</v>
      </c>
      <c r="AI440" s="134" t="str">
        <f t="shared" si="12"/>
        <v/>
      </c>
      <c r="AJ440" s="134" t="str">
        <f t="shared" si="13"/>
        <v/>
      </c>
      <c r="AK440" s="134" t="s">
        <v>6911</v>
      </c>
      <c r="AO440" s="133"/>
      <c r="AP440" s="134" t="e" cm="1">
        <f t="array" ref="AP440">_xlfn.TEXTSPLIT(AO440,CHAR(10))</f>
        <v>#VALUE!</v>
      </c>
      <c r="BM440" s="134" t="e">
        <v>#VALUE!</v>
      </c>
    </row>
    <row r="441" spans="1:74" ht="0.95" customHeight="1">
      <c r="A441" s="133"/>
      <c r="B441" s="183"/>
      <c r="C441" s="183"/>
      <c r="D441" s="183"/>
      <c r="E441" s="183"/>
      <c r="F441" s="183"/>
      <c r="G441" s="183"/>
      <c r="H441" s="183"/>
      <c r="I441" s="183"/>
      <c r="J441" s="183"/>
      <c r="K441" s="183"/>
      <c r="L441" s="183"/>
      <c r="M441" s="183"/>
      <c r="N441" s="183"/>
      <c r="O441" s="183"/>
      <c r="P441" s="183"/>
      <c r="Q441" s="183"/>
      <c r="R441" s="183"/>
      <c r="S441" s="183"/>
      <c r="T441" s="183"/>
      <c r="U441" s="183"/>
      <c r="V441" s="183"/>
      <c r="W441" s="133"/>
      <c r="X441" s="133"/>
      <c r="Y441" s="133"/>
      <c r="AB441" s="134" t="s">
        <v>6911</v>
      </c>
      <c r="AC441" s="146" t="e" cm="1">
        <f t="array" ref="AC441">_xlfn.TEXTSPLIT(H441,CHAR(10))</f>
        <v>#VALUE!</v>
      </c>
      <c r="AD441" s="146"/>
      <c r="AE441" s="146" t="e">
        <v>#VALUE!</v>
      </c>
      <c r="AG441" s="134" t="e" cm="1" vm="1">
        <f t="array" ref="AG441">_xlfn.TEXTJOIN(",",TRUE,_xlfn._xlws.FILTER(市町村コード!$B$2:$B$186,ISNUMBER(SEARCH(市町村コード!$B$2:$B$186,K441))))</f>
        <v>#VALUE!</v>
      </c>
      <c r="AH441" s="134" t="e" vm="1">
        <v>#VALUE!</v>
      </c>
      <c r="AI441" s="134" t="str">
        <f t="shared" si="12"/>
        <v/>
      </c>
      <c r="AJ441" s="134" t="str">
        <f t="shared" si="13"/>
        <v/>
      </c>
      <c r="AK441" s="134" t="s">
        <v>6911</v>
      </c>
      <c r="AP441" s="134" t="e" cm="1">
        <f t="array" ref="AP441">_xlfn.TEXTSPLIT(AO441,CHAR(10))</f>
        <v>#VALUE!</v>
      </c>
      <c r="BM441" s="134" t="e">
        <v>#VALUE!</v>
      </c>
    </row>
    <row r="442" spans="1:74" ht="60" customHeight="1">
      <c r="A442" s="133"/>
      <c r="B442" s="133"/>
      <c r="C442" s="133"/>
      <c r="D442" s="133"/>
      <c r="E442" s="133"/>
      <c r="F442" s="133"/>
      <c r="G442" s="133"/>
      <c r="H442" s="133"/>
      <c r="I442" s="133"/>
      <c r="J442" s="133"/>
      <c r="K442" s="133"/>
      <c r="L442" s="133"/>
      <c r="M442" s="133"/>
      <c r="N442" s="133"/>
      <c r="O442" s="133"/>
      <c r="P442" s="133"/>
      <c r="Q442" s="133"/>
      <c r="R442" s="133"/>
      <c r="S442" s="133"/>
      <c r="T442" s="133"/>
      <c r="U442" s="133"/>
      <c r="V442" s="133"/>
      <c r="W442" s="133"/>
      <c r="X442" s="133"/>
      <c r="Y442" s="133"/>
      <c r="AB442" s="134" t="s">
        <v>6911</v>
      </c>
      <c r="AC442" s="146" t="e" cm="1">
        <f t="array" ref="AC442">_xlfn.TEXTSPLIT(H442,CHAR(10))</f>
        <v>#VALUE!</v>
      </c>
      <c r="AD442" s="146"/>
      <c r="AE442" s="146" t="e">
        <v>#VALUE!</v>
      </c>
      <c r="AG442" s="134" t="e" cm="1" vm="1">
        <f t="array" ref="AG442">_xlfn.TEXTJOIN(",",TRUE,_xlfn._xlws.FILTER(市町村コード!$B$2:$B$186,ISNUMBER(SEARCH(市町村コード!$B$2:$B$186,K442))))</f>
        <v>#VALUE!</v>
      </c>
      <c r="AH442" s="134" t="e" vm="1">
        <v>#VALUE!</v>
      </c>
      <c r="AI442" s="134" t="str">
        <f t="shared" si="12"/>
        <v/>
      </c>
      <c r="AJ442" s="134" t="str">
        <f t="shared" si="13"/>
        <v/>
      </c>
      <c r="AK442" s="134" t="s">
        <v>6911</v>
      </c>
      <c r="AO442" s="133"/>
      <c r="AP442" s="134" t="e" cm="1">
        <f t="array" ref="AP442">_xlfn.TEXTSPLIT(AO442,CHAR(10))</f>
        <v>#VALUE!</v>
      </c>
      <c r="BM442" s="134" t="e">
        <v>#VALUE!</v>
      </c>
    </row>
    <row r="443" spans="1:74" ht="12" customHeight="1">
      <c r="A443" s="133"/>
      <c r="B443" s="133"/>
      <c r="C443" s="133"/>
      <c r="D443" s="133"/>
      <c r="E443" s="133"/>
      <c r="F443" s="133"/>
      <c r="G443" s="133"/>
      <c r="H443" s="133"/>
      <c r="I443" s="133"/>
      <c r="J443" s="133"/>
      <c r="K443" s="133"/>
      <c r="L443" s="133"/>
      <c r="M443" s="133"/>
      <c r="N443" s="133"/>
      <c r="O443" s="133"/>
      <c r="P443" s="133"/>
      <c r="Q443" s="133"/>
      <c r="R443" s="133"/>
      <c r="S443" s="133"/>
      <c r="T443" s="133"/>
      <c r="U443" s="133"/>
      <c r="V443" s="133"/>
      <c r="W443" s="133"/>
      <c r="X443" s="133"/>
      <c r="Y443" s="133"/>
      <c r="AB443" s="134" t="s">
        <v>6911</v>
      </c>
      <c r="AC443" s="146" t="e" cm="1">
        <f t="array" ref="AC443">_xlfn.TEXTSPLIT(H443,CHAR(10))</f>
        <v>#VALUE!</v>
      </c>
      <c r="AD443" s="146"/>
      <c r="AE443" s="146" t="e">
        <v>#VALUE!</v>
      </c>
      <c r="AG443" s="134" t="e" cm="1" vm="1">
        <f t="array" ref="AG443">_xlfn.TEXTJOIN(",",TRUE,_xlfn._xlws.FILTER(市町村コード!$B$2:$B$186,ISNUMBER(SEARCH(市町村コード!$B$2:$B$186,K443))))</f>
        <v>#VALUE!</v>
      </c>
      <c r="AH443" s="134" t="e" vm="1">
        <v>#VALUE!</v>
      </c>
      <c r="AI443" s="134" t="str">
        <f t="shared" si="12"/>
        <v/>
      </c>
      <c r="AJ443" s="134" t="str">
        <f t="shared" si="13"/>
        <v/>
      </c>
      <c r="AK443" s="134" t="s">
        <v>6911</v>
      </c>
      <c r="AO443" s="133"/>
      <c r="AP443" s="134" t="e" cm="1">
        <f t="array" ref="AP443">_xlfn.TEXTSPLIT(AO443,CHAR(10))</f>
        <v>#VALUE!</v>
      </c>
      <c r="BM443" s="134" t="e">
        <v>#VALUE!</v>
      </c>
    </row>
    <row r="444" spans="1:74" ht="8.1" customHeight="1">
      <c r="A444" s="133"/>
      <c r="B444" s="133"/>
      <c r="C444" s="133"/>
      <c r="D444" s="133"/>
      <c r="E444" s="133"/>
      <c r="F444" s="133"/>
      <c r="G444" s="133"/>
      <c r="H444" s="133"/>
      <c r="I444" s="178" t="s">
        <v>476</v>
      </c>
      <c r="J444" s="178"/>
      <c r="K444" s="178"/>
      <c r="L444" s="133"/>
      <c r="M444" s="133"/>
      <c r="N444" s="133"/>
      <c r="O444" s="133"/>
      <c r="P444" s="133"/>
      <c r="Q444" s="133"/>
      <c r="R444" s="133"/>
      <c r="S444" s="133"/>
      <c r="T444" s="133"/>
      <c r="U444" s="133"/>
      <c r="V444" s="133"/>
      <c r="W444" s="133"/>
      <c r="X444" s="133"/>
      <c r="Y444" s="133"/>
      <c r="AB444" s="134" t="s">
        <v>6911</v>
      </c>
      <c r="AC444" s="146" t="e" cm="1">
        <f t="array" ref="AC444">_xlfn.TEXTSPLIT(H444,CHAR(10))</f>
        <v>#VALUE!</v>
      </c>
      <c r="AD444" s="146"/>
      <c r="AE444" s="146" t="e">
        <v>#VALUE!</v>
      </c>
      <c r="AG444" s="134" t="e" cm="1" vm="1">
        <f t="array" ref="AG444">_xlfn.TEXTJOIN(",",TRUE,_xlfn._xlws.FILTER(市町村コード!$B$2:$B$186,ISNUMBER(SEARCH(市町村コード!$B$2:$B$186,K444))))</f>
        <v>#VALUE!</v>
      </c>
      <c r="AH444" s="134" t="e" vm="1">
        <v>#VALUE!</v>
      </c>
      <c r="AI444" s="134" t="str">
        <f t="shared" si="12"/>
        <v/>
      </c>
      <c r="AJ444" s="134" t="str">
        <f t="shared" si="13"/>
        <v/>
      </c>
      <c r="AK444" s="134" t="s">
        <v>6911</v>
      </c>
      <c r="AO444" s="133"/>
      <c r="AP444" s="134" t="e" cm="1">
        <f t="array" ref="AP444">_xlfn.TEXTSPLIT(AO444,CHAR(10))</f>
        <v>#VALUE!</v>
      </c>
      <c r="BM444" s="134" t="e">
        <v>#VALUE!</v>
      </c>
    </row>
    <row r="445" spans="1:74" ht="12" customHeight="1">
      <c r="A445" s="133"/>
      <c r="B445" s="179"/>
      <c r="C445" s="179"/>
      <c r="D445" s="179"/>
      <c r="E445" s="179"/>
      <c r="F445" s="133"/>
      <c r="G445" s="133"/>
      <c r="H445" s="133"/>
      <c r="I445" s="178"/>
      <c r="J445" s="178"/>
      <c r="K445" s="178"/>
      <c r="L445" s="133"/>
      <c r="M445" s="133"/>
      <c r="N445" s="133"/>
      <c r="O445" s="133"/>
      <c r="P445" s="133"/>
      <c r="Q445" s="133"/>
      <c r="R445" s="133"/>
      <c r="S445" s="133"/>
      <c r="T445" s="133"/>
      <c r="U445" s="133"/>
      <c r="V445" s="133"/>
      <c r="W445" s="133"/>
      <c r="X445" s="133"/>
      <c r="Y445" s="133"/>
      <c r="AB445" s="134" t="s">
        <v>6911</v>
      </c>
      <c r="AC445" s="146" t="e" cm="1">
        <f t="array" ref="AC445">_xlfn.TEXTSPLIT(H445,CHAR(10))</f>
        <v>#VALUE!</v>
      </c>
      <c r="AD445" s="146"/>
      <c r="AE445" s="146" t="e">
        <v>#VALUE!</v>
      </c>
      <c r="AG445" s="134" t="e" cm="1" vm="1">
        <f t="array" ref="AG445">_xlfn.TEXTJOIN(",",TRUE,_xlfn._xlws.FILTER(市町村コード!$B$2:$B$186,ISNUMBER(SEARCH(市町村コード!$B$2:$B$186,K445))))</f>
        <v>#VALUE!</v>
      </c>
      <c r="AH445" s="134" t="e" vm="1">
        <v>#VALUE!</v>
      </c>
      <c r="AI445" s="134" t="str">
        <f t="shared" si="12"/>
        <v/>
      </c>
      <c r="AJ445" s="134" t="str">
        <f t="shared" si="13"/>
        <v/>
      </c>
      <c r="AK445" s="134" t="s">
        <v>6911</v>
      </c>
      <c r="AO445" s="133"/>
      <c r="AP445" s="134" t="e" cm="1">
        <f t="array" ref="AP445">_xlfn.TEXTSPLIT(AO445,CHAR(10))</f>
        <v>#VALUE!</v>
      </c>
      <c r="BM445" s="134" t="e">
        <v>#VALUE!</v>
      </c>
    </row>
    <row r="446" spans="1:74" ht="14.1" customHeight="1">
      <c r="A446" s="133"/>
      <c r="B446" s="133"/>
      <c r="C446" s="180" t="s">
        <v>477</v>
      </c>
      <c r="D446" s="180"/>
      <c r="E446" s="180"/>
      <c r="F446" s="180"/>
      <c r="G446" s="180"/>
      <c r="H446" s="180"/>
      <c r="I446" s="180"/>
      <c r="J446" s="180"/>
      <c r="K446" s="180"/>
      <c r="L446" s="133"/>
      <c r="M446" s="133"/>
      <c r="N446" s="133"/>
      <c r="O446" s="181" t="s">
        <v>478</v>
      </c>
      <c r="P446" s="181"/>
      <c r="Q446" s="181"/>
      <c r="R446" s="181"/>
      <c r="S446" s="181"/>
      <c r="T446" s="135" t="s">
        <v>678</v>
      </c>
      <c r="U446" s="136" t="s">
        <v>480</v>
      </c>
      <c r="V446" s="133"/>
      <c r="W446" s="133"/>
      <c r="X446" s="133"/>
      <c r="Y446" s="133"/>
      <c r="AB446" s="134" t="s">
        <v>6911</v>
      </c>
      <c r="AC446" s="146" t="e" cm="1">
        <f t="array" ref="AC446">_xlfn.TEXTSPLIT(H446,CHAR(10))</f>
        <v>#VALUE!</v>
      </c>
      <c r="AD446" s="146"/>
      <c r="AE446" s="146" t="e">
        <v>#VALUE!</v>
      </c>
      <c r="AG446" s="134" t="e" cm="1" vm="1">
        <f t="array" ref="AG446">_xlfn.TEXTJOIN(",",TRUE,_xlfn._xlws.FILTER(市町村コード!$B$2:$B$186,ISNUMBER(SEARCH(市町村コード!$B$2:$B$186,K446))))</f>
        <v>#VALUE!</v>
      </c>
      <c r="AH446" s="134" t="e" vm="1">
        <v>#VALUE!</v>
      </c>
      <c r="AI446" s="134" t="str">
        <f t="shared" si="12"/>
        <v/>
      </c>
      <c r="AJ446" s="134" t="str">
        <f t="shared" si="13"/>
        <v/>
      </c>
      <c r="AK446" s="134" t="s">
        <v>6911</v>
      </c>
      <c r="AP446" s="134" t="e" cm="1">
        <f t="array" ref="AP446">_xlfn.TEXTSPLIT(AO446,CHAR(10))</f>
        <v>#VALUE!</v>
      </c>
      <c r="BM446" s="134" t="e">
        <v>#VALUE!</v>
      </c>
    </row>
    <row r="447" spans="1:74" ht="0.95" customHeight="1" thickBot="1">
      <c r="A447" s="133"/>
      <c r="B447" s="133"/>
      <c r="C447" s="133"/>
      <c r="D447" s="133"/>
      <c r="E447" s="133"/>
      <c r="F447" s="133"/>
      <c r="G447" s="133"/>
      <c r="H447" s="133"/>
      <c r="I447" s="133"/>
      <c r="J447" s="133"/>
      <c r="K447" s="133"/>
      <c r="L447" s="133"/>
      <c r="M447" s="133"/>
      <c r="N447" s="133"/>
      <c r="O447" s="133"/>
      <c r="P447" s="133"/>
      <c r="Q447" s="133"/>
      <c r="R447" s="133"/>
      <c r="S447" s="133"/>
      <c r="T447" s="133"/>
      <c r="U447" s="133"/>
      <c r="V447" s="133"/>
      <c r="W447" s="133"/>
      <c r="X447" s="133"/>
      <c r="Y447" s="133"/>
      <c r="AB447" s="134" t="s">
        <v>6911</v>
      </c>
      <c r="AC447" s="146" t="e" cm="1">
        <f t="array" ref="AC447">_xlfn.TEXTSPLIT(H447,CHAR(10))</f>
        <v>#VALUE!</v>
      </c>
      <c r="AD447" s="146"/>
      <c r="AE447" s="146" t="e">
        <v>#VALUE!</v>
      </c>
      <c r="AG447" s="134" t="e" cm="1" vm="1">
        <f t="array" ref="AG447">_xlfn.TEXTJOIN(",",TRUE,_xlfn._xlws.FILTER(市町村コード!$B$2:$B$186,ISNUMBER(SEARCH(市町村コード!$B$2:$B$186,K447))))</f>
        <v>#VALUE!</v>
      </c>
      <c r="AH447" s="134" t="e" vm="1">
        <v>#VALUE!</v>
      </c>
      <c r="AI447" s="134" t="str">
        <f t="shared" si="12"/>
        <v/>
      </c>
      <c r="AJ447" s="134" t="str">
        <f t="shared" si="13"/>
        <v/>
      </c>
      <c r="AK447" s="134" t="s">
        <v>6911</v>
      </c>
      <c r="AO447" s="133"/>
      <c r="AP447" s="134" t="e" cm="1">
        <f t="array" ref="AP447">_xlfn.TEXTSPLIT(AO447,CHAR(10))</f>
        <v>#VALUE!</v>
      </c>
      <c r="BM447" s="134" t="e">
        <v>#VALUE!</v>
      </c>
    </row>
    <row r="448" spans="1:74" ht="0.95" customHeight="1">
      <c r="A448" s="133"/>
      <c r="B448" s="176"/>
      <c r="C448" s="176"/>
      <c r="D448" s="176"/>
      <c r="E448" s="176"/>
      <c r="F448" s="176"/>
      <c r="G448" s="176"/>
      <c r="H448" s="176"/>
      <c r="I448" s="176"/>
      <c r="J448" s="176"/>
      <c r="K448" s="176"/>
      <c r="L448" s="176"/>
      <c r="M448" s="176"/>
      <c r="N448" s="176"/>
      <c r="O448" s="176"/>
      <c r="P448" s="176"/>
      <c r="Q448" s="176"/>
      <c r="R448" s="176"/>
      <c r="S448" s="176"/>
      <c r="T448" s="176"/>
      <c r="U448" s="176"/>
      <c r="V448" s="176"/>
      <c r="W448" s="176"/>
      <c r="X448" s="133"/>
      <c r="Y448" s="133"/>
      <c r="AB448" s="134" t="s">
        <v>6911</v>
      </c>
      <c r="AC448" s="146" t="e" cm="1">
        <f t="array" ref="AC448">_xlfn.TEXTSPLIT(H448,CHAR(10))</f>
        <v>#VALUE!</v>
      </c>
      <c r="AD448" s="146"/>
      <c r="AE448" s="146" t="e">
        <v>#VALUE!</v>
      </c>
      <c r="AG448" s="134" t="e" cm="1" vm="1">
        <f t="array" ref="AG448">_xlfn.TEXTJOIN(",",TRUE,_xlfn._xlws.FILTER(市町村コード!$B$2:$B$186,ISNUMBER(SEARCH(市町村コード!$B$2:$B$186,K448))))</f>
        <v>#VALUE!</v>
      </c>
      <c r="AH448" s="134" t="e" vm="1">
        <v>#VALUE!</v>
      </c>
      <c r="AI448" s="134" t="str">
        <f t="shared" si="12"/>
        <v/>
      </c>
      <c r="AJ448" s="134" t="str">
        <f t="shared" si="13"/>
        <v/>
      </c>
      <c r="AK448" s="134" t="s">
        <v>6911</v>
      </c>
      <c r="AP448" s="134" t="e" cm="1">
        <f t="array" ref="AP448">_xlfn.TEXTSPLIT(AO448,CHAR(10))</f>
        <v>#VALUE!</v>
      </c>
      <c r="BM448" s="134" t="e">
        <v>#VALUE!</v>
      </c>
    </row>
    <row r="449" spans="1:73" ht="15.95" customHeight="1" thickBot="1">
      <c r="A449" s="133"/>
      <c r="B449" s="137"/>
      <c r="C449" s="138" t="s">
        <v>481</v>
      </c>
      <c r="D449" s="137"/>
      <c r="E449" s="177" t="s">
        <v>482</v>
      </c>
      <c r="F449" s="177"/>
      <c r="G449" s="137"/>
      <c r="H449" s="177" t="s">
        <v>483</v>
      </c>
      <c r="I449" s="177"/>
      <c r="J449" s="137"/>
      <c r="K449" s="177" t="s">
        <v>484</v>
      </c>
      <c r="L449" s="177"/>
      <c r="M449" s="137"/>
      <c r="N449" s="177" t="s">
        <v>485</v>
      </c>
      <c r="O449" s="177"/>
      <c r="P449" s="137"/>
      <c r="Q449" s="139" t="s">
        <v>486</v>
      </c>
      <c r="R449" s="137"/>
      <c r="S449" s="177" t="s">
        <v>487</v>
      </c>
      <c r="T449" s="177"/>
      <c r="U449" s="177"/>
      <c r="V449" s="177"/>
      <c r="W449" s="137"/>
      <c r="X449" s="133"/>
      <c r="Y449" s="133"/>
      <c r="AB449" s="134" t="s">
        <v>482</v>
      </c>
      <c r="AC449" s="146" t="str" cm="1">
        <f t="array" ref="AC449">_xlfn.TEXTSPLIT(H449,CHAR(10))</f>
        <v>事業者名/事業所名</v>
      </c>
      <c r="AD449" s="146"/>
      <c r="AE449" s="146" t="s">
        <v>483</v>
      </c>
      <c r="AG449" s="134" t="e" cm="1" vm="1">
        <f t="array" ref="AG449">_xlfn.TEXTJOIN(",",TRUE,_xlfn._xlws.FILTER(市町村コード!$B$2:$B$186,ISNUMBER(SEARCH(市町村コード!$B$2:$B$186,K449))))</f>
        <v>#VALUE!</v>
      </c>
      <c r="AH449" s="134" t="e" vm="1">
        <v>#VALUE!</v>
      </c>
      <c r="AI449" s="134" t="str">
        <f t="shared" si="12"/>
        <v/>
      </c>
      <c r="AJ449" s="134" t="str">
        <f t="shared" si="13"/>
        <v>事業所所在地</v>
      </c>
      <c r="AK449" s="134" t="s">
        <v>484</v>
      </c>
      <c r="AO449" s="139" t="s">
        <v>486</v>
      </c>
      <c r="AP449" s="134" t="str" cm="1">
        <f t="array" ref="AP449">_xlfn.TEXTSPLIT(AO449,CHAR(10))</f>
        <v>受理番号</v>
      </c>
      <c r="BM449" s="134" t="s">
        <v>486</v>
      </c>
    </row>
    <row r="450" spans="1:73" ht="45.95" customHeight="1" thickBot="1">
      <c r="A450" s="133"/>
      <c r="B450" s="184"/>
      <c r="C450" s="140" t="s">
        <v>1607</v>
      </c>
      <c r="D450" s="184"/>
      <c r="E450" s="174" t="s">
        <v>1608</v>
      </c>
      <c r="F450" s="174"/>
      <c r="G450" s="184"/>
      <c r="H450" s="175" t="s">
        <v>1609</v>
      </c>
      <c r="I450" s="175"/>
      <c r="J450" s="184"/>
      <c r="K450" s="175" t="s">
        <v>1610</v>
      </c>
      <c r="L450" s="175"/>
      <c r="M450" s="184"/>
      <c r="N450" s="182" t="s">
        <v>1611</v>
      </c>
      <c r="O450" s="182"/>
      <c r="P450" s="184"/>
      <c r="Q450" s="141" t="s">
        <v>1612</v>
      </c>
      <c r="R450" s="184"/>
      <c r="S450" s="173" t="s">
        <v>1613</v>
      </c>
      <c r="T450" s="173"/>
      <c r="U450" s="173"/>
      <c r="V450" s="173"/>
      <c r="W450" s="184"/>
      <c r="X450" s="133"/>
      <c r="Y450" s="133"/>
      <c r="AB450" s="134" t="s">
        <v>9274</v>
      </c>
      <c r="AC450" s="146" t="str" cm="1">
        <f t="array" ref="AC450:AD450">_xlfn.TEXTSPLIT(H450,CHAR(10))</f>
        <v>株式会社ＳＣＩ　ｖｉｌｌａｇｅ　ｏｆｆｉｃｅ</v>
      </c>
      <c r="AD450" s="146" t="str">
        <v>指定訪問看護リハビリステーションＪｉＵ</v>
      </c>
      <c r="AE450" s="146" t="s">
        <v>7866</v>
      </c>
      <c r="AF450" s="134" t="s">
        <v>7867</v>
      </c>
      <c r="AG450" s="134" t="str" cm="1">
        <f t="array" ref="AG450">_xlfn.TEXTJOIN(",",TRUE,_xlfn._xlws.FILTER(市町村コード!$B$2:$B$186,ISNUMBER(SEARCH(市町村コード!$B$2:$B$186,K450))))</f>
        <v>札幌市</v>
      </c>
      <c r="AH450" s="134" t="s">
        <v>6712</v>
      </c>
      <c r="AI450" s="134" t="str">
        <f t="shared" si="12"/>
        <v xml:space="preserve">
札幌市北区北二十条西５丁目２－５０ＣＲＯＳＳ　ＰＯＩＮＴ　８０２号</v>
      </c>
      <c r="AJ450" s="134" t="str">
        <f t="shared" si="13"/>
        <v>〒001－0020</v>
      </c>
      <c r="AK450" s="134" t="s">
        <v>7010</v>
      </c>
      <c r="AO450" s="142" t="s">
        <v>1612</v>
      </c>
      <c r="AP450" s="134" t="str" cm="1">
        <f t="array" ref="AP450:AS450">_xlfn.TEXTSPLIT(AO450,CHAR(10))</f>
        <v>( 訪看23 )第   1046 号</v>
      </c>
      <c r="AQ450" s="134" t="str">
        <v>( 訪看25 )第   1063 号</v>
      </c>
      <c r="AR450" s="134" t="str">
        <v>( 訪看26 )第     55 号</v>
      </c>
      <c r="AS450" s="134" t="str">
        <v>( 訪看40 )第    577 号</v>
      </c>
      <c r="BM450" s="134" t="s">
        <v>11028</v>
      </c>
      <c r="BN450" s="134" t="s">
        <v>11029</v>
      </c>
      <c r="BO450" s="134" t="s">
        <v>11030</v>
      </c>
      <c r="BP450" s="134" t="s">
        <v>11031</v>
      </c>
    </row>
    <row r="451" spans="1:73" ht="66" customHeight="1" thickBot="1">
      <c r="A451" s="133"/>
      <c r="B451" s="184"/>
      <c r="C451" s="140" t="s">
        <v>1614</v>
      </c>
      <c r="D451" s="184"/>
      <c r="E451" s="174" t="s">
        <v>1615</v>
      </c>
      <c r="F451" s="174"/>
      <c r="G451" s="184"/>
      <c r="H451" s="175" t="s">
        <v>1616</v>
      </c>
      <c r="I451" s="175"/>
      <c r="J451" s="184"/>
      <c r="K451" s="175" t="s">
        <v>1617</v>
      </c>
      <c r="L451" s="175"/>
      <c r="M451" s="184"/>
      <c r="N451" s="182" t="s">
        <v>1618</v>
      </c>
      <c r="O451" s="182"/>
      <c r="P451" s="184"/>
      <c r="Q451" s="141" t="s">
        <v>1619</v>
      </c>
      <c r="R451" s="184"/>
      <c r="S451" s="173" t="s">
        <v>1620</v>
      </c>
      <c r="T451" s="173"/>
      <c r="U451" s="173"/>
      <c r="V451" s="173"/>
      <c r="W451" s="184"/>
      <c r="X451" s="133"/>
      <c r="Y451" s="133"/>
      <c r="AB451" s="134" t="s">
        <v>9275</v>
      </c>
      <c r="AC451" s="146" t="str" cm="1">
        <f t="array" ref="AC451:AD451">_xlfn.TEXTSPLIT(H451,CHAR(10))</f>
        <v>株式会社Ｐａｌｅｔｔｅ</v>
      </c>
      <c r="AD451" s="146" t="str">
        <v>ナースステーションＰａＬｅＴＴｅ</v>
      </c>
      <c r="AE451" s="146" t="s">
        <v>7868</v>
      </c>
      <c r="AF451" s="134" t="s">
        <v>7869</v>
      </c>
      <c r="AG451" s="134" t="str" cm="1">
        <f t="array" ref="AG451">_xlfn.TEXTJOIN(",",TRUE,_xlfn._xlws.FILTER(市町村コード!$B$2:$B$186,ISNUMBER(SEARCH(市町村コード!$B$2:$B$186,K451))))</f>
        <v>札幌市</v>
      </c>
      <c r="AH451" s="134" t="s">
        <v>6712</v>
      </c>
      <c r="AI451" s="134" t="str">
        <f t="shared" si="12"/>
        <v xml:space="preserve">
札幌市東区北三十二条東１丁目５－１－Ｂ</v>
      </c>
      <c r="AJ451" s="134" t="str">
        <f t="shared" si="13"/>
        <v>〒065－0032</v>
      </c>
      <c r="AK451" s="134" t="s">
        <v>6982</v>
      </c>
      <c r="AO451" s="142" t="s">
        <v>1619</v>
      </c>
      <c r="AP451" s="134" t="str" cm="1">
        <f t="array" ref="AP451:AV451">_xlfn.TEXTSPLIT(AO451,CHAR(10))</f>
        <v>( 訪看10 )第    692 号</v>
      </c>
      <c r="AQ451" s="134" t="str">
        <v>( 訪看23 )第   1107 号</v>
      </c>
      <c r="AR451" s="134" t="str">
        <v>( 訪看24 )第   1014 号</v>
      </c>
      <c r="AS451" s="134" t="str">
        <v>( 訪看25 )第   1092 号</v>
      </c>
      <c r="AT451" s="134" t="str">
        <v>( 訪看27 )第    389 号</v>
      </c>
      <c r="AU451" s="134" t="str">
        <v>( 訪看28 )第    257 号</v>
      </c>
      <c r="AV451" s="134" t="str">
        <v>( 訪看41 )第    332 号</v>
      </c>
      <c r="BM451" s="134" t="s">
        <v>11032</v>
      </c>
      <c r="BN451" s="134" t="s">
        <v>11033</v>
      </c>
      <c r="BO451" s="134" t="s">
        <v>11034</v>
      </c>
      <c r="BP451" s="134" t="s">
        <v>11035</v>
      </c>
      <c r="BQ451" s="134" t="s">
        <v>11036</v>
      </c>
      <c r="BR451" s="134" t="s">
        <v>11037</v>
      </c>
      <c r="BS451" s="134" t="s">
        <v>11038</v>
      </c>
    </row>
    <row r="452" spans="1:73" ht="45.95" customHeight="1" thickBot="1">
      <c r="A452" s="133"/>
      <c r="B452" s="184"/>
      <c r="C452" s="140" t="s">
        <v>1621</v>
      </c>
      <c r="D452" s="184"/>
      <c r="E452" s="174" t="s">
        <v>1622</v>
      </c>
      <c r="F452" s="174"/>
      <c r="G452" s="184"/>
      <c r="H452" s="175" t="s">
        <v>1623</v>
      </c>
      <c r="I452" s="175"/>
      <c r="J452" s="184"/>
      <c r="K452" s="175" t="s">
        <v>1624</v>
      </c>
      <c r="L452" s="175"/>
      <c r="M452" s="184"/>
      <c r="N452" s="182" t="s">
        <v>1625</v>
      </c>
      <c r="O452" s="182"/>
      <c r="P452" s="184"/>
      <c r="Q452" s="141" t="s">
        <v>1626</v>
      </c>
      <c r="R452" s="184"/>
      <c r="S452" s="173" t="s">
        <v>1627</v>
      </c>
      <c r="T452" s="173"/>
      <c r="U452" s="173"/>
      <c r="V452" s="173"/>
      <c r="W452" s="184"/>
      <c r="X452" s="133"/>
      <c r="Y452" s="133"/>
      <c r="AB452" s="134" t="s">
        <v>9276</v>
      </c>
      <c r="AC452" s="146" t="str" cm="1">
        <f t="array" ref="AC452:AD452">_xlfn.TEXTSPLIT(H452,CHAR(10))</f>
        <v>医療法人社団　佳生会</v>
      </c>
      <c r="AD452" s="146" t="str">
        <v>医療法人社団佳生会　こだま緩和ケア訪問看護ステーション</v>
      </c>
      <c r="AE452" s="146" t="s">
        <v>7870</v>
      </c>
      <c r="AF452" s="134" t="s">
        <v>7871</v>
      </c>
      <c r="AG452" s="134" t="str" cm="1">
        <f t="array" ref="AG452">_xlfn.TEXTJOIN(",",TRUE,_xlfn._xlws.FILTER(市町村コード!$B$2:$B$186,ISNUMBER(SEARCH(市町村コード!$B$2:$B$186,K452))))</f>
        <v>札幌市</v>
      </c>
      <c r="AH452" s="134" t="s">
        <v>6712</v>
      </c>
      <c r="AI452" s="134" t="str">
        <f t="shared" si="12"/>
        <v xml:space="preserve">
札幌市東区北二十三条東６丁目４－１６</v>
      </c>
      <c r="AJ452" s="134" t="str">
        <f t="shared" si="13"/>
        <v>〒065－0023</v>
      </c>
      <c r="AK452" s="134" t="s">
        <v>7000</v>
      </c>
      <c r="AO452" s="142" t="s">
        <v>1626</v>
      </c>
      <c r="AP452" s="134" t="str" cm="1">
        <f t="array" ref="AP452:AS452">_xlfn.TEXTSPLIT(AO452,CHAR(10))</f>
        <v>( 訪看24 )第   1020 号</v>
      </c>
      <c r="AQ452" s="134" t="str">
        <v>( 訪看25 )第   1099 号</v>
      </c>
      <c r="AR452" s="134" t="str">
        <v>( 訪看34 )第    267 号</v>
      </c>
      <c r="AS452" s="134" t="str">
        <v>( 訪看41 )第    348 号</v>
      </c>
      <c r="BM452" s="134" t="s">
        <v>11039</v>
      </c>
      <c r="BN452" s="134" t="s">
        <v>11040</v>
      </c>
      <c r="BO452" s="134" t="s">
        <v>11041</v>
      </c>
      <c r="BP452" s="134" t="s">
        <v>11042</v>
      </c>
    </row>
    <row r="453" spans="1:73" ht="93" customHeight="1" thickBot="1">
      <c r="A453" s="133"/>
      <c r="B453" s="184"/>
      <c r="C453" s="140" t="s">
        <v>1628</v>
      </c>
      <c r="D453" s="184"/>
      <c r="E453" s="174" t="s">
        <v>1629</v>
      </c>
      <c r="F453" s="174"/>
      <c r="G453" s="184"/>
      <c r="H453" s="175" t="s">
        <v>1630</v>
      </c>
      <c r="I453" s="175"/>
      <c r="J453" s="184"/>
      <c r="K453" s="175" t="s">
        <v>1631</v>
      </c>
      <c r="L453" s="175"/>
      <c r="M453" s="184"/>
      <c r="N453" s="182" t="s">
        <v>1632</v>
      </c>
      <c r="O453" s="182"/>
      <c r="P453" s="184"/>
      <c r="Q453" s="141" t="s">
        <v>1633</v>
      </c>
      <c r="R453" s="184"/>
      <c r="S453" s="173" t="s">
        <v>1634</v>
      </c>
      <c r="T453" s="173"/>
      <c r="U453" s="173"/>
      <c r="V453" s="173"/>
      <c r="W453" s="184"/>
      <c r="X453" s="133"/>
      <c r="Y453" s="133"/>
      <c r="AB453" s="134" t="s">
        <v>9277</v>
      </c>
      <c r="AC453" s="146" t="str" cm="1">
        <f t="array" ref="AC453:AD453">_xlfn.TEXTSPLIT(H453,CHAR(10))</f>
        <v>株式会社りぶる</v>
      </c>
      <c r="AD453" s="146" t="str">
        <v>おうちでくらそう訪問看護ステーション</v>
      </c>
      <c r="AE453" s="146" t="s">
        <v>7872</v>
      </c>
      <c r="AF453" s="134" t="s">
        <v>7873</v>
      </c>
      <c r="AG453" s="134" t="str" cm="1">
        <f t="array" ref="AG453">_xlfn.TEXTJOIN(",",TRUE,_xlfn._xlws.FILTER(市町村コード!$B$2:$B$186,ISNUMBER(SEARCH(市町村コード!$B$2:$B$186,K453))))</f>
        <v>札幌市</v>
      </c>
      <c r="AH453" s="134" t="s">
        <v>6712</v>
      </c>
      <c r="AI453" s="134" t="str">
        <f t="shared" si="12"/>
        <v xml:space="preserve">
札幌市北区北２２条西５丁目２番１５号レジデンス２２３０６号室</v>
      </c>
      <c r="AJ453" s="134" t="str">
        <f t="shared" si="13"/>
        <v>〒001－0022</v>
      </c>
      <c r="AK453" s="134" t="s">
        <v>6963</v>
      </c>
      <c r="AO453" s="142" t="s">
        <v>1633</v>
      </c>
      <c r="AP453" s="134" t="str" cm="1">
        <f t="array" ref="AP453:AX453">_xlfn.TEXTSPLIT(AO453,CHAR(10))</f>
        <v>( 訪看10 )第    703 号</v>
      </c>
      <c r="AQ453" s="134" t="str">
        <v>( 訪看23 )第   1093 号</v>
      </c>
      <c r="AR453" s="134" t="str">
        <v>( 訪看24 )第   1027 号</v>
      </c>
      <c r="AS453" s="134" t="str">
        <v>( 訪看25 )第   1108 号</v>
      </c>
      <c r="AT453" s="134" t="str">
        <v>( 訪看27 )第    400 号</v>
      </c>
      <c r="AU453" s="134" t="str">
        <v>( 訪看28 )第    265 号</v>
      </c>
      <c r="AV453" s="134" t="str">
        <v>( 訪看34 )第    342 号</v>
      </c>
      <c r="AW453" s="134" t="str">
        <v>( 訪ベⅠ１ )第    557 号</v>
      </c>
      <c r="AX453" s="134" t="str">
        <v>( 訪看41 )第    359 号</v>
      </c>
      <c r="BM453" s="134" t="s">
        <v>11043</v>
      </c>
      <c r="BN453" s="134" t="s">
        <v>11044</v>
      </c>
      <c r="BO453" s="134" t="s">
        <v>11045</v>
      </c>
      <c r="BP453" s="134" t="s">
        <v>11046</v>
      </c>
      <c r="BQ453" s="134" t="s">
        <v>11047</v>
      </c>
      <c r="BR453" s="134" t="s">
        <v>11048</v>
      </c>
      <c r="BS453" s="134" t="s">
        <v>11049</v>
      </c>
      <c r="BT453" s="134" t="s">
        <v>11050</v>
      </c>
      <c r="BU453" s="134" t="s">
        <v>11051</v>
      </c>
    </row>
    <row r="454" spans="1:73" ht="102" customHeight="1" thickBot="1">
      <c r="A454" s="133"/>
      <c r="B454" s="184"/>
      <c r="C454" s="140" t="s">
        <v>1635</v>
      </c>
      <c r="D454" s="184"/>
      <c r="E454" s="174" t="s">
        <v>1636</v>
      </c>
      <c r="F454" s="174"/>
      <c r="G454" s="184"/>
      <c r="H454" s="175" t="s">
        <v>1637</v>
      </c>
      <c r="I454" s="175"/>
      <c r="J454" s="184"/>
      <c r="K454" s="175" t="s">
        <v>1638</v>
      </c>
      <c r="L454" s="175"/>
      <c r="M454" s="184"/>
      <c r="N454" s="182" t="s">
        <v>1639</v>
      </c>
      <c r="O454" s="182"/>
      <c r="P454" s="184"/>
      <c r="Q454" s="141" t="s">
        <v>1640</v>
      </c>
      <c r="R454" s="184"/>
      <c r="S454" s="173" t="s">
        <v>1641</v>
      </c>
      <c r="T454" s="173"/>
      <c r="U454" s="173"/>
      <c r="V454" s="173"/>
      <c r="W454" s="184"/>
      <c r="X454" s="133"/>
      <c r="Y454" s="133"/>
      <c r="AB454" s="134" t="s">
        <v>9278</v>
      </c>
      <c r="AC454" s="146" t="str" cm="1">
        <f t="array" ref="AC454:AD454">_xlfn.TEXTSPLIT(H454,CHAR(10))</f>
        <v>株式会社ソレイユ</v>
      </c>
      <c r="AD454" s="146" t="str">
        <v>訪問看護ステーション　ＬａＬａ</v>
      </c>
      <c r="AE454" s="146" t="s">
        <v>7874</v>
      </c>
      <c r="AF454" s="134" t="s">
        <v>7875</v>
      </c>
      <c r="AG454" s="134" t="str" cm="1">
        <f t="array" ref="AG454">_xlfn.TEXTJOIN(",",TRUE,_xlfn._xlws.FILTER(市町村コード!$B$2:$B$186,ISNUMBER(SEARCH(市町村コード!$B$2:$B$186,K454))))</f>
        <v>札幌市</v>
      </c>
      <c r="AH454" s="134" t="s">
        <v>6712</v>
      </c>
      <c r="AI454" s="134" t="str">
        <f t="shared" si="12"/>
        <v xml:space="preserve">
札幌市北区新琴似七条５丁目４番２４号善友ビル８０１号</v>
      </c>
      <c r="AJ454" s="134" t="str">
        <f t="shared" si="13"/>
        <v>〒001－0907</v>
      </c>
      <c r="AK454" s="134" t="s">
        <v>7006</v>
      </c>
      <c r="AO454" s="142" t="s">
        <v>1640</v>
      </c>
      <c r="AP454" s="134" t="str" cm="1">
        <f t="array" ref="AP454:AX454">_xlfn.TEXTSPLIT(AO454,CHAR(10))</f>
        <v>( 訪看10 )第    719 号</v>
      </c>
      <c r="AQ454" s="134" t="str">
        <v>( 訪看23 )第   1099 号</v>
      </c>
      <c r="AR454" s="134" t="str">
        <v>( 訪看24 )第   1028 号</v>
      </c>
      <c r="AS454" s="134" t="str">
        <v>( 訪看25 )第   1109 号</v>
      </c>
      <c r="AT454" s="134" t="str">
        <v>( 訪看27 )第    413 号</v>
      </c>
      <c r="AU454" s="134" t="str">
        <v>( 訪看28 )第    275 号</v>
      </c>
      <c r="AV454" s="134" t="str">
        <v>( 訪ベⅠ１ )第    373 号</v>
      </c>
      <c r="AW454" s="134" t="str">
        <v>( 訪ベⅠ１注 )第    129 号</v>
      </c>
      <c r="AX454" s="134" t="str">
        <v>( 訪看41 )第    360 号</v>
      </c>
      <c r="BM454" s="134" t="s">
        <v>11052</v>
      </c>
      <c r="BN454" s="134" t="s">
        <v>11053</v>
      </c>
      <c r="BO454" s="134" t="s">
        <v>11054</v>
      </c>
      <c r="BP454" s="134" t="s">
        <v>11055</v>
      </c>
      <c r="BQ454" s="134" t="s">
        <v>11056</v>
      </c>
      <c r="BR454" s="134" t="s">
        <v>11057</v>
      </c>
      <c r="BS454" s="134" t="s">
        <v>11058</v>
      </c>
      <c r="BT454" s="134" t="s">
        <v>11059</v>
      </c>
      <c r="BU454" s="134" t="s">
        <v>11060</v>
      </c>
    </row>
    <row r="455" spans="1:73" ht="45.95" customHeight="1" thickBot="1">
      <c r="A455" s="133"/>
      <c r="B455" s="184"/>
      <c r="C455" s="140" t="s">
        <v>1642</v>
      </c>
      <c r="D455" s="184"/>
      <c r="E455" s="174" t="s">
        <v>1643</v>
      </c>
      <c r="F455" s="174"/>
      <c r="G455" s="184"/>
      <c r="H455" s="175" t="s">
        <v>1644</v>
      </c>
      <c r="I455" s="175"/>
      <c r="J455" s="184"/>
      <c r="K455" s="175" t="s">
        <v>1645</v>
      </c>
      <c r="L455" s="175"/>
      <c r="M455" s="184"/>
      <c r="N455" s="182" t="s">
        <v>1646</v>
      </c>
      <c r="O455" s="182"/>
      <c r="P455" s="184"/>
      <c r="Q455" s="141" t="s">
        <v>1647</v>
      </c>
      <c r="R455" s="184"/>
      <c r="S455" s="173" t="s">
        <v>1648</v>
      </c>
      <c r="T455" s="173"/>
      <c r="U455" s="173"/>
      <c r="V455" s="173"/>
      <c r="W455" s="184"/>
      <c r="X455" s="133"/>
      <c r="Y455" s="133"/>
      <c r="AB455" s="134" t="s">
        <v>9279</v>
      </c>
      <c r="AC455" s="146" t="str" cm="1">
        <f t="array" ref="AC455:AD455">_xlfn.TEXTSPLIT(H455,CHAR(10))</f>
        <v>株式会社Ｍ，ｓ　</v>
      </c>
      <c r="AD455" s="146" t="str">
        <v>訪問看護ステーション　Ｍ，ｓ　ＣＡＲＥ</v>
      </c>
      <c r="AE455" s="146" t="s">
        <v>7876</v>
      </c>
      <c r="AF455" s="134" t="s">
        <v>7877</v>
      </c>
      <c r="AG455" s="134" t="str" cm="1">
        <f t="array" ref="AG455">_xlfn.TEXTJOIN(",",TRUE,_xlfn._xlws.FILTER(市町村コード!$B$2:$B$186,ISNUMBER(SEARCH(市町村コード!$B$2:$B$186,K455))))</f>
        <v>札幌市</v>
      </c>
      <c r="AH455" s="134" t="s">
        <v>6712</v>
      </c>
      <c r="AI455" s="134" t="str">
        <f t="shared" si="12"/>
        <v xml:space="preserve">
札幌市東区北二十三条東１２丁目２－１３ＤＰレジデンス元町１０２号室</v>
      </c>
      <c r="AJ455" s="134" t="str">
        <f t="shared" si="13"/>
        <v>〒065－0023</v>
      </c>
      <c r="AK455" s="134" t="s">
        <v>7000</v>
      </c>
      <c r="AO455" s="142" t="s">
        <v>1647</v>
      </c>
      <c r="AP455" s="134" t="str" cm="1">
        <f t="array" ref="AP455:AS455">_xlfn.TEXTSPLIT(AO455,CHAR(10))</f>
        <v>( 訪看10 )第    741 号</v>
      </c>
      <c r="AQ455" s="134" t="str">
        <v>( 訪看23 )第   1118 号</v>
      </c>
      <c r="AR455" s="134" t="str">
        <v>( 訪看27 )第    430 号</v>
      </c>
      <c r="AS455" s="134" t="str">
        <v>( 訪看34 )第    332 号</v>
      </c>
      <c r="BM455" s="134" t="s">
        <v>11061</v>
      </c>
      <c r="BN455" s="134" t="s">
        <v>11062</v>
      </c>
      <c r="BO455" s="134" t="s">
        <v>11063</v>
      </c>
      <c r="BP455" s="134" t="s">
        <v>11064</v>
      </c>
    </row>
    <row r="456" spans="1:73" ht="71.099999999999994" customHeight="1" thickBot="1">
      <c r="A456" s="133"/>
      <c r="B456" s="184"/>
      <c r="C456" s="133"/>
      <c r="D456" s="184"/>
      <c r="E456" s="133"/>
      <c r="F456" s="133"/>
      <c r="G456" s="184"/>
      <c r="H456" s="133"/>
      <c r="I456" s="133"/>
      <c r="J456" s="184"/>
      <c r="K456" s="133"/>
      <c r="L456" s="133"/>
      <c r="M456" s="184"/>
      <c r="N456" s="133"/>
      <c r="O456" s="133"/>
      <c r="P456" s="184"/>
      <c r="Q456" s="133"/>
      <c r="R456" s="184"/>
      <c r="S456" s="133"/>
      <c r="T456" s="133"/>
      <c r="U456" s="133"/>
      <c r="V456" s="133"/>
      <c r="W456" s="184"/>
      <c r="X456" s="133"/>
      <c r="Y456" s="133"/>
      <c r="AB456" s="134" t="s">
        <v>6911</v>
      </c>
      <c r="AC456" s="146" t="e" cm="1">
        <f t="array" ref="AC456">_xlfn.TEXTSPLIT(H456,CHAR(10))</f>
        <v>#VALUE!</v>
      </c>
      <c r="AD456" s="146"/>
      <c r="AE456" s="146" t="e">
        <v>#VALUE!</v>
      </c>
      <c r="AG456" s="134" t="e" cm="1" vm="1">
        <f t="array" ref="AG456">_xlfn.TEXTJOIN(",",TRUE,_xlfn._xlws.FILTER(市町村コード!$B$2:$B$186,ISNUMBER(SEARCH(市町村コード!$B$2:$B$186,K456))))</f>
        <v>#VALUE!</v>
      </c>
      <c r="AH456" s="134" t="e" vm="1">
        <v>#VALUE!</v>
      </c>
      <c r="AI456" s="134" t="str">
        <f t="shared" si="12"/>
        <v/>
      </c>
      <c r="AJ456" s="134" t="str">
        <f t="shared" si="13"/>
        <v/>
      </c>
      <c r="AK456" s="134" t="s">
        <v>6911</v>
      </c>
      <c r="AO456" s="133"/>
      <c r="AP456" s="134" t="e" cm="1">
        <f t="array" ref="AP456">_xlfn.TEXTSPLIT(AO456,CHAR(10))</f>
        <v>#VALUE!</v>
      </c>
      <c r="BM456" s="134" t="e">
        <v>#VALUE!</v>
      </c>
    </row>
    <row r="457" spans="1:73" ht="0.95" customHeight="1">
      <c r="A457" s="133"/>
      <c r="B457" s="183"/>
      <c r="C457" s="183"/>
      <c r="D457" s="183"/>
      <c r="E457" s="183"/>
      <c r="F457" s="183"/>
      <c r="G457" s="183"/>
      <c r="H457" s="183"/>
      <c r="I457" s="183"/>
      <c r="J457" s="183"/>
      <c r="K457" s="183"/>
      <c r="L457" s="183"/>
      <c r="M457" s="183"/>
      <c r="N457" s="183"/>
      <c r="O457" s="183"/>
      <c r="P457" s="183"/>
      <c r="Q457" s="183"/>
      <c r="R457" s="183"/>
      <c r="S457" s="183"/>
      <c r="T457" s="183"/>
      <c r="U457" s="183"/>
      <c r="V457" s="183"/>
      <c r="W457" s="133"/>
      <c r="X457" s="133"/>
      <c r="Y457" s="133"/>
      <c r="AB457" s="134" t="s">
        <v>6911</v>
      </c>
      <c r="AC457" s="146" t="e" cm="1">
        <f t="array" ref="AC457">_xlfn.TEXTSPLIT(H457,CHAR(10))</f>
        <v>#VALUE!</v>
      </c>
      <c r="AD457" s="146"/>
      <c r="AE457" s="146" t="e">
        <v>#VALUE!</v>
      </c>
      <c r="AG457" s="134" t="e" cm="1" vm="1">
        <f t="array" ref="AG457">_xlfn.TEXTJOIN(",",TRUE,_xlfn._xlws.FILTER(市町村コード!$B$2:$B$186,ISNUMBER(SEARCH(市町村コード!$B$2:$B$186,K457))))</f>
        <v>#VALUE!</v>
      </c>
      <c r="AH457" s="134" t="e" vm="1">
        <v>#VALUE!</v>
      </c>
      <c r="AI457" s="134" t="str">
        <f t="shared" ref="AI457:AI520" si="14">MID(K457,10,300)</f>
        <v/>
      </c>
      <c r="AJ457" s="134" t="str">
        <f t="shared" ref="AJ457:AJ520" si="15">LEFT(K457,9)</f>
        <v/>
      </c>
      <c r="AK457" s="134" t="s">
        <v>6911</v>
      </c>
      <c r="AP457" s="134" t="e" cm="1">
        <f t="array" ref="AP457">_xlfn.TEXTSPLIT(AO457,CHAR(10))</f>
        <v>#VALUE!</v>
      </c>
      <c r="BM457" s="134" t="e">
        <v>#VALUE!</v>
      </c>
    </row>
    <row r="458" spans="1:73" ht="60" customHeight="1">
      <c r="A458" s="133"/>
      <c r="B458" s="133"/>
      <c r="C458" s="133"/>
      <c r="D458" s="133"/>
      <c r="E458" s="133"/>
      <c r="F458" s="133"/>
      <c r="G458" s="133"/>
      <c r="H458" s="133"/>
      <c r="I458" s="133"/>
      <c r="J458" s="133"/>
      <c r="K458" s="133"/>
      <c r="L458" s="133"/>
      <c r="M458" s="133"/>
      <c r="N458" s="133"/>
      <c r="O458" s="133"/>
      <c r="P458" s="133"/>
      <c r="Q458" s="133"/>
      <c r="R458" s="133"/>
      <c r="S458" s="133"/>
      <c r="T458" s="133"/>
      <c r="U458" s="133"/>
      <c r="V458" s="133"/>
      <c r="W458" s="133"/>
      <c r="X458" s="133"/>
      <c r="Y458" s="133"/>
      <c r="AB458" s="134" t="s">
        <v>6911</v>
      </c>
      <c r="AC458" s="146" t="e" cm="1">
        <f t="array" ref="AC458">_xlfn.TEXTSPLIT(H458,CHAR(10))</f>
        <v>#VALUE!</v>
      </c>
      <c r="AD458" s="146"/>
      <c r="AE458" s="146" t="e">
        <v>#VALUE!</v>
      </c>
      <c r="AG458" s="134" t="e" cm="1" vm="1">
        <f t="array" ref="AG458">_xlfn.TEXTJOIN(",",TRUE,_xlfn._xlws.FILTER(市町村コード!$B$2:$B$186,ISNUMBER(SEARCH(市町村コード!$B$2:$B$186,K458))))</f>
        <v>#VALUE!</v>
      </c>
      <c r="AH458" s="134" t="e" vm="1">
        <v>#VALUE!</v>
      </c>
      <c r="AI458" s="134" t="str">
        <f t="shared" si="14"/>
        <v/>
      </c>
      <c r="AJ458" s="134" t="str">
        <f t="shared" si="15"/>
        <v/>
      </c>
      <c r="AK458" s="134" t="s">
        <v>6911</v>
      </c>
      <c r="AO458" s="133"/>
      <c r="AP458" s="134" t="e" cm="1">
        <f t="array" ref="AP458">_xlfn.TEXTSPLIT(AO458,CHAR(10))</f>
        <v>#VALUE!</v>
      </c>
      <c r="BM458" s="134" t="e">
        <v>#VALUE!</v>
      </c>
    </row>
    <row r="459" spans="1:73" ht="12" customHeight="1">
      <c r="A459" s="133"/>
      <c r="B459" s="133"/>
      <c r="C459" s="133"/>
      <c r="D459" s="133"/>
      <c r="E459" s="133"/>
      <c r="F459" s="133"/>
      <c r="G459" s="133"/>
      <c r="H459" s="133"/>
      <c r="I459" s="133"/>
      <c r="J459" s="133"/>
      <c r="K459" s="133"/>
      <c r="L459" s="133"/>
      <c r="M459" s="133"/>
      <c r="N459" s="133"/>
      <c r="O459" s="133"/>
      <c r="P459" s="133"/>
      <c r="Q459" s="133"/>
      <c r="R459" s="133"/>
      <c r="S459" s="133"/>
      <c r="T459" s="133"/>
      <c r="U459" s="133"/>
      <c r="V459" s="133"/>
      <c r="W459" s="133"/>
      <c r="X459" s="133"/>
      <c r="Y459" s="133"/>
      <c r="AB459" s="134" t="s">
        <v>6911</v>
      </c>
      <c r="AC459" s="146" t="e" cm="1">
        <f t="array" ref="AC459">_xlfn.TEXTSPLIT(H459,CHAR(10))</f>
        <v>#VALUE!</v>
      </c>
      <c r="AD459" s="146"/>
      <c r="AE459" s="146" t="e">
        <v>#VALUE!</v>
      </c>
      <c r="AG459" s="134" t="e" cm="1" vm="1">
        <f t="array" ref="AG459">_xlfn.TEXTJOIN(",",TRUE,_xlfn._xlws.FILTER(市町村コード!$B$2:$B$186,ISNUMBER(SEARCH(市町村コード!$B$2:$B$186,K459))))</f>
        <v>#VALUE!</v>
      </c>
      <c r="AH459" s="134" t="e" vm="1">
        <v>#VALUE!</v>
      </c>
      <c r="AI459" s="134" t="str">
        <f t="shared" si="14"/>
        <v/>
      </c>
      <c r="AJ459" s="134" t="str">
        <f t="shared" si="15"/>
        <v/>
      </c>
      <c r="AK459" s="134" t="s">
        <v>6911</v>
      </c>
      <c r="AO459" s="133"/>
      <c r="AP459" s="134" t="e" cm="1">
        <f t="array" ref="AP459">_xlfn.TEXTSPLIT(AO459,CHAR(10))</f>
        <v>#VALUE!</v>
      </c>
      <c r="BM459" s="134" t="e">
        <v>#VALUE!</v>
      </c>
    </row>
    <row r="460" spans="1:73" ht="8.1" customHeight="1">
      <c r="A460" s="133"/>
      <c r="B460" s="133"/>
      <c r="C460" s="133"/>
      <c r="D460" s="133"/>
      <c r="E460" s="133"/>
      <c r="F460" s="133"/>
      <c r="G460" s="133"/>
      <c r="H460" s="133"/>
      <c r="I460" s="178" t="s">
        <v>476</v>
      </c>
      <c r="J460" s="178"/>
      <c r="K460" s="178"/>
      <c r="L460" s="133"/>
      <c r="M460" s="133"/>
      <c r="N460" s="133"/>
      <c r="O460" s="133"/>
      <c r="P460" s="133"/>
      <c r="Q460" s="133"/>
      <c r="R460" s="133"/>
      <c r="S460" s="133"/>
      <c r="T460" s="133"/>
      <c r="U460" s="133"/>
      <c r="V460" s="133"/>
      <c r="W460" s="133"/>
      <c r="X460" s="133"/>
      <c r="Y460" s="133"/>
      <c r="AB460" s="134" t="s">
        <v>6911</v>
      </c>
      <c r="AC460" s="146" t="e" cm="1">
        <f t="array" ref="AC460">_xlfn.TEXTSPLIT(H460,CHAR(10))</f>
        <v>#VALUE!</v>
      </c>
      <c r="AD460" s="146"/>
      <c r="AE460" s="146" t="e">
        <v>#VALUE!</v>
      </c>
      <c r="AG460" s="134" t="e" cm="1" vm="1">
        <f t="array" ref="AG460">_xlfn.TEXTJOIN(",",TRUE,_xlfn._xlws.FILTER(市町村コード!$B$2:$B$186,ISNUMBER(SEARCH(市町村コード!$B$2:$B$186,K460))))</f>
        <v>#VALUE!</v>
      </c>
      <c r="AH460" s="134" t="e" vm="1">
        <v>#VALUE!</v>
      </c>
      <c r="AI460" s="134" t="str">
        <f t="shared" si="14"/>
        <v/>
      </c>
      <c r="AJ460" s="134" t="str">
        <f t="shared" si="15"/>
        <v/>
      </c>
      <c r="AK460" s="134" t="s">
        <v>6911</v>
      </c>
      <c r="AO460" s="133"/>
      <c r="AP460" s="134" t="e" cm="1">
        <f t="array" ref="AP460">_xlfn.TEXTSPLIT(AO460,CHAR(10))</f>
        <v>#VALUE!</v>
      </c>
      <c r="BM460" s="134" t="e">
        <v>#VALUE!</v>
      </c>
    </row>
    <row r="461" spans="1:73" ht="12" customHeight="1">
      <c r="A461" s="133"/>
      <c r="B461" s="179"/>
      <c r="C461" s="179"/>
      <c r="D461" s="179"/>
      <c r="E461" s="179"/>
      <c r="F461" s="133"/>
      <c r="G461" s="133"/>
      <c r="H461" s="133"/>
      <c r="I461" s="178"/>
      <c r="J461" s="178"/>
      <c r="K461" s="178"/>
      <c r="L461" s="133"/>
      <c r="M461" s="133"/>
      <c r="N461" s="133"/>
      <c r="O461" s="133"/>
      <c r="P461" s="133"/>
      <c r="Q461" s="133"/>
      <c r="R461" s="133"/>
      <c r="S461" s="133"/>
      <c r="T461" s="133"/>
      <c r="U461" s="133"/>
      <c r="V461" s="133"/>
      <c r="W461" s="133"/>
      <c r="X461" s="133"/>
      <c r="Y461" s="133"/>
      <c r="AB461" s="134" t="s">
        <v>6911</v>
      </c>
      <c r="AC461" s="146" t="e" cm="1">
        <f t="array" ref="AC461">_xlfn.TEXTSPLIT(H461,CHAR(10))</f>
        <v>#VALUE!</v>
      </c>
      <c r="AD461" s="146"/>
      <c r="AE461" s="146" t="e">
        <v>#VALUE!</v>
      </c>
      <c r="AG461" s="134" t="e" cm="1" vm="1">
        <f t="array" ref="AG461">_xlfn.TEXTJOIN(",",TRUE,_xlfn._xlws.FILTER(市町村コード!$B$2:$B$186,ISNUMBER(SEARCH(市町村コード!$B$2:$B$186,K461))))</f>
        <v>#VALUE!</v>
      </c>
      <c r="AH461" s="134" t="e" vm="1">
        <v>#VALUE!</v>
      </c>
      <c r="AI461" s="134" t="str">
        <f t="shared" si="14"/>
        <v/>
      </c>
      <c r="AJ461" s="134" t="str">
        <f t="shared" si="15"/>
        <v/>
      </c>
      <c r="AK461" s="134" t="s">
        <v>6911</v>
      </c>
      <c r="AO461" s="133"/>
      <c r="AP461" s="134" t="e" cm="1">
        <f t="array" ref="AP461">_xlfn.TEXTSPLIT(AO461,CHAR(10))</f>
        <v>#VALUE!</v>
      </c>
      <c r="BM461" s="134" t="e">
        <v>#VALUE!</v>
      </c>
    </row>
    <row r="462" spans="1:73" ht="14.1" customHeight="1">
      <c r="A462" s="133"/>
      <c r="B462" s="133"/>
      <c r="C462" s="180" t="s">
        <v>477</v>
      </c>
      <c r="D462" s="180"/>
      <c r="E462" s="180"/>
      <c r="F462" s="180"/>
      <c r="G462" s="180"/>
      <c r="H462" s="180"/>
      <c r="I462" s="180"/>
      <c r="J462" s="180"/>
      <c r="K462" s="180"/>
      <c r="L462" s="133"/>
      <c r="M462" s="133"/>
      <c r="N462" s="133"/>
      <c r="O462" s="181" t="s">
        <v>478</v>
      </c>
      <c r="P462" s="181"/>
      <c r="Q462" s="181"/>
      <c r="R462" s="181"/>
      <c r="S462" s="181"/>
      <c r="T462" s="135" t="s">
        <v>685</v>
      </c>
      <c r="U462" s="136" t="s">
        <v>480</v>
      </c>
      <c r="V462" s="133"/>
      <c r="W462" s="133"/>
      <c r="X462" s="133"/>
      <c r="Y462" s="133"/>
      <c r="AB462" s="134" t="s">
        <v>6911</v>
      </c>
      <c r="AC462" s="146" t="e" cm="1">
        <f t="array" ref="AC462">_xlfn.TEXTSPLIT(H462,CHAR(10))</f>
        <v>#VALUE!</v>
      </c>
      <c r="AD462" s="146"/>
      <c r="AE462" s="146" t="e">
        <v>#VALUE!</v>
      </c>
      <c r="AG462" s="134" t="e" cm="1" vm="1">
        <f t="array" ref="AG462">_xlfn.TEXTJOIN(",",TRUE,_xlfn._xlws.FILTER(市町村コード!$B$2:$B$186,ISNUMBER(SEARCH(市町村コード!$B$2:$B$186,K462))))</f>
        <v>#VALUE!</v>
      </c>
      <c r="AH462" s="134" t="e" vm="1">
        <v>#VALUE!</v>
      </c>
      <c r="AI462" s="134" t="str">
        <f t="shared" si="14"/>
        <v/>
      </c>
      <c r="AJ462" s="134" t="str">
        <f t="shared" si="15"/>
        <v/>
      </c>
      <c r="AK462" s="134" t="s">
        <v>6911</v>
      </c>
      <c r="AP462" s="134" t="e" cm="1">
        <f t="array" ref="AP462">_xlfn.TEXTSPLIT(AO462,CHAR(10))</f>
        <v>#VALUE!</v>
      </c>
      <c r="BM462" s="134" t="e">
        <v>#VALUE!</v>
      </c>
    </row>
    <row r="463" spans="1:73" ht="0.95" customHeight="1" thickBot="1">
      <c r="A463" s="133"/>
      <c r="B463" s="133"/>
      <c r="C463" s="133"/>
      <c r="D463" s="133"/>
      <c r="E463" s="133"/>
      <c r="F463" s="133"/>
      <c r="G463" s="133"/>
      <c r="H463" s="133"/>
      <c r="I463" s="133"/>
      <c r="J463" s="133"/>
      <c r="K463" s="133"/>
      <c r="L463" s="133"/>
      <c r="M463" s="133"/>
      <c r="N463" s="133"/>
      <c r="O463" s="133"/>
      <c r="P463" s="133"/>
      <c r="Q463" s="133"/>
      <c r="R463" s="133"/>
      <c r="S463" s="133"/>
      <c r="T463" s="133"/>
      <c r="U463" s="133"/>
      <c r="V463" s="133"/>
      <c r="W463" s="133"/>
      <c r="X463" s="133"/>
      <c r="Y463" s="133"/>
      <c r="AB463" s="134" t="s">
        <v>6911</v>
      </c>
      <c r="AC463" s="146" t="e" cm="1">
        <f t="array" ref="AC463">_xlfn.TEXTSPLIT(H463,CHAR(10))</f>
        <v>#VALUE!</v>
      </c>
      <c r="AD463" s="146"/>
      <c r="AE463" s="146" t="e">
        <v>#VALUE!</v>
      </c>
      <c r="AG463" s="134" t="e" cm="1" vm="1">
        <f t="array" ref="AG463">_xlfn.TEXTJOIN(",",TRUE,_xlfn._xlws.FILTER(市町村コード!$B$2:$B$186,ISNUMBER(SEARCH(市町村コード!$B$2:$B$186,K463))))</f>
        <v>#VALUE!</v>
      </c>
      <c r="AH463" s="134" t="e" vm="1">
        <v>#VALUE!</v>
      </c>
      <c r="AI463" s="134" t="str">
        <f t="shared" si="14"/>
        <v/>
      </c>
      <c r="AJ463" s="134" t="str">
        <f t="shared" si="15"/>
        <v/>
      </c>
      <c r="AK463" s="134" t="s">
        <v>6911</v>
      </c>
      <c r="AO463" s="133"/>
      <c r="AP463" s="134" t="e" cm="1">
        <f t="array" ref="AP463">_xlfn.TEXTSPLIT(AO463,CHAR(10))</f>
        <v>#VALUE!</v>
      </c>
      <c r="BM463" s="134" t="e">
        <v>#VALUE!</v>
      </c>
    </row>
    <row r="464" spans="1:73" ht="0.95" customHeight="1">
      <c r="A464" s="133"/>
      <c r="B464" s="176"/>
      <c r="C464" s="176"/>
      <c r="D464" s="176"/>
      <c r="E464" s="176"/>
      <c r="F464" s="176"/>
      <c r="G464" s="176"/>
      <c r="H464" s="176"/>
      <c r="I464" s="176"/>
      <c r="J464" s="176"/>
      <c r="K464" s="176"/>
      <c r="L464" s="176"/>
      <c r="M464" s="176"/>
      <c r="N464" s="176"/>
      <c r="O464" s="176"/>
      <c r="P464" s="176"/>
      <c r="Q464" s="176"/>
      <c r="R464" s="176"/>
      <c r="S464" s="176"/>
      <c r="T464" s="176"/>
      <c r="U464" s="176"/>
      <c r="V464" s="176"/>
      <c r="W464" s="176"/>
      <c r="X464" s="133"/>
      <c r="Y464" s="133"/>
      <c r="AB464" s="134" t="s">
        <v>6911</v>
      </c>
      <c r="AC464" s="146" t="e" cm="1">
        <f t="array" ref="AC464">_xlfn.TEXTSPLIT(H464,CHAR(10))</f>
        <v>#VALUE!</v>
      </c>
      <c r="AD464" s="146"/>
      <c r="AE464" s="146" t="e">
        <v>#VALUE!</v>
      </c>
      <c r="AG464" s="134" t="e" cm="1" vm="1">
        <f t="array" ref="AG464">_xlfn.TEXTJOIN(",",TRUE,_xlfn._xlws.FILTER(市町村コード!$B$2:$B$186,ISNUMBER(SEARCH(市町村コード!$B$2:$B$186,K464))))</f>
        <v>#VALUE!</v>
      </c>
      <c r="AH464" s="134" t="e" vm="1">
        <v>#VALUE!</v>
      </c>
      <c r="AI464" s="134" t="str">
        <f t="shared" si="14"/>
        <v/>
      </c>
      <c r="AJ464" s="134" t="str">
        <f t="shared" si="15"/>
        <v/>
      </c>
      <c r="AK464" s="134" t="s">
        <v>6911</v>
      </c>
      <c r="AP464" s="134" t="e" cm="1">
        <f t="array" ref="AP464">_xlfn.TEXTSPLIT(AO464,CHAR(10))</f>
        <v>#VALUE!</v>
      </c>
      <c r="BM464" s="134" t="e">
        <v>#VALUE!</v>
      </c>
    </row>
    <row r="465" spans="1:73" ht="15.95" customHeight="1" thickBot="1">
      <c r="A465" s="133"/>
      <c r="B465" s="137"/>
      <c r="C465" s="138" t="s">
        <v>481</v>
      </c>
      <c r="D465" s="137"/>
      <c r="E465" s="177" t="s">
        <v>482</v>
      </c>
      <c r="F465" s="177"/>
      <c r="G465" s="137"/>
      <c r="H465" s="177" t="s">
        <v>483</v>
      </c>
      <c r="I465" s="177"/>
      <c r="J465" s="137"/>
      <c r="K465" s="177" t="s">
        <v>484</v>
      </c>
      <c r="L465" s="177"/>
      <c r="M465" s="137"/>
      <c r="N465" s="177" t="s">
        <v>485</v>
      </c>
      <c r="O465" s="177"/>
      <c r="P465" s="137"/>
      <c r="Q465" s="139" t="s">
        <v>486</v>
      </c>
      <c r="R465" s="137"/>
      <c r="S465" s="177" t="s">
        <v>487</v>
      </c>
      <c r="T465" s="177"/>
      <c r="U465" s="177"/>
      <c r="V465" s="177"/>
      <c r="W465" s="137"/>
      <c r="X465" s="133"/>
      <c r="Y465" s="133"/>
      <c r="AB465" s="134" t="s">
        <v>482</v>
      </c>
      <c r="AC465" s="146" t="str" cm="1">
        <f t="array" ref="AC465">_xlfn.TEXTSPLIT(H465,CHAR(10))</f>
        <v>事業者名/事業所名</v>
      </c>
      <c r="AD465" s="146"/>
      <c r="AE465" s="146" t="s">
        <v>483</v>
      </c>
      <c r="AG465" s="134" t="e" cm="1" vm="1">
        <f t="array" ref="AG465">_xlfn.TEXTJOIN(",",TRUE,_xlfn._xlws.FILTER(市町村コード!$B$2:$B$186,ISNUMBER(SEARCH(市町村コード!$B$2:$B$186,K465))))</f>
        <v>#VALUE!</v>
      </c>
      <c r="AH465" s="134" t="e" vm="1">
        <v>#VALUE!</v>
      </c>
      <c r="AI465" s="134" t="str">
        <f t="shared" si="14"/>
        <v/>
      </c>
      <c r="AJ465" s="134" t="str">
        <f t="shared" si="15"/>
        <v>事業所所在地</v>
      </c>
      <c r="AK465" s="134" t="s">
        <v>484</v>
      </c>
      <c r="AO465" s="139" t="s">
        <v>486</v>
      </c>
      <c r="AP465" s="134" t="str" cm="1">
        <f t="array" ref="AP465">_xlfn.TEXTSPLIT(AO465,CHAR(10))</f>
        <v>受理番号</v>
      </c>
      <c r="BM465" s="134" t="s">
        <v>486</v>
      </c>
    </row>
    <row r="466" spans="1:73" ht="93" customHeight="1" thickBot="1">
      <c r="A466" s="133"/>
      <c r="B466" s="184"/>
      <c r="C466" s="140" t="s">
        <v>1649</v>
      </c>
      <c r="D466" s="184"/>
      <c r="E466" s="174" t="s">
        <v>1650</v>
      </c>
      <c r="F466" s="174"/>
      <c r="G466" s="184"/>
      <c r="H466" s="175" t="s">
        <v>1651</v>
      </c>
      <c r="I466" s="175"/>
      <c r="J466" s="184"/>
      <c r="K466" s="175" t="s">
        <v>1652</v>
      </c>
      <c r="L466" s="175"/>
      <c r="M466" s="184"/>
      <c r="N466" s="182" t="s">
        <v>1653</v>
      </c>
      <c r="O466" s="182"/>
      <c r="P466" s="184"/>
      <c r="Q466" s="141" t="s">
        <v>1654</v>
      </c>
      <c r="R466" s="184"/>
      <c r="S466" s="173" t="s">
        <v>1655</v>
      </c>
      <c r="T466" s="173"/>
      <c r="U466" s="173"/>
      <c r="V466" s="173"/>
      <c r="W466" s="184"/>
      <c r="X466" s="133"/>
      <c r="Y466" s="133"/>
      <c r="AB466" s="134" t="s">
        <v>9280</v>
      </c>
      <c r="AC466" s="146" t="str" cm="1">
        <f t="array" ref="AC466:AD466">_xlfn.TEXTSPLIT(H466,CHAR(10))</f>
        <v>株式会社セルクル</v>
      </c>
      <c r="AD466" s="146" t="str">
        <v>訪問看護ステーション　結ぶ</v>
      </c>
      <c r="AE466" s="146" t="s">
        <v>7878</v>
      </c>
      <c r="AF466" s="134" t="s">
        <v>7879</v>
      </c>
      <c r="AG466" s="134" t="str" cm="1">
        <f t="array" ref="AG466">_xlfn.TEXTJOIN(",",TRUE,_xlfn._xlws.FILTER(市町村コード!$B$2:$B$186,ISNUMBER(SEARCH(市町村コード!$B$2:$B$186,K466))))</f>
        <v>札幌市</v>
      </c>
      <c r="AH466" s="134" t="s">
        <v>6712</v>
      </c>
      <c r="AI466" s="134" t="str">
        <f t="shared" si="14"/>
        <v xml:space="preserve">
札幌市北区新琴似二条９丁目４番２４号</v>
      </c>
      <c r="AJ466" s="134" t="str">
        <f t="shared" si="15"/>
        <v>〒001－0902</v>
      </c>
      <c r="AK466" s="134" t="s">
        <v>7024</v>
      </c>
      <c r="AO466" s="142" t="s">
        <v>1654</v>
      </c>
      <c r="AP466" s="134" t="str" cm="1">
        <f t="array" ref="AP466:AW466">_xlfn.TEXTSPLIT(AO466,CHAR(10))</f>
        <v>( 訪看10 )第    712 号</v>
      </c>
      <c r="AQ466" s="134" t="str">
        <v>( 訪看24 )第   1037 号</v>
      </c>
      <c r="AR466" s="134" t="str">
        <v>( 訪看25 )第   1118 号</v>
      </c>
      <c r="AS466" s="134" t="str">
        <v>( 訪看27 )第    404 号</v>
      </c>
      <c r="AT466" s="134" t="str">
        <v>( 訪看28 )第    269 号</v>
      </c>
      <c r="AU466" s="134" t="str">
        <v>( 訪ベⅠ１ )第    550 号</v>
      </c>
      <c r="AV466" s="134" t="str">
        <v>( 訪ベⅠ１注 )第    266 号</v>
      </c>
      <c r="AW466" s="134" t="str">
        <v>( 訪看41 )第    368 号</v>
      </c>
      <c r="BM466" s="134" t="s">
        <v>11065</v>
      </c>
      <c r="BN466" s="134" t="s">
        <v>11066</v>
      </c>
      <c r="BO466" s="134" t="s">
        <v>11067</v>
      </c>
      <c r="BP466" s="134" t="s">
        <v>11068</v>
      </c>
      <c r="BQ466" s="134" t="s">
        <v>11069</v>
      </c>
      <c r="BR466" s="134" t="s">
        <v>11070</v>
      </c>
      <c r="BS466" s="134" t="s">
        <v>11071</v>
      </c>
      <c r="BT466" s="134" t="s">
        <v>11072</v>
      </c>
    </row>
    <row r="467" spans="1:73" ht="45.95" customHeight="1" thickBot="1">
      <c r="A467" s="133"/>
      <c r="B467" s="184"/>
      <c r="C467" s="140" t="s">
        <v>1656</v>
      </c>
      <c r="D467" s="184"/>
      <c r="E467" s="174" t="s">
        <v>1657</v>
      </c>
      <c r="F467" s="174"/>
      <c r="G467" s="184"/>
      <c r="H467" s="175" t="s">
        <v>1658</v>
      </c>
      <c r="I467" s="175"/>
      <c r="J467" s="184"/>
      <c r="K467" s="175" t="s">
        <v>1659</v>
      </c>
      <c r="L467" s="175"/>
      <c r="M467" s="184"/>
      <c r="N467" s="182" t="s">
        <v>1660</v>
      </c>
      <c r="O467" s="182"/>
      <c r="P467" s="184"/>
      <c r="Q467" s="141" t="s">
        <v>1661</v>
      </c>
      <c r="R467" s="184"/>
      <c r="S467" s="173" t="s">
        <v>1662</v>
      </c>
      <c r="T467" s="173"/>
      <c r="U467" s="173"/>
      <c r="V467" s="173"/>
      <c r="W467" s="184"/>
      <c r="X467" s="133"/>
      <c r="Y467" s="133"/>
      <c r="AB467" s="134" t="s">
        <v>9281</v>
      </c>
      <c r="AC467" s="146" t="str" cm="1">
        <f t="array" ref="AC467:AD467">_xlfn.TEXTSPLIT(H467,CHAR(10))</f>
        <v>株式会社ＮＯＹＡＵ</v>
      </c>
      <c r="AD467" s="146" t="str">
        <v>訪問看護リハステーション　サンテ</v>
      </c>
      <c r="AE467" s="146" t="s">
        <v>7880</v>
      </c>
      <c r="AF467" s="134" t="s">
        <v>7881</v>
      </c>
      <c r="AG467" s="134" t="str" cm="1">
        <f t="array" ref="AG467">_xlfn.TEXTJOIN(",",TRUE,_xlfn._xlws.FILTER(市町村コード!$B$2:$B$186,ISNUMBER(SEARCH(市町村コード!$B$2:$B$186,K467))))</f>
        <v>札幌市</v>
      </c>
      <c r="AH467" s="134" t="s">
        <v>6712</v>
      </c>
      <c r="AI467" s="134" t="str">
        <f t="shared" si="14"/>
        <v xml:space="preserve">
札幌市北区新川五条２丁目３－２７プレジデン２０２号室</v>
      </c>
      <c r="AJ467" s="134" t="str">
        <f t="shared" si="15"/>
        <v>〒001－0925</v>
      </c>
      <c r="AK467" s="134" t="s">
        <v>7025</v>
      </c>
      <c r="AO467" s="142" t="s">
        <v>1661</v>
      </c>
      <c r="AP467" s="134" t="str" cm="1">
        <f t="array" ref="AP467:AS467">_xlfn.TEXTSPLIT(AO467,CHAR(10))</f>
        <v>( 訪看10 )第    730 号</v>
      </c>
      <c r="AQ467" s="134" t="str">
        <v>( 訪看23 )第   1108 号</v>
      </c>
      <c r="AR467" s="134" t="str">
        <v>( 訪看25 )第   1136 号</v>
      </c>
      <c r="AS467" s="134" t="str">
        <v>( 訪看41 )第    369 号</v>
      </c>
      <c r="BM467" s="134" t="s">
        <v>11073</v>
      </c>
      <c r="BN467" s="134" t="s">
        <v>11074</v>
      </c>
      <c r="BO467" s="134" t="s">
        <v>11075</v>
      </c>
      <c r="BP467" s="134" t="s">
        <v>11076</v>
      </c>
    </row>
    <row r="468" spans="1:73" ht="75" customHeight="1" thickBot="1">
      <c r="A468" s="133"/>
      <c r="B468" s="184"/>
      <c r="C468" s="140" t="s">
        <v>1663</v>
      </c>
      <c r="D468" s="184"/>
      <c r="E468" s="174" t="s">
        <v>1664</v>
      </c>
      <c r="F468" s="174"/>
      <c r="G468" s="184"/>
      <c r="H468" s="175" t="s">
        <v>1665</v>
      </c>
      <c r="I468" s="175"/>
      <c r="J468" s="184"/>
      <c r="K468" s="175" t="s">
        <v>1666</v>
      </c>
      <c r="L468" s="175"/>
      <c r="M468" s="184"/>
      <c r="N468" s="182" t="s">
        <v>1667</v>
      </c>
      <c r="O468" s="182"/>
      <c r="P468" s="184"/>
      <c r="Q468" s="141" t="s">
        <v>1668</v>
      </c>
      <c r="R468" s="184"/>
      <c r="S468" s="173" t="s">
        <v>1669</v>
      </c>
      <c r="T468" s="173"/>
      <c r="U468" s="173"/>
      <c r="V468" s="173"/>
      <c r="W468" s="184"/>
      <c r="X468" s="133"/>
      <c r="Y468" s="133"/>
      <c r="AB468" s="134" t="s">
        <v>9282</v>
      </c>
      <c r="AC468" s="146" t="str" cm="1">
        <f t="array" ref="AC468:AD468">_xlfn.TEXTSPLIT(H468,CHAR(10))</f>
        <v>株式会社Ｈ＆Ｆ</v>
      </c>
      <c r="AD468" s="146" t="str">
        <v>訪問看護ステーションひじり</v>
      </c>
      <c r="AE468" s="146" t="s">
        <v>7882</v>
      </c>
      <c r="AF468" s="134" t="s">
        <v>7883</v>
      </c>
      <c r="AG468" s="134" t="str" cm="1">
        <f t="array" ref="AG468">_xlfn.TEXTJOIN(",",TRUE,_xlfn._xlws.FILTER(市町村コード!$B$2:$B$186,ISNUMBER(SEARCH(市町村コード!$B$2:$B$186,K468))))</f>
        <v>札幌市</v>
      </c>
      <c r="AH468" s="134" t="s">
        <v>6712</v>
      </c>
      <c r="AI468" s="134" t="str">
        <f t="shared" si="14"/>
        <v xml:space="preserve">
札幌市東区東苗穂十三条３丁目２６番５号エクセレンス東苗穂Ａ棟</v>
      </c>
      <c r="AJ468" s="134" t="str">
        <f t="shared" si="15"/>
        <v>〒007－0813</v>
      </c>
      <c r="AK468" s="134" t="s">
        <v>7026</v>
      </c>
      <c r="AO468" s="142" t="s">
        <v>1668</v>
      </c>
      <c r="AP468" s="134" t="str" cm="1">
        <f t="array" ref="AP468:AV468">_xlfn.TEXTSPLIT(AO468,CHAR(10))</f>
        <v>( 訪看10 )第    732 号</v>
      </c>
      <c r="AQ468" s="134" t="str">
        <v>( 訪看24 )第   1056 号</v>
      </c>
      <c r="AR468" s="134" t="str">
        <v>( 訪看25 )第   1138 号</v>
      </c>
      <c r="AS468" s="134" t="str">
        <v>( 訪看27 )第    422 号</v>
      </c>
      <c r="AT468" s="134" t="str">
        <v>( 訪看34 )第    316 号</v>
      </c>
      <c r="AU468" s="134" t="str">
        <v>( 訪ベⅠ１ )第    542 号</v>
      </c>
      <c r="AV468" s="134" t="str">
        <v>( 訪看41 )第    394 号</v>
      </c>
      <c r="BM468" s="134" t="s">
        <v>11077</v>
      </c>
      <c r="BN468" s="134" t="s">
        <v>11078</v>
      </c>
      <c r="BO468" s="134" t="s">
        <v>11079</v>
      </c>
      <c r="BP468" s="134" t="s">
        <v>11080</v>
      </c>
      <c r="BQ468" s="134" t="s">
        <v>11081</v>
      </c>
      <c r="BR468" s="134" t="s">
        <v>11082</v>
      </c>
      <c r="BS468" s="134" t="s">
        <v>11083</v>
      </c>
    </row>
    <row r="469" spans="1:73" ht="102" customHeight="1" thickBot="1">
      <c r="A469" s="133"/>
      <c r="B469" s="184"/>
      <c r="C469" s="140" t="s">
        <v>1670</v>
      </c>
      <c r="D469" s="184"/>
      <c r="E469" s="174" t="s">
        <v>1671</v>
      </c>
      <c r="F469" s="174"/>
      <c r="G469" s="184"/>
      <c r="H469" s="175" t="s">
        <v>1672</v>
      </c>
      <c r="I469" s="175"/>
      <c r="J469" s="184"/>
      <c r="K469" s="175" t="s">
        <v>1673</v>
      </c>
      <c r="L469" s="175"/>
      <c r="M469" s="184"/>
      <c r="N469" s="182" t="s">
        <v>1674</v>
      </c>
      <c r="O469" s="182"/>
      <c r="P469" s="184"/>
      <c r="Q469" s="141" t="s">
        <v>1675</v>
      </c>
      <c r="R469" s="184"/>
      <c r="S469" s="173" t="s">
        <v>1676</v>
      </c>
      <c r="T469" s="173"/>
      <c r="U469" s="173"/>
      <c r="V469" s="173"/>
      <c r="W469" s="184"/>
      <c r="X469" s="133"/>
      <c r="Y469" s="133"/>
      <c r="AB469" s="134" t="s">
        <v>9283</v>
      </c>
      <c r="AC469" s="146" t="str" cm="1">
        <f t="array" ref="AC469:AD469">_xlfn.TEXTSPLIT(H469,CHAR(10))</f>
        <v>株式会社ティクニシア</v>
      </c>
      <c r="AD469" s="146" t="str">
        <v>アモレイ訪問看護ステーション</v>
      </c>
      <c r="AE469" s="146" t="s">
        <v>7884</v>
      </c>
      <c r="AF469" s="134" t="s">
        <v>7885</v>
      </c>
      <c r="AG469" s="134" t="str" cm="1">
        <f t="array" ref="AG469">_xlfn.TEXTJOIN(",",TRUE,_xlfn._xlws.FILTER(市町村コード!$B$2:$B$186,ISNUMBER(SEARCH(市町村コード!$B$2:$B$186,K469))))</f>
        <v>札幌市</v>
      </c>
      <c r="AH469" s="134" t="s">
        <v>6712</v>
      </c>
      <c r="AI469" s="134" t="str">
        <f t="shared" si="14"/>
        <v xml:space="preserve">
札幌市東区北二十二条東１５丁目４－２０グランメール東谷２０１</v>
      </c>
      <c r="AJ469" s="134" t="str">
        <f t="shared" si="15"/>
        <v>〒065－0022</v>
      </c>
      <c r="AK469" s="134" t="s">
        <v>6994</v>
      </c>
      <c r="AO469" s="142" t="s">
        <v>1675</v>
      </c>
      <c r="AP469" s="134" t="str" cm="1">
        <f t="array" ref="AP469:AX469">_xlfn.TEXTSPLIT(AO469,CHAR(10))</f>
        <v>( 訪看10 )第    780 号</v>
      </c>
      <c r="AQ469" s="134" t="str">
        <v>( 訪看24 )第   1111 号</v>
      </c>
      <c r="AR469" s="134" t="str">
        <v>( 訪看25 )第   1195 号</v>
      </c>
      <c r="AS469" s="134" t="str">
        <v>( 訪看27 )第    462 号</v>
      </c>
      <c r="AT469" s="134" t="str">
        <v>( 訪看28 )第    301 号</v>
      </c>
      <c r="AU469" s="134" t="str">
        <v>( 訪看34 )第    365 号</v>
      </c>
      <c r="AV469" s="134" t="str">
        <v>( 訪ベⅠ１ )第    417 号</v>
      </c>
      <c r="AW469" s="134" t="str">
        <v>( 訪ベⅡ１８ )第     36 号</v>
      </c>
      <c r="AX469" s="134" t="str">
        <v>( 訪看41 )第    455 号</v>
      </c>
      <c r="BM469" s="134" t="s">
        <v>11084</v>
      </c>
      <c r="BN469" s="134" t="s">
        <v>11085</v>
      </c>
      <c r="BO469" s="134" t="s">
        <v>11086</v>
      </c>
      <c r="BP469" s="134" t="s">
        <v>11087</v>
      </c>
      <c r="BQ469" s="134" t="s">
        <v>11088</v>
      </c>
      <c r="BR469" s="134" t="s">
        <v>11089</v>
      </c>
      <c r="BS469" s="134" t="s">
        <v>11090</v>
      </c>
      <c r="BT469" s="134" t="s">
        <v>11091</v>
      </c>
      <c r="BU469" s="134" t="s">
        <v>11092</v>
      </c>
    </row>
    <row r="470" spans="1:73" ht="45.95" customHeight="1" thickBot="1">
      <c r="A470" s="133"/>
      <c r="B470" s="184"/>
      <c r="C470" s="140" t="s">
        <v>1677</v>
      </c>
      <c r="D470" s="184"/>
      <c r="E470" s="174" t="s">
        <v>1678</v>
      </c>
      <c r="F470" s="174"/>
      <c r="G470" s="184"/>
      <c r="H470" s="175" t="s">
        <v>1679</v>
      </c>
      <c r="I470" s="175"/>
      <c r="J470" s="184"/>
      <c r="K470" s="175" t="s">
        <v>1680</v>
      </c>
      <c r="L470" s="175"/>
      <c r="M470" s="184"/>
      <c r="N470" s="182" t="s">
        <v>1681</v>
      </c>
      <c r="O470" s="182"/>
      <c r="P470" s="184"/>
      <c r="Q470" s="141" t="s">
        <v>1682</v>
      </c>
      <c r="R470" s="184"/>
      <c r="S470" s="173" t="s">
        <v>1045</v>
      </c>
      <c r="T470" s="173"/>
      <c r="U470" s="173"/>
      <c r="V470" s="173"/>
      <c r="W470" s="184"/>
      <c r="X470" s="133"/>
      <c r="Y470" s="133"/>
      <c r="AB470" s="134" t="s">
        <v>9284</v>
      </c>
      <c r="AC470" s="146" t="str" cm="1">
        <f t="array" ref="AC470:AD470">_xlfn.TEXTSPLIT(H470,CHAR(10))</f>
        <v>株式会社月白</v>
      </c>
      <c r="AD470" s="146" t="str">
        <v>暖訪問看護ステーション</v>
      </c>
      <c r="AE470" s="146" t="s">
        <v>7886</v>
      </c>
      <c r="AF470" s="134" t="s">
        <v>7887</v>
      </c>
      <c r="AG470" s="134" t="str" cm="1">
        <f t="array" ref="AG470">_xlfn.TEXTJOIN(",",TRUE,_xlfn._xlws.FILTER(市町村コード!$B$2:$B$186,ISNUMBER(SEARCH(市町村コード!$B$2:$B$186,K470))))</f>
        <v>札幌市</v>
      </c>
      <c r="AH470" s="134" t="s">
        <v>6712</v>
      </c>
      <c r="AI470" s="134" t="str">
        <f t="shared" si="14"/>
        <v xml:space="preserve">
札幌市北区新川西四条４丁目１０－１０</v>
      </c>
      <c r="AJ470" s="134" t="str">
        <f t="shared" si="15"/>
        <v>〒001－0934</v>
      </c>
      <c r="AK470" s="134" t="s">
        <v>7027</v>
      </c>
      <c r="AO470" s="142" t="s">
        <v>1682</v>
      </c>
      <c r="AP470" s="134" t="str" cm="1">
        <f t="array" ref="AP470:AR470">_xlfn.TEXTSPLIT(AO470,CHAR(10))</f>
        <v>( 訪看24 )第   1118 号</v>
      </c>
      <c r="AQ470" s="134" t="str">
        <v>( 訪看25 )第   1202 号</v>
      </c>
      <c r="AR470" s="134" t="str">
        <v>( 訪看41 )第    465 号</v>
      </c>
      <c r="BM470" s="134" t="s">
        <v>11093</v>
      </c>
      <c r="BN470" s="134" t="s">
        <v>11094</v>
      </c>
      <c r="BO470" s="134" t="s">
        <v>11095</v>
      </c>
    </row>
    <row r="471" spans="1:73" ht="93" customHeight="1" thickBot="1">
      <c r="A471" s="133"/>
      <c r="B471" s="184"/>
      <c r="C471" s="140" t="s">
        <v>1683</v>
      </c>
      <c r="D471" s="184"/>
      <c r="E471" s="174" t="s">
        <v>1684</v>
      </c>
      <c r="F471" s="174"/>
      <c r="G471" s="184"/>
      <c r="H471" s="175" t="s">
        <v>1685</v>
      </c>
      <c r="I471" s="175"/>
      <c r="J471" s="184"/>
      <c r="K471" s="175" t="s">
        <v>1686</v>
      </c>
      <c r="L471" s="175"/>
      <c r="M471" s="184"/>
      <c r="N471" s="182" t="s">
        <v>1687</v>
      </c>
      <c r="O471" s="182"/>
      <c r="P471" s="184"/>
      <c r="Q471" s="141" t="s">
        <v>1688</v>
      </c>
      <c r="R471" s="184"/>
      <c r="S471" s="173" t="s">
        <v>1689</v>
      </c>
      <c r="T471" s="173"/>
      <c r="U471" s="173"/>
      <c r="V471" s="173"/>
      <c r="W471" s="184"/>
      <c r="X471" s="133"/>
      <c r="Y471" s="133"/>
      <c r="AB471" s="134" t="s">
        <v>9285</v>
      </c>
      <c r="AC471" s="146" t="str" cm="1">
        <f t="array" ref="AC471:AD471">_xlfn.TEXTSPLIT(H471,CHAR(10))</f>
        <v>株式会社ファミリーケア翔</v>
      </c>
      <c r="AD471" s="146" t="str">
        <v>いつでもドア訪問看護リハビリステーション</v>
      </c>
      <c r="AE471" s="146" t="s">
        <v>7888</v>
      </c>
      <c r="AF471" s="134" t="s">
        <v>7889</v>
      </c>
      <c r="AG471" s="134" t="str" cm="1">
        <f t="array" ref="AG471">_xlfn.TEXTJOIN(",",TRUE,_xlfn._xlws.FILTER(市町村コード!$B$2:$B$186,ISNUMBER(SEARCH(市町村コード!$B$2:$B$186,K471))))</f>
        <v>札幌市</v>
      </c>
      <c r="AH471" s="134" t="s">
        <v>6712</v>
      </c>
      <c r="AI471" s="134" t="str">
        <f t="shared" si="14"/>
        <v xml:space="preserve">
札幌市東区北二十二条東３丁目１－３ＭＴガーデンＥａｓｔⅡ　２０１</v>
      </c>
      <c r="AJ471" s="134" t="str">
        <f t="shared" si="15"/>
        <v>〒065－0022</v>
      </c>
      <c r="AK471" s="134" t="s">
        <v>6994</v>
      </c>
      <c r="AO471" s="142" t="s">
        <v>1688</v>
      </c>
      <c r="AP471" s="134" t="str" cm="1">
        <f t="array" ref="AP471:AX471">_xlfn.TEXTSPLIT(AO471,CHAR(10))</f>
        <v>( 訪看10 )第    783 号</v>
      </c>
      <c r="AQ471" s="134" t="str">
        <v>( 訪看23 )第   1156 号</v>
      </c>
      <c r="AR471" s="134" t="str">
        <v>( 訪看24 )第   1117 号</v>
      </c>
      <c r="AS471" s="134" t="str">
        <v>( 訪看25 )第   1200 号</v>
      </c>
      <c r="AT471" s="134" t="str">
        <v>( 訪看27 )第    464 号</v>
      </c>
      <c r="AU471" s="134" t="str">
        <v>( 訪看28 )第    303 号</v>
      </c>
      <c r="AV471" s="134" t="str">
        <v>( 訪看35 )第     96 号</v>
      </c>
      <c r="AW471" s="134" t="str">
        <v>( 訪ベⅠ１ )第    427 号</v>
      </c>
      <c r="AX471" s="134" t="str">
        <v>( 訪看41 )第    464 号</v>
      </c>
      <c r="BM471" s="134" t="s">
        <v>11096</v>
      </c>
      <c r="BN471" s="134" t="s">
        <v>11097</v>
      </c>
      <c r="BO471" s="134" t="s">
        <v>11098</v>
      </c>
      <c r="BP471" s="134" t="s">
        <v>11099</v>
      </c>
      <c r="BQ471" s="134" t="s">
        <v>11100</v>
      </c>
      <c r="BR471" s="134" t="s">
        <v>11101</v>
      </c>
      <c r="BS471" s="134" t="s">
        <v>11102</v>
      </c>
      <c r="BT471" s="134" t="s">
        <v>11103</v>
      </c>
      <c r="BU471" s="134" t="s">
        <v>11104</v>
      </c>
    </row>
    <row r="472" spans="1:73" ht="15" customHeight="1" thickBot="1">
      <c r="A472" s="133"/>
      <c r="B472" s="184"/>
      <c r="C472" s="133"/>
      <c r="D472" s="184"/>
      <c r="E472" s="133"/>
      <c r="F472" s="133"/>
      <c r="G472" s="184"/>
      <c r="H472" s="133"/>
      <c r="I472" s="133"/>
      <c r="J472" s="184"/>
      <c r="K472" s="133"/>
      <c r="L472" s="133"/>
      <c r="M472" s="184"/>
      <c r="N472" s="133"/>
      <c r="O472" s="133"/>
      <c r="P472" s="184"/>
      <c r="Q472" s="133"/>
      <c r="R472" s="184"/>
      <c r="S472" s="133"/>
      <c r="T472" s="133"/>
      <c r="U472" s="133"/>
      <c r="V472" s="133"/>
      <c r="W472" s="184"/>
      <c r="X472" s="133"/>
      <c r="Y472" s="133"/>
      <c r="AB472" s="134" t="s">
        <v>6911</v>
      </c>
      <c r="AC472" s="146" t="e" cm="1">
        <f t="array" ref="AC472">_xlfn.TEXTSPLIT(H472,CHAR(10))</f>
        <v>#VALUE!</v>
      </c>
      <c r="AD472" s="146"/>
      <c r="AE472" s="146" t="e">
        <v>#VALUE!</v>
      </c>
      <c r="AG472" s="134" t="e" cm="1" vm="1">
        <f t="array" ref="AG472">_xlfn.TEXTJOIN(",",TRUE,_xlfn._xlws.FILTER(市町村コード!$B$2:$B$186,ISNUMBER(SEARCH(市町村コード!$B$2:$B$186,K472))))</f>
        <v>#VALUE!</v>
      </c>
      <c r="AH472" s="134" t="e" vm="1">
        <v>#VALUE!</v>
      </c>
      <c r="AI472" s="134" t="str">
        <f t="shared" si="14"/>
        <v/>
      </c>
      <c r="AJ472" s="134" t="str">
        <f t="shared" si="15"/>
        <v/>
      </c>
      <c r="AK472" s="134" t="s">
        <v>6911</v>
      </c>
      <c r="AO472" s="133"/>
      <c r="AP472" s="134" t="e" cm="1">
        <f t="array" ref="AP472">_xlfn.TEXTSPLIT(AO472,CHAR(10))</f>
        <v>#VALUE!</v>
      </c>
      <c r="BM472" s="134" t="e">
        <v>#VALUE!</v>
      </c>
    </row>
    <row r="473" spans="1:73" ht="0.95" customHeight="1">
      <c r="A473" s="133"/>
      <c r="B473" s="183"/>
      <c r="C473" s="183"/>
      <c r="D473" s="183"/>
      <c r="E473" s="183"/>
      <c r="F473" s="183"/>
      <c r="G473" s="183"/>
      <c r="H473" s="183"/>
      <c r="I473" s="183"/>
      <c r="J473" s="183"/>
      <c r="K473" s="183"/>
      <c r="L473" s="183"/>
      <c r="M473" s="183"/>
      <c r="N473" s="183"/>
      <c r="O473" s="183"/>
      <c r="P473" s="183"/>
      <c r="Q473" s="183"/>
      <c r="R473" s="183"/>
      <c r="S473" s="183"/>
      <c r="T473" s="183"/>
      <c r="U473" s="183"/>
      <c r="V473" s="183"/>
      <c r="W473" s="133"/>
      <c r="X473" s="133"/>
      <c r="Y473" s="133"/>
      <c r="AB473" s="134" t="s">
        <v>6911</v>
      </c>
      <c r="AC473" s="146" t="e" cm="1">
        <f t="array" ref="AC473">_xlfn.TEXTSPLIT(H473,CHAR(10))</f>
        <v>#VALUE!</v>
      </c>
      <c r="AD473" s="146"/>
      <c r="AE473" s="146" t="e">
        <v>#VALUE!</v>
      </c>
      <c r="AG473" s="134" t="e" cm="1" vm="1">
        <f t="array" ref="AG473">_xlfn.TEXTJOIN(",",TRUE,_xlfn._xlws.FILTER(市町村コード!$B$2:$B$186,ISNUMBER(SEARCH(市町村コード!$B$2:$B$186,K473))))</f>
        <v>#VALUE!</v>
      </c>
      <c r="AH473" s="134" t="e" vm="1">
        <v>#VALUE!</v>
      </c>
      <c r="AI473" s="134" t="str">
        <f t="shared" si="14"/>
        <v/>
      </c>
      <c r="AJ473" s="134" t="str">
        <f t="shared" si="15"/>
        <v/>
      </c>
      <c r="AK473" s="134" t="s">
        <v>6911</v>
      </c>
      <c r="AP473" s="134" t="e" cm="1">
        <f t="array" ref="AP473">_xlfn.TEXTSPLIT(AO473,CHAR(10))</f>
        <v>#VALUE!</v>
      </c>
      <c r="BM473" s="134" t="e">
        <v>#VALUE!</v>
      </c>
    </row>
    <row r="474" spans="1:73" ht="60" customHeight="1">
      <c r="A474" s="133"/>
      <c r="B474" s="133"/>
      <c r="C474" s="133"/>
      <c r="D474" s="133"/>
      <c r="E474" s="133"/>
      <c r="F474" s="133"/>
      <c r="G474" s="133"/>
      <c r="H474" s="133"/>
      <c r="I474" s="133"/>
      <c r="J474" s="133"/>
      <c r="K474" s="133"/>
      <c r="L474" s="133"/>
      <c r="M474" s="133"/>
      <c r="N474" s="133"/>
      <c r="O474" s="133"/>
      <c r="P474" s="133"/>
      <c r="Q474" s="133"/>
      <c r="R474" s="133"/>
      <c r="S474" s="133"/>
      <c r="T474" s="133"/>
      <c r="U474" s="133"/>
      <c r="V474" s="133"/>
      <c r="W474" s="133"/>
      <c r="X474" s="133"/>
      <c r="Y474" s="133"/>
      <c r="AB474" s="134" t="s">
        <v>6911</v>
      </c>
      <c r="AC474" s="146" t="e" cm="1">
        <f t="array" ref="AC474">_xlfn.TEXTSPLIT(H474,CHAR(10))</f>
        <v>#VALUE!</v>
      </c>
      <c r="AD474" s="146"/>
      <c r="AE474" s="146" t="e">
        <v>#VALUE!</v>
      </c>
      <c r="AG474" s="134" t="e" cm="1" vm="1">
        <f t="array" ref="AG474">_xlfn.TEXTJOIN(",",TRUE,_xlfn._xlws.FILTER(市町村コード!$B$2:$B$186,ISNUMBER(SEARCH(市町村コード!$B$2:$B$186,K474))))</f>
        <v>#VALUE!</v>
      </c>
      <c r="AH474" s="134" t="e" vm="1">
        <v>#VALUE!</v>
      </c>
      <c r="AI474" s="134" t="str">
        <f t="shared" si="14"/>
        <v/>
      </c>
      <c r="AJ474" s="134" t="str">
        <f t="shared" si="15"/>
        <v/>
      </c>
      <c r="AK474" s="134" t="s">
        <v>6911</v>
      </c>
      <c r="AO474" s="133"/>
      <c r="AP474" s="134" t="e" cm="1">
        <f t="array" ref="AP474">_xlfn.TEXTSPLIT(AO474,CHAR(10))</f>
        <v>#VALUE!</v>
      </c>
      <c r="BM474" s="134" t="e">
        <v>#VALUE!</v>
      </c>
    </row>
    <row r="475" spans="1:73" ht="12" customHeight="1">
      <c r="A475" s="133"/>
      <c r="B475" s="133"/>
      <c r="C475" s="133"/>
      <c r="D475" s="133"/>
      <c r="E475" s="133"/>
      <c r="F475" s="133"/>
      <c r="G475" s="133"/>
      <c r="H475" s="133"/>
      <c r="I475" s="133"/>
      <c r="J475" s="133"/>
      <c r="K475" s="133"/>
      <c r="L475" s="133"/>
      <c r="M475" s="133"/>
      <c r="N475" s="133"/>
      <c r="O475" s="133"/>
      <c r="P475" s="133"/>
      <c r="Q475" s="133"/>
      <c r="R475" s="133"/>
      <c r="S475" s="133"/>
      <c r="T475" s="133"/>
      <c r="U475" s="133"/>
      <c r="V475" s="133"/>
      <c r="W475" s="133"/>
      <c r="X475" s="133"/>
      <c r="Y475" s="133"/>
      <c r="AB475" s="134" t="s">
        <v>6911</v>
      </c>
      <c r="AC475" s="146" t="e" cm="1">
        <f t="array" ref="AC475">_xlfn.TEXTSPLIT(H475,CHAR(10))</f>
        <v>#VALUE!</v>
      </c>
      <c r="AD475" s="146"/>
      <c r="AE475" s="146" t="e">
        <v>#VALUE!</v>
      </c>
      <c r="AG475" s="134" t="e" cm="1" vm="1">
        <f t="array" ref="AG475">_xlfn.TEXTJOIN(",",TRUE,_xlfn._xlws.FILTER(市町村コード!$B$2:$B$186,ISNUMBER(SEARCH(市町村コード!$B$2:$B$186,K475))))</f>
        <v>#VALUE!</v>
      </c>
      <c r="AH475" s="134" t="e" vm="1">
        <v>#VALUE!</v>
      </c>
      <c r="AI475" s="134" t="str">
        <f t="shared" si="14"/>
        <v/>
      </c>
      <c r="AJ475" s="134" t="str">
        <f t="shared" si="15"/>
        <v/>
      </c>
      <c r="AK475" s="134" t="s">
        <v>6911</v>
      </c>
      <c r="AO475" s="133"/>
      <c r="AP475" s="134" t="e" cm="1">
        <f t="array" ref="AP475">_xlfn.TEXTSPLIT(AO475,CHAR(10))</f>
        <v>#VALUE!</v>
      </c>
      <c r="BM475" s="134" t="e">
        <v>#VALUE!</v>
      </c>
    </row>
    <row r="476" spans="1:73" ht="8.1" customHeight="1">
      <c r="A476" s="133"/>
      <c r="B476" s="133"/>
      <c r="C476" s="133"/>
      <c r="D476" s="133"/>
      <c r="E476" s="133"/>
      <c r="F476" s="133"/>
      <c r="G476" s="133"/>
      <c r="H476" s="133"/>
      <c r="I476" s="178" t="s">
        <v>476</v>
      </c>
      <c r="J476" s="178"/>
      <c r="K476" s="178"/>
      <c r="L476" s="133"/>
      <c r="M476" s="133"/>
      <c r="N476" s="133"/>
      <c r="O476" s="133"/>
      <c r="P476" s="133"/>
      <c r="Q476" s="133"/>
      <c r="R476" s="133"/>
      <c r="S476" s="133"/>
      <c r="T476" s="133"/>
      <c r="U476" s="133"/>
      <c r="V476" s="133"/>
      <c r="W476" s="133"/>
      <c r="X476" s="133"/>
      <c r="Y476" s="133"/>
      <c r="AB476" s="134" t="s">
        <v>6911</v>
      </c>
      <c r="AC476" s="146" t="e" cm="1">
        <f t="array" ref="AC476">_xlfn.TEXTSPLIT(H476,CHAR(10))</f>
        <v>#VALUE!</v>
      </c>
      <c r="AD476" s="146"/>
      <c r="AE476" s="146" t="e">
        <v>#VALUE!</v>
      </c>
      <c r="AG476" s="134" t="e" cm="1" vm="1">
        <f t="array" ref="AG476">_xlfn.TEXTJOIN(",",TRUE,_xlfn._xlws.FILTER(市町村コード!$B$2:$B$186,ISNUMBER(SEARCH(市町村コード!$B$2:$B$186,K476))))</f>
        <v>#VALUE!</v>
      </c>
      <c r="AH476" s="134" t="e" vm="1">
        <v>#VALUE!</v>
      </c>
      <c r="AI476" s="134" t="str">
        <f t="shared" si="14"/>
        <v/>
      </c>
      <c r="AJ476" s="134" t="str">
        <f t="shared" si="15"/>
        <v/>
      </c>
      <c r="AK476" s="134" t="s">
        <v>6911</v>
      </c>
      <c r="AO476" s="133"/>
      <c r="AP476" s="134" t="e" cm="1">
        <f t="array" ref="AP476">_xlfn.TEXTSPLIT(AO476,CHAR(10))</f>
        <v>#VALUE!</v>
      </c>
      <c r="BM476" s="134" t="e">
        <v>#VALUE!</v>
      </c>
    </row>
    <row r="477" spans="1:73" ht="12" customHeight="1">
      <c r="A477" s="133"/>
      <c r="B477" s="179"/>
      <c r="C477" s="179"/>
      <c r="D477" s="179"/>
      <c r="E477" s="179"/>
      <c r="F477" s="133"/>
      <c r="G477" s="133"/>
      <c r="H477" s="133"/>
      <c r="I477" s="178"/>
      <c r="J477" s="178"/>
      <c r="K477" s="178"/>
      <c r="L477" s="133"/>
      <c r="M477" s="133"/>
      <c r="N477" s="133"/>
      <c r="O477" s="133"/>
      <c r="P477" s="133"/>
      <c r="Q477" s="133"/>
      <c r="R477" s="133"/>
      <c r="S477" s="133"/>
      <c r="T477" s="133"/>
      <c r="U477" s="133"/>
      <c r="V477" s="133"/>
      <c r="W477" s="133"/>
      <c r="X477" s="133"/>
      <c r="Y477" s="133"/>
      <c r="AB477" s="134" t="s">
        <v>6911</v>
      </c>
      <c r="AC477" s="146" t="e" cm="1">
        <f t="array" ref="AC477">_xlfn.TEXTSPLIT(H477,CHAR(10))</f>
        <v>#VALUE!</v>
      </c>
      <c r="AD477" s="146"/>
      <c r="AE477" s="146" t="e">
        <v>#VALUE!</v>
      </c>
      <c r="AG477" s="134" t="e" cm="1" vm="1">
        <f t="array" ref="AG477">_xlfn.TEXTJOIN(",",TRUE,_xlfn._xlws.FILTER(市町村コード!$B$2:$B$186,ISNUMBER(SEARCH(市町村コード!$B$2:$B$186,K477))))</f>
        <v>#VALUE!</v>
      </c>
      <c r="AH477" s="134" t="e" vm="1">
        <v>#VALUE!</v>
      </c>
      <c r="AI477" s="134" t="str">
        <f t="shared" si="14"/>
        <v/>
      </c>
      <c r="AJ477" s="134" t="str">
        <f t="shared" si="15"/>
        <v/>
      </c>
      <c r="AK477" s="134" t="s">
        <v>6911</v>
      </c>
      <c r="AO477" s="133"/>
      <c r="AP477" s="134" t="e" cm="1">
        <f t="array" ref="AP477">_xlfn.TEXTSPLIT(AO477,CHAR(10))</f>
        <v>#VALUE!</v>
      </c>
      <c r="BM477" s="134" t="e">
        <v>#VALUE!</v>
      </c>
    </row>
    <row r="478" spans="1:73" ht="14.1" customHeight="1">
      <c r="A478" s="133"/>
      <c r="B478" s="133"/>
      <c r="C478" s="180" t="s">
        <v>477</v>
      </c>
      <c r="D478" s="180"/>
      <c r="E478" s="180"/>
      <c r="F478" s="180"/>
      <c r="G478" s="180"/>
      <c r="H478" s="180"/>
      <c r="I478" s="180"/>
      <c r="J478" s="180"/>
      <c r="K478" s="180"/>
      <c r="L478" s="133"/>
      <c r="M478" s="133"/>
      <c r="N478" s="133"/>
      <c r="O478" s="181" t="s">
        <v>478</v>
      </c>
      <c r="P478" s="181"/>
      <c r="Q478" s="181"/>
      <c r="R478" s="181"/>
      <c r="S478" s="181"/>
      <c r="T478" s="135" t="s">
        <v>692</v>
      </c>
      <c r="U478" s="136" t="s">
        <v>480</v>
      </c>
      <c r="V478" s="133"/>
      <c r="W478" s="133"/>
      <c r="X478" s="133"/>
      <c r="Y478" s="133"/>
      <c r="AB478" s="134" t="s">
        <v>6911</v>
      </c>
      <c r="AC478" s="146" t="e" cm="1">
        <f t="array" ref="AC478">_xlfn.TEXTSPLIT(H478,CHAR(10))</f>
        <v>#VALUE!</v>
      </c>
      <c r="AD478" s="146"/>
      <c r="AE478" s="146" t="e">
        <v>#VALUE!</v>
      </c>
      <c r="AG478" s="134" t="e" cm="1" vm="1">
        <f t="array" ref="AG478">_xlfn.TEXTJOIN(",",TRUE,_xlfn._xlws.FILTER(市町村コード!$B$2:$B$186,ISNUMBER(SEARCH(市町村コード!$B$2:$B$186,K478))))</f>
        <v>#VALUE!</v>
      </c>
      <c r="AH478" s="134" t="e" vm="1">
        <v>#VALUE!</v>
      </c>
      <c r="AI478" s="134" t="str">
        <f t="shared" si="14"/>
        <v/>
      </c>
      <c r="AJ478" s="134" t="str">
        <f t="shared" si="15"/>
        <v/>
      </c>
      <c r="AK478" s="134" t="s">
        <v>6911</v>
      </c>
      <c r="AP478" s="134" t="e" cm="1">
        <f t="array" ref="AP478">_xlfn.TEXTSPLIT(AO478,CHAR(10))</f>
        <v>#VALUE!</v>
      </c>
      <c r="BM478" s="134" t="e">
        <v>#VALUE!</v>
      </c>
    </row>
    <row r="479" spans="1:73" ht="0.95" customHeight="1" thickBot="1">
      <c r="A479" s="133"/>
      <c r="B479" s="133"/>
      <c r="C479" s="133"/>
      <c r="D479" s="133"/>
      <c r="E479" s="133"/>
      <c r="F479" s="133"/>
      <c r="G479" s="133"/>
      <c r="H479" s="133"/>
      <c r="I479" s="133"/>
      <c r="J479" s="133"/>
      <c r="K479" s="133"/>
      <c r="L479" s="133"/>
      <c r="M479" s="133"/>
      <c r="N479" s="133"/>
      <c r="O479" s="133"/>
      <c r="P479" s="133"/>
      <c r="Q479" s="133"/>
      <c r="R479" s="133"/>
      <c r="S479" s="133"/>
      <c r="T479" s="133"/>
      <c r="U479" s="133"/>
      <c r="V479" s="133"/>
      <c r="W479" s="133"/>
      <c r="X479" s="133"/>
      <c r="Y479" s="133"/>
      <c r="AB479" s="134" t="s">
        <v>6911</v>
      </c>
      <c r="AC479" s="146" t="e" cm="1">
        <f t="array" ref="AC479">_xlfn.TEXTSPLIT(H479,CHAR(10))</f>
        <v>#VALUE!</v>
      </c>
      <c r="AD479" s="146"/>
      <c r="AE479" s="146" t="e">
        <v>#VALUE!</v>
      </c>
      <c r="AG479" s="134" t="e" cm="1" vm="1">
        <f t="array" ref="AG479">_xlfn.TEXTJOIN(",",TRUE,_xlfn._xlws.FILTER(市町村コード!$B$2:$B$186,ISNUMBER(SEARCH(市町村コード!$B$2:$B$186,K479))))</f>
        <v>#VALUE!</v>
      </c>
      <c r="AH479" s="134" t="e" vm="1">
        <v>#VALUE!</v>
      </c>
      <c r="AI479" s="134" t="str">
        <f t="shared" si="14"/>
        <v/>
      </c>
      <c r="AJ479" s="134" t="str">
        <f t="shared" si="15"/>
        <v/>
      </c>
      <c r="AK479" s="134" t="s">
        <v>6911</v>
      </c>
      <c r="AO479" s="133"/>
      <c r="AP479" s="134" t="e" cm="1">
        <f t="array" ref="AP479">_xlfn.TEXTSPLIT(AO479,CHAR(10))</f>
        <v>#VALUE!</v>
      </c>
      <c r="BM479" s="134" t="e">
        <v>#VALUE!</v>
      </c>
    </row>
    <row r="480" spans="1:73" ht="0.95" customHeight="1">
      <c r="A480" s="133"/>
      <c r="B480" s="176"/>
      <c r="C480" s="176"/>
      <c r="D480" s="176"/>
      <c r="E480" s="176"/>
      <c r="F480" s="176"/>
      <c r="G480" s="176"/>
      <c r="H480" s="176"/>
      <c r="I480" s="176"/>
      <c r="J480" s="176"/>
      <c r="K480" s="176"/>
      <c r="L480" s="176"/>
      <c r="M480" s="176"/>
      <c r="N480" s="176"/>
      <c r="O480" s="176"/>
      <c r="P480" s="176"/>
      <c r="Q480" s="176"/>
      <c r="R480" s="176"/>
      <c r="S480" s="176"/>
      <c r="T480" s="176"/>
      <c r="U480" s="176"/>
      <c r="V480" s="176"/>
      <c r="W480" s="176"/>
      <c r="X480" s="133"/>
      <c r="Y480" s="133"/>
      <c r="AB480" s="134" t="s">
        <v>6911</v>
      </c>
      <c r="AC480" s="146" t="e" cm="1">
        <f t="array" ref="AC480">_xlfn.TEXTSPLIT(H480,CHAR(10))</f>
        <v>#VALUE!</v>
      </c>
      <c r="AD480" s="146"/>
      <c r="AE480" s="146" t="e">
        <v>#VALUE!</v>
      </c>
      <c r="AG480" s="134" t="e" cm="1" vm="1">
        <f t="array" ref="AG480">_xlfn.TEXTJOIN(",",TRUE,_xlfn._xlws.FILTER(市町村コード!$B$2:$B$186,ISNUMBER(SEARCH(市町村コード!$B$2:$B$186,K480))))</f>
        <v>#VALUE!</v>
      </c>
      <c r="AH480" s="134" t="e" vm="1">
        <v>#VALUE!</v>
      </c>
      <c r="AI480" s="134" t="str">
        <f t="shared" si="14"/>
        <v/>
      </c>
      <c r="AJ480" s="134" t="str">
        <f t="shared" si="15"/>
        <v/>
      </c>
      <c r="AK480" s="134" t="s">
        <v>6911</v>
      </c>
      <c r="AP480" s="134" t="e" cm="1">
        <f t="array" ref="AP480">_xlfn.TEXTSPLIT(AO480,CHAR(10))</f>
        <v>#VALUE!</v>
      </c>
      <c r="BM480" s="134" t="e">
        <v>#VALUE!</v>
      </c>
    </row>
    <row r="481" spans="1:72" ht="15.95" customHeight="1" thickBot="1">
      <c r="A481" s="133"/>
      <c r="B481" s="137"/>
      <c r="C481" s="138" t="s">
        <v>481</v>
      </c>
      <c r="D481" s="137"/>
      <c r="E481" s="177" t="s">
        <v>482</v>
      </c>
      <c r="F481" s="177"/>
      <c r="G481" s="137"/>
      <c r="H481" s="177" t="s">
        <v>483</v>
      </c>
      <c r="I481" s="177"/>
      <c r="J481" s="137"/>
      <c r="K481" s="177" t="s">
        <v>484</v>
      </c>
      <c r="L481" s="177"/>
      <c r="M481" s="137"/>
      <c r="N481" s="177" t="s">
        <v>485</v>
      </c>
      <c r="O481" s="177"/>
      <c r="P481" s="137"/>
      <c r="Q481" s="139" t="s">
        <v>486</v>
      </c>
      <c r="R481" s="137"/>
      <c r="S481" s="177" t="s">
        <v>487</v>
      </c>
      <c r="T481" s="177"/>
      <c r="U481" s="177"/>
      <c r="V481" s="177"/>
      <c r="W481" s="137"/>
      <c r="X481" s="133"/>
      <c r="Y481" s="133"/>
      <c r="AB481" s="134" t="s">
        <v>482</v>
      </c>
      <c r="AC481" s="146" t="str" cm="1">
        <f t="array" ref="AC481">_xlfn.TEXTSPLIT(H481,CHAR(10))</f>
        <v>事業者名/事業所名</v>
      </c>
      <c r="AD481" s="146"/>
      <c r="AE481" s="146" t="s">
        <v>483</v>
      </c>
      <c r="AG481" s="134" t="e" cm="1" vm="1">
        <f t="array" ref="AG481">_xlfn.TEXTJOIN(",",TRUE,_xlfn._xlws.FILTER(市町村コード!$B$2:$B$186,ISNUMBER(SEARCH(市町村コード!$B$2:$B$186,K481))))</f>
        <v>#VALUE!</v>
      </c>
      <c r="AH481" s="134" t="e" vm="1">
        <v>#VALUE!</v>
      </c>
      <c r="AI481" s="134" t="str">
        <f t="shared" si="14"/>
        <v/>
      </c>
      <c r="AJ481" s="134" t="str">
        <f t="shared" si="15"/>
        <v>事業所所在地</v>
      </c>
      <c r="AK481" s="134" t="s">
        <v>484</v>
      </c>
      <c r="AO481" s="139" t="s">
        <v>486</v>
      </c>
      <c r="AP481" s="134" t="str" cm="1">
        <f t="array" ref="AP481">_xlfn.TEXTSPLIT(AO481,CHAR(10))</f>
        <v>受理番号</v>
      </c>
      <c r="BM481" s="134" t="s">
        <v>486</v>
      </c>
    </row>
    <row r="482" spans="1:72" ht="48" customHeight="1" thickBot="1">
      <c r="A482" s="133"/>
      <c r="B482" s="184"/>
      <c r="C482" s="140" t="s">
        <v>1690</v>
      </c>
      <c r="D482" s="184"/>
      <c r="E482" s="174" t="s">
        <v>1691</v>
      </c>
      <c r="F482" s="174"/>
      <c r="G482" s="184"/>
      <c r="H482" s="175" t="s">
        <v>1692</v>
      </c>
      <c r="I482" s="175"/>
      <c r="J482" s="184"/>
      <c r="K482" s="175" t="s">
        <v>1693</v>
      </c>
      <c r="L482" s="175"/>
      <c r="M482" s="184"/>
      <c r="N482" s="182" t="s">
        <v>1694</v>
      </c>
      <c r="O482" s="182"/>
      <c r="P482" s="184"/>
      <c r="Q482" s="141" t="s">
        <v>1695</v>
      </c>
      <c r="R482" s="184"/>
      <c r="S482" s="173" t="s">
        <v>1696</v>
      </c>
      <c r="T482" s="173"/>
      <c r="U482" s="173"/>
      <c r="V482" s="173"/>
      <c r="W482" s="184"/>
      <c r="X482" s="133"/>
      <c r="Y482" s="133"/>
      <c r="AB482" s="134" t="s">
        <v>9286</v>
      </c>
      <c r="AC482" s="146" t="str" cm="1">
        <f t="array" ref="AC482:AD482">_xlfn.TEXTSPLIT(H482,CHAR(10))</f>
        <v>株式会社ｂｅナース</v>
      </c>
      <c r="AD482" s="146" t="str">
        <v>訪問看護ステーションｂｅナース</v>
      </c>
      <c r="AE482" s="146" t="s">
        <v>7890</v>
      </c>
      <c r="AF482" s="134" t="s">
        <v>7891</v>
      </c>
      <c r="AG482" s="134" t="str" cm="1">
        <f t="array" ref="AG482">_xlfn.TEXTJOIN(",",TRUE,_xlfn._xlws.FILTER(市町村コード!$B$2:$B$186,ISNUMBER(SEARCH(市町村コード!$B$2:$B$186,K482))))</f>
        <v>札幌市</v>
      </c>
      <c r="AH482" s="134" t="s">
        <v>6712</v>
      </c>
      <c r="AI482" s="134" t="str">
        <f t="shared" si="14"/>
        <v xml:space="preserve">
札幌市北区北三十条西１４丁目３番１号２－３階</v>
      </c>
      <c r="AJ482" s="134" t="str">
        <f t="shared" si="15"/>
        <v>〒001－0030</v>
      </c>
      <c r="AK482" s="134" t="s">
        <v>7028</v>
      </c>
      <c r="AO482" s="142" t="s">
        <v>1695</v>
      </c>
      <c r="AP482" s="134" t="str" cm="1">
        <f t="array" ref="AP482:AT482">_xlfn.TEXTSPLIT(AO482,CHAR(10))</f>
        <v>( 訪看10 )第    787 号</v>
      </c>
      <c r="AQ482" s="134" t="str">
        <v>( 訪看24 )第   1119 号</v>
      </c>
      <c r="AR482" s="134" t="str">
        <v>( 訪看25 )第   1203 号</v>
      </c>
      <c r="AS482" s="134" t="str">
        <v>( 訪看34 )第    363 号</v>
      </c>
      <c r="AT482" s="134" t="str">
        <v>( 訪看41 )第    466 号</v>
      </c>
      <c r="BM482" s="134" t="s">
        <v>11105</v>
      </c>
      <c r="BN482" s="134" t="s">
        <v>11106</v>
      </c>
      <c r="BO482" s="134" t="s">
        <v>11107</v>
      </c>
      <c r="BP482" s="134" t="s">
        <v>11108</v>
      </c>
      <c r="BQ482" s="134" t="s">
        <v>11109</v>
      </c>
    </row>
    <row r="483" spans="1:72" ht="45.95" customHeight="1" thickBot="1">
      <c r="A483" s="133"/>
      <c r="B483" s="184"/>
      <c r="C483" s="140" t="s">
        <v>1697</v>
      </c>
      <c r="D483" s="184"/>
      <c r="E483" s="174" t="s">
        <v>1698</v>
      </c>
      <c r="F483" s="174"/>
      <c r="G483" s="184"/>
      <c r="H483" s="175" t="s">
        <v>1699</v>
      </c>
      <c r="I483" s="175"/>
      <c r="J483" s="184"/>
      <c r="K483" s="175" t="s">
        <v>1700</v>
      </c>
      <c r="L483" s="175"/>
      <c r="M483" s="184"/>
      <c r="N483" s="182" t="s">
        <v>1701</v>
      </c>
      <c r="O483" s="182"/>
      <c r="P483" s="184"/>
      <c r="Q483" s="141" t="s">
        <v>1702</v>
      </c>
      <c r="R483" s="184"/>
      <c r="S483" s="173" t="s">
        <v>1703</v>
      </c>
      <c r="T483" s="173"/>
      <c r="U483" s="173"/>
      <c r="V483" s="173"/>
      <c r="W483" s="184"/>
      <c r="X483" s="133"/>
      <c r="Y483" s="133"/>
      <c r="AB483" s="134" t="s">
        <v>9287</v>
      </c>
      <c r="AC483" s="146" t="str" cm="1">
        <f t="array" ref="AC483:AD483">_xlfn.TEXTSPLIT(H483,CHAR(10))</f>
        <v>黄雅株式会社</v>
      </c>
      <c r="AD483" s="146" t="str">
        <v>愛子訪問看護ステーション</v>
      </c>
      <c r="AE483" s="146" t="s">
        <v>7892</v>
      </c>
      <c r="AF483" s="134" t="s">
        <v>7893</v>
      </c>
      <c r="AG483" s="134" t="str" cm="1">
        <f t="array" ref="AG483">_xlfn.TEXTJOIN(",",TRUE,_xlfn._xlws.FILTER(市町村コード!$B$2:$B$186,ISNUMBER(SEARCH(市町村コード!$B$2:$B$186,K483))))</f>
        <v>札幌市</v>
      </c>
      <c r="AH483" s="134" t="s">
        <v>6712</v>
      </c>
      <c r="AI483" s="134" t="str">
        <f t="shared" si="14"/>
        <v xml:space="preserve">
札幌市東区北三十条東１９丁目３番１０</v>
      </c>
      <c r="AJ483" s="134" t="str">
        <f t="shared" si="15"/>
        <v>〒065－0030</v>
      </c>
      <c r="AK483" s="134" t="s">
        <v>6996</v>
      </c>
      <c r="AO483" s="142" t="s">
        <v>1702</v>
      </c>
      <c r="AP483" s="134" t="str" cm="1">
        <f t="array" ref="AP483:AR483">_xlfn.TEXTSPLIT(AO483,CHAR(10))</f>
        <v>( 訪看24 )第   1121 号</v>
      </c>
      <c r="AQ483" s="134" t="str">
        <v>( 訪看25 )第   1206 号</v>
      </c>
      <c r="AR483" s="134" t="str">
        <v>( 訪看41 )第    470 号</v>
      </c>
      <c r="BM483" s="134" t="s">
        <v>11110</v>
      </c>
      <c r="BN483" s="134" t="s">
        <v>11111</v>
      </c>
      <c r="BO483" s="134" t="s">
        <v>11112</v>
      </c>
    </row>
    <row r="484" spans="1:72" ht="75" customHeight="1" thickBot="1">
      <c r="A484" s="133"/>
      <c r="B484" s="184"/>
      <c r="C484" s="140" t="s">
        <v>1704</v>
      </c>
      <c r="D484" s="184"/>
      <c r="E484" s="174" t="s">
        <v>1705</v>
      </c>
      <c r="F484" s="174"/>
      <c r="G484" s="184"/>
      <c r="H484" s="175" t="s">
        <v>1706</v>
      </c>
      <c r="I484" s="175"/>
      <c r="J484" s="184"/>
      <c r="K484" s="175" t="s">
        <v>1707</v>
      </c>
      <c r="L484" s="175"/>
      <c r="M484" s="184"/>
      <c r="N484" s="182" t="s">
        <v>1708</v>
      </c>
      <c r="O484" s="182"/>
      <c r="P484" s="184"/>
      <c r="Q484" s="141" t="s">
        <v>1709</v>
      </c>
      <c r="R484" s="184"/>
      <c r="S484" s="173" t="s">
        <v>1710</v>
      </c>
      <c r="T484" s="173"/>
      <c r="U484" s="173"/>
      <c r="V484" s="173"/>
      <c r="W484" s="184"/>
      <c r="X484" s="133"/>
      <c r="Y484" s="133"/>
      <c r="AB484" s="134" t="s">
        <v>9288</v>
      </c>
      <c r="AC484" s="146" t="str" cm="1">
        <f t="array" ref="AC484:AD484">_xlfn.TEXTSPLIT(H484,CHAR(10))</f>
        <v>一般社団法人一孝会</v>
      </c>
      <c r="AD484" s="146" t="str">
        <v>札幌シティ訪問看護</v>
      </c>
      <c r="AE484" s="146" t="s">
        <v>7894</v>
      </c>
      <c r="AF484" s="134" t="s">
        <v>7895</v>
      </c>
      <c r="AG484" s="134" t="str" cm="1">
        <f t="array" ref="AG484">_xlfn.TEXTJOIN(",",TRUE,_xlfn._xlws.FILTER(市町村コード!$B$2:$B$186,ISNUMBER(SEARCH(市町村コード!$B$2:$B$186,K484))))</f>
        <v>札幌市</v>
      </c>
      <c r="AH484" s="134" t="s">
        <v>6712</v>
      </c>
      <c r="AI484" s="134" t="str">
        <f t="shared" si="14"/>
        <v xml:space="preserve">
札幌市東区北三十一条東１９丁目２－１０</v>
      </c>
      <c r="AJ484" s="134" t="str">
        <f t="shared" si="15"/>
        <v>〒065－0031</v>
      </c>
      <c r="AK484" s="134" t="s">
        <v>7029</v>
      </c>
      <c r="AO484" s="142" t="s">
        <v>1709</v>
      </c>
      <c r="AP484" s="134" t="str" cm="1">
        <f t="array" ref="AP484:AV484">_xlfn.TEXTSPLIT(AO484,CHAR(10))</f>
        <v>( 訪看10 )第    790 号</v>
      </c>
      <c r="AQ484" s="134" t="str">
        <v>( 訪看24 )第   1124 号</v>
      </c>
      <c r="AR484" s="134" t="str">
        <v>( 訪看25 )第   1210 号</v>
      </c>
      <c r="AS484" s="134" t="str">
        <v>( 訪看27 )第    466 号</v>
      </c>
      <c r="AT484" s="134" t="str">
        <v>( 訪看28 )第    306 号</v>
      </c>
      <c r="AU484" s="134" t="str">
        <v>( 訪ベⅠ１ )第    461 号</v>
      </c>
      <c r="AV484" s="134" t="str">
        <v>( 訪看41 )第    471 号</v>
      </c>
      <c r="BM484" s="134" t="s">
        <v>11113</v>
      </c>
      <c r="BN484" s="134" t="s">
        <v>11114</v>
      </c>
      <c r="BO484" s="134" t="s">
        <v>11115</v>
      </c>
      <c r="BP484" s="134" t="s">
        <v>11116</v>
      </c>
      <c r="BQ484" s="134" t="s">
        <v>11117</v>
      </c>
      <c r="BR484" s="134" t="s">
        <v>11118</v>
      </c>
      <c r="BS484" s="134" t="s">
        <v>11119</v>
      </c>
    </row>
    <row r="485" spans="1:72" ht="45.95" customHeight="1" thickBot="1">
      <c r="A485" s="133"/>
      <c r="B485" s="184"/>
      <c r="C485" s="140" t="s">
        <v>1711</v>
      </c>
      <c r="D485" s="184"/>
      <c r="E485" s="174" t="s">
        <v>1712</v>
      </c>
      <c r="F485" s="174"/>
      <c r="G485" s="184"/>
      <c r="H485" s="175" t="s">
        <v>1713</v>
      </c>
      <c r="I485" s="175"/>
      <c r="J485" s="184"/>
      <c r="K485" s="175" t="s">
        <v>1714</v>
      </c>
      <c r="L485" s="175"/>
      <c r="M485" s="184"/>
      <c r="N485" s="182" t="s">
        <v>1715</v>
      </c>
      <c r="O485" s="182"/>
      <c r="P485" s="184"/>
      <c r="Q485" s="141" t="s">
        <v>1716</v>
      </c>
      <c r="R485" s="184"/>
      <c r="S485" s="173" t="s">
        <v>1717</v>
      </c>
      <c r="T485" s="173"/>
      <c r="U485" s="173"/>
      <c r="V485" s="173"/>
      <c r="W485" s="184"/>
      <c r="X485" s="133"/>
      <c r="Y485" s="133"/>
      <c r="AB485" s="134" t="s">
        <v>9289</v>
      </c>
      <c r="AC485" s="146" t="str" cm="1">
        <f t="array" ref="AC485:AD485">_xlfn.TEXTSPLIT(H485,CHAR(10))</f>
        <v>一般社団法人優和会</v>
      </c>
      <c r="AD485" s="146" t="str">
        <v>訪問看護ステーション　つむぎ</v>
      </c>
      <c r="AE485" s="146" t="s">
        <v>7896</v>
      </c>
      <c r="AF485" s="134" t="s">
        <v>7897</v>
      </c>
      <c r="AG485" s="134" t="str" cm="1">
        <f t="array" ref="AG485">_xlfn.TEXTJOIN(",",TRUE,_xlfn._xlws.FILTER(市町村コード!$B$2:$B$186,ISNUMBER(SEARCH(市町村コード!$B$2:$B$186,K485))))</f>
        <v>札幌市</v>
      </c>
      <c r="AH485" s="134" t="s">
        <v>6712</v>
      </c>
      <c r="AI485" s="134" t="str">
        <f t="shared" si="14"/>
        <v xml:space="preserve">
札幌市東区北二十三条東１５丁目５番２６号昌栄堂ビル２階</v>
      </c>
      <c r="AJ485" s="134" t="str">
        <f t="shared" si="15"/>
        <v>〒065－0023</v>
      </c>
      <c r="AK485" s="134" t="s">
        <v>7000</v>
      </c>
      <c r="AO485" s="142" t="s">
        <v>1716</v>
      </c>
      <c r="AP485" s="134" t="str" cm="1">
        <f t="array" ref="AP485:AS485">_xlfn.TEXTSPLIT(AO485,CHAR(10))</f>
        <v>( 訪看10 )第    799 号</v>
      </c>
      <c r="AQ485" s="134" t="str">
        <v>( 訪看24 )第   1128 号</v>
      </c>
      <c r="AR485" s="134" t="str">
        <v>( 訪看25 )第   1213 号</v>
      </c>
      <c r="AS485" s="134" t="str">
        <v>( 訪看41 )第    486 号</v>
      </c>
      <c r="BM485" s="134" t="s">
        <v>11120</v>
      </c>
      <c r="BN485" s="134" t="s">
        <v>11121</v>
      </c>
      <c r="BO485" s="134" t="s">
        <v>11122</v>
      </c>
      <c r="BP485" s="134" t="s">
        <v>11123</v>
      </c>
    </row>
    <row r="486" spans="1:72" ht="84" customHeight="1" thickBot="1">
      <c r="A486" s="133"/>
      <c r="B486" s="184"/>
      <c r="C486" s="140" t="s">
        <v>1718</v>
      </c>
      <c r="D486" s="184"/>
      <c r="E486" s="174" t="s">
        <v>1719</v>
      </c>
      <c r="F486" s="174"/>
      <c r="G486" s="184"/>
      <c r="H486" s="175" t="s">
        <v>1720</v>
      </c>
      <c r="I486" s="175"/>
      <c r="J486" s="184"/>
      <c r="K486" s="175" t="s">
        <v>1721</v>
      </c>
      <c r="L486" s="175"/>
      <c r="M486" s="184"/>
      <c r="N486" s="182" t="s">
        <v>1722</v>
      </c>
      <c r="O486" s="182"/>
      <c r="P486" s="184"/>
      <c r="Q486" s="141" t="s">
        <v>1723</v>
      </c>
      <c r="R486" s="184"/>
      <c r="S486" s="173" t="s">
        <v>1724</v>
      </c>
      <c r="T486" s="173"/>
      <c r="U486" s="173"/>
      <c r="V486" s="173"/>
      <c r="W486" s="184"/>
      <c r="X486" s="133"/>
      <c r="Y486" s="133"/>
      <c r="AB486" s="134" t="s">
        <v>9290</v>
      </c>
      <c r="AC486" s="146" t="str" cm="1">
        <f t="array" ref="AC486:AD486">_xlfn.TEXTSPLIT(H486,CHAR(10))</f>
        <v>株式会社旭</v>
      </c>
      <c r="AD486" s="146" t="str">
        <v>訪問看護ステーション札幌東</v>
      </c>
      <c r="AE486" s="146" t="s">
        <v>7898</v>
      </c>
      <c r="AF486" s="134" t="s">
        <v>7899</v>
      </c>
      <c r="AG486" s="134" t="str" cm="1">
        <f t="array" ref="AG486">_xlfn.TEXTJOIN(",",TRUE,_xlfn._xlws.FILTER(市町村コード!$B$2:$B$186,ISNUMBER(SEARCH(市町村コード!$B$2:$B$186,K486))))</f>
        <v>札幌市</v>
      </c>
      <c r="AH486" s="134" t="s">
        <v>6712</v>
      </c>
      <c r="AI486" s="134" t="str">
        <f t="shared" si="14"/>
        <v xml:space="preserve">
札幌市東区北二十条東１５丁目４番２２号</v>
      </c>
      <c r="AJ486" s="134" t="str">
        <f t="shared" si="15"/>
        <v>〒065－0020</v>
      </c>
      <c r="AK486" s="134" t="s">
        <v>7030</v>
      </c>
      <c r="AO486" s="142" t="s">
        <v>1723</v>
      </c>
      <c r="AP486" s="134" t="str" cm="1">
        <f t="array" ref="AP486:AV486">_xlfn.TEXTSPLIT(AO486,CHAR(10))</f>
        <v>( 訪看10 )第    801 号</v>
      </c>
      <c r="AQ486" s="134" t="str">
        <v>( 訪看23 )第   1167 号</v>
      </c>
      <c r="AR486" s="134" t="str">
        <v>( 訪看25 )第   1217 号</v>
      </c>
      <c r="AS486" s="134" t="str">
        <v>( 訪看27 )第    481 号</v>
      </c>
      <c r="AT486" s="134" t="str">
        <v>( 訪ベⅠ１ )第    432 号</v>
      </c>
      <c r="AU486" s="134" t="str">
        <v>( 訪ベⅠ１注 )第      3 号</v>
      </c>
      <c r="AV486" s="134" t="str">
        <v>( 訪看40 )第    657 号</v>
      </c>
      <c r="BM486" s="134" t="s">
        <v>11124</v>
      </c>
      <c r="BN486" s="134" t="s">
        <v>11125</v>
      </c>
      <c r="BO486" s="134" t="s">
        <v>11126</v>
      </c>
      <c r="BP486" s="134" t="s">
        <v>11127</v>
      </c>
      <c r="BQ486" s="134" t="s">
        <v>11128</v>
      </c>
      <c r="BR486" s="134" t="s">
        <v>11129</v>
      </c>
      <c r="BS486" s="134" t="s">
        <v>11130</v>
      </c>
    </row>
    <row r="487" spans="1:72" ht="111" customHeight="1" thickBot="1">
      <c r="A487" s="133"/>
      <c r="B487" s="184"/>
      <c r="C487" s="140" t="s">
        <v>1725</v>
      </c>
      <c r="D487" s="184"/>
      <c r="E487" s="174" t="s">
        <v>1726</v>
      </c>
      <c r="F487" s="174"/>
      <c r="G487" s="184"/>
      <c r="H487" s="175" t="s">
        <v>1727</v>
      </c>
      <c r="I487" s="175"/>
      <c r="J487" s="184"/>
      <c r="K487" s="175" t="s">
        <v>1728</v>
      </c>
      <c r="L487" s="175"/>
      <c r="M487" s="184"/>
      <c r="N487" s="182" t="s">
        <v>1729</v>
      </c>
      <c r="O487" s="182"/>
      <c r="P487" s="184"/>
      <c r="Q487" s="141" t="s">
        <v>1730</v>
      </c>
      <c r="R487" s="184"/>
      <c r="S487" s="173" t="s">
        <v>1731</v>
      </c>
      <c r="T487" s="173"/>
      <c r="U487" s="173"/>
      <c r="V487" s="173"/>
      <c r="W487" s="184"/>
      <c r="X487" s="133"/>
      <c r="Y487" s="133"/>
      <c r="AB487" s="134" t="s">
        <v>9291</v>
      </c>
      <c r="AC487" s="146" t="str" cm="1">
        <f t="array" ref="AC487:AD487">_xlfn.TEXTSPLIT(H487,CHAR(10))</f>
        <v>株式会社旭</v>
      </c>
      <c r="AD487" s="146" t="str">
        <v>訪問看護ステーション環状通東</v>
      </c>
      <c r="AE487" s="146" t="s">
        <v>7898</v>
      </c>
      <c r="AF487" s="134" t="s">
        <v>7900</v>
      </c>
      <c r="AG487" s="134" t="str" cm="1">
        <f t="array" ref="AG487">_xlfn.TEXTJOIN(",",TRUE,_xlfn._xlws.FILTER(市町村コード!$B$2:$B$186,ISNUMBER(SEARCH(市町村コード!$B$2:$B$186,K487))))</f>
        <v>札幌市</v>
      </c>
      <c r="AH487" s="134" t="s">
        <v>6712</v>
      </c>
      <c r="AI487" s="134" t="str">
        <f t="shared" si="14"/>
        <v xml:space="preserve">
札幌市東区本町二条１丁目９番７号</v>
      </c>
      <c r="AJ487" s="134" t="str">
        <f t="shared" si="15"/>
        <v>〒065－0042</v>
      </c>
      <c r="AK487" s="134" t="s">
        <v>6965</v>
      </c>
      <c r="AO487" s="142" t="s">
        <v>1730</v>
      </c>
      <c r="AP487" s="134" t="str" cm="1">
        <f t="array" ref="AP487:AW487">_xlfn.TEXTSPLIT(AO487,CHAR(10))</f>
        <v>( 訪看23 )第   1171 号</v>
      </c>
      <c r="AQ487" s="134" t="str">
        <v>( 訪看25 )第   1232 号</v>
      </c>
      <c r="AR487" s="134" t="str">
        <v>( 訪看36 )第      3 号</v>
      </c>
      <c r="AS487" s="134" t="str">
        <v>( 訪ベⅠ１ )第    439 号</v>
      </c>
      <c r="AT487" s="134" t="str">
        <v>( 訪ベⅠ１注 )第      4 号</v>
      </c>
      <c r="AU487" s="134" t="str">
        <v>( 訪ベⅡ１８ )第     32 号</v>
      </c>
      <c r="AV487" s="134" t="str">
        <v>( 訪ベⅡ１８注 )第      1 号</v>
      </c>
      <c r="AW487" s="134" t="str">
        <v>( 訪看41 )第    482 号</v>
      </c>
      <c r="BM487" s="134" t="s">
        <v>11131</v>
      </c>
      <c r="BN487" s="134" t="s">
        <v>11132</v>
      </c>
      <c r="BO487" s="134" t="s">
        <v>11133</v>
      </c>
      <c r="BP487" s="134" t="s">
        <v>11134</v>
      </c>
      <c r="BQ487" s="134" t="s">
        <v>11135</v>
      </c>
      <c r="BR487" s="134" t="s">
        <v>11136</v>
      </c>
      <c r="BS487" s="134" t="s">
        <v>11137</v>
      </c>
      <c r="BT487" s="134" t="s">
        <v>11138</v>
      </c>
    </row>
    <row r="488" spans="1:72" ht="60" customHeight="1" thickBot="1">
      <c r="A488" s="133"/>
      <c r="B488" s="184"/>
      <c r="C488" s="133"/>
      <c r="D488" s="184"/>
      <c r="E488" s="133"/>
      <c r="F488" s="133"/>
      <c r="G488" s="184"/>
      <c r="H488" s="133"/>
      <c r="I488" s="133"/>
      <c r="J488" s="184"/>
      <c r="K488" s="133"/>
      <c r="L488" s="133"/>
      <c r="M488" s="184"/>
      <c r="N488" s="133"/>
      <c r="O488" s="133"/>
      <c r="P488" s="184"/>
      <c r="Q488" s="133"/>
      <c r="R488" s="184"/>
      <c r="S488" s="133"/>
      <c r="T488" s="133"/>
      <c r="U488" s="133"/>
      <c r="V488" s="133"/>
      <c r="W488" s="184"/>
      <c r="X488" s="133"/>
      <c r="Y488" s="133"/>
      <c r="AB488" s="134" t="s">
        <v>6911</v>
      </c>
      <c r="AC488" s="146" t="e" cm="1">
        <f t="array" ref="AC488">_xlfn.TEXTSPLIT(H488,CHAR(10))</f>
        <v>#VALUE!</v>
      </c>
      <c r="AD488" s="146"/>
      <c r="AE488" s="146" t="e">
        <v>#VALUE!</v>
      </c>
      <c r="AG488" s="134" t="e" cm="1" vm="1">
        <f t="array" ref="AG488">_xlfn.TEXTJOIN(",",TRUE,_xlfn._xlws.FILTER(市町村コード!$B$2:$B$186,ISNUMBER(SEARCH(市町村コード!$B$2:$B$186,K488))))</f>
        <v>#VALUE!</v>
      </c>
      <c r="AH488" s="134" t="e" vm="1">
        <v>#VALUE!</v>
      </c>
      <c r="AI488" s="134" t="str">
        <f t="shared" si="14"/>
        <v/>
      </c>
      <c r="AJ488" s="134" t="str">
        <f t="shared" si="15"/>
        <v/>
      </c>
      <c r="AK488" s="134" t="s">
        <v>6911</v>
      </c>
      <c r="AO488" s="133"/>
      <c r="AP488" s="134" t="e" cm="1">
        <f t="array" ref="AP488">_xlfn.TEXTSPLIT(AO488,CHAR(10))</f>
        <v>#VALUE!</v>
      </c>
      <c r="BM488" s="134" t="e">
        <v>#VALUE!</v>
      </c>
    </row>
    <row r="489" spans="1:72" ht="0.95" customHeight="1">
      <c r="A489" s="133"/>
      <c r="B489" s="183"/>
      <c r="C489" s="183"/>
      <c r="D489" s="183"/>
      <c r="E489" s="183"/>
      <c r="F489" s="183"/>
      <c r="G489" s="183"/>
      <c r="H489" s="183"/>
      <c r="I489" s="183"/>
      <c r="J489" s="183"/>
      <c r="K489" s="183"/>
      <c r="L489" s="183"/>
      <c r="M489" s="183"/>
      <c r="N489" s="183"/>
      <c r="O489" s="183"/>
      <c r="P489" s="183"/>
      <c r="Q489" s="183"/>
      <c r="R489" s="183"/>
      <c r="S489" s="183"/>
      <c r="T489" s="183"/>
      <c r="U489" s="183"/>
      <c r="V489" s="183"/>
      <c r="W489" s="133"/>
      <c r="X489" s="133"/>
      <c r="Y489" s="133"/>
      <c r="AB489" s="134" t="s">
        <v>6911</v>
      </c>
      <c r="AC489" s="146" t="e" cm="1">
        <f t="array" ref="AC489">_xlfn.TEXTSPLIT(H489,CHAR(10))</f>
        <v>#VALUE!</v>
      </c>
      <c r="AD489" s="146"/>
      <c r="AE489" s="146" t="e">
        <v>#VALUE!</v>
      </c>
      <c r="AG489" s="134" t="e" cm="1" vm="1">
        <f t="array" ref="AG489">_xlfn.TEXTJOIN(",",TRUE,_xlfn._xlws.FILTER(市町村コード!$B$2:$B$186,ISNUMBER(SEARCH(市町村コード!$B$2:$B$186,K489))))</f>
        <v>#VALUE!</v>
      </c>
      <c r="AH489" s="134" t="e" vm="1">
        <v>#VALUE!</v>
      </c>
      <c r="AI489" s="134" t="str">
        <f t="shared" si="14"/>
        <v/>
      </c>
      <c r="AJ489" s="134" t="str">
        <f t="shared" si="15"/>
        <v/>
      </c>
      <c r="AK489" s="134" t="s">
        <v>6911</v>
      </c>
      <c r="AP489" s="134" t="e" cm="1">
        <f t="array" ref="AP489">_xlfn.TEXTSPLIT(AO489,CHAR(10))</f>
        <v>#VALUE!</v>
      </c>
      <c r="BM489" s="134" t="e">
        <v>#VALUE!</v>
      </c>
    </row>
    <row r="490" spans="1:72" ht="60" customHeight="1">
      <c r="A490" s="133"/>
      <c r="B490" s="133"/>
      <c r="C490" s="133"/>
      <c r="D490" s="133"/>
      <c r="E490" s="133"/>
      <c r="F490" s="133"/>
      <c r="G490" s="133"/>
      <c r="H490" s="133"/>
      <c r="I490" s="133"/>
      <c r="J490" s="133"/>
      <c r="K490" s="133"/>
      <c r="L490" s="133"/>
      <c r="M490" s="133"/>
      <c r="N490" s="133"/>
      <c r="O490" s="133"/>
      <c r="P490" s="133"/>
      <c r="Q490" s="133"/>
      <c r="R490" s="133"/>
      <c r="S490" s="133"/>
      <c r="T490" s="133"/>
      <c r="U490" s="133"/>
      <c r="V490" s="133"/>
      <c r="W490" s="133"/>
      <c r="X490" s="133"/>
      <c r="Y490" s="133"/>
      <c r="AB490" s="134" t="s">
        <v>6911</v>
      </c>
      <c r="AC490" s="146" t="e" cm="1">
        <f t="array" ref="AC490">_xlfn.TEXTSPLIT(H490,CHAR(10))</f>
        <v>#VALUE!</v>
      </c>
      <c r="AD490" s="146"/>
      <c r="AE490" s="146" t="e">
        <v>#VALUE!</v>
      </c>
      <c r="AG490" s="134" t="e" cm="1" vm="1">
        <f t="array" ref="AG490">_xlfn.TEXTJOIN(",",TRUE,_xlfn._xlws.FILTER(市町村コード!$B$2:$B$186,ISNUMBER(SEARCH(市町村コード!$B$2:$B$186,K490))))</f>
        <v>#VALUE!</v>
      </c>
      <c r="AH490" s="134" t="e" vm="1">
        <v>#VALUE!</v>
      </c>
      <c r="AI490" s="134" t="str">
        <f t="shared" si="14"/>
        <v/>
      </c>
      <c r="AJ490" s="134" t="str">
        <f t="shared" si="15"/>
        <v/>
      </c>
      <c r="AK490" s="134" t="s">
        <v>6911</v>
      </c>
      <c r="AO490" s="133"/>
      <c r="AP490" s="134" t="e" cm="1">
        <f t="array" ref="AP490">_xlfn.TEXTSPLIT(AO490,CHAR(10))</f>
        <v>#VALUE!</v>
      </c>
      <c r="BM490" s="134" t="e">
        <v>#VALUE!</v>
      </c>
    </row>
    <row r="491" spans="1:72" ht="12" customHeight="1">
      <c r="A491" s="133"/>
      <c r="B491" s="133"/>
      <c r="C491" s="133"/>
      <c r="D491" s="133"/>
      <c r="E491" s="133"/>
      <c r="F491" s="133"/>
      <c r="G491" s="133"/>
      <c r="H491" s="133"/>
      <c r="I491" s="133"/>
      <c r="J491" s="133"/>
      <c r="K491" s="133"/>
      <c r="L491" s="133"/>
      <c r="M491" s="133"/>
      <c r="N491" s="133"/>
      <c r="O491" s="133"/>
      <c r="P491" s="133"/>
      <c r="Q491" s="133"/>
      <c r="R491" s="133"/>
      <c r="S491" s="133"/>
      <c r="T491" s="133"/>
      <c r="U491" s="133"/>
      <c r="V491" s="133"/>
      <c r="W491" s="133"/>
      <c r="X491" s="133"/>
      <c r="Y491" s="133"/>
      <c r="AB491" s="134" t="s">
        <v>6911</v>
      </c>
      <c r="AC491" s="146" t="e" cm="1">
        <f t="array" ref="AC491">_xlfn.TEXTSPLIT(H491,CHAR(10))</f>
        <v>#VALUE!</v>
      </c>
      <c r="AD491" s="146"/>
      <c r="AE491" s="146" t="e">
        <v>#VALUE!</v>
      </c>
      <c r="AG491" s="134" t="e" cm="1" vm="1">
        <f t="array" ref="AG491">_xlfn.TEXTJOIN(",",TRUE,_xlfn._xlws.FILTER(市町村コード!$B$2:$B$186,ISNUMBER(SEARCH(市町村コード!$B$2:$B$186,K491))))</f>
        <v>#VALUE!</v>
      </c>
      <c r="AH491" s="134" t="e" vm="1">
        <v>#VALUE!</v>
      </c>
      <c r="AI491" s="134" t="str">
        <f t="shared" si="14"/>
        <v/>
      </c>
      <c r="AJ491" s="134" t="str">
        <f t="shared" si="15"/>
        <v/>
      </c>
      <c r="AK491" s="134" t="s">
        <v>6911</v>
      </c>
      <c r="AO491" s="133"/>
      <c r="AP491" s="134" t="e" cm="1">
        <f t="array" ref="AP491">_xlfn.TEXTSPLIT(AO491,CHAR(10))</f>
        <v>#VALUE!</v>
      </c>
      <c r="BM491" s="134" t="e">
        <v>#VALUE!</v>
      </c>
    </row>
    <row r="492" spans="1:72" ht="8.1" customHeight="1">
      <c r="A492" s="133"/>
      <c r="B492" s="133"/>
      <c r="C492" s="133"/>
      <c r="D492" s="133"/>
      <c r="E492" s="133"/>
      <c r="F492" s="133"/>
      <c r="G492" s="133"/>
      <c r="H492" s="133"/>
      <c r="I492" s="178" t="s">
        <v>476</v>
      </c>
      <c r="J492" s="178"/>
      <c r="K492" s="178"/>
      <c r="L492" s="133"/>
      <c r="M492" s="133"/>
      <c r="N492" s="133"/>
      <c r="O492" s="133"/>
      <c r="P492" s="133"/>
      <c r="Q492" s="133"/>
      <c r="R492" s="133"/>
      <c r="S492" s="133"/>
      <c r="T492" s="133"/>
      <c r="U492" s="133"/>
      <c r="V492" s="133"/>
      <c r="W492" s="133"/>
      <c r="X492" s="133"/>
      <c r="Y492" s="133"/>
      <c r="AB492" s="134" t="s">
        <v>6911</v>
      </c>
      <c r="AC492" s="146" t="e" cm="1">
        <f t="array" ref="AC492">_xlfn.TEXTSPLIT(H492,CHAR(10))</f>
        <v>#VALUE!</v>
      </c>
      <c r="AD492" s="146"/>
      <c r="AE492" s="146" t="e">
        <v>#VALUE!</v>
      </c>
      <c r="AG492" s="134" t="e" cm="1" vm="1">
        <f t="array" ref="AG492">_xlfn.TEXTJOIN(",",TRUE,_xlfn._xlws.FILTER(市町村コード!$B$2:$B$186,ISNUMBER(SEARCH(市町村コード!$B$2:$B$186,K492))))</f>
        <v>#VALUE!</v>
      </c>
      <c r="AH492" s="134" t="e" vm="1">
        <v>#VALUE!</v>
      </c>
      <c r="AI492" s="134" t="str">
        <f t="shared" si="14"/>
        <v/>
      </c>
      <c r="AJ492" s="134" t="str">
        <f t="shared" si="15"/>
        <v/>
      </c>
      <c r="AK492" s="134" t="s">
        <v>6911</v>
      </c>
      <c r="AO492" s="133"/>
      <c r="AP492" s="134" t="e" cm="1">
        <f t="array" ref="AP492">_xlfn.TEXTSPLIT(AO492,CHAR(10))</f>
        <v>#VALUE!</v>
      </c>
      <c r="BM492" s="134" t="e">
        <v>#VALUE!</v>
      </c>
    </row>
    <row r="493" spans="1:72" ht="12" customHeight="1">
      <c r="A493" s="133"/>
      <c r="B493" s="179"/>
      <c r="C493" s="179"/>
      <c r="D493" s="179"/>
      <c r="E493" s="179"/>
      <c r="F493" s="133"/>
      <c r="G493" s="133"/>
      <c r="H493" s="133"/>
      <c r="I493" s="178"/>
      <c r="J493" s="178"/>
      <c r="K493" s="178"/>
      <c r="L493" s="133"/>
      <c r="M493" s="133"/>
      <c r="N493" s="133"/>
      <c r="O493" s="133"/>
      <c r="P493" s="133"/>
      <c r="Q493" s="133"/>
      <c r="R493" s="133"/>
      <c r="S493" s="133"/>
      <c r="T493" s="133"/>
      <c r="U493" s="133"/>
      <c r="V493" s="133"/>
      <c r="W493" s="133"/>
      <c r="X493" s="133"/>
      <c r="Y493" s="133"/>
      <c r="AB493" s="134" t="s">
        <v>6911</v>
      </c>
      <c r="AC493" s="146" t="e" cm="1">
        <f t="array" ref="AC493">_xlfn.TEXTSPLIT(H493,CHAR(10))</f>
        <v>#VALUE!</v>
      </c>
      <c r="AD493" s="146"/>
      <c r="AE493" s="146" t="e">
        <v>#VALUE!</v>
      </c>
      <c r="AG493" s="134" t="e" cm="1" vm="1">
        <f t="array" ref="AG493">_xlfn.TEXTJOIN(",",TRUE,_xlfn._xlws.FILTER(市町村コード!$B$2:$B$186,ISNUMBER(SEARCH(市町村コード!$B$2:$B$186,K493))))</f>
        <v>#VALUE!</v>
      </c>
      <c r="AH493" s="134" t="e" vm="1">
        <v>#VALUE!</v>
      </c>
      <c r="AI493" s="134" t="str">
        <f t="shared" si="14"/>
        <v/>
      </c>
      <c r="AJ493" s="134" t="str">
        <f t="shared" si="15"/>
        <v/>
      </c>
      <c r="AK493" s="134" t="s">
        <v>6911</v>
      </c>
      <c r="AO493" s="133"/>
      <c r="AP493" s="134" t="e" cm="1">
        <f t="array" ref="AP493">_xlfn.TEXTSPLIT(AO493,CHAR(10))</f>
        <v>#VALUE!</v>
      </c>
      <c r="BM493" s="134" t="e">
        <v>#VALUE!</v>
      </c>
    </row>
    <row r="494" spans="1:72" ht="14.1" customHeight="1">
      <c r="A494" s="133"/>
      <c r="B494" s="133"/>
      <c r="C494" s="180" t="s">
        <v>477</v>
      </c>
      <c r="D494" s="180"/>
      <c r="E494" s="180"/>
      <c r="F494" s="180"/>
      <c r="G494" s="180"/>
      <c r="H494" s="180"/>
      <c r="I494" s="180"/>
      <c r="J494" s="180"/>
      <c r="K494" s="180"/>
      <c r="L494" s="133"/>
      <c r="M494" s="133"/>
      <c r="N494" s="133"/>
      <c r="O494" s="181" t="s">
        <v>478</v>
      </c>
      <c r="P494" s="181"/>
      <c r="Q494" s="181"/>
      <c r="R494" s="181"/>
      <c r="S494" s="181"/>
      <c r="T494" s="135" t="s">
        <v>699</v>
      </c>
      <c r="U494" s="136" t="s">
        <v>480</v>
      </c>
      <c r="V494" s="133"/>
      <c r="W494" s="133"/>
      <c r="X494" s="133"/>
      <c r="Y494" s="133"/>
      <c r="AB494" s="134" t="s">
        <v>6911</v>
      </c>
      <c r="AC494" s="146" t="e" cm="1">
        <f t="array" ref="AC494">_xlfn.TEXTSPLIT(H494,CHAR(10))</f>
        <v>#VALUE!</v>
      </c>
      <c r="AD494" s="146"/>
      <c r="AE494" s="146" t="e">
        <v>#VALUE!</v>
      </c>
      <c r="AG494" s="134" t="e" cm="1" vm="1">
        <f t="array" ref="AG494">_xlfn.TEXTJOIN(",",TRUE,_xlfn._xlws.FILTER(市町村コード!$B$2:$B$186,ISNUMBER(SEARCH(市町村コード!$B$2:$B$186,K494))))</f>
        <v>#VALUE!</v>
      </c>
      <c r="AH494" s="134" t="e" vm="1">
        <v>#VALUE!</v>
      </c>
      <c r="AI494" s="134" t="str">
        <f t="shared" si="14"/>
        <v/>
      </c>
      <c r="AJ494" s="134" t="str">
        <f t="shared" si="15"/>
        <v/>
      </c>
      <c r="AK494" s="134" t="s">
        <v>6911</v>
      </c>
      <c r="AP494" s="134" t="e" cm="1">
        <f t="array" ref="AP494">_xlfn.TEXTSPLIT(AO494,CHAR(10))</f>
        <v>#VALUE!</v>
      </c>
      <c r="BM494" s="134" t="e">
        <v>#VALUE!</v>
      </c>
    </row>
    <row r="495" spans="1:72" ht="0.95" customHeight="1" thickBot="1">
      <c r="A495" s="133"/>
      <c r="B495" s="133"/>
      <c r="C495" s="133"/>
      <c r="D495" s="133"/>
      <c r="E495" s="133"/>
      <c r="F495" s="133"/>
      <c r="G495" s="133"/>
      <c r="H495" s="133"/>
      <c r="I495" s="133"/>
      <c r="J495" s="133"/>
      <c r="K495" s="133"/>
      <c r="L495" s="133"/>
      <c r="M495" s="133"/>
      <c r="N495" s="133"/>
      <c r="O495" s="133"/>
      <c r="P495" s="133"/>
      <c r="Q495" s="133"/>
      <c r="R495" s="133"/>
      <c r="S495" s="133"/>
      <c r="T495" s="133"/>
      <c r="U495" s="133"/>
      <c r="V495" s="133"/>
      <c r="W495" s="133"/>
      <c r="X495" s="133"/>
      <c r="Y495" s="133"/>
      <c r="AB495" s="134" t="s">
        <v>6911</v>
      </c>
      <c r="AC495" s="146" t="e" cm="1">
        <f t="array" ref="AC495">_xlfn.TEXTSPLIT(H495,CHAR(10))</f>
        <v>#VALUE!</v>
      </c>
      <c r="AD495" s="146"/>
      <c r="AE495" s="146" t="e">
        <v>#VALUE!</v>
      </c>
      <c r="AG495" s="134" t="e" cm="1" vm="1">
        <f t="array" ref="AG495">_xlfn.TEXTJOIN(",",TRUE,_xlfn._xlws.FILTER(市町村コード!$B$2:$B$186,ISNUMBER(SEARCH(市町村コード!$B$2:$B$186,K495))))</f>
        <v>#VALUE!</v>
      </c>
      <c r="AH495" s="134" t="e" vm="1">
        <v>#VALUE!</v>
      </c>
      <c r="AI495" s="134" t="str">
        <f t="shared" si="14"/>
        <v/>
      </c>
      <c r="AJ495" s="134" t="str">
        <f t="shared" si="15"/>
        <v/>
      </c>
      <c r="AK495" s="134" t="s">
        <v>6911</v>
      </c>
      <c r="AO495" s="133"/>
      <c r="AP495" s="134" t="e" cm="1">
        <f t="array" ref="AP495">_xlfn.TEXTSPLIT(AO495,CHAR(10))</f>
        <v>#VALUE!</v>
      </c>
      <c r="BM495" s="134" t="e">
        <v>#VALUE!</v>
      </c>
    </row>
    <row r="496" spans="1:72" ht="0.95" customHeight="1">
      <c r="A496" s="133"/>
      <c r="B496" s="176"/>
      <c r="C496" s="176"/>
      <c r="D496" s="176"/>
      <c r="E496" s="176"/>
      <c r="F496" s="176"/>
      <c r="G496" s="176"/>
      <c r="H496" s="176"/>
      <c r="I496" s="176"/>
      <c r="J496" s="176"/>
      <c r="K496" s="176"/>
      <c r="L496" s="176"/>
      <c r="M496" s="176"/>
      <c r="N496" s="176"/>
      <c r="O496" s="176"/>
      <c r="P496" s="176"/>
      <c r="Q496" s="176"/>
      <c r="R496" s="176"/>
      <c r="S496" s="176"/>
      <c r="T496" s="176"/>
      <c r="U496" s="176"/>
      <c r="V496" s="176"/>
      <c r="W496" s="176"/>
      <c r="X496" s="133"/>
      <c r="Y496" s="133"/>
      <c r="AB496" s="134" t="s">
        <v>6911</v>
      </c>
      <c r="AC496" s="146" t="e" cm="1">
        <f t="array" ref="AC496">_xlfn.TEXTSPLIT(H496,CHAR(10))</f>
        <v>#VALUE!</v>
      </c>
      <c r="AD496" s="146"/>
      <c r="AE496" s="146" t="e">
        <v>#VALUE!</v>
      </c>
      <c r="AG496" s="134" t="e" cm="1" vm="1">
        <f t="array" ref="AG496">_xlfn.TEXTJOIN(",",TRUE,_xlfn._xlws.FILTER(市町村コード!$B$2:$B$186,ISNUMBER(SEARCH(市町村コード!$B$2:$B$186,K496))))</f>
        <v>#VALUE!</v>
      </c>
      <c r="AH496" s="134" t="e" vm="1">
        <v>#VALUE!</v>
      </c>
      <c r="AI496" s="134" t="str">
        <f t="shared" si="14"/>
        <v/>
      </c>
      <c r="AJ496" s="134" t="str">
        <f t="shared" si="15"/>
        <v/>
      </c>
      <c r="AK496" s="134" t="s">
        <v>6911</v>
      </c>
      <c r="AP496" s="134" t="e" cm="1">
        <f t="array" ref="AP496">_xlfn.TEXTSPLIT(AO496,CHAR(10))</f>
        <v>#VALUE!</v>
      </c>
      <c r="BM496" s="134" t="e">
        <v>#VALUE!</v>
      </c>
    </row>
    <row r="497" spans="1:76" ht="15.95" customHeight="1" thickBot="1">
      <c r="A497" s="133"/>
      <c r="B497" s="137"/>
      <c r="C497" s="138" t="s">
        <v>481</v>
      </c>
      <c r="D497" s="137"/>
      <c r="E497" s="177" t="s">
        <v>482</v>
      </c>
      <c r="F497" s="177"/>
      <c r="G497" s="137"/>
      <c r="H497" s="177" t="s">
        <v>483</v>
      </c>
      <c r="I497" s="177"/>
      <c r="J497" s="137"/>
      <c r="K497" s="177" t="s">
        <v>484</v>
      </c>
      <c r="L497" s="177"/>
      <c r="M497" s="137"/>
      <c r="N497" s="177" t="s">
        <v>485</v>
      </c>
      <c r="O497" s="177"/>
      <c r="P497" s="137"/>
      <c r="Q497" s="139" t="s">
        <v>486</v>
      </c>
      <c r="R497" s="137"/>
      <c r="S497" s="177" t="s">
        <v>487</v>
      </c>
      <c r="T497" s="177"/>
      <c r="U497" s="177"/>
      <c r="V497" s="177"/>
      <c r="W497" s="137"/>
      <c r="X497" s="133"/>
      <c r="Y497" s="133"/>
      <c r="AB497" s="134" t="s">
        <v>482</v>
      </c>
      <c r="AC497" s="146" t="str" cm="1">
        <f t="array" ref="AC497">_xlfn.TEXTSPLIT(H497,CHAR(10))</f>
        <v>事業者名/事業所名</v>
      </c>
      <c r="AD497" s="146"/>
      <c r="AE497" s="146" t="s">
        <v>483</v>
      </c>
      <c r="AG497" s="134" t="e" cm="1" vm="1">
        <f t="array" ref="AG497">_xlfn.TEXTJOIN(",",TRUE,_xlfn._xlws.FILTER(市町村コード!$B$2:$B$186,ISNUMBER(SEARCH(市町村コード!$B$2:$B$186,K497))))</f>
        <v>#VALUE!</v>
      </c>
      <c r="AH497" s="134" t="e" vm="1">
        <v>#VALUE!</v>
      </c>
      <c r="AI497" s="134" t="str">
        <f t="shared" si="14"/>
        <v/>
      </c>
      <c r="AJ497" s="134" t="str">
        <f t="shared" si="15"/>
        <v>事業所所在地</v>
      </c>
      <c r="AK497" s="134" t="s">
        <v>484</v>
      </c>
      <c r="AO497" s="139" t="s">
        <v>486</v>
      </c>
      <c r="AP497" s="134" t="str" cm="1">
        <f t="array" ref="AP497">_xlfn.TEXTSPLIT(AO497,CHAR(10))</f>
        <v>受理番号</v>
      </c>
      <c r="BM497" s="134" t="s">
        <v>486</v>
      </c>
    </row>
    <row r="498" spans="1:76" ht="129" customHeight="1" thickBot="1">
      <c r="A498" s="133"/>
      <c r="B498" s="184"/>
      <c r="C498" s="140" t="s">
        <v>1732</v>
      </c>
      <c r="D498" s="184"/>
      <c r="E498" s="174" t="s">
        <v>1733</v>
      </c>
      <c r="F498" s="174"/>
      <c r="G498" s="184"/>
      <c r="H498" s="175" t="s">
        <v>1734</v>
      </c>
      <c r="I498" s="175"/>
      <c r="J498" s="184"/>
      <c r="K498" s="175" t="s">
        <v>1735</v>
      </c>
      <c r="L498" s="175"/>
      <c r="M498" s="184"/>
      <c r="N498" s="182" t="s">
        <v>1736</v>
      </c>
      <c r="O498" s="182"/>
      <c r="P498" s="184"/>
      <c r="Q498" s="141" t="s">
        <v>1737</v>
      </c>
      <c r="R498" s="184"/>
      <c r="S498" s="173" t="s">
        <v>1738</v>
      </c>
      <c r="T498" s="173"/>
      <c r="U498" s="173"/>
      <c r="V498" s="173"/>
      <c r="W498" s="184"/>
      <c r="X498" s="133"/>
      <c r="Y498" s="133"/>
      <c r="AB498" s="134" t="s">
        <v>9292</v>
      </c>
      <c r="AC498" s="146" t="str" cm="1">
        <f t="array" ref="AC498:AD498">_xlfn.TEXTSPLIT(H498,CHAR(10))</f>
        <v>合同会社Ｃｕｒｅ　Ｓｔａｔｉｏｎ</v>
      </c>
      <c r="AD498" s="146" t="str">
        <v>なぎのは訪問看護ステーション</v>
      </c>
      <c r="AE498" s="146" t="s">
        <v>7901</v>
      </c>
      <c r="AF498" s="134" t="s">
        <v>7902</v>
      </c>
      <c r="AG498" s="134" t="str" cm="1">
        <f t="array" ref="AG498">_xlfn.TEXTJOIN(",",TRUE,_xlfn._xlws.FILTER(市町村コード!$B$2:$B$186,ISNUMBER(SEARCH(市町村コード!$B$2:$B$186,K498))))</f>
        <v>札幌市</v>
      </c>
      <c r="AH498" s="134" t="s">
        <v>6712</v>
      </c>
      <c r="AI498" s="134" t="str">
        <f t="shared" si="14"/>
        <v xml:space="preserve">
札幌市東区伏古十三条４丁目１－５アーバンハイム栄２０７</v>
      </c>
      <c r="AJ498" s="134" t="str">
        <f t="shared" si="15"/>
        <v>〒007－0873</v>
      </c>
      <c r="AK498" s="134" t="s">
        <v>6989</v>
      </c>
      <c r="AO498" s="142" t="s">
        <v>1737</v>
      </c>
      <c r="AP498" s="134" t="str" cm="1">
        <f t="array" ref="AP498:BA498">_xlfn.TEXTSPLIT(AO498,CHAR(10))</f>
        <v>( 訪看10 )第    829 号</v>
      </c>
      <c r="AQ498" s="134" t="str">
        <v>( 訪看23 )第   1184 号</v>
      </c>
      <c r="AR498" s="134" t="str">
        <v>( 訪看24 )第   1138 号</v>
      </c>
      <c r="AS498" s="134" t="str">
        <v>( 訪看25 )第   1224 号</v>
      </c>
      <c r="AT498" s="134" t="str">
        <v>( 訪看27 )第    498 号</v>
      </c>
      <c r="AU498" s="134" t="str">
        <v>( 訪看28 )第    329 号</v>
      </c>
      <c r="AV498" s="134" t="str">
        <v>( 訪看32 )第     72 号</v>
      </c>
      <c r="AW498" s="134" t="str">
        <v>( 訪看34 )第    433 号</v>
      </c>
      <c r="AX498" s="134" t="str">
        <v>( 訪看35 )第    106 号</v>
      </c>
      <c r="AY498" s="134" t="str">
        <v>( 訪ベⅠ１ )第    630 号</v>
      </c>
      <c r="AZ498" s="134" t="str">
        <v>( 訪ベⅡ１８ )第     37 号</v>
      </c>
      <c r="BA498" s="134" t="str">
        <v>( 訪看41 )第    485 号</v>
      </c>
      <c r="BM498" s="134" t="s">
        <v>11139</v>
      </c>
      <c r="BN498" s="134" t="s">
        <v>11140</v>
      </c>
      <c r="BO498" s="134" t="s">
        <v>11141</v>
      </c>
      <c r="BP498" s="134" t="s">
        <v>11142</v>
      </c>
      <c r="BQ498" s="134" t="s">
        <v>11143</v>
      </c>
      <c r="BR498" s="134" t="s">
        <v>11144</v>
      </c>
      <c r="BS498" s="134" t="s">
        <v>11145</v>
      </c>
      <c r="BT498" s="134" t="s">
        <v>11146</v>
      </c>
      <c r="BU498" s="134" t="s">
        <v>11147</v>
      </c>
      <c r="BV498" s="134" t="s">
        <v>11148</v>
      </c>
      <c r="BW498" s="134" t="s">
        <v>11149</v>
      </c>
      <c r="BX498" s="134" t="s">
        <v>11150</v>
      </c>
    </row>
    <row r="499" spans="1:76" ht="57" customHeight="1" thickBot="1">
      <c r="A499" s="133"/>
      <c r="B499" s="184"/>
      <c r="C499" s="140" t="s">
        <v>1739</v>
      </c>
      <c r="D499" s="184"/>
      <c r="E499" s="174" t="s">
        <v>1740</v>
      </c>
      <c r="F499" s="174"/>
      <c r="G499" s="184"/>
      <c r="H499" s="175" t="s">
        <v>1741</v>
      </c>
      <c r="I499" s="175"/>
      <c r="J499" s="184"/>
      <c r="K499" s="175" t="s">
        <v>1742</v>
      </c>
      <c r="L499" s="175"/>
      <c r="M499" s="184"/>
      <c r="N499" s="182" t="s">
        <v>1743</v>
      </c>
      <c r="O499" s="182"/>
      <c r="P499" s="184"/>
      <c r="Q499" s="141" t="s">
        <v>1744</v>
      </c>
      <c r="R499" s="184"/>
      <c r="S499" s="173" t="s">
        <v>1745</v>
      </c>
      <c r="T499" s="173"/>
      <c r="U499" s="173"/>
      <c r="V499" s="173"/>
      <c r="W499" s="184"/>
      <c r="X499" s="133"/>
      <c r="Y499" s="133"/>
      <c r="AB499" s="134" t="s">
        <v>9293</v>
      </c>
      <c r="AC499" s="146" t="str" cm="1">
        <f t="array" ref="AC499:AD499">_xlfn.TEXTSPLIT(H499,CHAR(10))</f>
        <v>合同会社乙</v>
      </c>
      <c r="AD499" s="146" t="str">
        <v>訪問看護ステーションあざらし</v>
      </c>
      <c r="AE499" s="146" t="s">
        <v>7903</v>
      </c>
      <c r="AF499" s="134" t="s">
        <v>7904</v>
      </c>
      <c r="AG499" s="134" t="str" cm="1">
        <f t="array" ref="AG499">_xlfn.TEXTJOIN(",",TRUE,_xlfn._xlws.FILTER(市町村コード!$B$2:$B$186,ISNUMBER(SEARCH(市町村コード!$B$2:$B$186,K499))))</f>
        <v>札幌市</v>
      </c>
      <c r="AH499" s="134" t="s">
        <v>6712</v>
      </c>
      <c r="AI499" s="134" t="str">
        <f t="shared" si="14"/>
        <v xml:space="preserve">
札幌市北区東茨戸三条１丁目１－１７</v>
      </c>
      <c r="AJ499" s="134" t="str">
        <f t="shared" si="15"/>
        <v>〒002－8044</v>
      </c>
      <c r="AK499" s="134" t="s">
        <v>7031</v>
      </c>
      <c r="AO499" s="142" t="s">
        <v>1744</v>
      </c>
      <c r="AP499" s="134" t="str" cm="1">
        <f t="array" ref="AP499:AU499">_xlfn.TEXTSPLIT(AO499,CHAR(10))</f>
        <v>( 訪看10 )第    816 号</v>
      </c>
      <c r="AQ499" s="134" t="str">
        <v>( 訪看24 )第   1147 号</v>
      </c>
      <c r="AR499" s="134" t="str">
        <v>( 訪看25 )第   1234 号</v>
      </c>
      <c r="AS499" s="134" t="str">
        <v>( 訪看27 )第    486 号</v>
      </c>
      <c r="AT499" s="134" t="str">
        <v>( 訪看28 )第    318 号</v>
      </c>
      <c r="AU499" s="134" t="str">
        <v>( 訪看41 )第    500 号</v>
      </c>
      <c r="BM499" s="134" t="s">
        <v>11151</v>
      </c>
      <c r="BN499" s="134" t="s">
        <v>11152</v>
      </c>
      <c r="BO499" s="134" t="s">
        <v>11153</v>
      </c>
      <c r="BP499" s="134" t="s">
        <v>11154</v>
      </c>
      <c r="BQ499" s="134" t="s">
        <v>11155</v>
      </c>
      <c r="BR499" s="134" t="s">
        <v>11156</v>
      </c>
    </row>
    <row r="500" spans="1:76" ht="45.95" customHeight="1" thickBot="1">
      <c r="A500" s="133"/>
      <c r="B500" s="184"/>
      <c r="C500" s="140" t="s">
        <v>1746</v>
      </c>
      <c r="D500" s="184"/>
      <c r="E500" s="174" t="s">
        <v>1747</v>
      </c>
      <c r="F500" s="174"/>
      <c r="G500" s="184"/>
      <c r="H500" s="175" t="s">
        <v>1748</v>
      </c>
      <c r="I500" s="175"/>
      <c r="J500" s="184"/>
      <c r="K500" s="175" t="s">
        <v>1749</v>
      </c>
      <c r="L500" s="175"/>
      <c r="M500" s="184"/>
      <c r="N500" s="182" t="s">
        <v>1750</v>
      </c>
      <c r="O500" s="182"/>
      <c r="P500" s="184"/>
      <c r="Q500" s="141" t="s">
        <v>1751</v>
      </c>
      <c r="R500" s="184"/>
      <c r="S500" s="173" t="s">
        <v>1752</v>
      </c>
      <c r="T500" s="173"/>
      <c r="U500" s="173"/>
      <c r="V500" s="173"/>
      <c r="W500" s="184"/>
      <c r="X500" s="133"/>
      <c r="Y500" s="133"/>
      <c r="AB500" s="134" t="s">
        <v>9294</v>
      </c>
      <c r="AC500" s="146" t="str" cm="1">
        <f t="array" ref="AC500:AD500">_xlfn.TEXTSPLIT(H500,CHAR(10))</f>
        <v>社会医療法人豊生会</v>
      </c>
      <c r="AD500" s="146" t="str">
        <v>複合型サービス事業所　なごみ</v>
      </c>
      <c r="AE500" s="146" t="s">
        <v>7905</v>
      </c>
      <c r="AF500" s="134" t="s">
        <v>7906</v>
      </c>
      <c r="AG500" s="134" t="str" cm="1">
        <f t="array" ref="AG500">_xlfn.TEXTJOIN(",",TRUE,_xlfn._xlws.FILTER(市町村コード!$B$2:$B$186,ISNUMBER(SEARCH(市町村コード!$B$2:$B$186,K500))))</f>
        <v>札幌市</v>
      </c>
      <c r="AH500" s="134" t="s">
        <v>6712</v>
      </c>
      <c r="AI500" s="134" t="str">
        <f t="shared" si="14"/>
        <v xml:space="preserve">
札幌市東区東苗穂三条１丁目２番９０号東苗穂ナーシングケアセンターひだまり</v>
      </c>
      <c r="AJ500" s="134" t="str">
        <f t="shared" si="15"/>
        <v>〒007－0803</v>
      </c>
      <c r="AK500" s="134" t="s">
        <v>7032</v>
      </c>
      <c r="AO500" s="142" t="s">
        <v>1751</v>
      </c>
      <c r="AP500" s="134" t="str" cm="1">
        <f t="array" ref="AP500:AS500">_xlfn.TEXTSPLIT(AO500,CHAR(10))</f>
        <v>( 訪看23 )第    288 号</v>
      </c>
      <c r="AQ500" s="134" t="str">
        <v>( 訪看25 )第    387 号</v>
      </c>
      <c r="AR500" s="134" t="str">
        <v>( 訪看34 )第    114 号</v>
      </c>
      <c r="AS500" s="134" t="str">
        <v>( 訪看41 )第     41 号</v>
      </c>
      <c r="BM500" s="134" t="s">
        <v>11157</v>
      </c>
      <c r="BN500" s="134" t="s">
        <v>11158</v>
      </c>
      <c r="BO500" s="134" t="s">
        <v>11159</v>
      </c>
      <c r="BP500" s="134" t="s">
        <v>11160</v>
      </c>
    </row>
    <row r="501" spans="1:76" ht="45.95" customHeight="1" thickBot="1">
      <c r="A501" s="133"/>
      <c r="B501" s="184"/>
      <c r="C501" s="140" t="s">
        <v>1753</v>
      </c>
      <c r="D501" s="184"/>
      <c r="E501" s="174" t="s">
        <v>1754</v>
      </c>
      <c r="F501" s="174"/>
      <c r="G501" s="184"/>
      <c r="H501" s="175" t="s">
        <v>1755</v>
      </c>
      <c r="I501" s="175"/>
      <c r="J501" s="184"/>
      <c r="K501" s="175" t="s">
        <v>1756</v>
      </c>
      <c r="L501" s="175"/>
      <c r="M501" s="184"/>
      <c r="N501" s="182" t="s">
        <v>1757</v>
      </c>
      <c r="O501" s="182"/>
      <c r="P501" s="184"/>
      <c r="Q501" s="141" t="s">
        <v>1758</v>
      </c>
      <c r="R501" s="184"/>
      <c r="S501" s="173" t="s">
        <v>1759</v>
      </c>
      <c r="T501" s="173"/>
      <c r="U501" s="173"/>
      <c r="V501" s="173"/>
      <c r="W501" s="184"/>
      <c r="X501" s="133"/>
      <c r="Y501" s="133"/>
      <c r="AB501" s="134" t="s">
        <v>9295</v>
      </c>
      <c r="AC501" s="146" t="str" cm="1">
        <f t="array" ref="AC501:AD501">_xlfn.TEXTSPLIT(H501,CHAR(10))</f>
        <v>株式会社ノアコンツェル</v>
      </c>
      <c r="AD501" s="146" t="str">
        <v>ノア地域巡回センターモエレ</v>
      </c>
      <c r="AE501" s="146" t="s">
        <v>7625</v>
      </c>
      <c r="AF501" s="134" t="s">
        <v>7907</v>
      </c>
      <c r="AG501" s="134" t="str" cm="1">
        <f t="array" ref="AG501">_xlfn.TEXTJOIN(",",TRUE,_xlfn._xlws.FILTER(市町村コード!$B$2:$B$186,ISNUMBER(SEARCH(市町村コード!$B$2:$B$186,K501))))</f>
        <v>札幌市</v>
      </c>
      <c r="AH501" s="134" t="s">
        <v>6712</v>
      </c>
      <c r="AI501" s="134" t="str">
        <f t="shared" si="14"/>
        <v xml:space="preserve">
札幌市東区中沼西三条２丁目７番２号</v>
      </c>
      <c r="AJ501" s="134" t="str">
        <f t="shared" si="15"/>
        <v>〒007－0893</v>
      </c>
      <c r="AK501" s="134" t="s">
        <v>7033</v>
      </c>
      <c r="AO501" s="142" t="s">
        <v>1758</v>
      </c>
      <c r="AP501" s="134" t="str" cm="1">
        <f t="array" ref="AP501">_xlfn.TEXTSPLIT(AO501,CHAR(10))</f>
        <v>( 訪看41 )第     42 号</v>
      </c>
      <c r="BM501" s="134" t="s">
        <v>11161</v>
      </c>
    </row>
    <row r="502" spans="1:76" ht="66" customHeight="1" thickBot="1">
      <c r="A502" s="133"/>
      <c r="B502" s="184"/>
      <c r="C502" s="140" t="s">
        <v>1760</v>
      </c>
      <c r="D502" s="184"/>
      <c r="E502" s="174" t="s">
        <v>1761</v>
      </c>
      <c r="F502" s="174"/>
      <c r="G502" s="184"/>
      <c r="H502" s="175" t="s">
        <v>1762</v>
      </c>
      <c r="I502" s="175"/>
      <c r="J502" s="184"/>
      <c r="K502" s="175" t="s">
        <v>1763</v>
      </c>
      <c r="L502" s="175"/>
      <c r="M502" s="184"/>
      <c r="N502" s="182" t="s">
        <v>1764</v>
      </c>
      <c r="O502" s="182"/>
      <c r="P502" s="184"/>
      <c r="Q502" s="141" t="s">
        <v>1765</v>
      </c>
      <c r="R502" s="184"/>
      <c r="S502" s="173" t="s">
        <v>1766</v>
      </c>
      <c r="T502" s="173"/>
      <c r="U502" s="173"/>
      <c r="V502" s="173"/>
      <c r="W502" s="184"/>
      <c r="X502" s="133"/>
      <c r="Y502" s="133"/>
      <c r="AB502" s="134" t="s">
        <v>9296</v>
      </c>
      <c r="AC502" s="146" t="str" cm="1">
        <f t="array" ref="AC502:AD502">_xlfn.TEXTSPLIT(H502,CHAR(10))</f>
        <v>株式会社アトリエサクラ</v>
      </c>
      <c r="AD502" s="146" t="str">
        <v>メディケア花水木</v>
      </c>
      <c r="AE502" s="146" t="s">
        <v>7908</v>
      </c>
      <c r="AF502" s="134" t="s">
        <v>7909</v>
      </c>
      <c r="AG502" s="134" t="str" cm="1">
        <f t="array" ref="AG502">_xlfn.TEXTJOIN(",",TRUE,_xlfn._xlws.FILTER(市町村コード!$B$2:$B$186,ISNUMBER(SEARCH(市町村コード!$B$2:$B$186,K502))))</f>
        <v>札幌市</v>
      </c>
      <c r="AH502" s="134" t="s">
        <v>6712</v>
      </c>
      <c r="AI502" s="134" t="str">
        <f t="shared" si="14"/>
        <v xml:space="preserve">
札幌市北区新川七条１６丁目７０９－６</v>
      </c>
      <c r="AJ502" s="134" t="str">
        <f t="shared" si="15"/>
        <v>〒001－0927</v>
      </c>
      <c r="AK502" s="134" t="s">
        <v>7034</v>
      </c>
      <c r="AO502" s="142" t="s">
        <v>1765</v>
      </c>
      <c r="AP502" s="134" t="str" cm="1">
        <f t="array" ref="AP502:AU502">_xlfn.TEXTSPLIT(AO502,CHAR(10))</f>
        <v>( 訪看10 )第    549 号</v>
      </c>
      <c r="AQ502" s="134" t="str">
        <v>( 訪看24 )第    900 号</v>
      </c>
      <c r="AR502" s="134" t="str">
        <v>( 訪看25 )第    970 号</v>
      </c>
      <c r="AS502" s="134" t="str">
        <v>( 訪看27 )第    304 号</v>
      </c>
      <c r="AT502" s="134" t="str">
        <v>( 訪ベⅠ１ )第    548 号</v>
      </c>
      <c r="AU502" s="134" t="str">
        <v>( 訪看41 )第     43 号</v>
      </c>
      <c r="BM502" s="134" t="s">
        <v>11162</v>
      </c>
      <c r="BN502" s="134" t="s">
        <v>11163</v>
      </c>
      <c r="BO502" s="134" t="s">
        <v>11164</v>
      </c>
      <c r="BP502" s="134" t="s">
        <v>11165</v>
      </c>
      <c r="BQ502" s="134" t="s">
        <v>11166</v>
      </c>
      <c r="BR502" s="134" t="s">
        <v>11167</v>
      </c>
    </row>
    <row r="503" spans="1:76" ht="48" customHeight="1" thickBot="1">
      <c r="A503" s="133"/>
      <c r="B503" s="184"/>
      <c r="C503" s="140" t="s">
        <v>1767</v>
      </c>
      <c r="D503" s="184"/>
      <c r="E503" s="174" t="s">
        <v>1768</v>
      </c>
      <c r="F503" s="174"/>
      <c r="G503" s="184"/>
      <c r="H503" s="175" t="s">
        <v>1769</v>
      </c>
      <c r="I503" s="175"/>
      <c r="J503" s="184"/>
      <c r="K503" s="175" t="s">
        <v>1770</v>
      </c>
      <c r="L503" s="175"/>
      <c r="M503" s="184"/>
      <c r="N503" s="182" t="s">
        <v>1771</v>
      </c>
      <c r="O503" s="182"/>
      <c r="P503" s="184"/>
      <c r="Q503" s="141" t="s">
        <v>1772</v>
      </c>
      <c r="R503" s="184"/>
      <c r="S503" s="173" t="s">
        <v>1773</v>
      </c>
      <c r="T503" s="173"/>
      <c r="U503" s="173"/>
      <c r="V503" s="173"/>
      <c r="W503" s="184"/>
      <c r="X503" s="133"/>
      <c r="Y503" s="133"/>
      <c r="AB503" s="134" t="s">
        <v>9297</v>
      </c>
      <c r="AC503" s="146" t="str" cm="1">
        <f t="array" ref="AC503:AD503">_xlfn.TEXTSPLIT(H503,CHAR(10))</f>
        <v>株式会社　おいらーく</v>
      </c>
      <c r="AD503" s="146" t="str">
        <v>看護小規模多機能型居宅介護事業所　えくぼ元町</v>
      </c>
      <c r="AE503" s="146" t="s">
        <v>7910</v>
      </c>
      <c r="AF503" s="134" t="s">
        <v>7911</v>
      </c>
      <c r="AG503" s="134" t="str" cm="1">
        <f t="array" ref="AG503">_xlfn.TEXTJOIN(",",TRUE,_xlfn._xlws.FILTER(市町村コード!$B$2:$B$186,ISNUMBER(SEARCH(市町村コード!$B$2:$B$186,K503))))</f>
        <v>札幌市</v>
      </c>
      <c r="AH503" s="134" t="s">
        <v>6712</v>
      </c>
      <c r="AI503" s="134" t="str">
        <f t="shared" si="14"/>
        <v xml:space="preserve">
札幌市東区北二十五条東２０丁目７番１号</v>
      </c>
      <c r="AJ503" s="134" t="str">
        <f t="shared" si="15"/>
        <v>〒065－0025</v>
      </c>
      <c r="AK503" s="134" t="s">
        <v>6978</v>
      </c>
      <c r="AO503" s="142" t="s">
        <v>1772</v>
      </c>
      <c r="AP503" s="134" t="str" cm="1">
        <f t="array" ref="AP503:AT503">_xlfn.TEXTSPLIT(AO503,CHAR(10))</f>
        <v>( 訪看10 )第    773 号</v>
      </c>
      <c r="AQ503" s="134" t="str">
        <v>( 訪看23 )第   1145 号</v>
      </c>
      <c r="AR503" s="134" t="str">
        <v>( 訪看25 )第   1188 号</v>
      </c>
      <c r="AS503" s="134" t="str">
        <v>( 訪看27 )第    454 号</v>
      </c>
      <c r="AT503" s="134" t="str">
        <v>( 訪看41 )第    448 号</v>
      </c>
      <c r="BM503" s="134" t="s">
        <v>11168</v>
      </c>
      <c r="BN503" s="134" t="s">
        <v>11169</v>
      </c>
      <c r="BO503" s="134" t="s">
        <v>11170</v>
      </c>
      <c r="BP503" s="134" t="s">
        <v>11171</v>
      </c>
      <c r="BQ503" s="134" t="s">
        <v>11172</v>
      </c>
    </row>
    <row r="504" spans="1:76" ht="66" customHeight="1" thickBot="1">
      <c r="A504" s="133"/>
      <c r="B504" s="184"/>
      <c r="C504" s="140" t="s">
        <v>1774</v>
      </c>
      <c r="D504" s="184"/>
      <c r="E504" s="174" t="s">
        <v>1775</v>
      </c>
      <c r="F504" s="174"/>
      <c r="G504" s="184"/>
      <c r="H504" s="175" t="s">
        <v>1776</v>
      </c>
      <c r="I504" s="175"/>
      <c r="J504" s="184"/>
      <c r="K504" s="175" t="s">
        <v>1777</v>
      </c>
      <c r="L504" s="175"/>
      <c r="M504" s="184"/>
      <c r="N504" s="182" t="s">
        <v>1778</v>
      </c>
      <c r="O504" s="182"/>
      <c r="P504" s="184"/>
      <c r="Q504" s="141" t="s">
        <v>1779</v>
      </c>
      <c r="R504" s="184"/>
      <c r="S504" s="173" t="s">
        <v>1780</v>
      </c>
      <c r="T504" s="173"/>
      <c r="U504" s="173"/>
      <c r="V504" s="173"/>
      <c r="W504" s="184"/>
      <c r="X504" s="133"/>
      <c r="Y504" s="133"/>
      <c r="AB504" s="134" t="s">
        <v>9298</v>
      </c>
      <c r="AC504" s="146" t="str" cm="1">
        <f t="array" ref="AC504:AD504">_xlfn.TEXTSPLIT(H504,CHAR(10))</f>
        <v>有限会社ＭＳＴ</v>
      </c>
      <c r="AD504" s="146" t="str">
        <v>栄町訪問看護リハビリステーション</v>
      </c>
      <c r="AE504" s="146" t="s">
        <v>7912</v>
      </c>
      <c r="AF504" s="134" t="s">
        <v>7913</v>
      </c>
      <c r="AG504" s="134" t="str" cm="1">
        <f t="array" ref="AG504">_xlfn.TEXTJOIN(",",TRUE,_xlfn._xlws.FILTER(市町村コード!$B$2:$B$186,ISNUMBER(SEARCH(市町村コード!$B$2:$B$186,K504))))</f>
        <v>札幌市</v>
      </c>
      <c r="AH504" s="134" t="s">
        <v>6712</v>
      </c>
      <c r="AI504" s="134" t="str">
        <f t="shared" si="14"/>
        <v xml:space="preserve">
札幌市東区北四十一条東１６丁目３－１４</v>
      </c>
      <c r="AJ504" s="134" t="str">
        <f t="shared" si="15"/>
        <v>〒007－0841</v>
      </c>
      <c r="AK504" s="134" t="s">
        <v>7035</v>
      </c>
      <c r="AO504" s="142" t="s">
        <v>1779</v>
      </c>
      <c r="AP504" s="134" t="str" cm="1">
        <f t="array" ref="AP504:AV504">_xlfn.TEXTSPLIT(AO504,CHAR(10))</f>
        <v>( 訪看10 )第    815 号</v>
      </c>
      <c r="AQ504" s="134" t="str">
        <v>( 訪看23 )第   1173 号</v>
      </c>
      <c r="AR504" s="134" t="str">
        <v>( 訪看24 )第   1145 号</v>
      </c>
      <c r="AS504" s="134" t="str">
        <v>( 訪看25 )第   1231 号</v>
      </c>
      <c r="AT504" s="134" t="str">
        <v>( 訪看27 )第    478 号</v>
      </c>
      <c r="AU504" s="134" t="str">
        <v>( 訪看34 )第    379 号</v>
      </c>
      <c r="AV504" s="134" t="str">
        <v>( 訪看41 )第    497 号</v>
      </c>
      <c r="BM504" s="134" t="s">
        <v>11173</v>
      </c>
      <c r="BN504" s="134" t="s">
        <v>11174</v>
      </c>
      <c r="BO504" s="134" t="s">
        <v>11175</v>
      </c>
      <c r="BP504" s="134" t="s">
        <v>11176</v>
      </c>
      <c r="BQ504" s="134" t="s">
        <v>11177</v>
      </c>
      <c r="BR504" s="134" t="s">
        <v>11178</v>
      </c>
      <c r="BS504" s="134" t="s">
        <v>11179</v>
      </c>
    </row>
    <row r="505" spans="1:76" ht="12" customHeight="1" thickBot="1">
      <c r="A505" s="133"/>
      <c r="B505" s="184"/>
      <c r="C505" s="133"/>
      <c r="D505" s="184"/>
      <c r="E505" s="133"/>
      <c r="F505" s="133"/>
      <c r="G505" s="184"/>
      <c r="H505" s="133"/>
      <c r="I505" s="133"/>
      <c r="J505" s="184"/>
      <c r="K505" s="133"/>
      <c r="L505" s="133"/>
      <c r="M505" s="184"/>
      <c r="N505" s="133"/>
      <c r="O505" s="133"/>
      <c r="P505" s="184"/>
      <c r="Q505" s="133"/>
      <c r="R505" s="184"/>
      <c r="S505" s="133"/>
      <c r="T505" s="133"/>
      <c r="U505" s="133"/>
      <c r="V505" s="133"/>
      <c r="W505" s="184"/>
      <c r="X505" s="133"/>
      <c r="Y505" s="133"/>
      <c r="AB505" s="134" t="s">
        <v>6911</v>
      </c>
      <c r="AC505" s="146" t="e" cm="1">
        <f t="array" ref="AC505">_xlfn.TEXTSPLIT(H505,CHAR(10))</f>
        <v>#VALUE!</v>
      </c>
      <c r="AD505" s="146"/>
      <c r="AE505" s="146" t="e">
        <v>#VALUE!</v>
      </c>
      <c r="AG505" s="134" t="e" cm="1" vm="1">
        <f t="array" ref="AG505">_xlfn.TEXTJOIN(",",TRUE,_xlfn._xlws.FILTER(市町村コード!$B$2:$B$186,ISNUMBER(SEARCH(市町村コード!$B$2:$B$186,K505))))</f>
        <v>#VALUE!</v>
      </c>
      <c r="AH505" s="134" t="e" vm="1">
        <v>#VALUE!</v>
      </c>
      <c r="AI505" s="134" t="str">
        <f t="shared" si="14"/>
        <v/>
      </c>
      <c r="AJ505" s="134" t="str">
        <f t="shared" si="15"/>
        <v/>
      </c>
      <c r="AK505" s="134" t="s">
        <v>6911</v>
      </c>
      <c r="AO505" s="133"/>
      <c r="AP505" s="134" t="e" cm="1">
        <f t="array" ref="AP505">_xlfn.TEXTSPLIT(AO505,CHAR(10))</f>
        <v>#VALUE!</v>
      </c>
      <c r="BM505" s="134" t="e">
        <v>#VALUE!</v>
      </c>
    </row>
    <row r="506" spans="1:76" ht="0.95" customHeight="1">
      <c r="A506" s="133"/>
      <c r="B506" s="183"/>
      <c r="C506" s="183"/>
      <c r="D506" s="183"/>
      <c r="E506" s="183"/>
      <c r="F506" s="183"/>
      <c r="G506" s="183"/>
      <c r="H506" s="183"/>
      <c r="I506" s="183"/>
      <c r="J506" s="183"/>
      <c r="K506" s="183"/>
      <c r="L506" s="183"/>
      <c r="M506" s="183"/>
      <c r="N506" s="183"/>
      <c r="O506" s="183"/>
      <c r="P506" s="183"/>
      <c r="Q506" s="183"/>
      <c r="R506" s="183"/>
      <c r="S506" s="183"/>
      <c r="T506" s="183"/>
      <c r="U506" s="183"/>
      <c r="V506" s="183"/>
      <c r="W506" s="133"/>
      <c r="X506" s="133"/>
      <c r="Y506" s="133"/>
      <c r="AB506" s="134" t="s">
        <v>6911</v>
      </c>
      <c r="AC506" s="146" t="e" cm="1">
        <f t="array" ref="AC506">_xlfn.TEXTSPLIT(H506,CHAR(10))</f>
        <v>#VALUE!</v>
      </c>
      <c r="AD506" s="146"/>
      <c r="AE506" s="146" t="e">
        <v>#VALUE!</v>
      </c>
      <c r="AG506" s="134" t="e" cm="1" vm="1">
        <f t="array" ref="AG506">_xlfn.TEXTJOIN(",",TRUE,_xlfn._xlws.FILTER(市町村コード!$B$2:$B$186,ISNUMBER(SEARCH(市町村コード!$B$2:$B$186,K506))))</f>
        <v>#VALUE!</v>
      </c>
      <c r="AH506" s="134" t="e" vm="1">
        <v>#VALUE!</v>
      </c>
      <c r="AI506" s="134" t="str">
        <f t="shared" si="14"/>
        <v/>
      </c>
      <c r="AJ506" s="134" t="str">
        <f t="shared" si="15"/>
        <v/>
      </c>
      <c r="AK506" s="134" t="s">
        <v>6911</v>
      </c>
      <c r="AP506" s="134" t="e" cm="1">
        <f t="array" ref="AP506">_xlfn.TEXTSPLIT(AO506,CHAR(10))</f>
        <v>#VALUE!</v>
      </c>
      <c r="BM506" s="134" t="e">
        <v>#VALUE!</v>
      </c>
    </row>
    <row r="507" spans="1:76" ht="60" customHeight="1">
      <c r="A507" s="133"/>
      <c r="B507" s="133"/>
      <c r="C507" s="133"/>
      <c r="D507" s="133"/>
      <c r="E507" s="133"/>
      <c r="F507" s="133"/>
      <c r="G507" s="133"/>
      <c r="H507" s="133"/>
      <c r="I507" s="133"/>
      <c r="J507" s="133"/>
      <c r="K507" s="133"/>
      <c r="L507" s="133"/>
      <c r="M507" s="133"/>
      <c r="N507" s="133"/>
      <c r="O507" s="133"/>
      <c r="P507" s="133"/>
      <c r="Q507" s="133"/>
      <c r="R507" s="133"/>
      <c r="S507" s="133"/>
      <c r="T507" s="133"/>
      <c r="U507" s="133"/>
      <c r="V507" s="133"/>
      <c r="W507" s="133"/>
      <c r="X507" s="133"/>
      <c r="Y507" s="133"/>
      <c r="AB507" s="134" t="s">
        <v>6911</v>
      </c>
      <c r="AC507" s="146" t="e" cm="1">
        <f t="array" ref="AC507">_xlfn.TEXTSPLIT(H507,CHAR(10))</f>
        <v>#VALUE!</v>
      </c>
      <c r="AD507" s="146"/>
      <c r="AE507" s="146" t="e">
        <v>#VALUE!</v>
      </c>
      <c r="AG507" s="134" t="e" cm="1" vm="1">
        <f t="array" ref="AG507">_xlfn.TEXTJOIN(",",TRUE,_xlfn._xlws.FILTER(市町村コード!$B$2:$B$186,ISNUMBER(SEARCH(市町村コード!$B$2:$B$186,K507))))</f>
        <v>#VALUE!</v>
      </c>
      <c r="AH507" s="134" t="e" vm="1">
        <v>#VALUE!</v>
      </c>
      <c r="AI507" s="134" t="str">
        <f t="shared" si="14"/>
        <v/>
      </c>
      <c r="AJ507" s="134" t="str">
        <f t="shared" si="15"/>
        <v/>
      </c>
      <c r="AK507" s="134" t="s">
        <v>6911</v>
      </c>
      <c r="AO507" s="133"/>
      <c r="AP507" s="134" t="e" cm="1">
        <f t="array" ref="AP507">_xlfn.TEXTSPLIT(AO507,CHAR(10))</f>
        <v>#VALUE!</v>
      </c>
      <c r="BM507" s="134" t="e">
        <v>#VALUE!</v>
      </c>
    </row>
    <row r="508" spans="1:76" ht="12" customHeight="1">
      <c r="A508" s="133"/>
      <c r="B508" s="133"/>
      <c r="C508" s="133"/>
      <c r="D508" s="133"/>
      <c r="E508" s="133"/>
      <c r="F508" s="133"/>
      <c r="G508" s="133"/>
      <c r="H508" s="133"/>
      <c r="I508" s="133"/>
      <c r="J508" s="133"/>
      <c r="K508" s="133"/>
      <c r="L508" s="133"/>
      <c r="M508" s="133"/>
      <c r="N508" s="133"/>
      <c r="O508" s="133"/>
      <c r="P508" s="133"/>
      <c r="Q508" s="133"/>
      <c r="R508" s="133"/>
      <c r="S508" s="133"/>
      <c r="T508" s="133"/>
      <c r="U508" s="133"/>
      <c r="V508" s="133"/>
      <c r="W508" s="133"/>
      <c r="X508" s="133"/>
      <c r="Y508" s="133"/>
      <c r="AB508" s="134" t="s">
        <v>6911</v>
      </c>
      <c r="AC508" s="146" t="e" cm="1">
        <f t="array" ref="AC508">_xlfn.TEXTSPLIT(H508,CHAR(10))</f>
        <v>#VALUE!</v>
      </c>
      <c r="AD508" s="146"/>
      <c r="AE508" s="146" t="e">
        <v>#VALUE!</v>
      </c>
      <c r="AG508" s="134" t="e" cm="1" vm="1">
        <f t="array" ref="AG508">_xlfn.TEXTJOIN(",",TRUE,_xlfn._xlws.FILTER(市町村コード!$B$2:$B$186,ISNUMBER(SEARCH(市町村コード!$B$2:$B$186,K508))))</f>
        <v>#VALUE!</v>
      </c>
      <c r="AH508" s="134" t="e" vm="1">
        <v>#VALUE!</v>
      </c>
      <c r="AI508" s="134" t="str">
        <f t="shared" si="14"/>
        <v/>
      </c>
      <c r="AJ508" s="134" t="str">
        <f t="shared" si="15"/>
        <v/>
      </c>
      <c r="AK508" s="134" t="s">
        <v>6911</v>
      </c>
      <c r="AO508" s="133"/>
      <c r="AP508" s="134" t="e" cm="1">
        <f t="array" ref="AP508">_xlfn.TEXTSPLIT(AO508,CHAR(10))</f>
        <v>#VALUE!</v>
      </c>
      <c r="BM508" s="134" t="e">
        <v>#VALUE!</v>
      </c>
    </row>
    <row r="509" spans="1:76" ht="8.1" customHeight="1">
      <c r="A509" s="133"/>
      <c r="B509" s="133"/>
      <c r="C509" s="133"/>
      <c r="D509" s="133"/>
      <c r="E509" s="133"/>
      <c r="F509" s="133"/>
      <c r="G509" s="133"/>
      <c r="H509" s="133"/>
      <c r="I509" s="178" t="s">
        <v>476</v>
      </c>
      <c r="J509" s="178"/>
      <c r="K509" s="178"/>
      <c r="L509" s="133"/>
      <c r="M509" s="133"/>
      <c r="N509" s="133"/>
      <c r="O509" s="133"/>
      <c r="P509" s="133"/>
      <c r="Q509" s="133"/>
      <c r="R509" s="133"/>
      <c r="S509" s="133"/>
      <c r="T509" s="133"/>
      <c r="U509" s="133"/>
      <c r="V509" s="133"/>
      <c r="W509" s="133"/>
      <c r="X509" s="133"/>
      <c r="Y509" s="133"/>
      <c r="AB509" s="134" t="s">
        <v>6911</v>
      </c>
      <c r="AC509" s="146" t="e" cm="1">
        <f t="array" ref="AC509">_xlfn.TEXTSPLIT(H509,CHAR(10))</f>
        <v>#VALUE!</v>
      </c>
      <c r="AD509" s="146"/>
      <c r="AE509" s="146" t="e">
        <v>#VALUE!</v>
      </c>
      <c r="AG509" s="134" t="e" cm="1" vm="1">
        <f t="array" ref="AG509">_xlfn.TEXTJOIN(",",TRUE,_xlfn._xlws.FILTER(市町村コード!$B$2:$B$186,ISNUMBER(SEARCH(市町村コード!$B$2:$B$186,K509))))</f>
        <v>#VALUE!</v>
      </c>
      <c r="AH509" s="134" t="e" vm="1">
        <v>#VALUE!</v>
      </c>
      <c r="AI509" s="134" t="str">
        <f t="shared" si="14"/>
        <v/>
      </c>
      <c r="AJ509" s="134" t="str">
        <f t="shared" si="15"/>
        <v/>
      </c>
      <c r="AK509" s="134" t="s">
        <v>6911</v>
      </c>
      <c r="AO509" s="133"/>
      <c r="AP509" s="134" t="e" cm="1">
        <f t="array" ref="AP509">_xlfn.TEXTSPLIT(AO509,CHAR(10))</f>
        <v>#VALUE!</v>
      </c>
      <c r="BM509" s="134" t="e">
        <v>#VALUE!</v>
      </c>
    </row>
    <row r="510" spans="1:76" ht="12" customHeight="1">
      <c r="A510" s="133"/>
      <c r="B510" s="179"/>
      <c r="C510" s="179"/>
      <c r="D510" s="179"/>
      <c r="E510" s="179"/>
      <c r="F510" s="133"/>
      <c r="G510" s="133"/>
      <c r="H510" s="133"/>
      <c r="I510" s="178"/>
      <c r="J510" s="178"/>
      <c r="K510" s="178"/>
      <c r="L510" s="133"/>
      <c r="M510" s="133"/>
      <c r="N510" s="133"/>
      <c r="O510" s="133"/>
      <c r="P510" s="133"/>
      <c r="Q510" s="133"/>
      <c r="R510" s="133"/>
      <c r="S510" s="133"/>
      <c r="T510" s="133"/>
      <c r="U510" s="133"/>
      <c r="V510" s="133"/>
      <c r="W510" s="133"/>
      <c r="X510" s="133"/>
      <c r="Y510" s="133"/>
      <c r="AB510" s="134" t="s">
        <v>6911</v>
      </c>
      <c r="AC510" s="146" t="e" cm="1">
        <f t="array" ref="AC510">_xlfn.TEXTSPLIT(H510,CHAR(10))</f>
        <v>#VALUE!</v>
      </c>
      <c r="AD510" s="146"/>
      <c r="AE510" s="146" t="e">
        <v>#VALUE!</v>
      </c>
      <c r="AG510" s="134" t="e" cm="1" vm="1">
        <f t="array" ref="AG510">_xlfn.TEXTJOIN(",",TRUE,_xlfn._xlws.FILTER(市町村コード!$B$2:$B$186,ISNUMBER(SEARCH(市町村コード!$B$2:$B$186,K510))))</f>
        <v>#VALUE!</v>
      </c>
      <c r="AH510" s="134" t="e" vm="1">
        <v>#VALUE!</v>
      </c>
      <c r="AI510" s="134" t="str">
        <f t="shared" si="14"/>
        <v/>
      </c>
      <c r="AJ510" s="134" t="str">
        <f t="shared" si="15"/>
        <v/>
      </c>
      <c r="AK510" s="134" t="s">
        <v>6911</v>
      </c>
      <c r="AO510" s="133"/>
      <c r="AP510" s="134" t="e" cm="1">
        <f t="array" ref="AP510">_xlfn.TEXTSPLIT(AO510,CHAR(10))</f>
        <v>#VALUE!</v>
      </c>
      <c r="BM510" s="134" t="e">
        <v>#VALUE!</v>
      </c>
    </row>
    <row r="511" spans="1:76" ht="14.1" customHeight="1">
      <c r="A511" s="133"/>
      <c r="B511" s="133"/>
      <c r="C511" s="180" t="s">
        <v>477</v>
      </c>
      <c r="D511" s="180"/>
      <c r="E511" s="180"/>
      <c r="F511" s="180"/>
      <c r="G511" s="180"/>
      <c r="H511" s="180"/>
      <c r="I511" s="180"/>
      <c r="J511" s="180"/>
      <c r="K511" s="180"/>
      <c r="L511" s="133"/>
      <c r="M511" s="133"/>
      <c r="N511" s="133"/>
      <c r="O511" s="181" t="s">
        <v>478</v>
      </c>
      <c r="P511" s="181"/>
      <c r="Q511" s="181"/>
      <c r="R511" s="181"/>
      <c r="S511" s="181"/>
      <c r="T511" s="135" t="s">
        <v>706</v>
      </c>
      <c r="U511" s="136" t="s">
        <v>480</v>
      </c>
      <c r="V511" s="133"/>
      <c r="W511" s="133"/>
      <c r="X511" s="133"/>
      <c r="Y511" s="133"/>
      <c r="AB511" s="134" t="s">
        <v>6911</v>
      </c>
      <c r="AC511" s="146" t="e" cm="1">
        <f t="array" ref="AC511">_xlfn.TEXTSPLIT(H511,CHAR(10))</f>
        <v>#VALUE!</v>
      </c>
      <c r="AD511" s="146"/>
      <c r="AE511" s="146" t="e">
        <v>#VALUE!</v>
      </c>
      <c r="AG511" s="134" t="e" cm="1" vm="1">
        <f t="array" ref="AG511">_xlfn.TEXTJOIN(",",TRUE,_xlfn._xlws.FILTER(市町村コード!$B$2:$B$186,ISNUMBER(SEARCH(市町村コード!$B$2:$B$186,K511))))</f>
        <v>#VALUE!</v>
      </c>
      <c r="AH511" s="134" t="e" vm="1">
        <v>#VALUE!</v>
      </c>
      <c r="AI511" s="134" t="str">
        <f t="shared" si="14"/>
        <v/>
      </c>
      <c r="AJ511" s="134" t="str">
        <f t="shared" si="15"/>
        <v/>
      </c>
      <c r="AK511" s="134" t="s">
        <v>6911</v>
      </c>
      <c r="AP511" s="134" t="e" cm="1">
        <f t="array" ref="AP511">_xlfn.TEXTSPLIT(AO511,CHAR(10))</f>
        <v>#VALUE!</v>
      </c>
      <c r="BM511" s="134" t="e">
        <v>#VALUE!</v>
      </c>
    </row>
    <row r="512" spans="1:76" ht="0.95" customHeight="1" thickBot="1">
      <c r="A512" s="133"/>
      <c r="B512" s="133"/>
      <c r="C512" s="133"/>
      <c r="D512" s="133"/>
      <c r="E512" s="133"/>
      <c r="F512" s="133"/>
      <c r="G512" s="133"/>
      <c r="H512" s="133"/>
      <c r="I512" s="133"/>
      <c r="J512" s="133"/>
      <c r="K512" s="133"/>
      <c r="L512" s="133"/>
      <c r="M512" s="133"/>
      <c r="N512" s="133"/>
      <c r="O512" s="133"/>
      <c r="P512" s="133"/>
      <c r="Q512" s="133"/>
      <c r="R512" s="133"/>
      <c r="S512" s="133"/>
      <c r="T512" s="133"/>
      <c r="U512" s="133"/>
      <c r="V512" s="133"/>
      <c r="W512" s="133"/>
      <c r="X512" s="133"/>
      <c r="Y512" s="133"/>
      <c r="AB512" s="134" t="s">
        <v>6911</v>
      </c>
      <c r="AC512" s="146" t="e" cm="1">
        <f t="array" ref="AC512">_xlfn.TEXTSPLIT(H512,CHAR(10))</f>
        <v>#VALUE!</v>
      </c>
      <c r="AD512" s="146"/>
      <c r="AE512" s="146" t="e">
        <v>#VALUE!</v>
      </c>
      <c r="AG512" s="134" t="e" cm="1" vm="1">
        <f t="array" ref="AG512">_xlfn.TEXTJOIN(",",TRUE,_xlfn._xlws.FILTER(市町村コード!$B$2:$B$186,ISNUMBER(SEARCH(市町村コード!$B$2:$B$186,K512))))</f>
        <v>#VALUE!</v>
      </c>
      <c r="AH512" s="134" t="e" vm="1">
        <v>#VALUE!</v>
      </c>
      <c r="AI512" s="134" t="str">
        <f t="shared" si="14"/>
        <v/>
      </c>
      <c r="AJ512" s="134" t="str">
        <f t="shared" si="15"/>
        <v/>
      </c>
      <c r="AK512" s="134" t="s">
        <v>6911</v>
      </c>
      <c r="AO512" s="133"/>
      <c r="AP512" s="134" t="e" cm="1">
        <f t="array" ref="AP512">_xlfn.TEXTSPLIT(AO512,CHAR(10))</f>
        <v>#VALUE!</v>
      </c>
      <c r="BM512" s="134" t="e">
        <v>#VALUE!</v>
      </c>
    </row>
    <row r="513" spans="1:73" ht="0.95" customHeight="1">
      <c r="A513" s="133"/>
      <c r="B513" s="176"/>
      <c r="C513" s="176"/>
      <c r="D513" s="176"/>
      <c r="E513" s="176"/>
      <c r="F513" s="176"/>
      <c r="G513" s="176"/>
      <c r="H513" s="176"/>
      <c r="I513" s="176"/>
      <c r="J513" s="176"/>
      <c r="K513" s="176"/>
      <c r="L513" s="176"/>
      <c r="M513" s="176"/>
      <c r="N513" s="176"/>
      <c r="O513" s="176"/>
      <c r="P513" s="176"/>
      <c r="Q513" s="176"/>
      <c r="R513" s="176"/>
      <c r="S513" s="176"/>
      <c r="T513" s="176"/>
      <c r="U513" s="176"/>
      <c r="V513" s="176"/>
      <c r="W513" s="176"/>
      <c r="X513" s="133"/>
      <c r="Y513" s="133"/>
      <c r="AB513" s="134" t="s">
        <v>6911</v>
      </c>
      <c r="AC513" s="146" t="e" cm="1">
        <f t="array" ref="AC513">_xlfn.TEXTSPLIT(H513,CHAR(10))</f>
        <v>#VALUE!</v>
      </c>
      <c r="AD513" s="146"/>
      <c r="AE513" s="146" t="e">
        <v>#VALUE!</v>
      </c>
      <c r="AG513" s="134" t="e" cm="1" vm="1">
        <f t="array" ref="AG513">_xlfn.TEXTJOIN(",",TRUE,_xlfn._xlws.FILTER(市町村コード!$B$2:$B$186,ISNUMBER(SEARCH(市町村コード!$B$2:$B$186,K513))))</f>
        <v>#VALUE!</v>
      </c>
      <c r="AH513" s="134" t="e" vm="1">
        <v>#VALUE!</v>
      </c>
      <c r="AI513" s="134" t="str">
        <f t="shared" si="14"/>
        <v/>
      </c>
      <c r="AJ513" s="134" t="str">
        <f t="shared" si="15"/>
        <v/>
      </c>
      <c r="AK513" s="134" t="s">
        <v>6911</v>
      </c>
      <c r="AP513" s="134" t="e" cm="1">
        <f t="array" ref="AP513">_xlfn.TEXTSPLIT(AO513,CHAR(10))</f>
        <v>#VALUE!</v>
      </c>
      <c r="BM513" s="134" t="e">
        <v>#VALUE!</v>
      </c>
    </row>
    <row r="514" spans="1:73" ht="15.95" customHeight="1" thickBot="1">
      <c r="A514" s="133"/>
      <c r="B514" s="137"/>
      <c r="C514" s="138" t="s">
        <v>481</v>
      </c>
      <c r="D514" s="137"/>
      <c r="E514" s="177" t="s">
        <v>482</v>
      </c>
      <c r="F514" s="177"/>
      <c r="G514" s="137"/>
      <c r="H514" s="177" t="s">
        <v>483</v>
      </c>
      <c r="I514" s="177"/>
      <c r="J514" s="137"/>
      <c r="K514" s="177" t="s">
        <v>484</v>
      </c>
      <c r="L514" s="177"/>
      <c r="M514" s="137"/>
      <c r="N514" s="177" t="s">
        <v>485</v>
      </c>
      <c r="O514" s="177"/>
      <c r="P514" s="137"/>
      <c r="Q514" s="139" t="s">
        <v>486</v>
      </c>
      <c r="R514" s="137"/>
      <c r="S514" s="177" t="s">
        <v>487</v>
      </c>
      <c r="T514" s="177"/>
      <c r="U514" s="177"/>
      <c r="V514" s="177"/>
      <c r="W514" s="137"/>
      <c r="X514" s="133"/>
      <c r="Y514" s="133"/>
      <c r="AB514" s="134" t="s">
        <v>482</v>
      </c>
      <c r="AC514" s="146" t="str" cm="1">
        <f t="array" ref="AC514">_xlfn.TEXTSPLIT(H514,CHAR(10))</f>
        <v>事業者名/事業所名</v>
      </c>
      <c r="AD514" s="146"/>
      <c r="AE514" s="146" t="s">
        <v>483</v>
      </c>
      <c r="AG514" s="134" t="e" cm="1" vm="1">
        <f t="array" ref="AG514">_xlfn.TEXTJOIN(",",TRUE,_xlfn._xlws.FILTER(市町村コード!$B$2:$B$186,ISNUMBER(SEARCH(市町村コード!$B$2:$B$186,K514))))</f>
        <v>#VALUE!</v>
      </c>
      <c r="AH514" s="134" t="e" vm="1">
        <v>#VALUE!</v>
      </c>
      <c r="AI514" s="134" t="str">
        <f t="shared" si="14"/>
        <v/>
      </c>
      <c r="AJ514" s="134" t="str">
        <f t="shared" si="15"/>
        <v>事業所所在地</v>
      </c>
      <c r="AK514" s="134" t="s">
        <v>484</v>
      </c>
      <c r="AO514" s="139" t="s">
        <v>486</v>
      </c>
      <c r="AP514" s="134" t="str" cm="1">
        <f t="array" ref="AP514">_xlfn.TEXTSPLIT(AO514,CHAR(10))</f>
        <v>受理番号</v>
      </c>
      <c r="BM514" s="134" t="s">
        <v>486</v>
      </c>
    </row>
    <row r="515" spans="1:73" ht="102" customHeight="1" thickBot="1">
      <c r="A515" s="133"/>
      <c r="B515" s="184"/>
      <c r="C515" s="140" t="s">
        <v>1781</v>
      </c>
      <c r="D515" s="184"/>
      <c r="E515" s="174" t="s">
        <v>1782</v>
      </c>
      <c r="F515" s="174"/>
      <c r="G515" s="184"/>
      <c r="H515" s="175" t="s">
        <v>1783</v>
      </c>
      <c r="I515" s="175"/>
      <c r="J515" s="184"/>
      <c r="K515" s="175" t="s">
        <v>1784</v>
      </c>
      <c r="L515" s="175"/>
      <c r="M515" s="184"/>
      <c r="N515" s="182" t="s">
        <v>1785</v>
      </c>
      <c r="O515" s="182"/>
      <c r="P515" s="184"/>
      <c r="Q515" s="141" t="s">
        <v>1786</v>
      </c>
      <c r="R515" s="184"/>
      <c r="S515" s="173" t="s">
        <v>1787</v>
      </c>
      <c r="T515" s="173"/>
      <c r="U515" s="173"/>
      <c r="V515" s="173"/>
      <c r="W515" s="184"/>
      <c r="X515" s="133"/>
      <c r="Y515" s="133"/>
      <c r="AB515" s="134" t="s">
        <v>9299</v>
      </c>
      <c r="AC515" s="146" t="str" cm="1">
        <f t="array" ref="AC515:AD515">_xlfn.TEXTSPLIT(H515,CHAR(10))</f>
        <v>医療法人　愛全会</v>
      </c>
      <c r="AD515" s="146" t="str">
        <v>訪問看護ステーションみなみ</v>
      </c>
      <c r="AE515" s="146" t="s">
        <v>7565</v>
      </c>
      <c r="AF515" s="134" t="s">
        <v>7914</v>
      </c>
      <c r="AG515" s="134" t="str" cm="1">
        <f t="array" ref="AG515">_xlfn.TEXTJOIN(",",TRUE,_xlfn._xlws.FILTER(市町村コード!$B$2:$B$186,ISNUMBER(SEARCH(市町村コード!$B$2:$B$186,K515))))</f>
        <v>札幌市</v>
      </c>
      <c r="AH515" s="134" t="s">
        <v>6712</v>
      </c>
      <c r="AI515" s="134" t="str">
        <f t="shared" si="14"/>
        <v xml:space="preserve">
札幌市南区川沿十二条２丁目５ー７</v>
      </c>
      <c r="AJ515" s="134" t="str">
        <f t="shared" si="15"/>
        <v>〒005－0812</v>
      </c>
      <c r="AK515" s="134" t="s">
        <v>7036</v>
      </c>
      <c r="AO515" s="142" t="s">
        <v>1786</v>
      </c>
      <c r="AP515" s="134" t="str" cm="1">
        <f t="array" ref="AP515:AX515">_xlfn.TEXTSPLIT(AO515,CHAR(10))</f>
        <v>( 訪看10 )第    195 号</v>
      </c>
      <c r="AQ515" s="134" t="str">
        <v>( 訪看23 )第     19 号</v>
      </c>
      <c r="AR515" s="134" t="str">
        <v>( 訪看25 )第     49 号</v>
      </c>
      <c r="AS515" s="134" t="str">
        <v>( 訪看27 )第     72 号</v>
      </c>
      <c r="AT515" s="134" t="str">
        <v>( 訪看28 )第     58 号</v>
      </c>
      <c r="AU515" s="134" t="str">
        <v>( 訪看34 )第    243 号</v>
      </c>
      <c r="AV515" s="134" t="str">
        <v>( 訪ベⅠ１ )第    122 号</v>
      </c>
      <c r="AW515" s="134" t="str">
        <v>( 訪ベⅠ１注 )第    308 号</v>
      </c>
      <c r="AX515" s="134" t="str">
        <v>( 訪看40 )第    152 号</v>
      </c>
      <c r="BM515" s="134" t="s">
        <v>11180</v>
      </c>
      <c r="BN515" s="134" t="s">
        <v>11181</v>
      </c>
      <c r="BO515" s="134" t="s">
        <v>11182</v>
      </c>
      <c r="BP515" s="134" t="s">
        <v>11183</v>
      </c>
      <c r="BQ515" s="134" t="s">
        <v>11184</v>
      </c>
      <c r="BR515" s="134" t="s">
        <v>11185</v>
      </c>
      <c r="BS515" s="134" t="s">
        <v>11186</v>
      </c>
      <c r="BT515" s="134" t="s">
        <v>11187</v>
      </c>
      <c r="BU515" s="134" t="s">
        <v>11188</v>
      </c>
    </row>
    <row r="516" spans="1:73" ht="102" customHeight="1" thickBot="1">
      <c r="A516" s="133"/>
      <c r="B516" s="184"/>
      <c r="C516" s="140" t="s">
        <v>1788</v>
      </c>
      <c r="D516" s="184"/>
      <c r="E516" s="174" t="s">
        <v>1789</v>
      </c>
      <c r="F516" s="174"/>
      <c r="G516" s="184"/>
      <c r="H516" s="175" t="s">
        <v>1790</v>
      </c>
      <c r="I516" s="175"/>
      <c r="J516" s="184"/>
      <c r="K516" s="175" t="s">
        <v>1791</v>
      </c>
      <c r="L516" s="175"/>
      <c r="M516" s="184"/>
      <c r="N516" s="182" t="s">
        <v>1792</v>
      </c>
      <c r="O516" s="182"/>
      <c r="P516" s="184"/>
      <c r="Q516" s="141" t="s">
        <v>1793</v>
      </c>
      <c r="R516" s="184"/>
      <c r="S516" s="173" t="s">
        <v>1794</v>
      </c>
      <c r="T516" s="173"/>
      <c r="U516" s="173"/>
      <c r="V516" s="173"/>
      <c r="W516" s="184"/>
      <c r="X516" s="133"/>
      <c r="Y516" s="133"/>
      <c r="AB516" s="134" t="s">
        <v>9300</v>
      </c>
      <c r="AC516" s="146" t="str" cm="1">
        <f t="array" ref="AC516:AD516">_xlfn.TEXTSPLIT(H516,CHAR(10))</f>
        <v>一般社団法人　北海道総合在宅ケア事業団</v>
      </c>
      <c r="AD516" s="146" t="str">
        <v>一般社団法人北海道総合在宅ケア事業団札幌白石訪問看護ステーション</v>
      </c>
      <c r="AE516" s="146" t="s">
        <v>7562</v>
      </c>
      <c r="AF516" s="134" t="s">
        <v>7915</v>
      </c>
      <c r="AG516" s="134" t="str" cm="1">
        <f t="array" ref="AG516">_xlfn.TEXTJOIN(",",TRUE,_xlfn._xlws.FILTER(市町村コード!$B$2:$B$186,ISNUMBER(SEARCH(市町村コード!$B$2:$B$186,K516))))</f>
        <v>札幌市</v>
      </c>
      <c r="AH516" s="134" t="s">
        <v>6712</v>
      </c>
      <c r="AI516" s="134" t="str">
        <f t="shared" si="14"/>
        <v xml:space="preserve">
札幌市白石区北郷二条４丁目３番５号　北郷メディカル４階</v>
      </c>
      <c r="AJ516" s="134" t="str">
        <f t="shared" si="15"/>
        <v>〒003－0832</v>
      </c>
      <c r="AK516" s="134" t="s">
        <v>7037</v>
      </c>
      <c r="AO516" s="142" t="s">
        <v>1793</v>
      </c>
      <c r="AP516" s="134" t="str" cm="1">
        <f t="array" ref="AP516:AX516">_xlfn.TEXTSPLIT(AO516,CHAR(10))</f>
        <v>( 訪看10 )第     45 号</v>
      </c>
      <c r="AQ516" s="134" t="str">
        <v>( 訪看23 )第   1192 号</v>
      </c>
      <c r="AR516" s="134" t="str">
        <v>( 訪看24 )第    118 号</v>
      </c>
      <c r="AS516" s="134" t="str">
        <v>( 訪看25 )第     98 号</v>
      </c>
      <c r="AT516" s="134" t="str">
        <v>( 訪看27 )第    107 号</v>
      </c>
      <c r="AU516" s="134" t="str">
        <v>( 訪看34 )第    208 号</v>
      </c>
      <c r="AV516" s="134" t="str">
        <v>( 訪ベⅠ１ )第    124 号</v>
      </c>
      <c r="AW516" s="134" t="str">
        <v>( 訪ベⅠ１注 )第    225 号</v>
      </c>
      <c r="AX516" s="134" t="str">
        <v>( 訪看40 )第    236 号</v>
      </c>
      <c r="BM516" s="134" t="s">
        <v>11189</v>
      </c>
      <c r="BN516" s="134" t="s">
        <v>11190</v>
      </c>
      <c r="BO516" s="134" t="s">
        <v>11191</v>
      </c>
      <c r="BP516" s="134" t="s">
        <v>11192</v>
      </c>
      <c r="BQ516" s="134" t="s">
        <v>11193</v>
      </c>
      <c r="BR516" s="134" t="s">
        <v>11194</v>
      </c>
      <c r="BS516" s="134" t="s">
        <v>11195</v>
      </c>
      <c r="BT516" s="134" t="s">
        <v>11196</v>
      </c>
      <c r="BU516" s="134" t="s">
        <v>11197</v>
      </c>
    </row>
    <row r="517" spans="1:73" ht="75" customHeight="1" thickBot="1">
      <c r="A517" s="133"/>
      <c r="B517" s="184"/>
      <c r="C517" s="140" t="s">
        <v>1795</v>
      </c>
      <c r="D517" s="184"/>
      <c r="E517" s="174" t="s">
        <v>1796</v>
      </c>
      <c r="F517" s="174"/>
      <c r="G517" s="184"/>
      <c r="H517" s="175" t="s">
        <v>1797</v>
      </c>
      <c r="I517" s="175"/>
      <c r="J517" s="184"/>
      <c r="K517" s="175" t="s">
        <v>1798</v>
      </c>
      <c r="L517" s="175"/>
      <c r="M517" s="184"/>
      <c r="N517" s="182" t="s">
        <v>1799</v>
      </c>
      <c r="O517" s="182"/>
      <c r="P517" s="184"/>
      <c r="Q517" s="141" t="s">
        <v>1800</v>
      </c>
      <c r="R517" s="184"/>
      <c r="S517" s="173" t="s">
        <v>1801</v>
      </c>
      <c r="T517" s="173"/>
      <c r="U517" s="173"/>
      <c r="V517" s="173"/>
      <c r="W517" s="184"/>
      <c r="X517" s="133"/>
      <c r="Y517" s="133"/>
      <c r="AB517" s="134" t="s">
        <v>9301</v>
      </c>
      <c r="AC517" s="146" t="str" cm="1">
        <f t="array" ref="AC517:AD517">_xlfn.TEXTSPLIT(H517,CHAR(10))</f>
        <v>医療法人　東札幌病院</v>
      </c>
      <c r="AD517" s="146" t="str">
        <v>訪問看護ステーションみずほ</v>
      </c>
      <c r="AE517" s="146" t="s">
        <v>7916</v>
      </c>
      <c r="AF517" s="134" t="s">
        <v>7917</v>
      </c>
      <c r="AG517" s="134" t="str" cm="1">
        <f t="array" ref="AG517">_xlfn.TEXTJOIN(",",TRUE,_xlfn._xlws.FILTER(市町村コード!$B$2:$B$186,ISNUMBER(SEARCH(市町村コード!$B$2:$B$186,K517))))</f>
        <v>札幌市</v>
      </c>
      <c r="AH517" s="134" t="s">
        <v>6712</v>
      </c>
      <c r="AI517" s="134" t="str">
        <f t="shared" si="14"/>
        <v xml:space="preserve">
札幌市厚別区厚別中央三条１丁目１２番２８号長谷川第２ビル２階</v>
      </c>
      <c r="AJ517" s="134" t="str">
        <f t="shared" si="15"/>
        <v>〒004－0053</v>
      </c>
      <c r="AK517" s="134" t="s">
        <v>7038</v>
      </c>
      <c r="AO517" s="142" t="s">
        <v>1800</v>
      </c>
      <c r="AP517" s="134" t="str" cm="1">
        <f t="array" ref="AP517:AU517">_xlfn.TEXTSPLIT(AO517,CHAR(10))</f>
        <v>( 訪看23 )第    971 号</v>
      </c>
      <c r="AQ517" s="134" t="str">
        <v>( 訪看24 )第     20 号</v>
      </c>
      <c r="AR517" s="134" t="str">
        <v>( 訪看25 )第      8 号</v>
      </c>
      <c r="AS517" s="134" t="str">
        <v>( 訪ベⅠ１ )第    126 号</v>
      </c>
      <c r="AT517" s="134" t="str">
        <v>( 訪ベⅠ１注 )第    366 号</v>
      </c>
      <c r="AU517" s="134" t="str">
        <v>( 訪看40 )第    173 号</v>
      </c>
      <c r="BM517" s="134" t="s">
        <v>11198</v>
      </c>
      <c r="BN517" s="134" t="s">
        <v>11199</v>
      </c>
      <c r="BO517" s="134" t="s">
        <v>11200</v>
      </c>
      <c r="BP517" s="134" t="s">
        <v>11201</v>
      </c>
      <c r="BQ517" s="134" t="s">
        <v>11202</v>
      </c>
      <c r="BR517" s="134" t="s">
        <v>11203</v>
      </c>
    </row>
    <row r="518" spans="1:73" ht="48" customHeight="1" thickBot="1">
      <c r="A518" s="133"/>
      <c r="B518" s="184"/>
      <c r="C518" s="140" t="s">
        <v>1802</v>
      </c>
      <c r="D518" s="184"/>
      <c r="E518" s="174" t="s">
        <v>1803</v>
      </c>
      <c r="F518" s="174"/>
      <c r="G518" s="184"/>
      <c r="H518" s="175" t="s">
        <v>1804</v>
      </c>
      <c r="I518" s="175"/>
      <c r="J518" s="184"/>
      <c r="K518" s="175" t="s">
        <v>1805</v>
      </c>
      <c r="L518" s="175"/>
      <c r="M518" s="184"/>
      <c r="N518" s="182" t="s">
        <v>1806</v>
      </c>
      <c r="O518" s="182"/>
      <c r="P518" s="184"/>
      <c r="Q518" s="141" t="s">
        <v>1807</v>
      </c>
      <c r="R518" s="184"/>
      <c r="S518" s="173" t="s">
        <v>1808</v>
      </c>
      <c r="T518" s="173"/>
      <c r="U518" s="173"/>
      <c r="V518" s="173"/>
      <c r="W518" s="184"/>
      <c r="X518" s="133"/>
      <c r="Y518" s="133"/>
      <c r="AB518" s="134" t="s">
        <v>9302</v>
      </c>
      <c r="AC518" s="146" t="str" cm="1">
        <f t="array" ref="AC518:AD518">_xlfn.TEXTSPLIT(H518,CHAR(10))</f>
        <v>医療法人社団　北樹会病院</v>
      </c>
      <c r="AD518" s="146" t="str">
        <v>つきさっぷ訪問看護</v>
      </c>
      <c r="AE518" s="146" t="s">
        <v>7918</v>
      </c>
      <c r="AF518" s="134" t="s">
        <v>7919</v>
      </c>
      <c r="AG518" s="134" t="str" cm="1">
        <f t="array" ref="AG518">_xlfn.TEXTJOIN(",",TRUE,_xlfn._xlws.FILTER(市町村コード!$B$2:$B$186,ISNUMBER(SEARCH(市町村コード!$B$2:$B$186,K518))))</f>
        <v>札幌市</v>
      </c>
      <c r="AH518" s="134" t="s">
        <v>6712</v>
      </c>
      <c r="AI518" s="134" t="str">
        <f t="shared" si="14"/>
        <v xml:space="preserve">
札幌市豊平区月寒西五条１０丁目３－１８</v>
      </c>
      <c r="AJ518" s="134" t="str">
        <f t="shared" si="15"/>
        <v>〒062－0025</v>
      </c>
      <c r="AK518" s="134" t="s">
        <v>7039</v>
      </c>
      <c r="AO518" s="142" t="s">
        <v>1807</v>
      </c>
      <c r="AP518" s="134" t="str" cm="1">
        <f t="array" ref="AP518:AT518">_xlfn.TEXTSPLIT(AO518,CHAR(10))</f>
        <v>( 訪看23 )第    625 号</v>
      </c>
      <c r="AQ518" s="134" t="str">
        <v>( 訪看25 )第    699 号</v>
      </c>
      <c r="AR518" s="134" t="str">
        <v>( 訪看26 )第      4 号</v>
      </c>
      <c r="AS518" s="134" t="str">
        <v>( 訪看34 )第    152 号</v>
      </c>
      <c r="AT518" s="134" t="str">
        <v>( 訪看41 )第    301 号</v>
      </c>
      <c r="BM518" s="134" t="s">
        <v>11204</v>
      </c>
      <c r="BN518" s="134" t="s">
        <v>11205</v>
      </c>
      <c r="BO518" s="134" t="s">
        <v>11206</v>
      </c>
      <c r="BP518" s="134" t="s">
        <v>11207</v>
      </c>
      <c r="BQ518" s="134" t="s">
        <v>11208</v>
      </c>
    </row>
    <row r="519" spans="1:73" ht="93" customHeight="1" thickBot="1">
      <c r="A519" s="133"/>
      <c r="B519" s="184"/>
      <c r="C519" s="140" t="s">
        <v>1809</v>
      </c>
      <c r="D519" s="184"/>
      <c r="E519" s="174" t="s">
        <v>1810</v>
      </c>
      <c r="F519" s="174"/>
      <c r="G519" s="184"/>
      <c r="H519" s="175" t="s">
        <v>1811</v>
      </c>
      <c r="I519" s="175"/>
      <c r="J519" s="184"/>
      <c r="K519" s="175" t="s">
        <v>1812</v>
      </c>
      <c r="L519" s="175"/>
      <c r="M519" s="184"/>
      <c r="N519" s="182" t="s">
        <v>1813</v>
      </c>
      <c r="O519" s="182"/>
      <c r="P519" s="184"/>
      <c r="Q519" s="141" t="s">
        <v>1814</v>
      </c>
      <c r="R519" s="184"/>
      <c r="S519" s="173" t="s">
        <v>1815</v>
      </c>
      <c r="T519" s="173"/>
      <c r="U519" s="173"/>
      <c r="V519" s="173"/>
      <c r="W519" s="184"/>
      <c r="X519" s="133"/>
      <c r="Y519" s="133"/>
      <c r="AB519" s="134" t="s">
        <v>9303</v>
      </c>
      <c r="AC519" s="146" t="str" cm="1">
        <f t="array" ref="AC519:AD519">_xlfn.TEXTSPLIT(H519,CHAR(10))</f>
        <v>一般社団法人　北海道総合在宅ケア事業団</v>
      </c>
      <c r="AD519" s="146" t="str">
        <v>一般社団法人北海道総合在宅ケア事業団札幌豊平訪問看護ステーション</v>
      </c>
      <c r="AE519" s="146" t="s">
        <v>7562</v>
      </c>
      <c r="AF519" s="134" t="s">
        <v>7920</v>
      </c>
      <c r="AG519" s="134" t="str" cm="1">
        <f t="array" ref="AG519">_xlfn.TEXTJOIN(",",TRUE,_xlfn._xlws.FILTER(市町村コード!$B$2:$B$186,ISNUMBER(SEARCH(市町村コード!$B$2:$B$186,K519))))</f>
        <v>札幌市</v>
      </c>
      <c r="AH519" s="134" t="s">
        <v>6712</v>
      </c>
      <c r="AI519" s="134" t="str">
        <f t="shared" si="14"/>
        <v xml:space="preserve">
札幌市豊平区月寒東三条８丁目１番５号瀬野尾ビル１階</v>
      </c>
      <c r="AJ519" s="134" t="str">
        <f t="shared" si="15"/>
        <v>〒062－0053</v>
      </c>
      <c r="AK519" s="134" t="s">
        <v>7040</v>
      </c>
      <c r="AO519" s="142" t="s">
        <v>1814</v>
      </c>
      <c r="AP519" s="134" t="str" cm="1">
        <f t="array" ref="AP519:AW519">_xlfn.TEXTSPLIT(AO519,CHAR(10))</f>
        <v>( 訪看10 )第     47 号</v>
      </c>
      <c r="AQ519" s="134" t="str">
        <v>( 訪看23 )第    128 号</v>
      </c>
      <c r="AR519" s="134" t="str">
        <v>( 訪看25 )第     40 号</v>
      </c>
      <c r="AS519" s="134" t="str">
        <v>( 訪看27 )第    108 号</v>
      </c>
      <c r="AT519" s="134" t="str">
        <v>( 訪看34 )第    175 号</v>
      </c>
      <c r="AU519" s="134" t="str">
        <v>( 訪ベⅠ１ )第    129 号</v>
      </c>
      <c r="AV519" s="134" t="str">
        <v>( 訪ベⅠ１注 )第    223 号</v>
      </c>
      <c r="AW519" s="134" t="str">
        <v>( 訪看40 )第    237 号</v>
      </c>
      <c r="BM519" s="134" t="s">
        <v>11209</v>
      </c>
      <c r="BN519" s="134" t="s">
        <v>11210</v>
      </c>
      <c r="BO519" s="134" t="s">
        <v>11211</v>
      </c>
      <c r="BP519" s="134" t="s">
        <v>11212</v>
      </c>
      <c r="BQ519" s="134" t="s">
        <v>11213</v>
      </c>
      <c r="BR519" s="134" t="s">
        <v>11214</v>
      </c>
      <c r="BS519" s="134" t="s">
        <v>11215</v>
      </c>
      <c r="BT519" s="134" t="s">
        <v>11216</v>
      </c>
    </row>
    <row r="520" spans="1:73" ht="50.1" customHeight="1" thickBot="1">
      <c r="A520" s="133"/>
      <c r="B520" s="184"/>
      <c r="C520" s="133"/>
      <c r="D520" s="184"/>
      <c r="E520" s="133"/>
      <c r="F520" s="133"/>
      <c r="G520" s="184"/>
      <c r="H520" s="133"/>
      <c r="I520" s="133"/>
      <c r="J520" s="184"/>
      <c r="K520" s="133"/>
      <c r="L520" s="133"/>
      <c r="M520" s="184"/>
      <c r="N520" s="133"/>
      <c r="O520" s="133"/>
      <c r="P520" s="184"/>
      <c r="Q520" s="133"/>
      <c r="R520" s="184"/>
      <c r="S520" s="133"/>
      <c r="T520" s="133"/>
      <c r="U520" s="133"/>
      <c r="V520" s="133"/>
      <c r="W520" s="184"/>
      <c r="X520" s="133"/>
      <c r="Y520" s="133"/>
      <c r="AB520" s="134" t="s">
        <v>6911</v>
      </c>
      <c r="AC520" s="146" t="e" cm="1">
        <f t="array" ref="AC520">_xlfn.TEXTSPLIT(H520,CHAR(10))</f>
        <v>#VALUE!</v>
      </c>
      <c r="AD520" s="146"/>
      <c r="AE520" s="146" t="e">
        <v>#VALUE!</v>
      </c>
      <c r="AG520" s="134" t="e" cm="1" vm="1">
        <f t="array" ref="AG520">_xlfn.TEXTJOIN(",",TRUE,_xlfn._xlws.FILTER(市町村コード!$B$2:$B$186,ISNUMBER(SEARCH(市町村コード!$B$2:$B$186,K520))))</f>
        <v>#VALUE!</v>
      </c>
      <c r="AH520" s="134" t="e" vm="1">
        <v>#VALUE!</v>
      </c>
      <c r="AI520" s="134" t="str">
        <f t="shared" si="14"/>
        <v/>
      </c>
      <c r="AJ520" s="134" t="str">
        <f t="shared" si="15"/>
        <v/>
      </c>
      <c r="AK520" s="134" t="s">
        <v>6911</v>
      </c>
      <c r="AO520" s="133"/>
      <c r="AP520" s="134" t="e" cm="1">
        <f t="array" ref="AP520">_xlfn.TEXTSPLIT(AO520,CHAR(10))</f>
        <v>#VALUE!</v>
      </c>
      <c r="BM520" s="134" t="e">
        <v>#VALUE!</v>
      </c>
    </row>
    <row r="521" spans="1:73" ht="0.95" customHeight="1">
      <c r="A521" s="133"/>
      <c r="B521" s="183"/>
      <c r="C521" s="183"/>
      <c r="D521" s="183"/>
      <c r="E521" s="183"/>
      <c r="F521" s="183"/>
      <c r="G521" s="183"/>
      <c r="H521" s="183"/>
      <c r="I521" s="183"/>
      <c r="J521" s="183"/>
      <c r="K521" s="183"/>
      <c r="L521" s="183"/>
      <c r="M521" s="183"/>
      <c r="N521" s="183"/>
      <c r="O521" s="183"/>
      <c r="P521" s="183"/>
      <c r="Q521" s="183"/>
      <c r="R521" s="183"/>
      <c r="S521" s="183"/>
      <c r="T521" s="183"/>
      <c r="U521" s="183"/>
      <c r="V521" s="183"/>
      <c r="W521" s="133"/>
      <c r="X521" s="133"/>
      <c r="Y521" s="133"/>
      <c r="AB521" s="134" t="s">
        <v>6911</v>
      </c>
      <c r="AC521" s="146" t="e" cm="1">
        <f t="array" ref="AC521">_xlfn.TEXTSPLIT(H521,CHAR(10))</f>
        <v>#VALUE!</v>
      </c>
      <c r="AD521" s="146"/>
      <c r="AE521" s="146" t="e">
        <v>#VALUE!</v>
      </c>
      <c r="AG521" s="134" t="e" cm="1" vm="1">
        <f t="array" ref="AG521">_xlfn.TEXTJOIN(",",TRUE,_xlfn._xlws.FILTER(市町村コード!$B$2:$B$186,ISNUMBER(SEARCH(市町村コード!$B$2:$B$186,K521))))</f>
        <v>#VALUE!</v>
      </c>
      <c r="AH521" s="134" t="e" vm="1">
        <v>#VALUE!</v>
      </c>
      <c r="AI521" s="134" t="str">
        <f t="shared" ref="AI521:AI584" si="16">MID(K521,10,300)</f>
        <v/>
      </c>
      <c r="AJ521" s="134" t="str">
        <f t="shared" ref="AJ521:AJ584" si="17">LEFT(K521,9)</f>
        <v/>
      </c>
      <c r="AK521" s="134" t="s">
        <v>6911</v>
      </c>
      <c r="AP521" s="134" t="e" cm="1">
        <f t="array" ref="AP521">_xlfn.TEXTSPLIT(AO521,CHAR(10))</f>
        <v>#VALUE!</v>
      </c>
      <c r="BM521" s="134" t="e">
        <v>#VALUE!</v>
      </c>
    </row>
    <row r="522" spans="1:73" ht="60" customHeight="1">
      <c r="A522" s="133"/>
      <c r="B522" s="133"/>
      <c r="C522" s="133"/>
      <c r="D522" s="133"/>
      <c r="E522" s="133"/>
      <c r="F522" s="133"/>
      <c r="G522" s="133"/>
      <c r="H522" s="133"/>
      <c r="I522" s="133"/>
      <c r="J522" s="133"/>
      <c r="K522" s="133"/>
      <c r="L522" s="133"/>
      <c r="M522" s="133"/>
      <c r="N522" s="133"/>
      <c r="O522" s="133"/>
      <c r="P522" s="133"/>
      <c r="Q522" s="133"/>
      <c r="R522" s="133"/>
      <c r="S522" s="133"/>
      <c r="T522" s="133"/>
      <c r="U522" s="133"/>
      <c r="V522" s="133"/>
      <c r="W522" s="133"/>
      <c r="X522" s="133"/>
      <c r="Y522" s="133"/>
      <c r="AB522" s="134" t="s">
        <v>6911</v>
      </c>
      <c r="AC522" s="146" t="e" cm="1">
        <f t="array" ref="AC522">_xlfn.TEXTSPLIT(H522,CHAR(10))</f>
        <v>#VALUE!</v>
      </c>
      <c r="AD522" s="146"/>
      <c r="AE522" s="146" t="e">
        <v>#VALUE!</v>
      </c>
      <c r="AG522" s="134" t="e" cm="1" vm="1">
        <f t="array" ref="AG522">_xlfn.TEXTJOIN(",",TRUE,_xlfn._xlws.FILTER(市町村コード!$B$2:$B$186,ISNUMBER(SEARCH(市町村コード!$B$2:$B$186,K522))))</f>
        <v>#VALUE!</v>
      </c>
      <c r="AH522" s="134" t="e" vm="1">
        <v>#VALUE!</v>
      </c>
      <c r="AI522" s="134" t="str">
        <f t="shared" si="16"/>
        <v/>
      </c>
      <c r="AJ522" s="134" t="str">
        <f t="shared" si="17"/>
        <v/>
      </c>
      <c r="AK522" s="134" t="s">
        <v>6911</v>
      </c>
      <c r="AO522" s="133"/>
      <c r="AP522" s="134" t="e" cm="1">
        <f t="array" ref="AP522">_xlfn.TEXTSPLIT(AO522,CHAR(10))</f>
        <v>#VALUE!</v>
      </c>
      <c r="BM522" s="134" t="e">
        <v>#VALUE!</v>
      </c>
    </row>
    <row r="523" spans="1:73" ht="12" customHeight="1">
      <c r="A523" s="133"/>
      <c r="B523" s="133"/>
      <c r="C523" s="133"/>
      <c r="D523" s="133"/>
      <c r="E523" s="133"/>
      <c r="F523" s="133"/>
      <c r="G523" s="133"/>
      <c r="H523" s="133"/>
      <c r="I523" s="133"/>
      <c r="J523" s="133"/>
      <c r="K523" s="133"/>
      <c r="L523" s="133"/>
      <c r="M523" s="133"/>
      <c r="N523" s="133"/>
      <c r="O523" s="133"/>
      <c r="P523" s="133"/>
      <c r="Q523" s="133"/>
      <c r="R523" s="133"/>
      <c r="S523" s="133"/>
      <c r="T523" s="133"/>
      <c r="U523" s="133"/>
      <c r="V523" s="133"/>
      <c r="W523" s="133"/>
      <c r="X523" s="133"/>
      <c r="Y523" s="133"/>
      <c r="AB523" s="134" t="s">
        <v>6911</v>
      </c>
      <c r="AC523" s="146" t="e" cm="1">
        <f t="array" ref="AC523">_xlfn.TEXTSPLIT(H523,CHAR(10))</f>
        <v>#VALUE!</v>
      </c>
      <c r="AD523" s="146"/>
      <c r="AE523" s="146" t="e">
        <v>#VALUE!</v>
      </c>
      <c r="AG523" s="134" t="e" cm="1" vm="1">
        <f t="array" ref="AG523">_xlfn.TEXTJOIN(",",TRUE,_xlfn._xlws.FILTER(市町村コード!$B$2:$B$186,ISNUMBER(SEARCH(市町村コード!$B$2:$B$186,K523))))</f>
        <v>#VALUE!</v>
      </c>
      <c r="AH523" s="134" t="e" vm="1">
        <v>#VALUE!</v>
      </c>
      <c r="AI523" s="134" t="str">
        <f t="shared" si="16"/>
        <v/>
      </c>
      <c r="AJ523" s="134" t="str">
        <f t="shared" si="17"/>
        <v/>
      </c>
      <c r="AK523" s="134" t="s">
        <v>6911</v>
      </c>
      <c r="AO523" s="133"/>
      <c r="AP523" s="134" t="e" cm="1">
        <f t="array" ref="AP523">_xlfn.TEXTSPLIT(AO523,CHAR(10))</f>
        <v>#VALUE!</v>
      </c>
      <c r="BM523" s="134" t="e">
        <v>#VALUE!</v>
      </c>
    </row>
    <row r="524" spans="1:73" ht="8.1" customHeight="1">
      <c r="A524" s="133"/>
      <c r="B524" s="133"/>
      <c r="C524" s="133"/>
      <c r="D524" s="133"/>
      <c r="E524" s="133"/>
      <c r="F524" s="133"/>
      <c r="G524" s="133"/>
      <c r="H524" s="133"/>
      <c r="I524" s="178" t="s">
        <v>476</v>
      </c>
      <c r="J524" s="178"/>
      <c r="K524" s="178"/>
      <c r="L524" s="133"/>
      <c r="M524" s="133"/>
      <c r="N524" s="133"/>
      <c r="O524" s="133"/>
      <c r="P524" s="133"/>
      <c r="Q524" s="133"/>
      <c r="R524" s="133"/>
      <c r="S524" s="133"/>
      <c r="T524" s="133"/>
      <c r="U524" s="133"/>
      <c r="V524" s="133"/>
      <c r="W524" s="133"/>
      <c r="X524" s="133"/>
      <c r="Y524" s="133"/>
      <c r="AB524" s="134" t="s">
        <v>6911</v>
      </c>
      <c r="AC524" s="146" t="e" cm="1">
        <f t="array" ref="AC524">_xlfn.TEXTSPLIT(H524,CHAR(10))</f>
        <v>#VALUE!</v>
      </c>
      <c r="AD524" s="146"/>
      <c r="AE524" s="146" t="e">
        <v>#VALUE!</v>
      </c>
      <c r="AG524" s="134" t="e" cm="1" vm="1">
        <f t="array" ref="AG524">_xlfn.TEXTJOIN(",",TRUE,_xlfn._xlws.FILTER(市町村コード!$B$2:$B$186,ISNUMBER(SEARCH(市町村コード!$B$2:$B$186,K524))))</f>
        <v>#VALUE!</v>
      </c>
      <c r="AH524" s="134" t="e" vm="1">
        <v>#VALUE!</v>
      </c>
      <c r="AI524" s="134" t="str">
        <f t="shared" si="16"/>
        <v/>
      </c>
      <c r="AJ524" s="134" t="str">
        <f t="shared" si="17"/>
        <v/>
      </c>
      <c r="AK524" s="134" t="s">
        <v>6911</v>
      </c>
      <c r="AO524" s="133"/>
      <c r="AP524" s="134" t="e" cm="1">
        <f t="array" ref="AP524">_xlfn.TEXTSPLIT(AO524,CHAR(10))</f>
        <v>#VALUE!</v>
      </c>
      <c r="BM524" s="134" t="e">
        <v>#VALUE!</v>
      </c>
    </row>
    <row r="525" spans="1:73" ht="12" customHeight="1">
      <c r="A525" s="133"/>
      <c r="B525" s="179"/>
      <c r="C525" s="179"/>
      <c r="D525" s="179"/>
      <c r="E525" s="179"/>
      <c r="F525" s="133"/>
      <c r="G525" s="133"/>
      <c r="H525" s="133"/>
      <c r="I525" s="178"/>
      <c r="J525" s="178"/>
      <c r="K525" s="178"/>
      <c r="L525" s="133"/>
      <c r="M525" s="133"/>
      <c r="N525" s="133"/>
      <c r="O525" s="133"/>
      <c r="P525" s="133"/>
      <c r="Q525" s="133"/>
      <c r="R525" s="133"/>
      <c r="S525" s="133"/>
      <c r="T525" s="133"/>
      <c r="U525" s="133"/>
      <c r="V525" s="133"/>
      <c r="W525" s="133"/>
      <c r="X525" s="133"/>
      <c r="Y525" s="133"/>
      <c r="AB525" s="134" t="s">
        <v>6911</v>
      </c>
      <c r="AC525" s="146" t="e" cm="1">
        <f t="array" ref="AC525">_xlfn.TEXTSPLIT(H525,CHAR(10))</f>
        <v>#VALUE!</v>
      </c>
      <c r="AD525" s="146"/>
      <c r="AE525" s="146" t="e">
        <v>#VALUE!</v>
      </c>
      <c r="AG525" s="134" t="e" cm="1" vm="1">
        <f t="array" ref="AG525">_xlfn.TEXTJOIN(",",TRUE,_xlfn._xlws.FILTER(市町村コード!$B$2:$B$186,ISNUMBER(SEARCH(市町村コード!$B$2:$B$186,K525))))</f>
        <v>#VALUE!</v>
      </c>
      <c r="AH525" s="134" t="e" vm="1">
        <v>#VALUE!</v>
      </c>
      <c r="AI525" s="134" t="str">
        <f t="shared" si="16"/>
        <v/>
      </c>
      <c r="AJ525" s="134" t="str">
        <f t="shared" si="17"/>
        <v/>
      </c>
      <c r="AK525" s="134" t="s">
        <v>6911</v>
      </c>
      <c r="AO525" s="133"/>
      <c r="AP525" s="134" t="e" cm="1">
        <f t="array" ref="AP525">_xlfn.TEXTSPLIT(AO525,CHAR(10))</f>
        <v>#VALUE!</v>
      </c>
      <c r="BM525" s="134" t="e">
        <v>#VALUE!</v>
      </c>
    </row>
    <row r="526" spans="1:73" ht="14.1" customHeight="1">
      <c r="A526" s="133"/>
      <c r="B526" s="133"/>
      <c r="C526" s="180" t="s">
        <v>477</v>
      </c>
      <c r="D526" s="180"/>
      <c r="E526" s="180"/>
      <c r="F526" s="180"/>
      <c r="G526" s="180"/>
      <c r="H526" s="180"/>
      <c r="I526" s="180"/>
      <c r="J526" s="180"/>
      <c r="K526" s="180"/>
      <c r="L526" s="133"/>
      <c r="M526" s="133"/>
      <c r="N526" s="133"/>
      <c r="O526" s="181" t="s">
        <v>478</v>
      </c>
      <c r="P526" s="181"/>
      <c r="Q526" s="181"/>
      <c r="R526" s="181"/>
      <c r="S526" s="181"/>
      <c r="T526" s="135" t="s">
        <v>713</v>
      </c>
      <c r="U526" s="136" t="s">
        <v>480</v>
      </c>
      <c r="V526" s="133"/>
      <c r="W526" s="133"/>
      <c r="X526" s="133"/>
      <c r="Y526" s="133"/>
      <c r="AB526" s="134" t="s">
        <v>6911</v>
      </c>
      <c r="AC526" s="146" t="e" cm="1">
        <f t="array" ref="AC526">_xlfn.TEXTSPLIT(H526,CHAR(10))</f>
        <v>#VALUE!</v>
      </c>
      <c r="AD526" s="146"/>
      <c r="AE526" s="146" t="e">
        <v>#VALUE!</v>
      </c>
      <c r="AG526" s="134" t="e" cm="1" vm="1">
        <f t="array" ref="AG526">_xlfn.TEXTJOIN(",",TRUE,_xlfn._xlws.FILTER(市町村コード!$B$2:$B$186,ISNUMBER(SEARCH(市町村コード!$B$2:$B$186,K526))))</f>
        <v>#VALUE!</v>
      </c>
      <c r="AH526" s="134" t="e" vm="1">
        <v>#VALUE!</v>
      </c>
      <c r="AI526" s="134" t="str">
        <f t="shared" si="16"/>
        <v/>
      </c>
      <c r="AJ526" s="134" t="str">
        <f t="shared" si="17"/>
        <v/>
      </c>
      <c r="AK526" s="134" t="s">
        <v>6911</v>
      </c>
      <c r="AP526" s="134" t="e" cm="1">
        <f t="array" ref="AP526">_xlfn.TEXTSPLIT(AO526,CHAR(10))</f>
        <v>#VALUE!</v>
      </c>
      <c r="BM526" s="134" t="e">
        <v>#VALUE!</v>
      </c>
    </row>
    <row r="527" spans="1:73" ht="0.95" customHeight="1" thickBot="1">
      <c r="A527" s="133"/>
      <c r="B527" s="133"/>
      <c r="C527" s="133"/>
      <c r="D527" s="133"/>
      <c r="E527" s="133"/>
      <c r="F527" s="133"/>
      <c r="G527" s="133"/>
      <c r="H527" s="133"/>
      <c r="I527" s="133"/>
      <c r="J527" s="133"/>
      <c r="K527" s="133"/>
      <c r="L527" s="133"/>
      <c r="M527" s="133"/>
      <c r="N527" s="133"/>
      <c r="O527" s="133"/>
      <c r="P527" s="133"/>
      <c r="Q527" s="133"/>
      <c r="R527" s="133"/>
      <c r="S527" s="133"/>
      <c r="T527" s="133"/>
      <c r="U527" s="133"/>
      <c r="V527" s="133"/>
      <c r="W527" s="133"/>
      <c r="X527" s="133"/>
      <c r="Y527" s="133"/>
      <c r="AB527" s="134" t="s">
        <v>6911</v>
      </c>
      <c r="AC527" s="146" t="e" cm="1">
        <f t="array" ref="AC527">_xlfn.TEXTSPLIT(H527,CHAR(10))</f>
        <v>#VALUE!</v>
      </c>
      <c r="AD527" s="146"/>
      <c r="AE527" s="146" t="e">
        <v>#VALUE!</v>
      </c>
      <c r="AG527" s="134" t="e" cm="1" vm="1">
        <f t="array" ref="AG527">_xlfn.TEXTJOIN(",",TRUE,_xlfn._xlws.FILTER(市町村コード!$B$2:$B$186,ISNUMBER(SEARCH(市町村コード!$B$2:$B$186,K527))))</f>
        <v>#VALUE!</v>
      </c>
      <c r="AH527" s="134" t="e" vm="1">
        <v>#VALUE!</v>
      </c>
      <c r="AI527" s="134" t="str">
        <f t="shared" si="16"/>
        <v/>
      </c>
      <c r="AJ527" s="134" t="str">
        <f t="shared" si="17"/>
        <v/>
      </c>
      <c r="AK527" s="134" t="s">
        <v>6911</v>
      </c>
      <c r="AO527" s="133"/>
      <c r="AP527" s="134" t="e" cm="1">
        <f t="array" ref="AP527">_xlfn.TEXTSPLIT(AO527,CHAR(10))</f>
        <v>#VALUE!</v>
      </c>
      <c r="BM527" s="134" t="e">
        <v>#VALUE!</v>
      </c>
    </row>
    <row r="528" spans="1:73" ht="0.95" customHeight="1">
      <c r="A528" s="133"/>
      <c r="B528" s="176"/>
      <c r="C528" s="176"/>
      <c r="D528" s="176"/>
      <c r="E528" s="176"/>
      <c r="F528" s="176"/>
      <c r="G528" s="176"/>
      <c r="H528" s="176"/>
      <c r="I528" s="176"/>
      <c r="J528" s="176"/>
      <c r="K528" s="176"/>
      <c r="L528" s="176"/>
      <c r="M528" s="176"/>
      <c r="N528" s="176"/>
      <c r="O528" s="176"/>
      <c r="P528" s="176"/>
      <c r="Q528" s="176"/>
      <c r="R528" s="176"/>
      <c r="S528" s="176"/>
      <c r="T528" s="176"/>
      <c r="U528" s="176"/>
      <c r="V528" s="176"/>
      <c r="W528" s="176"/>
      <c r="X528" s="133"/>
      <c r="Y528" s="133"/>
      <c r="AB528" s="134" t="s">
        <v>6911</v>
      </c>
      <c r="AC528" s="146" t="e" cm="1">
        <f t="array" ref="AC528">_xlfn.TEXTSPLIT(H528,CHAR(10))</f>
        <v>#VALUE!</v>
      </c>
      <c r="AD528" s="146"/>
      <c r="AE528" s="146" t="e">
        <v>#VALUE!</v>
      </c>
      <c r="AG528" s="134" t="e" cm="1" vm="1">
        <f t="array" ref="AG528">_xlfn.TEXTJOIN(",",TRUE,_xlfn._xlws.FILTER(市町村コード!$B$2:$B$186,ISNUMBER(SEARCH(市町村コード!$B$2:$B$186,K528))))</f>
        <v>#VALUE!</v>
      </c>
      <c r="AH528" s="134" t="e" vm="1">
        <v>#VALUE!</v>
      </c>
      <c r="AI528" s="134" t="str">
        <f t="shared" si="16"/>
        <v/>
      </c>
      <c r="AJ528" s="134" t="str">
        <f t="shared" si="17"/>
        <v/>
      </c>
      <c r="AK528" s="134" t="s">
        <v>6911</v>
      </c>
      <c r="AP528" s="134" t="e" cm="1">
        <f t="array" ref="AP528">_xlfn.TEXTSPLIT(AO528,CHAR(10))</f>
        <v>#VALUE!</v>
      </c>
      <c r="BM528" s="134" t="e">
        <v>#VALUE!</v>
      </c>
    </row>
    <row r="529" spans="1:73" ht="15.95" customHeight="1" thickBot="1">
      <c r="A529" s="133"/>
      <c r="B529" s="137"/>
      <c r="C529" s="138" t="s">
        <v>481</v>
      </c>
      <c r="D529" s="137"/>
      <c r="E529" s="177" t="s">
        <v>482</v>
      </c>
      <c r="F529" s="177"/>
      <c r="G529" s="137"/>
      <c r="H529" s="177" t="s">
        <v>483</v>
      </c>
      <c r="I529" s="177"/>
      <c r="J529" s="137"/>
      <c r="K529" s="177" t="s">
        <v>484</v>
      </c>
      <c r="L529" s="177"/>
      <c r="M529" s="137"/>
      <c r="N529" s="177" t="s">
        <v>485</v>
      </c>
      <c r="O529" s="177"/>
      <c r="P529" s="137"/>
      <c r="Q529" s="139" t="s">
        <v>486</v>
      </c>
      <c r="R529" s="137"/>
      <c r="S529" s="177" t="s">
        <v>487</v>
      </c>
      <c r="T529" s="177"/>
      <c r="U529" s="177"/>
      <c r="V529" s="177"/>
      <c r="W529" s="137"/>
      <c r="X529" s="133"/>
      <c r="Y529" s="133"/>
      <c r="AB529" s="134" t="s">
        <v>482</v>
      </c>
      <c r="AC529" s="146" t="str" cm="1">
        <f t="array" ref="AC529">_xlfn.TEXTSPLIT(H529,CHAR(10))</f>
        <v>事業者名/事業所名</v>
      </c>
      <c r="AD529" s="146"/>
      <c r="AE529" s="146" t="s">
        <v>483</v>
      </c>
      <c r="AG529" s="134" t="e" cm="1" vm="1">
        <f t="array" ref="AG529">_xlfn.TEXTJOIN(",",TRUE,_xlfn._xlws.FILTER(市町村コード!$B$2:$B$186,ISNUMBER(SEARCH(市町村コード!$B$2:$B$186,K529))))</f>
        <v>#VALUE!</v>
      </c>
      <c r="AH529" s="134" t="e" vm="1">
        <v>#VALUE!</v>
      </c>
      <c r="AI529" s="134" t="str">
        <f t="shared" si="16"/>
        <v/>
      </c>
      <c r="AJ529" s="134" t="str">
        <f t="shared" si="17"/>
        <v>事業所所在地</v>
      </c>
      <c r="AK529" s="134" t="s">
        <v>484</v>
      </c>
      <c r="AO529" s="139" t="s">
        <v>486</v>
      </c>
      <c r="AP529" s="134" t="str" cm="1">
        <f t="array" ref="AP529">_xlfn.TEXTSPLIT(AO529,CHAR(10))</f>
        <v>受理番号</v>
      </c>
      <c r="BM529" s="134" t="s">
        <v>486</v>
      </c>
    </row>
    <row r="530" spans="1:73" ht="93" customHeight="1" thickBot="1">
      <c r="A530" s="133"/>
      <c r="B530" s="184"/>
      <c r="C530" s="140" t="s">
        <v>1816</v>
      </c>
      <c r="D530" s="184"/>
      <c r="E530" s="174" t="s">
        <v>1817</v>
      </c>
      <c r="F530" s="174"/>
      <c r="G530" s="184"/>
      <c r="H530" s="175" t="s">
        <v>1818</v>
      </c>
      <c r="I530" s="175"/>
      <c r="J530" s="184"/>
      <c r="K530" s="175" t="s">
        <v>1819</v>
      </c>
      <c r="L530" s="175"/>
      <c r="M530" s="184"/>
      <c r="N530" s="182" t="s">
        <v>1820</v>
      </c>
      <c r="O530" s="182"/>
      <c r="P530" s="184"/>
      <c r="Q530" s="141" t="s">
        <v>1821</v>
      </c>
      <c r="R530" s="184"/>
      <c r="S530" s="173" t="s">
        <v>1822</v>
      </c>
      <c r="T530" s="173"/>
      <c r="U530" s="173"/>
      <c r="V530" s="173"/>
      <c r="W530" s="184"/>
      <c r="X530" s="133"/>
      <c r="Y530" s="133"/>
      <c r="AB530" s="134" t="s">
        <v>9304</v>
      </c>
      <c r="AC530" s="146" t="str" cm="1">
        <f t="array" ref="AC530:AD530">_xlfn.TEXTSPLIT(H530,CHAR(10))</f>
        <v>社会福祉法人　協立いつくしみの会</v>
      </c>
      <c r="AD530" s="146" t="str">
        <v>訪問看護ステーションかりぷ</v>
      </c>
      <c r="AE530" s="146" t="s">
        <v>7921</v>
      </c>
      <c r="AF530" s="134" t="s">
        <v>7922</v>
      </c>
      <c r="AG530" s="134" t="str" cm="1">
        <f t="array" ref="AG530">_xlfn.TEXTJOIN(",",TRUE,_xlfn._xlws.FILTER(市町村コード!$B$2:$B$186,ISNUMBER(SEARCH(市町村コード!$B$2:$B$186,K530))))</f>
        <v>札幌市</v>
      </c>
      <c r="AH530" s="134" t="s">
        <v>6712</v>
      </c>
      <c r="AI530" s="134" t="str">
        <f t="shared" si="16"/>
        <v xml:space="preserve">
札幌市厚別区厚別中央五条６丁目５－２０</v>
      </c>
      <c r="AJ530" s="134" t="str">
        <f t="shared" si="17"/>
        <v>〒004－0055</v>
      </c>
      <c r="AK530" s="134" t="s">
        <v>7041</v>
      </c>
      <c r="AO530" s="142" t="s">
        <v>1821</v>
      </c>
      <c r="AP530" s="134" t="str" cm="1">
        <f t="array" ref="AP530:AW530">_xlfn.TEXTSPLIT(AO530,CHAR(10))</f>
        <v>( 訪看10 )第     48 号</v>
      </c>
      <c r="AQ530" s="134" t="str">
        <v>( 訪看24 )第     22 号</v>
      </c>
      <c r="AR530" s="134" t="str">
        <v>( 訪看25 )第    185 号</v>
      </c>
      <c r="AS530" s="134" t="str">
        <v>( 訪看27 )第      1 号</v>
      </c>
      <c r="AT530" s="134" t="str">
        <v>( 訪看28 )第      1 号</v>
      </c>
      <c r="AU530" s="134" t="str">
        <v>( 訪ベⅠ１ )第    370 号</v>
      </c>
      <c r="AV530" s="134" t="str">
        <v>( 訪ベⅠ１注 )第    394 号</v>
      </c>
      <c r="AW530" s="134" t="str">
        <v>( 訪看41 )第     44 号</v>
      </c>
      <c r="BM530" s="134" t="s">
        <v>11217</v>
      </c>
      <c r="BN530" s="134" t="s">
        <v>11218</v>
      </c>
      <c r="BO530" s="134" t="s">
        <v>11219</v>
      </c>
      <c r="BP530" s="134" t="s">
        <v>11220</v>
      </c>
      <c r="BQ530" s="134" t="s">
        <v>11221</v>
      </c>
      <c r="BR530" s="134" t="s">
        <v>11222</v>
      </c>
      <c r="BS530" s="134" t="s">
        <v>11223</v>
      </c>
      <c r="BT530" s="134" t="s">
        <v>11224</v>
      </c>
    </row>
    <row r="531" spans="1:73" ht="102" customHeight="1" thickBot="1">
      <c r="A531" s="133"/>
      <c r="B531" s="184"/>
      <c r="C531" s="140" t="s">
        <v>1823</v>
      </c>
      <c r="D531" s="184"/>
      <c r="E531" s="174" t="s">
        <v>1824</v>
      </c>
      <c r="F531" s="174"/>
      <c r="G531" s="184"/>
      <c r="H531" s="175" t="s">
        <v>1825</v>
      </c>
      <c r="I531" s="175"/>
      <c r="J531" s="184"/>
      <c r="K531" s="175" t="s">
        <v>1826</v>
      </c>
      <c r="L531" s="175"/>
      <c r="M531" s="184"/>
      <c r="N531" s="182" t="s">
        <v>1827</v>
      </c>
      <c r="O531" s="182"/>
      <c r="P531" s="184"/>
      <c r="Q531" s="141" t="s">
        <v>1828</v>
      </c>
      <c r="R531" s="184"/>
      <c r="S531" s="173" t="s">
        <v>1829</v>
      </c>
      <c r="T531" s="173"/>
      <c r="U531" s="173"/>
      <c r="V531" s="173"/>
      <c r="W531" s="184"/>
      <c r="X531" s="133"/>
      <c r="Y531" s="133"/>
      <c r="AB531" s="134" t="s">
        <v>9305</v>
      </c>
      <c r="AC531" s="146" t="str" cm="1">
        <f t="array" ref="AC531:AD531">_xlfn.TEXTSPLIT(H531,CHAR(10))</f>
        <v>医療法人　愛全会</v>
      </c>
      <c r="AD531" s="146" t="str">
        <v>訪問看護ステーションまこまない</v>
      </c>
      <c r="AE531" s="146" t="s">
        <v>7565</v>
      </c>
      <c r="AF531" s="134" t="s">
        <v>7923</v>
      </c>
      <c r="AG531" s="134" t="str" cm="1">
        <f t="array" ref="AG531">_xlfn.TEXTJOIN(",",TRUE,_xlfn._xlws.FILTER(市町村コード!$B$2:$B$186,ISNUMBER(SEARCH(市町村コード!$B$2:$B$186,K531))))</f>
        <v>札幌市</v>
      </c>
      <c r="AH531" s="134" t="s">
        <v>6712</v>
      </c>
      <c r="AI531" s="134" t="str">
        <f t="shared" si="16"/>
        <v xml:space="preserve">
札幌市南区真駒内幸町１丁目３－１ＮＴＴ真駒内ビル</v>
      </c>
      <c r="AJ531" s="134" t="str">
        <f t="shared" si="17"/>
        <v>〒005－0014</v>
      </c>
      <c r="AK531" s="134" t="s">
        <v>7042</v>
      </c>
      <c r="AO531" s="142" t="s">
        <v>1828</v>
      </c>
      <c r="AP531" s="134" t="str" cm="1">
        <f t="array" ref="AP531:AX531">_xlfn.TEXTSPLIT(AO531,CHAR(10))</f>
        <v>( 訪看10 )第    198 号</v>
      </c>
      <c r="AQ531" s="134" t="str">
        <v>( 訪看23 )第     23 号</v>
      </c>
      <c r="AR531" s="134" t="str">
        <v>( 訪看25 )第     50 号</v>
      </c>
      <c r="AS531" s="134" t="str">
        <v>( 訪看27 )第     74 号</v>
      </c>
      <c r="AT531" s="134" t="str">
        <v>( 訪看28 )第     60 号</v>
      </c>
      <c r="AU531" s="134" t="str">
        <v>( 訪看34 )第    280 号</v>
      </c>
      <c r="AV531" s="134" t="str">
        <v>( 訪ベⅠ１ )第    131 号</v>
      </c>
      <c r="AW531" s="134" t="str">
        <v>( 訪ベⅠ１注 )第    309 号</v>
      </c>
      <c r="AX531" s="134" t="str">
        <v>( 訪看40 )第    141 号</v>
      </c>
      <c r="BM531" s="134" t="s">
        <v>11225</v>
      </c>
      <c r="BN531" s="134" t="s">
        <v>11226</v>
      </c>
      <c r="BO531" s="134" t="s">
        <v>11227</v>
      </c>
      <c r="BP531" s="134" t="s">
        <v>11228</v>
      </c>
      <c r="BQ531" s="134" t="s">
        <v>11229</v>
      </c>
      <c r="BR531" s="134" t="s">
        <v>11230</v>
      </c>
      <c r="BS531" s="134" t="s">
        <v>11231</v>
      </c>
      <c r="BT531" s="134" t="s">
        <v>11232</v>
      </c>
      <c r="BU531" s="134" t="s">
        <v>11233</v>
      </c>
    </row>
    <row r="532" spans="1:73" ht="75" customHeight="1" thickBot="1">
      <c r="A532" s="133"/>
      <c r="B532" s="184"/>
      <c r="C532" s="140" t="s">
        <v>1830</v>
      </c>
      <c r="D532" s="184"/>
      <c r="E532" s="174" t="s">
        <v>1831</v>
      </c>
      <c r="F532" s="174"/>
      <c r="G532" s="184"/>
      <c r="H532" s="175" t="s">
        <v>1832</v>
      </c>
      <c r="I532" s="175"/>
      <c r="J532" s="184"/>
      <c r="K532" s="175" t="s">
        <v>1833</v>
      </c>
      <c r="L532" s="175"/>
      <c r="M532" s="184"/>
      <c r="N532" s="182" t="s">
        <v>1834</v>
      </c>
      <c r="O532" s="182"/>
      <c r="P532" s="184"/>
      <c r="Q532" s="141" t="s">
        <v>1835</v>
      </c>
      <c r="R532" s="184"/>
      <c r="S532" s="173" t="s">
        <v>1836</v>
      </c>
      <c r="T532" s="173"/>
      <c r="U532" s="173"/>
      <c r="V532" s="173"/>
      <c r="W532" s="184"/>
      <c r="X532" s="133"/>
      <c r="Y532" s="133"/>
      <c r="AB532" s="134" t="s">
        <v>9306</v>
      </c>
      <c r="AC532" s="146" t="str" cm="1">
        <f t="array" ref="AC532:AD532">_xlfn.TEXTSPLIT(H532,CHAR(10))</f>
        <v>医療法人　東札幌病院</v>
      </c>
      <c r="AD532" s="146" t="str">
        <v>訪問看護ステーション東札幌</v>
      </c>
      <c r="AE532" s="146" t="s">
        <v>7916</v>
      </c>
      <c r="AF532" s="134" t="s">
        <v>7924</v>
      </c>
      <c r="AG532" s="134" t="str" cm="1">
        <f t="array" ref="AG532">_xlfn.TEXTJOIN(",",TRUE,_xlfn._xlws.FILTER(市町村コード!$B$2:$B$186,ISNUMBER(SEARCH(市町村コード!$B$2:$B$186,K532))))</f>
        <v>札幌市</v>
      </c>
      <c r="AH532" s="134" t="s">
        <v>6712</v>
      </c>
      <c r="AI532" s="134" t="str">
        <f t="shared" si="16"/>
        <v xml:space="preserve">
札幌市白石区東札幌三条３丁目７番３５号</v>
      </c>
      <c r="AJ532" s="134" t="str">
        <f t="shared" si="17"/>
        <v>〒003－0003</v>
      </c>
      <c r="AK532" s="134" t="s">
        <v>7043</v>
      </c>
      <c r="AO532" s="142" t="s">
        <v>1835</v>
      </c>
      <c r="AP532" s="134" t="str" cm="1">
        <f t="array" ref="AP532:AU532">_xlfn.TEXTSPLIT(AO532,CHAR(10))</f>
        <v>( 訪看23 )第     25 号</v>
      </c>
      <c r="AQ532" s="134" t="str">
        <v>( 訪看25 )第      9 号</v>
      </c>
      <c r="AR532" s="134" t="str">
        <v>( 訪看34 )第    312 号</v>
      </c>
      <c r="AS532" s="134" t="str">
        <v>( 訪ベⅠ１ )第    133 号</v>
      </c>
      <c r="AT532" s="134" t="str">
        <v>( 訪ベⅠ１注 )第    365 号</v>
      </c>
      <c r="AU532" s="134" t="str">
        <v>( 訪看40 )第    130 号</v>
      </c>
      <c r="BM532" s="134" t="s">
        <v>11234</v>
      </c>
      <c r="BN532" s="134" t="s">
        <v>11235</v>
      </c>
      <c r="BO532" s="134" t="s">
        <v>11236</v>
      </c>
      <c r="BP532" s="134" t="s">
        <v>11237</v>
      </c>
      <c r="BQ532" s="134" t="s">
        <v>11238</v>
      </c>
      <c r="BR532" s="134" t="s">
        <v>11239</v>
      </c>
    </row>
    <row r="533" spans="1:73" ht="75" customHeight="1" thickBot="1">
      <c r="A533" s="133"/>
      <c r="B533" s="184"/>
      <c r="C533" s="140" t="s">
        <v>1837</v>
      </c>
      <c r="D533" s="184"/>
      <c r="E533" s="174" t="s">
        <v>1838</v>
      </c>
      <c r="F533" s="174"/>
      <c r="G533" s="184"/>
      <c r="H533" s="175" t="s">
        <v>1839</v>
      </c>
      <c r="I533" s="175"/>
      <c r="J533" s="184"/>
      <c r="K533" s="175" t="s">
        <v>1840</v>
      </c>
      <c r="L533" s="175"/>
      <c r="M533" s="184"/>
      <c r="N533" s="182" t="s">
        <v>1841</v>
      </c>
      <c r="O533" s="182"/>
      <c r="P533" s="184"/>
      <c r="Q533" s="141" t="s">
        <v>1842</v>
      </c>
      <c r="R533" s="184"/>
      <c r="S533" s="173" t="s">
        <v>1843</v>
      </c>
      <c r="T533" s="173"/>
      <c r="U533" s="173"/>
      <c r="V533" s="173"/>
      <c r="W533" s="184"/>
      <c r="X533" s="133"/>
      <c r="Y533" s="133"/>
      <c r="AB533" s="134" t="s">
        <v>9307</v>
      </c>
      <c r="AC533" s="146" t="str" cm="1">
        <f t="array" ref="AC533:AD533">_xlfn.TEXTSPLIT(H533,CHAR(10))</f>
        <v>社会医療法人柏葉会</v>
      </c>
      <c r="AD533" s="146" t="str">
        <v>訪問看護ステーションふくずみ</v>
      </c>
      <c r="AE533" s="146" t="s">
        <v>7925</v>
      </c>
      <c r="AF533" s="134" t="s">
        <v>7926</v>
      </c>
      <c r="AG533" s="134" t="str" cm="1">
        <f t="array" ref="AG533">_xlfn.TEXTJOIN(",",TRUE,_xlfn._xlws.FILTER(市町村コード!$B$2:$B$186,ISNUMBER(SEARCH(市町村コード!$B$2:$B$186,K533))))</f>
        <v>札幌市</v>
      </c>
      <c r="AH533" s="134" t="s">
        <v>6712</v>
      </c>
      <c r="AI533" s="134" t="str">
        <f t="shared" si="16"/>
        <v xml:space="preserve">
札幌市豊平区月寒東一条１５丁目７番２０号</v>
      </c>
      <c r="AJ533" s="134" t="str">
        <f t="shared" si="17"/>
        <v>〒062－0051</v>
      </c>
      <c r="AK533" s="134" t="s">
        <v>7044</v>
      </c>
      <c r="AO533" s="142" t="s">
        <v>1842</v>
      </c>
      <c r="AP533" s="134" t="str" cm="1">
        <f t="array" ref="AP533:AU533">_xlfn.TEXTSPLIT(AO533,CHAR(10))</f>
        <v>( 訪看27 )第     64 号</v>
      </c>
      <c r="AQ533" s="134" t="str">
        <v>( 訪看28 )第     51 号</v>
      </c>
      <c r="AR533" s="134" t="str">
        <v>( 訪看34 )第     87 号</v>
      </c>
      <c r="AS533" s="134" t="str">
        <v>( 訪ベⅠ１ )第    135 号</v>
      </c>
      <c r="AT533" s="134" t="str">
        <v>( 訪ベⅠ１注 )第     98 号</v>
      </c>
      <c r="AU533" s="134" t="str">
        <v>( 訪看40 )第     75 号</v>
      </c>
      <c r="BM533" s="134" t="s">
        <v>11240</v>
      </c>
      <c r="BN533" s="134" t="s">
        <v>11241</v>
      </c>
      <c r="BO533" s="134" t="s">
        <v>11242</v>
      </c>
      <c r="BP533" s="134" t="s">
        <v>11243</v>
      </c>
      <c r="BQ533" s="134" t="s">
        <v>11244</v>
      </c>
      <c r="BR533" s="134" t="s">
        <v>11245</v>
      </c>
    </row>
    <row r="534" spans="1:73" ht="102" customHeight="1" thickBot="1">
      <c r="A534" s="133"/>
      <c r="B534" s="184"/>
      <c r="C534" s="140" t="s">
        <v>1844</v>
      </c>
      <c r="D534" s="184"/>
      <c r="E534" s="174" t="s">
        <v>1845</v>
      </c>
      <c r="F534" s="174"/>
      <c r="G534" s="184"/>
      <c r="H534" s="175" t="s">
        <v>1846</v>
      </c>
      <c r="I534" s="175"/>
      <c r="J534" s="184"/>
      <c r="K534" s="175" t="s">
        <v>1847</v>
      </c>
      <c r="L534" s="175"/>
      <c r="M534" s="184"/>
      <c r="N534" s="182" t="s">
        <v>1848</v>
      </c>
      <c r="O534" s="182"/>
      <c r="P534" s="184"/>
      <c r="Q534" s="141" t="s">
        <v>1849</v>
      </c>
      <c r="R534" s="184"/>
      <c r="S534" s="173" t="s">
        <v>1850</v>
      </c>
      <c r="T534" s="173"/>
      <c r="U534" s="173"/>
      <c r="V534" s="173"/>
      <c r="W534" s="184"/>
      <c r="X534" s="133"/>
      <c r="Y534" s="133"/>
      <c r="AB534" s="134" t="s">
        <v>9308</v>
      </c>
      <c r="AC534" s="146" t="str" cm="1">
        <f t="array" ref="AC534:AD534">_xlfn.TEXTSPLIT(H534,CHAR(10))</f>
        <v>医療法人　愛全会</v>
      </c>
      <c r="AD534" s="146" t="str">
        <v>訪問看護ステーションとよひら・ちゅうおう</v>
      </c>
      <c r="AE534" s="146" t="s">
        <v>7565</v>
      </c>
      <c r="AF534" s="134" t="s">
        <v>7927</v>
      </c>
      <c r="AG534" s="134" t="str" cm="1">
        <f t="array" ref="AG534">_xlfn.TEXTJOIN(",",TRUE,_xlfn._xlws.FILTER(市町村コード!$B$2:$B$186,ISNUMBER(SEARCH(市町村コード!$B$2:$B$186,K534))))</f>
        <v>札幌市</v>
      </c>
      <c r="AH534" s="134" t="s">
        <v>6712</v>
      </c>
      <c r="AI534" s="134" t="str">
        <f t="shared" si="16"/>
        <v xml:space="preserve">
札幌市豊平区平岸二条５丁目２－１４第５平岸グランドビル　４階</v>
      </c>
      <c r="AJ534" s="134" t="str">
        <f t="shared" si="17"/>
        <v>〒062－0932</v>
      </c>
      <c r="AK534" s="134" t="s">
        <v>6947</v>
      </c>
      <c r="AO534" s="142" t="s">
        <v>1849</v>
      </c>
      <c r="AP534" s="134" t="str" cm="1">
        <f t="array" ref="AP534:AX534">_xlfn.TEXTSPLIT(AO534,CHAR(10))</f>
        <v>( 訪看10 )第    197 号</v>
      </c>
      <c r="AQ534" s="134" t="str">
        <v>( 訪看23 )第     27 号</v>
      </c>
      <c r="AR534" s="134" t="str">
        <v>( 訪看25 )第     53 号</v>
      </c>
      <c r="AS534" s="134" t="str">
        <v>( 訪看27 )第     73 号</v>
      </c>
      <c r="AT534" s="134" t="str">
        <v>( 訪看28 )第     59 号</v>
      </c>
      <c r="AU534" s="134" t="str">
        <v>( 訪看34 )第    244 号</v>
      </c>
      <c r="AV534" s="134" t="str">
        <v>( 訪ベⅠ１ )第    137 号</v>
      </c>
      <c r="AW534" s="134" t="str">
        <v>( 訪ベⅠ１注 )第    310 号</v>
      </c>
      <c r="AX534" s="134" t="str">
        <v>( 訪看40 )第    105 号</v>
      </c>
      <c r="BM534" s="134" t="s">
        <v>11246</v>
      </c>
      <c r="BN534" s="134" t="s">
        <v>11247</v>
      </c>
      <c r="BO534" s="134" t="s">
        <v>11248</v>
      </c>
      <c r="BP534" s="134" t="s">
        <v>11249</v>
      </c>
      <c r="BQ534" s="134" t="s">
        <v>11250</v>
      </c>
      <c r="BR534" s="134" t="s">
        <v>11251</v>
      </c>
      <c r="BS534" s="134" t="s">
        <v>11252</v>
      </c>
      <c r="BT534" s="134" t="s">
        <v>11253</v>
      </c>
      <c r="BU534" s="134" t="s">
        <v>11254</v>
      </c>
    </row>
    <row r="535" spans="1:73" ht="23.1" customHeight="1" thickBot="1">
      <c r="A535" s="133"/>
      <c r="B535" s="184"/>
      <c r="C535" s="133"/>
      <c r="D535" s="184"/>
      <c r="E535" s="133"/>
      <c r="F535" s="133"/>
      <c r="G535" s="184"/>
      <c r="H535" s="133"/>
      <c r="I535" s="133"/>
      <c r="J535" s="184"/>
      <c r="K535" s="133"/>
      <c r="L535" s="133"/>
      <c r="M535" s="184"/>
      <c r="N535" s="133"/>
      <c r="O535" s="133"/>
      <c r="P535" s="184"/>
      <c r="Q535" s="133"/>
      <c r="R535" s="184"/>
      <c r="S535" s="133"/>
      <c r="T535" s="133"/>
      <c r="U535" s="133"/>
      <c r="V535" s="133"/>
      <c r="W535" s="184"/>
      <c r="X535" s="133"/>
      <c r="Y535" s="133"/>
      <c r="AB535" s="134" t="s">
        <v>6911</v>
      </c>
      <c r="AC535" s="146" t="e" cm="1">
        <f t="array" ref="AC535">_xlfn.TEXTSPLIT(H535,CHAR(10))</f>
        <v>#VALUE!</v>
      </c>
      <c r="AD535" s="146"/>
      <c r="AE535" s="146" t="e">
        <v>#VALUE!</v>
      </c>
      <c r="AG535" s="134" t="e" cm="1" vm="1">
        <f t="array" ref="AG535">_xlfn.TEXTJOIN(",",TRUE,_xlfn._xlws.FILTER(市町村コード!$B$2:$B$186,ISNUMBER(SEARCH(市町村コード!$B$2:$B$186,K535))))</f>
        <v>#VALUE!</v>
      </c>
      <c r="AH535" s="134" t="e" vm="1">
        <v>#VALUE!</v>
      </c>
      <c r="AI535" s="134" t="str">
        <f t="shared" si="16"/>
        <v/>
      </c>
      <c r="AJ535" s="134" t="str">
        <f t="shared" si="17"/>
        <v/>
      </c>
      <c r="AK535" s="134" t="s">
        <v>6911</v>
      </c>
      <c r="AO535" s="133"/>
      <c r="AP535" s="134" t="e" cm="1">
        <f t="array" ref="AP535">_xlfn.TEXTSPLIT(AO535,CHAR(10))</f>
        <v>#VALUE!</v>
      </c>
      <c r="BM535" s="134" t="e">
        <v>#VALUE!</v>
      </c>
    </row>
    <row r="536" spans="1:73" ht="0.95" customHeight="1">
      <c r="A536" s="133"/>
      <c r="B536" s="183"/>
      <c r="C536" s="183"/>
      <c r="D536" s="183"/>
      <c r="E536" s="183"/>
      <c r="F536" s="183"/>
      <c r="G536" s="183"/>
      <c r="H536" s="183"/>
      <c r="I536" s="183"/>
      <c r="J536" s="183"/>
      <c r="K536" s="183"/>
      <c r="L536" s="183"/>
      <c r="M536" s="183"/>
      <c r="N536" s="183"/>
      <c r="O536" s="183"/>
      <c r="P536" s="183"/>
      <c r="Q536" s="183"/>
      <c r="R536" s="183"/>
      <c r="S536" s="183"/>
      <c r="T536" s="183"/>
      <c r="U536" s="183"/>
      <c r="V536" s="183"/>
      <c r="W536" s="133"/>
      <c r="X536" s="133"/>
      <c r="Y536" s="133"/>
      <c r="AB536" s="134" t="s">
        <v>6911</v>
      </c>
      <c r="AC536" s="146" t="e" cm="1">
        <f t="array" ref="AC536">_xlfn.TEXTSPLIT(H536,CHAR(10))</f>
        <v>#VALUE!</v>
      </c>
      <c r="AD536" s="146"/>
      <c r="AE536" s="146" t="e">
        <v>#VALUE!</v>
      </c>
      <c r="AG536" s="134" t="e" cm="1" vm="1">
        <f t="array" ref="AG536">_xlfn.TEXTJOIN(",",TRUE,_xlfn._xlws.FILTER(市町村コード!$B$2:$B$186,ISNUMBER(SEARCH(市町村コード!$B$2:$B$186,K536))))</f>
        <v>#VALUE!</v>
      </c>
      <c r="AH536" s="134" t="e" vm="1">
        <v>#VALUE!</v>
      </c>
      <c r="AI536" s="134" t="str">
        <f t="shared" si="16"/>
        <v/>
      </c>
      <c r="AJ536" s="134" t="str">
        <f t="shared" si="17"/>
        <v/>
      </c>
      <c r="AK536" s="134" t="s">
        <v>6911</v>
      </c>
      <c r="AP536" s="134" t="e" cm="1">
        <f t="array" ref="AP536">_xlfn.TEXTSPLIT(AO536,CHAR(10))</f>
        <v>#VALUE!</v>
      </c>
      <c r="BM536" s="134" t="e">
        <v>#VALUE!</v>
      </c>
    </row>
    <row r="537" spans="1:73" ht="60" customHeight="1">
      <c r="A537" s="133"/>
      <c r="B537" s="133"/>
      <c r="C537" s="133"/>
      <c r="D537" s="133"/>
      <c r="E537" s="133"/>
      <c r="F537" s="133"/>
      <c r="G537" s="133"/>
      <c r="H537" s="133"/>
      <c r="I537" s="133"/>
      <c r="J537" s="133"/>
      <c r="K537" s="133"/>
      <c r="L537" s="133"/>
      <c r="M537" s="133"/>
      <c r="N537" s="133"/>
      <c r="O537" s="133"/>
      <c r="P537" s="133"/>
      <c r="Q537" s="133"/>
      <c r="R537" s="133"/>
      <c r="S537" s="133"/>
      <c r="T537" s="133"/>
      <c r="U537" s="133"/>
      <c r="V537" s="133"/>
      <c r="W537" s="133"/>
      <c r="X537" s="133"/>
      <c r="Y537" s="133"/>
      <c r="AB537" s="134" t="s">
        <v>6911</v>
      </c>
      <c r="AC537" s="146" t="e" cm="1">
        <f t="array" ref="AC537">_xlfn.TEXTSPLIT(H537,CHAR(10))</f>
        <v>#VALUE!</v>
      </c>
      <c r="AD537" s="146"/>
      <c r="AE537" s="146" t="e">
        <v>#VALUE!</v>
      </c>
      <c r="AG537" s="134" t="e" cm="1" vm="1">
        <f t="array" ref="AG537">_xlfn.TEXTJOIN(",",TRUE,_xlfn._xlws.FILTER(市町村コード!$B$2:$B$186,ISNUMBER(SEARCH(市町村コード!$B$2:$B$186,K537))))</f>
        <v>#VALUE!</v>
      </c>
      <c r="AH537" s="134" t="e" vm="1">
        <v>#VALUE!</v>
      </c>
      <c r="AI537" s="134" t="str">
        <f t="shared" si="16"/>
        <v/>
      </c>
      <c r="AJ537" s="134" t="str">
        <f t="shared" si="17"/>
        <v/>
      </c>
      <c r="AK537" s="134" t="s">
        <v>6911</v>
      </c>
      <c r="AO537" s="133"/>
      <c r="AP537" s="134" t="e" cm="1">
        <f t="array" ref="AP537">_xlfn.TEXTSPLIT(AO537,CHAR(10))</f>
        <v>#VALUE!</v>
      </c>
      <c r="BM537" s="134" t="e">
        <v>#VALUE!</v>
      </c>
    </row>
    <row r="538" spans="1:73" ht="12" customHeight="1">
      <c r="A538" s="133"/>
      <c r="B538" s="133"/>
      <c r="C538" s="133"/>
      <c r="D538" s="133"/>
      <c r="E538" s="133"/>
      <c r="F538" s="133"/>
      <c r="G538" s="133"/>
      <c r="H538" s="133"/>
      <c r="I538" s="133"/>
      <c r="J538" s="133"/>
      <c r="K538" s="133"/>
      <c r="L538" s="133"/>
      <c r="M538" s="133"/>
      <c r="N538" s="133"/>
      <c r="O538" s="133"/>
      <c r="P538" s="133"/>
      <c r="Q538" s="133"/>
      <c r="R538" s="133"/>
      <c r="S538" s="133"/>
      <c r="T538" s="133"/>
      <c r="U538" s="133"/>
      <c r="V538" s="133"/>
      <c r="W538" s="133"/>
      <c r="X538" s="133"/>
      <c r="Y538" s="133"/>
      <c r="AB538" s="134" t="s">
        <v>6911</v>
      </c>
      <c r="AC538" s="146" t="e" cm="1">
        <f t="array" ref="AC538">_xlfn.TEXTSPLIT(H538,CHAR(10))</f>
        <v>#VALUE!</v>
      </c>
      <c r="AD538" s="146"/>
      <c r="AE538" s="146" t="e">
        <v>#VALUE!</v>
      </c>
      <c r="AG538" s="134" t="e" cm="1" vm="1">
        <f t="array" ref="AG538">_xlfn.TEXTJOIN(",",TRUE,_xlfn._xlws.FILTER(市町村コード!$B$2:$B$186,ISNUMBER(SEARCH(市町村コード!$B$2:$B$186,K538))))</f>
        <v>#VALUE!</v>
      </c>
      <c r="AH538" s="134" t="e" vm="1">
        <v>#VALUE!</v>
      </c>
      <c r="AI538" s="134" t="str">
        <f t="shared" si="16"/>
        <v/>
      </c>
      <c r="AJ538" s="134" t="str">
        <f t="shared" si="17"/>
        <v/>
      </c>
      <c r="AK538" s="134" t="s">
        <v>6911</v>
      </c>
      <c r="AO538" s="133"/>
      <c r="AP538" s="134" t="e" cm="1">
        <f t="array" ref="AP538">_xlfn.TEXTSPLIT(AO538,CHAR(10))</f>
        <v>#VALUE!</v>
      </c>
      <c r="BM538" s="134" t="e">
        <v>#VALUE!</v>
      </c>
    </row>
    <row r="539" spans="1:73" ht="8.1" customHeight="1">
      <c r="A539" s="133"/>
      <c r="B539" s="133"/>
      <c r="C539" s="133"/>
      <c r="D539" s="133"/>
      <c r="E539" s="133"/>
      <c r="F539" s="133"/>
      <c r="G539" s="133"/>
      <c r="H539" s="133"/>
      <c r="I539" s="178" t="s">
        <v>476</v>
      </c>
      <c r="J539" s="178"/>
      <c r="K539" s="178"/>
      <c r="L539" s="133"/>
      <c r="M539" s="133"/>
      <c r="N539" s="133"/>
      <c r="O539" s="133"/>
      <c r="P539" s="133"/>
      <c r="Q539" s="133"/>
      <c r="R539" s="133"/>
      <c r="S539" s="133"/>
      <c r="T539" s="133"/>
      <c r="U539" s="133"/>
      <c r="V539" s="133"/>
      <c r="W539" s="133"/>
      <c r="X539" s="133"/>
      <c r="Y539" s="133"/>
      <c r="AB539" s="134" t="s">
        <v>6911</v>
      </c>
      <c r="AC539" s="146" t="e" cm="1">
        <f t="array" ref="AC539">_xlfn.TEXTSPLIT(H539,CHAR(10))</f>
        <v>#VALUE!</v>
      </c>
      <c r="AD539" s="146"/>
      <c r="AE539" s="146" t="e">
        <v>#VALUE!</v>
      </c>
      <c r="AG539" s="134" t="e" cm="1" vm="1">
        <f t="array" ref="AG539">_xlfn.TEXTJOIN(",",TRUE,_xlfn._xlws.FILTER(市町村コード!$B$2:$B$186,ISNUMBER(SEARCH(市町村コード!$B$2:$B$186,K539))))</f>
        <v>#VALUE!</v>
      </c>
      <c r="AH539" s="134" t="e" vm="1">
        <v>#VALUE!</v>
      </c>
      <c r="AI539" s="134" t="str">
        <f t="shared" si="16"/>
        <v/>
      </c>
      <c r="AJ539" s="134" t="str">
        <f t="shared" si="17"/>
        <v/>
      </c>
      <c r="AK539" s="134" t="s">
        <v>6911</v>
      </c>
      <c r="AO539" s="133"/>
      <c r="AP539" s="134" t="e" cm="1">
        <f t="array" ref="AP539">_xlfn.TEXTSPLIT(AO539,CHAR(10))</f>
        <v>#VALUE!</v>
      </c>
      <c r="BM539" s="134" t="e">
        <v>#VALUE!</v>
      </c>
    </row>
    <row r="540" spans="1:73" ht="12" customHeight="1">
      <c r="A540" s="133"/>
      <c r="B540" s="179"/>
      <c r="C540" s="179"/>
      <c r="D540" s="179"/>
      <c r="E540" s="179"/>
      <c r="F540" s="133"/>
      <c r="G540" s="133"/>
      <c r="H540" s="133"/>
      <c r="I540" s="178"/>
      <c r="J540" s="178"/>
      <c r="K540" s="178"/>
      <c r="L540" s="133"/>
      <c r="M540" s="133"/>
      <c r="N540" s="133"/>
      <c r="O540" s="133"/>
      <c r="P540" s="133"/>
      <c r="Q540" s="133"/>
      <c r="R540" s="133"/>
      <c r="S540" s="133"/>
      <c r="T540" s="133"/>
      <c r="U540" s="133"/>
      <c r="V540" s="133"/>
      <c r="W540" s="133"/>
      <c r="X540" s="133"/>
      <c r="Y540" s="133"/>
      <c r="AB540" s="134" t="s">
        <v>6911</v>
      </c>
      <c r="AC540" s="146" t="e" cm="1">
        <f t="array" ref="AC540">_xlfn.TEXTSPLIT(H540,CHAR(10))</f>
        <v>#VALUE!</v>
      </c>
      <c r="AD540" s="146"/>
      <c r="AE540" s="146" t="e">
        <v>#VALUE!</v>
      </c>
      <c r="AG540" s="134" t="e" cm="1" vm="1">
        <f t="array" ref="AG540">_xlfn.TEXTJOIN(",",TRUE,_xlfn._xlws.FILTER(市町村コード!$B$2:$B$186,ISNUMBER(SEARCH(市町村コード!$B$2:$B$186,K540))))</f>
        <v>#VALUE!</v>
      </c>
      <c r="AH540" s="134" t="e" vm="1">
        <v>#VALUE!</v>
      </c>
      <c r="AI540" s="134" t="str">
        <f t="shared" si="16"/>
        <v/>
      </c>
      <c r="AJ540" s="134" t="str">
        <f t="shared" si="17"/>
        <v/>
      </c>
      <c r="AK540" s="134" t="s">
        <v>6911</v>
      </c>
      <c r="AO540" s="133"/>
      <c r="AP540" s="134" t="e" cm="1">
        <f t="array" ref="AP540">_xlfn.TEXTSPLIT(AO540,CHAR(10))</f>
        <v>#VALUE!</v>
      </c>
      <c r="BM540" s="134" t="e">
        <v>#VALUE!</v>
      </c>
    </row>
    <row r="541" spans="1:73" ht="14.1" customHeight="1">
      <c r="A541" s="133"/>
      <c r="B541" s="133"/>
      <c r="C541" s="180" t="s">
        <v>477</v>
      </c>
      <c r="D541" s="180"/>
      <c r="E541" s="180"/>
      <c r="F541" s="180"/>
      <c r="G541" s="180"/>
      <c r="H541" s="180"/>
      <c r="I541" s="180"/>
      <c r="J541" s="180"/>
      <c r="K541" s="180"/>
      <c r="L541" s="133"/>
      <c r="M541" s="133"/>
      <c r="N541" s="133"/>
      <c r="O541" s="181" t="s">
        <v>478</v>
      </c>
      <c r="P541" s="181"/>
      <c r="Q541" s="181"/>
      <c r="R541" s="181"/>
      <c r="S541" s="181"/>
      <c r="T541" s="135" t="s">
        <v>719</v>
      </c>
      <c r="U541" s="136" t="s">
        <v>480</v>
      </c>
      <c r="V541" s="133"/>
      <c r="W541" s="133"/>
      <c r="X541" s="133"/>
      <c r="Y541" s="133"/>
      <c r="AB541" s="134" t="s">
        <v>6911</v>
      </c>
      <c r="AC541" s="146" t="e" cm="1">
        <f t="array" ref="AC541">_xlfn.TEXTSPLIT(H541,CHAR(10))</f>
        <v>#VALUE!</v>
      </c>
      <c r="AD541" s="146"/>
      <c r="AE541" s="146" t="e">
        <v>#VALUE!</v>
      </c>
      <c r="AG541" s="134" t="e" cm="1" vm="1">
        <f t="array" ref="AG541">_xlfn.TEXTJOIN(",",TRUE,_xlfn._xlws.FILTER(市町村コード!$B$2:$B$186,ISNUMBER(SEARCH(市町村コード!$B$2:$B$186,K541))))</f>
        <v>#VALUE!</v>
      </c>
      <c r="AH541" s="134" t="e" vm="1">
        <v>#VALUE!</v>
      </c>
      <c r="AI541" s="134" t="str">
        <f t="shared" si="16"/>
        <v/>
      </c>
      <c r="AJ541" s="134" t="str">
        <f t="shared" si="17"/>
        <v/>
      </c>
      <c r="AK541" s="134" t="s">
        <v>6911</v>
      </c>
      <c r="AP541" s="134" t="e" cm="1">
        <f t="array" ref="AP541">_xlfn.TEXTSPLIT(AO541,CHAR(10))</f>
        <v>#VALUE!</v>
      </c>
      <c r="BM541" s="134" t="e">
        <v>#VALUE!</v>
      </c>
    </row>
    <row r="542" spans="1:73" ht="0.95" customHeight="1" thickBot="1">
      <c r="A542" s="133"/>
      <c r="B542" s="133"/>
      <c r="C542" s="133"/>
      <c r="D542" s="133"/>
      <c r="E542" s="133"/>
      <c r="F542" s="133"/>
      <c r="G542" s="133"/>
      <c r="H542" s="133"/>
      <c r="I542" s="133"/>
      <c r="J542" s="133"/>
      <c r="K542" s="133"/>
      <c r="L542" s="133"/>
      <c r="M542" s="133"/>
      <c r="N542" s="133"/>
      <c r="O542" s="133"/>
      <c r="P542" s="133"/>
      <c r="Q542" s="133"/>
      <c r="R542" s="133"/>
      <c r="S542" s="133"/>
      <c r="T542" s="133"/>
      <c r="U542" s="133"/>
      <c r="V542" s="133"/>
      <c r="W542" s="133"/>
      <c r="X542" s="133"/>
      <c r="Y542" s="133"/>
      <c r="AB542" s="134" t="s">
        <v>6911</v>
      </c>
      <c r="AC542" s="146" t="e" cm="1">
        <f t="array" ref="AC542">_xlfn.TEXTSPLIT(H542,CHAR(10))</f>
        <v>#VALUE!</v>
      </c>
      <c r="AD542" s="146"/>
      <c r="AE542" s="146" t="e">
        <v>#VALUE!</v>
      </c>
      <c r="AG542" s="134" t="e" cm="1" vm="1">
        <f t="array" ref="AG542">_xlfn.TEXTJOIN(",",TRUE,_xlfn._xlws.FILTER(市町村コード!$B$2:$B$186,ISNUMBER(SEARCH(市町村コード!$B$2:$B$186,K542))))</f>
        <v>#VALUE!</v>
      </c>
      <c r="AH542" s="134" t="e" vm="1">
        <v>#VALUE!</v>
      </c>
      <c r="AI542" s="134" t="str">
        <f t="shared" si="16"/>
        <v/>
      </c>
      <c r="AJ542" s="134" t="str">
        <f t="shared" si="17"/>
        <v/>
      </c>
      <c r="AK542" s="134" t="s">
        <v>6911</v>
      </c>
      <c r="AO542" s="133"/>
      <c r="AP542" s="134" t="e" cm="1">
        <f t="array" ref="AP542">_xlfn.TEXTSPLIT(AO542,CHAR(10))</f>
        <v>#VALUE!</v>
      </c>
      <c r="BM542" s="134" t="e">
        <v>#VALUE!</v>
      </c>
    </row>
    <row r="543" spans="1:73" ht="0.95" customHeight="1">
      <c r="A543" s="133"/>
      <c r="B543" s="176"/>
      <c r="C543" s="176"/>
      <c r="D543" s="176"/>
      <c r="E543" s="176"/>
      <c r="F543" s="176"/>
      <c r="G543" s="176"/>
      <c r="H543" s="176"/>
      <c r="I543" s="176"/>
      <c r="J543" s="176"/>
      <c r="K543" s="176"/>
      <c r="L543" s="176"/>
      <c r="M543" s="176"/>
      <c r="N543" s="176"/>
      <c r="O543" s="176"/>
      <c r="P543" s="176"/>
      <c r="Q543" s="176"/>
      <c r="R543" s="176"/>
      <c r="S543" s="176"/>
      <c r="T543" s="176"/>
      <c r="U543" s="176"/>
      <c r="V543" s="176"/>
      <c r="W543" s="176"/>
      <c r="X543" s="133"/>
      <c r="Y543" s="133"/>
      <c r="AB543" s="134" t="s">
        <v>6911</v>
      </c>
      <c r="AC543" s="146" t="e" cm="1">
        <f t="array" ref="AC543">_xlfn.TEXTSPLIT(H543,CHAR(10))</f>
        <v>#VALUE!</v>
      </c>
      <c r="AD543" s="146"/>
      <c r="AE543" s="146" t="e">
        <v>#VALUE!</v>
      </c>
      <c r="AG543" s="134" t="e" cm="1" vm="1">
        <f t="array" ref="AG543">_xlfn.TEXTJOIN(",",TRUE,_xlfn._xlws.FILTER(市町村コード!$B$2:$B$186,ISNUMBER(SEARCH(市町村コード!$B$2:$B$186,K543))))</f>
        <v>#VALUE!</v>
      </c>
      <c r="AH543" s="134" t="e" vm="1">
        <v>#VALUE!</v>
      </c>
      <c r="AI543" s="134" t="str">
        <f t="shared" si="16"/>
        <v/>
      </c>
      <c r="AJ543" s="134" t="str">
        <f t="shared" si="17"/>
        <v/>
      </c>
      <c r="AK543" s="134" t="s">
        <v>6911</v>
      </c>
      <c r="AP543" s="134" t="e" cm="1">
        <f t="array" ref="AP543">_xlfn.TEXTSPLIT(AO543,CHAR(10))</f>
        <v>#VALUE!</v>
      </c>
      <c r="BM543" s="134" t="e">
        <v>#VALUE!</v>
      </c>
    </row>
    <row r="544" spans="1:73" ht="15.95" customHeight="1" thickBot="1">
      <c r="A544" s="133"/>
      <c r="B544" s="137"/>
      <c r="C544" s="138" t="s">
        <v>481</v>
      </c>
      <c r="D544" s="137"/>
      <c r="E544" s="177" t="s">
        <v>482</v>
      </c>
      <c r="F544" s="177"/>
      <c r="G544" s="137"/>
      <c r="H544" s="177" t="s">
        <v>483</v>
      </c>
      <c r="I544" s="177"/>
      <c r="J544" s="137"/>
      <c r="K544" s="177" t="s">
        <v>484</v>
      </c>
      <c r="L544" s="177"/>
      <c r="M544" s="137"/>
      <c r="N544" s="177" t="s">
        <v>485</v>
      </c>
      <c r="O544" s="177"/>
      <c r="P544" s="137"/>
      <c r="Q544" s="139" t="s">
        <v>486</v>
      </c>
      <c r="R544" s="137"/>
      <c r="S544" s="177" t="s">
        <v>487</v>
      </c>
      <c r="T544" s="177"/>
      <c r="U544" s="177"/>
      <c r="V544" s="177"/>
      <c r="W544" s="137"/>
      <c r="X544" s="133"/>
      <c r="Y544" s="133"/>
      <c r="AB544" s="134" t="s">
        <v>482</v>
      </c>
      <c r="AC544" s="146" t="str" cm="1">
        <f t="array" ref="AC544">_xlfn.TEXTSPLIT(H544,CHAR(10))</f>
        <v>事業者名/事業所名</v>
      </c>
      <c r="AD544" s="146"/>
      <c r="AE544" s="146" t="s">
        <v>483</v>
      </c>
      <c r="AG544" s="134" t="e" cm="1" vm="1">
        <f t="array" ref="AG544">_xlfn.TEXTJOIN(",",TRUE,_xlfn._xlws.FILTER(市町村コード!$B$2:$B$186,ISNUMBER(SEARCH(市町村コード!$B$2:$B$186,K544))))</f>
        <v>#VALUE!</v>
      </c>
      <c r="AH544" s="134" t="e" vm="1">
        <v>#VALUE!</v>
      </c>
      <c r="AI544" s="134" t="str">
        <f t="shared" si="16"/>
        <v/>
      </c>
      <c r="AJ544" s="134" t="str">
        <f t="shared" si="17"/>
        <v>事業所所在地</v>
      </c>
      <c r="AK544" s="134" t="s">
        <v>484</v>
      </c>
      <c r="AO544" s="139" t="s">
        <v>486</v>
      </c>
      <c r="AP544" s="134" t="str" cm="1">
        <f t="array" ref="AP544">_xlfn.TEXTSPLIT(AO544,CHAR(10))</f>
        <v>受理番号</v>
      </c>
      <c r="BM544" s="134" t="s">
        <v>486</v>
      </c>
    </row>
    <row r="545" spans="1:74" ht="111" customHeight="1" thickBot="1">
      <c r="A545" s="133"/>
      <c r="B545" s="184"/>
      <c r="C545" s="140" t="s">
        <v>1851</v>
      </c>
      <c r="D545" s="184"/>
      <c r="E545" s="174" t="s">
        <v>1852</v>
      </c>
      <c r="F545" s="174"/>
      <c r="G545" s="184"/>
      <c r="H545" s="175" t="s">
        <v>1853</v>
      </c>
      <c r="I545" s="175"/>
      <c r="J545" s="184"/>
      <c r="K545" s="175" t="s">
        <v>1854</v>
      </c>
      <c r="L545" s="175"/>
      <c r="M545" s="184"/>
      <c r="N545" s="182" t="s">
        <v>1855</v>
      </c>
      <c r="O545" s="182"/>
      <c r="P545" s="184"/>
      <c r="Q545" s="141" t="s">
        <v>1856</v>
      </c>
      <c r="R545" s="184"/>
      <c r="S545" s="173" t="s">
        <v>1857</v>
      </c>
      <c r="T545" s="173"/>
      <c r="U545" s="173"/>
      <c r="V545" s="173"/>
      <c r="W545" s="184"/>
      <c r="X545" s="133"/>
      <c r="Y545" s="133"/>
      <c r="AB545" s="134" t="s">
        <v>9309</v>
      </c>
      <c r="AC545" s="146" t="str" cm="1">
        <f t="array" ref="AC545:AD545">_xlfn.TEXTSPLIT(H545,CHAR(10))</f>
        <v>社会医療法人　札幌清田病院</v>
      </c>
      <c r="AD545" s="146" t="str">
        <v>訪問看護ステーションきよた</v>
      </c>
      <c r="AE545" s="146" t="s">
        <v>7928</v>
      </c>
      <c r="AF545" s="134" t="s">
        <v>7929</v>
      </c>
      <c r="AG545" s="134" t="str" cm="1">
        <f t="array" ref="AG545">_xlfn.TEXTJOIN(",",TRUE,_xlfn._xlws.FILTER(市町村コード!$B$2:$B$186,ISNUMBER(SEARCH(市町村コード!$B$2:$B$186,K545))))</f>
        <v>札幌市</v>
      </c>
      <c r="AH545" s="134" t="s">
        <v>6712</v>
      </c>
      <c r="AI545" s="134" t="str">
        <f t="shared" si="16"/>
        <v xml:space="preserve">
札幌市清田区真栄一条１丁目１－１５ウィステリア清田１階</v>
      </c>
      <c r="AJ545" s="134" t="str">
        <f t="shared" si="17"/>
        <v>〒004－0831</v>
      </c>
      <c r="AK545" s="134" t="s">
        <v>7045</v>
      </c>
      <c r="AO545" s="142" t="s">
        <v>1856</v>
      </c>
      <c r="AP545" s="134" t="str" cm="1">
        <f t="array" ref="AP545:AY545">_xlfn.TEXTSPLIT(AO545,CHAR(10))</f>
        <v>( 訪看10 )第     49 号</v>
      </c>
      <c r="AQ545" s="134" t="str">
        <v>( 訪看23 )第   1016 号</v>
      </c>
      <c r="AR545" s="134" t="str">
        <v>( 訪看24 )第     28 号</v>
      </c>
      <c r="AS545" s="134" t="str">
        <v>( 訪看25 )第      7 号</v>
      </c>
      <c r="AT545" s="134" t="str">
        <v>( 訪看27 )第     28 号</v>
      </c>
      <c r="AU545" s="134" t="str">
        <v>( 訪看28 )第     24 号</v>
      </c>
      <c r="AV545" s="134" t="str">
        <v>( 訪看34 )第    241 号</v>
      </c>
      <c r="AW545" s="134" t="str">
        <v>( 訪ベⅠ１ )第    293 号</v>
      </c>
      <c r="AX545" s="134" t="str">
        <v>( 訪ベⅠ１注 )第    235 号</v>
      </c>
      <c r="AY545" s="134" t="str">
        <v>( 訪看40 )第     67 号</v>
      </c>
      <c r="BM545" s="134" t="s">
        <v>11255</v>
      </c>
      <c r="BN545" s="134" t="s">
        <v>11256</v>
      </c>
      <c r="BO545" s="134" t="s">
        <v>11257</v>
      </c>
      <c r="BP545" s="134" t="s">
        <v>11258</v>
      </c>
      <c r="BQ545" s="134" t="s">
        <v>11259</v>
      </c>
      <c r="BR545" s="134" t="s">
        <v>11260</v>
      </c>
      <c r="BS545" s="134" t="s">
        <v>11261</v>
      </c>
      <c r="BT545" s="134" t="s">
        <v>11262</v>
      </c>
      <c r="BU545" s="134" t="s">
        <v>11263</v>
      </c>
      <c r="BV545" s="134" t="s">
        <v>11264</v>
      </c>
    </row>
    <row r="546" spans="1:74" ht="93" customHeight="1" thickBot="1">
      <c r="A546" s="133"/>
      <c r="B546" s="184"/>
      <c r="C546" s="140" t="s">
        <v>1858</v>
      </c>
      <c r="D546" s="184"/>
      <c r="E546" s="174" t="s">
        <v>1859</v>
      </c>
      <c r="F546" s="174"/>
      <c r="G546" s="184"/>
      <c r="H546" s="175" t="s">
        <v>1860</v>
      </c>
      <c r="I546" s="175"/>
      <c r="J546" s="184"/>
      <c r="K546" s="175" t="s">
        <v>1861</v>
      </c>
      <c r="L546" s="175"/>
      <c r="M546" s="184"/>
      <c r="N546" s="182" t="s">
        <v>1862</v>
      </c>
      <c r="O546" s="182"/>
      <c r="P546" s="184"/>
      <c r="Q546" s="141" t="s">
        <v>1863</v>
      </c>
      <c r="R546" s="184"/>
      <c r="S546" s="173" t="s">
        <v>1864</v>
      </c>
      <c r="T546" s="173"/>
      <c r="U546" s="173"/>
      <c r="V546" s="173"/>
      <c r="W546" s="184"/>
      <c r="X546" s="133"/>
      <c r="Y546" s="133"/>
      <c r="AB546" s="134" t="s">
        <v>9310</v>
      </c>
      <c r="AC546" s="146" t="str" cm="1">
        <f t="array" ref="AC546:AD546">_xlfn.TEXTSPLIT(H546,CHAR(10))</f>
        <v>一般社団法人　北海道総合在宅ケア事業団</v>
      </c>
      <c r="AD546" s="146" t="str">
        <v>一般社団法人北海道総合在宅ケア事業団札幌清田訪問看護ステーション</v>
      </c>
      <c r="AE546" s="146" t="s">
        <v>7562</v>
      </c>
      <c r="AF546" s="134" t="s">
        <v>7930</v>
      </c>
      <c r="AG546" s="134" t="str" cm="1">
        <f t="array" ref="AG546">_xlfn.TEXTJOIN(",",TRUE,_xlfn._xlws.FILTER(市町村コード!$B$2:$B$186,ISNUMBER(SEARCH(市町村コード!$B$2:$B$186,K546))))</f>
        <v>札幌市</v>
      </c>
      <c r="AH546" s="134" t="s">
        <v>6712</v>
      </c>
      <c r="AI546" s="134" t="str">
        <f t="shared" si="16"/>
        <v xml:space="preserve">
札幌市清田区平岡一条１丁目２番１号　清田区総合庁舎３Ｆ　</v>
      </c>
      <c r="AJ546" s="134" t="str">
        <f t="shared" si="17"/>
        <v>〒004－0871</v>
      </c>
      <c r="AK546" s="134" t="s">
        <v>7046</v>
      </c>
      <c r="AO546" s="142" t="s">
        <v>1863</v>
      </c>
      <c r="AP546" s="134" t="str" cm="1">
        <f t="array" ref="AP546:AW546">_xlfn.TEXTSPLIT(AO546,CHAR(10))</f>
        <v>( 訪看10 )第     50 号</v>
      </c>
      <c r="AQ546" s="134" t="str">
        <v>( 訪看23 )第    142 号</v>
      </c>
      <c r="AR546" s="134" t="str">
        <v>( 訪看25 )第     41 号</v>
      </c>
      <c r="AS546" s="134" t="str">
        <v>( 訪看27 )第    109 号</v>
      </c>
      <c r="AT546" s="134" t="str">
        <v>( 訪看34 )第    191 号</v>
      </c>
      <c r="AU546" s="134" t="str">
        <v>( 訪ベⅠ１ )第    139 号</v>
      </c>
      <c r="AV546" s="134" t="str">
        <v>( 訪ベⅠ１注 )第    221 号</v>
      </c>
      <c r="AW546" s="134" t="str">
        <v>( 訪看40 )第    238 号</v>
      </c>
      <c r="BM546" s="134" t="s">
        <v>11265</v>
      </c>
      <c r="BN546" s="134" t="s">
        <v>11266</v>
      </c>
      <c r="BO546" s="134" t="s">
        <v>11267</v>
      </c>
      <c r="BP546" s="134" t="s">
        <v>11268</v>
      </c>
      <c r="BQ546" s="134" t="s">
        <v>11269</v>
      </c>
      <c r="BR546" s="134" t="s">
        <v>11270</v>
      </c>
      <c r="BS546" s="134" t="s">
        <v>11271</v>
      </c>
      <c r="BT546" s="134" t="s">
        <v>11272</v>
      </c>
    </row>
    <row r="547" spans="1:74" ht="111" customHeight="1" thickBot="1">
      <c r="A547" s="133"/>
      <c r="B547" s="184"/>
      <c r="C547" s="140" t="s">
        <v>1865</v>
      </c>
      <c r="D547" s="184"/>
      <c r="E547" s="174" t="s">
        <v>1866</v>
      </c>
      <c r="F547" s="174"/>
      <c r="G547" s="184"/>
      <c r="H547" s="175" t="s">
        <v>1867</v>
      </c>
      <c r="I547" s="175"/>
      <c r="J547" s="184"/>
      <c r="K547" s="175" t="s">
        <v>1868</v>
      </c>
      <c r="L547" s="175"/>
      <c r="M547" s="184"/>
      <c r="N547" s="182" t="s">
        <v>1869</v>
      </c>
      <c r="O547" s="182"/>
      <c r="P547" s="184"/>
      <c r="Q547" s="141" t="s">
        <v>1870</v>
      </c>
      <c r="R547" s="184"/>
      <c r="S547" s="173" t="s">
        <v>1871</v>
      </c>
      <c r="T547" s="173"/>
      <c r="U547" s="173"/>
      <c r="V547" s="173"/>
      <c r="W547" s="184"/>
      <c r="X547" s="133"/>
      <c r="Y547" s="133"/>
      <c r="AB547" s="134" t="s">
        <v>9311</v>
      </c>
      <c r="AC547" s="146" t="str" cm="1">
        <f t="array" ref="AC547:AD547">_xlfn.TEXTSPLIT(H547,CHAR(10))</f>
        <v>一般社団法人　北海道総合在宅ケア事業団</v>
      </c>
      <c r="AD547" s="146" t="str">
        <v>一般社団法人北海道総合在宅ケア事業団札幌厚別訪問看護ステーション</v>
      </c>
      <c r="AE547" s="146" t="s">
        <v>7562</v>
      </c>
      <c r="AF547" s="134" t="s">
        <v>7931</v>
      </c>
      <c r="AG547" s="134" t="str" cm="1">
        <f t="array" ref="AG547">_xlfn.TEXTJOIN(",",TRUE,_xlfn._xlws.FILTER(市町村コード!$B$2:$B$186,ISNUMBER(SEARCH(市町村コード!$B$2:$B$186,K547))))</f>
        <v>札幌市</v>
      </c>
      <c r="AH547" s="134" t="s">
        <v>6712</v>
      </c>
      <c r="AI547" s="134" t="str">
        <f t="shared" si="16"/>
        <v xml:space="preserve">
札幌市厚別区大谷地東３丁目１番１号シンエー大谷地ビル２階</v>
      </c>
      <c r="AJ547" s="134" t="str">
        <f t="shared" si="17"/>
        <v>〒004－0041</v>
      </c>
      <c r="AK547" s="134" t="s">
        <v>7047</v>
      </c>
      <c r="AO547" s="142" t="s">
        <v>1870</v>
      </c>
      <c r="AP547" s="134" t="str" cm="1">
        <f t="array" ref="AP547:AY547">_xlfn.TEXTSPLIT(AO547,CHAR(10))</f>
        <v>( 訪看10 )第     51 号</v>
      </c>
      <c r="AQ547" s="134" t="str">
        <v>( 訪看23 )第    147 号</v>
      </c>
      <c r="AR547" s="134" t="str">
        <v>( 訪看25 )第    144 号</v>
      </c>
      <c r="AS547" s="134" t="str">
        <v>( 訪看26 )第     62 号</v>
      </c>
      <c r="AT547" s="134" t="str">
        <v>( 訪看27 )第    110 号</v>
      </c>
      <c r="AU547" s="134" t="str">
        <v>( 訪看32 )第     69 号</v>
      </c>
      <c r="AV547" s="134" t="str">
        <v>( 訪看34 )第    196 号</v>
      </c>
      <c r="AW547" s="134" t="str">
        <v>( 訪ベⅠ１ )第    141 号</v>
      </c>
      <c r="AX547" s="134" t="str">
        <v>( 訪ベⅠ１注 )第    219 号</v>
      </c>
      <c r="AY547" s="134" t="str">
        <v>( 訪看40 )第    239 号</v>
      </c>
      <c r="BM547" s="134" t="s">
        <v>11273</v>
      </c>
      <c r="BN547" s="134" t="s">
        <v>11274</v>
      </c>
      <c r="BO547" s="134" t="s">
        <v>11275</v>
      </c>
      <c r="BP547" s="134" t="s">
        <v>11276</v>
      </c>
      <c r="BQ547" s="134" t="s">
        <v>11277</v>
      </c>
      <c r="BR547" s="134" t="s">
        <v>11278</v>
      </c>
      <c r="BS547" s="134" t="s">
        <v>11279</v>
      </c>
      <c r="BT547" s="134" t="s">
        <v>11280</v>
      </c>
      <c r="BU547" s="134" t="s">
        <v>11281</v>
      </c>
      <c r="BV547" s="134" t="s">
        <v>11282</v>
      </c>
    </row>
    <row r="548" spans="1:74" ht="45.95" customHeight="1" thickBot="1">
      <c r="A548" s="133"/>
      <c r="B548" s="184"/>
      <c r="C548" s="140" t="s">
        <v>1872</v>
      </c>
      <c r="D548" s="184"/>
      <c r="E548" s="174" t="s">
        <v>1873</v>
      </c>
      <c r="F548" s="174"/>
      <c r="G548" s="184"/>
      <c r="H548" s="175" t="s">
        <v>1874</v>
      </c>
      <c r="I548" s="175"/>
      <c r="J548" s="184"/>
      <c r="K548" s="175" t="s">
        <v>1875</v>
      </c>
      <c r="L548" s="175"/>
      <c r="M548" s="184"/>
      <c r="N548" s="182" t="s">
        <v>1876</v>
      </c>
      <c r="O548" s="182"/>
      <c r="P548" s="184"/>
      <c r="Q548" s="141" t="s">
        <v>1877</v>
      </c>
      <c r="R548" s="184"/>
      <c r="S548" s="173" t="s">
        <v>1878</v>
      </c>
      <c r="T548" s="173"/>
      <c r="U548" s="173"/>
      <c r="V548" s="173"/>
      <c r="W548" s="184"/>
      <c r="X548" s="133"/>
      <c r="Y548" s="133"/>
      <c r="AB548" s="134" t="s">
        <v>9312</v>
      </c>
      <c r="AC548" s="146" t="str" cm="1">
        <f t="array" ref="AC548:AD548">_xlfn.TEXTSPLIT(H548,CHAR(10))</f>
        <v>社会福祉法人　楡の会</v>
      </c>
      <c r="AD548" s="146" t="str">
        <v>社会福祉法人楡の会訪問看護ステーションパレット</v>
      </c>
      <c r="AE548" s="146" t="s">
        <v>7932</v>
      </c>
      <c r="AF548" s="134" t="s">
        <v>7933</v>
      </c>
      <c r="AG548" s="134" t="str" cm="1">
        <f t="array" ref="AG548">_xlfn.TEXTJOIN(",",TRUE,_xlfn._xlws.FILTER(市町村コード!$B$2:$B$186,ISNUMBER(SEARCH(市町村コード!$B$2:$B$186,K548))))</f>
        <v>札幌市</v>
      </c>
      <c r="AH548" s="134" t="s">
        <v>6712</v>
      </c>
      <c r="AI548" s="134" t="str">
        <f t="shared" si="16"/>
        <v xml:space="preserve">
札幌市厚別区厚別東三条７丁目２１－７</v>
      </c>
      <c r="AJ548" s="134" t="str">
        <f t="shared" si="17"/>
        <v>〒004－0003</v>
      </c>
      <c r="AK548" s="134" t="s">
        <v>7048</v>
      </c>
      <c r="AO548" s="142" t="s">
        <v>1877</v>
      </c>
      <c r="AP548" s="134" t="str" cm="1">
        <f t="array" ref="AP548:AQ548">_xlfn.TEXTSPLIT(AO548,CHAR(10))</f>
        <v>( 訪看24 )第    156 号</v>
      </c>
      <c r="AQ548" s="134" t="str">
        <v>( 訪看25 )第     88 号</v>
      </c>
      <c r="BM548" s="134" t="s">
        <v>11283</v>
      </c>
      <c r="BN548" s="134" t="s">
        <v>11284</v>
      </c>
    </row>
    <row r="549" spans="1:74" ht="66" customHeight="1" thickBot="1">
      <c r="A549" s="133"/>
      <c r="B549" s="184"/>
      <c r="C549" s="140" t="s">
        <v>1879</v>
      </c>
      <c r="D549" s="184"/>
      <c r="E549" s="174" t="s">
        <v>1880</v>
      </c>
      <c r="F549" s="174"/>
      <c r="G549" s="184"/>
      <c r="H549" s="175" t="s">
        <v>1881</v>
      </c>
      <c r="I549" s="175"/>
      <c r="J549" s="184"/>
      <c r="K549" s="175" t="s">
        <v>1882</v>
      </c>
      <c r="L549" s="175"/>
      <c r="M549" s="184"/>
      <c r="N549" s="182" t="s">
        <v>1883</v>
      </c>
      <c r="O549" s="182"/>
      <c r="P549" s="184"/>
      <c r="Q549" s="141" t="s">
        <v>1884</v>
      </c>
      <c r="R549" s="184"/>
      <c r="S549" s="173" t="s">
        <v>1885</v>
      </c>
      <c r="T549" s="173"/>
      <c r="U549" s="173"/>
      <c r="V549" s="173"/>
      <c r="W549" s="184"/>
      <c r="X549" s="133"/>
      <c r="Y549" s="133"/>
      <c r="AB549" s="134" t="s">
        <v>9313</v>
      </c>
      <c r="AC549" s="146" t="str" cm="1">
        <f t="array" ref="AC549:AD549">_xlfn.TEXTSPLIT(H549,CHAR(10))</f>
        <v>社会医療法人　康和会</v>
      </c>
      <c r="AD549" s="146" t="str">
        <v>訪問看護ステーションしらかば</v>
      </c>
      <c r="AE549" s="146" t="s">
        <v>7934</v>
      </c>
      <c r="AF549" s="134" t="s">
        <v>7935</v>
      </c>
      <c r="AG549" s="134" t="str" cm="1">
        <f t="array" ref="AG549">_xlfn.TEXTJOIN(",",TRUE,_xlfn._xlws.FILTER(市町村コード!$B$2:$B$186,ISNUMBER(SEARCH(市町村コード!$B$2:$B$186,K549))))</f>
        <v>札幌市</v>
      </c>
      <c r="AH549" s="134" t="s">
        <v>6712</v>
      </c>
      <c r="AI549" s="134" t="str">
        <f t="shared" si="16"/>
        <v xml:space="preserve">
札幌市豊平区月寒東三条１８丁目２０－４８</v>
      </c>
      <c r="AJ549" s="134" t="str">
        <f t="shared" si="17"/>
        <v>〒062－0053</v>
      </c>
      <c r="AK549" s="134" t="s">
        <v>7040</v>
      </c>
      <c r="AO549" s="142" t="s">
        <v>1884</v>
      </c>
      <c r="AP549" s="134" t="str" cm="1">
        <f t="array" ref="AP549:AV549">_xlfn.TEXTSPLIT(AO549,CHAR(10))</f>
        <v>( 訪看10 )第     52 号</v>
      </c>
      <c r="AQ549" s="134" t="str">
        <v>( 訪看24 )第     30 号</v>
      </c>
      <c r="AR549" s="134" t="str">
        <v>( 訪看25 )第    123 号</v>
      </c>
      <c r="AS549" s="134" t="str">
        <v>( 訪看27 )第     36 号</v>
      </c>
      <c r="AT549" s="134" t="str">
        <v>( 訪看28 )第     28 号</v>
      </c>
      <c r="AU549" s="134" t="str">
        <v>( 訪看37 )第      5 号</v>
      </c>
      <c r="AV549" s="134" t="str">
        <v>( 訪看40 )第    183 号</v>
      </c>
      <c r="BM549" s="134" t="s">
        <v>11285</v>
      </c>
      <c r="BN549" s="134" t="s">
        <v>11286</v>
      </c>
      <c r="BO549" s="134" t="s">
        <v>11287</v>
      </c>
      <c r="BP549" s="134" t="s">
        <v>11288</v>
      </c>
      <c r="BQ549" s="134" t="s">
        <v>11289</v>
      </c>
      <c r="BR549" s="134" t="s">
        <v>11290</v>
      </c>
      <c r="BS549" s="134" t="s">
        <v>11291</v>
      </c>
    </row>
    <row r="550" spans="1:74" ht="42.95" customHeight="1" thickBot="1">
      <c r="A550" s="133"/>
      <c r="B550" s="184"/>
      <c r="C550" s="133"/>
      <c r="D550" s="184"/>
      <c r="E550" s="133"/>
      <c r="F550" s="133"/>
      <c r="G550" s="184"/>
      <c r="H550" s="133"/>
      <c r="I550" s="133"/>
      <c r="J550" s="184"/>
      <c r="K550" s="133"/>
      <c r="L550" s="133"/>
      <c r="M550" s="184"/>
      <c r="N550" s="133"/>
      <c r="O550" s="133"/>
      <c r="P550" s="184"/>
      <c r="Q550" s="133"/>
      <c r="R550" s="184"/>
      <c r="S550" s="133"/>
      <c r="T550" s="133"/>
      <c r="U550" s="133"/>
      <c r="V550" s="133"/>
      <c r="W550" s="184"/>
      <c r="X550" s="133"/>
      <c r="Y550" s="133"/>
      <c r="AB550" s="134" t="s">
        <v>6911</v>
      </c>
      <c r="AC550" s="146" t="e" cm="1">
        <f t="array" ref="AC550">_xlfn.TEXTSPLIT(H550,CHAR(10))</f>
        <v>#VALUE!</v>
      </c>
      <c r="AD550" s="146"/>
      <c r="AE550" s="146" t="e">
        <v>#VALUE!</v>
      </c>
      <c r="AG550" s="134" t="e" cm="1" vm="1">
        <f t="array" ref="AG550">_xlfn.TEXTJOIN(",",TRUE,_xlfn._xlws.FILTER(市町村コード!$B$2:$B$186,ISNUMBER(SEARCH(市町村コード!$B$2:$B$186,K550))))</f>
        <v>#VALUE!</v>
      </c>
      <c r="AH550" s="134" t="e" vm="1">
        <v>#VALUE!</v>
      </c>
      <c r="AI550" s="134" t="str">
        <f t="shared" si="16"/>
        <v/>
      </c>
      <c r="AJ550" s="134" t="str">
        <f t="shared" si="17"/>
        <v/>
      </c>
      <c r="AK550" s="134" t="s">
        <v>6911</v>
      </c>
      <c r="AO550" s="133"/>
      <c r="AP550" s="134" t="e" cm="1">
        <f t="array" ref="AP550">_xlfn.TEXTSPLIT(AO550,CHAR(10))</f>
        <v>#VALUE!</v>
      </c>
      <c r="BM550" s="134" t="e">
        <v>#VALUE!</v>
      </c>
    </row>
    <row r="551" spans="1:74" ht="0.95" customHeight="1">
      <c r="A551" s="133"/>
      <c r="B551" s="183"/>
      <c r="C551" s="183"/>
      <c r="D551" s="183"/>
      <c r="E551" s="183"/>
      <c r="F551" s="183"/>
      <c r="G551" s="183"/>
      <c r="H551" s="183"/>
      <c r="I551" s="183"/>
      <c r="J551" s="183"/>
      <c r="K551" s="183"/>
      <c r="L551" s="183"/>
      <c r="M551" s="183"/>
      <c r="N551" s="183"/>
      <c r="O551" s="183"/>
      <c r="P551" s="183"/>
      <c r="Q551" s="183"/>
      <c r="R551" s="183"/>
      <c r="S551" s="183"/>
      <c r="T551" s="183"/>
      <c r="U551" s="183"/>
      <c r="V551" s="183"/>
      <c r="W551" s="133"/>
      <c r="X551" s="133"/>
      <c r="Y551" s="133"/>
      <c r="AB551" s="134" t="s">
        <v>6911</v>
      </c>
      <c r="AC551" s="146" t="e" cm="1">
        <f t="array" ref="AC551">_xlfn.TEXTSPLIT(H551,CHAR(10))</f>
        <v>#VALUE!</v>
      </c>
      <c r="AD551" s="146"/>
      <c r="AE551" s="146" t="e">
        <v>#VALUE!</v>
      </c>
      <c r="AG551" s="134" t="e" cm="1" vm="1">
        <f t="array" ref="AG551">_xlfn.TEXTJOIN(",",TRUE,_xlfn._xlws.FILTER(市町村コード!$B$2:$B$186,ISNUMBER(SEARCH(市町村コード!$B$2:$B$186,K551))))</f>
        <v>#VALUE!</v>
      </c>
      <c r="AH551" s="134" t="e" vm="1">
        <v>#VALUE!</v>
      </c>
      <c r="AI551" s="134" t="str">
        <f t="shared" si="16"/>
        <v/>
      </c>
      <c r="AJ551" s="134" t="str">
        <f t="shared" si="17"/>
        <v/>
      </c>
      <c r="AK551" s="134" t="s">
        <v>6911</v>
      </c>
      <c r="AP551" s="134" t="e" cm="1">
        <f t="array" ref="AP551">_xlfn.TEXTSPLIT(AO551,CHAR(10))</f>
        <v>#VALUE!</v>
      </c>
      <c r="BM551" s="134" t="e">
        <v>#VALUE!</v>
      </c>
    </row>
    <row r="552" spans="1:74" ht="60" customHeight="1">
      <c r="A552" s="133"/>
      <c r="B552" s="133"/>
      <c r="C552" s="133"/>
      <c r="D552" s="133"/>
      <c r="E552" s="133"/>
      <c r="F552" s="133"/>
      <c r="G552" s="133"/>
      <c r="H552" s="133"/>
      <c r="I552" s="133"/>
      <c r="J552" s="133"/>
      <c r="K552" s="133"/>
      <c r="L552" s="133"/>
      <c r="M552" s="133"/>
      <c r="N552" s="133"/>
      <c r="O552" s="133"/>
      <c r="P552" s="133"/>
      <c r="Q552" s="133"/>
      <c r="R552" s="133"/>
      <c r="S552" s="133"/>
      <c r="T552" s="133"/>
      <c r="U552" s="133"/>
      <c r="V552" s="133"/>
      <c r="W552" s="133"/>
      <c r="X552" s="133"/>
      <c r="Y552" s="133"/>
      <c r="AB552" s="134" t="s">
        <v>6911</v>
      </c>
      <c r="AC552" s="146" t="e" cm="1">
        <f t="array" ref="AC552">_xlfn.TEXTSPLIT(H552,CHAR(10))</f>
        <v>#VALUE!</v>
      </c>
      <c r="AD552" s="146"/>
      <c r="AE552" s="146" t="e">
        <v>#VALUE!</v>
      </c>
      <c r="AG552" s="134" t="e" cm="1" vm="1">
        <f t="array" ref="AG552">_xlfn.TEXTJOIN(",",TRUE,_xlfn._xlws.FILTER(市町村コード!$B$2:$B$186,ISNUMBER(SEARCH(市町村コード!$B$2:$B$186,K552))))</f>
        <v>#VALUE!</v>
      </c>
      <c r="AH552" s="134" t="e" vm="1">
        <v>#VALUE!</v>
      </c>
      <c r="AI552" s="134" t="str">
        <f t="shared" si="16"/>
        <v/>
      </c>
      <c r="AJ552" s="134" t="str">
        <f t="shared" si="17"/>
        <v/>
      </c>
      <c r="AK552" s="134" t="s">
        <v>6911</v>
      </c>
      <c r="AO552" s="133"/>
      <c r="AP552" s="134" t="e" cm="1">
        <f t="array" ref="AP552">_xlfn.TEXTSPLIT(AO552,CHAR(10))</f>
        <v>#VALUE!</v>
      </c>
      <c r="BM552" s="134" t="e">
        <v>#VALUE!</v>
      </c>
    </row>
    <row r="553" spans="1:74" ht="12" customHeight="1">
      <c r="A553" s="133"/>
      <c r="B553" s="133"/>
      <c r="C553" s="133"/>
      <c r="D553" s="133"/>
      <c r="E553" s="133"/>
      <c r="F553" s="133"/>
      <c r="G553" s="133"/>
      <c r="H553" s="133"/>
      <c r="I553" s="133"/>
      <c r="J553" s="133"/>
      <c r="K553" s="133"/>
      <c r="L553" s="133"/>
      <c r="M553" s="133"/>
      <c r="N553" s="133"/>
      <c r="O553" s="133"/>
      <c r="P553" s="133"/>
      <c r="Q553" s="133"/>
      <c r="R553" s="133"/>
      <c r="S553" s="133"/>
      <c r="T553" s="133"/>
      <c r="U553" s="133"/>
      <c r="V553" s="133"/>
      <c r="W553" s="133"/>
      <c r="X553" s="133"/>
      <c r="Y553" s="133"/>
      <c r="AB553" s="134" t="s">
        <v>6911</v>
      </c>
      <c r="AC553" s="146" t="e" cm="1">
        <f t="array" ref="AC553">_xlfn.TEXTSPLIT(H553,CHAR(10))</f>
        <v>#VALUE!</v>
      </c>
      <c r="AD553" s="146"/>
      <c r="AE553" s="146" t="e">
        <v>#VALUE!</v>
      </c>
      <c r="AG553" s="134" t="e" cm="1" vm="1">
        <f t="array" ref="AG553">_xlfn.TEXTJOIN(",",TRUE,_xlfn._xlws.FILTER(市町村コード!$B$2:$B$186,ISNUMBER(SEARCH(市町村コード!$B$2:$B$186,K553))))</f>
        <v>#VALUE!</v>
      </c>
      <c r="AH553" s="134" t="e" vm="1">
        <v>#VALUE!</v>
      </c>
      <c r="AI553" s="134" t="str">
        <f t="shared" si="16"/>
        <v/>
      </c>
      <c r="AJ553" s="134" t="str">
        <f t="shared" si="17"/>
        <v/>
      </c>
      <c r="AK553" s="134" t="s">
        <v>6911</v>
      </c>
      <c r="AO553" s="133"/>
      <c r="AP553" s="134" t="e" cm="1">
        <f t="array" ref="AP553">_xlfn.TEXTSPLIT(AO553,CHAR(10))</f>
        <v>#VALUE!</v>
      </c>
      <c r="BM553" s="134" t="e">
        <v>#VALUE!</v>
      </c>
    </row>
    <row r="554" spans="1:74" ht="8.1" customHeight="1">
      <c r="A554" s="133"/>
      <c r="B554" s="133"/>
      <c r="C554" s="133"/>
      <c r="D554" s="133"/>
      <c r="E554" s="133"/>
      <c r="F554" s="133"/>
      <c r="G554" s="133"/>
      <c r="H554" s="133"/>
      <c r="I554" s="178" t="s">
        <v>476</v>
      </c>
      <c r="J554" s="178"/>
      <c r="K554" s="178"/>
      <c r="L554" s="133"/>
      <c r="M554" s="133"/>
      <c r="N554" s="133"/>
      <c r="O554" s="133"/>
      <c r="P554" s="133"/>
      <c r="Q554" s="133"/>
      <c r="R554" s="133"/>
      <c r="S554" s="133"/>
      <c r="T554" s="133"/>
      <c r="U554" s="133"/>
      <c r="V554" s="133"/>
      <c r="W554" s="133"/>
      <c r="X554" s="133"/>
      <c r="Y554" s="133"/>
      <c r="AB554" s="134" t="s">
        <v>6911</v>
      </c>
      <c r="AC554" s="146" t="e" cm="1">
        <f t="array" ref="AC554">_xlfn.TEXTSPLIT(H554,CHAR(10))</f>
        <v>#VALUE!</v>
      </c>
      <c r="AD554" s="146"/>
      <c r="AE554" s="146" t="e">
        <v>#VALUE!</v>
      </c>
      <c r="AG554" s="134" t="e" cm="1" vm="1">
        <f t="array" ref="AG554">_xlfn.TEXTJOIN(",",TRUE,_xlfn._xlws.FILTER(市町村コード!$B$2:$B$186,ISNUMBER(SEARCH(市町村コード!$B$2:$B$186,K554))))</f>
        <v>#VALUE!</v>
      </c>
      <c r="AH554" s="134" t="e" vm="1">
        <v>#VALUE!</v>
      </c>
      <c r="AI554" s="134" t="str">
        <f t="shared" si="16"/>
        <v/>
      </c>
      <c r="AJ554" s="134" t="str">
        <f t="shared" si="17"/>
        <v/>
      </c>
      <c r="AK554" s="134" t="s">
        <v>6911</v>
      </c>
      <c r="AO554" s="133"/>
      <c r="AP554" s="134" t="e" cm="1">
        <f t="array" ref="AP554">_xlfn.TEXTSPLIT(AO554,CHAR(10))</f>
        <v>#VALUE!</v>
      </c>
      <c r="BM554" s="134" t="e">
        <v>#VALUE!</v>
      </c>
    </row>
    <row r="555" spans="1:74" ht="12" customHeight="1">
      <c r="A555" s="133"/>
      <c r="B555" s="179"/>
      <c r="C555" s="179"/>
      <c r="D555" s="179"/>
      <c r="E555" s="179"/>
      <c r="F555" s="133"/>
      <c r="G555" s="133"/>
      <c r="H555" s="133"/>
      <c r="I555" s="178"/>
      <c r="J555" s="178"/>
      <c r="K555" s="178"/>
      <c r="L555" s="133"/>
      <c r="M555" s="133"/>
      <c r="N555" s="133"/>
      <c r="O555" s="133"/>
      <c r="P555" s="133"/>
      <c r="Q555" s="133"/>
      <c r="R555" s="133"/>
      <c r="S555" s="133"/>
      <c r="T555" s="133"/>
      <c r="U555" s="133"/>
      <c r="V555" s="133"/>
      <c r="W555" s="133"/>
      <c r="X555" s="133"/>
      <c r="Y555" s="133"/>
      <c r="AB555" s="134" t="s">
        <v>6911</v>
      </c>
      <c r="AC555" s="146" t="e" cm="1">
        <f t="array" ref="AC555">_xlfn.TEXTSPLIT(H555,CHAR(10))</f>
        <v>#VALUE!</v>
      </c>
      <c r="AD555" s="146"/>
      <c r="AE555" s="146" t="e">
        <v>#VALUE!</v>
      </c>
      <c r="AG555" s="134" t="e" cm="1" vm="1">
        <f t="array" ref="AG555">_xlfn.TEXTJOIN(",",TRUE,_xlfn._xlws.FILTER(市町村コード!$B$2:$B$186,ISNUMBER(SEARCH(市町村コード!$B$2:$B$186,K555))))</f>
        <v>#VALUE!</v>
      </c>
      <c r="AH555" s="134" t="e" vm="1">
        <v>#VALUE!</v>
      </c>
      <c r="AI555" s="134" t="str">
        <f t="shared" si="16"/>
        <v/>
      </c>
      <c r="AJ555" s="134" t="str">
        <f t="shared" si="17"/>
        <v/>
      </c>
      <c r="AK555" s="134" t="s">
        <v>6911</v>
      </c>
      <c r="AO555" s="133"/>
      <c r="AP555" s="134" t="e" cm="1">
        <f t="array" ref="AP555">_xlfn.TEXTSPLIT(AO555,CHAR(10))</f>
        <v>#VALUE!</v>
      </c>
      <c r="BM555" s="134" t="e">
        <v>#VALUE!</v>
      </c>
    </row>
    <row r="556" spans="1:74" ht="14.1" customHeight="1">
      <c r="A556" s="133"/>
      <c r="B556" s="133"/>
      <c r="C556" s="180" t="s">
        <v>477</v>
      </c>
      <c r="D556" s="180"/>
      <c r="E556" s="180"/>
      <c r="F556" s="180"/>
      <c r="G556" s="180"/>
      <c r="H556" s="180"/>
      <c r="I556" s="180"/>
      <c r="J556" s="180"/>
      <c r="K556" s="180"/>
      <c r="L556" s="133"/>
      <c r="M556" s="133"/>
      <c r="N556" s="133"/>
      <c r="O556" s="181" t="s">
        <v>478</v>
      </c>
      <c r="P556" s="181"/>
      <c r="Q556" s="181"/>
      <c r="R556" s="181"/>
      <c r="S556" s="181"/>
      <c r="T556" s="135" t="s">
        <v>726</v>
      </c>
      <c r="U556" s="136" t="s">
        <v>480</v>
      </c>
      <c r="V556" s="133"/>
      <c r="W556" s="133"/>
      <c r="X556" s="133"/>
      <c r="Y556" s="133"/>
      <c r="AB556" s="134" t="s">
        <v>6911</v>
      </c>
      <c r="AC556" s="146" t="e" cm="1">
        <f t="array" ref="AC556">_xlfn.TEXTSPLIT(H556,CHAR(10))</f>
        <v>#VALUE!</v>
      </c>
      <c r="AD556" s="146"/>
      <c r="AE556" s="146" t="e">
        <v>#VALUE!</v>
      </c>
      <c r="AG556" s="134" t="e" cm="1" vm="1">
        <f t="array" ref="AG556">_xlfn.TEXTJOIN(",",TRUE,_xlfn._xlws.FILTER(市町村コード!$B$2:$B$186,ISNUMBER(SEARCH(市町村コード!$B$2:$B$186,K556))))</f>
        <v>#VALUE!</v>
      </c>
      <c r="AH556" s="134" t="e" vm="1">
        <v>#VALUE!</v>
      </c>
      <c r="AI556" s="134" t="str">
        <f t="shared" si="16"/>
        <v/>
      </c>
      <c r="AJ556" s="134" t="str">
        <f t="shared" si="17"/>
        <v/>
      </c>
      <c r="AK556" s="134" t="s">
        <v>6911</v>
      </c>
      <c r="AP556" s="134" t="e" cm="1">
        <f t="array" ref="AP556">_xlfn.TEXTSPLIT(AO556,CHAR(10))</f>
        <v>#VALUE!</v>
      </c>
      <c r="BM556" s="134" t="e">
        <v>#VALUE!</v>
      </c>
    </row>
    <row r="557" spans="1:74" ht="0.95" customHeight="1" thickBot="1">
      <c r="A557" s="133"/>
      <c r="B557" s="133"/>
      <c r="C557" s="133"/>
      <c r="D557" s="133"/>
      <c r="E557" s="133"/>
      <c r="F557" s="133"/>
      <c r="G557" s="133"/>
      <c r="H557" s="133"/>
      <c r="I557" s="133"/>
      <c r="J557" s="133"/>
      <c r="K557" s="133"/>
      <c r="L557" s="133"/>
      <c r="M557" s="133"/>
      <c r="N557" s="133"/>
      <c r="O557" s="133"/>
      <c r="P557" s="133"/>
      <c r="Q557" s="133"/>
      <c r="R557" s="133"/>
      <c r="S557" s="133"/>
      <c r="T557" s="133"/>
      <c r="U557" s="133"/>
      <c r="V557" s="133"/>
      <c r="W557" s="133"/>
      <c r="X557" s="133"/>
      <c r="Y557" s="133"/>
      <c r="AB557" s="134" t="s">
        <v>6911</v>
      </c>
      <c r="AC557" s="146" t="e" cm="1">
        <f t="array" ref="AC557">_xlfn.TEXTSPLIT(H557,CHAR(10))</f>
        <v>#VALUE!</v>
      </c>
      <c r="AD557" s="146"/>
      <c r="AE557" s="146" t="e">
        <v>#VALUE!</v>
      </c>
      <c r="AG557" s="134" t="e" cm="1" vm="1">
        <f t="array" ref="AG557">_xlfn.TEXTJOIN(",",TRUE,_xlfn._xlws.FILTER(市町村コード!$B$2:$B$186,ISNUMBER(SEARCH(市町村コード!$B$2:$B$186,K557))))</f>
        <v>#VALUE!</v>
      </c>
      <c r="AH557" s="134" t="e" vm="1">
        <v>#VALUE!</v>
      </c>
      <c r="AI557" s="134" t="str">
        <f t="shared" si="16"/>
        <v/>
      </c>
      <c r="AJ557" s="134" t="str">
        <f t="shared" si="17"/>
        <v/>
      </c>
      <c r="AK557" s="134" t="s">
        <v>6911</v>
      </c>
      <c r="AO557" s="133"/>
      <c r="AP557" s="134" t="e" cm="1">
        <f t="array" ref="AP557">_xlfn.TEXTSPLIT(AO557,CHAR(10))</f>
        <v>#VALUE!</v>
      </c>
      <c r="BM557" s="134" t="e">
        <v>#VALUE!</v>
      </c>
    </row>
    <row r="558" spans="1:74" ht="0.95" customHeight="1">
      <c r="A558" s="133"/>
      <c r="B558" s="176"/>
      <c r="C558" s="176"/>
      <c r="D558" s="176"/>
      <c r="E558" s="176"/>
      <c r="F558" s="176"/>
      <c r="G558" s="176"/>
      <c r="H558" s="176"/>
      <c r="I558" s="176"/>
      <c r="J558" s="176"/>
      <c r="K558" s="176"/>
      <c r="L558" s="176"/>
      <c r="M558" s="176"/>
      <c r="N558" s="176"/>
      <c r="O558" s="176"/>
      <c r="P558" s="176"/>
      <c r="Q558" s="176"/>
      <c r="R558" s="176"/>
      <c r="S558" s="176"/>
      <c r="T558" s="176"/>
      <c r="U558" s="176"/>
      <c r="V558" s="176"/>
      <c r="W558" s="176"/>
      <c r="X558" s="133"/>
      <c r="Y558" s="133"/>
      <c r="AB558" s="134" t="s">
        <v>6911</v>
      </c>
      <c r="AC558" s="146" t="e" cm="1">
        <f t="array" ref="AC558">_xlfn.TEXTSPLIT(H558,CHAR(10))</f>
        <v>#VALUE!</v>
      </c>
      <c r="AD558" s="146"/>
      <c r="AE558" s="146" t="e">
        <v>#VALUE!</v>
      </c>
      <c r="AG558" s="134" t="e" cm="1" vm="1">
        <f t="array" ref="AG558">_xlfn.TEXTJOIN(",",TRUE,_xlfn._xlws.FILTER(市町村コード!$B$2:$B$186,ISNUMBER(SEARCH(市町村コード!$B$2:$B$186,K558))))</f>
        <v>#VALUE!</v>
      </c>
      <c r="AH558" s="134" t="e" vm="1">
        <v>#VALUE!</v>
      </c>
      <c r="AI558" s="134" t="str">
        <f t="shared" si="16"/>
        <v/>
      </c>
      <c r="AJ558" s="134" t="str">
        <f t="shared" si="17"/>
        <v/>
      </c>
      <c r="AK558" s="134" t="s">
        <v>6911</v>
      </c>
      <c r="AP558" s="134" t="e" cm="1">
        <f t="array" ref="AP558">_xlfn.TEXTSPLIT(AO558,CHAR(10))</f>
        <v>#VALUE!</v>
      </c>
      <c r="BM558" s="134" t="e">
        <v>#VALUE!</v>
      </c>
    </row>
    <row r="559" spans="1:74" ht="15.95" customHeight="1" thickBot="1">
      <c r="A559" s="133"/>
      <c r="B559" s="137"/>
      <c r="C559" s="138" t="s">
        <v>481</v>
      </c>
      <c r="D559" s="137"/>
      <c r="E559" s="177" t="s">
        <v>482</v>
      </c>
      <c r="F559" s="177"/>
      <c r="G559" s="137"/>
      <c r="H559" s="177" t="s">
        <v>483</v>
      </c>
      <c r="I559" s="177"/>
      <c r="J559" s="137"/>
      <c r="K559" s="177" t="s">
        <v>484</v>
      </c>
      <c r="L559" s="177"/>
      <c r="M559" s="137"/>
      <c r="N559" s="177" t="s">
        <v>485</v>
      </c>
      <c r="O559" s="177"/>
      <c r="P559" s="137"/>
      <c r="Q559" s="139" t="s">
        <v>486</v>
      </c>
      <c r="R559" s="137"/>
      <c r="S559" s="177" t="s">
        <v>487</v>
      </c>
      <c r="T559" s="177"/>
      <c r="U559" s="177"/>
      <c r="V559" s="177"/>
      <c r="W559" s="137"/>
      <c r="X559" s="133"/>
      <c r="Y559" s="133"/>
      <c r="AB559" s="134" t="s">
        <v>482</v>
      </c>
      <c r="AC559" s="146" t="str" cm="1">
        <f t="array" ref="AC559">_xlfn.TEXTSPLIT(H559,CHAR(10))</f>
        <v>事業者名/事業所名</v>
      </c>
      <c r="AD559" s="146"/>
      <c r="AE559" s="146" t="s">
        <v>483</v>
      </c>
      <c r="AG559" s="134" t="e" cm="1" vm="1">
        <f t="array" ref="AG559">_xlfn.TEXTJOIN(",",TRUE,_xlfn._xlws.FILTER(市町村コード!$B$2:$B$186,ISNUMBER(SEARCH(市町村コード!$B$2:$B$186,K559))))</f>
        <v>#VALUE!</v>
      </c>
      <c r="AH559" s="134" t="e" vm="1">
        <v>#VALUE!</v>
      </c>
      <c r="AI559" s="134" t="str">
        <f t="shared" si="16"/>
        <v/>
      </c>
      <c r="AJ559" s="134" t="str">
        <f t="shared" si="17"/>
        <v>事業所所在地</v>
      </c>
      <c r="AK559" s="134" t="s">
        <v>484</v>
      </c>
      <c r="AO559" s="139" t="s">
        <v>486</v>
      </c>
      <c r="AP559" s="134" t="str" cm="1">
        <f t="array" ref="AP559">_xlfn.TEXTSPLIT(AO559,CHAR(10))</f>
        <v>受理番号</v>
      </c>
      <c r="BM559" s="134" t="s">
        <v>486</v>
      </c>
    </row>
    <row r="560" spans="1:74" ht="102" customHeight="1" thickBot="1">
      <c r="A560" s="133"/>
      <c r="B560" s="184"/>
      <c r="C560" s="140" t="s">
        <v>1886</v>
      </c>
      <c r="D560" s="184"/>
      <c r="E560" s="174" t="s">
        <v>1887</v>
      </c>
      <c r="F560" s="174"/>
      <c r="G560" s="184"/>
      <c r="H560" s="175" t="s">
        <v>1888</v>
      </c>
      <c r="I560" s="175"/>
      <c r="J560" s="184"/>
      <c r="K560" s="175" t="s">
        <v>1889</v>
      </c>
      <c r="L560" s="175"/>
      <c r="M560" s="184"/>
      <c r="N560" s="182" t="s">
        <v>1890</v>
      </c>
      <c r="O560" s="182"/>
      <c r="P560" s="184"/>
      <c r="Q560" s="141" t="s">
        <v>1891</v>
      </c>
      <c r="R560" s="184"/>
      <c r="S560" s="173" t="s">
        <v>1892</v>
      </c>
      <c r="T560" s="173"/>
      <c r="U560" s="173"/>
      <c r="V560" s="173"/>
      <c r="W560" s="184"/>
      <c r="X560" s="133"/>
      <c r="Y560" s="133"/>
      <c r="AB560" s="134" t="s">
        <v>9314</v>
      </c>
      <c r="AC560" s="146" t="str" cm="1">
        <f t="array" ref="AC560:AD560">_xlfn.TEXTSPLIT(H560,CHAR(10))</f>
        <v>医療法人　耕仁会</v>
      </c>
      <c r="AD560" s="146" t="str">
        <v>訪問看護ステーションやまのて</v>
      </c>
      <c r="AE560" s="146" t="s">
        <v>7735</v>
      </c>
      <c r="AF560" s="134" t="s">
        <v>7936</v>
      </c>
      <c r="AG560" s="134" t="str" cm="1">
        <f t="array" ref="AG560">_xlfn.TEXTJOIN(",",TRUE,_xlfn._xlws.FILTER(市町村コード!$B$2:$B$186,ISNUMBER(SEARCH(市町村コード!$B$2:$B$186,K560))))</f>
        <v>札幌市</v>
      </c>
      <c r="AH560" s="134" t="s">
        <v>6712</v>
      </c>
      <c r="AI560" s="134" t="str">
        <f t="shared" si="16"/>
        <v xml:space="preserve">
札幌市西区山の手三条６丁目４－６</v>
      </c>
      <c r="AJ560" s="134" t="str">
        <f t="shared" si="17"/>
        <v>〒063－0003</v>
      </c>
      <c r="AK560" s="134" t="s">
        <v>7049</v>
      </c>
      <c r="AO560" s="142" t="s">
        <v>1891</v>
      </c>
      <c r="AP560" s="134" t="str" cm="1">
        <f t="array" ref="AP560:AX560">_xlfn.TEXTSPLIT(AO560,CHAR(10))</f>
        <v>( 訪看10 )第      1 号</v>
      </c>
      <c r="AQ560" s="134" t="str">
        <v>( 訪看23 )第     31 号</v>
      </c>
      <c r="AR560" s="134" t="str">
        <v>( 訪看25 )第     21 号</v>
      </c>
      <c r="AS560" s="134" t="str">
        <v>( 訪看27 )第     14 号</v>
      </c>
      <c r="AT560" s="134" t="str">
        <v>( 訪看28 )第     11 号</v>
      </c>
      <c r="AU560" s="134" t="str">
        <v>( 訪看34 )第    245 号</v>
      </c>
      <c r="AV560" s="134" t="str">
        <v>( 訪ベⅠ１ )第    144 号</v>
      </c>
      <c r="AW560" s="134" t="str">
        <v>( 訪ベⅠ１注 )第     47 号</v>
      </c>
      <c r="AX560" s="134" t="str">
        <v>( 訪看40 )第     65 号</v>
      </c>
      <c r="BM560" s="134" t="s">
        <v>11292</v>
      </c>
      <c r="BN560" s="134" t="s">
        <v>11293</v>
      </c>
      <c r="BO560" s="134" t="s">
        <v>11294</v>
      </c>
      <c r="BP560" s="134" t="s">
        <v>11295</v>
      </c>
      <c r="BQ560" s="134" t="s">
        <v>11296</v>
      </c>
      <c r="BR560" s="134" t="s">
        <v>11297</v>
      </c>
      <c r="BS560" s="134" t="s">
        <v>11298</v>
      </c>
      <c r="BT560" s="134" t="s">
        <v>11299</v>
      </c>
      <c r="BU560" s="134" t="s">
        <v>11300</v>
      </c>
    </row>
    <row r="561" spans="1:75" ht="102" customHeight="1" thickBot="1">
      <c r="A561" s="133"/>
      <c r="B561" s="184"/>
      <c r="C561" s="140" t="s">
        <v>1893</v>
      </c>
      <c r="D561" s="184"/>
      <c r="E561" s="174" t="s">
        <v>1894</v>
      </c>
      <c r="F561" s="174"/>
      <c r="G561" s="184"/>
      <c r="H561" s="175" t="s">
        <v>1895</v>
      </c>
      <c r="I561" s="175"/>
      <c r="J561" s="184"/>
      <c r="K561" s="175" t="s">
        <v>1896</v>
      </c>
      <c r="L561" s="175"/>
      <c r="M561" s="184"/>
      <c r="N561" s="182" t="s">
        <v>1897</v>
      </c>
      <c r="O561" s="182"/>
      <c r="P561" s="184"/>
      <c r="Q561" s="141" t="s">
        <v>1898</v>
      </c>
      <c r="R561" s="184"/>
      <c r="S561" s="173" t="s">
        <v>1899</v>
      </c>
      <c r="T561" s="173"/>
      <c r="U561" s="173"/>
      <c r="V561" s="173"/>
      <c r="W561" s="184"/>
      <c r="X561" s="133"/>
      <c r="Y561" s="133"/>
      <c r="AB561" s="134" t="s">
        <v>9315</v>
      </c>
      <c r="AC561" s="146" t="str" cm="1">
        <f t="array" ref="AC561:AD561">_xlfn.TEXTSPLIT(H561,CHAR(10))</f>
        <v>医療法人　秀友会</v>
      </c>
      <c r="AD561" s="146" t="str">
        <v>訪問看護ステーションふじ</v>
      </c>
      <c r="AE561" s="146" t="s">
        <v>7937</v>
      </c>
      <c r="AF561" s="134" t="s">
        <v>7938</v>
      </c>
      <c r="AG561" s="134" t="str" cm="1">
        <f t="array" ref="AG561">_xlfn.TEXTJOIN(",",TRUE,_xlfn._xlws.FILTER(市町村コード!$B$2:$B$186,ISNUMBER(SEARCH(市町村コード!$B$2:$B$186,K561))))</f>
        <v>札幌市</v>
      </c>
      <c r="AH561" s="134" t="s">
        <v>6712</v>
      </c>
      <c r="AI561" s="134" t="str">
        <f t="shared" si="16"/>
        <v xml:space="preserve">
札幌市西区発寒十四条１２丁目２－２２</v>
      </c>
      <c r="AJ561" s="134" t="str">
        <f t="shared" si="17"/>
        <v>〒063－0834</v>
      </c>
      <c r="AK561" s="134" t="s">
        <v>7050</v>
      </c>
      <c r="AO561" s="142" t="s">
        <v>1898</v>
      </c>
      <c r="AP561" s="134" t="str" cm="1">
        <f t="array" ref="AP561:AW561">_xlfn.TEXTSPLIT(AO561,CHAR(10))</f>
        <v>( 訪看23 )第     32 号</v>
      </c>
      <c r="AQ561" s="134" t="str">
        <v>( 訪看25 )第     45 号</v>
      </c>
      <c r="AR561" s="134" t="str">
        <v>( 訪看機３ )第     15 号</v>
      </c>
      <c r="AS561" s="134" t="str">
        <v>( 訪看34 )第    163 号</v>
      </c>
      <c r="AT561" s="134" t="str">
        <v>( 訪看35 )第     20 号</v>
      </c>
      <c r="AU561" s="134" t="str">
        <v>( 訪ベⅠ１ )第    146 号</v>
      </c>
      <c r="AV561" s="134" t="str">
        <v>( 訪ベⅠ１注 )第    205 号</v>
      </c>
      <c r="AW561" s="134" t="str">
        <v>( 訪看40 )第    150 号</v>
      </c>
      <c r="BM561" s="134" t="s">
        <v>11301</v>
      </c>
      <c r="BN561" s="134" t="s">
        <v>11302</v>
      </c>
      <c r="BO561" s="134" t="s">
        <v>11303</v>
      </c>
      <c r="BP561" s="134" t="s">
        <v>11304</v>
      </c>
      <c r="BQ561" s="134" t="s">
        <v>11305</v>
      </c>
      <c r="BR561" s="134" t="s">
        <v>11306</v>
      </c>
      <c r="BS561" s="134" t="s">
        <v>11307</v>
      </c>
      <c r="BT561" s="134" t="s">
        <v>11308</v>
      </c>
    </row>
    <row r="562" spans="1:75" ht="93" customHeight="1" thickBot="1">
      <c r="A562" s="133"/>
      <c r="B562" s="184"/>
      <c r="C562" s="140" t="s">
        <v>1900</v>
      </c>
      <c r="D562" s="184"/>
      <c r="E562" s="174" t="s">
        <v>1901</v>
      </c>
      <c r="F562" s="174"/>
      <c r="G562" s="184"/>
      <c r="H562" s="175" t="s">
        <v>1902</v>
      </c>
      <c r="I562" s="175"/>
      <c r="J562" s="184"/>
      <c r="K562" s="175" t="s">
        <v>1903</v>
      </c>
      <c r="L562" s="175"/>
      <c r="M562" s="184"/>
      <c r="N562" s="182" t="s">
        <v>1904</v>
      </c>
      <c r="O562" s="182"/>
      <c r="P562" s="184"/>
      <c r="Q562" s="141" t="s">
        <v>1905</v>
      </c>
      <c r="R562" s="184"/>
      <c r="S562" s="173" t="s">
        <v>1906</v>
      </c>
      <c r="T562" s="173"/>
      <c r="U562" s="173"/>
      <c r="V562" s="173"/>
      <c r="W562" s="184"/>
      <c r="X562" s="133"/>
      <c r="Y562" s="133"/>
      <c r="AB562" s="134" t="s">
        <v>9316</v>
      </c>
      <c r="AC562" s="146" t="str" cm="1">
        <f t="array" ref="AC562:AD562">_xlfn.TEXTSPLIT(H562,CHAR(10))</f>
        <v>一般社団法人　北海道総合在宅ケア事業団</v>
      </c>
      <c r="AD562" s="146" t="str">
        <v>一般社団法人北海道総合在宅ケア事業団札幌西訪問看護ステーション</v>
      </c>
      <c r="AE562" s="146" t="s">
        <v>7562</v>
      </c>
      <c r="AF562" s="134" t="s">
        <v>7939</v>
      </c>
      <c r="AG562" s="134" t="str" cm="1">
        <f t="array" ref="AG562">_xlfn.TEXTJOIN(",",TRUE,_xlfn._xlws.FILTER(市町村コード!$B$2:$B$186,ISNUMBER(SEARCH(市町村コード!$B$2:$B$186,K562))))</f>
        <v>札幌市</v>
      </c>
      <c r="AH562" s="134" t="s">
        <v>6712</v>
      </c>
      <c r="AI562" s="134" t="str">
        <f t="shared" si="16"/>
        <v xml:space="preserve">
札幌市西区琴似二条２丁目１番５号　高道ビル２階</v>
      </c>
      <c r="AJ562" s="134" t="str">
        <f t="shared" si="17"/>
        <v>〒063－0812</v>
      </c>
      <c r="AK562" s="134" t="s">
        <v>7051</v>
      </c>
      <c r="AO562" s="142" t="s">
        <v>1905</v>
      </c>
      <c r="AP562" s="134" t="str" cm="1">
        <f t="array" ref="AP562:AW562">_xlfn.TEXTSPLIT(AO562,CHAR(10))</f>
        <v>( 訪看10 )第     13 号</v>
      </c>
      <c r="AQ562" s="134" t="str">
        <v>( 訪看23 )第    137 号</v>
      </c>
      <c r="AR562" s="134" t="str">
        <v>( 訪看25 )第     31 号</v>
      </c>
      <c r="AS562" s="134" t="str">
        <v>( 訪看27 )第    111 号</v>
      </c>
      <c r="AT562" s="134" t="str">
        <v>( 訪看34 )第    184 号</v>
      </c>
      <c r="AU562" s="134" t="str">
        <v>( 訪ベⅠ１ )第    147 号</v>
      </c>
      <c r="AV562" s="134" t="str">
        <v>( 訪ベⅠ１注 )第    217 号</v>
      </c>
      <c r="AW562" s="134" t="str">
        <v>( 訪看40 )第    240 号</v>
      </c>
      <c r="BM562" s="134" t="s">
        <v>11309</v>
      </c>
      <c r="BN562" s="134" t="s">
        <v>11310</v>
      </c>
      <c r="BO562" s="134" t="s">
        <v>11311</v>
      </c>
      <c r="BP562" s="134" t="s">
        <v>11312</v>
      </c>
      <c r="BQ562" s="134" t="s">
        <v>11313</v>
      </c>
      <c r="BR562" s="134" t="s">
        <v>11314</v>
      </c>
      <c r="BS562" s="134" t="s">
        <v>11315</v>
      </c>
      <c r="BT562" s="134" t="s">
        <v>11316</v>
      </c>
    </row>
    <row r="563" spans="1:75" ht="93" customHeight="1" thickBot="1">
      <c r="A563" s="133"/>
      <c r="B563" s="184"/>
      <c r="C563" s="140" t="s">
        <v>1907</v>
      </c>
      <c r="D563" s="184"/>
      <c r="E563" s="174" t="s">
        <v>1908</v>
      </c>
      <c r="F563" s="174"/>
      <c r="G563" s="184"/>
      <c r="H563" s="175" t="s">
        <v>1909</v>
      </c>
      <c r="I563" s="175"/>
      <c r="J563" s="184"/>
      <c r="K563" s="175" t="s">
        <v>1910</v>
      </c>
      <c r="L563" s="175"/>
      <c r="M563" s="184"/>
      <c r="N563" s="182" t="s">
        <v>1911</v>
      </c>
      <c r="O563" s="182"/>
      <c r="P563" s="184"/>
      <c r="Q563" s="141" t="s">
        <v>1912</v>
      </c>
      <c r="R563" s="184"/>
      <c r="S563" s="173" t="s">
        <v>1913</v>
      </c>
      <c r="T563" s="173"/>
      <c r="U563" s="173"/>
      <c r="V563" s="173"/>
      <c r="W563" s="184"/>
      <c r="X563" s="133"/>
      <c r="Y563" s="133"/>
      <c r="AB563" s="134" t="s">
        <v>9317</v>
      </c>
      <c r="AC563" s="146" t="str" cm="1">
        <f t="array" ref="AC563:AD563">_xlfn.TEXTSPLIT(H563,CHAR(10))</f>
        <v>一般社団法人　北海道総合在宅ケア事業団</v>
      </c>
      <c r="AD563" s="146" t="str">
        <v>一般社団法人北海道総合在宅ケア事業団札幌手稲訪問看護ステーション</v>
      </c>
      <c r="AE563" s="146" t="s">
        <v>7562</v>
      </c>
      <c r="AF563" s="134" t="s">
        <v>7940</v>
      </c>
      <c r="AG563" s="134" t="str" cm="1">
        <f t="array" ref="AG563">_xlfn.TEXTJOIN(",",TRUE,_xlfn._xlws.FILTER(市町村コード!$B$2:$B$186,ISNUMBER(SEARCH(市町村コード!$B$2:$B$186,K563))))</f>
        <v>札幌市</v>
      </c>
      <c r="AH563" s="134" t="s">
        <v>6712</v>
      </c>
      <c r="AI563" s="134" t="str">
        <f t="shared" si="16"/>
        <v xml:space="preserve">
札幌市手稲区前田四条１０丁目２番８号　タケシンスクエアビル３階</v>
      </c>
      <c r="AJ563" s="134" t="str">
        <f t="shared" si="17"/>
        <v>〒006－0814</v>
      </c>
      <c r="AK563" s="134" t="s">
        <v>7052</v>
      </c>
      <c r="AO563" s="142" t="s">
        <v>1912</v>
      </c>
      <c r="AP563" s="134" t="str" cm="1">
        <f t="array" ref="AP563:AW563">_xlfn.TEXTSPLIT(AO563,CHAR(10))</f>
        <v>( 訪看10 )第     53 号</v>
      </c>
      <c r="AQ563" s="134" t="str">
        <v>( 訪看23 )第    141 号</v>
      </c>
      <c r="AR563" s="134" t="str">
        <v>( 訪看25 )第     37 号</v>
      </c>
      <c r="AS563" s="134" t="str">
        <v>( 訪看27 )第    112 号</v>
      </c>
      <c r="AT563" s="134" t="str">
        <v>( 訪看34 )第    189 号</v>
      </c>
      <c r="AU563" s="134" t="str">
        <v>( 訪ベⅠ１ )第    149 号</v>
      </c>
      <c r="AV563" s="134" t="str">
        <v>( 訪ベⅠ１注 )第    215 号</v>
      </c>
      <c r="AW563" s="134" t="str">
        <v>( 訪看40 )第    241 号</v>
      </c>
      <c r="BM563" s="134" t="s">
        <v>11317</v>
      </c>
      <c r="BN563" s="134" t="s">
        <v>11318</v>
      </c>
      <c r="BO563" s="134" t="s">
        <v>11319</v>
      </c>
      <c r="BP563" s="134" t="s">
        <v>11320</v>
      </c>
      <c r="BQ563" s="134" t="s">
        <v>11321</v>
      </c>
      <c r="BR563" s="134" t="s">
        <v>11322</v>
      </c>
      <c r="BS563" s="134" t="s">
        <v>11323</v>
      </c>
      <c r="BT563" s="134" t="s">
        <v>11324</v>
      </c>
    </row>
    <row r="564" spans="1:75" ht="80.099999999999994" customHeight="1" thickBot="1">
      <c r="A564" s="133"/>
      <c r="B564" s="184"/>
      <c r="C564" s="133"/>
      <c r="D564" s="184"/>
      <c r="E564" s="133"/>
      <c r="F564" s="133"/>
      <c r="G564" s="184"/>
      <c r="H564" s="133"/>
      <c r="I564" s="133"/>
      <c r="J564" s="184"/>
      <c r="K564" s="133"/>
      <c r="L564" s="133"/>
      <c r="M564" s="184"/>
      <c r="N564" s="133"/>
      <c r="O564" s="133"/>
      <c r="P564" s="184"/>
      <c r="Q564" s="133"/>
      <c r="R564" s="184"/>
      <c r="S564" s="133"/>
      <c r="T564" s="133"/>
      <c r="U564" s="133"/>
      <c r="V564" s="133"/>
      <c r="W564" s="184"/>
      <c r="X564" s="133"/>
      <c r="Y564" s="133"/>
      <c r="AB564" s="134" t="s">
        <v>6911</v>
      </c>
      <c r="AC564" s="146" t="e" cm="1">
        <f t="array" ref="AC564">_xlfn.TEXTSPLIT(H564,CHAR(10))</f>
        <v>#VALUE!</v>
      </c>
      <c r="AD564" s="146"/>
      <c r="AE564" s="146" t="e">
        <v>#VALUE!</v>
      </c>
      <c r="AG564" s="134" t="e" cm="1" vm="1">
        <f t="array" ref="AG564">_xlfn.TEXTJOIN(",",TRUE,_xlfn._xlws.FILTER(市町村コード!$B$2:$B$186,ISNUMBER(SEARCH(市町村コード!$B$2:$B$186,K564))))</f>
        <v>#VALUE!</v>
      </c>
      <c r="AH564" s="134" t="e" vm="1">
        <v>#VALUE!</v>
      </c>
      <c r="AI564" s="134" t="str">
        <f t="shared" si="16"/>
        <v/>
      </c>
      <c r="AJ564" s="134" t="str">
        <f t="shared" si="17"/>
        <v/>
      </c>
      <c r="AK564" s="134" t="s">
        <v>6911</v>
      </c>
      <c r="AO564" s="133"/>
      <c r="AP564" s="134" t="e" cm="1">
        <f t="array" ref="AP564">_xlfn.TEXTSPLIT(AO564,CHAR(10))</f>
        <v>#VALUE!</v>
      </c>
      <c r="BM564" s="134" t="e">
        <v>#VALUE!</v>
      </c>
    </row>
    <row r="565" spans="1:75" ht="0.95" customHeight="1">
      <c r="A565" s="133"/>
      <c r="B565" s="183"/>
      <c r="C565" s="183"/>
      <c r="D565" s="183"/>
      <c r="E565" s="183"/>
      <c r="F565" s="183"/>
      <c r="G565" s="183"/>
      <c r="H565" s="183"/>
      <c r="I565" s="183"/>
      <c r="J565" s="183"/>
      <c r="K565" s="183"/>
      <c r="L565" s="183"/>
      <c r="M565" s="183"/>
      <c r="N565" s="183"/>
      <c r="O565" s="183"/>
      <c r="P565" s="183"/>
      <c r="Q565" s="183"/>
      <c r="R565" s="183"/>
      <c r="S565" s="183"/>
      <c r="T565" s="183"/>
      <c r="U565" s="183"/>
      <c r="V565" s="183"/>
      <c r="W565" s="133"/>
      <c r="X565" s="133"/>
      <c r="Y565" s="133"/>
      <c r="AB565" s="134" t="s">
        <v>6911</v>
      </c>
      <c r="AC565" s="146" t="e" cm="1">
        <f t="array" ref="AC565">_xlfn.TEXTSPLIT(H565,CHAR(10))</f>
        <v>#VALUE!</v>
      </c>
      <c r="AD565" s="146"/>
      <c r="AE565" s="146" t="e">
        <v>#VALUE!</v>
      </c>
      <c r="AG565" s="134" t="e" cm="1" vm="1">
        <f t="array" ref="AG565">_xlfn.TEXTJOIN(",",TRUE,_xlfn._xlws.FILTER(市町村コード!$B$2:$B$186,ISNUMBER(SEARCH(市町村コード!$B$2:$B$186,K565))))</f>
        <v>#VALUE!</v>
      </c>
      <c r="AH565" s="134" t="e" vm="1">
        <v>#VALUE!</v>
      </c>
      <c r="AI565" s="134" t="str">
        <f t="shared" si="16"/>
        <v/>
      </c>
      <c r="AJ565" s="134" t="str">
        <f t="shared" si="17"/>
        <v/>
      </c>
      <c r="AK565" s="134" t="s">
        <v>6911</v>
      </c>
      <c r="AP565" s="134" t="e" cm="1">
        <f t="array" ref="AP565">_xlfn.TEXTSPLIT(AO565,CHAR(10))</f>
        <v>#VALUE!</v>
      </c>
      <c r="BM565" s="134" t="e">
        <v>#VALUE!</v>
      </c>
    </row>
    <row r="566" spans="1:75" ht="60" customHeight="1">
      <c r="A566" s="133"/>
      <c r="B566" s="133"/>
      <c r="C566" s="133"/>
      <c r="D566" s="133"/>
      <c r="E566" s="133"/>
      <c r="F566" s="133"/>
      <c r="G566" s="133"/>
      <c r="H566" s="133"/>
      <c r="I566" s="133"/>
      <c r="J566" s="133"/>
      <c r="K566" s="133"/>
      <c r="L566" s="133"/>
      <c r="M566" s="133"/>
      <c r="N566" s="133"/>
      <c r="O566" s="133"/>
      <c r="P566" s="133"/>
      <c r="Q566" s="133"/>
      <c r="R566" s="133"/>
      <c r="S566" s="133"/>
      <c r="T566" s="133"/>
      <c r="U566" s="133"/>
      <c r="V566" s="133"/>
      <c r="W566" s="133"/>
      <c r="X566" s="133"/>
      <c r="Y566" s="133"/>
      <c r="AB566" s="134" t="s">
        <v>6911</v>
      </c>
      <c r="AC566" s="146" t="e" cm="1">
        <f t="array" ref="AC566">_xlfn.TEXTSPLIT(H566,CHAR(10))</f>
        <v>#VALUE!</v>
      </c>
      <c r="AD566" s="146"/>
      <c r="AE566" s="146" t="e">
        <v>#VALUE!</v>
      </c>
      <c r="AG566" s="134" t="e" cm="1" vm="1">
        <f t="array" ref="AG566">_xlfn.TEXTJOIN(",",TRUE,_xlfn._xlws.FILTER(市町村コード!$B$2:$B$186,ISNUMBER(SEARCH(市町村コード!$B$2:$B$186,K566))))</f>
        <v>#VALUE!</v>
      </c>
      <c r="AH566" s="134" t="e" vm="1">
        <v>#VALUE!</v>
      </c>
      <c r="AI566" s="134" t="str">
        <f t="shared" si="16"/>
        <v/>
      </c>
      <c r="AJ566" s="134" t="str">
        <f t="shared" si="17"/>
        <v/>
      </c>
      <c r="AK566" s="134" t="s">
        <v>6911</v>
      </c>
      <c r="AO566" s="133"/>
      <c r="AP566" s="134" t="e" cm="1">
        <f t="array" ref="AP566">_xlfn.TEXTSPLIT(AO566,CHAR(10))</f>
        <v>#VALUE!</v>
      </c>
      <c r="BM566" s="134" t="e">
        <v>#VALUE!</v>
      </c>
    </row>
    <row r="567" spans="1:75" ht="12" customHeight="1">
      <c r="A567" s="133"/>
      <c r="B567" s="133"/>
      <c r="C567" s="133"/>
      <c r="D567" s="133"/>
      <c r="E567" s="133"/>
      <c r="F567" s="133"/>
      <c r="G567" s="133"/>
      <c r="H567" s="133"/>
      <c r="I567" s="133"/>
      <c r="J567" s="133"/>
      <c r="K567" s="133"/>
      <c r="L567" s="133"/>
      <c r="M567" s="133"/>
      <c r="N567" s="133"/>
      <c r="O567" s="133"/>
      <c r="P567" s="133"/>
      <c r="Q567" s="133"/>
      <c r="R567" s="133"/>
      <c r="S567" s="133"/>
      <c r="T567" s="133"/>
      <c r="U567" s="133"/>
      <c r="V567" s="133"/>
      <c r="W567" s="133"/>
      <c r="X567" s="133"/>
      <c r="Y567" s="133"/>
      <c r="AB567" s="134" t="s">
        <v>6911</v>
      </c>
      <c r="AC567" s="146" t="e" cm="1">
        <f t="array" ref="AC567">_xlfn.TEXTSPLIT(H567,CHAR(10))</f>
        <v>#VALUE!</v>
      </c>
      <c r="AD567" s="146"/>
      <c r="AE567" s="146" t="e">
        <v>#VALUE!</v>
      </c>
      <c r="AG567" s="134" t="e" cm="1" vm="1">
        <f t="array" ref="AG567">_xlfn.TEXTJOIN(",",TRUE,_xlfn._xlws.FILTER(市町村コード!$B$2:$B$186,ISNUMBER(SEARCH(市町村コード!$B$2:$B$186,K567))))</f>
        <v>#VALUE!</v>
      </c>
      <c r="AH567" s="134" t="e" vm="1">
        <v>#VALUE!</v>
      </c>
      <c r="AI567" s="134" t="str">
        <f t="shared" si="16"/>
        <v/>
      </c>
      <c r="AJ567" s="134" t="str">
        <f t="shared" si="17"/>
        <v/>
      </c>
      <c r="AK567" s="134" t="s">
        <v>6911</v>
      </c>
      <c r="AO567" s="133"/>
      <c r="AP567" s="134" t="e" cm="1">
        <f t="array" ref="AP567">_xlfn.TEXTSPLIT(AO567,CHAR(10))</f>
        <v>#VALUE!</v>
      </c>
      <c r="BM567" s="134" t="e">
        <v>#VALUE!</v>
      </c>
    </row>
    <row r="568" spans="1:75" ht="8.1" customHeight="1">
      <c r="A568" s="133"/>
      <c r="B568" s="133"/>
      <c r="C568" s="133"/>
      <c r="D568" s="133"/>
      <c r="E568" s="133"/>
      <c r="F568" s="133"/>
      <c r="G568" s="133"/>
      <c r="H568" s="133"/>
      <c r="I568" s="178" t="s">
        <v>476</v>
      </c>
      <c r="J568" s="178"/>
      <c r="K568" s="178"/>
      <c r="L568" s="133"/>
      <c r="M568" s="133"/>
      <c r="N568" s="133"/>
      <c r="O568" s="133"/>
      <c r="P568" s="133"/>
      <c r="Q568" s="133"/>
      <c r="R568" s="133"/>
      <c r="S568" s="133"/>
      <c r="T568" s="133"/>
      <c r="U568" s="133"/>
      <c r="V568" s="133"/>
      <c r="W568" s="133"/>
      <c r="X568" s="133"/>
      <c r="Y568" s="133"/>
      <c r="AB568" s="134" t="s">
        <v>6911</v>
      </c>
      <c r="AC568" s="146" t="e" cm="1">
        <f t="array" ref="AC568">_xlfn.TEXTSPLIT(H568,CHAR(10))</f>
        <v>#VALUE!</v>
      </c>
      <c r="AD568" s="146"/>
      <c r="AE568" s="146" t="e">
        <v>#VALUE!</v>
      </c>
      <c r="AG568" s="134" t="e" cm="1" vm="1">
        <f t="array" ref="AG568">_xlfn.TEXTJOIN(",",TRUE,_xlfn._xlws.FILTER(市町村コード!$B$2:$B$186,ISNUMBER(SEARCH(市町村コード!$B$2:$B$186,K568))))</f>
        <v>#VALUE!</v>
      </c>
      <c r="AH568" s="134" t="e" vm="1">
        <v>#VALUE!</v>
      </c>
      <c r="AI568" s="134" t="str">
        <f t="shared" si="16"/>
        <v/>
      </c>
      <c r="AJ568" s="134" t="str">
        <f t="shared" si="17"/>
        <v/>
      </c>
      <c r="AK568" s="134" t="s">
        <v>6911</v>
      </c>
      <c r="AO568" s="133"/>
      <c r="AP568" s="134" t="e" cm="1">
        <f t="array" ref="AP568">_xlfn.TEXTSPLIT(AO568,CHAR(10))</f>
        <v>#VALUE!</v>
      </c>
      <c r="BM568" s="134" t="e">
        <v>#VALUE!</v>
      </c>
    </row>
    <row r="569" spans="1:75" ht="12" customHeight="1">
      <c r="A569" s="133"/>
      <c r="B569" s="179"/>
      <c r="C569" s="179"/>
      <c r="D569" s="179"/>
      <c r="E569" s="179"/>
      <c r="F569" s="133"/>
      <c r="G569" s="133"/>
      <c r="H569" s="133"/>
      <c r="I569" s="178"/>
      <c r="J569" s="178"/>
      <c r="K569" s="178"/>
      <c r="L569" s="133"/>
      <c r="M569" s="133"/>
      <c r="N569" s="133"/>
      <c r="O569" s="133"/>
      <c r="P569" s="133"/>
      <c r="Q569" s="133"/>
      <c r="R569" s="133"/>
      <c r="S569" s="133"/>
      <c r="T569" s="133"/>
      <c r="U569" s="133"/>
      <c r="V569" s="133"/>
      <c r="W569" s="133"/>
      <c r="X569" s="133"/>
      <c r="Y569" s="133"/>
      <c r="AB569" s="134" t="s">
        <v>6911</v>
      </c>
      <c r="AC569" s="146" t="e" cm="1">
        <f t="array" ref="AC569">_xlfn.TEXTSPLIT(H569,CHAR(10))</f>
        <v>#VALUE!</v>
      </c>
      <c r="AD569" s="146"/>
      <c r="AE569" s="146" t="e">
        <v>#VALUE!</v>
      </c>
      <c r="AG569" s="134" t="e" cm="1" vm="1">
        <f t="array" ref="AG569">_xlfn.TEXTJOIN(",",TRUE,_xlfn._xlws.FILTER(市町村コード!$B$2:$B$186,ISNUMBER(SEARCH(市町村コード!$B$2:$B$186,K569))))</f>
        <v>#VALUE!</v>
      </c>
      <c r="AH569" s="134" t="e" vm="1">
        <v>#VALUE!</v>
      </c>
      <c r="AI569" s="134" t="str">
        <f t="shared" si="16"/>
        <v/>
      </c>
      <c r="AJ569" s="134" t="str">
        <f t="shared" si="17"/>
        <v/>
      </c>
      <c r="AK569" s="134" t="s">
        <v>6911</v>
      </c>
      <c r="AO569" s="133"/>
      <c r="AP569" s="134" t="e" cm="1">
        <f t="array" ref="AP569">_xlfn.TEXTSPLIT(AO569,CHAR(10))</f>
        <v>#VALUE!</v>
      </c>
      <c r="BM569" s="134" t="e">
        <v>#VALUE!</v>
      </c>
    </row>
    <row r="570" spans="1:75" ht="14.1" customHeight="1">
      <c r="A570" s="133"/>
      <c r="B570" s="133"/>
      <c r="C570" s="180" t="s">
        <v>477</v>
      </c>
      <c r="D570" s="180"/>
      <c r="E570" s="180"/>
      <c r="F570" s="180"/>
      <c r="G570" s="180"/>
      <c r="H570" s="180"/>
      <c r="I570" s="180"/>
      <c r="J570" s="180"/>
      <c r="K570" s="180"/>
      <c r="L570" s="133"/>
      <c r="M570" s="133"/>
      <c r="N570" s="133"/>
      <c r="O570" s="181" t="s">
        <v>478</v>
      </c>
      <c r="P570" s="181"/>
      <c r="Q570" s="181"/>
      <c r="R570" s="181"/>
      <c r="S570" s="181"/>
      <c r="T570" s="135" t="s">
        <v>732</v>
      </c>
      <c r="U570" s="136" t="s">
        <v>480</v>
      </c>
      <c r="V570" s="133"/>
      <c r="W570" s="133"/>
      <c r="X570" s="133"/>
      <c r="Y570" s="133"/>
      <c r="AB570" s="134" t="s">
        <v>6911</v>
      </c>
      <c r="AC570" s="146" t="e" cm="1">
        <f t="array" ref="AC570">_xlfn.TEXTSPLIT(H570,CHAR(10))</f>
        <v>#VALUE!</v>
      </c>
      <c r="AD570" s="146"/>
      <c r="AE570" s="146" t="e">
        <v>#VALUE!</v>
      </c>
      <c r="AG570" s="134" t="e" cm="1" vm="1">
        <f t="array" ref="AG570">_xlfn.TEXTJOIN(",",TRUE,_xlfn._xlws.FILTER(市町村コード!$B$2:$B$186,ISNUMBER(SEARCH(市町村コード!$B$2:$B$186,K570))))</f>
        <v>#VALUE!</v>
      </c>
      <c r="AH570" s="134" t="e" vm="1">
        <v>#VALUE!</v>
      </c>
      <c r="AI570" s="134" t="str">
        <f t="shared" si="16"/>
        <v/>
      </c>
      <c r="AJ570" s="134" t="str">
        <f t="shared" si="17"/>
        <v/>
      </c>
      <c r="AK570" s="134" t="s">
        <v>6911</v>
      </c>
      <c r="AP570" s="134" t="e" cm="1">
        <f t="array" ref="AP570">_xlfn.TEXTSPLIT(AO570,CHAR(10))</f>
        <v>#VALUE!</v>
      </c>
      <c r="BM570" s="134" t="e">
        <v>#VALUE!</v>
      </c>
    </row>
    <row r="571" spans="1:75" ht="0.95" customHeight="1" thickBot="1">
      <c r="A571" s="133"/>
      <c r="B571" s="133"/>
      <c r="C571" s="133"/>
      <c r="D571" s="133"/>
      <c r="E571" s="133"/>
      <c r="F571" s="133"/>
      <c r="G571" s="133"/>
      <c r="H571" s="133"/>
      <c r="I571" s="133"/>
      <c r="J571" s="133"/>
      <c r="K571" s="133"/>
      <c r="L571" s="133"/>
      <c r="M571" s="133"/>
      <c r="N571" s="133"/>
      <c r="O571" s="133"/>
      <c r="P571" s="133"/>
      <c r="Q571" s="133"/>
      <c r="R571" s="133"/>
      <c r="S571" s="133"/>
      <c r="T571" s="133"/>
      <c r="U571" s="133"/>
      <c r="V571" s="133"/>
      <c r="W571" s="133"/>
      <c r="X571" s="133"/>
      <c r="Y571" s="133"/>
      <c r="AB571" s="134" t="s">
        <v>6911</v>
      </c>
      <c r="AC571" s="146" t="e" cm="1">
        <f t="array" ref="AC571">_xlfn.TEXTSPLIT(H571,CHAR(10))</f>
        <v>#VALUE!</v>
      </c>
      <c r="AD571" s="146"/>
      <c r="AE571" s="146" t="e">
        <v>#VALUE!</v>
      </c>
      <c r="AG571" s="134" t="e" cm="1" vm="1">
        <f t="array" ref="AG571">_xlfn.TEXTJOIN(",",TRUE,_xlfn._xlws.FILTER(市町村コード!$B$2:$B$186,ISNUMBER(SEARCH(市町村コード!$B$2:$B$186,K571))))</f>
        <v>#VALUE!</v>
      </c>
      <c r="AH571" s="134" t="e" vm="1">
        <v>#VALUE!</v>
      </c>
      <c r="AI571" s="134" t="str">
        <f t="shared" si="16"/>
        <v/>
      </c>
      <c r="AJ571" s="134" t="str">
        <f t="shared" si="17"/>
        <v/>
      </c>
      <c r="AK571" s="134" t="s">
        <v>6911</v>
      </c>
      <c r="AO571" s="133"/>
      <c r="AP571" s="134" t="e" cm="1">
        <f t="array" ref="AP571">_xlfn.TEXTSPLIT(AO571,CHAR(10))</f>
        <v>#VALUE!</v>
      </c>
      <c r="BM571" s="134" t="e">
        <v>#VALUE!</v>
      </c>
    </row>
    <row r="572" spans="1:75" ht="0.95" customHeight="1">
      <c r="A572" s="133"/>
      <c r="B572" s="176"/>
      <c r="C572" s="176"/>
      <c r="D572" s="176"/>
      <c r="E572" s="176"/>
      <c r="F572" s="176"/>
      <c r="G572" s="176"/>
      <c r="H572" s="176"/>
      <c r="I572" s="176"/>
      <c r="J572" s="176"/>
      <c r="K572" s="176"/>
      <c r="L572" s="176"/>
      <c r="M572" s="176"/>
      <c r="N572" s="176"/>
      <c r="O572" s="176"/>
      <c r="P572" s="176"/>
      <c r="Q572" s="176"/>
      <c r="R572" s="176"/>
      <c r="S572" s="176"/>
      <c r="T572" s="176"/>
      <c r="U572" s="176"/>
      <c r="V572" s="176"/>
      <c r="W572" s="176"/>
      <c r="X572" s="133"/>
      <c r="Y572" s="133"/>
      <c r="AB572" s="134" t="s">
        <v>6911</v>
      </c>
      <c r="AC572" s="146" t="e" cm="1">
        <f t="array" ref="AC572">_xlfn.TEXTSPLIT(H572,CHAR(10))</f>
        <v>#VALUE!</v>
      </c>
      <c r="AD572" s="146"/>
      <c r="AE572" s="146" t="e">
        <v>#VALUE!</v>
      </c>
      <c r="AG572" s="134" t="e" cm="1" vm="1">
        <f t="array" ref="AG572">_xlfn.TEXTJOIN(",",TRUE,_xlfn._xlws.FILTER(市町村コード!$B$2:$B$186,ISNUMBER(SEARCH(市町村コード!$B$2:$B$186,K572))))</f>
        <v>#VALUE!</v>
      </c>
      <c r="AH572" s="134" t="e" vm="1">
        <v>#VALUE!</v>
      </c>
      <c r="AI572" s="134" t="str">
        <f t="shared" si="16"/>
        <v/>
      </c>
      <c r="AJ572" s="134" t="str">
        <f t="shared" si="17"/>
        <v/>
      </c>
      <c r="AK572" s="134" t="s">
        <v>6911</v>
      </c>
      <c r="AP572" s="134" t="e" cm="1">
        <f t="array" ref="AP572">_xlfn.TEXTSPLIT(AO572,CHAR(10))</f>
        <v>#VALUE!</v>
      </c>
      <c r="BM572" s="134" t="e">
        <v>#VALUE!</v>
      </c>
    </row>
    <row r="573" spans="1:75" ht="15.95" customHeight="1" thickBot="1">
      <c r="A573" s="133"/>
      <c r="B573" s="137"/>
      <c r="C573" s="138" t="s">
        <v>481</v>
      </c>
      <c r="D573" s="137"/>
      <c r="E573" s="177" t="s">
        <v>482</v>
      </c>
      <c r="F573" s="177"/>
      <c r="G573" s="137"/>
      <c r="H573" s="177" t="s">
        <v>483</v>
      </c>
      <c r="I573" s="177"/>
      <c r="J573" s="137"/>
      <c r="K573" s="177" t="s">
        <v>484</v>
      </c>
      <c r="L573" s="177"/>
      <c r="M573" s="137"/>
      <c r="N573" s="177" t="s">
        <v>485</v>
      </c>
      <c r="O573" s="177"/>
      <c r="P573" s="137"/>
      <c r="Q573" s="139" t="s">
        <v>486</v>
      </c>
      <c r="R573" s="137"/>
      <c r="S573" s="177" t="s">
        <v>487</v>
      </c>
      <c r="T573" s="177"/>
      <c r="U573" s="177"/>
      <c r="V573" s="177"/>
      <c r="W573" s="137"/>
      <c r="X573" s="133"/>
      <c r="Y573" s="133"/>
      <c r="AB573" s="134" t="s">
        <v>482</v>
      </c>
      <c r="AC573" s="146" t="str" cm="1">
        <f t="array" ref="AC573">_xlfn.TEXTSPLIT(H573,CHAR(10))</f>
        <v>事業者名/事業所名</v>
      </c>
      <c r="AD573" s="146"/>
      <c r="AE573" s="146" t="s">
        <v>483</v>
      </c>
      <c r="AG573" s="134" t="e" cm="1" vm="1">
        <f t="array" ref="AG573">_xlfn.TEXTJOIN(",",TRUE,_xlfn._xlws.FILTER(市町村コード!$B$2:$B$186,ISNUMBER(SEARCH(市町村コード!$B$2:$B$186,K573))))</f>
        <v>#VALUE!</v>
      </c>
      <c r="AH573" s="134" t="e" vm="1">
        <v>#VALUE!</v>
      </c>
      <c r="AI573" s="134" t="str">
        <f t="shared" si="16"/>
        <v/>
      </c>
      <c r="AJ573" s="134" t="str">
        <f t="shared" si="17"/>
        <v>事業所所在地</v>
      </c>
      <c r="AK573" s="134" t="s">
        <v>484</v>
      </c>
      <c r="AO573" s="139" t="s">
        <v>486</v>
      </c>
      <c r="AP573" s="134" t="str" cm="1">
        <f t="array" ref="AP573">_xlfn.TEXTSPLIT(AO573,CHAR(10))</f>
        <v>受理番号</v>
      </c>
      <c r="BM573" s="134" t="s">
        <v>486</v>
      </c>
    </row>
    <row r="574" spans="1:75" ht="102" customHeight="1" thickBot="1">
      <c r="A574" s="133"/>
      <c r="B574" s="184"/>
      <c r="C574" s="140" t="s">
        <v>1914</v>
      </c>
      <c r="D574" s="184"/>
      <c r="E574" s="174" t="s">
        <v>1915</v>
      </c>
      <c r="F574" s="174"/>
      <c r="G574" s="184"/>
      <c r="H574" s="175" t="s">
        <v>1916</v>
      </c>
      <c r="I574" s="175"/>
      <c r="J574" s="184"/>
      <c r="K574" s="175" t="s">
        <v>1917</v>
      </c>
      <c r="L574" s="175"/>
      <c r="M574" s="184"/>
      <c r="N574" s="182" t="s">
        <v>1918</v>
      </c>
      <c r="O574" s="182"/>
      <c r="P574" s="184"/>
      <c r="Q574" s="141" t="s">
        <v>1919</v>
      </c>
      <c r="R574" s="184"/>
      <c r="S574" s="173" t="s">
        <v>1920</v>
      </c>
      <c r="T574" s="173"/>
      <c r="U574" s="173"/>
      <c r="V574" s="173"/>
      <c r="W574" s="184"/>
      <c r="X574" s="133"/>
      <c r="Y574" s="133"/>
      <c r="AB574" s="134" t="s">
        <v>9318</v>
      </c>
      <c r="AC574" s="146" t="str" cm="1">
        <f t="array" ref="AC574:AD574">_xlfn.TEXTSPLIT(H574,CHAR(10))</f>
        <v>医療法人　渓仁会</v>
      </c>
      <c r="AD574" s="146" t="str">
        <v>はまなす訪問看護ステーション</v>
      </c>
      <c r="AE574" s="146" t="s">
        <v>7941</v>
      </c>
      <c r="AF574" s="134" t="s">
        <v>7942</v>
      </c>
      <c r="AG574" s="134" t="str" cm="1">
        <f t="array" ref="AG574">_xlfn.TEXTJOIN(",",TRUE,_xlfn._xlws.FILTER(市町村コード!$B$2:$B$186,ISNUMBER(SEARCH(市町村コード!$B$2:$B$186,K574))))</f>
        <v>札幌市</v>
      </c>
      <c r="AH574" s="134" t="s">
        <v>6712</v>
      </c>
      <c r="AI574" s="134" t="str">
        <f t="shared" si="16"/>
        <v xml:space="preserve">
札幌市手稲区前田二条１０丁目１番１０号</v>
      </c>
      <c r="AJ574" s="134" t="str">
        <f t="shared" si="17"/>
        <v>〒006－0812</v>
      </c>
      <c r="AK574" s="134" t="s">
        <v>7053</v>
      </c>
      <c r="AO574" s="142" t="s">
        <v>1919</v>
      </c>
      <c r="AP574" s="134" t="str" cm="1">
        <f t="array" ref="AP574:AW574">_xlfn.TEXTSPLIT(AO574,CHAR(10))</f>
        <v>( 訪看23 )第     35 号</v>
      </c>
      <c r="AQ574" s="134" t="str">
        <v>( 訪看25 )第    150 号</v>
      </c>
      <c r="AR574" s="134" t="str">
        <v>( 訪看機１ )第      3 号</v>
      </c>
      <c r="AS574" s="134" t="str">
        <v>( 訪看32 )第     19 号</v>
      </c>
      <c r="AT574" s="134" t="str">
        <v>( 訪看34 )第    278 号</v>
      </c>
      <c r="AU574" s="134" t="str">
        <v>( 訪ベⅠ１ )第    151 号</v>
      </c>
      <c r="AV574" s="134" t="str">
        <v>( 訪ベⅠ１注 )第     40 号</v>
      </c>
      <c r="AW574" s="134" t="str">
        <v>( 訪看40 )第    142 号</v>
      </c>
      <c r="BM574" s="134" t="s">
        <v>11325</v>
      </c>
      <c r="BN574" s="134" t="s">
        <v>11326</v>
      </c>
      <c r="BO574" s="134" t="s">
        <v>11327</v>
      </c>
      <c r="BP574" s="134" t="s">
        <v>11328</v>
      </c>
      <c r="BQ574" s="134" t="s">
        <v>11329</v>
      </c>
      <c r="BR574" s="134" t="s">
        <v>11330</v>
      </c>
      <c r="BS574" s="134" t="s">
        <v>11331</v>
      </c>
      <c r="BT574" s="134" t="s">
        <v>11332</v>
      </c>
    </row>
    <row r="575" spans="1:75" ht="75" customHeight="1" thickBot="1">
      <c r="A575" s="133"/>
      <c r="B575" s="184"/>
      <c r="C575" s="140" t="s">
        <v>1921</v>
      </c>
      <c r="D575" s="184"/>
      <c r="E575" s="174" t="s">
        <v>1922</v>
      </c>
      <c r="F575" s="174"/>
      <c r="G575" s="184"/>
      <c r="H575" s="175" t="s">
        <v>1923</v>
      </c>
      <c r="I575" s="175"/>
      <c r="J575" s="184"/>
      <c r="K575" s="175" t="s">
        <v>1924</v>
      </c>
      <c r="L575" s="175"/>
      <c r="M575" s="184"/>
      <c r="N575" s="182" t="s">
        <v>1925</v>
      </c>
      <c r="O575" s="182"/>
      <c r="P575" s="184"/>
      <c r="Q575" s="141" t="s">
        <v>1926</v>
      </c>
      <c r="R575" s="184"/>
      <c r="S575" s="173" t="s">
        <v>1927</v>
      </c>
      <c r="T575" s="173"/>
      <c r="U575" s="173"/>
      <c r="V575" s="173"/>
      <c r="W575" s="184"/>
      <c r="X575" s="133"/>
      <c r="Y575" s="133"/>
      <c r="AB575" s="134" t="s">
        <v>9319</v>
      </c>
      <c r="AC575" s="146" t="str" cm="1">
        <f t="array" ref="AC575:AD575">_xlfn.TEXTSPLIT(H575,CHAR(10))</f>
        <v>株式会社ゆう</v>
      </c>
      <c r="AD575" s="146" t="str">
        <v>訪問看護ステーションゆう手稲</v>
      </c>
      <c r="AE575" s="146" t="s">
        <v>7943</v>
      </c>
      <c r="AF575" s="134" t="s">
        <v>7944</v>
      </c>
      <c r="AG575" s="134" t="str" cm="1">
        <f t="array" ref="AG575">_xlfn.TEXTJOIN(",",TRUE,_xlfn._xlws.FILTER(市町村コード!$B$2:$B$186,ISNUMBER(SEARCH(市町村コード!$B$2:$B$186,K575))))</f>
        <v>札幌市</v>
      </c>
      <c r="AH575" s="134" t="s">
        <v>6712</v>
      </c>
      <c r="AI575" s="134" t="str">
        <f t="shared" si="16"/>
        <v xml:space="preserve">
札幌市手稲区手稲本町三条１丁目１－１－２Ｆ</v>
      </c>
      <c r="AJ575" s="134" t="str">
        <f t="shared" si="17"/>
        <v>〒006－0023</v>
      </c>
      <c r="AK575" s="134" t="s">
        <v>7054</v>
      </c>
      <c r="AO575" s="142" t="s">
        <v>1926</v>
      </c>
      <c r="AP575" s="134" t="str" cm="1">
        <f t="array" ref="AP575:AU575">_xlfn.TEXTSPLIT(AO575,CHAR(10))</f>
        <v>( 訪看23 )第    214 号</v>
      </c>
      <c r="AQ575" s="134" t="str">
        <v>( 訪看25 )第    303 号</v>
      </c>
      <c r="AR575" s="134" t="str">
        <v>( 訪ベⅠ１ )第    361 号</v>
      </c>
      <c r="AS575" s="134" t="str">
        <v>( 訪ベⅠ１注 )第    381 号</v>
      </c>
      <c r="AT575" s="134" t="str">
        <v>( 訪看40 )第    561 号</v>
      </c>
      <c r="AU575" s="134" t="str">
        <v>( 訪看41 )第    281 号</v>
      </c>
      <c r="BM575" s="134" t="s">
        <v>11333</v>
      </c>
      <c r="BN575" s="134" t="s">
        <v>11334</v>
      </c>
      <c r="BO575" s="134" t="s">
        <v>11335</v>
      </c>
      <c r="BP575" s="134" t="s">
        <v>11336</v>
      </c>
      <c r="BQ575" s="134" t="s">
        <v>11337</v>
      </c>
      <c r="BR575" s="134" t="s">
        <v>11338</v>
      </c>
    </row>
    <row r="576" spans="1:75" ht="138" customHeight="1" thickBot="1">
      <c r="A576" s="133"/>
      <c r="B576" s="184"/>
      <c r="C576" s="140" t="s">
        <v>1928</v>
      </c>
      <c r="D576" s="184"/>
      <c r="E576" s="174" t="s">
        <v>1929</v>
      </c>
      <c r="F576" s="174"/>
      <c r="G576" s="184"/>
      <c r="H576" s="175" t="s">
        <v>1930</v>
      </c>
      <c r="I576" s="175"/>
      <c r="J576" s="184"/>
      <c r="K576" s="175" t="s">
        <v>1931</v>
      </c>
      <c r="L576" s="175"/>
      <c r="M576" s="184"/>
      <c r="N576" s="182" t="s">
        <v>1932</v>
      </c>
      <c r="O576" s="182"/>
      <c r="P576" s="184"/>
      <c r="Q576" s="141" t="s">
        <v>1933</v>
      </c>
      <c r="R576" s="184"/>
      <c r="S576" s="173" t="s">
        <v>1934</v>
      </c>
      <c r="T576" s="173"/>
      <c r="U576" s="173"/>
      <c r="V576" s="173"/>
      <c r="W576" s="184"/>
      <c r="X576" s="133"/>
      <c r="Y576" s="133"/>
      <c r="AB576" s="134" t="s">
        <v>9320</v>
      </c>
      <c r="AC576" s="146" t="str" cm="1">
        <f t="array" ref="AC576:AD576">_xlfn.TEXTSPLIT(H576,CHAR(10))</f>
        <v>株式会社　ナースエナジー</v>
      </c>
      <c r="AD576" s="146" t="str">
        <v>灯ーあかりー訪問看護</v>
      </c>
      <c r="AE576" s="146" t="s">
        <v>7945</v>
      </c>
      <c r="AF576" s="134" t="s">
        <v>7946</v>
      </c>
      <c r="AG576" s="134" t="str" cm="1">
        <f t="array" ref="AG576">_xlfn.TEXTJOIN(",",TRUE,_xlfn._xlws.FILTER(市町村コード!$B$2:$B$186,ISNUMBER(SEARCH(市町村コード!$B$2:$B$186,K576))))</f>
        <v>札幌市</v>
      </c>
      <c r="AH576" s="134" t="s">
        <v>6712</v>
      </c>
      <c r="AI576" s="134" t="str">
        <f t="shared" si="16"/>
        <v xml:space="preserve">
札幌市西区二十四軒一条７丁目２番６－１０５号</v>
      </c>
      <c r="AJ576" s="134" t="str">
        <f t="shared" si="17"/>
        <v>〒063－0801</v>
      </c>
      <c r="AK576" s="134" t="s">
        <v>7055</v>
      </c>
      <c r="AO576" s="142" t="s">
        <v>1933</v>
      </c>
      <c r="AP576" s="134" t="str" cm="1">
        <f t="array" ref="AP576:AZ576">_xlfn.TEXTSPLIT(AO576,CHAR(10))</f>
        <v>( 訪看10 )第     54 号</v>
      </c>
      <c r="AQ576" s="134" t="str">
        <v>( 訪看23 )第    261 号</v>
      </c>
      <c r="AR576" s="134" t="str">
        <v>( 訪看25 )第    355 号</v>
      </c>
      <c r="AS576" s="134" t="str">
        <v>( 訪看27 )第      6 号</v>
      </c>
      <c r="AT576" s="134" t="str">
        <v>( 訪看28 )第      6 号</v>
      </c>
      <c r="AU576" s="134" t="str">
        <v>( 訪看機３ )第      1 号</v>
      </c>
      <c r="AV576" s="134" t="str">
        <v>( 訪看34 )第     70 号</v>
      </c>
      <c r="AW576" s="134" t="str">
        <v>( 訪ベⅠ１ )第    356 号</v>
      </c>
      <c r="AX576" s="134" t="str">
        <v>( 訪ベⅠ１注 )第    351 号</v>
      </c>
      <c r="AY576" s="134" t="str">
        <v>( 訪ベⅡ１０注 )第      1 号</v>
      </c>
      <c r="AZ576" s="134" t="str">
        <v>( 訪看40 )第    188 号</v>
      </c>
      <c r="BM576" s="134" t="s">
        <v>11339</v>
      </c>
      <c r="BN576" s="134" t="s">
        <v>11340</v>
      </c>
      <c r="BO576" s="134" t="s">
        <v>11341</v>
      </c>
      <c r="BP576" s="134" t="s">
        <v>11342</v>
      </c>
      <c r="BQ576" s="134" t="s">
        <v>11343</v>
      </c>
      <c r="BR576" s="134" t="s">
        <v>11344</v>
      </c>
      <c r="BS576" s="134" t="s">
        <v>11345</v>
      </c>
      <c r="BT576" s="134" t="s">
        <v>11346</v>
      </c>
      <c r="BU576" s="134" t="s">
        <v>11347</v>
      </c>
      <c r="BV576" s="134" t="s">
        <v>11348</v>
      </c>
      <c r="BW576" s="134" t="s">
        <v>11349</v>
      </c>
    </row>
    <row r="577" spans="1:72" ht="48" customHeight="1" thickBot="1">
      <c r="A577" s="133"/>
      <c r="B577" s="184"/>
      <c r="C577" s="140" t="s">
        <v>1935</v>
      </c>
      <c r="D577" s="184"/>
      <c r="E577" s="174" t="s">
        <v>1936</v>
      </c>
      <c r="F577" s="174"/>
      <c r="G577" s="184"/>
      <c r="H577" s="175" t="s">
        <v>1937</v>
      </c>
      <c r="I577" s="175"/>
      <c r="J577" s="184"/>
      <c r="K577" s="175" t="s">
        <v>1938</v>
      </c>
      <c r="L577" s="175"/>
      <c r="M577" s="184"/>
      <c r="N577" s="182" t="s">
        <v>1939</v>
      </c>
      <c r="O577" s="182"/>
      <c r="P577" s="184"/>
      <c r="Q577" s="141" t="s">
        <v>1940</v>
      </c>
      <c r="R577" s="184"/>
      <c r="S577" s="173" t="s">
        <v>712</v>
      </c>
      <c r="T577" s="173"/>
      <c r="U577" s="173"/>
      <c r="V577" s="173"/>
      <c r="W577" s="184"/>
      <c r="X577" s="133"/>
      <c r="Y577" s="133"/>
      <c r="AB577" s="134" t="s">
        <v>9321</v>
      </c>
      <c r="AC577" s="146" t="str" cm="1">
        <f t="array" ref="AC577:AD577">_xlfn.TEXTSPLIT(H577,CHAR(10))</f>
        <v>株式会社　ノアコンツェル</v>
      </c>
      <c r="AD577" s="146" t="str">
        <v>訪問看護ステーション　ナースケアーズ</v>
      </c>
      <c r="AE577" s="146" t="s">
        <v>7947</v>
      </c>
      <c r="AF577" s="134" t="s">
        <v>7948</v>
      </c>
      <c r="AG577" s="134" t="str" cm="1">
        <f t="array" ref="AG577">_xlfn.TEXTJOIN(",",TRUE,_xlfn._xlws.FILTER(市町村コード!$B$2:$B$186,ISNUMBER(SEARCH(市町村コード!$B$2:$B$186,K577))))</f>
        <v>札幌市</v>
      </c>
      <c r="AH577" s="134" t="s">
        <v>6712</v>
      </c>
      <c r="AI577" s="134" t="str">
        <f t="shared" si="16"/>
        <v xml:space="preserve">
札幌市西区八軒九条西４丁目５ー１４ノアガーデンブルームビュー</v>
      </c>
      <c r="AJ577" s="134" t="str">
        <f t="shared" si="17"/>
        <v>〒063－0849</v>
      </c>
      <c r="AK577" s="134" t="s">
        <v>7056</v>
      </c>
      <c r="AO577" s="142" t="s">
        <v>1940</v>
      </c>
      <c r="AP577" s="134" t="str" cm="1">
        <f t="array" ref="AP577:AS577">_xlfn.TEXTSPLIT(AO577,CHAR(10))</f>
        <v>( 訪看23 )第   1193 号</v>
      </c>
      <c r="AQ577" s="134" t="str">
        <v>( 訪看25 )第   1244 号</v>
      </c>
      <c r="AR577" s="134" t="str">
        <v>( 訪ベⅠ１ )第    621 号</v>
      </c>
      <c r="AS577" s="134" t="str">
        <v>( 訪看41 )第     45 号</v>
      </c>
      <c r="BM577" s="134" t="s">
        <v>11350</v>
      </c>
      <c r="BN577" s="134" t="s">
        <v>11351</v>
      </c>
      <c r="BO577" s="134" t="s">
        <v>11352</v>
      </c>
      <c r="BP577" s="134" t="s">
        <v>11353</v>
      </c>
    </row>
    <row r="578" spans="1:72" ht="107.1" customHeight="1" thickBot="1">
      <c r="A578" s="133"/>
      <c r="B578" s="184"/>
      <c r="C578" s="133"/>
      <c r="D578" s="184"/>
      <c r="E578" s="133"/>
      <c r="F578" s="133"/>
      <c r="G578" s="184"/>
      <c r="H578" s="133"/>
      <c r="I578" s="133"/>
      <c r="J578" s="184"/>
      <c r="K578" s="133"/>
      <c r="L578" s="133"/>
      <c r="M578" s="184"/>
      <c r="N578" s="133"/>
      <c r="O578" s="133"/>
      <c r="P578" s="184"/>
      <c r="Q578" s="133"/>
      <c r="R578" s="184"/>
      <c r="S578" s="133"/>
      <c r="T578" s="133"/>
      <c r="U578" s="133"/>
      <c r="V578" s="133"/>
      <c r="W578" s="184"/>
      <c r="X578" s="133"/>
      <c r="Y578" s="133"/>
      <c r="AB578" s="134" t="s">
        <v>6911</v>
      </c>
      <c r="AC578" s="146" t="e" cm="1">
        <f t="array" ref="AC578">_xlfn.TEXTSPLIT(H578,CHAR(10))</f>
        <v>#VALUE!</v>
      </c>
      <c r="AD578" s="146"/>
      <c r="AE578" s="146" t="e">
        <v>#VALUE!</v>
      </c>
      <c r="AG578" s="134" t="e" cm="1" vm="1">
        <f t="array" ref="AG578">_xlfn.TEXTJOIN(",",TRUE,_xlfn._xlws.FILTER(市町村コード!$B$2:$B$186,ISNUMBER(SEARCH(市町村コード!$B$2:$B$186,K578))))</f>
        <v>#VALUE!</v>
      </c>
      <c r="AH578" s="134" t="e" vm="1">
        <v>#VALUE!</v>
      </c>
      <c r="AI578" s="134" t="str">
        <f t="shared" si="16"/>
        <v/>
      </c>
      <c r="AJ578" s="134" t="str">
        <f t="shared" si="17"/>
        <v/>
      </c>
      <c r="AK578" s="134" t="s">
        <v>6911</v>
      </c>
      <c r="AO578" s="133"/>
      <c r="AP578" s="134" t="e" cm="1">
        <f t="array" ref="AP578">_xlfn.TEXTSPLIT(AO578,CHAR(10))</f>
        <v>#VALUE!</v>
      </c>
      <c r="BM578" s="134" t="e">
        <v>#VALUE!</v>
      </c>
    </row>
    <row r="579" spans="1:72" ht="0.95" customHeight="1">
      <c r="A579" s="133"/>
      <c r="B579" s="183"/>
      <c r="C579" s="183"/>
      <c r="D579" s="183"/>
      <c r="E579" s="183"/>
      <c r="F579" s="183"/>
      <c r="G579" s="183"/>
      <c r="H579" s="183"/>
      <c r="I579" s="183"/>
      <c r="J579" s="183"/>
      <c r="K579" s="183"/>
      <c r="L579" s="183"/>
      <c r="M579" s="183"/>
      <c r="N579" s="183"/>
      <c r="O579" s="183"/>
      <c r="P579" s="183"/>
      <c r="Q579" s="183"/>
      <c r="R579" s="183"/>
      <c r="S579" s="183"/>
      <c r="T579" s="183"/>
      <c r="U579" s="183"/>
      <c r="V579" s="183"/>
      <c r="W579" s="133"/>
      <c r="X579" s="133"/>
      <c r="Y579" s="133"/>
      <c r="AB579" s="134" t="s">
        <v>6911</v>
      </c>
      <c r="AC579" s="146" t="e" cm="1">
        <f t="array" ref="AC579">_xlfn.TEXTSPLIT(H579,CHAR(10))</f>
        <v>#VALUE!</v>
      </c>
      <c r="AD579" s="146"/>
      <c r="AE579" s="146" t="e">
        <v>#VALUE!</v>
      </c>
      <c r="AG579" s="134" t="e" cm="1" vm="1">
        <f t="array" ref="AG579">_xlfn.TEXTJOIN(",",TRUE,_xlfn._xlws.FILTER(市町村コード!$B$2:$B$186,ISNUMBER(SEARCH(市町村コード!$B$2:$B$186,K579))))</f>
        <v>#VALUE!</v>
      </c>
      <c r="AH579" s="134" t="e" vm="1">
        <v>#VALUE!</v>
      </c>
      <c r="AI579" s="134" t="str">
        <f t="shared" si="16"/>
        <v/>
      </c>
      <c r="AJ579" s="134" t="str">
        <f t="shared" si="17"/>
        <v/>
      </c>
      <c r="AK579" s="134" t="s">
        <v>6911</v>
      </c>
      <c r="AP579" s="134" t="e" cm="1">
        <f t="array" ref="AP579">_xlfn.TEXTSPLIT(AO579,CHAR(10))</f>
        <v>#VALUE!</v>
      </c>
      <c r="BM579" s="134" t="e">
        <v>#VALUE!</v>
      </c>
    </row>
    <row r="580" spans="1:72" ht="60" customHeight="1">
      <c r="A580" s="133"/>
      <c r="B580" s="133"/>
      <c r="C580" s="133"/>
      <c r="D580" s="133"/>
      <c r="E580" s="133"/>
      <c r="F580" s="133"/>
      <c r="G580" s="133"/>
      <c r="H580" s="133"/>
      <c r="I580" s="133"/>
      <c r="J580" s="133"/>
      <c r="K580" s="133"/>
      <c r="L580" s="133"/>
      <c r="M580" s="133"/>
      <c r="N580" s="133"/>
      <c r="O580" s="133"/>
      <c r="P580" s="133"/>
      <c r="Q580" s="133"/>
      <c r="R580" s="133"/>
      <c r="S580" s="133"/>
      <c r="T580" s="133"/>
      <c r="U580" s="133"/>
      <c r="V580" s="133"/>
      <c r="W580" s="133"/>
      <c r="X580" s="133"/>
      <c r="Y580" s="133"/>
      <c r="AB580" s="134" t="s">
        <v>6911</v>
      </c>
      <c r="AC580" s="146" t="e" cm="1">
        <f t="array" ref="AC580">_xlfn.TEXTSPLIT(H580,CHAR(10))</f>
        <v>#VALUE!</v>
      </c>
      <c r="AD580" s="146"/>
      <c r="AE580" s="146" t="e">
        <v>#VALUE!</v>
      </c>
      <c r="AG580" s="134" t="e" cm="1" vm="1">
        <f t="array" ref="AG580">_xlfn.TEXTJOIN(",",TRUE,_xlfn._xlws.FILTER(市町村コード!$B$2:$B$186,ISNUMBER(SEARCH(市町村コード!$B$2:$B$186,K580))))</f>
        <v>#VALUE!</v>
      </c>
      <c r="AH580" s="134" t="e" vm="1">
        <v>#VALUE!</v>
      </c>
      <c r="AI580" s="134" t="str">
        <f t="shared" si="16"/>
        <v/>
      </c>
      <c r="AJ580" s="134" t="str">
        <f t="shared" si="17"/>
        <v/>
      </c>
      <c r="AK580" s="134" t="s">
        <v>6911</v>
      </c>
      <c r="AO580" s="133"/>
      <c r="AP580" s="134" t="e" cm="1">
        <f t="array" ref="AP580">_xlfn.TEXTSPLIT(AO580,CHAR(10))</f>
        <v>#VALUE!</v>
      </c>
      <c r="BM580" s="134" t="e">
        <v>#VALUE!</v>
      </c>
    </row>
    <row r="581" spans="1:72" ht="12" customHeight="1">
      <c r="A581" s="133"/>
      <c r="B581" s="133"/>
      <c r="C581" s="133"/>
      <c r="D581" s="133"/>
      <c r="E581" s="133"/>
      <c r="F581" s="133"/>
      <c r="G581" s="133"/>
      <c r="H581" s="133"/>
      <c r="I581" s="133"/>
      <c r="J581" s="133"/>
      <c r="K581" s="133"/>
      <c r="L581" s="133"/>
      <c r="M581" s="133"/>
      <c r="N581" s="133"/>
      <c r="O581" s="133"/>
      <c r="P581" s="133"/>
      <c r="Q581" s="133"/>
      <c r="R581" s="133"/>
      <c r="S581" s="133"/>
      <c r="T581" s="133"/>
      <c r="U581" s="133"/>
      <c r="V581" s="133"/>
      <c r="W581" s="133"/>
      <c r="X581" s="133"/>
      <c r="Y581" s="133"/>
      <c r="AB581" s="134" t="s">
        <v>6911</v>
      </c>
      <c r="AC581" s="146" t="e" cm="1">
        <f t="array" ref="AC581">_xlfn.TEXTSPLIT(H581,CHAR(10))</f>
        <v>#VALUE!</v>
      </c>
      <c r="AD581" s="146"/>
      <c r="AE581" s="146" t="e">
        <v>#VALUE!</v>
      </c>
      <c r="AG581" s="134" t="e" cm="1" vm="1">
        <f t="array" ref="AG581">_xlfn.TEXTJOIN(",",TRUE,_xlfn._xlws.FILTER(市町村コード!$B$2:$B$186,ISNUMBER(SEARCH(市町村コード!$B$2:$B$186,K581))))</f>
        <v>#VALUE!</v>
      </c>
      <c r="AH581" s="134" t="e" vm="1">
        <v>#VALUE!</v>
      </c>
      <c r="AI581" s="134" t="str">
        <f t="shared" si="16"/>
        <v/>
      </c>
      <c r="AJ581" s="134" t="str">
        <f t="shared" si="17"/>
        <v/>
      </c>
      <c r="AK581" s="134" t="s">
        <v>6911</v>
      </c>
      <c r="AO581" s="133"/>
      <c r="AP581" s="134" t="e" cm="1">
        <f t="array" ref="AP581">_xlfn.TEXTSPLIT(AO581,CHAR(10))</f>
        <v>#VALUE!</v>
      </c>
      <c r="BM581" s="134" t="e">
        <v>#VALUE!</v>
      </c>
    </row>
    <row r="582" spans="1:72" ht="8.1" customHeight="1">
      <c r="A582" s="133"/>
      <c r="B582" s="133"/>
      <c r="C582" s="133"/>
      <c r="D582" s="133"/>
      <c r="E582" s="133"/>
      <c r="F582" s="133"/>
      <c r="G582" s="133"/>
      <c r="H582" s="133"/>
      <c r="I582" s="178" t="s">
        <v>476</v>
      </c>
      <c r="J582" s="178"/>
      <c r="K582" s="178"/>
      <c r="L582" s="133"/>
      <c r="M582" s="133"/>
      <c r="N582" s="133"/>
      <c r="O582" s="133"/>
      <c r="P582" s="133"/>
      <c r="Q582" s="133"/>
      <c r="R582" s="133"/>
      <c r="S582" s="133"/>
      <c r="T582" s="133"/>
      <c r="U582" s="133"/>
      <c r="V582" s="133"/>
      <c r="W582" s="133"/>
      <c r="X582" s="133"/>
      <c r="Y582" s="133"/>
      <c r="AB582" s="134" t="s">
        <v>6911</v>
      </c>
      <c r="AC582" s="146" t="e" cm="1">
        <f t="array" ref="AC582">_xlfn.TEXTSPLIT(H582,CHAR(10))</f>
        <v>#VALUE!</v>
      </c>
      <c r="AD582" s="146"/>
      <c r="AE582" s="146" t="e">
        <v>#VALUE!</v>
      </c>
      <c r="AG582" s="134" t="e" cm="1" vm="1">
        <f t="array" ref="AG582">_xlfn.TEXTJOIN(",",TRUE,_xlfn._xlws.FILTER(市町村コード!$B$2:$B$186,ISNUMBER(SEARCH(市町村コード!$B$2:$B$186,K582))))</f>
        <v>#VALUE!</v>
      </c>
      <c r="AH582" s="134" t="e" vm="1">
        <v>#VALUE!</v>
      </c>
      <c r="AI582" s="134" t="str">
        <f t="shared" si="16"/>
        <v/>
      </c>
      <c r="AJ582" s="134" t="str">
        <f t="shared" si="17"/>
        <v/>
      </c>
      <c r="AK582" s="134" t="s">
        <v>6911</v>
      </c>
      <c r="AO582" s="133"/>
      <c r="AP582" s="134" t="e" cm="1">
        <f t="array" ref="AP582">_xlfn.TEXTSPLIT(AO582,CHAR(10))</f>
        <v>#VALUE!</v>
      </c>
      <c r="BM582" s="134" t="e">
        <v>#VALUE!</v>
      </c>
    </row>
    <row r="583" spans="1:72" ht="12" customHeight="1">
      <c r="A583" s="133"/>
      <c r="B583" s="179"/>
      <c r="C583" s="179"/>
      <c r="D583" s="179"/>
      <c r="E583" s="179"/>
      <c r="F583" s="133"/>
      <c r="G583" s="133"/>
      <c r="H583" s="133"/>
      <c r="I583" s="178"/>
      <c r="J583" s="178"/>
      <c r="K583" s="178"/>
      <c r="L583" s="133"/>
      <c r="M583" s="133"/>
      <c r="N583" s="133"/>
      <c r="O583" s="133"/>
      <c r="P583" s="133"/>
      <c r="Q583" s="133"/>
      <c r="R583" s="133"/>
      <c r="S583" s="133"/>
      <c r="T583" s="133"/>
      <c r="U583" s="133"/>
      <c r="V583" s="133"/>
      <c r="W583" s="133"/>
      <c r="X583" s="133"/>
      <c r="Y583" s="133"/>
      <c r="AB583" s="134" t="s">
        <v>6911</v>
      </c>
      <c r="AC583" s="146" t="e" cm="1">
        <f t="array" ref="AC583">_xlfn.TEXTSPLIT(H583,CHAR(10))</f>
        <v>#VALUE!</v>
      </c>
      <c r="AD583" s="146"/>
      <c r="AE583" s="146" t="e">
        <v>#VALUE!</v>
      </c>
      <c r="AG583" s="134" t="e" cm="1" vm="1">
        <f t="array" ref="AG583">_xlfn.TEXTJOIN(",",TRUE,_xlfn._xlws.FILTER(市町村コード!$B$2:$B$186,ISNUMBER(SEARCH(市町村コード!$B$2:$B$186,K583))))</f>
        <v>#VALUE!</v>
      </c>
      <c r="AH583" s="134" t="e" vm="1">
        <v>#VALUE!</v>
      </c>
      <c r="AI583" s="134" t="str">
        <f t="shared" si="16"/>
        <v/>
      </c>
      <c r="AJ583" s="134" t="str">
        <f t="shared" si="17"/>
        <v/>
      </c>
      <c r="AK583" s="134" t="s">
        <v>6911</v>
      </c>
      <c r="AO583" s="133"/>
      <c r="AP583" s="134" t="e" cm="1">
        <f t="array" ref="AP583">_xlfn.TEXTSPLIT(AO583,CHAR(10))</f>
        <v>#VALUE!</v>
      </c>
      <c r="BM583" s="134" t="e">
        <v>#VALUE!</v>
      </c>
    </row>
    <row r="584" spans="1:72" ht="14.1" customHeight="1">
      <c r="A584" s="133"/>
      <c r="B584" s="133"/>
      <c r="C584" s="180" t="s">
        <v>477</v>
      </c>
      <c r="D584" s="180"/>
      <c r="E584" s="180"/>
      <c r="F584" s="180"/>
      <c r="G584" s="180"/>
      <c r="H584" s="180"/>
      <c r="I584" s="180"/>
      <c r="J584" s="180"/>
      <c r="K584" s="180"/>
      <c r="L584" s="133"/>
      <c r="M584" s="133"/>
      <c r="N584" s="133"/>
      <c r="O584" s="181" t="s">
        <v>478</v>
      </c>
      <c r="P584" s="181"/>
      <c r="Q584" s="181"/>
      <c r="R584" s="181"/>
      <c r="S584" s="181"/>
      <c r="T584" s="135" t="s">
        <v>739</v>
      </c>
      <c r="U584" s="136" t="s">
        <v>480</v>
      </c>
      <c r="V584" s="133"/>
      <c r="W584" s="133"/>
      <c r="X584" s="133"/>
      <c r="Y584" s="133"/>
      <c r="AB584" s="134" t="s">
        <v>6911</v>
      </c>
      <c r="AC584" s="146" t="e" cm="1">
        <f t="array" ref="AC584">_xlfn.TEXTSPLIT(H584,CHAR(10))</f>
        <v>#VALUE!</v>
      </c>
      <c r="AD584" s="146"/>
      <c r="AE584" s="146" t="e">
        <v>#VALUE!</v>
      </c>
      <c r="AG584" s="134" t="e" cm="1" vm="1">
        <f t="array" ref="AG584">_xlfn.TEXTJOIN(",",TRUE,_xlfn._xlws.FILTER(市町村コード!$B$2:$B$186,ISNUMBER(SEARCH(市町村コード!$B$2:$B$186,K584))))</f>
        <v>#VALUE!</v>
      </c>
      <c r="AH584" s="134" t="e" vm="1">
        <v>#VALUE!</v>
      </c>
      <c r="AI584" s="134" t="str">
        <f t="shared" si="16"/>
        <v/>
      </c>
      <c r="AJ584" s="134" t="str">
        <f t="shared" si="17"/>
        <v/>
      </c>
      <c r="AK584" s="134" t="s">
        <v>6911</v>
      </c>
      <c r="AP584" s="134" t="e" cm="1">
        <f t="array" ref="AP584">_xlfn.TEXTSPLIT(AO584,CHAR(10))</f>
        <v>#VALUE!</v>
      </c>
      <c r="BM584" s="134" t="e">
        <v>#VALUE!</v>
      </c>
    </row>
    <row r="585" spans="1:72" ht="0.95" customHeight="1" thickBot="1">
      <c r="A585" s="133"/>
      <c r="B585" s="133"/>
      <c r="C585" s="133"/>
      <c r="D585" s="133"/>
      <c r="E585" s="133"/>
      <c r="F585" s="133"/>
      <c r="G585" s="133"/>
      <c r="H585" s="133"/>
      <c r="I585" s="133"/>
      <c r="J585" s="133"/>
      <c r="K585" s="133"/>
      <c r="L585" s="133"/>
      <c r="M585" s="133"/>
      <c r="N585" s="133"/>
      <c r="O585" s="133"/>
      <c r="P585" s="133"/>
      <c r="Q585" s="133"/>
      <c r="R585" s="133"/>
      <c r="S585" s="133"/>
      <c r="T585" s="133"/>
      <c r="U585" s="133"/>
      <c r="V585" s="133"/>
      <c r="W585" s="133"/>
      <c r="X585" s="133"/>
      <c r="Y585" s="133"/>
      <c r="AB585" s="134" t="s">
        <v>6911</v>
      </c>
      <c r="AC585" s="146" t="e" cm="1">
        <f t="array" ref="AC585">_xlfn.TEXTSPLIT(H585,CHAR(10))</f>
        <v>#VALUE!</v>
      </c>
      <c r="AD585" s="146"/>
      <c r="AE585" s="146" t="e">
        <v>#VALUE!</v>
      </c>
      <c r="AG585" s="134" t="e" cm="1" vm="1">
        <f t="array" ref="AG585">_xlfn.TEXTJOIN(",",TRUE,_xlfn._xlws.FILTER(市町村コード!$B$2:$B$186,ISNUMBER(SEARCH(市町村コード!$B$2:$B$186,K585))))</f>
        <v>#VALUE!</v>
      </c>
      <c r="AH585" s="134" t="e" vm="1">
        <v>#VALUE!</v>
      </c>
      <c r="AI585" s="134" t="str">
        <f t="shared" ref="AI585:AI648" si="18">MID(K585,10,300)</f>
        <v/>
      </c>
      <c r="AJ585" s="134" t="str">
        <f t="shared" ref="AJ585:AJ648" si="19">LEFT(K585,9)</f>
        <v/>
      </c>
      <c r="AK585" s="134" t="s">
        <v>6911</v>
      </c>
      <c r="AO585" s="133"/>
      <c r="AP585" s="134" t="e" cm="1">
        <f t="array" ref="AP585">_xlfn.TEXTSPLIT(AO585,CHAR(10))</f>
        <v>#VALUE!</v>
      </c>
      <c r="BM585" s="134" t="e">
        <v>#VALUE!</v>
      </c>
    </row>
    <row r="586" spans="1:72" ht="0.95" customHeight="1">
      <c r="A586" s="133"/>
      <c r="B586" s="176"/>
      <c r="C586" s="176"/>
      <c r="D586" s="176"/>
      <c r="E586" s="176"/>
      <c r="F586" s="176"/>
      <c r="G586" s="176"/>
      <c r="H586" s="176"/>
      <c r="I586" s="176"/>
      <c r="J586" s="176"/>
      <c r="K586" s="176"/>
      <c r="L586" s="176"/>
      <c r="M586" s="176"/>
      <c r="N586" s="176"/>
      <c r="O586" s="176"/>
      <c r="P586" s="176"/>
      <c r="Q586" s="176"/>
      <c r="R586" s="176"/>
      <c r="S586" s="176"/>
      <c r="T586" s="176"/>
      <c r="U586" s="176"/>
      <c r="V586" s="176"/>
      <c r="W586" s="176"/>
      <c r="X586" s="133"/>
      <c r="Y586" s="133"/>
      <c r="AB586" s="134" t="s">
        <v>6911</v>
      </c>
      <c r="AC586" s="146" t="e" cm="1">
        <f t="array" ref="AC586">_xlfn.TEXTSPLIT(H586,CHAR(10))</f>
        <v>#VALUE!</v>
      </c>
      <c r="AD586" s="146"/>
      <c r="AE586" s="146" t="e">
        <v>#VALUE!</v>
      </c>
      <c r="AG586" s="134" t="e" cm="1" vm="1">
        <f t="array" ref="AG586">_xlfn.TEXTJOIN(",",TRUE,_xlfn._xlws.FILTER(市町村コード!$B$2:$B$186,ISNUMBER(SEARCH(市町村コード!$B$2:$B$186,K586))))</f>
        <v>#VALUE!</v>
      </c>
      <c r="AH586" s="134" t="e" vm="1">
        <v>#VALUE!</v>
      </c>
      <c r="AI586" s="134" t="str">
        <f t="shared" si="18"/>
        <v/>
      </c>
      <c r="AJ586" s="134" t="str">
        <f t="shared" si="19"/>
        <v/>
      </c>
      <c r="AK586" s="134" t="s">
        <v>6911</v>
      </c>
      <c r="AP586" s="134" t="e" cm="1">
        <f t="array" ref="AP586">_xlfn.TEXTSPLIT(AO586,CHAR(10))</f>
        <v>#VALUE!</v>
      </c>
      <c r="BM586" s="134" t="e">
        <v>#VALUE!</v>
      </c>
    </row>
    <row r="587" spans="1:72" ht="15.95" customHeight="1" thickBot="1">
      <c r="A587" s="133"/>
      <c r="B587" s="137"/>
      <c r="C587" s="138" t="s">
        <v>481</v>
      </c>
      <c r="D587" s="137"/>
      <c r="E587" s="177" t="s">
        <v>482</v>
      </c>
      <c r="F587" s="177"/>
      <c r="G587" s="137"/>
      <c r="H587" s="177" t="s">
        <v>483</v>
      </c>
      <c r="I587" s="177"/>
      <c r="J587" s="137"/>
      <c r="K587" s="177" t="s">
        <v>484</v>
      </c>
      <c r="L587" s="177"/>
      <c r="M587" s="137"/>
      <c r="N587" s="177" t="s">
        <v>485</v>
      </c>
      <c r="O587" s="177"/>
      <c r="P587" s="137"/>
      <c r="Q587" s="139" t="s">
        <v>486</v>
      </c>
      <c r="R587" s="137"/>
      <c r="S587" s="177" t="s">
        <v>487</v>
      </c>
      <c r="T587" s="177"/>
      <c r="U587" s="177"/>
      <c r="V587" s="177"/>
      <c r="W587" s="137"/>
      <c r="X587" s="133"/>
      <c r="Y587" s="133"/>
      <c r="AB587" s="134" t="s">
        <v>482</v>
      </c>
      <c r="AC587" s="146" t="str" cm="1">
        <f t="array" ref="AC587">_xlfn.TEXTSPLIT(H587,CHAR(10))</f>
        <v>事業者名/事業所名</v>
      </c>
      <c r="AD587" s="146"/>
      <c r="AE587" s="146" t="s">
        <v>483</v>
      </c>
      <c r="AG587" s="134" t="e" cm="1" vm="1">
        <f t="array" ref="AG587">_xlfn.TEXTJOIN(",",TRUE,_xlfn._xlws.FILTER(市町村コード!$B$2:$B$186,ISNUMBER(SEARCH(市町村コード!$B$2:$B$186,K587))))</f>
        <v>#VALUE!</v>
      </c>
      <c r="AH587" s="134" t="e" vm="1">
        <v>#VALUE!</v>
      </c>
      <c r="AI587" s="134" t="str">
        <f t="shared" si="18"/>
        <v/>
      </c>
      <c r="AJ587" s="134" t="str">
        <f t="shared" si="19"/>
        <v>事業所所在地</v>
      </c>
      <c r="AK587" s="134" t="s">
        <v>484</v>
      </c>
      <c r="AO587" s="139" t="s">
        <v>486</v>
      </c>
      <c r="AP587" s="134" t="str" cm="1">
        <f t="array" ref="AP587">_xlfn.TEXTSPLIT(AO587,CHAR(10))</f>
        <v>受理番号</v>
      </c>
      <c r="BM587" s="134" t="s">
        <v>486</v>
      </c>
    </row>
    <row r="588" spans="1:72" ht="111" customHeight="1" thickBot="1">
      <c r="A588" s="133"/>
      <c r="B588" s="184"/>
      <c r="C588" s="140" t="s">
        <v>1941</v>
      </c>
      <c r="D588" s="184"/>
      <c r="E588" s="174" t="s">
        <v>1942</v>
      </c>
      <c r="F588" s="174"/>
      <c r="G588" s="184"/>
      <c r="H588" s="175" t="s">
        <v>1943</v>
      </c>
      <c r="I588" s="175"/>
      <c r="J588" s="184"/>
      <c r="K588" s="175" t="s">
        <v>1944</v>
      </c>
      <c r="L588" s="175"/>
      <c r="M588" s="184"/>
      <c r="N588" s="182" t="s">
        <v>1945</v>
      </c>
      <c r="O588" s="182"/>
      <c r="P588" s="184"/>
      <c r="Q588" s="141" t="s">
        <v>1946</v>
      </c>
      <c r="R588" s="184"/>
      <c r="S588" s="173" t="s">
        <v>1947</v>
      </c>
      <c r="T588" s="173"/>
      <c r="U588" s="173"/>
      <c r="V588" s="173"/>
      <c r="W588" s="184"/>
      <c r="X588" s="133"/>
      <c r="Y588" s="133"/>
      <c r="AB588" s="134" t="s">
        <v>9322</v>
      </c>
      <c r="AC588" s="146" t="str" cm="1">
        <f t="array" ref="AC588:AD588">_xlfn.TEXTSPLIT(H588,CHAR(10))</f>
        <v>医療法人稲生会</v>
      </c>
      <c r="AD588" s="146" t="str">
        <v>訪問看護ステーション　くまさんの手</v>
      </c>
      <c r="AE588" s="146" t="s">
        <v>7949</v>
      </c>
      <c r="AF588" s="134" t="s">
        <v>7950</v>
      </c>
      <c r="AG588" s="134" t="str" cm="1">
        <f t="array" ref="AG588">_xlfn.TEXTJOIN(",",TRUE,_xlfn._xlws.FILTER(市町村コード!$B$2:$B$186,ISNUMBER(SEARCH(市町村コード!$B$2:$B$186,K588))))</f>
        <v>札幌市</v>
      </c>
      <c r="AH588" s="134" t="s">
        <v>6712</v>
      </c>
      <c r="AI588" s="134" t="str">
        <f t="shared" si="18"/>
        <v xml:space="preserve">
札幌市手稲区前田四条１４丁目３番１０号</v>
      </c>
      <c r="AJ588" s="134" t="str">
        <f t="shared" si="19"/>
        <v>〒006－0814</v>
      </c>
      <c r="AK588" s="134" t="s">
        <v>7052</v>
      </c>
      <c r="AO588" s="142" t="s">
        <v>1946</v>
      </c>
      <c r="AP588" s="134" t="str" cm="1">
        <f t="array" ref="AP588:AW588">_xlfn.TEXTSPLIT(AO588,CHAR(10))</f>
        <v>( 訪看23 )第    306 号</v>
      </c>
      <c r="AQ588" s="134" t="str">
        <v>( 訪看25 )第    406 号</v>
      </c>
      <c r="AR588" s="134" t="str">
        <v>( 訪看機３ )第     24 号</v>
      </c>
      <c r="AS588" s="134" t="str">
        <v>( 訪看34 )第      2 号</v>
      </c>
      <c r="AT588" s="134" t="str">
        <v>( 訪ベⅠ１ )第     21 号</v>
      </c>
      <c r="AU588" s="134" t="str">
        <v>( 訪ベⅠ１注 )第     76 号</v>
      </c>
      <c r="AV588" s="134" t="str">
        <v>( 訪ベⅡ１１ )第      1 号</v>
      </c>
      <c r="AW588" s="134" t="str">
        <v>( 訪看40 )第      2 号</v>
      </c>
      <c r="BM588" s="134" t="s">
        <v>11354</v>
      </c>
      <c r="BN588" s="134" t="s">
        <v>11355</v>
      </c>
      <c r="BO588" s="134" t="s">
        <v>11356</v>
      </c>
      <c r="BP588" s="134" t="s">
        <v>11357</v>
      </c>
      <c r="BQ588" s="134" t="s">
        <v>11358</v>
      </c>
      <c r="BR588" s="134" t="s">
        <v>11359</v>
      </c>
      <c r="BS588" s="134" t="s">
        <v>11360</v>
      </c>
      <c r="BT588" s="134" t="s">
        <v>11361</v>
      </c>
    </row>
    <row r="589" spans="1:72" ht="45.95" customHeight="1" thickBot="1">
      <c r="A589" s="133"/>
      <c r="B589" s="184"/>
      <c r="C589" s="140" t="s">
        <v>1948</v>
      </c>
      <c r="D589" s="184"/>
      <c r="E589" s="174" t="s">
        <v>1949</v>
      </c>
      <c r="F589" s="174"/>
      <c r="G589" s="184"/>
      <c r="H589" s="175" t="s">
        <v>1950</v>
      </c>
      <c r="I589" s="175"/>
      <c r="J589" s="184"/>
      <c r="K589" s="175" t="s">
        <v>1951</v>
      </c>
      <c r="L589" s="175"/>
      <c r="M589" s="184"/>
      <c r="N589" s="182" t="s">
        <v>1952</v>
      </c>
      <c r="O589" s="182"/>
      <c r="P589" s="184"/>
      <c r="Q589" s="141" t="s">
        <v>1953</v>
      </c>
      <c r="R589" s="184"/>
      <c r="S589" s="173" t="s">
        <v>1954</v>
      </c>
      <c r="T589" s="173"/>
      <c r="U589" s="173"/>
      <c r="V589" s="173"/>
      <c r="W589" s="184"/>
      <c r="X589" s="133"/>
      <c r="Y589" s="133"/>
      <c r="AB589" s="134" t="s">
        <v>9323</v>
      </c>
      <c r="AC589" s="146" t="str" cm="1">
        <f t="array" ref="AC589:AD589">_xlfn.TEXTSPLIT(H589,CHAR(10))</f>
        <v>株式会社ロケット</v>
      </c>
      <c r="AD589" s="146" t="str">
        <v>訪問看護ステーションいちご</v>
      </c>
      <c r="AE589" s="146" t="s">
        <v>7951</v>
      </c>
      <c r="AF589" s="134" t="s">
        <v>7952</v>
      </c>
      <c r="AG589" s="134" t="str" cm="1">
        <f t="array" ref="AG589">_xlfn.TEXTJOIN(",",TRUE,_xlfn._xlws.FILTER(市町村コード!$B$2:$B$186,ISNUMBER(SEARCH(市町村コード!$B$2:$B$186,K589))))</f>
        <v>札幌市</v>
      </c>
      <c r="AH589" s="134" t="s">
        <v>6712</v>
      </c>
      <c r="AI589" s="134" t="str">
        <f t="shared" si="18"/>
        <v xml:space="preserve">
札幌市手稲区稲穂一条１丁目４－１</v>
      </c>
      <c r="AJ589" s="134" t="str">
        <f t="shared" si="19"/>
        <v>〒006－0031</v>
      </c>
      <c r="AK589" s="134" t="s">
        <v>7057</v>
      </c>
      <c r="AO589" s="142" t="s">
        <v>1953</v>
      </c>
      <c r="AP589" s="134" t="str" cm="1">
        <f t="array" ref="AP589:AR589">_xlfn.TEXTSPLIT(AO589,CHAR(10))</f>
        <v>( 訪看10 )第    152 号</v>
      </c>
      <c r="AQ589" s="134" t="str">
        <v>( 訪看24 )第    335 号</v>
      </c>
      <c r="AR589" s="134" t="str">
        <v>( 訪看25 )第    437 号</v>
      </c>
      <c r="BM589" s="134" t="s">
        <v>11362</v>
      </c>
      <c r="BN589" s="134" t="s">
        <v>11363</v>
      </c>
      <c r="BO589" s="134" t="s">
        <v>11364</v>
      </c>
    </row>
    <row r="590" spans="1:72" ht="84" customHeight="1" thickBot="1">
      <c r="A590" s="133"/>
      <c r="B590" s="184"/>
      <c r="C590" s="140" t="s">
        <v>1955</v>
      </c>
      <c r="D590" s="184"/>
      <c r="E590" s="174" t="s">
        <v>1956</v>
      </c>
      <c r="F590" s="174"/>
      <c r="G590" s="184"/>
      <c r="H590" s="175" t="s">
        <v>1957</v>
      </c>
      <c r="I590" s="175"/>
      <c r="J590" s="184"/>
      <c r="K590" s="175" t="s">
        <v>1958</v>
      </c>
      <c r="L590" s="175"/>
      <c r="M590" s="184"/>
      <c r="N590" s="182" t="s">
        <v>1959</v>
      </c>
      <c r="O590" s="182"/>
      <c r="P590" s="184"/>
      <c r="Q590" s="141" t="s">
        <v>1960</v>
      </c>
      <c r="R590" s="184"/>
      <c r="S590" s="173" t="s">
        <v>1961</v>
      </c>
      <c r="T590" s="173"/>
      <c r="U590" s="173"/>
      <c r="V590" s="173"/>
      <c r="W590" s="184"/>
      <c r="X590" s="133"/>
      <c r="Y590" s="133"/>
      <c r="AB590" s="134" t="s">
        <v>9324</v>
      </c>
      <c r="AC590" s="146" t="str" cm="1">
        <f t="array" ref="AC590:AD590">_xlfn.TEXTSPLIT(H590,CHAR(10))</f>
        <v>株式会社誘喜</v>
      </c>
      <c r="AD590" s="146" t="str">
        <v>訪問看護ステーション誘喜</v>
      </c>
      <c r="AE590" s="146" t="s">
        <v>7953</v>
      </c>
      <c r="AF590" s="134" t="s">
        <v>7954</v>
      </c>
      <c r="AG590" s="134" t="str" cm="1">
        <f t="array" ref="AG590">_xlfn.TEXTJOIN(",",TRUE,_xlfn._xlws.FILTER(市町村コード!$B$2:$B$186,ISNUMBER(SEARCH(市町村コード!$B$2:$B$186,K590))))</f>
        <v>札幌市</v>
      </c>
      <c r="AH590" s="134" t="s">
        <v>6712</v>
      </c>
      <c r="AI590" s="134" t="str">
        <f t="shared" si="18"/>
        <v xml:space="preserve">
札幌市西区山の手一条６丁目５番５号</v>
      </c>
      <c r="AJ590" s="134" t="str">
        <f t="shared" si="19"/>
        <v>〒063－0001</v>
      </c>
      <c r="AK590" s="134" t="s">
        <v>7058</v>
      </c>
      <c r="AO590" s="142" t="s">
        <v>1960</v>
      </c>
      <c r="AP590" s="134" t="str" cm="1">
        <f t="array" ref="AP590:AW590">_xlfn.TEXTSPLIT(AO590,CHAR(10))</f>
        <v>( 訪看10 )第    159 号</v>
      </c>
      <c r="AQ590" s="134" t="str">
        <v>( 訪看24 )第    340 号</v>
      </c>
      <c r="AR590" s="134" t="str">
        <v>( 訪看25 )第    439 号</v>
      </c>
      <c r="AS590" s="134" t="str">
        <v>( 訪看27 )第     16 号</v>
      </c>
      <c r="AT590" s="134" t="str">
        <v>( 訪看28 )第     14 号</v>
      </c>
      <c r="AU590" s="134" t="str">
        <v>( 訪看34 )第    348 号</v>
      </c>
      <c r="AV590" s="134" t="str">
        <v>( 訪ベⅠ１ )第    240 号</v>
      </c>
      <c r="AW590" s="134" t="str">
        <v>( 訪看41 )第    436 号</v>
      </c>
      <c r="BM590" s="134" t="s">
        <v>11365</v>
      </c>
      <c r="BN590" s="134" t="s">
        <v>11366</v>
      </c>
      <c r="BO590" s="134" t="s">
        <v>11367</v>
      </c>
      <c r="BP590" s="134" t="s">
        <v>11368</v>
      </c>
      <c r="BQ590" s="134" t="s">
        <v>11369</v>
      </c>
      <c r="BR590" s="134" t="s">
        <v>11370</v>
      </c>
      <c r="BS590" s="134" t="s">
        <v>11371</v>
      </c>
      <c r="BT590" s="134" t="s">
        <v>11372</v>
      </c>
    </row>
    <row r="591" spans="1:72" ht="84" customHeight="1" thickBot="1">
      <c r="A591" s="133"/>
      <c r="B591" s="184"/>
      <c r="C591" s="140" t="s">
        <v>1962</v>
      </c>
      <c r="D591" s="184"/>
      <c r="E591" s="174" t="s">
        <v>1963</v>
      </c>
      <c r="F591" s="174"/>
      <c r="G591" s="184"/>
      <c r="H591" s="175" t="s">
        <v>1964</v>
      </c>
      <c r="I591" s="175"/>
      <c r="J591" s="184"/>
      <c r="K591" s="175" t="s">
        <v>1965</v>
      </c>
      <c r="L591" s="175"/>
      <c r="M591" s="184"/>
      <c r="N591" s="182" t="s">
        <v>1966</v>
      </c>
      <c r="O591" s="182"/>
      <c r="P591" s="184"/>
      <c r="Q591" s="141" t="s">
        <v>1967</v>
      </c>
      <c r="R591" s="184"/>
      <c r="S591" s="173" t="s">
        <v>1968</v>
      </c>
      <c r="T591" s="173"/>
      <c r="U591" s="173"/>
      <c r="V591" s="173"/>
      <c r="W591" s="184"/>
      <c r="X591" s="133"/>
      <c r="Y591" s="133"/>
      <c r="AB591" s="134" t="s">
        <v>9325</v>
      </c>
      <c r="AC591" s="146" t="str" cm="1">
        <f t="array" ref="AC591:AD591">_xlfn.TEXTSPLIT(H591,CHAR(10))</f>
        <v>有限会社エーアステス</v>
      </c>
      <c r="AD591" s="146" t="str">
        <v>訪問看護ステーションふもとばし</v>
      </c>
      <c r="AE591" s="146" t="s">
        <v>7955</v>
      </c>
      <c r="AF591" s="134" t="s">
        <v>7956</v>
      </c>
      <c r="AG591" s="134" t="str" cm="1">
        <f t="array" ref="AG591">_xlfn.TEXTJOIN(",",TRUE,_xlfn._xlws.FILTER(市町村コード!$B$2:$B$186,ISNUMBER(SEARCH(市町村コード!$B$2:$B$186,K591))))</f>
        <v>札幌市</v>
      </c>
      <c r="AH591" s="134" t="s">
        <v>6712</v>
      </c>
      <c r="AI591" s="134" t="str">
        <f t="shared" si="18"/>
        <v xml:space="preserve">
札幌市西区西野二条１丁目２－２０ふもと橋マンションＢ　１０５号</v>
      </c>
      <c r="AJ591" s="134" t="str">
        <f t="shared" si="19"/>
        <v>〒063－0032</v>
      </c>
      <c r="AK591" s="134" t="s">
        <v>7059</v>
      </c>
      <c r="AO591" s="142" t="s">
        <v>1967</v>
      </c>
      <c r="AP591" s="134" t="str" cm="1">
        <f t="array" ref="AP591:AW591">_xlfn.TEXTSPLIT(AO591,CHAR(10))</f>
        <v>( 訪看10 )第    170 号</v>
      </c>
      <c r="AQ591" s="134" t="str">
        <v>( 訪看23 )第    352 号</v>
      </c>
      <c r="AR591" s="134" t="str">
        <v>( 訪看25 )第    492 号</v>
      </c>
      <c r="AS591" s="134" t="str">
        <v>( 訪看27 )第     23 号</v>
      </c>
      <c r="AT591" s="134" t="str">
        <v>( 訪看28 )第     21 号</v>
      </c>
      <c r="AU591" s="134" t="str">
        <v>( 訪看機３ )第     21 号</v>
      </c>
      <c r="AV591" s="134" t="str">
        <v>( 訪看34 )第    387 号</v>
      </c>
      <c r="AW591" s="134" t="str">
        <v>( 訪看40 )第    563 号</v>
      </c>
      <c r="BM591" s="134" t="s">
        <v>11373</v>
      </c>
      <c r="BN591" s="134" t="s">
        <v>11374</v>
      </c>
      <c r="BO591" s="134" t="s">
        <v>11375</v>
      </c>
      <c r="BP591" s="134" t="s">
        <v>11376</v>
      </c>
      <c r="BQ591" s="134" t="s">
        <v>11377</v>
      </c>
      <c r="BR591" s="134" t="s">
        <v>11378</v>
      </c>
      <c r="BS591" s="134" t="s">
        <v>11379</v>
      </c>
      <c r="BT591" s="134" t="s">
        <v>11380</v>
      </c>
    </row>
    <row r="592" spans="1:72" ht="84" customHeight="1" thickBot="1">
      <c r="A592" s="133"/>
      <c r="B592" s="184"/>
      <c r="C592" s="140" t="s">
        <v>1969</v>
      </c>
      <c r="D592" s="184"/>
      <c r="E592" s="174" t="s">
        <v>1970</v>
      </c>
      <c r="F592" s="174"/>
      <c r="G592" s="184"/>
      <c r="H592" s="175" t="s">
        <v>1971</v>
      </c>
      <c r="I592" s="175"/>
      <c r="J592" s="184"/>
      <c r="K592" s="175" t="s">
        <v>1972</v>
      </c>
      <c r="L592" s="175"/>
      <c r="M592" s="184"/>
      <c r="N592" s="182" t="s">
        <v>1973</v>
      </c>
      <c r="O592" s="182"/>
      <c r="P592" s="184"/>
      <c r="Q592" s="141" t="s">
        <v>1974</v>
      </c>
      <c r="R592" s="184"/>
      <c r="S592" s="173" t="s">
        <v>1975</v>
      </c>
      <c r="T592" s="173"/>
      <c r="U592" s="173"/>
      <c r="V592" s="173"/>
      <c r="W592" s="184"/>
      <c r="X592" s="133"/>
      <c r="Y592" s="133"/>
      <c r="AB592" s="134" t="s">
        <v>9326</v>
      </c>
      <c r="AC592" s="146" t="str" cm="1">
        <f t="array" ref="AC592:AD592">_xlfn.TEXTSPLIT(H592,CHAR(10))</f>
        <v>株式会社まごころ</v>
      </c>
      <c r="AD592" s="146" t="str">
        <v>訪問看護リハビリステーションまごころ</v>
      </c>
      <c r="AE592" s="146" t="s">
        <v>7957</v>
      </c>
      <c r="AF592" s="134" t="s">
        <v>7958</v>
      </c>
      <c r="AG592" s="134" t="str" cm="1">
        <f t="array" ref="AG592">_xlfn.TEXTJOIN(",",TRUE,_xlfn._xlws.FILTER(市町村コード!$B$2:$B$186,ISNUMBER(SEARCH(市町村コード!$B$2:$B$186,K592))))</f>
        <v>札幌市</v>
      </c>
      <c r="AH592" s="134" t="s">
        <v>6712</v>
      </c>
      <c r="AI592" s="134" t="str">
        <f t="shared" si="18"/>
        <v xml:space="preserve">
札幌市西区山の手四条１丁目１－１　ＮＯ．３マックスビル３階</v>
      </c>
      <c r="AJ592" s="134" t="str">
        <f t="shared" si="19"/>
        <v>〒063－0004</v>
      </c>
      <c r="AK592" s="134" t="s">
        <v>7060</v>
      </c>
      <c r="AO592" s="142" t="s">
        <v>1974</v>
      </c>
      <c r="AP592" s="134" t="str" cm="1">
        <f t="array" ref="AP592:AV592">_xlfn.TEXTSPLIT(AO592,CHAR(10))</f>
        <v>( 訪看10 )第    209 号</v>
      </c>
      <c r="AQ592" s="134" t="str">
        <v>( 訪看24 )第    788 号</v>
      </c>
      <c r="AR592" s="134" t="str">
        <v>( 訪看25 )第    862 号</v>
      </c>
      <c r="AS592" s="134" t="str">
        <v>( 訪ベⅠ１ )第      4 号</v>
      </c>
      <c r="AT592" s="134" t="str">
        <v>( 訪ベⅠ１注 )第    103 号</v>
      </c>
      <c r="AU592" s="134" t="str">
        <v>( 訪看40 )第    411 号</v>
      </c>
      <c r="AV592" s="134" t="str">
        <v>( 訪看41 )第    160 号</v>
      </c>
      <c r="BM592" s="134" t="s">
        <v>11381</v>
      </c>
      <c r="BN592" s="134" t="s">
        <v>11382</v>
      </c>
      <c r="BO592" s="134" t="s">
        <v>11383</v>
      </c>
      <c r="BP592" s="134" t="s">
        <v>11384</v>
      </c>
      <c r="BQ592" s="134" t="s">
        <v>11385</v>
      </c>
      <c r="BR592" s="134" t="s">
        <v>11386</v>
      </c>
      <c r="BS592" s="134" t="s">
        <v>11387</v>
      </c>
    </row>
    <row r="593" spans="1:76" ht="60.95" customHeight="1" thickBot="1">
      <c r="A593" s="133"/>
      <c r="B593" s="184"/>
      <c r="C593" s="133"/>
      <c r="D593" s="184"/>
      <c r="E593" s="133"/>
      <c r="F593" s="133"/>
      <c r="G593" s="184"/>
      <c r="H593" s="133"/>
      <c r="I593" s="133"/>
      <c r="J593" s="184"/>
      <c r="K593" s="133"/>
      <c r="L593" s="133"/>
      <c r="M593" s="184"/>
      <c r="N593" s="133"/>
      <c r="O593" s="133"/>
      <c r="P593" s="184"/>
      <c r="Q593" s="133"/>
      <c r="R593" s="184"/>
      <c r="S593" s="133"/>
      <c r="T593" s="133"/>
      <c r="U593" s="133"/>
      <c r="V593" s="133"/>
      <c r="W593" s="184"/>
      <c r="X593" s="133"/>
      <c r="Y593" s="133"/>
      <c r="AB593" s="134" t="s">
        <v>6911</v>
      </c>
      <c r="AC593" s="146" t="e" cm="1">
        <f t="array" ref="AC593">_xlfn.TEXTSPLIT(H593,CHAR(10))</f>
        <v>#VALUE!</v>
      </c>
      <c r="AD593" s="146"/>
      <c r="AE593" s="146" t="e">
        <v>#VALUE!</v>
      </c>
      <c r="AG593" s="134" t="e" cm="1" vm="1">
        <f t="array" ref="AG593">_xlfn.TEXTJOIN(",",TRUE,_xlfn._xlws.FILTER(市町村コード!$B$2:$B$186,ISNUMBER(SEARCH(市町村コード!$B$2:$B$186,K593))))</f>
        <v>#VALUE!</v>
      </c>
      <c r="AH593" s="134" t="e" vm="1">
        <v>#VALUE!</v>
      </c>
      <c r="AI593" s="134" t="str">
        <f t="shared" si="18"/>
        <v/>
      </c>
      <c r="AJ593" s="134" t="str">
        <f t="shared" si="19"/>
        <v/>
      </c>
      <c r="AK593" s="134" t="s">
        <v>6911</v>
      </c>
      <c r="AO593" s="133"/>
      <c r="AP593" s="134" t="e" cm="1">
        <f t="array" ref="AP593">_xlfn.TEXTSPLIT(AO593,CHAR(10))</f>
        <v>#VALUE!</v>
      </c>
      <c r="BM593" s="134" t="e">
        <v>#VALUE!</v>
      </c>
    </row>
    <row r="594" spans="1:76" ht="0.95" customHeight="1">
      <c r="A594" s="133"/>
      <c r="B594" s="183"/>
      <c r="C594" s="183"/>
      <c r="D594" s="183"/>
      <c r="E594" s="183"/>
      <c r="F594" s="183"/>
      <c r="G594" s="183"/>
      <c r="H594" s="183"/>
      <c r="I594" s="183"/>
      <c r="J594" s="183"/>
      <c r="K594" s="183"/>
      <c r="L594" s="183"/>
      <c r="M594" s="183"/>
      <c r="N594" s="183"/>
      <c r="O594" s="183"/>
      <c r="P594" s="183"/>
      <c r="Q594" s="183"/>
      <c r="R594" s="183"/>
      <c r="S594" s="183"/>
      <c r="T594" s="183"/>
      <c r="U594" s="183"/>
      <c r="V594" s="183"/>
      <c r="W594" s="133"/>
      <c r="X594" s="133"/>
      <c r="Y594" s="133"/>
      <c r="AB594" s="134" t="s">
        <v>6911</v>
      </c>
      <c r="AC594" s="146" t="e" cm="1">
        <f t="array" ref="AC594">_xlfn.TEXTSPLIT(H594,CHAR(10))</f>
        <v>#VALUE!</v>
      </c>
      <c r="AD594" s="146"/>
      <c r="AE594" s="146" t="e">
        <v>#VALUE!</v>
      </c>
      <c r="AG594" s="134" t="e" cm="1" vm="1">
        <f t="array" ref="AG594">_xlfn.TEXTJOIN(",",TRUE,_xlfn._xlws.FILTER(市町村コード!$B$2:$B$186,ISNUMBER(SEARCH(市町村コード!$B$2:$B$186,K594))))</f>
        <v>#VALUE!</v>
      </c>
      <c r="AH594" s="134" t="e" vm="1">
        <v>#VALUE!</v>
      </c>
      <c r="AI594" s="134" t="str">
        <f t="shared" si="18"/>
        <v/>
      </c>
      <c r="AJ594" s="134" t="str">
        <f t="shared" si="19"/>
        <v/>
      </c>
      <c r="AK594" s="134" t="s">
        <v>6911</v>
      </c>
      <c r="AP594" s="134" t="e" cm="1">
        <f t="array" ref="AP594">_xlfn.TEXTSPLIT(AO594,CHAR(10))</f>
        <v>#VALUE!</v>
      </c>
      <c r="BM594" s="134" t="e">
        <v>#VALUE!</v>
      </c>
    </row>
    <row r="595" spans="1:76" ht="60" customHeight="1">
      <c r="A595" s="133"/>
      <c r="B595" s="133"/>
      <c r="C595" s="133"/>
      <c r="D595" s="133"/>
      <c r="E595" s="133"/>
      <c r="F595" s="133"/>
      <c r="G595" s="133"/>
      <c r="H595" s="133"/>
      <c r="I595" s="133"/>
      <c r="J595" s="133"/>
      <c r="K595" s="133"/>
      <c r="L595" s="133"/>
      <c r="M595" s="133"/>
      <c r="N595" s="133"/>
      <c r="O595" s="133"/>
      <c r="P595" s="133"/>
      <c r="Q595" s="133"/>
      <c r="R595" s="133"/>
      <c r="S595" s="133"/>
      <c r="T595" s="133"/>
      <c r="U595" s="133"/>
      <c r="V595" s="133"/>
      <c r="W595" s="133"/>
      <c r="X595" s="133"/>
      <c r="Y595" s="133"/>
      <c r="AB595" s="134" t="s">
        <v>6911</v>
      </c>
      <c r="AC595" s="146" t="e" cm="1">
        <f t="array" ref="AC595">_xlfn.TEXTSPLIT(H595,CHAR(10))</f>
        <v>#VALUE!</v>
      </c>
      <c r="AD595" s="146"/>
      <c r="AE595" s="146" t="e">
        <v>#VALUE!</v>
      </c>
      <c r="AG595" s="134" t="e" cm="1" vm="1">
        <f t="array" ref="AG595">_xlfn.TEXTJOIN(",",TRUE,_xlfn._xlws.FILTER(市町村コード!$B$2:$B$186,ISNUMBER(SEARCH(市町村コード!$B$2:$B$186,K595))))</f>
        <v>#VALUE!</v>
      </c>
      <c r="AH595" s="134" t="e" vm="1">
        <v>#VALUE!</v>
      </c>
      <c r="AI595" s="134" t="str">
        <f t="shared" si="18"/>
        <v/>
      </c>
      <c r="AJ595" s="134" t="str">
        <f t="shared" si="19"/>
        <v/>
      </c>
      <c r="AK595" s="134" t="s">
        <v>6911</v>
      </c>
      <c r="AO595" s="133"/>
      <c r="AP595" s="134" t="e" cm="1">
        <f t="array" ref="AP595">_xlfn.TEXTSPLIT(AO595,CHAR(10))</f>
        <v>#VALUE!</v>
      </c>
      <c r="BM595" s="134" t="e">
        <v>#VALUE!</v>
      </c>
    </row>
    <row r="596" spans="1:76" ht="12" customHeight="1">
      <c r="A596" s="133"/>
      <c r="B596" s="133"/>
      <c r="C596" s="133"/>
      <c r="D596" s="133"/>
      <c r="E596" s="133"/>
      <c r="F596" s="133"/>
      <c r="G596" s="133"/>
      <c r="H596" s="133"/>
      <c r="I596" s="133"/>
      <c r="J596" s="133"/>
      <c r="K596" s="133"/>
      <c r="L596" s="133"/>
      <c r="M596" s="133"/>
      <c r="N596" s="133"/>
      <c r="O596" s="133"/>
      <c r="P596" s="133"/>
      <c r="Q596" s="133"/>
      <c r="R596" s="133"/>
      <c r="S596" s="133"/>
      <c r="T596" s="133"/>
      <c r="U596" s="133"/>
      <c r="V596" s="133"/>
      <c r="W596" s="133"/>
      <c r="X596" s="133"/>
      <c r="Y596" s="133"/>
      <c r="AB596" s="134" t="s">
        <v>6911</v>
      </c>
      <c r="AC596" s="146" t="e" cm="1">
        <f t="array" ref="AC596">_xlfn.TEXTSPLIT(H596,CHAR(10))</f>
        <v>#VALUE!</v>
      </c>
      <c r="AD596" s="146"/>
      <c r="AE596" s="146" t="e">
        <v>#VALUE!</v>
      </c>
      <c r="AG596" s="134" t="e" cm="1" vm="1">
        <f t="array" ref="AG596">_xlfn.TEXTJOIN(",",TRUE,_xlfn._xlws.FILTER(市町村コード!$B$2:$B$186,ISNUMBER(SEARCH(市町村コード!$B$2:$B$186,K596))))</f>
        <v>#VALUE!</v>
      </c>
      <c r="AH596" s="134" t="e" vm="1">
        <v>#VALUE!</v>
      </c>
      <c r="AI596" s="134" t="str">
        <f t="shared" si="18"/>
        <v/>
      </c>
      <c r="AJ596" s="134" t="str">
        <f t="shared" si="19"/>
        <v/>
      </c>
      <c r="AK596" s="134" t="s">
        <v>6911</v>
      </c>
      <c r="AO596" s="133"/>
      <c r="AP596" s="134" t="e" cm="1">
        <f t="array" ref="AP596">_xlfn.TEXTSPLIT(AO596,CHAR(10))</f>
        <v>#VALUE!</v>
      </c>
      <c r="BM596" s="134" t="e">
        <v>#VALUE!</v>
      </c>
    </row>
    <row r="597" spans="1:76" ht="8.1" customHeight="1">
      <c r="A597" s="133"/>
      <c r="B597" s="133"/>
      <c r="C597" s="133"/>
      <c r="D597" s="133"/>
      <c r="E597" s="133"/>
      <c r="F597" s="133"/>
      <c r="G597" s="133"/>
      <c r="H597" s="133"/>
      <c r="I597" s="178" t="s">
        <v>476</v>
      </c>
      <c r="J597" s="178"/>
      <c r="K597" s="178"/>
      <c r="L597" s="133"/>
      <c r="M597" s="133"/>
      <c r="N597" s="133"/>
      <c r="O597" s="133"/>
      <c r="P597" s="133"/>
      <c r="Q597" s="133"/>
      <c r="R597" s="133"/>
      <c r="S597" s="133"/>
      <c r="T597" s="133"/>
      <c r="U597" s="133"/>
      <c r="V597" s="133"/>
      <c r="W597" s="133"/>
      <c r="X597" s="133"/>
      <c r="Y597" s="133"/>
      <c r="AB597" s="134" t="s">
        <v>6911</v>
      </c>
      <c r="AC597" s="146" t="e" cm="1">
        <f t="array" ref="AC597">_xlfn.TEXTSPLIT(H597,CHAR(10))</f>
        <v>#VALUE!</v>
      </c>
      <c r="AD597" s="146"/>
      <c r="AE597" s="146" t="e">
        <v>#VALUE!</v>
      </c>
      <c r="AG597" s="134" t="e" cm="1" vm="1">
        <f t="array" ref="AG597">_xlfn.TEXTJOIN(",",TRUE,_xlfn._xlws.FILTER(市町村コード!$B$2:$B$186,ISNUMBER(SEARCH(市町村コード!$B$2:$B$186,K597))))</f>
        <v>#VALUE!</v>
      </c>
      <c r="AH597" s="134" t="e" vm="1">
        <v>#VALUE!</v>
      </c>
      <c r="AI597" s="134" t="str">
        <f t="shared" si="18"/>
        <v/>
      </c>
      <c r="AJ597" s="134" t="str">
        <f t="shared" si="19"/>
        <v/>
      </c>
      <c r="AK597" s="134" t="s">
        <v>6911</v>
      </c>
      <c r="AO597" s="133"/>
      <c r="AP597" s="134" t="e" cm="1">
        <f t="array" ref="AP597">_xlfn.TEXTSPLIT(AO597,CHAR(10))</f>
        <v>#VALUE!</v>
      </c>
      <c r="BM597" s="134" t="e">
        <v>#VALUE!</v>
      </c>
    </row>
    <row r="598" spans="1:76" ht="12" customHeight="1">
      <c r="A598" s="133"/>
      <c r="B598" s="179"/>
      <c r="C598" s="179"/>
      <c r="D598" s="179"/>
      <c r="E598" s="179"/>
      <c r="F598" s="133"/>
      <c r="G598" s="133"/>
      <c r="H598" s="133"/>
      <c r="I598" s="178"/>
      <c r="J598" s="178"/>
      <c r="K598" s="178"/>
      <c r="L598" s="133"/>
      <c r="M598" s="133"/>
      <c r="N598" s="133"/>
      <c r="O598" s="133"/>
      <c r="P598" s="133"/>
      <c r="Q598" s="133"/>
      <c r="R598" s="133"/>
      <c r="S598" s="133"/>
      <c r="T598" s="133"/>
      <c r="U598" s="133"/>
      <c r="V598" s="133"/>
      <c r="W598" s="133"/>
      <c r="X598" s="133"/>
      <c r="Y598" s="133"/>
      <c r="AB598" s="134" t="s">
        <v>6911</v>
      </c>
      <c r="AC598" s="146" t="e" cm="1">
        <f t="array" ref="AC598">_xlfn.TEXTSPLIT(H598,CHAR(10))</f>
        <v>#VALUE!</v>
      </c>
      <c r="AD598" s="146"/>
      <c r="AE598" s="146" t="e">
        <v>#VALUE!</v>
      </c>
      <c r="AG598" s="134" t="e" cm="1" vm="1">
        <f t="array" ref="AG598">_xlfn.TEXTJOIN(",",TRUE,_xlfn._xlws.FILTER(市町村コード!$B$2:$B$186,ISNUMBER(SEARCH(市町村コード!$B$2:$B$186,K598))))</f>
        <v>#VALUE!</v>
      </c>
      <c r="AH598" s="134" t="e" vm="1">
        <v>#VALUE!</v>
      </c>
      <c r="AI598" s="134" t="str">
        <f t="shared" si="18"/>
        <v/>
      </c>
      <c r="AJ598" s="134" t="str">
        <f t="shared" si="19"/>
        <v/>
      </c>
      <c r="AK598" s="134" t="s">
        <v>6911</v>
      </c>
      <c r="AO598" s="133"/>
      <c r="AP598" s="134" t="e" cm="1">
        <f t="array" ref="AP598">_xlfn.TEXTSPLIT(AO598,CHAR(10))</f>
        <v>#VALUE!</v>
      </c>
      <c r="BM598" s="134" t="e">
        <v>#VALUE!</v>
      </c>
    </row>
    <row r="599" spans="1:76" ht="14.1" customHeight="1">
      <c r="A599" s="133"/>
      <c r="B599" s="133"/>
      <c r="C599" s="180" t="s">
        <v>477</v>
      </c>
      <c r="D599" s="180"/>
      <c r="E599" s="180"/>
      <c r="F599" s="180"/>
      <c r="G599" s="180"/>
      <c r="H599" s="180"/>
      <c r="I599" s="180"/>
      <c r="J599" s="180"/>
      <c r="K599" s="180"/>
      <c r="L599" s="133"/>
      <c r="M599" s="133"/>
      <c r="N599" s="133"/>
      <c r="O599" s="181" t="s">
        <v>478</v>
      </c>
      <c r="P599" s="181"/>
      <c r="Q599" s="181"/>
      <c r="R599" s="181"/>
      <c r="S599" s="181"/>
      <c r="T599" s="135" t="s">
        <v>746</v>
      </c>
      <c r="U599" s="136" t="s">
        <v>480</v>
      </c>
      <c r="V599" s="133"/>
      <c r="W599" s="133"/>
      <c r="X599" s="133"/>
      <c r="Y599" s="133"/>
      <c r="AB599" s="134" t="s">
        <v>6911</v>
      </c>
      <c r="AC599" s="146" t="e" cm="1">
        <f t="array" ref="AC599">_xlfn.TEXTSPLIT(H599,CHAR(10))</f>
        <v>#VALUE!</v>
      </c>
      <c r="AD599" s="146"/>
      <c r="AE599" s="146" t="e">
        <v>#VALUE!</v>
      </c>
      <c r="AG599" s="134" t="e" cm="1" vm="1">
        <f t="array" ref="AG599">_xlfn.TEXTJOIN(",",TRUE,_xlfn._xlws.FILTER(市町村コード!$B$2:$B$186,ISNUMBER(SEARCH(市町村コード!$B$2:$B$186,K599))))</f>
        <v>#VALUE!</v>
      </c>
      <c r="AH599" s="134" t="e" vm="1">
        <v>#VALUE!</v>
      </c>
      <c r="AI599" s="134" t="str">
        <f t="shared" si="18"/>
        <v/>
      </c>
      <c r="AJ599" s="134" t="str">
        <f t="shared" si="19"/>
        <v/>
      </c>
      <c r="AK599" s="134" t="s">
        <v>6911</v>
      </c>
      <c r="AP599" s="134" t="e" cm="1">
        <f t="array" ref="AP599">_xlfn.TEXTSPLIT(AO599,CHAR(10))</f>
        <v>#VALUE!</v>
      </c>
      <c r="BM599" s="134" t="e">
        <v>#VALUE!</v>
      </c>
    </row>
    <row r="600" spans="1:76" ht="0.95" customHeight="1" thickBot="1">
      <c r="A600" s="133"/>
      <c r="B600" s="133"/>
      <c r="C600" s="133"/>
      <c r="D600" s="133"/>
      <c r="E600" s="133"/>
      <c r="F600" s="133"/>
      <c r="G600" s="133"/>
      <c r="H600" s="133"/>
      <c r="I600" s="133"/>
      <c r="J600" s="133"/>
      <c r="K600" s="133"/>
      <c r="L600" s="133"/>
      <c r="M600" s="133"/>
      <c r="N600" s="133"/>
      <c r="O600" s="133"/>
      <c r="P600" s="133"/>
      <c r="Q600" s="133"/>
      <c r="R600" s="133"/>
      <c r="S600" s="133"/>
      <c r="T600" s="133"/>
      <c r="U600" s="133"/>
      <c r="V600" s="133"/>
      <c r="W600" s="133"/>
      <c r="X600" s="133"/>
      <c r="Y600" s="133"/>
      <c r="AB600" s="134" t="s">
        <v>6911</v>
      </c>
      <c r="AC600" s="146" t="e" cm="1">
        <f t="array" ref="AC600">_xlfn.TEXTSPLIT(H600,CHAR(10))</f>
        <v>#VALUE!</v>
      </c>
      <c r="AD600" s="146"/>
      <c r="AE600" s="146" t="e">
        <v>#VALUE!</v>
      </c>
      <c r="AG600" s="134" t="e" cm="1" vm="1">
        <f t="array" ref="AG600">_xlfn.TEXTJOIN(",",TRUE,_xlfn._xlws.FILTER(市町村コード!$B$2:$B$186,ISNUMBER(SEARCH(市町村コード!$B$2:$B$186,K600))))</f>
        <v>#VALUE!</v>
      </c>
      <c r="AH600" s="134" t="e" vm="1">
        <v>#VALUE!</v>
      </c>
      <c r="AI600" s="134" t="str">
        <f t="shared" si="18"/>
        <v/>
      </c>
      <c r="AJ600" s="134" t="str">
        <f t="shared" si="19"/>
        <v/>
      </c>
      <c r="AK600" s="134" t="s">
        <v>6911</v>
      </c>
      <c r="AO600" s="133"/>
      <c r="AP600" s="134" t="e" cm="1">
        <f t="array" ref="AP600">_xlfn.TEXTSPLIT(AO600,CHAR(10))</f>
        <v>#VALUE!</v>
      </c>
      <c r="BM600" s="134" t="e">
        <v>#VALUE!</v>
      </c>
    </row>
    <row r="601" spans="1:76" ht="0.95" customHeight="1">
      <c r="A601" s="133"/>
      <c r="B601" s="176"/>
      <c r="C601" s="176"/>
      <c r="D601" s="176"/>
      <c r="E601" s="176"/>
      <c r="F601" s="176"/>
      <c r="G601" s="176"/>
      <c r="H601" s="176"/>
      <c r="I601" s="176"/>
      <c r="J601" s="176"/>
      <c r="K601" s="176"/>
      <c r="L601" s="176"/>
      <c r="M601" s="176"/>
      <c r="N601" s="176"/>
      <c r="O601" s="176"/>
      <c r="P601" s="176"/>
      <c r="Q601" s="176"/>
      <c r="R601" s="176"/>
      <c r="S601" s="176"/>
      <c r="T601" s="176"/>
      <c r="U601" s="176"/>
      <c r="V601" s="176"/>
      <c r="W601" s="176"/>
      <c r="X601" s="133"/>
      <c r="Y601" s="133"/>
      <c r="AB601" s="134" t="s">
        <v>6911</v>
      </c>
      <c r="AC601" s="146" t="e" cm="1">
        <f t="array" ref="AC601">_xlfn.TEXTSPLIT(H601,CHAR(10))</f>
        <v>#VALUE!</v>
      </c>
      <c r="AD601" s="146"/>
      <c r="AE601" s="146" t="e">
        <v>#VALUE!</v>
      </c>
      <c r="AG601" s="134" t="e" cm="1" vm="1">
        <f t="array" ref="AG601">_xlfn.TEXTJOIN(",",TRUE,_xlfn._xlws.FILTER(市町村コード!$B$2:$B$186,ISNUMBER(SEARCH(市町村コード!$B$2:$B$186,K601))))</f>
        <v>#VALUE!</v>
      </c>
      <c r="AH601" s="134" t="e" vm="1">
        <v>#VALUE!</v>
      </c>
      <c r="AI601" s="134" t="str">
        <f t="shared" si="18"/>
        <v/>
      </c>
      <c r="AJ601" s="134" t="str">
        <f t="shared" si="19"/>
        <v/>
      </c>
      <c r="AK601" s="134" t="s">
        <v>6911</v>
      </c>
      <c r="AP601" s="134" t="e" cm="1">
        <f t="array" ref="AP601">_xlfn.TEXTSPLIT(AO601,CHAR(10))</f>
        <v>#VALUE!</v>
      </c>
      <c r="BM601" s="134" t="e">
        <v>#VALUE!</v>
      </c>
    </row>
    <row r="602" spans="1:76" ht="15.95" customHeight="1" thickBot="1">
      <c r="A602" s="133"/>
      <c r="B602" s="137"/>
      <c r="C602" s="138" t="s">
        <v>481</v>
      </c>
      <c r="D602" s="137"/>
      <c r="E602" s="177" t="s">
        <v>482</v>
      </c>
      <c r="F602" s="177"/>
      <c r="G602" s="137"/>
      <c r="H602" s="177" t="s">
        <v>483</v>
      </c>
      <c r="I602" s="177"/>
      <c r="J602" s="137"/>
      <c r="K602" s="177" t="s">
        <v>484</v>
      </c>
      <c r="L602" s="177"/>
      <c r="M602" s="137"/>
      <c r="N602" s="177" t="s">
        <v>485</v>
      </c>
      <c r="O602" s="177"/>
      <c r="P602" s="137"/>
      <c r="Q602" s="139" t="s">
        <v>486</v>
      </c>
      <c r="R602" s="137"/>
      <c r="S602" s="177" t="s">
        <v>487</v>
      </c>
      <c r="T602" s="177"/>
      <c r="U602" s="177"/>
      <c r="V602" s="177"/>
      <c r="W602" s="137"/>
      <c r="X602" s="133"/>
      <c r="Y602" s="133"/>
      <c r="AB602" s="134" t="s">
        <v>482</v>
      </c>
      <c r="AC602" s="146" t="str" cm="1">
        <f t="array" ref="AC602">_xlfn.TEXTSPLIT(H602,CHAR(10))</f>
        <v>事業者名/事業所名</v>
      </c>
      <c r="AD602" s="146"/>
      <c r="AE602" s="146" t="s">
        <v>483</v>
      </c>
      <c r="AG602" s="134" t="e" cm="1" vm="1">
        <f t="array" ref="AG602">_xlfn.TEXTJOIN(",",TRUE,_xlfn._xlws.FILTER(市町村コード!$B$2:$B$186,ISNUMBER(SEARCH(市町村コード!$B$2:$B$186,K602))))</f>
        <v>#VALUE!</v>
      </c>
      <c r="AH602" s="134" t="e" vm="1">
        <v>#VALUE!</v>
      </c>
      <c r="AI602" s="134" t="str">
        <f t="shared" si="18"/>
        <v/>
      </c>
      <c r="AJ602" s="134" t="str">
        <f t="shared" si="19"/>
        <v>事業所所在地</v>
      </c>
      <c r="AK602" s="134" t="s">
        <v>484</v>
      </c>
      <c r="AO602" s="139" t="s">
        <v>486</v>
      </c>
      <c r="AP602" s="134" t="str" cm="1">
        <f t="array" ref="AP602">_xlfn.TEXTSPLIT(AO602,CHAR(10))</f>
        <v>受理番号</v>
      </c>
      <c r="BM602" s="134" t="s">
        <v>486</v>
      </c>
    </row>
    <row r="603" spans="1:76" ht="66" customHeight="1" thickBot="1">
      <c r="A603" s="133"/>
      <c r="B603" s="184"/>
      <c r="C603" s="140" t="s">
        <v>1976</v>
      </c>
      <c r="D603" s="184"/>
      <c r="E603" s="174" t="s">
        <v>1977</v>
      </c>
      <c r="F603" s="174"/>
      <c r="G603" s="184"/>
      <c r="H603" s="175" t="s">
        <v>1978</v>
      </c>
      <c r="I603" s="175"/>
      <c r="J603" s="184"/>
      <c r="K603" s="175" t="s">
        <v>1979</v>
      </c>
      <c r="L603" s="175"/>
      <c r="M603" s="184"/>
      <c r="N603" s="182" t="s">
        <v>1980</v>
      </c>
      <c r="O603" s="182"/>
      <c r="P603" s="184"/>
      <c r="Q603" s="141" t="s">
        <v>1981</v>
      </c>
      <c r="R603" s="184"/>
      <c r="S603" s="173" t="s">
        <v>1982</v>
      </c>
      <c r="T603" s="173"/>
      <c r="U603" s="173"/>
      <c r="V603" s="173"/>
      <c r="W603" s="184"/>
      <c r="X603" s="133"/>
      <c r="Y603" s="133"/>
      <c r="AB603" s="134" t="s">
        <v>9327</v>
      </c>
      <c r="AC603" s="146" t="str" cm="1">
        <f t="array" ref="AC603:AD603">_xlfn.TEXTSPLIT(H603,CHAR(10))</f>
        <v>セントケア北海道株式会社</v>
      </c>
      <c r="AD603" s="146" t="str">
        <v>セントケア訪問看護ステーション札幌</v>
      </c>
      <c r="AE603" s="146" t="s">
        <v>7959</v>
      </c>
      <c r="AF603" s="134" t="s">
        <v>7960</v>
      </c>
      <c r="AG603" s="134" t="str" cm="1">
        <f t="array" ref="AG603">_xlfn.TEXTJOIN(",",TRUE,_xlfn._xlws.FILTER(市町村コード!$B$2:$B$186,ISNUMBER(SEARCH(市町村コード!$B$2:$B$186,K603))))</f>
        <v>札幌市</v>
      </c>
      <c r="AH603" s="134" t="s">
        <v>6712</v>
      </c>
      <c r="AI603" s="134" t="str">
        <f t="shared" si="18"/>
        <v xml:space="preserve">
札幌市西区琴似一条６丁目４番３号札幌琴似第一ビル１Ｆ</v>
      </c>
      <c r="AJ603" s="134" t="str">
        <f t="shared" si="19"/>
        <v>〒063－0811</v>
      </c>
      <c r="AK603" s="134" t="s">
        <v>7061</v>
      </c>
      <c r="AO603" s="142" t="s">
        <v>1981</v>
      </c>
      <c r="AP603" s="134" t="str" cm="1">
        <f t="array" ref="AP603:AT603">_xlfn.TEXTSPLIT(AO603,CHAR(10))</f>
        <v>( 訪看24 )第    355 号</v>
      </c>
      <c r="AQ603" s="134" t="str">
        <v>( 訪看25 )第    453 号</v>
      </c>
      <c r="AR603" s="134" t="str">
        <v>( 訪ベⅠ１ )第    276 号</v>
      </c>
      <c r="AS603" s="134" t="str">
        <v>( 訪ベⅠ１注 )第    181 号</v>
      </c>
      <c r="AT603" s="134" t="str">
        <v>( 訪看40 )第    243 号</v>
      </c>
      <c r="BM603" s="134" t="s">
        <v>11388</v>
      </c>
      <c r="BN603" s="134" t="s">
        <v>11389</v>
      </c>
      <c r="BO603" s="134" t="s">
        <v>11390</v>
      </c>
      <c r="BP603" s="134" t="s">
        <v>11391</v>
      </c>
      <c r="BQ603" s="134" t="s">
        <v>11392</v>
      </c>
    </row>
    <row r="604" spans="1:76" ht="138" customHeight="1" thickBot="1">
      <c r="A604" s="133"/>
      <c r="B604" s="184"/>
      <c r="C604" s="140" t="s">
        <v>1983</v>
      </c>
      <c r="D604" s="184"/>
      <c r="E604" s="174" t="s">
        <v>1984</v>
      </c>
      <c r="F604" s="174"/>
      <c r="G604" s="184"/>
      <c r="H604" s="175" t="s">
        <v>1985</v>
      </c>
      <c r="I604" s="175"/>
      <c r="J604" s="184"/>
      <c r="K604" s="175" t="s">
        <v>1986</v>
      </c>
      <c r="L604" s="175"/>
      <c r="M604" s="184"/>
      <c r="N604" s="182" t="s">
        <v>1987</v>
      </c>
      <c r="O604" s="182"/>
      <c r="P604" s="184"/>
      <c r="Q604" s="141" t="s">
        <v>1988</v>
      </c>
      <c r="R604" s="184"/>
      <c r="S604" s="173" t="s">
        <v>1989</v>
      </c>
      <c r="T604" s="173"/>
      <c r="U604" s="173"/>
      <c r="V604" s="173"/>
      <c r="W604" s="184"/>
      <c r="X604" s="133"/>
      <c r="Y604" s="133"/>
      <c r="AB604" s="134" t="s">
        <v>9328</v>
      </c>
      <c r="AC604" s="146" t="str" cm="1">
        <f t="array" ref="AC604:AD604">_xlfn.TEXTSPLIT(H604,CHAR(10))</f>
        <v>株式会社スマイル</v>
      </c>
      <c r="AD604" s="146" t="str">
        <v>訪問看護ステーション　ピンポンハート</v>
      </c>
      <c r="AE604" s="146" t="s">
        <v>7961</v>
      </c>
      <c r="AF604" s="134" t="s">
        <v>7962</v>
      </c>
      <c r="AG604" s="134" t="str" cm="1">
        <f t="array" ref="AG604">_xlfn.TEXTJOIN(",",TRUE,_xlfn._xlws.FILTER(市町村コード!$B$2:$B$186,ISNUMBER(SEARCH(市町村コード!$B$2:$B$186,K604))))</f>
        <v>札幌市</v>
      </c>
      <c r="AH604" s="134" t="s">
        <v>6712</v>
      </c>
      <c r="AI604" s="134" t="str">
        <f t="shared" si="18"/>
        <v xml:space="preserve">
札幌市手稲区曙二条３丁目４－２８</v>
      </c>
      <c r="AJ604" s="134" t="str">
        <f t="shared" si="19"/>
        <v>〒006－0832</v>
      </c>
      <c r="AK604" s="134" t="s">
        <v>6943</v>
      </c>
      <c r="AO604" s="142" t="s">
        <v>1988</v>
      </c>
      <c r="AP604" s="134" t="str" cm="1">
        <f t="array" ref="AP604:BA604">_xlfn.TEXTSPLIT(AO604,CHAR(10))</f>
        <v>( 訪看10 )第    182 号</v>
      </c>
      <c r="AQ604" s="134" t="str">
        <v>( 訪看23 )第    369 号</v>
      </c>
      <c r="AR604" s="134" t="str">
        <v>( 訪看25 )第    469 号</v>
      </c>
      <c r="AS604" s="134" t="str">
        <v>( 訪看26 )第      7 号</v>
      </c>
      <c r="AT604" s="134" t="str">
        <v>( 訪看27 )第     32 号</v>
      </c>
      <c r="AU604" s="134" t="str">
        <v>( 訪看機１ )第     36 号</v>
      </c>
      <c r="AV604" s="134" t="str">
        <v>( 訪看32 )第      4 号</v>
      </c>
      <c r="AW604" s="134" t="str">
        <v>( 訪看34 )第     98 号</v>
      </c>
      <c r="AX604" s="134" t="str">
        <v>( 訪看35 )第     35 号</v>
      </c>
      <c r="AY604" s="134" t="str">
        <v>( 訪ベⅠ１ )第    153 号</v>
      </c>
      <c r="AZ604" s="134" t="str">
        <v>( 訪ベⅠ１注 )第    348 号</v>
      </c>
      <c r="BA604" s="134" t="str">
        <v>( 訪看40 )第      6 号</v>
      </c>
      <c r="BM604" s="134" t="s">
        <v>11393</v>
      </c>
      <c r="BN604" s="134" t="s">
        <v>11394</v>
      </c>
      <c r="BO604" s="134" t="s">
        <v>11395</v>
      </c>
      <c r="BP604" s="134" t="s">
        <v>11396</v>
      </c>
      <c r="BQ604" s="134" t="s">
        <v>11397</v>
      </c>
      <c r="BR604" s="134" t="s">
        <v>11398</v>
      </c>
      <c r="BS604" s="134" t="s">
        <v>11399</v>
      </c>
      <c r="BT604" s="134" t="s">
        <v>11400</v>
      </c>
      <c r="BU604" s="134" t="s">
        <v>11401</v>
      </c>
      <c r="BV604" s="134" t="s">
        <v>11402</v>
      </c>
      <c r="BW604" s="134" t="s">
        <v>11403</v>
      </c>
      <c r="BX604" s="134" t="s">
        <v>11404</v>
      </c>
    </row>
    <row r="605" spans="1:76" ht="45.95" customHeight="1" thickBot="1">
      <c r="A605" s="133"/>
      <c r="B605" s="184"/>
      <c r="C605" s="140" t="s">
        <v>1990</v>
      </c>
      <c r="D605" s="184"/>
      <c r="E605" s="174" t="s">
        <v>1991</v>
      </c>
      <c r="F605" s="174"/>
      <c r="G605" s="184"/>
      <c r="H605" s="175" t="s">
        <v>1992</v>
      </c>
      <c r="I605" s="175"/>
      <c r="J605" s="184"/>
      <c r="K605" s="175" t="s">
        <v>1993</v>
      </c>
      <c r="L605" s="175"/>
      <c r="M605" s="184"/>
      <c r="N605" s="182" t="s">
        <v>1994</v>
      </c>
      <c r="O605" s="182"/>
      <c r="P605" s="184"/>
      <c r="Q605" s="141" t="s">
        <v>1995</v>
      </c>
      <c r="R605" s="184"/>
      <c r="S605" s="173" t="s">
        <v>1996</v>
      </c>
      <c r="T605" s="173"/>
      <c r="U605" s="173"/>
      <c r="V605" s="173"/>
      <c r="W605" s="184"/>
      <c r="X605" s="133"/>
      <c r="Y605" s="133"/>
      <c r="AB605" s="134" t="s">
        <v>9329</v>
      </c>
      <c r="AC605" s="146" t="str" cm="1">
        <f t="array" ref="AC605:AD605">_xlfn.TEXTSPLIT(H605,CHAR(10))</f>
        <v>医療法人社団あすなろ会</v>
      </c>
      <c r="AD605" s="146" t="str">
        <v>訪問看護ステーション　はる</v>
      </c>
      <c r="AE605" s="146" t="s">
        <v>7963</v>
      </c>
      <c r="AF605" s="134" t="s">
        <v>7964</v>
      </c>
      <c r="AG605" s="134" t="str" cm="1">
        <f t="array" ref="AG605">_xlfn.TEXTJOIN(",",TRUE,_xlfn._xlws.FILTER(市町村コード!$B$2:$B$186,ISNUMBER(SEARCH(市町村コード!$B$2:$B$186,K605))))</f>
        <v>札幌市</v>
      </c>
      <c r="AH605" s="134" t="s">
        <v>6712</v>
      </c>
      <c r="AI605" s="134" t="str">
        <f t="shared" si="18"/>
        <v xml:space="preserve">
札幌市中央区北十一条西２４丁目１番２０号ケアヴィレッジほくおう北円山１階</v>
      </c>
      <c r="AJ605" s="134" t="str">
        <f t="shared" si="19"/>
        <v>〒060－0011</v>
      </c>
      <c r="AK605" s="134" t="s">
        <v>6919</v>
      </c>
      <c r="AO605" s="142" t="s">
        <v>1995</v>
      </c>
      <c r="AP605" s="134" t="str" cm="1">
        <f t="array" ref="AP605:AQ605">_xlfn.TEXTSPLIT(AO605,CHAR(10))</f>
        <v>( 訪看24 )第    416 号</v>
      </c>
      <c r="AQ605" s="134" t="str">
        <v>( 訪看25 )第    515 号</v>
      </c>
      <c r="BM605" s="134" t="s">
        <v>11405</v>
      </c>
      <c r="BN605" s="134" t="s">
        <v>11406</v>
      </c>
    </row>
    <row r="606" spans="1:76" ht="84" customHeight="1" thickBot="1">
      <c r="A606" s="133"/>
      <c r="B606" s="184"/>
      <c r="C606" s="140" t="s">
        <v>1997</v>
      </c>
      <c r="D606" s="184"/>
      <c r="E606" s="174" t="s">
        <v>1998</v>
      </c>
      <c r="F606" s="174"/>
      <c r="G606" s="184"/>
      <c r="H606" s="175" t="s">
        <v>1999</v>
      </c>
      <c r="I606" s="175"/>
      <c r="J606" s="184"/>
      <c r="K606" s="175" t="s">
        <v>2000</v>
      </c>
      <c r="L606" s="175"/>
      <c r="M606" s="184"/>
      <c r="N606" s="182" t="s">
        <v>2001</v>
      </c>
      <c r="O606" s="182"/>
      <c r="P606" s="184"/>
      <c r="Q606" s="141" t="s">
        <v>2002</v>
      </c>
      <c r="R606" s="184"/>
      <c r="S606" s="173" t="s">
        <v>2003</v>
      </c>
      <c r="T606" s="173"/>
      <c r="U606" s="173"/>
      <c r="V606" s="173"/>
      <c r="W606" s="184"/>
      <c r="X606" s="133"/>
      <c r="Y606" s="133"/>
      <c r="AB606" s="134" t="s">
        <v>9330</v>
      </c>
      <c r="AC606" s="146" t="str" cm="1">
        <f t="array" ref="AC606:AD606">_xlfn.TEXTSPLIT(H606,CHAR(10))</f>
        <v>株式会社健康パートナーズ</v>
      </c>
      <c r="AD606" s="146" t="str">
        <v>訪問看護ステーション健助</v>
      </c>
      <c r="AE606" s="146" t="s">
        <v>7965</v>
      </c>
      <c r="AF606" s="134" t="s">
        <v>7966</v>
      </c>
      <c r="AG606" s="134" t="str" cm="1">
        <f t="array" ref="AG606">_xlfn.TEXTJOIN(",",TRUE,_xlfn._xlws.FILTER(市町村コード!$B$2:$B$186,ISNUMBER(SEARCH(市町村コード!$B$2:$B$186,K606))))</f>
        <v>札幌市</v>
      </c>
      <c r="AH606" s="134" t="s">
        <v>6712</v>
      </c>
      <c r="AI606" s="134" t="str">
        <f t="shared" si="18"/>
        <v xml:space="preserve">
札幌市西区西野四条二丁目９番２０号セントラル西野２階</v>
      </c>
      <c r="AJ606" s="134" t="str">
        <f t="shared" si="19"/>
        <v>〒063－0034</v>
      </c>
      <c r="AK606" s="134" t="s">
        <v>7062</v>
      </c>
      <c r="AO606" s="142" t="s">
        <v>2002</v>
      </c>
      <c r="AP606" s="134" t="str" cm="1">
        <f t="array" ref="AP606:AW606">_xlfn.TEXTSPLIT(AO606,CHAR(10))</f>
        <v>( 訪看10 )第    668 号</v>
      </c>
      <c r="AQ606" s="134" t="str">
        <v>( 訪看23 )第   1017 号</v>
      </c>
      <c r="AR606" s="134" t="str">
        <v>( 訪看24 )第    514 号</v>
      </c>
      <c r="AS606" s="134" t="str">
        <v>( 訪看25 )第    544 号</v>
      </c>
      <c r="AT606" s="134" t="str">
        <v>( 訪看27 )第    363 号</v>
      </c>
      <c r="AU606" s="134" t="str">
        <v>( 訪看34 )第    341 号</v>
      </c>
      <c r="AV606" s="134" t="str">
        <v>( 訪ベⅠ１ )第    567 号</v>
      </c>
      <c r="AW606" s="134" t="str">
        <v>( 訪看40 )第    244 号</v>
      </c>
      <c r="BM606" s="134" t="s">
        <v>11407</v>
      </c>
      <c r="BN606" s="134" t="s">
        <v>11408</v>
      </c>
      <c r="BO606" s="134" t="s">
        <v>11409</v>
      </c>
      <c r="BP606" s="134" t="s">
        <v>11410</v>
      </c>
      <c r="BQ606" s="134" t="s">
        <v>11411</v>
      </c>
      <c r="BR606" s="134" t="s">
        <v>11412</v>
      </c>
      <c r="BS606" s="134" t="s">
        <v>11413</v>
      </c>
      <c r="BT606" s="134" t="s">
        <v>11414</v>
      </c>
    </row>
    <row r="607" spans="1:76" ht="129" customHeight="1" thickBot="1">
      <c r="A607" s="133"/>
      <c r="B607" s="184"/>
      <c r="C607" s="140" t="s">
        <v>2004</v>
      </c>
      <c r="D607" s="184"/>
      <c r="E607" s="174" t="s">
        <v>2005</v>
      </c>
      <c r="F607" s="174"/>
      <c r="G607" s="184"/>
      <c r="H607" s="175" t="s">
        <v>2006</v>
      </c>
      <c r="I607" s="175"/>
      <c r="J607" s="184"/>
      <c r="K607" s="175" t="s">
        <v>2007</v>
      </c>
      <c r="L607" s="175"/>
      <c r="M607" s="184"/>
      <c r="N607" s="182" t="s">
        <v>2008</v>
      </c>
      <c r="O607" s="182"/>
      <c r="P607" s="184"/>
      <c r="Q607" s="141" t="s">
        <v>2009</v>
      </c>
      <c r="R607" s="184"/>
      <c r="S607" s="173" t="s">
        <v>2010</v>
      </c>
      <c r="T607" s="173"/>
      <c r="U607" s="173"/>
      <c r="V607" s="173"/>
      <c r="W607" s="184"/>
      <c r="X607" s="133"/>
      <c r="Y607" s="133"/>
      <c r="AB607" s="134" t="s">
        <v>9331</v>
      </c>
      <c r="AC607" s="146" t="str" cm="1">
        <f t="array" ref="AC607:AD607">_xlfn.TEXTSPLIT(H607,CHAR(10))</f>
        <v>医療法人社団　明生会</v>
      </c>
      <c r="AD607" s="146" t="str">
        <v>イムス札幌訪問看護ステーション</v>
      </c>
      <c r="AE607" s="146" t="s">
        <v>7967</v>
      </c>
      <c r="AF607" s="134" t="s">
        <v>7968</v>
      </c>
      <c r="AG607" s="134" t="str" cm="1">
        <f t="array" ref="AG607">_xlfn.TEXTJOIN(",",TRUE,_xlfn._xlws.FILTER(市町村コード!$B$2:$B$186,ISNUMBER(SEARCH(市町村コード!$B$2:$B$186,K607))))</f>
        <v>札幌市</v>
      </c>
      <c r="AH607" s="134" t="s">
        <v>6712</v>
      </c>
      <c r="AI607" s="134" t="str">
        <f t="shared" si="18"/>
        <v xml:space="preserve">
札幌市西区八軒一条西２丁目６－１２２階</v>
      </c>
      <c r="AJ607" s="134" t="str">
        <f t="shared" si="19"/>
        <v>〒063－0841</v>
      </c>
      <c r="AK607" s="134" t="s">
        <v>7063</v>
      </c>
      <c r="AO607" s="142" t="s">
        <v>2009</v>
      </c>
      <c r="AP607" s="134" t="str" cm="1">
        <f t="array" ref="AP607:AY607">_xlfn.TEXTSPLIT(AO607,CHAR(10))</f>
        <v>( 訪看10 )第    403 号</v>
      </c>
      <c r="AQ607" s="134" t="str">
        <v>( 訪看23 )第    411 号</v>
      </c>
      <c r="AR607" s="134" t="str">
        <v>( 訪看25 )第    510 号</v>
      </c>
      <c r="AS607" s="134" t="str">
        <v>( 訪看機２ )第     39 号</v>
      </c>
      <c r="AT607" s="134" t="str">
        <v>( 訪看機３ )第     27 号</v>
      </c>
      <c r="AU607" s="134" t="str">
        <v>( 訪看34 )第    156 号</v>
      </c>
      <c r="AV607" s="134" t="str">
        <v>( 訪看35 )第     11 号</v>
      </c>
      <c r="AW607" s="134" t="str">
        <v>( 訪ベⅠ１ )第    155 号</v>
      </c>
      <c r="AX607" s="134" t="str">
        <v>( 訪ベⅠ１注 )第    324 号</v>
      </c>
      <c r="AY607" s="134" t="str">
        <v>( 訪看40 )第     93 号</v>
      </c>
      <c r="BM607" s="134" t="s">
        <v>11415</v>
      </c>
      <c r="BN607" s="134" t="s">
        <v>11416</v>
      </c>
      <c r="BO607" s="134" t="s">
        <v>11417</v>
      </c>
      <c r="BP607" s="134" t="s">
        <v>11418</v>
      </c>
      <c r="BQ607" s="134" t="s">
        <v>11419</v>
      </c>
      <c r="BR607" s="134" t="s">
        <v>11420</v>
      </c>
      <c r="BS607" s="134" t="s">
        <v>11421</v>
      </c>
      <c r="BT607" s="134" t="s">
        <v>11422</v>
      </c>
      <c r="BU607" s="134" t="s">
        <v>11423</v>
      </c>
      <c r="BV607" s="134" t="s">
        <v>11424</v>
      </c>
    </row>
    <row r="608" spans="1:76" ht="6.95" customHeight="1" thickBot="1">
      <c r="A608" s="133"/>
      <c r="B608" s="184"/>
      <c r="C608" s="133"/>
      <c r="D608" s="184"/>
      <c r="E608" s="133"/>
      <c r="F608" s="133"/>
      <c r="G608" s="184"/>
      <c r="H608" s="133"/>
      <c r="I608" s="133"/>
      <c r="J608" s="184"/>
      <c r="K608" s="133"/>
      <c r="L608" s="133"/>
      <c r="M608" s="184"/>
      <c r="N608" s="133"/>
      <c r="O608" s="133"/>
      <c r="P608" s="184"/>
      <c r="Q608" s="133"/>
      <c r="R608" s="184"/>
      <c r="S608" s="133"/>
      <c r="T608" s="133"/>
      <c r="U608" s="133"/>
      <c r="V608" s="133"/>
      <c r="W608" s="184"/>
      <c r="X608" s="133"/>
      <c r="Y608" s="133"/>
      <c r="AB608" s="134" t="s">
        <v>6911</v>
      </c>
      <c r="AC608" s="146" t="e" cm="1">
        <f t="array" ref="AC608">_xlfn.TEXTSPLIT(H608,CHAR(10))</f>
        <v>#VALUE!</v>
      </c>
      <c r="AD608" s="146"/>
      <c r="AE608" s="146" t="e">
        <v>#VALUE!</v>
      </c>
      <c r="AG608" s="134" t="e" cm="1" vm="1">
        <f t="array" ref="AG608">_xlfn.TEXTJOIN(",",TRUE,_xlfn._xlws.FILTER(市町村コード!$B$2:$B$186,ISNUMBER(SEARCH(市町村コード!$B$2:$B$186,K608))))</f>
        <v>#VALUE!</v>
      </c>
      <c r="AH608" s="134" t="e" vm="1">
        <v>#VALUE!</v>
      </c>
      <c r="AI608" s="134" t="str">
        <f t="shared" si="18"/>
        <v/>
      </c>
      <c r="AJ608" s="134" t="str">
        <f t="shared" si="19"/>
        <v/>
      </c>
      <c r="AK608" s="134" t="s">
        <v>6911</v>
      </c>
      <c r="AO608" s="133"/>
      <c r="AP608" s="134" t="e" cm="1">
        <f t="array" ref="AP608">_xlfn.TEXTSPLIT(AO608,CHAR(10))</f>
        <v>#VALUE!</v>
      </c>
      <c r="BM608" s="134" t="e">
        <v>#VALUE!</v>
      </c>
    </row>
    <row r="609" spans="1:73" ht="0.95" customHeight="1">
      <c r="A609" s="133"/>
      <c r="B609" s="183"/>
      <c r="C609" s="183"/>
      <c r="D609" s="183"/>
      <c r="E609" s="183"/>
      <c r="F609" s="183"/>
      <c r="G609" s="183"/>
      <c r="H609" s="183"/>
      <c r="I609" s="183"/>
      <c r="J609" s="183"/>
      <c r="K609" s="183"/>
      <c r="L609" s="183"/>
      <c r="M609" s="183"/>
      <c r="N609" s="183"/>
      <c r="O609" s="183"/>
      <c r="P609" s="183"/>
      <c r="Q609" s="183"/>
      <c r="R609" s="183"/>
      <c r="S609" s="183"/>
      <c r="T609" s="183"/>
      <c r="U609" s="183"/>
      <c r="V609" s="183"/>
      <c r="W609" s="133"/>
      <c r="X609" s="133"/>
      <c r="Y609" s="133"/>
      <c r="AB609" s="134" t="s">
        <v>6911</v>
      </c>
      <c r="AC609" s="146" t="e" cm="1">
        <f t="array" ref="AC609">_xlfn.TEXTSPLIT(H609,CHAR(10))</f>
        <v>#VALUE!</v>
      </c>
      <c r="AD609" s="146"/>
      <c r="AE609" s="146" t="e">
        <v>#VALUE!</v>
      </c>
      <c r="AG609" s="134" t="e" cm="1" vm="1">
        <f t="array" ref="AG609">_xlfn.TEXTJOIN(",",TRUE,_xlfn._xlws.FILTER(市町村コード!$B$2:$B$186,ISNUMBER(SEARCH(市町村コード!$B$2:$B$186,K609))))</f>
        <v>#VALUE!</v>
      </c>
      <c r="AH609" s="134" t="e" vm="1">
        <v>#VALUE!</v>
      </c>
      <c r="AI609" s="134" t="str">
        <f t="shared" si="18"/>
        <v/>
      </c>
      <c r="AJ609" s="134" t="str">
        <f t="shared" si="19"/>
        <v/>
      </c>
      <c r="AK609" s="134" t="s">
        <v>6911</v>
      </c>
      <c r="AP609" s="134" t="e" cm="1">
        <f t="array" ref="AP609">_xlfn.TEXTSPLIT(AO609,CHAR(10))</f>
        <v>#VALUE!</v>
      </c>
      <c r="BM609" s="134" t="e">
        <v>#VALUE!</v>
      </c>
    </row>
    <row r="610" spans="1:73" ht="60" customHeight="1">
      <c r="A610" s="133"/>
      <c r="B610" s="133"/>
      <c r="C610" s="133"/>
      <c r="D610" s="133"/>
      <c r="E610" s="133"/>
      <c r="F610" s="133"/>
      <c r="G610" s="133"/>
      <c r="H610" s="133"/>
      <c r="I610" s="133"/>
      <c r="J610" s="133"/>
      <c r="K610" s="133"/>
      <c r="L610" s="133"/>
      <c r="M610" s="133"/>
      <c r="N610" s="133"/>
      <c r="O610" s="133"/>
      <c r="P610" s="133"/>
      <c r="Q610" s="133"/>
      <c r="R610" s="133"/>
      <c r="S610" s="133"/>
      <c r="T610" s="133"/>
      <c r="U610" s="133"/>
      <c r="V610" s="133"/>
      <c r="W610" s="133"/>
      <c r="X610" s="133"/>
      <c r="Y610" s="133"/>
      <c r="AB610" s="134" t="s">
        <v>6911</v>
      </c>
      <c r="AC610" s="146" t="e" cm="1">
        <f t="array" ref="AC610">_xlfn.TEXTSPLIT(H610,CHAR(10))</f>
        <v>#VALUE!</v>
      </c>
      <c r="AD610" s="146"/>
      <c r="AE610" s="146" t="e">
        <v>#VALUE!</v>
      </c>
      <c r="AG610" s="134" t="e" cm="1" vm="1">
        <f t="array" ref="AG610">_xlfn.TEXTJOIN(",",TRUE,_xlfn._xlws.FILTER(市町村コード!$B$2:$B$186,ISNUMBER(SEARCH(市町村コード!$B$2:$B$186,K610))))</f>
        <v>#VALUE!</v>
      </c>
      <c r="AH610" s="134" t="e" vm="1">
        <v>#VALUE!</v>
      </c>
      <c r="AI610" s="134" t="str">
        <f t="shared" si="18"/>
        <v/>
      </c>
      <c r="AJ610" s="134" t="str">
        <f t="shared" si="19"/>
        <v/>
      </c>
      <c r="AK610" s="134" t="s">
        <v>6911</v>
      </c>
      <c r="AO610" s="133"/>
      <c r="AP610" s="134" t="e" cm="1">
        <f t="array" ref="AP610">_xlfn.TEXTSPLIT(AO610,CHAR(10))</f>
        <v>#VALUE!</v>
      </c>
      <c r="BM610" s="134" t="e">
        <v>#VALUE!</v>
      </c>
    </row>
    <row r="611" spans="1:73" ht="12" customHeight="1">
      <c r="A611" s="133"/>
      <c r="B611" s="133"/>
      <c r="C611" s="133"/>
      <c r="D611" s="133"/>
      <c r="E611" s="133"/>
      <c r="F611" s="133"/>
      <c r="G611" s="133"/>
      <c r="H611" s="133"/>
      <c r="I611" s="133"/>
      <c r="J611" s="133"/>
      <c r="K611" s="133"/>
      <c r="L611" s="133"/>
      <c r="M611" s="133"/>
      <c r="N611" s="133"/>
      <c r="O611" s="133"/>
      <c r="P611" s="133"/>
      <c r="Q611" s="133"/>
      <c r="R611" s="133"/>
      <c r="S611" s="133"/>
      <c r="T611" s="133"/>
      <c r="U611" s="133"/>
      <c r="V611" s="133"/>
      <c r="W611" s="133"/>
      <c r="X611" s="133"/>
      <c r="Y611" s="133"/>
      <c r="AB611" s="134" t="s">
        <v>6911</v>
      </c>
      <c r="AC611" s="146" t="e" cm="1">
        <f t="array" ref="AC611">_xlfn.TEXTSPLIT(H611,CHAR(10))</f>
        <v>#VALUE!</v>
      </c>
      <c r="AD611" s="146"/>
      <c r="AE611" s="146" t="e">
        <v>#VALUE!</v>
      </c>
      <c r="AG611" s="134" t="e" cm="1" vm="1">
        <f t="array" ref="AG611">_xlfn.TEXTJOIN(",",TRUE,_xlfn._xlws.FILTER(市町村コード!$B$2:$B$186,ISNUMBER(SEARCH(市町村コード!$B$2:$B$186,K611))))</f>
        <v>#VALUE!</v>
      </c>
      <c r="AH611" s="134" t="e" vm="1">
        <v>#VALUE!</v>
      </c>
      <c r="AI611" s="134" t="str">
        <f t="shared" si="18"/>
        <v/>
      </c>
      <c r="AJ611" s="134" t="str">
        <f t="shared" si="19"/>
        <v/>
      </c>
      <c r="AK611" s="134" t="s">
        <v>6911</v>
      </c>
      <c r="AO611" s="133"/>
      <c r="AP611" s="134" t="e" cm="1">
        <f t="array" ref="AP611">_xlfn.TEXTSPLIT(AO611,CHAR(10))</f>
        <v>#VALUE!</v>
      </c>
      <c r="BM611" s="134" t="e">
        <v>#VALUE!</v>
      </c>
    </row>
    <row r="612" spans="1:73" ht="8.1" customHeight="1">
      <c r="A612" s="133"/>
      <c r="B612" s="133"/>
      <c r="C612" s="133"/>
      <c r="D612" s="133"/>
      <c r="E612" s="133"/>
      <c r="F612" s="133"/>
      <c r="G612" s="133"/>
      <c r="H612" s="133"/>
      <c r="I612" s="178" t="s">
        <v>476</v>
      </c>
      <c r="J612" s="178"/>
      <c r="K612" s="178"/>
      <c r="L612" s="133"/>
      <c r="M612" s="133"/>
      <c r="N612" s="133"/>
      <c r="O612" s="133"/>
      <c r="P612" s="133"/>
      <c r="Q612" s="133"/>
      <c r="R612" s="133"/>
      <c r="S612" s="133"/>
      <c r="T612" s="133"/>
      <c r="U612" s="133"/>
      <c r="V612" s="133"/>
      <c r="W612" s="133"/>
      <c r="X612" s="133"/>
      <c r="Y612" s="133"/>
      <c r="AB612" s="134" t="s">
        <v>6911</v>
      </c>
      <c r="AC612" s="146" t="e" cm="1">
        <f t="array" ref="AC612">_xlfn.TEXTSPLIT(H612,CHAR(10))</f>
        <v>#VALUE!</v>
      </c>
      <c r="AD612" s="146"/>
      <c r="AE612" s="146" t="e">
        <v>#VALUE!</v>
      </c>
      <c r="AG612" s="134" t="e" cm="1" vm="1">
        <f t="array" ref="AG612">_xlfn.TEXTJOIN(",",TRUE,_xlfn._xlws.FILTER(市町村コード!$B$2:$B$186,ISNUMBER(SEARCH(市町村コード!$B$2:$B$186,K612))))</f>
        <v>#VALUE!</v>
      </c>
      <c r="AH612" s="134" t="e" vm="1">
        <v>#VALUE!</v>
      </c>
      <c r="AI612" s="134" t="str">
        <f t="shared" si="18"/>
        <v/>
      </c>
      <c r="AJ612" s="134" t="str">
        <f t="shared" si="19"/>
        <v/>
      </c>
      <c r="AK612" s="134" t="s">
        <v>6911</v>
      </c>
      <c r="AO612" s="133"/>
      <c r="AP612" s="134" t="e" cm="1">
        <f t="array" ref="AP612">_xlfn.TEXTSPLIT(AO612,CHAR(10))</f>
        <v>#VALUE!</v>
      </c>
      <c r="BM612" s="134" t="e">
        <v>#VALUE!</v>
      </c>
    </row>
    <row r="613" spans="1:73" ht="12" customHeight="1">
      <c r="A613" s="133"/>
      <c r="B613" s="179"/>
      <c r="C613" s="179"/>
      <c r="D613" s="179"/>
      <c r="E613" s="179"/>
      <c r="F613" s="133"/>
      <c r="G613" s="133"/>
      <c r="H613" s="133"/>
      <c r="I613" s="178"/>
      <c r="J613" s="178"/>
      <c r="K613" s="178"/>
      <c r="L613" s="133"/>
      <c r="M613" s="133"/>
      <c r="N613" s="133"/>
      <c r="O613" s="133"/>
      <c r="P613" s="133"/>
      <c r="Q613" s="133"/>
      <c r="R613" s="133"/>
      <c r="S613" s="133"/>
      <c r="T613" s="133"/>
      <c r="U613" s="133"/>
      <c r="V613" s="133"/>
      <c r="W613" s="133"/>
      <c r="X613" s="133"/>
      <c r="Y613" s="133"/>
      <c r="AB613" s="134" t="s">
        <v>6911</v>
      </c>
      <c r="AC613" s="146" t="e" cm="1">
        <f t="array" ref="AC613">_xlfn.TEXTSPLIT(H613,CHAR(10))</f>
        <v>#VALUE!</v>
      </c>
      <c r="AD613" s="146"/>
      <c r="AE613" s="146" t="e">
        <v>#VALUE!</v>
      </c>
      <c r="AG613" s="134" t="e" cm="1" vm="1">
        <f t="array" ref="AG613">_xlfn.TEXTJOIN(",",TRUE,_xlfn._xlws.FILTER(市町村コード!$B$2:$B$186,ISNUMBER(SEARCH(市町村コード!$B$2:$B$186,K613))))</f>
        <v>#VALUE!</v>
      </c>
      <c r="AH613" s="134" t="e" vm="1">
        <v>#VALUE!</v>
      </c>
      <c r="AI613" s="134" t="str">
        <f t="shared" si="18"/>
        <v/>
      </c>
      <c r="AJ613" s="134" t="str">
        <f t="shared" si="19"/>
        <v/>
      </c>
      <c r="AK613" s="134" t="s">
        <v>6911</v>
      </c>
      <c r="AO613" s="133"/>
      <c r="AP613" s="134" t="e" cm="1">
        <f t="array" ref="AP613">_xlfn.TEXTSPLIT(AO613,CHAR(10))</f>
        <v>#VALUE!</v>
      </c>
      <c r="BM613" s="134" t="e">
        <v>#VALUE!</v>
      </c>
    </row>
    <row r="614" spans="1:73" ht="14.1" customHeight="1">
      <c r="A614" s="133"/>
      <c r="B614" s="133"/>
      <c r="C614" s="180" t="s">
        <v>477</v>
      </c>
      <c r="D614" s="180"/>
      <c r="E614" s="180"/>
      <c r="F614" s="180"/>
      <c r="G614" s="180"/>
      <c r="H614" s="180"/>
      <c r="I614" s="180"/>
      <c r="J614" s="180"/>
      <c r="K614" s="180"/>
      <c r="L614" s="133"/>
      <c r="M614" s="133"/>
      <c r="N614" s="133"/>
      <c r="O614" s="181" t="s">
        <v>478</v>
      </c>
      <c r="P614" s="181"/>
      <c r="Q614" s="181"/>
      <c r="R614" s="181"/>
      <c r="S614" s="181"/>
      <c r="T614" s="135" t="s">
        <v>753</v>
      </c>
      <c r="U614" s="136" t="s">
        <v>480</v>
      </c>
      <c r="V614" s="133"/>
      <c r="W614" s="133"/>
      <c r="X614" s="133"/>
      <c r="Y614" s="133"/>
      <c r="AB614" s="134" t="s">
        <v>6911</v>
      </c>
      <c r="AC614" s="146" t="e" cm="1">
        <f t="array" ref="AC614">_xlfn.TEXTSPLIT(H614,CHAR(10))</f>
        <v>#VALUE!</v>
      </c>
      <c r="AD614" s="146"/>
      <c r="AE614" s="146" t="e">
        <v>#VALUE!</v>
      </c>
      <c r="AG614" s="134" t="e" cm="1" vm="1">
        <f t="array" ref="AG614">_xlfn.TEXTJOIN(",",TRUE,_xlfn._xlws.FILTER(市町村コード!$B$2:$B$186,ISNUMBER(SEARCH(市町村コード!$B$2:$B$186,K614))))</f>
        <v>#VALUE!</v>
      </c>
      <c r="AH614" s="134" t="e" vm="1">
        <v>#VALUE!</v>
      </c>
      <c r="AI614" s="134" t="str">
        <f t="shared" si="18"/>
        <v/>
      </c>
      <c r="AJ614" s="134" t="str">
        <f t="shared" si="19"/>
        <v/>
      </c>
      <c r="AK614" s="134" t="s">
        <v>6911</v>
      </c>
      <c r="AP614" s="134" t="e" cm="1">
        <f t="array" ref="AP614">_xlfn.TEXTSPLIT(AO614,CHAR(10))</f>
        <v>#VALUE!</v>
      </c>
      <c r="BM614" s="134" t="e">
        <v>#VALUE!</v>
      </c>
    </row>
    <row r="615" spans="1:73" ht="0.95" customHeight="1" thickBot="1">
      <c r="A615" s="133"/>
      <c r="B615" s="133"/>
      <c r="C615" s="133"/>
      <c r="D615" s="133"/>
      <c r="E615" s="133"/>
      <c r="F615" s="133"/>
      <c r="G615" s="133"/>
      <c r="H615" s="133"/>
      <c r="I615" s="133"/>
      <c r="J615" s="133"/>
      <c r="K615" s="133"/>
      <c r="L615" s="133"/>
      <c r="M615" s="133"/>
      <c r="N615" s="133"/>
      <c r="O615" s="133"/>
      <c r="P615" s="133"/>
      <c r="Q615" s="133"/>
      <c r="R615" s="133"/>
      <c r="S615" s="133"/>
      <c r="T615" s="133"/>
      <c r="U615" s="133"/>
      <c r="V615" s="133"/>
      <c r="W615" s="133"/>
      <c r="X615" s="133"/>
      <c r="Y615" s="133"/>
      <c r="AB615" s="134" t="s">
        <v>6911</v>
      </c>
      <c r="AC615" s="146" t="e" cm="1">
        <f t="array" ref="AC615">_xlfn.TEXTSPLIT(H615,CHAR(10))</f>
        <v>#VALUE!</v>
      </c>
      <c r="AD615" s="146"/>
      <c r="AE615" s="146" t="e">
        <v>#VALUE!</v>
      </c>
      <c r="AG615" s="134" t="e" cm="1" vm="1">
        <f t="array" ref="AG615">_xlfn.TEXTJOIN(",",TRUE,_xlfn._xlws.FILTER(市町村コード!$B$2:$B$186,ISNUMBER(SEARCH(市町村コード!$B$2:$B$186,K615))))</f>
        <v>#VALUE!</v>
      </c>
      <c r="AH615" s="134" t="e" vm="1">
        <v>#VALUE!</v>
      </c>
      <c r="AI615" s="134" t="str">
        <f t="shared" si="18"/>
        <v/>
      </c>
      <c r="AJ615" s="134" t="str">
        <f t="shared" si="19"/>
        <v/>
      </c>
      <c r="AK615" s="134" t="s">
        <v>6911</v>
      </c>
      <c r="AO615" s="133"/>
      <c r="AP615" s="134" t="e" cm="1">
        <f t="array" ref="AP615">_xlfn.TEXTSPLIT(AO615,CHAR(10))</f>
        <v>#VALUE!</v>
      </c>
      <c r="BM615" s="134" t="e">
        <v>#VALUE!</v>
      </c>
    </row>
    <row r="616" spans="1:73" ht="0.95" customHeight="1">
      <c r="A616" s="133"/>
      <c r="B616" s="176"/>
      <c r="C616" s="176"/>
      <c r="D616" s="176"/>
      <c r="E616" s="176"/>
      <c r="F616" s="176"/>
      <c r="G616" s="176"/>
      <c r="H616" s="176"/>
      <c r="I616" s="176"/>
      <c r="J616" s="176"/>
      <c r="K616" s="176"/>
      <c r="L616" s="176"/>
      <c r="M616" s="176"/>
      <c r="N616" s="176"/>
      <c r="O616" s="176"/>
      <c r="P616" s="176"/>
      <c r="Q616" s="176"/>
      <c r="R616" s="176"/>
      <c r="S616" s="176"/>
      <c r="T616" s="176"/>
      <c r="U616" s="176"/>
      <c r="V616" s="176"/>
      <c r="W616" s="176"/>
      <c r="X616" s="133"/>
      <c r="Y616" s="133"/>
      <c r="AB616" s="134" t="s">
        <v>6911</v>
      </c>
      <c r="AC616" s="146" t="e" cm="1">
        <f t="array" ref="AC616">_xlfn.TEXTSPLIT(H616,CHAR(10))</f>
        <v>#VALUE!</v>
      </c>
      <c r="AD616" s="146"/>
      <c r="AE616" s="146" t="e">
        <v>#VALUE!</v>
      </c>
      <c r="AG616" s="134" t="e" cm="1" vm="1">
        <f t="array" ref="AG616">_xlfn.TEXTJOIN(",",TRUE,_xlfn._xlws.FILTER(市町村コード!$B$2:$B$186,ISNUMBER(SEARCH(市町村コード!$B$2:$B$186,K616))))</f>
        <v>#VALUE!</v>
      </c>
      <c r="AH616" s="134" t="e" vm="1">
        <v>#VALUE!</v>
      </c>
      <c r="AI616" s="134" t="str">
        <f t="shared" si="18"/>
        <v/>
      </c>
      <c r="AJ616" s="134" t="str">
        <f t="shared" si="19"/>
        <v/>
      </c>
      <c r="AK616" s="134" t="s">
        <v>6911</v>
      </c>
      <c r="AP616" s="134" t="e" cm="1">
        <f t="array" ref="AP616">_xlfn.TEXTSPLIT(AO616,CHAR(10))</f>
        <v>#VALUE!</v>
      </c>
      <c r="BM616" s="134" t="e">
        <v>#VALUE!</v>
      </c>
    </row>
    <row r="617" spans="1:73" ht="15.95" customHeight="1" thickBot="1">
      <c r="A617" s="133"/>
      <c r="B617" s="137"/>
      <c r="C617" s="138" t="s">
        <v>481</v>
      </c>
      <c r="D617" s="137"/>
      <c r="E617" s="177" t="s">
        <v>482</v>
      </c>
      <c r="F617" s="177"/>
      <c r="G617" s="137"/>
      <c r="H617" s="177" t="s">
        <v>483</v>
      </c>
      <c r="I617" s="177"/>
      <c r="J617" s="137"/>
      <c r="K617" s="177" t="s">
        <v>484</v>
      </c>
      <c r="L617" s="177"/>
      <c r="M617" s="137"/>
      <c r="N617" s="177" t="s">
        <v>485</v>
      </c>
      <c r="O617" s="177"/>
      <c r="P617" s="137"/>
      <c r="Q617" s="139" t="s">
        <v>486</v>
      </c>
      <c r="R617" s="137"/>
      <c r="S617" s="177" t="s">
        <v>487</v>
      </c>
      <c r="T617" s="177"/>
      <c r="U617" s="177"/>
      <c r="V617" s="177"/>
      <c r="W617" s="137"/>
      <c r="X617" s="133"/>
      <c r="Y617" s="133"/>
      <c r="AB617" s="134" t="s">
        <v>482</v>
      </c>
      <c r="AC617" s="146" t="str" cm="1">
        <f t="array" ref="AC617">_xlfn.TEXTSPLIT(H617,CHAR(10))</f>
        <v>事業者名/事業所名</v>
      </c>
      <c r="AD617" s="146"/>
      <c r="AE617" s="146" t="s">
        <v>483</v>
      </c>
      <c r="AG617" s="134" t="e" cm="1" vm="1">
        <f t="array" ref="AG617">_xlfn.TEXTJOIN(",",TRUE,_xlfn._xlws.FILTER(市町村コード!$B$2:$B$186,ISNUMBER(SEARCH(市町村コード!$B$2:$B$186,K617))))</f>
        <v>#VALUE!</v>
      </c>
      <c r="AH617" s="134" t="e" vm="1">
        <v>#VALUE!</v>
      </c>
      <c r="AI617" s="134" t="str">
        <f t="shared" si="18"/>
        <v/>
      </c>
      <c r="AJ617" s="134" t="str">
        <f t="shared" si="19"/>
        <v>事業所所在地</v>
      </c>
      <c r="AK617" s="134" t="s">
        <v>484</v>
      </c>
      <c r="AO617" s="139" t="s">
        <v>486</v>
      </c>
      <c r="AP617" s="134" t="str" cm="1">
        <f t="array" ref="AP617">_xlfn.TEXTSPLIT(AO617,CHAR(10))</f>
        <v>受理番号</v>
      </c>
      <c r="BM617" s="134" t="s">
        <v>486</v>
      </c>
    </row>
    <row r="618" spans="1:73" ht="45.95" customHeight="1" thickBot="1">
      <c r="A618" s="133"/>
      <c r="B618" s="184"/>
      <c r="C618" s="140" t="s">
        <v>2011</v>
      </c>
      <c r="D618" s="184"/>
      <c r="E618" s="174" t="s">
        <v>2012</v>
      </c>
      <c r="F618" s="174"/>
      <c r="G618" s="184"/>
      <c r="H618" s="175" t="s">
        <v>2013</v>
      </c>
      <c r="I618" s="175"/>
      <c r="J618" s="184"/>
      <c r="K618" s="175" t="s">
        <v>2014</v>
      </c>
      <c r="L618" s="175"/>
      <c r="M618" s="184"/>
      <c r="N618" s="182" t="s">
        <v>2015</v>
      </c>
      <c r="O618" s="182"/>
      <c r="P618" s="184"/>
      <c r="Q618" s="141" t="s">
        <v>2016</v>
      </c>
      <c r="R618" s="184"/>
      <c r="S618" s="173" t="s">
        <v>2017</v>
      </c>
      <c r="T618" s="173"/>
      <c r="U618" s="173"/>
      <c r="V618" s="173"/>
      <c r="W618" s="184"/>
      <c r="X618" s="133"/>
      <c r="Y618" s="133"/>
      <c r="AB618" s="134" t="s">
        <v>9332</v>
      </c>
      <c r="AC618" s="146" t="str" cm="1">
        <f t="array" ref="AC618:AD618">_xlfn.TEXTSPLIT(H618,CHAR(10))</f>
        <v>株式会社カンフィケアリサーチ</v>
      </c>
      <c r="AD618" s="146" t="str">
        <v>訪問看護センター　エオス</v>
      </c>
      <c r="AE618" s="146" t="s">
        <v>7969</v>
      </c>
      <c r="AF618" s="134" t="s">
        <v>7970</v>
      </c>
      <c r="AG618" s="134" t="str" cm="1">
        <f t="array" ref="AG618">_xlfn.TEXTJOIN(",",TRUE,_xlfn._xlws.FILTER(市町村コード!$B$2:$B$186,ISNUMBER(SEARCH(市町村コード!$B$2:$B$186,K618))))</f>
        <v>札幌市</v>
      </c>
      <c r="AH618" s="134" t="s">
        <v>6712</v>
      </c>
      <c r="AI618" s="134" t="str">
        <f t="shared" si="18"/>
        <v xml:space="preserve">
札幌市手稲区曙五条３丁目３番５号サービス付き高齢者向け住宅アリアーテ１Ｆ</v>
      </c>
      <c r="AJ618" s="134" t="str">
        <f t="shared" si="19"/>
        <v>〒006－0835</v>
      </c>
      <c r="AK618" s="134" t="s">
        <v>7064</v>
      </c>
      <c r="AO618" s="142" t="s">
        <v>2016</v>
      </c>
      <c r="AP618" s="134" t="str" cm="1">
        <f t="array" ref="AP618:AQ618">_xlfn.TEXTSPLIT(AO618,CHAR(10))</f>
        <v>( 訪看24 )第    537 号</v>
      </c>
      <c r="AQ618" s="134" t="str">
        <v>( 訪看25 )第    637 号</v>
      </c>
      <c r="BM618" s="134" t="s">
        <v>11425</v>
      </c>
      <c r="BN618" s="134" t="s">
        <v>11426</v>
      </c>
    </row>
    <row r="619" spans="1:73" ht="75" customHeight="1" thickBot="1">
      <c r="A619" s="133"/>
      <c r="B619" s="184"/>
      <c r="C619" s="140" t="s">
        <v>2018</v>
      </c>
      <c r="D619" s="184"/>
      <c r="E619" s="174" t="s">
        <v>2019</v>
      </c>
      <c r="F619" s="174"/>
      <c r="G619" s="184"/>
      <c r="H619" s="175" t="s">
        <v>2020</v>
      </c>
      <c r="I619" s="175"/>
      <c r="J619" s="184"/>
      <c r="K619" s="175" t="s">
        <v>2021</v>
      </c>
      <c r="L619" s="175"/>
      <c r="M619" s="184"/>
      <c r="N619" s="182" t="s">
        <v>2022</v>
      </c>
      <c r="O619" s="182"/>
      <c r="P619" s="184"/>
      <c r="Q619" s="141" t="s">
        <v>2023</v>
      </c>
      <c r="R619" s="184"/>
      <c r="S619" s="173" t="s">
        <v>2024</v>
      </c>
      <c r="T619" s="173"/>
      <c r="U619" s="173"/>
      <c r="V619" s="173"/>
      <c r="W619" s="184"/>
      <c r="X619" s="133"/>
      <c r="Y619" s="133"/>
      <c r="AB619" s="134" t="s">
        <v>9333</v>
      </c>
      <c r="AC619" s="146" t="str" cm="1">
        <f t="array" ref="AC619:AD619">_xlfn.TEXTSPLIT(H619,CHAR(10))</f>
        <v>合同会社山ざくら</v>
      </c>
      <c r="AD619" s="146" t="str">
        <v>のぞみ訪問看護ステーション</v>
      </c>
      <c r="AE619" s="146" t="s">
        <v>7971</v>
      </c>
      <c r="AF619" s="134" t="s">
        <v>7972</v>
      </c>
      <c r="AG619" s="134" t="str" cm="1">
        <f t="array" ref="AG619">_xlfn.TEXTJOIN(",",TRUE,_xlfn._xlws.FILTER(市町村コード!$B$2:$B$186,ISNUMBER(SEARCH(市町村コード!$B$2:$B$186,K619))))</f>
        <v>札幌市</v>
      </c>
      <c r="AH619" s="134" t="s">
        <v>6712</v>
      </c>
      <c r="AI619" s="134" t="str">
        <f t="shared" si="18"/>
        <v xml:space="preserve">
札幌市西区宮の沢一条四丁目１３番１－１０５号</v>
      </c>
      <c r="AJ619" s="134" t="str">
        <f t="shared" si="19"/>
        <v>〒063－0051</v>
      </c>
      <c r="AK619" s="134" t="s">
        <v>7065</v>
      </c>
      <c r="AO619" s="142" t="s">
        <v>2023</v>
      </c>
      <c r="AP619" s="134" t="str" cm="1">
        <f t="array" ref="AP619:AW619">_xlfn.TEXTSPLIT(AO619,CHAR(10))</f>
        <v>( 訪看10 )第    277 号</v>
      </c>
      <c r="AQ619" s="134" t="str">
        <v>( 訪看23 )第    972 号</v>
      </c>
      <c r="AR619" s="134" t="str">
        <v>( 訪看25 )第    530 号</v>
      </c>
      <c r="AS619" s="134" t="str">
        <v>( 訪看26 )第     14 号</v>
      </c>
      <c r="AT619" s="134" t="str">
        <v>( 訪看27 )第     85 号</v>
      </c>
      <c r="AU619" s="134" t="str">
        <v>( 訪看28 )第     68 号</v>
      </c>
      <c r="AV619" s="134" t="str">
        <v>( 訪看32 )第     51 号</v>
      </c>
      <c r="AW619" s="134" t="str">
        <v>( 訪看40 )第    245 号</v>
      </c>
      <c r="BM619" s="134" t="s">
        <v>11427</v>
      </c>
      <c r="BN619" s="134" t="s">
        <v>11428</v>
      </c>
      <c r="BO619" s="134" t="s">
        <v>11429</v>
      </c>
      <c r="BP619" s="134" t="s">
        <v>11430</v>
      </c>
      <c r="BQ619" s="134" t="s">
        <v>11431</v>
      </c>
      <c r="BR619" s="134" t="s">
        <v>11432</v>
      </c>
      <c r="BS619" s="134" t="s">
        <v>11433</v>
      </c>
      <c r="BT619" s="134" t="s">
        <v>11434</v>
      </c>
    </row>
    <row r="620" spans="1:73" ht="93" customHeight="1" thickBot="1">
      <c r="A620" s="133"/>
      <c r="B620" s="184"/>
      <c r="C620" s="140" t="s">
        <v>2025</v>
      </c>
      <c r="D620" s="184"/>
      <c r="E620" s="174" t="s">
        <v>2026</v>
      </c>
      <c r="F620" s="174"/>
      <c r="G620" s="184"/>
      <c r="H620" s="175" t="s">
        <v>2027</v>
      </c>
      <c r="I620" s="175"/>
      <c r="J620" s="184"/>
      <c r="K620" s="175" t="s">
        <v>2028</v>
      </c>
      <c r="L620" s="175"/>
      <c r="M620" s="184"/>
      <c r="N620" s="182" t="s">
        <v>2029</v>
      </c>
      <c r="O620" s="182"/>
      <c r="P620" s="184"/>
      <c r="Q620" s="141" t="s">
        <v>2030</v>
      </c>
      <c r="R620" s="184"/>
      <c r="S620" s="173" t="s">
        <v>2031</v>
      </c>
      <c r="T620" s="173"/>
      <c r="U620" s="173"/>
      <c r="V620" s="173"/>
      <c r="W620" s="184"/>
      <c r="X620" s="133"/>
      <c r="Y620" s="133"/>
      <c r="AB620" s="134" t="s">
        <v>9334</v>
      </c>
      <c r="AC620" s="146" t="str" cm="1">
        <f t="array" ref="AC620:AD620">_xlfn.TEXTSPLIT(H620,CHAR(10))</f>
        <v>株式会社リハ・イノベーション</v>
      </c>
      <c r="AD620" s="146" t="str">
        <v>ヴァルハラ訪問看護ステーション</v>
      </c>
      <c r="AE620" s="146" t="s">
        <v>7973</v>
      </c>
      <c r="AF620" s="134" t="s">
        <v>7974</v>
      </c>
      <c r="AG620" s="134" t="str" cm="1">
        <f t="array" ref="AG620">_xlfn.TEXTJOIN(",",TRUE,_xlfn._xlws.FILTER(市町村コード!$B$2:$B$186,ISNUMBER(SEARCH(市町村コード!$B$2:$B$186,K620))))</f>
        <v>札幌市</v>
      </c>
      <c r="AH620" s="134" t="s">
        <v>6712</v>
      </c>
      <c r="AI620" s="134" t="str">
        <f t="shared" si="18"/>
        <v xml:space="preserve">
札幌市西区西野三条１０丁目９－２３</v>
      </c>
      <c r="AJ620" s="134" t="str">
        <f t="shared" si="19"/>
        <v>〒063－0033</v>
      </c>
      <c r="AK620" s="134" t="s">
        <v>7066</v>
      </c>
      <c r="AO620" s="142" t="s">
        <v>2030</v>
      </c>
      <c r="AP620" s="134" t="str" cm="1">
        <f t="array" ref="AP620:AW620">_xlfn.TEXTSPLIT(AO620,CHAR(10))</f>
        <v>( 訪看10 )第    318 号</v>
      </c>
      <c r="AQ620" s="134" t="str">
        <v>( 訪看23 )第    428 号</v>
      </c>
      <c r="AR620" s="134" t="str">
        <v>( 訪看25 )第    525 号</v>
      </c>
      <c r="AS620" s="134" t="str">
        <v>( 訪看34 )第    246 号</v>
      </c>
      <c r="AT620" s="134" t="str">
        <v>( 訪看35 )第    105 号</v>
      </c>
      <c r="AU620" s="134" t="str">
        <v>( 訪ベⅠ１ )第    157 号</v>
      </c>
      <c r="AV620" s="134" t="str">
        <v>( 訪ベⅠ１注 )第    192 号</v>
      </c>
      <c r="AW620" s="134" t="str">
        <v>( 訪看40 )第     80 号</v>
      </c>
      <c r="BM620" s="134" t="s">
        <v>11435</v>
      </c>
      <c r="BN620" s="134" t="s">
        <v>11436</v>
      </c>
      <c r="BO620" s="134" t="s">
        <v>11437</v>
      </c>
      <c r="BP620" s="134" t="s">
        <v>11438</v>
      </c>
      <c r="BQ620" s="134" t="s">
        <v>11439</v>
      </c>
      <c r="BR620" s="134" t="s">
        <v>11440</v>
      </c>
      <c r="BS620" s="134" t="s">
        <v>11441</v>
      </c>
      <c r="BT620" s="134" t="s">
        <v>11442</v>
      </c>
    </row>
    <row r="621" spans="1:73" ht="75" customHeight="1" thickBot="1">
      <c r="A621" s="133"/>
      <c r="B621" s="184"/>
      <c r="C621" s="140" t="s">
        <v>2032</v>
      </c>
      <c r="D621" s="184"/>
      <c r="E621" s="174" t="s">
        <v>2033</v>
      </c>
      <c r="F621" s="174"/>
      <c r="G621" s="184"/>
      <c r="H621" s="175" t="s">
        <v>2034</v>
      </c>
      <c r="I621" s="175"/>
      <c r="J621" s="184"/>
      <c r="K621" s="175" t="s">
        <v>2035</v>
      </c>
      <c r="L621" s="175"/>
      <c r="M621" s="184"/>
      <c r="N621" s="182" t="s">
        <v>2036</v>
      </c>
      <c r="O621" s="182"/>
      <c r="P621" s="184"/>
      <c r="Q621" s="141" t="s">
        <v>2037</v>
      </c>
      <c r="R621" s="184"/>
      <c r="S621" s="173" t="s">
        <v>2038</v>
      </c>
      <c r="T621" s="173"/>
      <c r="U621" s="173"/>
      <c r="V621" s="173"/>
      <c r="W621" s="184"/>
      <c r="X621" s="133"/>
      <c r="Y621" s="133"/>
      <c r="AB621" s="134" t="s">
        <v>9335</v>
      </c>
      <c r="AC621" s="146" t="str" cm="1">
        <f t="array" ref="AC621:AD621">_xlfn.TEXTSPLIT(H621,CHAR(10))</f>
        <v>株式会社ナナツボシ</v>
      </c>
      <c r="AD621" s="146" t="str">
        <v>ななつ星訪問看護ステーション</v>
      </c>
      <c r="AE621" s="146" t="s">
        <v>7975</v>
      </c>
      <c r="AF621" s="134" t="s">
        <v>7976</v>
      </c>
      <c r="AG621" s="134" t="str" cm="1">
        <f t="array" ref="AG621">_xlfn.TEXTJOIN(",",TRUE,_xlfn._xlws.FILTER(市町村コード!$B$2:$B$186,ISNUMBER(SEARCH(市町村コード!$B$2:$B$186,K621))))</f>
        <v>札幌市</v>
      </c>
      <c r="AH621" s="134" t="s">
        <v>6712</v>
      </c>
      <c r="AI621" s="134" t="str">
        <f t="shared" si="18"/>
        <v xml:space="preserve">
札幌市西区二十四軒一条５丁目１番３４メディカルスクエア北円山</v>
      </c>
      <c r="AJ621" s="134" t="str">
        <f t="shared" si="19"/>
        <v>〒063－0801</v>
      </c>
      <c r="AK621" s="134" t="s">
        <v>7055</v>
      </c>
      <c r="AO621" s="142" t="s">
        <v>2037</v>
      </c>
      <c r="AP621" s="134" t="str" cm="1">
        <f t="array" ref="AP621:AU621">_xlfn.TEXTSPLIT(AO621,CHAR(10))</f>
        <v>( 訪看10 )第    290 号</v>
      </c>
      <c r="AQ621" s="134" t="str">
        <v>( 訪看24 )第    461 号</v>
      </c>
      <c r="AR621" s="134" t="str">
        <v>( 訪看25 )第    557 号</v>
      </c>
      <c r="AS621" s="134" t="str">
        <v>( 訪ベⅠ１ )第    586 号</v>
      </c>
      <c r="AT621" s="134" t="str">
        <v>( 訪ベⅠ１注 )第    350 号</v>
      </c>
      <c r="AU621" s="134" t="str">
        <v>( 訪看40 )第    209 号</v>
      </c>
      <c r="BM621" s="134" t="s">
        <v>11443</v>
      </c>
      <c r="BN621" s="134" t="s">
        <v>11444</v>
      </c>
      <c r="BO621" s="134" t="s">
        <v>11445</v>
      </c>
      <c r="BP621" s="134" t="s">
        <v>11446</v>
      </c>
      <c r="BQ621" s="134" t="s">
        <v>11447</v>
      </c>
      <c r="BR621" s="134" t="s">
        <v>11448</v>
      </c>
    </row>
    <row r="622" spans="1:73" ht="75" customHeight="1" thickBot="1">
      <c r="A622" s="133"/>
      <c r="B622" s="184"/>
      <c r="C622" s="140" t="s">
        <v>2039</v>
      </c>
      <c r="D622" s="184"/>
      <c r="E622" s="174" t="s">
        <v>2040</v>
      </c>
      <c r="F622" s="174"/>
      <c r="G622" s="184"/>
      <c r="H622" s="175" t="s">
        <v>2041</v>
      </c>
      <c r="I622" s="175"/>
      <c r="J622" s="184"/>
      <c r="K622" s="175" t="s">
        <v>2042</v>
      </c>
      <c r="L622" s="175"/>
      <c r="M622" s="184"/>
      <c r="N622" s="182" t="s">
        <v>2043</v>
      </c>
      <c r="O622" s="182"/>
      <c r="P622" s="184"/>
      <c r="Q622" s="141" t="s">
        <v>2044</v>
      </c>
      <c r="R622" s="184"/>
      <c r="S622" s="173" t="s">
        <v>2045</v>
      </c>
      <c r="T622" s="173"/>
      <c r="U622" s="173"/>
      <c r="V622" s="173"/>
      <c r="W622" s="184"/>
      <c r="X622" s="133"/>
      <c r="Y622" s="133"/>
      <c r="AB622" s="134" t="s">
        <v>9336</v>
      </c>
      <c r="AC622" s="146" t="str" cm="1">
        <f t="array" ref="AC622:AD622">_xlfn.TEXTSPLIT(H622,CHAR(10))</f>
        <v>株式会社Ｎ・フィールド</v>
      </c>
      <c r="AD622" s="146" t="str">
        <v>訪問看護ステーション　デューン札幌西</v>
      </c>
      <c r="AE622" s="146" t="s">
        <v>7692</v>
      </c>
      <c r="AF622" s="134" t="s">
        <v>7977</v>
      </c>
      <c r="AG622" s="134" t="str" cm="1">
        <f t="array" ref="AG622">_xlfn.TEXTJOIN(",",TRUE,_xlfn._xlws.FILTER(市町村コード!$B$2:$B$186,ISNUMBER(SEARCH(市町村コード!$B$2:$B$186,K622))))</f>
        <v>札幌市</v>
      </c>
      <c r="AH622" s="134" t="s">
        <v>6712</v>
      </c>
      <c r="AI622" s="134" t="str">
        <f t="shared" si="18"/>
        <v xml:space="preserve">
札幌市西区琴似一条２丁目７番１号ライオンズプラザ琴似１０４号</v>
      </c>
      <c r="AJ622" s="134" t="str">
        <f t="shared" si="19"/>
        <v>〒063－0811</v>
      </c>
      <c r="AK622" s="134" t="s">
        <v>7061</v>
      </c>
      <c r="AO622" s="142" t="s">
        <v>2044</v>
      </c>
      <c r="AP622" s="134" t="str" cm="1">
        <f t="array" ref="AP622:AU622">_xlfn.TEXTSPLIT(AO622,CHAR(10))</f>
        <v>( 訪看10 )第    245 号</v>
      </c>
      <c r="AQ622" s="134" t="str">
        <v>( 訪看34 )第    293 号</v>
      </c>
      <c r="AR622" s="134" t="str">
        <v>( 訪ベⅠ１ )第    158 号</v>
      </c>
      <c r="AS622" s="134" t="str">
        <v>( 訪ベⅠ１注 )第    145 号</v>
      </c>
      <c r="AT622" s="134" t="str">
        <v>( 訪看40 )第    603 号</v>
      </c>
      <c r="AU622" s="134" t="str">
        <v>( 訪看41 )第    204 号</v>
      </c>
      <c r="BM622" s="134" t="s">
        <v>11449</v>
      </c>
      <c r="BN622" s="134" t="s">
        <v>11450</v>
      </c>
      <c r="BO622" s="134" t="s">
        <v>11451</v>
      </c>
      <c r="BP622" s="134" t="s">
        <v>11452</v>
      </c>
      <c r="BQ622" s="134" t="s">
        <v>11453</v>
      </c>
      <c r="BR622" s="134" t="s">
        <v>11454</v>
      </c>
    </row>
    <row r="623" spans="1:73" ht="102" customHeight="1" thickBot="1">
      <c r="A623" s="133"/>
      <c r="B623" s="184"/>
      <c r="C623" s="140" t="s">
        <v>2046</v>
      </c>
      <c r="D623" s="184"/>
      <c r="E623" s="174" t="s">
        <v>2047</v>
      </c>
      <c r="F623" s="174"/>
      <c r="G623" s="184"/>
      <c r="H623" s="175" t="s">
        <v>2048</v>
      </c>
      <c r="I623" s="175"/>
      <c r="J623" s="184"/>
      <c r="K623" s="175" t="s">
        <v>2049</v>
      </c>
      <c r="L623" s="175"/>
      <c r="M623" s="184"/>
      <c r="N623" s="182" t="s">
        <v>2050</v>
      </c>
      <c r="O623" s="182"/>
      <c r="P623" s="184"/>
      <c r="Q623" s="141" t="s">
        <v>2051</v>
      </c>
      <c r="R623" s="184"/>
      <c r="S623" s="173" t="s">
        <v>2052</v>
      </c>
      <c r="T623" s="173"/>
      <c r="U623" s="173"/>
      <c r="V623" s="173"/>
      <c r="W623" s="184"/>
      <c r="X623" s="133"/>
      <c r="Y623" s="133"/>
      <c r="AB623" s="134" t="s">
        <v>9337</v>
      </c>
      <c r="AC623" s="146" t="str" cm="1">
        <f t="array" ref="AC623:AD623">_xlfn.TEXTSPLIT(H623,CHAR(10))</f>
        <v>合同会社ＲＯＩＣＡＬ</v>
      </c>
      <c r="AD623" s="146" t="str">
        <v>ロイカルリハビリ訪問看護ステーション</v>
      </c>
      <c r="AE623" s="146" t="s">
        <v>7978</v>
      </c>
      <c r="AF623" s="134" t="s">
        <v>7979</v>
      </c>
      <c r="AG623" s="134" t="str" cm="1">
        <f t="array" ref="AG623">_xlfn.TEXTJOIN(",",TRUE,_xlfn._xlws.FILTER(市町村コード!$B$2:$B$186,ISNUMBER(SEARCH(市町村コード!$B$2:$B$186,K623))))</f>
        <v>札幌市</v>
      </c>
      <c r="AH623" s="134" t="s">
        <v>6712</v>
      </c>
      <c r="AI623" s="134" t="str">
        <f t="shared" si="18"/>
        <v xml:space="preserve">
札幌市手稲区前田十条十九丁目６番１２号</v>
      </c>
      <c r="AJ623" s="134" t="str">
        <f t="shared" si="19"/>
        <v>〒006－0820</v>
      </c>
      <c r="AK623" s="134" t="s">
        <v>7067</v>
      </c>
      <c r="AO623" s="142" t="s">
        <v>2051</v>
      </c>
      <c r="AP623" s="134" t="str" cm="1">
        <f t="array" ref="AP623:AX623">_xlfn.TEXTSPLIT(AO623,CHAR(10))</f>
        <v>( 訪看10 )第    579 号</v>
      </c>
      <c r="AQ623" s="134" t="str">
        <v>( 訪看23 )第    466 号</v>
      </c>
      <c r="AR623" s="134" t="str">
        <v>( 訪看25 )第    562 号</v>
      </c>
      <c r="AS623" s="134" t="str">
        <v>( 訪看27 )第    283 号</v>
      </c>
      <c r="AT623" s="134" t="str">
        <v>( 訪看28 )第    184 号</v>
      </c>
      <c r="AU623" s="134" t="str">
        <v>( 訪看34 )第     15 号</v>
      </c>
      <c r="AV623" s="134" t="str">
        <v>( 訪ベⅠ１ )第    162 号</v>
      </c>
      <c r="AW623" s="134" t="str">
        <v>( 訪ベⅠ１注 )第     77 号</v>
      </c>
      <c r="AX623" s="134" t="str">
        <v>( 訪看40 )第    137 号</v>
      </c>
      <c r="BM623" s="134" t="s">
        <v>11455</v>
      </c>
      <c r="BN623" s="134" t="s">
        <v>11456</v>
      </c>
      <c r="BO623" s="134" t="s">
        <v>11457</v>
      </c>
      <c r="BP623" s="134" t="s">
        <v>11458</v>
      </c>
      <c r="BQ623" s="134" t="s">
        <v>11459</v>
      </c>
      <c r="BR623" s="134" t="s">
        <v>11460</v>
      </c>
      <c r="BS623" s="134" t="s">
        <v>11461</v>
      </c>
      <c r="BT623" s="134" t="s">
        <v>11462</v>
      </c>
      <c r="BU623" s="134" t="s">
        <v>11463</v>
      </c>
    </row>
    <row r="624" spans="1:73" ht="3.95" customHeight="1" thickBot="1">
      <c r="A624" s="133"/>
      <c r="B624" s="184"/>
      <c r="C624" s="133"/>
      <c r="D624" s="184"/>
      <c r="E624" s="133"/>
      <c r="F624" s="133"/>
      <c r="G624" s="184"/>
      <c r="H624" s="133"/>
      <c r="I624" s="133"/>
      <c r="J624" s="184"/>
      <c r="K624" s="133"/>
      <c r="L624" s="133"/>
      <c r="M624" s="184"/>
      <c r="N624" s="133"/>
      <c r="O624" s="133"/>
      <c r="P624" s="184"/>
      <c r="Q624" s="133"/>
      <c r="R624" s="184"/>
      <c r="S624" s="133"/>
      <c r="T624" s="133"/>
      <c r="U624" s="133"/>
      <c r="V624" s="133"/>
      <c r="W624" s="184"/>
      <c r="X624" s="133"/>
      <c r="Y624" s="133"/>
      <c r="AB624" s="134" t="s">
        <v>6911</v>
      </c>
      <c r="AC624" s="146" t="e" cm="1">
        <f t="array" ref="AC624">_xlfn.TEXTSPLIT(H624,CHAR(10))</f>
        <v>#VALUE!</v>
      </c>
      <c r="AD624" s="146"/>
      <c r="AE624" s="146" t="e">
        <v>#VALUE!</v>
      </c>
      <c r="AG624" s="134" t="e" cm="1" vm="1">
        <f t="array" ref="AG624">_xlfn.TEXTJOIN(",",TRUE,_xlfn._xlws.FILTER(市町村コード!$B$2:$B$186,ISNUMBER(SEARCH(市町村コード!$B$2:$B$186,K624))))</f>
        <v>#VALUE!</v>
      </c>
      <c r="AH624" s="134" t="e" vm="1">
        <v>#VALUE!</v>
      </c>
      <c r="AI624" s="134" t="str">
        <f t="shared" si="18"/>
        <v/>
      </c>
      <c r="AJ624" s="134" t="str">
        <f t="shared" si="19"/>
        <v/>
      </c>
      <c r="AK624" s="134" t="s">
        <v>6911</v>
      </c>
      <c r="AO624" s="133"/>
      <c r="AP624" s="134" t="e" cm="1">
        <f t="array" ref="AP624">_xlfn.TEXTSPLIT(AO624,CHAR(10))</f>
        <v>#VALUE!</v>
      </c>
      <c r="BM624" s="134" t="e">
        <v>#VALUE!</v>
      </c>
    </row>
    <row r="625" spans="1:72" ht="0.95" customHeight="1">
      <c r="A625" s="133"/>
      <c r="B625" s="183"/>
      <c r="C625" s="183"/>
      <c r="D625" s="183"/>
      <c r="E625" s="183"/>
      <c r="F625" s="183"/>
      <c r="G625" s="183"/>
      <c r="H625" s="183"/>
      <c r="I625" s="183"/>
      <c r="J625" s="183"/>
      <c r="K625" s="183"/>
      <c r="L625" s="183"/>
      <c r="M625" s="183"/>
      <c r="N625" s="183"/>
      <c r="O625" s="183"/>
      <c r="P625" s="183"/>
      <c r="Q625" s="183"/>
      <c r="R625" s="183"/>
      <c r="S625" s="183"/>
      <c r="T625" s="183"/>
      <c r="U625" s="183"/>
      <c r="V625" s="183"/>
      <c r="W625" s="133"/>
      <c r="X625" s="133"/>
      <c r="Y625" s="133"/>
      <c r="AB625" s="134" t="s">
        <v>6911</v>
      </c>
      <c r="AC625" s="146" t="e" cm="1">
        <f t="array" ref="AC625">_xlfn.TEXTSPLIT(H625,CHAR(10))</f>
        <v>#VALUE!</v>
      </c>
      <c r="AD625" s="146"/>
      <c r="AE625" s="146" t="e">
        <v>#VALUE!</v>
      </c>
      <c r="AG625" s="134" t="e" cm="1" vm="1">
        <f t="array" ref="AG625">_xlfn.TEXTJOIN(",",TRUE,_xlfn._xlws.FILTER(市町村コード!$B$2:$B$186,ISNUMBER(SEARCH(市町村コード!$B$2:$B$186,K625))))</f>
        <v>#VALUE!</v>
      </c>
      <c r="AH625" s="134" t="e" vm="1">
        <v>#VALUE!</v>
      </c>
      <c r="AI625" s="134" t="str">
        <f t="shared" si="18"/>
        <v/>
      </c>
      <c r="AJ625" s="134" t="str">
        <f t="shared" si="19"/>
        <v/>
      </c>
      <c r="AK625" s="134" t="s">
        <v>6911</v>
      </c>
      <c r="AP625" s="134" t="e" cm="1">
        <f t="array" ref="AP625">_xlfn.TEXTSPLIT(AO625,CHAR(10))</f>
        <v>#VALUE!</v>
      </c>
      <c r="BM625" s="134" t="e">
        <v>#VALUE!</v>
      </c>
    </row>
    <row r="626" spans="1:72" ht="60" customHeight="1">
      <c r="A626" s="133"/>
      <c r="B626" s="133"/>
      <c r="C626" s="133"/>
      <c r="D626" s="133"/>
      <c r="E626" s="133"/>
      <c r="F626" s="133"/>
      <c r="G626" s="133"/>
      <c r="H626" s="133"/>
      <c r="I626" s="133"/>
      <c r="J626" s="133"/>
      <c r="K626" s="133"/>
      <c r="L626" s="133"/>
      <c r="M626" s="133"/>
      <c r="N626" s="133"/>
      <c r="O626" s="133"/>
      <c r="P626" s="133"/>
      <c r="Q626" s="133"/>
      <c r="R626" s="133"/>
      <c r="S626" s="133"/>
      <c r="T626" s="133"/>
      <c r="U626" s="133"/>
      <c r="V626" s="133"/>
      <c r="W626" s="133"/>
      <c r="X626" s="133"/>
      <c r="Y626" s="133"/>
      <c r="AB626" s="134" t="s">
        <v>6911</v>
      </c>
      <c r="AC626" s="146" t="e" cm="1">
        <f t="array" ref="AC626">_xlfn.TEXTSPLIT(H626,CHAR(10))</f>
        <v>#VALUE!</v>
      </c>
      <c r="AD626" s="146"/>
      <c r="AE626" s="146" t="e">
        <v>#VALUE!</v>
      </c>
      <c r="AG626" s="134" t="e" cm="1" vm="1">
        <f t="array" ref="AG626">_xlfn.TEXTJOIN(",",TRUE,_xlfn._xlws.FILTER(市町村コード!$B$2:$B$186,ISNUMBER(SEARCH(市町村コード!$B$2:$B$186,K626))))</f>
        <v>#VALUE!</v>
      </c>
      <c r="AH626" s="134" t="e" vm="1">
        <v>#VALUE!</v>
      </c>
      <c r="AI626" s="134" t="str">
        <f t="shared" si="18"/>
        <v/>
      </c>
      <c r="AJ626" s="134" t="str">
        <f t="shared" si="19"/>
        <v/>
      </c>
      <c r="AK626" s="134" t="s">
        <v>6911</v>
      </c>
      <c r="AO626" s="133"/>
      <c r="AP626" s="134" t="e" cm="1">
        <f t="array" ref="AP626">_xlfn.TEXTSPLIT(AO626,CHAR(10))</f>
        <v>#VALUE!</v>
      </c>
      <c r="BM626" s="134" t="e">
        <v>#VALUE!</v>
      </c>
    </row>
    <row r="627" spans="1:72" ht="12" customHeight="1">
      <c r="A627" s="133"/>
      <c r="B627" s="133"/>
      <c r="C627" s="133"/>
      <c r="D627" s="133"/>
      <c r="E627" s="133"/>
      <c r="F627" s="133"/>
      <c r="G627" s="133"/>
      <c r="H627" s="133"/>
      <c r="I627" s="133"/>
      <c r="J627" s="133"/>
      <c r="K627" s="133"/>
      <c r="L627" s="133"/>
      <c r="M627" s="133"/>
      <c r="N627" s="133"/>
      <c r="O627" s="133"/>
      <c r="P627" s="133"/>
      <c r="Q627" s="133"/>
      <c r="R627" s="133"/>
      <c r="S627" s="133"/>
      <c r="T627" s="133"/>
      <c r="U627" s="133"/>
      <c r="V627" s="133"/>
      <c r="W627" s="133"/>
      <c r="X627" s="133"/>
      <c r="Y627" s="133"/>
      <c r="AB627" s="134" t="s">
        <v>6911</v>
      </c>
      <c r="AC627" s="146" t="e" cm="1">
        <f t="array" ref="AC627">_xlfn.TEXTSPLIT(H627,CHAR(10))</f>
        <v>#VALUE!</v>
      </c>
      <c r="AD627" s="146"/>
      <c r="AE627" s="146" t="e">
        <v>#VALUE!</v>
      </c>
      <c r="AG627" s="134" t="e" cm="1" vm="1">
        <f t="array" ref="AG627">_xlfn.TEXTJOIN(",",TRUE,_xlfn._xlws.FILTER(市町村コード!$B$2:$B$186,ISNUMBER(SEARCH(市町村コード!$B$2:$B$186,K627))))</f>
        <v>#VALUE!</v>
      </c>
      <c r="AH627" s="134" t="e" vm="1">
        <v>#VALUE!</v>
      </c>
      <c r="AI627" s="134" t="str">
        <f t="shared" si="18"/>
        <v/>
      </c>
      <c r="AJ627" s="134" t="str">
        <f t="shared" si="19"/>
        <v/>
      </c>
      <c r="AK627" s="134" t="s">
        <v>6911</v>
      </c>
      <c r="AO627" s="133"/>
      <c r="AP627" s="134" t="e" cm="1">
        <f t="array" ref="AP627">_xlfn.TEXTSPLIT(AO627,CHAR(10))</f>
        <v>#VALUE!</v>
      </c>
      <c r="BM627" s="134" t="e">
        <v>#VALUE!</v>
      </c>
    </row>
    <row r="628" spans="1:72" ht="8.1" customHeight="1">
      <c r="A628" s="133"/>
      <c r="B628" s="133"/>
      <c r="C628" s="133"/>
      <c r="D628" s="133"/>
      <c r="E628" s="133"/>
      <c r="F628" s="133"/>
      <c r="G628" s="133"/>
      <c r="H628" s="133"/>
      <c r="I628" s="178" t="s">
        <v>476</v>
      </c>
      <c r="J628" s="178"/>
      <c r="K628" s="178"/>
      <c r="L628" s="133"/>
      <c r="M628" s="133"/>
      <c r="N628" s="133"/>
      <c r="O628" s="133"/>
      <c r="P628" s="133"/>
      <c r="Q628" s="133"/>
      <c r="R628" s="133"/>
      <c r="S628" s="133"/>
      <c r="T628" s="133"/>
      <c r="U628" s="133"/>
      <c r="V628" s="133"/>
      <c r="W628" s="133"/>
      <c r="X628" s="133"/>
      <c r="Y628" s="133"/>
      <c r="AB628" s="134" t="s">
        <v>6911</v>
      </c>
      <c r="AC628" s="146" t="e" cm="1">
        <f t="array" ref="AC628">_xlfn.TEXTSPLIT(H628,CHAR(10))</f>
        <v>#VALUE!</v>
      </c>
      <c r="AD628" s="146"/>
      <c r="AE628" s="146" t="e">
        <v>#VALUE!</v>
      </c>
      <c r="AG628" s="134" t="e" cm="1" vm="1">
        <f t="array" ref="AG628">_xlfn.TEXTJOIN(",",TRUE,_xlfn._xlws.FILTER(市町村コード!$B$2:$B$186,ISNUMBER(SEARCH(市町村コード!$B$2:$B$186,K628))))</f>
        <v>#VALUE!</v>
      </c>
      <c r="AH628" s="134" t="e" vm="1">
        <v>#VALUE!</v>
      </c>
      <c r="AI628" s="134" t="str">
        <f t="shared" si="18"/>
        <v/>
      </c>
      <c r="AJ628" s="134" t="str">
        <f t="shared" si="19"/>
        <v/>
      </c>
      <c r="AK628" s="134" t="s">
        <v>6911</v>
      </c>
      <c r="AO628" s="133"/>
      <c r="AP628" s="134" t="e" cm="1">
        <f t="array" ref="AP628">_xlfn.TEXTSPLIT(AO628,CHAR(10))</f>
        <v>#VALUE!</v>
      </c>
      <c r="BM628" s="134" t="e">
        <v>#VALUE!</v>
      </c>
    </row>
    <row r="629" spans="1:72" ht="12" customHeight="1">
      <c r="A629" s="133"/>
      <c r="B629" s="179"/>
      <c r="C629" s="179"/>
      <c r="D629" s="179"/>
      <c r="E629" s="179"/>
      <c r="F629" s="133"/>
      <c r="G629" s="133"/>
      <c r="H629" s="133"/>
      <c r="I629" s="178"/>
      <c r="J629" s="178"/>
      <c r="K629" s="178"/>
      <c r="L629" s="133"/>
      <c r="M629" s="133"/>
      <c r="N629" s="133"/>
      <c r="O629" s="133"/>
      <c r="P629" s="133"/>
      <c r="Q629" s="133"/>
      <c r="R629" s="133"/>
      <c r="S629" s="133"/>
      <c r="T629" s="133"/>
      <c r="U629" s="133"/>
      <c r="V629" s="133"/>
      <c r="W629" s="133"/>
      <c r="X629" s="133"/>
      <c r="Y629" s="133"/>
      <c r="AB629" s="134" t="s">
        <v>6911</v>
      </c>
      <c r="AC629" s="146" t="e" cm="1">
        <f t="array" ref="AC629">_xlfn.TEXTSPLIT(H629,CHAR(10))</f>
        <v>#VALUE!</v>
      </c>
      <c r="AD629" s="146"/>
      <c r="AE629" s="146" t="e">
        <v>#VALUE!</v>
      </c>
      <c r="AG629" s="134" t="e" cm="1" vm="1">
        <f t="array" ref="AG629">_xlfn.TEXTJOIN(",",TRUE,_xlfn._xlws.FILTER(市町村コード!$B$2:$B$186,ISNUMBER(SEARCH(市町村コード!$B$2:$B$186,K629))))</f>
        <v>#VALUE!</v>
      </c>
      <c r="AH629" s="134" t="e" vm="1">
        <v>#VALUE!</v>
      </c>
      <c r="AI629" s="134" t="str">
        <f t="shared" si="18"/>
        <v/>
      </c>
      <c r="AJ629" s="134" t="str">
        <f t="shared" si="19"/>
        <v/>
      </c>
      <c r="AK629" s="134" t="s">
        <v>6911</v>
      </c>
      <c r="AO629" s="133"/>
      <c r="AP629" s="134" t="e" cm="1">
        <f t="array" ref="AP629">_xlfn.TEXTSPLIT(AO629,CHAR(10))</f>
        <v>#VALUE!</v>
      </c>
      <c r="BM629" s="134" t="e">
        <v>#VALUE!</v>
      </c>
    </row>
    <row r="630" spans="1:72" ht="14.1" customHeight="1">
      <c r="A630" s="133"/>
      <c r="B630" s="133"/>
      <c r="C630" s="180" t="s">
        <v>477</v>
      </c>
      <c r="D630" s="180"/>
      <c r="E630" s="180"/>
      <c r="F630" s="180"/>
      <c r="G630" s="180"/>
      <c r="H630" s="180"/>
      <c r="I630" s="180"/>
      <c r="J630" s="180"/>
      <c r="K630" s="180"/>
      <c r="L630" s="133"/>
      <c r="M630" s="133"/>
      <c r="N630" s="133"/>
      <c r="O630" s="181" t="s">
        <v>478</v>
      </c>
      <c r="P630" s="181"/>
      <c r="Q630" s="181"/>
      <c r="R630" s="181"/>
      <c r="S630" s="181"/>
      <c r="T630" s="135" t="s">
        <v>760</v>
      </c>
      <c r="U630" s="136" t="s">
        <v>480</v>
      </c>
      <c r="V630" s="133"/>
      <c r="W630" s="133"/>
      <c r="X630" s="133"/>
      <c r="Y630" s="133"/>
      <c r="AB630" s="134" t="s">
        <v>6911</v>
      </c>
      <c r="AC630" s="146" t="e" cm="1">
        <f t="array" ref="AC630">_xlfn.TEXTSPLIT(H630,CHAR(10))</f>
        <v>#VALUE!</v>
      </c>
      <c r="AD630" s="146"/>
      <c r="AE630" s="146" t="e">
        <v>#VALUE!</v>
      </c>
      <c r="AG630" s="134" t="e" cm="1" vm="1">
        <f t="array" ref="AG630">_xlfn.TEXTJOIN(",",TRUE,_xlfn._xlws.FILTER(市町村コード!$B$2:$B$186,ISNUMBER(SEARCH(市町村コード!$B$2:$B$186,K630))))</f>
        <v>#VALUE!</v>
      </c>
      <c r="AH630" s="134" t="e" vm="1">
        <v>#VALUE!</v>
      </c>
      <c r="AI630" s="134" t="str">
        <f t="shared" si="18"/>
        <v/>
      </c>
      <c r="AJ630" s="134" t="str">
        <f t="shared" si="19"/>
        <v/>
      </c>
      <c r="AK630" s="134" t="s">
        <v>6911</v>
      </c>
      <c r="AP630" s="134" t="e" cm="1">
        <f t="array" ref="AP630">_xlfn.TEXTSPLIT(AO630,CHAR(10))</f>
        <v>#VALUE!</v>
      </c>
      <c r="BM630" s="134" t="e">
        <v>#VALUE!</v>
      </c>
    </row>
    <row r="631" spans="1:72" ht="0.95" customHeight="1" thickBot="1">
      <c r="A631" s="133"/>
      <c r="B631" s="133"/>
      <c r="C631" s="133"/>
      <c r="D631" s="133"/>
      <c r="E631" s="133"/>
      <c r="F631" s="133"/>
      <c r="G631" s="133"/>
      <c r="H631" s="133"/>
      <c r="I631" s="133"/>
      <c r="J631" s="133"/>
      <c r="K631" s="133"/>
      <c r="L631" s="133"/>
      <c r="M631" s="133"/>
      <c r="N631" s="133"/>
      <c r="O631" s="133"/>
      <c r="P631" s="133"/>
      <c r="Q631" s="133"/>
      <c r="R631" s="133"/>
      <c r="S631" s="133"/>
      <c r="T631" s="133"/>
      <c r="U631" s="133"/>
      <c r="V631" s="133"/>
      <c r="W631" s="133"/>
      <c r="X631" s="133"/>
      <c r="Y631" s="133"/>
      <c r="AB631" s="134" t="s">
        <v>6911</v>
      </c>
      <c r="AC631" s="146" t="e" cm="1">
        <f t="array" ref="AC631">_xlfn.TEXTSPLIT(H631,CHAR(10))</f>
        <v>#VALUE!</v>
      </c>
      <c r="AD631" s="146"/>
      <c r="AE631" s="146" t="e">
        <v>#VALUE!</v>
      </c>
      <c r="AG631" s="134" t="e" cm="1" vm="1">
        <f t="array" ref="AG631">_xlfn.TEXTJOIN(",",TRUE,_xlfn._xlws.FILTER(市町村コード!$B$2:$B$186,ISNUMBER(SEARCH(市町村コード!$B$2:$B$186,K631))))</f>
        <v>#VALUE!</v>
      </c>
      <c r="AH631" s="134" t="e" vm="1">
        <v>#VALUE!</v>
      </c>
      <c r="AI631" s="134" t="str">
        <f t="shared" si="18"/>
        <v/>
      </c>
      <c r="AJ631" s="134" t="str">
        <f t="shared" si="19"/>
        <v/>
      </c>
      <c r="AK631" s="134" t="s">
        <v>6911</v>
      </c>
      <c r="AO631" s="133"/>
      <c r="AP631" s="134" t="e" cm="1">
        <f t="array" ref="AP631">_xlfn.TEXTSPLIT(AO631,CHAR(10))</f>
        <v>#VALUE!</v>
      </c>
      <c r="BM631" s="134" t="e">
        <v>#VALUE!</v>
      </c>
    </row>
    <row r="632" spans="1:72" ht="0.95" customHeight="1">
      <c r="A632" s="133"/>
      <c r="B632" s="176"/>
      <c r="C632" s="176"/>
      <c r="D632" s="176"/>
      <c r="E632" s="176"/>
      <c r="F632" s="176"/>
      <c r="G632" s="176"/>
      <c r="H632" s="176"/>
      <c r="I632" s="176"/>
      <c r="J632" s="176"/>
      <c r="K632" s="176"/>
      <c r="L632" s="176"/>
      <c r="M632" s="176"/>
      <c r="N632" s="176"/>
      <c r="O632" s="176"/>
      <c r="P632" s="176"/>
      <c r="Q632" s="176"/>
      <c r="R632" s="176"/>
      <c r="S632" s="176"/>
      <c r="T632" s="176"/>
      <c r="U632" s="176"/>
      <c r="V632" s="176"/>
      <c r="W632" s="176"/>
      <c r="X632" s="133"/>
      <c r="Y632" s="133"/>
      <c r="AB632" s="134" t="s">
        <v>6911</v>
      </c>
      <c r="AC632" s="146" t="e" cm="1">
        <f t="array" ref="AC632">_xlfn.TEXTSPLIT(H632,CHAR(10))</f>
        <v>#VALUE!</v>
      </c>
      <c r="AD632" s="146"/>
      <c r="AE632" s="146" t="e">
        <v>#VALUE!</v>
      </c>
      <c r="AG632" s="134" t="e" cm="1" vm="1">
        <f t="array" ref="AG632">_xlfn.TEXTJOIN(",",TRUE,_xlfn._xlws.FILTER(市町村コード!$B$2:$B$186,ISNUMBER(SEARCH(市町村コード!$B$2:$B$186,K632))))</f>
        <v>#VALUE!</v>
      </c>
      <c r="AH632" s="134" t="e" vm="1">
        <v>#VALUE!</v>
      </c>
      <c r="AI632" s="134" t="str">
        <f t="shared" si="18"/>
        <v/>
      </c>
      <c r="AJ632" s="134" t="str">
        <f t="shared" si="19"/>
        <v/>
      </c>
      <c r="AK632" s="134" t="s">
        <v>6911</v>
      </c>
      <c r="AP632" s="134" t="e" cm="1">
        <f t="array" ref="AP632">_xlfn.TEXTSPLIT(AO632,CHAR(10))</f>
        <v>#VALUE!</v>
      </c>
      <c r="BM632" s="134" t="e">
        <v>#VALUE!</v>
      </c>
    </row>
    <row r="633" spans="1:72" ht="15.95" customHeight="1" thickBot="1">
      <c r="A633" s="133"/>
      <c r="B633" s="137"/>
      <c r="C633" s="138" t="s">
        <v>481</v>
      </c>
      <c r="D633" s="137"/>
      <c r="E633" s="177" t="s">
        <v>482</v>
      </c>
      <c r="F633" s="177"/>
      <c r="G633" s="137"/>
      <c r="H633" s="177" t="s">
        <v>483</v>
      </c>
      <c r="I633" s="177"/>
      <c r="J633" s="137"/>
      <c r="K633" s="177" t="s">
        <v>484</v>
      </c>
      <c r="L633" s="177"/>
      <c r="M633" s="137"/>
      <c r="N633" s="177" t="s">
        <v>485</v>
      </c>
      <c r="O633" s="177"/>
      <c r="P633" s="137"/>
      <c r="Q633" s="139" t="s">
        <v>486</v>
      </c>
      <c r="R633" s="137"/>
      <c r="S633" s="177" t="s">
        <v>487</v>
      </c>
      <c r="T633" s="177"/>
      <c r="U633" s="177"/>
      <c r="V633" s="177"/>
      <c r="W633" s="137"/>
      <c r="X633" s="133"/>
      <c r="Y633" s="133"/>
      <c r="AB633" s="134" t="s">
        <v>482</v>
      </c>
      <c r="AC633" s="146" t="str" cm="1">
        <f t="array" ref="AC633">_xlfn.TEXTSPLIT(H633,CHAR(10))</f>
        <v>事業者名/事業所名</v>
      </c>
      <c r="AD633" s="146"/>
      <c r="AE633" s="146" t="s">
        <v>483</v>
      </c>
      <c r="AG633" s="134" t="e" cm="1" vm="1">
        <f t="array" ref="AG633">_xlfn.TEXTJOIN(",",TRUE,_xlfn._xlws.FILTER(市町村コード!$B$2:$B$186,ISNUMBER(SEARCH(市町村コード!$B$2:$B$186,K633))))</f>
        <v>#VALUE!</v>
      </c>
      <c r="AH633" s="134" t="e" vm="1">
        <v>#VALUE!</v>
      </c>
      <c r="AI633" s="134" t="str">
        <f t="shared" si="18"/>
        <v/>
      </c>
      <c r="AJ633" s="134" t="str">
        <f t="shared" si="19"/>
        <v>事業所所在地</v>
      </c>
      <c r="AK633" s="134" t="s">
        <v>484</v>
      </c>
      <c r="AO633" s="139" t="s">
        <v>486</v>
      </c>
      <c r="AP633" s="134" t="str" cm="1">
        <f t="array" ref="AP633">_xlfn.TEXTSPLIT(AO633,CHAR(10))</f>
        <v>受理番号</v>
      </c>
      <c r="BM633" s="134" t="s">
        <v>486</v>
      </c>
    </row>
    <row r="634" spans="1:72" ht="45.95" customHeight="1" thickBot="1">
      <c r="A634" s="133"/>
      <c r="B634" s="184"/>
      <c r="C634" s="140" t="s">
        <v>2053</v>
      </c>
      <c r="D634" s="184"/>
      <c r="E634" s="174" t="s">
        <v>2054</v>
      </c>
      <c r="F634" s="174"/>
      <c r="G634" s="184"/>
      <c r="H634" s="175" t="s">
        <v>2055</v>
      </c>
      <c r="I634" s="175"/>
      <c r="J634" s="184"/>
      <c r="K634" s="175" t="s">
        <v>2056</v>
      </c>
      <c r="L634" s="175"/>
      <c r="M634" s="184"/>
      <c r="N634" s="182" t="s">
        <v>2057</v>
      </c>
      <c r="O634" s="182"/>
      <c r="P634" s="184"/>
      <c r="Q634" s="141" t="s">
        <v>2058</v>
      </c>
      <c r="R634" s="184"/>
      <c r="S634" s="173" t="s">
        <v>1759</v>
      </c>
      <c r="T634" s="173"/>
      <c r="U634" s="173"/>
      <c r="V634" s="173"/>
      <c r="W634" s="184"/>
      <c r="X634" s="133"/>
      <c r="Y634" s="133"/>
      <c r="AB634" s="134" t="s">
        <v>9338</v>
      </c>
      <c r="AC634" s="146" t="str" cm="1">
        <f t="array" ref="AC634:AD634">_xlfn.TEXTSPLIT(H634,CHAR(10))</f>
        <v>株式会社ノアコンツェル</v>
      </c>
      <c r="AD634" s="146" t="str">
        <v>ノア地域巡回センター発寒</v>
      </c>
      <c r="AE634" s="146" t="s">
        <v>7625</v>
      </c>
      <c r="AF634" s="134" t="s">
        <v>7980</v>
      </c>
      <c r="AG634" s="134" t="str" cm="1">
        <f t="array" ref="AG634">_xlfn.TEXTJOIN(",",TRUE,_xlfn._xlws.FILTER(市町村コード!$B$2:$B$186,ISNUMBER(SEARCH(市町村コード!$B$2:$B$186,K634))))</f>
        <v>札幌市</v>
      </c>
      <c r="AH634" s="134" t="s">
        <v>6712</v>
      </c>
      <c r="AI634" s="134" t="str">
        <f t="shared" si="18"/>
        <v xml:space="preserve">
札幌市西区発寒十条２丁目８番５号</v>
      </c>
      <c r="AJ634" s="134" t="str">
        <f t="shared" si="19"/>
        <v>〒063－0830</v>
      </c>
      <c r="AK634" s="134" t="s">
        <v>7068</v>
      </c>
      <c r="AO634" s="142" t="s">
        <v>2058</v>
      </c>
      <c r="AP634" s="134" t="str" cm="1">
        <f t="array" ref="AP634">_xlfn.TEXTSPLIT(AO634,CHAR(10))</f>
        <v>( 訪看41 )第     46 号</v>
      </c>
      <c r="BM634" s="134" t="s">
        <v>11464</v>
      </c>
    </row>
    <row r="635" spans="1:72" ht="57" customHeight="1" thickBot="1">
      <c r="A635" s="133"/>
      <c r="B635" s="184"/>
      <c r="C635" s="140" t="s">
        <v>2059</v>
      </c>
      <c r="D635" s="184"/>
      <c r="E635" s="174" t="s">
        <v>2060</v>
      </c>
      <c r="F635" s="174"/>
      <c r="G635" s="184"/>
      <c r="H635" s="175" t="s">
        <v>2061</v>
      </c>
      <c r="I635" s="175"/>
      <c r="J635" s="184"/>
      <c r="K635" s="175" t="s">
        <v>2062</v>
      </c>
      <c r="L635" s="175"/>
      <c r="M635" s="184"/>
      <c r="N635" s="182" t="s">
        <v>2063</v>
      </c>
      <c r="O635" s="182"/>
      <c r="P635" s="184"/>
      <c r="Q635" s="141" t="s">
        <v>2064</v>
      </c>
      <c r="R635" s="184"/>
      <c r="S635" s="173" t="s">
        <v>2065</v>
      </c>
      <c r="T635" s="173"/>
      <c r="U635" s="173"/>
      <c r="V635" s="173"/>
      <c r="W635" s="184"/>
      <c r="X635" s="133"/>
      <c r="Y635" s="133"/>
      <c r="AB635" s="134" t="s">
        <v>9339</v>
      </c>
      <c r="AC635" s="146" t="str" cm="1">
        <f t="array" ref="AC635:AD635">_xlfn.TEXTSPLIT(H635,CHAR(10))</f>
        <v>株式会社Ｍ＆Ｃ</v>
      </c>
      <c r="AD635" s="146" t="str">
        <v>もみじ訪問看護ステーション</v>
      </c>
      <c r="AE635" s="146" t="s">
        <v>7981</v>
      </c>
      <c r="AF635" s="134" t="s">
        <v>7982</v>
      </c>
      <c r="AG635" s="134" t="str" cm="1">
        <f t="array" ref="AG635">_xlfn.TEXTJOIN(",",TRUE,_xlfn._xlws.FILTER(市町村コード!$B$2:$B$186,ISNUMBER(SEARCH(市町村コード!$B$2:$B$186,K635))))</f>
        <v>札幌市</v>
      </c>
      <c r="AH635" s="134" t="s">
        <v>6712</v>
      </c>
      <c r="AI635" s="134" t="str">
        <f t="shared" si="18"/>
        <v xml:space="preserve">
札幌市西区山の手四条１１丁目１－１５コートロティ山の手３０３号</v>
      </c>
      <c r="AJ635" s="134" t="str">
        <f t="shared" si="19"/>
        <v>〒063－0004</v>
      </c>
      <c r="AK635" s="134" t="s">
        <v>7060</v>
      </c>
      <c r="AO635" s="142" t="s">
        <v>2064</v>
      </c>
      <c r="AP635" s="134" t="str" cm="1">
        <f t="array" ref="AP635:AU635">_xlfn.TEXTSPLIT(AO635,CHAR(10))</f>
        <v>( 訪看10 )第    282 号</v>
      </c>
      <c r="AQ635" s="134" t="str">
        <v>( 訪看23 )第    503 号</v>
      </c>
      <c r="AR635" s="134" t="str">
        <v>( 訪看25 )第    602 号</v>
      </c>
      <c r="AS635" s="134" t="str">
        <v>( 訪看27 )第     88 号</v>
      </c>
      <c r="AT635" s="134" t="str">
        <v>( 訪看28 )第     71 号</v>
      </c>
      <c r="AU635" s="134" t="str">
        <v>( 訪看40 )第    246 号</v>
      </c>
      <c r="BM635" s="134" t="s">
        <v>11465</v>
      </c>
      <c r="BN635" s="134" t="s">
        <v>11466</v>
      </c>
      <c r="BO635" s="134" t="s">
        <v>11467</v>
      </c>
      <c r="BP635" s="134" t="s">
        <v>11468</v>
      </c>
      <c r="BQ635" s="134" t="s">
        <v>11469</v>
      </c>
      <c r="BR635" s="134" t="s">
        <v>11470</v>
      </c>
    </row>
    <row r="636" spans="1:72" ht="84" customHeight="1" thickBot="1">
      <c r="A636" s="133"/>
      <c r="B636" s="184"/>
      <c r="C636" s="140" t="s">
        <v>2066</v>
      </c>
      <c r="D636" s="184"/>
      <c r="E636" s="174" t="s">
        <v>2067</v>
      </c>
      <c r="F636" s="174"/>
      <c r="G636" s="184"/>
      <c r="H636" s="175" t="s">
        <v>2068</v>
      </c>
      <c r="I636" s="175"/>
      <c r="J636" s="184"/>
      <c r="K636" s="175" t="s">
        <v>2069</v>
      </c>
      <c r="L636" s="175"/>
      <c r="M636" s="184"/>
      <c r="N636" s="182" t="s">
        <v>2070</v>
      </c>
      <c r="O636" s="182"/>
      <c r="P636" s="184"/>
      <c r="Q636" s="141" t="s">
        <v>2071</v>
      </c>
      <c r="R636" s="184"/>
      <c r="S636" s="173" t="s">
        <v>2072</v>
      </c>
      <c r="T636" s="173"/>
      <c r="U636" s="173"/>
      <c r="V636" s="173"/>
      <c r="W636" s="184"/>
      <c r="X636" s="133"/>
      <c r="Y636" s="133"/>
      <c r="AB636" s="134" t="s">
        <v>9340</v>
      </c>
      <c r="AC636" s="146" t="str" cm="1">
        <f t="array" ref="AC636:AD636">_xlfn.TEXTSPLIT(H636,CHAR(10))</f>
        <v>株式会社はる日</v>
      </c>
      <c r="AD636" s="146" t="str">
        <v>訪問看護ステーション晴日</v>
      </c>
      <c r="AE636" s="146" t="s">
        <v>7983</v>
      </c>
      <c r="AF636" s="134" t="s">
        <v>7984</v>
      </c>
      <c r="AG636" s="134" t="str" cm="1">
        <f t="array" ref="AG636">_xlfn.TEXTJOIN(",",TRUE,_xlfn._xlws.FILTER(市町村コード!$B$2:$B$186,ISNUMBER(SEARCH(市町村コード!$B$2:$B$186,K636))))</f>
        <v>札幌市</v>
      </c>
      <c r="AH636" s="134" t="s">
        <v>6712</v>
      </c>
      <c r="AI636" s="134" t="str">
        <f t="shared" si="18"/>
        <v xml:space="preserve">
札幌市西区発寒三条３丁目５番２５号</v>
      </c>
      <c r="AJ636" s="134" t="str">
        <f t="shared" si="19"/>
        <v>〒063－0823</v>
      </c>
      <c r="AK636" s="134" t="s">
        <v>7069</v>
      </c>
      <c r="AO636" s="142" t="s">
        <v>2071</v>
      </c>
      <c r="AP636" s="134" t="str" cm="1">
        <f t="array" ref="AP636:AW636">_xlfn.TEXTSPLIT(AO636,CHAR(10))</f>
        <v>( 訪看10 )第    757 号</v>
      </c>
      <c r="AQ636" s="134" t="str">
        <v>( 訪看23 )第    522 号</v>
      </c>
      <c r="AR636" s="134" t="str">
        <v>( 訪看25 )第    612 号</v>
      </c>
      <c r="AS636" s="134" t="str">
        <v>( 訪看27 )第    443 号</v>
      </c>
      <c r="AT636" s="134" t="str">
        <v>( 訪看28 )第    291 号</v>
      </c>
      <c r="AU636" s="134" t="str">
        <v>( 訪看34 )第     55 号</v>
      </c>
      <c r="AV636" s="134" t="str">
        <v>( 訪ベⅠ１ )第    463 号</v>
      </c>
      <c r="AW636" s="134" t="str">
        <v>( 訪看40 )第     21 号</v>
      </c>
      <c r="BM636" s="134" t="s">
        <v>11471</v>
      </c>
      <c r="BN636" s="134" t="s">
        <v>11472</v>
      </c>
      <c r="BO636" s="134" t="s">
        <v>11473</v>
      </c>
      <c r="BP636" s="134" t="s">
        <v>11474</v>
      </c>
      <c r="BQ636" s="134" t="s">
        <v>11475</v>
      </c>
      <c r="BR636" s="134" t="s">
        <v>11476</v>
      </c>
      <c r="BS636" s="134" t="s">
        <v>11477</v>
      </c>
      <c r="BT636" s="134" t="s">
        <v>11478</v>
      </c>
    </row>
    <row r="637" spans="1:72" ht="45.95" customHeight="1" thickBot="1">
      <c r="A637" s="133"/>
      <c r="B637" s="184"/>
      <c r="C637" s="140" t="s">
        <v>2073</v>
      </c>
      <c r="D637" s="184"/>
      <c r="E637" s="174" t="s">
        <v>2074</v>
      </c>
      <c r="F637" s="174"/>
      <c r="G637" s="184"/>
      <c r="H637" s="175" t="s">
        <v>2075</v>
      </c>
      <c r="I637" s="175"/>
      <c r="J637" s="184"/>
      <c r="K637" s="175" t="s">
        <v>2076</v>
      </c>
      <c r="L637" s="175"/>
      <c r="M637" s="184"/>
      <c r="N637" s="182" t="s">
        <v>2077</v>
      </c>
      <c r="O637" s="182"/>
      <c r="P637" s="184"/>
      <c r="Q637" s="141" t="s">
        <v>2078</v>
      </c>
      <c r="R637" s="184"/>
      <c r="S637" s="173" t="s">
        <v>2079</v>
      </c>
      <c r="T637" s="173"/>
      <c r="U637" s="173"/>
      <c r="V637" s="173"/>
      <c r="W637" s="184"/>
      <c r="X637" s="133"/>
      <c r="Y637" s="133"/>
      <c r="AB637" s="134" t="s">
        <v>9341</v>
      </c>
      <c r="AC637" s="146" t="str" cm="1">
        <f t="array" ref="AC637:AD637">_xlfn.TEXTSPLIT(H637,CHAR(10))</f>
        <v>株式会社恵み野介護サービス</v>
      </c>
      <c r="AD637" s="146" t="str">
        <v>フレンドリィ指定訪問看護ステーション</v>
      </c>
      <c r="AE637" s="146" t="s">
        <v>7985</v>
      </c>
      <c r="AF637" s="134" t="s">
        <v>7986</v>
      </c>
      <c r="AG637" s="134" t="str" cm="1">
        <f t="array" ref="AG637">_xlfn.TEXTJOIN(",",TRUE,_xlfn._xlws.FILTER(市町村コード!$B$2:$B$186,ISNUMBER(SEARCH(市町村コード!$B$2:$B$186,K637))))</f>
        <v>札幌市</v>
      </c>
      <c r="AH637" s="134" t="s">
        <v>6712</v>
      </c>
      <c r="AI637" s="134" t="str">
        <f t="shared" si="18"/>
        <v xml:space="preserve">
札幌市西区福井１丁目９番１５号</v>
      </c>
      <c r="AJ637" s="134" t="str">
        <f t="shared" si="19"/>
        <v>〒063－0012</v>
      </c>
      <c r="AK637" s="134" t="s">
        <v>7070</v>
      </c>
      <c r="AO637" s="142" t="s">
        <v>2078</v>
      </c>
      <c r="AP637" s="134" t="str" cm="1">
        <f t="array" ref="AP637:AR637">_xlfn.TEXTSPLIT(AO637,CHAR(10))</f>
        <v>( 訪看24 )第    533 号</v>
      </c>
      <c r="AQ637" s="134" t="str">
        <v>( 訪看25 )第    618 号</v>
      </c>
      <c r="AR637" s="134" t="str">
        <v>( 訪看41 )第    349 号</v>
      </c>
      <c r="BM637" s="134" t="s">
        <v>11479</v>
      </c>
      <c r="BN637" s="134" t="s">
        <v>11480</v>
      </c>
      <c r="BO637" s="134" t="s">
        <v>11481</v>
      </c>
    </row>
    <row r="638" spans="1:72" ht="93" customHeight="1" thickBot="1">
      <c r="A638" s="133"/>
      <c r="B638" s="184"/>
      <c r="C638" s="140" t="s">
        <v>2080</v>
      </c>
      <c r="D638" s="184"/>
      <c r="E638" s="174" t="s">
        <v>2081</v>
      </c>
      <c r="F638" s="174"/>
      <c r="G638" s="184"/>
      <c r="H638" s="175" t="s">
        <v>2082</v>
      </c>
      <c r="I638" s="175"/>
      <c r="J638" s="184"/>
      <c r="K638" s="175" t="s">
        <v>2083</v>
      </c>
      <c r="L638" s="175"/>
      <c r="M638" s="184"/>
      <c r="N638" s="182" t="s">
        <v>2084</v>
      </c>
      <c r="O638" s="182"/>
      <c r="P638" s="184"/>
      <c r="Q638" s="141" t="s">
        <v>2085</v>
      </c>
      <c r="R638" s="184"/>
      <c r="S638" s="173" t="s">
        <v>2086</v>
      </c>
      <c r="T638" s="173"/>
      <c r="U638" s="173"/>
      <c r="V638" s="173"/>
      <c r="W638" s="184"/>
      <c r="X638" s="133"/>
      <c r="Y638" s="133"/>
      <c r="AB638" s="134" t="s">
        <v>9342</v>
      </c>
      <c r="AC638" s="146" t="str" cm="1">
        <f t="array" ref="AC638:AD638">_xlfn.TEXTSPLIT(H638,CHAR(10))</f>
        <v>ＳＯＭＰＯケア株式会社</v>
      </c>
      <c r="AD638" s="146" t="str">
        <v>ＳＯＭＰＯケア　札幌星置　訪問看護</v>
      </c>
      <c r="AE638" s="146" t="s">
        <v>7621</v>
      </c>
      <c r="AF638" s="134" t="s">
        <v>7987</v>
      </c>
      <c r="AG638" s="134" t="str" cm="1">
        <f t="array" ref="AG638">_xlfn.TEXTJOIN(",",TRUE,_xlfn._xlws.FILTER(市町村コード!$B$2:$B$186,ISNUMBER(SEARCH(市町村コード!$B$2:$B$186,K638))))</f>
        <v>札幌市</v>
      </c>
      <c r="AH638" s="134" t="s">
        <v>6712</v>
      </c>
      <c r="AI638" s="134" t="str">
        <f t="shared" si="18"/>
        <v xml:space="preserve">
札幌市手稲区星置一条４丁目２番２９号</v>
      </c>
      <c r="AJ638" s="134" t="str">
        <f t="shared" si="19"/>
        <v>〒006－0851</v>
      </c>
      <c r="AK638" s="134" t="s">
        <v>7071</v>
      </c>
      <c r="AO638" s="142" t="s">
        <v>2085</v>
      </c>
      <c r="AP638" s="134" t="str" cm="1">
        <f t="array" ref="AP638:AW638">_xlfn.TEXTSPLIT(AO638,CHAR(10))</f>
        <v>( 訪看10 )第    304 号</v>
      </c>
      <c r="AQ638" s="134" t="str">
        <v>( 訪看24 )第    542 号</v>
      </c>
      <c r="AR638" s="134" t="str">
        <v>( 訪看25 )第    627 号</v>
      </c>
      <c r="AS638" s="134" t="str">
        <v>( 訪看27 )第    100 号</v>
      </c>
      <c r="AT638" s="134" t="str">
        <v>( 訪看34 )第    115 号</v>
      </c>
      <c r="AU638" s="134" t="str">
        <v>( 訪ベⅠ１ )第    319 号</v>
      </c>
      <c r="AV638" s="134" t="str">
        <v>( 訪ベⅠ１注 )第    334 号</v>
      </c>
      <c r="AW638" s="134" t="str">
        <v>( 訪看40 )第     32 号</v>
      </c>
      <c r="BM638" s="134" t="s">
        <v>11482</v>
      </c>
      <c r="BN638" s="134" t="s">
        <v>11483</v>
      </c>
      <c r="BO638" s="134" t="s">
        <v>11484</v>
      </c>
      <c r="BP638" s="134" t="s">
        <v>11485</v>
      </c>
      <c r="BQ638" s="134" t="s">
        <v>11486</v>
      </c>
      <c r="BR638" s="134" t="s">
        <v>11487</v>
      </c>
      <c r="BS638" s="134" t="s">
        <v>11488</v>
      </c>
      <c r="BT638" s="134" t="s">
        <v>11489</v>
      </c>
    </row>
    <row r="639" spans="1:72" ht="93" customHeight="1" thickBot="1">
      <c r="A639" s="133"/>
      <c r="B639" s="184"/>
      <c r="C639" s="140" t="s">
        <v>2087</v>
      </c>
      <c r="D639" s="184"/>
      <c r="E639" s="174" t="s">
        <v>2088</v>
      </c>
      <c r="F639" s="174"/>
      <c r="G639" s="184"/>
      <c r="H639" s="175" t="s">
        <v>2089</v>
      </c>
      <c r="I639" s="175"/>
      <c r="J639" s="184"/>
      <c r="K639" s="175" t="s">
        <v>2090</v>
      </c>
      <c r="L639" s="175"/>
      <c r="M639" s="184"/>
      <c r="N639" s="182" t="s">
        <v>2091</v>
      </c>
      <c r="O639" s="182"/>
      <c r="P639" s="184"/>
      <c r="Q639" s="141" t="s">
        <v>2092</v>
      </c>
      <c r="R639" s="184"/>
      <c r="S639" s="173" t="s">
        <v>2093</v>
      </c>
      <c r="T639" s="173"/>
      <c r="U639" s="173"/>
      <c r="V639" s="173"/>
      <c r="W639" s="184"/>
      <c r="X639" s="133"/>
      <c r="Y639" s="133"/>
      <c r="AB639" s="134" t="s">
        <v>9343</v>
      </c>
      <c r="AC639" s="146" t="str" cm="1">
        <f t="array" ref="AC639:AD639">_xlfn.TEXTSPLIT(H639,CHAR(10))</f>
        <v>ＳＯＭＰＯケア株式会社</v>
      </c>
      <c r="AD639" s="146" t="str">
        <v>ＳＯＭＰＯケア　札幌発寒　訪問看護</v>
      </c>
      <c r="AE639" s="146" t="s">
        <v>7621</v>
      </c>
      <c r="AF639" s="134" t="s">
        <v>7988</v>
      </c>
      <c r="AG639" s="134" t="str" cm="1">
        <f t="array" ref="AG639">_xlfn.TEXTJOIN(",",TRUE,_xlfn._xlws.FILTER(市町村コード!$B$2:$B$186,ISNUMBER(SEARCH(市町村コード!$B$2:$B$186,K639))))</f>
        <v>札幌市</v>
      </c>
      <c r="AH639" s="134" t="s">
        <v>6712</v>
      </c>
      <c r="AI639" s="134" t="str">
        <f t="shared" si="18"/>
        <v xml:space="preserve">
札幌市西区発寒六条４丁目６番３号</v>
      </c>
      <c r="AJ639" s="134" t="str">
        <f t="shared" si="19"/>
        <v>〒063－0826</v>
      </c>
      <c r="AK639" s="134" t="s">
        <v>7072</v>
      </c>
      <c r="AO639" s="142" t="s">
        <v>2092</v>
      </c>
      <c r="AP639" s="134" t="str" cm="1">
        <f t="array" ref="AP639:AW639">_xlfn.TEXTSPLIT(AO639,CHAR(10))</f>
        <v>( 訪看10 )第    303 号</v>
      </c>
      <c r="AQ639" s="134" t="str">
        <v>( 訪看24 )第    541 号</v>
      </c>
      <c r="AR639" s="134" t="str">
        <v>( 訪看25 )第    626 号</v>
      </c>
      <c r="AS639" s="134" t="str">
        <v>( 訪看27 )第     99 号</v>
      </c>
      <c r="AT639" s="134" t="str">
        <v>( 訪看34 )第    116 号</v>
      </c>
      <c r="AU639" s="134" t="str">
        <v>( 訪ベⅠ１ )第    320 号</v>
      </c>
      <c r="AV639" s="134" t="str">
        <v>( 訪ベⅠ１注 )第    337 号</v>
      </c>
      <c r="AW639" s="134" t="str">
        <v>( 訪看41 )第    205 号</v>
      </c>
      <c r="BM639" s="134" t="s">
        <v>11490</v>
      </c>
      <c r="BN639" s="134" t="s">
        <v>11491</v>
      </c>
      <c r="BO639" s="134" t="s">
        <v>11492</v>
      </c>
      <c r="BP639" s="134" t="s">
        <v>11493</v>
      </c>
      <c r="BQ639" s="134" t="s">
        <v>11494</v>
      </c>
      <c r="BR639" s="134" t="s">
        <v>11495</v>
      </c>
      <c r="BS639" s="134" t="s">
        <v>11496</v>
      </c>
      <c r="BT639" s="134" t="s">
        <v>11497</v>
      </c>
    </row>
    <row r="640" spans="1:72" ht="51" customHeight="1" thickBot="1">
      <c r="A640" s="133"/>
      <c r="B640" s="184"/>
      <c r="C640" s="133"/>
      <c r="D640" s="184"/>
      <c r="E640" s="133"/>
      <c r="F640" s="133"/>
      <c r="G640" s="184"/>
      <c r="H640" s="133"/>
      <c r="I640" s="133"/>
      <c r="J640" s="184"/>
      <c r="K640" s="133"/>
      <c r="L640" s="133"/>
      <c r="M640" s="184"/>
      <c r="N640" s="133"/>
      <c r="O640" s="133"/>
      <c r="P640" s="184"/>
      <c r="Q640" s="133"/>
      <c r="R640" s="184"/>
      <c r="S640" s="133"/>
      <c r="T640" s="133"/>
      <c r="U640" s="133"/>
      <c r="V640" s="133"/>
      <c r="W640" s="184"/>
      <c r="X640" s="133"/>
      <c r="Y640" s="133"/>
      <c r="AB640" s="134" t="s">
        <v>6911</v>
      </c>
      <c r="AC640" s="146" t="e" cm="1">
        <f t="array" ref="AC640">_xlfn.TEXTSPLIT(H640,CHAR(10))</f>
        <v>#VALUE!</v>
      </c>
      <c r="AD640" s="146"/>
      <c r="AE640" s="146" t="e">
        <v>#VALUE!</v>
      </c>
      <c r="AG640" s="134" t="e" cm="1" vm="1">
        <f t="array" ref="AG640">_xlfn.TEXTJOIN(",",TRUE,_xlfn._xlws.FILTER(市町村コード!$B$2:$B$186,ISNUMBER(SEARCH(市町村コード!$B$2:$B$186,K640))))</f>
        <v>#VALUE!</v>
      </c>
      <c r="AH640" s="134" t="e" vm="1">
        <v>#VALUE!</v>
      </c>
      <c r="AI640" s="134" t="str">
        <f t="shared" si="18"/>
        <v/>
      </c>
      <c r="AJ640" s="134" t="str">
        <f t="shared" si="19"/>
        <v/>
      </c>
      <c r="AK640" s="134" t="s">
        <v>6911</v>
      </c>
      <c r="AO640" s="133"/>
      <c r="AP640" s="134" t="e" cm="1">
        <f t="array" ref="AP640">_xlfn.TEXTSPLIT(AO640,CHAR(10))</f>
        <v>#VALUE!</v>
      </c>
      <c r="BM640" s="134" t="e">
        <v>#VALUE!</v>
      </c>
    </row>
    <row r="641" spans="1:75" ht="0.95" customHeight="1">
      <c r="A641" s="133"/>
      <c r="B641" s="183"/>
      <c r="C641" s="183"/>
      <c r="D641" s="183"/>
      <c r="E641" s="183"/>
      <c r="F641" s="183"/>
      <c r="G641" s="183"/>
      <c r="H641" s="183"/>
      <c r="I641" s="183"/>
      <c r="J641" s="183"/>
      <c r="K641" s="183"/>
      <c r="L641" s="183"/>
      <c r="M641" s="183"/>
      <c r="N641" s="183"/>
      <c r="O641" s="183"/>
      <c r="P641" s="183"/>
      <c r="Q641" s="183"/>
      <c r="R641" s="183"/>
      <c r="S641" s="183"/>
      <c r="T641" s="183"/>
      <c r="U641" s="183"/>
      <c r="V641" s="183"/>
      <c r="W641" s="133"/>
      <c r="X641" s="133"/>
      <c r="Y641" s="133"/>
      <c r="AB641" s="134" t="s">
        <v>6911</v>
      </c>
      <c r="AC641" s="146" t="e" cm="1">
        <f t="array" ref="AC641">_xlfn.TEXTSPLIT(H641,CHAR(10))</f>
        <v>#VALUE!</v>
      </c>
      <c r="AD641" s="146"/>
      <c r="AE641" s="146" t="e">
        <v>#VALUE!</v>
      </c>
      <c r="AG641" s="134" t="e" cm="1" vm="1">
        <f t="array" ref="AG641">_xlfn.TEXTJOIN(",",TRUE,_xlfn._xlws.FILTER(市町村コード!$B$2:$B$186,ISNUMBER(SEARCH(市町村コード!$B$2:$B$186,K641))))</f>
        <v>#VALUE!</v>
      </c>
      <c r="AH641" s="134" t="e" vm="1">
        <v>#VALUE!</v>
      </c>
      <c r="AI641" s="134" t="str">
        <f t="shared" si="18"/>
        <v/>
      </c>
      <c r="AJ641" s="134" t="str">
        <f t="shared" si="19"/>
        <v/>
      </c>
      <c r="AK641" s="134" t="s">
        <v>6911</v>
      </c>
      <c r="AP641" s="134" t="e" cm="1">
        <f t="array" ref="AP641">_xlfn.TEXTSPLIT(AO641,CHAR(10))</f>
        <v>#VALUE!</v>
      </c>
      <c r="BM641" s="134" t="e">
        <v>#VALUE!</v>
      </c>
    </row>
    <row r="642" spans="1:75" ht="60" customHeight="1">
      <c r="A642" s="133"/>
      <c r="B642" s="133"/>
      <c r="C642" s="133"/>
      <c r="D642" s="133"/>
      <c r="E642" s="133"/>
      <c r="F642" s="133"/>
      <c r="G642" s="133"/>
      <c r="H642" s="133"/>
      <c r="I642" s="133"/>
      <c r="J642" s="133"/>
      <c r="K642" s="133"/>
      <c r="L642" s="133"/>
      <c r="M642" s="133"/>
      <c r="N642" s="133"/>
      <c r="O642" s="133"/>
      <c r="P642" s="133"/>
      <c r="Q642" s="133"/>
      <c r="R642" s="133"/>
      <c r="S642" s="133"/>
      <c r="T642" s="133"/>
      <c r="U642" s="133"/>
      <c r="V642" s="133"/>
      <c r="W642" s="133"/>
      <c r="X642" s="133"/>
      <c r="Y642" s="133"/>
      <c r="AB642" s="134" t="s">
        <v>6911</v>
      </c>
      <c r="AC642" s="146" t="e" cm="1">
        <f t="array" ref="AC642">_xlfn.TEXTSPLIT(H642,CHAR(10))</f>
        <v>#VALUE!</v>
      </c>
      <c r="AD642" s="146"/>
      <c r="AE642" s="146" t="e">
        <v>#VALUE!</v>
      </c>
      <c r="AG642" s="134" t="e" cm="1" vm="1">
        <f t="array" ref="AG642">_xlfn.TEXTJOIN(",",TRUE,_xlfn._xlws.FILTER(市町村コード!$B$2:$B$186,ISNUMBER(SEARCH(市町村コード!$B$2:$B$186,K642))))</f>
        <v>#VALUE!</v>
      </c>
      <c r="AH642" s="134" t="e" vm="1">
        <v>#VALUE!</v>
      </c>
      <c r="AI642" s="134" t="str">
        <f t="shared" si="18"/>
        <v/>
      </c>
      <c r="AJ642" s="134" t="str">
        <f t="shared" si="19"/>
        <v/>
      </c>
      <c r="AK642" s="134" t="s">
        <v>6911</v>
      </c>
      <c r="AO642" s="133"/>
      <c r="AP642" s="134" t="e" cm="1">
        <f t="array" ref="AP642">_xlfn.TEXTSPLIT(AO642,CHAR(10))</f>
        <v>#VALUE!</v>
      </c>
      <c r="BM642" s="134" t="e">
        <v>#VALUE!</v>
      </c>
    </row>
    <row r="643" spans="1:75" ht="12" customHeight="1">
      <c r="A643" s="133"/>
      <c r="B643" s="133"/>
      <c r="C643" s="133"/>
      <c r="D643" s="133"/>
      <c r="E643" s="133"/>
      <c r="F643" s="133"/>
      <c r="G643" s="133"/>
      <c r="H643" s="133"/>
      <c r="I643" s="133"/>
      <c r="J643" s="133"/>
      <c r="K643" s="133"/>
      <c r="L643" s="133"/>
      <c r="M643" s="133"/>
      <c r="N643" s="133"/>
      <c r="O643" s="133"/>
      <c r="P643" s="133"/>
      <c r="Q643" s="133"/>
      <c r="R643" s="133"/>
      <c r="S643" s="133"/>
      <c r="T643" s="133"/>
      <c r="U643" s="133"/>
      <c r="V643" s="133"/>
      <c r="W643" s="133"/>
      <c r="X643" s="133"/>
      <c r="Y643" s="133"/>
      <c r="AB643" s="134" t="s">
        <v>6911</v>
      </c>
      <c r="AC643" s="146" t="e" cm="1">
        <f t="array" ref="AC643">_xlfn.TEXTSPLIT(H643,CHAR(10))</f>
        <v>#VALUE!</v>
      </c>
      <c r="AD643" s="146"/>
      <c r="AE643" s="146" t="e">
        <v>#VALUE!</v>
      </c>
      <c r="AG643" s="134" t="e" cm="1" vm="1">
        <f t="array" ref="AG643">_xlfn.TEXTJOIN(",",TRUE,_xlfn._xlws.FILTER(市町村コード!$B$2:$B$186,ISNUMBER(SEARCH(市町村コード!$B$2:$B$186,K643))))</f>
        <v>#VALUE!</v>
      </c>
      <c r="AH643" s="134" t="e" vm="1">
        <v>#VALUE!</v>
      </c>
      <c r="AI643" s="134" t="str">
        <f t="shared" si="18"/>
        <v/>
      </c>
      <c r="AJ643" s="134" t="str">
        <f t="shared" si="19"/>
        <v/>
      </c>
      <c r="AK643" s="134" t="s">
        <v>6911</v>
      </c>
      <c r="AO643" s="133"/>
      <c r="AP643" s="134" t="e" cm="1">
        <f t="array" ref="AP643">_xlfn.TEXTSPLIT(AO643,CHAR(10))</f>
        <v>#VALUE!</v>
      </c>
      <c r="BM643" s="134" t="e">
        <v>#VALUE!</v>
      </c>
    </row>
    <row r="644" spans="1:75" ht="8.1" customHeight="1">
      <c r="A644" s="133"/>
      <c r="B644" s="133"/>
      <c r="C644" s="133"/>
      <c r="D644" s="133"/>
      <c r="E644" s="133"/>
      <c r="F644" s="133"/>
      <c r="G644" s="133"/>
      <c r="H644" s="133"/>
      <c r="I644" s="178" t="s">
        <v>476</v>
      </c>
      <c r="J644" s="178"/>
      <c r="K644" s="178"/>
      <c r="L644" s="133"/>
      <c r="M644" s="133"/>
      <c r="N644" s="133"/>
      <c r="O644" s="133"/>
      <c r="P644" s="133"/>
      <c r="Q644" s="133"/>
      <c r="R644" s="133"/>
      <c r="S644" s="133"/>
      <c r="T644" s="133"/>
      <c r="U644" s="133"/>
      <c r="V644" s="133"/>
      <c r="W644" s="133"/>
      <c r="X644" s="133"/>
      <c r="Y644" s="133"/>
      <c r="AB644" s="134" t="s">
        <v>6911</v>
      </c>
      <c r="AC644" s="146" t="e" cm="1">
        <f t="array" ref="AC644">_xlfn.TEXTSPLIT(H644,CHAR(10))</f>
        <v>#VALUE!</v>
      </c>
      <c r="AD644" s="146"/>
      <c r="AE644" s="146" t="e">
        <v>#VALUE!</v>
      </c>
      <c r="AG644" s="134" t="e" cm="1" vm="1">
        <f t="array" ref="AG644">_xlfn.TEXTJOIN(",",TRUE,_xlfn._xlws.FILTER(市町村コード!$B$2:$B$186,ISNUMBER(SEARCH(市町村コード!$B$2:$B$186,K644))))</f>
        <v>#VALUE!</v>
      </c>
      <c r="AH644" s="134" t="e" vm="1">
        <v>#VALUE!</v>
      </c>
      <c r="AI644" s="134" t="str">
        <f t="shared" si="18"/>
        <v/>
      </c>
      <c r="AJ644" s="134" t="str">
        <f t="shared" si="19"/>
        <v/>
      </c>
      <c r="AK644" s="134" t="s">
        <v>6911</v>
      </c>
      <c r="AO644" s="133"/>
      <c r="AP644" s="134" t="e" cm="1">
        <f t="array" ref="AP644">_xlfn.TEXTSPLIT(AO644,CHAR(10))</f>
        <v>#VALUE!</v>
      </c>
      <c r="BM644" s="134" t="e">
        <v>#VALUE!</v>
      </c>
    </row>
    <row r="645" spans="1:75" ht="12" customHeight="1">
      <c r="A645" s="133"/>
      <c r="B645" s="179"/>
      <c r="C645" s="179"/>
      <c r="D645" s="179"/>
      <c r="E645" s="179"/>
      <c r="F645" s="133"/>
      <c r="G645" s="133"/>
      <c r="H645" s="133"/>
      <c r="I645" s="178"/>
      <c r="J645" s="178"/>
      <c r="K645" s="178"/>
      <c r="L645" s="133"/>
      <c r="M645" s="133"/>
      <c r="N645" s="133"/>
      <c r="O645" s="133"/>
      <c r="P645" s="133"/>
      <c r="Q645" s="133"/>
      <c r="R645" s="133"/>
      <c r="S645" s="133"/>
      <c r="T645" s="133"/>
      <c r="U645" s="133"/>
      <c r="V645" s="133"/>
      <c r="W645" s="133"/>
      <c r="X645" s="133"/>
      <c r="Y645" s="133"/>
      <c r="AB645" s="134" t="s">
        <v>6911</v>
      </c>
      <c r="AC645" s="146" t="e" cm="1">
        <f t="array" ref="AC645">_xlfn.TEXTSPLIT(H645,CHAR(10))</f>
        <v>#VALUE!</v>
      </c>
      <c r="AD645" s="146"/>
      <c r="AE645" s="146" t="e">
        <v>#VALUE!</v>
      </c>
      <c r="AG645" s="134" t="e" cm="1" vm="1">
        <f t="array" ref="AG645">_xlfn.TEXTJOIN(",",TRUE,_xlfn._xlws.FILTER(市町村コード!$B$2:$B$186,ISNUMBER(SEARCH(市町村コード!$B$2:$B$186,K645))))</f>
        <v>#VALUE!</v>
      </c>
      <c r="AH645" s="134" t="e" vm="1">
        <v>#VALUE!</v>
      </c>
      <c r="AI645" s="134" t="str">
        <f t="shared" si="18"/>
        <v/>
      </c>
      <c r="AJ645" s="134" t="str">
        <f t="shared" si="19"/>
        <v/>
      </c>
      <c r="AK645" s="134" t="s">
        <v>6911</v>
      </c>
      <c r="AO645" s="133"/>
      <c r="AP645" s="134" t="e" cm="1">
        <f t="array" ref="AP645">_xlfn.TEXTSPLIT(AO645,CHAR(10))</f>
        <v>#VALUE!</v>
      </c>
      <c r="BM645" s="134" t="e">
        <v>#VALUE!</v>
      </c>
    </row>
    <row r="646" spans="1:75" ht="14.1" customHeight="1">
      <c r="A646" s="133"/>
      <c r="B646" s="133"/>
      <c r="C646" s="180" t="s">
        <v>477</v>
      </c>
      <c r="D646" s="180"/>
      <c r="E646" s="180"/>
      <c r="F646" s="180"/>
      <c r="G646" s="180"/>
      <c r="H646" s="180"/>
      <c r="I646" s="180"/>
      <c r="J646" s="180"/>
      <c r="K646" s="180"/>
      <c r="L646" s="133"/>
      <c r="M646" s="133"/>
      <c r="N646" s="133"/>
      <c r="O646" s="181" t="s">
        <v>478</v>
      </c>
      <c r="P646" s="181"/>
      <c r="Q646" s="181"/>
      <c r="R646" s="181"/>
      <c r="S646" s="181"/>
      <c r="T646" s="135" t="s">
        <v>767</v>
      </c>
      <c r="U646" s="136" t="s">
        <v>480</v>
      </c>
      <c r="V646" s="133"/>
      <c r="W646" s="133"/>
      <c r="X646" s="133"/>
      <c r="Y646" s="133"/>
      <c r="AB646" s="134" t="s">
        <v>6911</v>
      </c>
      <c r="AC646" s="146" t="e" cm="1">
        <f t="array" ref="AC646">_xlfn.TEXTSPLIT(H646,CHAR(10))</f>
        <v>#VALUE!</v>
      </c>
      <c r="AD646" s="146"/>
      <c r="AE646" s="146" t="e">
        <v>#VALUE!</v>
      </c>
      <c r="AG646" s="134" t="e" cm="1" vm="1">
        <f t="array" ref="AG646">_xlfn.TEXTJOIN(",",TRUE,_xlfn._xlws.FILTER(市町村コード!$B$2:$B$186,ISNUMBER(SEARCH(市町村コード!$B$2:$B$186,K646))))</f>
        <v>#VALUE!</v>
      </c>
      <c r="AH646" s="134" t="e" vm="1">
        <v>#VALUE!</v>
      </c>
      <c r="AI646" s="134" t="str">
        <f t="shared" si="18"/>
        <v/>
      </c>
      <c r="AJ646" s="134" t="str">
        <f t="shared" si="19"/>
        <v/>
      </c>
      <c r="AK646" s="134" t="s">
        <v>6911</v>
      </c>
      <c r="AP646" s="134" t="e" cm="1">
        <f t="array" ref="AP646">_xlfn.TEXTSPLIT(AO646,CHAR(10))</f>
        <v>#VALUE!</v>
      </c>
      <c r="BM646" s="134" t="e">
        <v>#VALUE!</v>
      </c>
    </row>
    <row r="647" spans="1:75" ht="0.95" customHeight="1" thickBot="1">
      <c r="A647" s="133"/>
      <c r="B647" s="133"/>
      <c r="C647" s="133"/>
      <c r="D647" s="133"/>
      <c r="E647" s="133"/>
      <c r="F647" s="133"/>
      <c r="G647" s="133"/>
      <c r="H647" s="133"/>
      <c r="I647" s="133"/>
      <c r="J647" s="133"/>
      <c r="K647" s="133"/>
      <c r="L647" s="133"/>
      <c r="M647" s="133"/>
      <c r="N647" s="133"/>
      <c r="O647" s="133"/>
      <c r="P647" s="133"/>
      <c r="Q647" s="133"/>
      <c r="R647" s="133"/>
      <c r="S647" s="133"/>
      <c r="T647" s="133"/>
      <c r="U647" s="133"/>
      <c r="V647" s="133"/>
      <c r="W647" s="133"/>
      <c r="X647" s="133"/>
      <c r="Y647" s="133"/>
      <c r="AB647" s="134" t="s">
        <v>6911</v>
      </c>
      <c r="AC647" s="146" t="e" cm="1">
        <f t="array" ref="AC647">_xlfn.TEXTSPLIT(H647,CHAR(10))</f>
        <v>#VALUE!</v>
      </c>
      <c r="AD647" s="146"/>
      <c r="AE647" s="146" t="e">
        <v>#VALUE!</v>
      </c>
      <c r="AG647" s="134" t="e" cm="1" vm="1">
        <f t="array" ref="AG647">_xlfn.TEXTJOIN(",",TRUE,_xlfn._xlws.FILTER(市町村コード!$B$2:$B$186,ISNUMBER(SEARCH(市町村コード!$B$2:$B$186,K647))))</f>
        <v>#VALUE!</v>
      </c>
      <c r="AH647" s="134" t="e" vm="1">
        <v>#VALUE!</v>
      </c>
      <c r="AI647" s="134" t="str">
        <f t="shared" si="18"/>
        <v/>
      </c>
      <c r="AJ647" s="134" t="str">
        <f t="shared" si="19"/>
        <v/>
      </c>
      <c r="AK647" s="134" t="s">
        <v>6911</v>
      </c>
      <c r="AO647" s="133"/>
      <c r="AP647" s="134" t="e" cm="1">
        <f t="array" ref="AP647">_xlfn.TEXTSPLIT(AO647,CHAR(10))</f>
        <v>#VALUE!</v>
      </c>
      <c r="BM647" s="134" t="e">
        <v>#VALUE!</v>
      </c>
    </row>
    <row r="648" spans="1:75" ht="0.95" customHeight="1">
      <c r="A648" s="133"/>
      <c r="B648" s="176"/>
      <c r="C648" s="176"/>
      <c r="D648" s="176"/>
      <c r="E648" s="176"/>
      <c r="F648" s="176"/>
      <c r="G648" s="176"/>
      <c r="H648" s="176"/>
      <c r="I648" s="176"/>
      <c r="J648" s="176"/>
      <c r="K648" s="176"/>
      <c r="L648" s="176"/>
      <c r="M648" s="176"/>
      <c r="N648" s="176"/>
      <c r="O648" s="176"/>
      <c r="P648" s="176"/>
      <c r="Q648" s="176"/>
      <c r="R648" s="176"/>
      <c r="S648" s="176"/>
      <c r="T648" s="176"/>
      <c r="U648" s="176"/>
      <c r="V648" s="176"/>
      <c r="W648" s="176"/>
      <c r="X648" s="133"/>
      <c r="Y648" s="133"/>
      <c r="AB648" s="134" t="s">
        <v>6911</v>
      </c>
      <c r="AC648" s="146" t="e" cm="1">
        <f t="array" ref="AC648">_xlfn.TEXTSPLIT(H648,CHAR(10))</f>
        <v>#VALUE!</v>
      </c>
      <c r="AD648" s="146"/>
      <c r="AE648" s="146" t="e">
        <v>#VALUE!</v>
      </c>
      <c r="AG648" s="134" t="e" cm="1" vm="1">
        <f t="array" ref="AG648">_xlfn.TEXTJOIN(",",TRUE,_xlfn._xlws.FILTER(市町村コード!$B$2:$B$186,ISNUMBER(SEARCH(市町村コード!$B$2:$B$186,K648))))</f>
        <v>#VALUE!</v>
      </c>
      <c r="AH648" s="134" t="e" vm="1">
        <v>#VALUE!</v>
      </c>
      <c r="AI648" s="134" t="str">
        <f t="shared" si="18"/>
        <v/>
      </c>
      <c r="AJ648" s="134" t="str">
        <f t="shared" si="19"/>
        <v/>
      </c>
      <c r="AK648" s="134" t="s">
        <v>6911</v>
      </c>
      <c r="AP648" s="134" t="e" cm="1">
        <f t="array" ref="AP648">_xlfn.TEXTSPLIT(AO648,CHAR(10))</f>
        <v>#VALUE!</v>
      </c>
      <c r="BM648" s="134" t="e">
        <v>#VALUE!</v>
      </c>
    </row>
    <row r="649" spans="1:75" ht="15.95" customHeight="1" thickBot="1">
      <c r="A649" s="133"/>
      <c r="B649" s="137"/>
      <c r="C649" s="138" t="s">
        <v>481</v>
      </c>
      <c r="D649" s="137"/>
      <c r="E649" s="177" t="s">
        <v>482</v>
      </c>
      <c r="F649" s="177"/>
      <c r="G649" s="137"/>
      <c r="H649" s="177" t="s">
        <v>483</v>
      </c>
      <c r="I649" s="177"/>
      <c r="J649" s="137"/>
      <c r="K649" s="177" t="s">
        <v>484</v>
      </c>
      <c r="L649" s="177"/>
      <c r="M649" s="137"/>
      <c r="N649" s="177" t="s">
        <v>485</v>
      </c>
      <c r="O649" s="177"/>
      <c r="P649" s="137"/>
      <c r="Q649" s="139" t="s">
        <v>486</v>
      </c>
      <c r="R649" s="137"/>
      <c r="S649" s="177" t="s">
        <v>487</v>
      </c>
      <c r="T649" s="177"/>
      <c r="U649" s="177"/>
      <c r="V649" s="177"/>
      <c r="W649" s="137"/>
      <c r="X649" s="133"/>
      <c r="Y649" s="133"/>
      <c r="AB649" s="134" t="s">
        <v>482</v>
      </c>
      <c r="AC649" s="146" t="str" cm="1">
        <f t="array" ref="AC649">_xlfn.TEXTSPLIT(H649,CHAR(10))</f>
        <v>事業者名/事業所名</v>
      </c>
      <c r="AD649" s="146"/>
      <c r="AE649" s="146" t="s">
        <v>483</v>
      </c>
      <c r="AG649" s="134" t="e" cm="1" vm="1">
        <f t="array" ref="AG649">_xlfn.TEXTJOIN(",",TRUE,_xlfn._xlws.FILTER(市町村コード!$B$2:$B$186,ISNUMBER(SEARCH(市町村コード!$B$2:$B$186,K649))))</f>
        <v>#VALUE!</v>
      </c>
      <c r="AH649" s="134" t="e" vm="1">
        <v>#VALUE!</v>
      </c>
      <c r="AI649" s="134" t="str">
        <f t="shared" ref="AI649:AI712" si="20">MID(K649,10,300)</f>
        <v/>
      </c>
      <c r="AJ649" s="134" t="str">
        <f t="shared" ref="AJ649:AJ712" si="21">LEFT(K649,9)</f>
        <v>事業所所在地</v>
      </c>
      <c r="AK649" s="134" t="s">
        <v>484</v>
      </c>
      <c r="AO649" s="139" t="s">
        <v>486</v>
      </c>
      <c r="AP649" s="134" t="str" cm="1">
        <f t="array" ref="AP649">_xlfn.TEXTSPLIT(AO649,CHAR(10))</f>
        <v>受理番号</v>
      </c>
      <c r="BM649" s="134" t="s">
        <v>486</v>
      </c>
    </row>
    <row r="650" spans="1:75" ht="120" customHeight="1" thickBot="1">
      <c r="A650" s="133"/>
      <c r="B650" s="184"/>
      <c r="C650" s="140" t="s">
        <v>2094</v>
      </c>
      <c r="D650" s="184"/>
      <c r="E650" s="174" t="s">
        <v>2095</v>
      </c>
      <c r="F650" s="174"/>
      <c r="G650" s="184"/>
      <c r="H650" s="175" t="s">
        <v>2096</v>
      </c>
      <c r="I650" s="175"/>
      <c r="J650" s="184"/>
      <c r="K650" s="175" t="s">
        <v>2097</v>
      </c>
      <c r="L650" s="175"/>
      <c r="M650" s="184"/>
      <c r="N650" s="182" t="s">
        <v>2098</v>
      </c>
      <c r="O650" s="182"/>
      <c r="P650" s="184"/>
      <c r="Q650" s="141" t="s">
        <v>2099</v>
      </c>
      <c r="R650" s="184"/>
      <c r="S650" s="173" t="s">
        <v>2100</v>
      </c>
      <c r="T650" s="173"/>
      <c r="U650" s="173"/>
      <c r="V650" s="173"/>
      <c r="W650" s="184"/>
      <c r="X650" s="133"/>
      <c r="Y650" s="133"/>
      <c r="AB650" s="134" t="s">
        <v>9344</v>
      </c>
      <c r="AC650" s="146" t="str" cm="1">
        <f t="array" ref="AC650:AD650">_xlfn.TEXTSPLIT(H650,CHAR(10))</f>
        <v>株式会社Ｂｅｓｉｄｅ</v>
      </c>
      <c r="AD650" s="146" t="str">
        <v>こころナーシングステーション</v>
      </c>
      <c r="AE650" s="146" t="s">
        <v>7989</v>
      </c>
      <c r="AF650" s="134" t="s">
        <v>7990</v>
      </c>
      <c r="AG650" s="134" t="str" cm="1">
        <f t="array" ref="AG650">_xlfn.TEXTJOIN(",",TRUE,_xlfn._xlws.FILTER(市町村コード!$B$2:$B$186,ISNUMBER(SEARCH(市町村コード!$B$2:$B$186,K650))))</f>
        <v>札幌市</v>
      </c>
      <c r="AH650" s="134" t="s">
        <v>6712</v>
      </c>
      <c r="AI650" s="134" t="str">
        <f t="shared" si="20"/>
        <v xml:space="preserve">
札幌市北区新川四条１９丁目４－２５</v>
      </c>
      <c r="AJ650" s="134" t="str">
        <f t="shared" si="21"/>
        <v>〒001－0924</v>
      </c>
      <c r="AK650" s="134" t="s">
        <v>7011</v>
      </c>
      <c r="AO650" s="142" t="s">
        <v>2099</v>
      </c>
      <c r="AP650" s="134" t="str" cm="1">
        <f t="array" ref="AP650:AZ650">_xlfn.TEXTSPLIT(AO650,CHAR(10))</f>
        <v>( 訪看10 )第    319 号</v>
      </c>
      <c r="AQ650" s="134" t="str">
        <v>( 訪看23 )第    562 号</v>
      </c>
      <c r="AR650" s="134" t="str">
        <v>( 訪看25 )第    648 号</v>
      </c>
      <c r="AS650" s="134" t="str">
        <v>( 訪看27 )第    148 号</v>
      </c>
      <c r="AT650" s="134" t="str">
        <v>( 訪看28 )第     82 号</v>
      </c>
      <c r="AU650" s="134" t="str">
        <v>( 訪看34 )第    422 号</v>
      </c>
      <c r="AV650" s="134" t="str">
        <v>( 訪看35 )第     60 号</v>
      </c>
      <c r="AW650" s="134" t="str">
        <v>( 訪看37 )第     41 号</v>
      </c>
      <c r="AX650" s="134" t="str">
        <v>( 訪ベⅠ１ )第    413 号</v>
      </c>
      <c r="AY650" s="134" t="str">
        <v>( 訪ベⅠ１注 )第     42 号</v>
      </c>
      <c r="AZ650" s="134" t="str">
        <v>( 訪看40 )第    247 号</v>
      </c>
      <c r="BM650" s="134" t="s">
        <v>11498</v>
      </c>
      <c r="BN650" s="134" t="s">
        <v>11499</v>
      </c>
      <c r="BO650" s="134" t="s">
        <v>11500</v>
      </c>
      <c r="BP650" s="134" t="s">
        <v>11501</v>
      </c>
      <c r="BQ650" s="134" t="s">
        <v>11502</v>
      </c>
      <c r="BR650" s="134" t="s">
        <v>11503</v>
      </c>
      <c r="BS650" s="134" t="s">
        <v>11504</v>
      </c>
      <c r="BT650" s="134" t="s">
        <v>11505</v>
      </c>
      <c r="BU650" s="134" t="s">
        <v>11506</v>
      </c>
      <c r="BV650" s="134" t="s">
        <v>11507</v>
      </c>
      <c r="BW650" s="134" t="s">
        <v>11508</v>
      </c>
    </row>
    <row r="651" spans="1:75" ht="66" customHeight="1" thickBot="1">
      <c r="A651" s="133"/>
      <c r="B651" s="184"/>
      <c r="C651" s="140" t="s">
        <v>2101</v>
      </c>
      <c r="D651" s="184"/>
      <c r="E651" s="174" t="s">
        <v>2102</v>
      </c>
      <c r="F651" s="174"/>
      <c r="G651" s="184"/>
      <c r="H651" s="175" t="s">
        <v>2103</v>
      </c>
      <c r="I651" s="175"/>
      <c r="J651" s="184"/>
      <c r="K651" s="175" t="s">
        <v>2104</v>
      </c>
      <c r="L651" s="175"/>
      <c r="M651" s="184"/>
      <c r="N651" s="182" t="s">
        <v>2105</v>
      </c>
      <c r="O651" s="182"/>
      <c r="P651" s="184"/>
      <c r="Q651" s="141" t="s">
        <v>2106</v>
      </c>
      <c r="R651" s="184"/>
      <c r="S651" s="173" t="s">
        <v>2107</v>
      </c>
      <c r="T651" s="173"/>
      <c r="U651" s="173"/>
      <c r="V651" s="173"/>
      <c r="W651" s="184"/>
      <c r="X651" s="133"/>
      <c r="Y651" s="133"/>
      <c r="AB651" s="134" t="s">
        <v>9345</v>
      </c>
      <c r="AC651" s="146" t="str" cm="1">
        <f t="array" ref="AC651:AD651">_xlfn.TEXTSPLIT(H651,CHAR(10))</f>
        <v>社会福祉法人杜の会</v>
      </c>
      <c r="AD651" s="146" t="str">
        <v>平和の杜訪問看護ステーション</v>
      </c>
      <c r="AE651" s="146" t="s">
        <v>7991</v>
      </c>
      <c r="AF651" s="134" t="s">
        <v>7992</v>
      </c>
      <c r="AG651" s="134" t="str" cm="1">
        <f t="array" ref="AG651">_xlfn.TEXTJOIN(",",TRUE,_xlfn._xlws.FILTER(市町村コード!$B$2:$B$186,ISNUMBER(SEARCH(市町村コード!$B$2:$B$186,K651))))</f>
        <v>札幌市</v>
      </c>
      <c r="AH651" s="134" t="s">
        <v>6712</v>
      </c>
      <c r="AI651" s="134" t="str">
        <f t="shared" si="20"/>
        <v xml:space="preserve">
札幌市西区平和４２０番地</v>
      </c>
      <c r="AJ651" s="134" t="str">
        <f t="shared" si="21"/>
        <v>〒063－0029</v>
      </c>
      <c r="AK651" s="134" t="s">
        <v>7073</v>
      </c>
      <c r="AO651" s="142" t="s">
        <v>2106</v>
      </c>
      <c r="AP651" s="134" t="str" cm="1">
        <f t="array" ref="AP651:AU651">_xlfn.TEXTSPLIT(AO651,CHAR(10))</f>
        <v>( 訪看10 )第    659 号</v>
      </c>
      <c r="AQ651" s="134" t="str">
        <v>( 訪看24 )第    564 号</v>
      </c>
      <c r="AR651" s="134" t="str">
        <v>( 訪看25 )第    650 号</v>
      </c>
      <c r="AS651" s="134" t="str">
        <v>( 訪ベⅠ１ )第    555 号</v>
      </c>
      <c r="AT651" s="134" t="str">
        <v>( 訪看40 )第    248 号</v>
      </c>
      <c r="AU651" s="134" t="str">
        <v>( 訪看41 )第    206 号</v>
      </c>
      <c r="BM651" s="134" t="s">
        <v>11509</v>
      </c>
      <c r="BN651" s="134" t="s">
        <v>11510</v>
      </c>
      <c r="BO651" s="134" t="s">
        <v>11511</v>
      </c>
      <c r="BP651" s="134" t="s">
        <v>11512</v>
      </c>
      <c r="BQ651" s="134" t="s">
        <v>11513</v>
      </c>
      <c r="BR651" s="134" t="s">
        <v>11514</v>
      </c>
    </row>
    <row r="652" spans="1:75" ht="111" customHeight="1" thickBot="1">
      <c r="A652" s="133"/>
      <c r="B652" s="184"/>
      <c r="C652" s="140" t="s">
        <v>2108</v>
      </c>
      <c r="D652" s="184"/>
      <c r="E652" s="174" t="s">
        <v>2109</v>
      </c>
      <c r="F652" s="174"/>
      <c r="G652" s="184"/>
      <c r="H652" s="175" t="s">
        <v>2110</v>
      </c>
      <c r="I652" s="175"/>
      <c r="J652" s="184"/>
      <c r="K652" s="175" t="s">
        <v>2111</v>
      </c>
      <c r="L652" s="175"/>
      <c r="M652" s="184"/>
      <c r="N652" s="182" t="s">
        <v>2112</v>
      </c>
      <c r="O652" s="182"/>
      <c r="P652" s="184"/>
      <c r="Q652" s="141" t="s">
        <v>2113</v>
      </c>
      <c r="R652" s="184"/>
      <c r="S652" s="173" t="s">
        <v>2114</v>
      </c>
      <c r="T652" s="173"/>
      <c r="U652" s="173"/>
      <c r="V652" s="173"/>
      <c r="W652" s="184"/>
      <c r="X652" s="133"/>
      <c r="Y652" s="133"/>
      <c r="AB652" s="134" t="s">
        <v>9346</v>
      </c>
      <c r="AC652" s="146" t="str" cm="1">
        <f t="array" ref="AC652:AD652">_xlfn.TEXTSPLIT(H652,CHAR(10))</f>
        <v>医療法人社団研仁会</v>
      </c>
      <c r="AD652" s="146" t="str">
        <v>医療法人社団　研仁会　訪問看護ステーションいづみ</v>
      </c>
      <c r="AE652" s="146" t="s">
        <v>7993</v>
      </c>
      <c r="AF652" s="134" t="s">
        <v>7994</v>
      </c>
      <c r="AG652" s="134" t="str" cm="1">
        <f t="array" ref="AG652">_xlfn.TEXTJOIN(",",TRUE,_xlfn._xlws.FILTER(市町村コード!$B$2:$B$186,ISNUMBER(SEARCH(市町村コード!$B$2:$B$186,K652))))</f>
        <v>札幌市</v>
      </c>
      <c r="AH652" s="134" t="s">
        <v>6712</v>
      </c>
      <c r="AI652" s="134" t="str">
        <f t="shared" si="20"/>
        <v xml:space="preserve">
札幌市西区八軒八条東５丁目６－９サイレンス八軒アネックス３０３号</v>
      </c>
      <c r="AJ652" s="134" t="str">
        <f t="shared" si="21"/>
        <v>〒063－0868</v>
      </c>
      <c r="AK652" s="134" t="s">
        <v>7074</v>
      </c>
      <c r="AO652" s="142" t="s">
        <v>2113</v>
      </c>
      <c r="AP652" s="134" t="str" cm="1">
        <f t="array" ref="AP652:AY652">_xlfn.TEXTSPLIT(AO652,CHAR(10))</f>
        <v>( 訪看23 )第   1159 号</v>
      </c>
      <c r="AQ652" s="134" t="str">
        <v>( 訪看24 )第    575 号</v>
      </c>
      <c r="AR652" s="134" t="str">
        <v>( 訪看25 )第    659 号</v>
      </c>
      <c r="AS652" s="134" t="str">
        <v>( 訪看26 )第     25 号</v>
      </c>
      <c r="AT652" s="134" t="str">
        <v>( 訪看32 )第      5 号</v>
      </c>
      <c r="AU652" s="134" t="str">
        <v>( 訪看34 )第    307 号</v>
      </c>
      <c r="AV652" s="134" t="str">
        <v>( 訪看35 )第    103 号</v>
      </c>
      <c r="AW652" s="134" t="str">
        <v>( 訪ベⅠ１ )第    164 号</v>
      </c>
      <c r="AX652" s="134" t="str">
        <v>( 訪ベⅠ１注 )第    248 号</v>
      </c>
      <c r="AY652" s="134" t="str">
        <v>( 訪看40 )第    139 号</v>
      </c>
      <c r="BM652" s="134" t="s">
        <v>11515</v>
      </c>
      <c r="BN652" s="134" t="s">
        <v>11516</v>
      </c>
      <c r="BO652" s="134" t="s">
        <v>11517</v>
      </c>
      <c r="BP652" s="134" t="s">
        <v>11518</v>
      </c>
      <c r="BQ652" s="134" t="s">
        <v>11519</v>
      </c>
      <c r="BR652" s="134" t="s">
        <v>11520</v>
      </c>
      <c r="BS652" s="134" t="s">
        <v>11521</v>
      </c>
      <c r="BT652" s="134" t="s">
        <v>11522</v>
      </c>
      <c r="BU652" s="134" t="s">
        <v>11523</v>
      </c>
      <c r="BV652" s="134" t="s">
        <v>11524</v>
      </c>
    </row>
    <row r="653" spans="1:75" ht="48" customHeight="1" thickBot="1">
      <c r="A653" s="133"/>
      <c r="B653" s="184"/>
      <c r="C653" s="140" t="s">
        <v>2115</v>
      </c>
      <c r="D653" s="184"/>
      <c r="E653" s="174" t="s">
        <v>2116</v>
      </c>
      <c r="F653" s="174"/>
      <c r="G653" s="184"/>
      <c r="H653" s="175" t="s">
        <v>2117</v>
      </c>
      <c r="I653" s="175"/>
      <c r="J653" s="184"/>
      <c r="K653" s="175" t="s">
        <v>2118</v>
      </c>
      <c r="L653" s="175"/>
      <c r="M653" s="184"/>
      <c r="N653" s="182" t="s">
        <v>2119</v>
      </c>
      <c r="O653" s="182"/>
      <c r="P653" s="184"/>
      <c r="Q653" s="141" t="s">
        <v>2120</v>
      </c>
      <c r="R653" s="184"/>
      <c r="S653" s="173" t="s">
        <v>2121</v>
      </c>
      <c r="T653" s="173"/>
      <c r="U653" s="173"/>
      <c r="V653" s="173"/>
      <c r="W653" s="184"/>
      <c r="X653" s="133"/>
      <c r="Y653" s="133"/>
      <c r="AB653" s="134" t="s">
        <v>9347</v>
      </c>
      <c r="AC653" s="146" t="str" cm="1">
        <f t="array" ref="AC653:AD653">_xlfn.TEXTSPLIT(H653,CHAR(10))</f>
        <v>株式会社Ｐｌａｒｋ</v>
      </c>
      <c r="AD653" s="146" t="str">
        <v>プラーク訪問看護ステーション</v>
      </c>
      <c r="AE653" s="146" t="s">
        <v>7995</v>
      </c>
      <c r="AF653" s="134" t="s">
        <v>7996</v>
      </c>
      <c r="AG653" s="134" t="str" cm="1">
        <f t="array" ref="AG653">_xlfn.TEXTJOIN(",",TRUE,_xlfn._xlws.FILTER(市町村コード!$B$2:$B$186,ISNUMBER(SEARCH(市町村コード!$B$2:$B$186,K653))))</f>
        <v>札幌市</v>
      </c>
      <c r="AH653" s="134" t="s">
        <v>6712</v>
      </c>
      <c r="AI653" s="134" t="str">
        <f t="shared" si="20"/>
        <v xml:space="preserve">
札幌市西区西野一条１丁目１０－２６オークヒルズ’８９　１０５号</v>
      </c>
      <c r="AJ653" s="134" t="str">
        <f t="shared" si="21"/>
        <v>〒063－0031</v>
      </c>
      <c r="AK653" s="134" t="s">
        <v>7075</v>
      </c>
      <c r="AO653" s="142" t="s">
        <v>2120</v>
      </c>
      <c r="AP653" s="134" t="str" cm="1">
        <f t="array" ref="AP653:AS653">_xlfn.TEXTSPLIT(AO653,CHAR(10))</f>
        <v>( 訪看23 )第    669 号</v>
      </c>
      <c r="AQ653" s="134" t="str">
        <v>( 訪看25 )第    742 号</v>
      </c>
      <c r="AR653" s="134" t="str">
        <v>( 訪ベⅠ１ )第    540 号</v>
      </c>
      <c r="AS653" s="134" t="str">
        <v>( 訪看40 )第     48 号</v>
      </c>
      <c r="BM653" s="134" t="s">
        <v>11525</v>
      </c>
      <c r="BN653" s="134" t="s">
        <v>11526</v>
      </c>
      <c r="BO653" s="134" t="s">
        <v>11527</v>
      </c>
      <c r="BP653" s="134" t="s">
        <v>11528</v>
      </c>
    </row>
    <row r="654" spans="1:75" ht="66" customHeight="1" thickBot="1">
      <c r="A654" s="133"/>
      <c r="B654" s="184"/>
      <c r="C654" s="140" t="s">
        <v>2122</v>
      </c>
      <c r="D654" s="184"/>
      <c r="E654" s="174" t="s">
        <v>2123</v>
      </c>
      <c r="F654" s="174"/>
      <c r="G654" s="184"/>
      <c r="H654" s="175" t="s">
        <v>2124</v>
      </c>
      <c r="I654" s="175"/>
      <c r="J654" s="184"/>
      <c r="K654" s="175" t="s">
        <v>2125</v>
      </c>
      <c r="L654" s="175"/>
      <c r="M654" s="184"/>
      <c r="N654" s="182" t="s">
        <v>2126</v>
      </c>
      <c r="O654" s="182"/>
      <c r="P654" s="184"/>
      <c r="Q654" s="141" t="s">
        <v>2127</v>
      </c>
      <c r="R654" s="184"/>
      <c r="S654" s="173" t="s">
        <v>2128</v>
      </c>
      <c r="T654" s="173"/>
      <c r="U654" s="173"/>
      <c r="V654" s="173"/>
      <c r="W654" s="184"/>
      <c r="X654" s="133"/>
      <c r="Y654" s="133"/>
      <c r="AB654" s="134" t="s">
        <v>9348</v>
      </c>
      <c r="AC654" s="146" t="str" cm="1">
        <f t="array" ref="AC654:AD654">_xlfn.TEXTSPLIT(H654,CHAR(10))</f>
        <v>社会福祉法人勤医協福祉会</v>
      </c>
      <c r="AD654" s="146" t="str">
        <v>勤医協新発寒訪問看護ステーション</v>
      </c>
      <c r="AE654" s="146" t="s">
        <v>7797</v>
      </c>
      <c r="AF654" s="134" t="s">
        <v>7997</v>
      </c>
      <c r="AG654" s="134" t="str" cm="1">
        <f t="array" ref="AG654">_xlfn.TEXTJOIN(",",TRUE,_xlfn._xlws.FILTER(市町村コード!$B$2:$B$186,ISNUMBER(SEARCH(市町村コード!$B$2:$B$186,K654))))</f>
        <v>札幌市</v>
      </c>
      <c r="AH654" s="134" t="s">
        <v>6712</v>
      </c>
      <c r="AI654" s="134" t="str">
        <f t="shared" si="20"/>
        <v xml:space="preserve">
札幌市手稲区新発寒六条３丁目９番３号</v>
      </c>
      <c r="AJ654" s="134" t="str">
        <f t="shared" si="21"/>
        <v>〒006－0806</v>
      </c>
      <c r="AK654" s="134" t="s">
        <v>7076</v>
      </c>
      <c r="AO654" s="142" t="s">
        <v>2127</v>
      </c>
      <c r="AP654" s="134" t="str" cm="1">
        <f t="array" ref="AP654:AT654">_xlfn.TEXTSPLIT(AO654,CHAR(10))</f>
        <v>( 訪看23 )第    654 号</v>
      </c>
      <c r="AQ654" s="134" t="str">
        <v>( 訪看25 )第    728 号</v>
      </c>
      <c r="AR654" s="134" t="str">
        <v>( 訪ベⅠ１ )第    286 号</v>
      </c>
      <c r="AS654" s="134" t="str">
        <v>( 訪ベⅠ１注 )第    296 号</v>
      </c>
      <c r="AT654" s="134" t="str">
        <v>( 訪看40 )第    249 号</v>
      </c>
      <c r="BM654" s="134" t="s">
        <v>11529</v>
      </c>
      <c r="BN654" s="134" t="s">
        <v>11530</v>
      </c>
      <c r="BO654" s="134" t="s">
        <v>11531</v>
      </c>
      <c r="BP654" s="134" t="s">
        <v>11532</v>
      </c>
      <c r="BQ654" s="134" t="s">
        <v>11533</v>
      </c>
    </row>
    <row r="655" spans="1:75" ht="59.1" customHeight="1" thickBot="1">
      <c r="A655" s="133"/>
      <c r="B655" s="184"/>
      <c r="C655" s="133"/>
      <c r="D655" s="184"/>
      <c r="E655" s="133"/>
      <c r="F655" s="133"/>
      <c r="G655" s="184"/>
      <c r="H655" s="133"/>
      <c r="I655" s="133"/>
      <c r="J655" s="184"/>
      <c r="K655" s="133"/>
      <c r="L655" s="133"/>
      <c r="M655" s="184"/>
      <c r="N655" s="133"/>
      <c r="O655" s="133"/>
      <c r="P655" s="184"/>
      <c r="Q655" s="133"/>
      <c r="R655" s="184"/>
      <c r="S655" s="133"/>
      <c r="T655" s="133"/>
      <c r="U655" s="133"/>
      <c r="V655" s="133"/>
      <c r="W655" s="184"/>
      <c r="X655" s="133"/>
      <c r="Y655" s="133"/>
      <c r="AB655" s="134" t="s">
        <v>6911</v>
      </c>
      <c r="AC655" s="146" t="e" cm="1">
        <f t="array" ref="AC655">_xlfn.TEXTSPLIT(H655,CHAR(10))</f>
        <v>#VALUE!</v>
      </c>
      <c r="AD655" s="146"/>
      <c r="AE655" s="146" t="e">
        <v>#VALUE!</v>
      </c>
      <c r="AG655" s="134" t="e" cm="1" vm="1">
        <f t="array" ref="AG655">_xlfn.TEXTJOIN(",",TRUE,_xlfn._xlws.FILTER(市町村コード!$B$2:$B$186,ISNUMBER(SEARCH(市町村コード!$B$2:$B$186,K655))))</f>
        <v>#VALUE!</v>
      </c>
      <c r="AH655" s="134" t="e" vm="1">
        <v>#VALUE!</v>
      </c>
      <c r="AI655" s="134" t="str">
        <f t="shared" si="20"/>
        <v/>
      </c>
      <c r="AJ655" s="134" t="str">
        <f t="shared" si="21"/>
        <v/>
      </c>
      <c r="AK655" s="134" t="s">
        <v>6911</v>
      </c>
      <c r="AO655" s="133"/>
      <c r="AP655" s="134" t="e" cm="1">
        <f t="array" ref="AP655">_xlfn.TEXTSPLIT(AO655,CHAR(10))</f>
        <v>#VALUE!</v>
      </c>
      <c r="BM655" s="134" t="e">
        <v>#VALUE!</v>
      </c>
    </row>
    <row r="656" spans="1:75" ht="0.95" customHeight="1">
      <c r="A656" s="133"/>
      <c r="B656" s="183"/>
      <c r="C656" s="183"/>
      <c r="D656" s="183"/>
      <c r="E656" s="183"/>
      <c r="F656" s="183"/>
      <c r="G656" s="183"/>
      <c r="H656" s="183"/>
      <c r="I656" s="183"/>
      <c r="J656" s="183"/>
      <c r="K656" s="183"/>
      <c r="L656" s="183"/>
      <c r="M656" s="183"/>
      <c r="N656" s="183"/>
      <c r="O656" s="183"/>
      <c r="P656" s="183"/>
      <c r="Q656" s="183"/>
      <c r="R656" s="183"/>
      <c r="S656" s="183"/>
      <c r="T656" s="183"/>
      <c r="U656" s="183"/>
      <c r="V656" s="183"/>
      <c r="W656" s="133"/>
      <c r="X656" s="133"/>
      <c r="Y656" s="133"/>
      <c r="AB656" s="134" t="s">
        <v>6911</v>
      </c>
      <c r="AC656" s="146" t="e" cm="1">
        <f t="array" ref="AC656">_xlfn.TEXTSPLIT(H656,CHAR(10))</f>
        <v>#VALUE!</v>
      </c>
      <c r="AD656" s="146"/>
      <c r="AE656" s="146" t="e">
        <v>#VALUE!</v>
      </c>
      <c r="AG656" s="134" t="e" cm="1" vm="1">
        <f t="array" ref="AG656">_xlfn.TEXTJOIN(",",TRUE,_xlfn._xlws.FILTER(市町村コード!$B$2:$B$186,ISNUMBER(SEARCH(市町村コード!$B$2:$B$186,K656))))</f>
        <v>#VALUE!</v>
      </c>
      <c r="AH656" s="134" t="e" vm="1">
        <v>#VALUE!</v>
      </c>
      <c r="AI656" s="134" t="str">
        <f t="shared" si="20"/>
        <v/>
      </c>
      <c r="AJ656" s="134" t="str">
        <f t="shared" si="21"/>
        <v/>
      </c>
      <c r="AK656" s="134" t="s">
        <v>6911</v>
      </c>
      <c r="AP656" s="134" t="e" cm="1">
        <f t="array" ref="AP656">_xlfn.TEXTSPLIT(AO656,CHAR(10))</f>
        <v>#VALUE!</v>
      </c>
      <c r="BM656" s="134" t="e">
        <v>#VALUE!</v>
      </c>
    </row>
    <row r="657" spans="1:76" ht="60" customHeight="1">
      <c r="A657" s="133"/>
      <c r="B657" s="133"/>
      <c r="C657" s="133"/>
      <c r="D657" s="133"/>
      <c r="E657" s="133"/>
      <c r="F657" s="133"/>
      <c r="G657" s="133"/>
      <c r="H657" s="133"/>
      <c r="I657" s="133"/>
      <c r="J657" s="133"/>
      <c r="K657" s="133"/>
      <c r="L657" s="133"/>
      <c r="M657" s="133"/>
      <c r="N657" s="133"/>
      <c r="O657" s="133"/>
      <c r="P657" s="133"/>
      <c r="Q657" s="133"/>
      <c r="R657" s="133"/>
      <c r="S657" s="133"/>
      <c r="T657" s="133"/>
      <c r="U657" s="133"/>
      <c r="V657" s="133"/>
      <c r="W657" s="133"/>
      <c r="X657" s="133"/>
      <c r="Y657" s="133"/>
      <c r="AB657" s="134" t="s">
        <v>6911</v>
      </c>
      <c r="AC657" s="146" t="e" cm="1">
        <f t="array" ref="AC657">_xlfn.TEXTSPLIT(H657,CHAR(10))</f>
        <v>#VALUE!</v>
      </c>
      <c r="AD657" s="146"/>
      <c r="AE657" s="146" t="e">
        <v>#VALUE!</v>
      </c>
      <c r="AG657" s="134" t="e" cm="1" vm="1">
        <f t="array" ref="AG657">_xlfn.TEXTJOIN(",",TRUE,_xlfn._xlws.FILTER(市町村コード!$B$2:$B$186,ISNUMBER(SEARCH(市町村コード!$B$2:$B$186,K657))))</f>
        <v>#VALUE!</v>
      </c>
      <c r="AH657" s="134" t="e" vm="1">
        <v>#VALUE!</v>
      </c>
      <c r="AI657" s="134" t="str">
        <f t="shared" si="20"/>
        <v/>
      </c>
      <c r="AJ657" s="134" t="str">
        <f t="shared" si="21"/>
        <v/>
      </c>
      <c r="AK657" s="134" t="s">
        <v>6911</v>
      </c>
      <c r="AO657" s="133"/>
      <c r="AP657" s="134" t="e" cm="1">
        <f t="array" ref="AP657">_xlfn.TEXTSPLIT(AO657,CHAR(10))</f>
        <v>#VALUE!</v>
      </c>
      <c r="BM657" s="134" t="e">
        <v>#VALUE!</v>
      </c>
    </row>
    <row r="658" spans="1:76" ht="12" customHeight="1">
      <c r="A658" s="133"/>
      <c r="B658" s="133"/>
      <c r="C658" s="133"/>
      <c r="D658" s="133"/>
      <c r="E658" s="133"/>
      <c r="F658" s="133"/>
      <c r="G658" s="133"/>
      <c r="H658" s="133"/>
      <c r="I658" s="133"/>
      <c r="J658" s="133"/>
      <c r="K658" s="133"/>
      <c r="L658" s="133"/>
      <c r="M658" s="133"/>
      <c r="N658" s="133"/>
      <c r="O658" s="133"/>
      <c r="P658" s="133"/>
      <c r="Q658" s="133"/>
      <c r="R658" s="133"/>
      <c r="S658" s="133"/>
      <c r="T658" s="133"/>
      <c r="U658" s="133"/>
      <c r="V658" s="133"/>
      <c r="W658" s="133"/>
      <c r="X658" s="133"/>
      <c r="Y658" s="133"/>
      <c r="AB658" s="134" t="s">
        <v>6911</v>
      </c>
      <c r="AC658" s="146" t="e" cm="1">
        <f t="array" ref="AC658">_xlfn.TEXTSPLIT(H658,CHAR(10))</f>
        <v>#VALUE!</v>
      </c>
      <c r="AD658" s="146"/>
      <c r="AE658" s="146" t="e">
        <v>#VALUE!</v>
      </c>
      <c r="AG658" s="134" t="e" cm="1" vm="1">
        <f t="array" ref="AG658">_xlfn.TEXTJOIN(",",TRUE,_xlfn._xlws.FILTER(市町村コード!$B$2:$B$186,ISNUMBER(SEARCH(市町村コード!$B$2:$B$186,K658))))</f>
        <v>#VALUE!</v>
      </c>
      <c r="AH658" s="134" t="e" vm="1">
        <v>#VALUE!</v>
      </c>
      <c r="AI658" s="134" t="str">
        <f t="shared" si="20"/>
        <v/>
      </c>
      <c r="AJ658" s="134" t="str">
        <f t="shared" si="21"/>
        <v/>
      </c>
      <c r="AK658" s="134" t="s">
        <v>6911</v>
      </c>
      <c r="AO658" s="133"/>
      <c r="AP658" s="134" t="e" cm="1">
        <f t="array" ref="AP658">_xlfn.TEXTSPLIT(AO658,CHAR(10))</f>
        <v>#VALUE!</v>
      </c>
      <c r="BM658" s="134" t="e">
        <v>#VALUE!</v>
      </c>
    </row>
    <row r="659" spans="1:76" ht="8.1" customHeight="1">
      <c r="A659" s="133"/>
      <c r="B659" s="133"/>
      <c r="C659" s="133"/>
      <c r="D659" s="133"/>
      <c r="E659" s="133"/>
      <c r="F659" s="133"/>
      <c r="G659" s="133"/>
      <c r="H659" s="133"/>
      <c r="I659" s="178" t="s">
        <v>476</v>
      </c>
      <c r="J659" s="178"/>
      <c r="K659" s="178"/>
      <c r="L659" s="133"/>
      <c r="M659" s="133"/>
      <c r="N659" s="133"/>
      <c r="O659" s="133"/>
      <c r="P659" s="133"/>
      <c r="Q659" s="133"/>
      <c r="R659" s="133"/>
      <c r="S659" s="133"/>
      <c r="T659" s="133"/>
      <c r="U659" s="133"/>
      <c r="V659" s="133"/>
      <c r="W659" s="133"/>
      <c r="X659" s="133"/>
      <c r="Y659" s="133"/>
      <c r="AB659" s="134" t="s">
        <v>6911</v>
      </c>
      <c r="AC659" s="146" t="e" cm="1">
        <f t="array" ref="AC659">_xlfn.TEXTSPLIT(H659,CHAR(10))</f>
        <v>#VALUE!</v>
      </c>
      <c r="AD659" s="146"/>
      <c r="AE659" s="146" t="e">
        <v>#VALUE!</v>
      </c>
      <c r="AG659" s="134" t="e" cm="1" vm="1">
        <f t="array" ref="AG659">_xlfn.TEXTJOIN(",",TRUE,_xlfn._xlws.FILTER(市町村コード!$B$2:$B$186,ISNUMBER(SEARCH(市町村コード!$B$2:$B$186,K659))))</f>
        <v>#VALUE!</v>
      </c>
      <c r="AH659" s="134" t="e" vm="1">
        <v>#VALUE!</v>
      </c>
      <c r="AI659" s="134" t="str">
        <f t="shared" si="20"/>
        <v/>
      </c>
      <c r="AJ659" s="134" t="str">
        <f t="shared" si="21"/>
        <v/>
      </c>
      <c r="AK659" s="134" t="s">
        <v>6911</v>
      </c>
      <c r="AO659" s="133"/>
      <c r="AP659" s="134" t="e" cm="1">
        <f t="array" ref="AP659">_xlfn.TEXTSPLIT(AO659,CHAR(10))</f>
        <v>#VALUE!</v>
      </c>
      <c r="BM659" s="134" t="e">
        <v>#VALUE!</v>
      </c>
    </row>
    <row r="660" spans="1:76" ht="12" customHeight="1">
      <c r="A660" s="133"/>
      <c r="B660" s="179"/>
      <c r="C660" s="179"/>
      <c r="D660" s="179"/>
      <c r="E660" s="179"/>
      <c r="F660" s="133"/>
      <c r="G660" s="133"/>
      <c r="H660" s="133"/>
      <c r="I660" s="178"/>
      <c r="J660" s="178"/>
      <c r="K660" s="178"/>
      <c r="L660" s="133"/>
      <c r="M660" s="133"/>
      <c r="N660" s="133"/>
      <c r="O660" s="133"/>
      <c r="P660" s="133"/>
      <c r="Q660" s="133"/>
      <c r="R660" s="133"/>
      <c r="S660" s="133"/>
      <c r="T660" s="133"/>
      <c r="U660" s="133"/>
      <c r="V660" s="133"/>
      <c r="W660" s="133"/>
      <c r="X660" s="133"/>
      <c r="Y660" s="133"/>
      <c r="AB660" s="134" t="s">
        <v>6911</v>
      </c>
      <c r="AC660" s="146" t="e" cm="1">
        <f t="array" ref="AC660">_xlfn.TEXTSPLIT(H660,CHAR(10))</f>
        <v>#VALUE!</v>
      </c>
      <c r="AD660" s="146"/>
      <c r="AE660" s="146" t="e">
        <v>#VALUE!</v>
      </c>
      <c r="AG660" s="134" t="e" cm="1" vm="1">
        <f t="array" ref="AG660">_xlfn.TEXTJOIN(",",TRUE,_xlfn._xlws.FILTER(市町村コード!$B$2:$B$186,ISNUMBER(SEARCH(市町村コード!$B$2:$B$186,K660))))</f>
        <v>#VALUE!</v>
      </c>
      <c r="AH660" s="134" t="e" vm="1">
        <v>#VALUE!</v>
      </c>
      <c r="AI660" s="134" t="str">
        <f t="shared" si="20"/>
        <v/>
      </c>
      <c r="AJ660" s="134" t="str">
        <f t="shared" si="21"/>
        <v/>
      </c>
      <c r="AK660" s="134" t="s">
        <v>6911</v>
      </c>
      <c r="AO660" s="133"/>
      <c r="AP660" s="134" t="e" cm="1">
        <f t="array" ref="AP660">_xlfn.TEXTSPLIT(AO660,CHAR(10))</f>
        <v>#VALUE!</v>
      </c>
      <c r="BM660" s="134" t="e">
        <v>#VALUE!</v>
      </c>
    </row>
    <row r="661" spans="1:76" ht="14.1" customHeight="1">
      <c r="A661" s="133"/>
      <c r="B661" s="133"/>
      <c r="C661" s="180" t="s">
        <v>477</v>
      </c>
      <c r="D661" s="180"/>
      <c r="E661" s="180"/>
      <c r="F661" s="180"/>
      <c r="G661" s="180"/>
      <c r="H661" s="180"/>
      <c r="I661" s="180"/>
      <c r="J661" s="180"/>
      <c r="K661" s="180"/>
      <c r="L661" s="133"/>
      <c r="M661" s="133"/>
      <c r="N661" s="133"/>
      <c r="O661" s="181" t="s">
        <v>478</v>
      </c>
      <c r="P661" s="181"/>
      <c r="Q661" s="181"/>
      <c r="R661" s="181"/>
      <c r="S661" s="181"/>
      <c r="T661" s="135" t="s">
        <v>774</v>
      </c>
      <c r="U661" s="136" t="s">
        <v>480</v>
      </c>
      <c r="V661" s="133"/>
      <c r="W661" s="133"/>
      <c r="X661" s="133"/>
      <c r="Y661" s="133"/>
      <c r="AB661" s="134" t="s">
        <v>6911</v>
      </c>
      <c r="AC661" s="146" t="e" cm="1">
        <f t="array" ref="AC661">_xlfn.TEXTSPLIT(H661,CHAR(10))</f>
        <v>#VALUE!</v>
      </c>
      <c r="AD661" s="146"/>
      <c r="AE661" s="146" t="e">
        <v>#VALUE!</v>
      </c>
      <c r="AG661" s="134" t="e" cm="1" vm="1">
        <f t="array" ref="AG661">_xlfn.TEXTJOIN(",",TRUE,_xlfn._xlws.FILTER(市町村コード!$B$2:$B$186,ISNUMBER(SEARCH(市町村コード!$B$2:$B$186,K661))))</f>
        <v>#VALUE!</v>
      </c>
      <c r="AH661" s="134" t="e" vm="1">
        <v>#VALUE!</v>
      </c>
      <c r="AI661" s="134" t="str">
        <f t="shared" si="20"/>
        <v/>
      </c>
      <c r="AJ661" s="134" t="str">
        <f t="shared" si="21"/>
        <v/>
      </c>
      <c r="AK661" s="134" t="s">
        <v>6911</v>
      </c>
      <c r="AP661" s="134" t="e" cm="1">
        <f t="array" ref="AP661">_xlfn.TEXTSPLIT(AO661,CHAR(10))</f>
        <v>#VALUE!</v>
      </c>
      <c r="BM661" s="134" t="e">
        <v>#VALUE!</v>
      </c>
    </row>
    <row r="662" spans="1:76" ht="0.95" customHeight="1" thickBot="1">
      <c r="A662" s="133"/>
      <c r="B662" s="133"/>
      <c r="C662" s="133"/>
      <c r="D662" s="133"/>
      <c r="E662" s="133"/>
      <c r="F662" s="133"/>
      <c r="G662" s="133"/>
      <c r="H662" s="133"/>
      <c r="I662" s="133"/>
      <c r="J662" s="133"/>
      <c r="K662" s="133"/>
      <c r="L662" s="133"/>
      <c r="M662" s="133"/>
      <c r="N662" s="133"/>
      <c r="O662" s="133"/>
      <c r="P662" s="133"/>
      <c r="Q662" s="133"/>
      <c r="R662" s="133"/>
      <c r="S662" s="133"/>
      <c r="T662" s="133"/>
      <c r="U662" s="133"/>
      <c r="V662" s="133"/>
      <c r="W662" s="133"/>
      <c r="X662" s="133"/>
      <c r="Y662" s="133"/>
      <c r="AB662" s="134" t="s">
        <v>6911</v>
      </c>
      <c r="AC662" s="146" t="e" cm="1">
        <f t="array" ref="AC662">_xlfn.TEXTSPLIT(H662,CHAR(10))</f>
        <v>#VALUE!</v>
      </c>
      <c r="AD662" s="146"/>
      <c r="AE662" s="146" t="e">
        <v>#VALUE!</v>
      </c>
      <c r="AG662" s="134" t="e" cm="1" vm="1">
        <f t="array" ref="AG662">_xlfn.TEXTJOIN(",",TRUE,_xlfn._xlws.FILTER(市町村コード!$B$2:$B$186,ISNUMBER(SEARCH(市町村コード!$B$2:$B$186,K662))))</f>
        <v>#VALUE!</v>
      </c>
      <c r="AH662" s="134" t="e" vm="1">
        <v>#VALUE!</v>
      </c>
      <c r="AI662" s="134" t="str">
        <f t="shared" si="20"/>
        <v/>
      </c>
      <c r="AJ662" s="134" t="str">
        <f t="shared" si="21"/>
        <v/>
      </c>
      <c r="AK662" s="134" t="s">
        <v>6911</v>
      </c>
      <c r="AO662" s="133"/>
      <c r="AP662" s="134" t="e" cm="1">
        <f t="array" ref="AP662">_xlfn.TEXTSPLIT(AO662,CHAR(10))</f>
        <v>#VALUE!</v>
      </c>
      <c r="BM662" s="134" t="e">
        <v>#VALUE!</v>
      </c>
    </row>
    <row r="663" spans="1:76" ht="0.95" customHeight="1">
      <c r="A663" s="133"/>
      <c r="B663" s="176"/>
      <c r="C663" s="176"/>
      <c r="D663" s="176"/>
      <c r="E663" s="176"/>
      <c r="F663" s="176"/>
      <c r="G663" s="176"/>
      <c r="H663" s="176"/>
      <c r="I663" s="176"/>
      <c r="J663" s="176"/>
      <c r="K663" s="176"/>
      <c r="L663" s="176"/>
      <c r="M663" s="176"/>
      <c r="N663" s="176"/>
      <c r="O663" s="176"/>
      <c r="P663" s="176"/>
      <c r="Q663" s="176"/>
      <c r="R663" s="176"/>
      <c r="S663" s="176"/>
      <c r="T663" s="176"/>
      <c r="U663" s="176"/>
      <c r="V663" s="176"/>
      <c r="W663" s="176"/>
      <c r="X663" s="133"/>
      <c r="Y663" s="133"/>
      <c r="AB663" s="134" t="s">
        <v>6911</v>
      </c>
      <c r="AC663" s="146" t="e" cm="1">
        <f t="array" ref="AC663">_xlfn.TEXTSPLIT(H663,CHAR(10))</f>
        <v>#VALUE!</v>
      </c>
      <c r="AD663" s="146"/>
      <c r="AE663" s="146" t="e">
        <v>#VALUE!</v>
      </c>
      <c r="AG663" s="134" t="e" cm="1" vm="1">
        <f t="array" ref="AG663">_xlfn.TEXTJOIN(",",TRUE,_xlfn._xlws.FILTER(市町村コード!$B$2:$B$186,ISNUMBER(SEARCH(市町村コード!$B$2:$B$186,K663))))</f>
        <v>#VALUE!</v>
      </c>
      <c r="AH663" s="134" t="e" vm="1">
        <v>#VALUE!</v>
      </c>
      <c r="AI663" s="134" t="str">
        <f t="shared" si="20"/>
        <v/>
      </c>
      <c r="AJ663" s="134" t="str">
        <f t="shared" si="21"/>
        <v/>
      </c>
      <c r="AK663" s="134" t="s">
        <v>6911</v>
      </c>
      <c r="AP663" s="134" t="e" cm="1">
        <f t="array" ref="AP663">_xlfn.TEXTSPLIT(AO663,CHAR(10))</f>
        <v>#VALUE!</v>
      </c>
      <c r="BM663" s="134" t="e">
        <v>#VALUE!</v>
      </c>
    </row>
    <row r="664" spans="1:76" ht="15.95" customHeight="1" thickBot="1">
      <c r="A664" s="133"/>
      <c r="B664" s="137"/>
      <c r="C664" s="138" t="s">
        <v>481</v>
      </c>
      <c r="D664" s="137"/>
      <c r="E664" s="177" t="s">
        <v>482</v>
      </c>
      <c r="F664" s="177"/>
      <c r="G664" s="137"/>
      <c r="H664" s="177" t="s">
        <v>483</v>
      </c>
      <c r="I664" s="177"/>
      <c r="J664" s="137"/>
      <c r="K664" s="177" t="s">
        <v>484</v>
      </c>
      <c r="L664" s="177"/>
      <c r="M664" s="137"/>
      <c r="N664" s="177" t="s">
        <v>485</v>
      </c>
      <c r="O664" s="177"/>
      <c r="P664" s="137"/>
      <c r="Q664" s="139" t="s">
        <v>486</v>
      </c>
      <c r="R664" s="137"/>
      <c r="S664" s="177" t="s">
        <v>487</v>
      </c>
      <c r="T664" s="177"/>
      <c r="U664" s="177"/>
      <c r="V664" s="177"/>
      <c r="W664" s="137"/>
      <c r="X664" s="133"/>
      <c r="Y664" s="133"/>
      <c r="AB664" s="134" t="s">
        <v>482</v>
      </c>
      <c r="AC664" s="146" t="str" cm="1">
        <f t="array" ref="AC664">_xlfn.TEXTSPLIT(H664,CHAR(10))</f>
        <v>事業者名/事業所名</v>
      </c>
      <c r="AD664" s="146"/>
      <c r="AE664" s="146" t="s">
        <v>483</v>
      </c>
      <c r="AG664" s="134" t="e" cm="1" vm="1">
        <f t="array" ref="AG664">_xlfn.TEXTJOIN(",",TRUE,_xlfn._xlws.FILTER(市町村コード!$B$2:$B$186,ISNUMBER(SEARCH(市町村コード!$B$2:$B$186,K664))))</f>
        <v>#VALUE!</v>
      </c>
      <c r="AH664" s="134" t="e" vm="1">
        <v>#VALUE!</v>
      </c>
      <c r="AI664" s="134" t="str">
        <f t="shared" si="20"/>
        <v/>
      </c>
      <c r="AJ664" s="134" t="str">
        <f t="shared" si="21"/>
        <v>事業所所在地</v>
      </c>
      <c r="AK664" s="134" t="s">
        <v>484</v>
      </c>
      <c r="AO664" s="139" t="s">
        <v>486</v>
      </c>
      <c r="AP664" s="134" t="str" cm="1">
        <f t="array" ref="AP664">_xlfn.TEXTSPLIT(AO664,CHAR(10))</f>
        <v>受理番号</v>
      </c>
      <c r="BM664" s="134" t="s">
        <v>486</v>
      </c>
    </row>
    <row r="665" spans="1:76" ht="102" customHeight="1" thickBot="1">
      <c r="A665" s="133"/>
      <c r="B665" s="184"/>
      <c r="C665" s="140" t="s">
        <v>2129</v>
      </c>
      <c r="D665" s="184"/>
      <c r="E665" s="174" t="s">
        <v>2130</v>
      </c>
      <c r="F665" s="174"/>
      <c r="G665" s="184"/>
      <c r="H665" s="175" t="s">
        <v>2131</v>
      </c>
      <c r="I665" s="175"/>
      <c r="J665" s="184"/>
      <c r="K665" s="175" t="s">
        <v>2132</v>
      </c>
      <c r="L665" s="175"/>
      <c r="M665" s="184"/>
      <c r="N665" s="182" t="s">
        <v>2133</v>
      </c>
      <c r="O665" s="182"/>
      <c r="P665" s="184"/>
      <c r="Q665" s="141" t="s">
        <v>2134</v>
      </c>
      <c r="R665" s="184"/>
      <c r="S665" s="173" t="s">
        <v>2135</v>
      </c>
      <c r="T665" s="173"/>
      <c r="U665" s="173"/>
      <c r="V665" s="173"/>
      <c r="W665" s="184"/>
      <c r="X665" s="133"/>
      <c r="Y665" s="133"/>
      <c r="AB665" s="134" t="s">
        <v>9349</v>
      </c>
      <c r="AC665" s="146" t="str" cm="1">
        <f t="array" ref="AC665:AD665">_xlfn.TEXTSPLIT(H665,CHAR(10))</f>
        <v>株式会社アイビー</v>
      </c>
      <c r="AD665" s="146" t="str">
        <v>訪問看護ステーション　シンシア</v>
      </c>
      <c r="AE665" s="146" t="s">
        <v>7998</v>
      </c>
      <c r="AF665" s="134" t="s">
        <v>7999</v>
      </c>
      <c r="AG665" s="134" t="str" cm="1">
        <f t="array" ref="AG665">_xlfn.TEXTJOIN(",",TRUE,_xlfn._xlws.FILTER(市町村コード!$B$2:$B$186,ISNUMBER(SEARCH(市町村コード!$B$2:$B$186,K665))))</f>
        <v>札幌市</v>
      </c>
      <c r="AH665" s="134" t="s">
        <v>6712</v>
      </c>
      <c r="AI665" s="134" t="str">
        <f t="shared" si="20"/>
        <v xml:space="preserve">
札幌市西区琴似四条３丁目３－６</v>
      </c>
      <c r="AJ665" s="134" t="str">
        <f t="shared" si="21"/>
        <v>〒063－0814</v>
      </c>
      <c r="AK665" s="134" t="s">
        <v>7077</v>
      </c>
      <c r="AO665" s="142" t="s">
        <v>2134</v>
      </c>
      <c r="AP665" s="134" t="str" cm="1">
        <f t="array" ref="AP665:AX665">_xlfn.TEXTSPLIT(AO665,CHAR(10))</f>
        <v>( 訪看10 )第    458 号</v>
      </c>
      <c r="AQ665" s="134" t="str">
        <v>( 訪看23 )第    670 号</v>
      </c>
      <c r="AR665" s="134" t="str">
        <v>( 訪看25 )第    743 号</v>
      </c>
      <c r="AS665" s="134" t="str">
        <v>( 訪看27 )第    202 号</v>
      </c>
      <c r="AT665" s="134" t="str">
        <v>( 訪看28 )第    124 号</v>
      </c>
      <c r="AU665" s="134" t="str">
        <v>( 訪看34 )第    313 号</v>
      </c>
      <c r="AV665" s="134" t="str">
        <v>( 訪ベⅠ１ )第    166 号</v>
      </c>
      <c r="AW665" s="134" t="str">
        <v>( 訪ベⅠ１注 )第    379 号</v>
      </c>
      <c r="AX665" s="134" t="str">
        <v>( 訪看41 )第    207 号</v>
      </c>
      <c r="BM665" s="134" t="s">
        <v>11534</v>
      </c>
      <c r="BN665" s="134" t="s">
        <v>11535</v>
      </c>
      <c r="BO665" s="134" t="s">
        <v>11536</v>
      </c>
      <c r="BP665" s="134" t="s">
        <v>11537</v>
      </c>
      <c r="BQ665" s="134" t="s">
        <v>11538</v>
      </c>
      <c r="BR665" s="134" t="s">
        <v>11539</v>
      </c>
      <c r="BS665" s="134" t="s">
        <v>11540</v>
      </c>
      <c r="BT665" s="134" t="s">
        <v>11541</v>
      </c>
      <c r="BU665" s="134" t="s">
        <v>11542</v>
      </c>
    </row>
    <row r="666" spans="1:76" ht="48" customHeight="1" thickBot="1">
      <c r="A666" s="133"/>
      <c r="B666" s="184"/>
      <c r="C666" s="140" t="s">
        <v>2136</v>
      </c>
      <c r="D666" s="184"/>
      <c r="E666" s="174" t="s">
        <v>2137</v>
      </c>
      <c r="F666" s="174"/>
      <c r="G666" s="184"/>
      <c r="H666" s="175" t="s">
        <v>2138</v>
      </c>
      <c r="I666" s="175"/>
      <c r="J666" s="184"/>
      <c r="K666" s="175" t="s">
        <v>2139</v>
      </c>
      <c r="L666" s="175"/>
      <c r="M666" s="184"/>
      <c r="N666" s="182" t="s">
        <v>2140</v>
      </c>
      <c r="O666" s="182"/>
      <c r="P666" s="184"/>
      <c r="Q666" s="141" t="s">
        <v>2141</v>
      </c>
      <c r="R666" s="184"/>
      <c r="S666" s="173" t="s">
        <v>712</v>
      </c>
      <c r="T666" s="173"/>
      <c r="U666" s="173"/>
      <c r="V666" s="173"/>
      <c r="W666" s="184"/>
      <c r="X666" s="133"/>
      <c r="Y666" s="133"/>
      <c r="AB666" s="134" t="s">
        <v>9350</v>
      </c>
      <c r="AC666" s="146" t="str" cm="1">
        <f t="array" ref="AC666:AD666">_xlfn.TEXTSPLIT(H666,CHAR(10))</f>
        <v>株式会社ノアコンツェル</v>
      </c>
      <c r="AD666" s="146" t="str">
        <v>訪問看護ステーション　ナースケアーズ発寒西</v>
      </c>
      <c r="AE666" s="146" t="s">
        <v>7625</v>
      </c>
      <c r="AF666" s="134" t="s">
        <v>8000</v>
      </c>
      <c r="AG666" s="134" t="str" cm="1">
        <f t="array" ref="AG666">_xlfn.TEXTJOIN(",",TRUE,_xlfn._xlws.FILTER(市町村コード!$B$2:$B$186,ISNUMBER(SEARCH(市町村コード!$B$2:$B$186,K666))))</f>
        <v>札幌市</v>
      </c>
      <c r="AH666" s="134" t="s">
        <v>6712</v>
      </c>
      <c r="AI666" s="134" t="str">
        <f t="shared" si="20"/>
        <v xml:space="preserve">
札幌市西区発寒六条１３丁目３－６１ノアガーデン　ブランジェ１Ｆ</v>
      </c>
      <c r="AJ666" s="134" t="str">
        <f t="shared" si="21"/>
        <v>〒063－0826</v>
      </c>
      <c r="AK666" s="134" t="s">
        <v>7072</v>
      </c>
      <c r="AO666" s="142" t="s">
        <v>2141</v>
      </c>
      <c r="AP666" s="134" t="str" cm="1">
        <f t="array" ref="AP666:AS666">_xlfn.TEXTSPLIT(AO666,CHAR(10))</f>
        <v>( 訪看23 )第   1194 号</v>
      </c>
      <c r="AQ666" s="134" t="str">
        <v>( 訪看25 )第   1245 号</v>
      </c>
      <c r="AR666" s="134" t="str">
        <v>( 訪ベⅠ１ )第    622 号</v>
      </c>
      <c r="AS666" s="134" t="str">
        <v>( 訪看41 )第     47 号</v>
      </c>
      <c r="BM666" s="134" t="s">
        <v>11543</v>
      </c>
      <c r="BN666" s="134" t="s">
        <v>11544</v>
      </c>
      <c r="BO666" s="134" t="s">
        <v>11545</v>
      </c>
      <c r="BP666" s="134" t="s">
        <v>11546</v>
      </c>
    </row>
    <row r="667" spans="1:76" ht="45.95" customHeight="1" thickBot="1">
      <c r="A667" s="133"/>
      <c r="B667" s="184"/>
      <c r="C667" s="140" t="s">
        <v>2142</v>
      </c>
      <c r="D667" s="184"/>
      <c r="E667" s="174" t="s">
        <v>2143</v>
      </c>
      <c r="F667" s="174"/>
      <c r="G667" s="184"/>
      <c r="H667" s="175" t="s">
        <v>2144</v>
      </c>
      <c r="I667" s="175"/>
      <c r="J667" s="184"/>
      <c r="K667" s="175" t="s">
        <v>2145</v>
      </c>
      <c r="L667" s="175"/>
      <c r="M667" s="184"/>
      <c r="N667" s="182" t="s">
        <v>2146</v>
      </c>
      <c r="O667" s="182"/>
      <c r="P667" s="184"/>
      <c r="Q667" s="141" t="s">
        <v>2147</v>
      </c>
      <c r="R667" s="184"/>
      <c r="S667" s="173" t="s">
        <v>2148</v>
      </c>
      <c r="T667" s="173"/>
      <c r="U667" s="173"/>
      <c r="V667" s="173"/>
      <c r="W667" s="184"/>
      <c r="X667" s="133"/>
      <c r="Y667" s="133"/>
      <c r="AB667" s="134" t="s">
        <v>9351</v>
      </c>
      <c r="AC667" s="146" t="str" cm="1">
        <f t="array" ref="AC667:AD667">_xlfn.TEXTSPLIT(H667,CHAR(10))</f>
        <v>株式会社ＧＯＮＥＸＴ</v>
      </c>
      <c r="AD667" s="146" t="str">
        <v>訪問看護・リハビリ　ていーね</v>
      </c>
      <c r="AE667" s="146" t="s">
        <v>8001</v>
      </c>
      <c r="AF667" s="134" t="s">
        <v>8002</v>
      </c>
      <c r="AG667" s="134" t="str" cm="1">
        <f t="array" ref="AG667">_xlfn.TEXTJOIN(",",TRUE,_xlfn._xlws.FILTER(市町村コード!$B$2:$B$186,ISNUMBER(SEARCH(市町村コード!$B$2:$B$186,K667))))</f>
        <v>札幌市</v>
      </c>
      <c r="AH667" s="134" t="s">
        <v>6712</v>
      </c>
      <c r="AI667" s="134" t="str">
        <f t="shared" si="20"/>
        <v xml:space="preserve">
札幌市手稲区曙四条３丁目１５番３５パレーシャルＡＫＥＢＯＮＯ　左Ｔ号室</v>
      </c>
      <c r="AJ667" s="134" t="str">
        <f t="shared" si="21"/>
        <v>〒006－0834</v>
      </c>
      <c r="AK667" s="134" t="s">
        <v>7078</v>
      </c>
      <c r="AO667" s="142" t="s">
        <v>2147</v>
      </c>
      <c r="AP667" s="134" t="str" cm="1">
        <f t="array" ref="AP667:AQ667">_xlfn.TEXTSPLIT(AO667,CHAR(10))</f>
        <v>( 訪看24 )第    723 号</v>
      </c>
      <c r="AQ667" s="134" t="str">
        <v>( 訪看25 )第    795 号</v>
      </c>
      <c r="BM667" s="134" t="s">
        <v>11547</v>
      </c>
      <c r="BN667" s="134" t="s">
        <v>11548</v>
      </c>
    </row>
    <row r="668" spans="1:76" ht="93" customHeight="1" thickBot="1">
      <c r="A668" s="133"/>
      <c r="B668" s="184"/>
      <c r="C668" s="140" t="s">
        <v>2149</v>
      </c>
      <c r="D668" s="184"/>
      <c r="E668" s="174" t="s">
        <v>2150</v>
      </c>
      <c r="F668" s="174"/>
      <c r="G668" s="184"/>
      <c r="H668" s="175" t="s">
        <v>2151</v>
      </c>
      <c r="I668" s="175"/>
      <c r="J668" s="184"/>
      <c r="K668" s="175" t="s">
        <v>2152</v>
      </c>
      <c r="L668" s="175"/>
      <c r="M668" s="184"/>
      <c r="N668" s="182" t="s">
        <v>2153</v>
      </c>
      <c r="O668" s="182"/>
      <c r="P668" s="184"/>
      <c r="Q668" s="141" t="s">
        <v>2154</v>
      </c>
      <c r="R668" s="184"/>
      <c r="S668" s="173" t="s">
        <v>2155</v>
      </c>
      <c r="T668" s="173"/>
      <c r="U668" s="173"/>
      <c r="V668" s="173"/>
      <c r="W668" s="184"/>
      <c r="X668" s="133"/>
      <c r="Y668" s="133"/>
      <c r="AB668" s="134" t="s">
        <v>9352</v>
      </c>
      <c r="AC668" s="146" t="str" cm="1">
        <f t="array" ref="AC668:AD668">_xlfn.TEXTSPLIT(H668,CHAR(10))</f>
        <v>株式会社サンウェルズ</v>
      </c>
      <c r="AD668" s="146" t="str">
        <v>サンウェルズ西野訪問看護ステーション</v>
      </c>
      <c r="AE668" s="146" t="s">
        <v>7857</v>
      </c>
      <c r="AF668" s="134" t="s">
        <v>8003</v>
      </c>
      <c r="AG668" s="134" t="str" cm="1">
        <f t="array" ref="AG668">_xlfn.TEXTJOIN(",",TRUE,_xlfn._xlws.FILTER(市町村コード!$B$2:$B$186,ISNUMBER(SEARCH(市町村コード!$B$2:$B$186,K668))))</f>
        <v>札幌市</v>
      </c>
      <c r="AH668" s="134" t="s">
        <v>6712</v>
      </c>
      <c r="AI668" s="134" t="str">
        <f t="shared" si="20"/>
        <v xml:space="preserve">
札幌市西区西野六条２丁目８番２０号</v>
      </c>
      <c r="AJ668" s="134" t="str">
        <f t="shared" si="21"/>
        <v>〒063－0036</v>
      </c>
      <c r="AK668" s="134" t="s">
        <v>7079</v>
      </c>
      <c r="AO668" s="142" t="s">
        <v>2154</v>
      </c>
      <c r="AP668" s="134" t="str" cm="1">
        <f t="array" ref="AP668:AV668">_xlfn.TEXTSPLIT(AO668,CHAR(10))</f>
        <v>( 訪看24 )第    698 号</v>
      </c>
      <c r="AQ668" s="134" t="str">
        <v>( 訪看25 )第    770 号</v>
      </c>
      <c r="AR668" s="134" t="str">
        <v>( 訪看36 )第      9 号</v>
      </c>
      <c r="AS668" s="134" t="str">
        <v>( 訪ベⅠ１ )第    386 号</v>
      </c>
      <c r="AT668" s="134" t="str">
        <v>( 訪ベⅠ１注 )第    341 号</v>
      </c>
      <c r="AU668" s="134" t="str">
        <v>( 訪ベⅡ１８ )第     25 号</v>
      </c>
      <c r="AV668" s="134" t="str">
        <v>( 訪看41 )第    389 号</v>
      </c>
      <c r="BM668" s="134" t="s">
        <v>11549</v>
      </c>
      <c r="BN668" s="134" t="s">
        <v>11550</v>
      </c>
      <c r="BO668" s="134" t="s">
        <v>11551</v>
      </c>
      <c r="BP668" s="134" t="s">
        <v>11552</v>
      </c>
      <c r="BQ668" s="134" t="s">
        <v>11553</v>
      </c>
      <c r="BR668" s="134" t="s">
        <v>11554</v>
      </c>
      <c r="BS668" s="134" t="s">
        <v>11555</v>
      </c>
    </row>
    <row r="669" spans="1:76" ht="138" customHeight="1" thickBot="1">
      <c r="A669" s="133"/>
      <c r="B669" s="184"/>
      <c r="C669" s="140" t="s">
        <v>2156</v>
      </c>
      <c r="D669" s="184"/>
      <c r="E669" s="174" t="s">
        <v>2157</v>
      </c>
      <c r="F669" s="174"/>
      <c r="G669" s="184"/>
      <c r="H669" s="175" t="s">
        <v>2158</v>
      </c>
      <c r="I669" s="175"/>
      <c r="J669" s="184"/>
      <c r="K669" s="175" t="s">
        <v>2159</v>
      </c>
      <c r="L669" s="175"/>
      <c r="M669" s="184"/>
      <c r="N669" s="182" t="s">
        <v>2160</v>
      </c>
      <c r="O669" s="182"/>
      <c r="P669" s="184"/>
      <c r="Q669" s="141" t="s">
        <v>2161</v>
      </c>
      <c r="R669" s="184"/>
      <c r="S669" s="173" t="s">
        <v>2162</v>
      </c>
      <c r="T669" s="173"/>
      <c r="U669" s="173"/>
      <c r="V669" s="173"/>
      <c r="W669" s="184"/>
      <c r="X669" s="133"/>
      <c r="Y669" s="133"/>
      <c r="AB669" s="134" t="s">
        <v>9353</v>
      </c>
      <c r="AC669" s="146" t="str" cm="1">
        <f t="array" ref="AC669:AD669">_xlfn.TEXTSPLIT(H669,CHAR(10))</f>
        <v>株式会社ネクスド</v>
      </c>
      <c r="AD669" s="146" t="str">
        <v>ご近助ナースリハビリステーション札幌</v>
      </c>
      <c r="AE669" s="146" t="s">
        <v>8004</v>
      </c>
      <c r="AF669" s="134" t="s">
        <v>8005</v>
      </c>
      <c r="AG669" s="134" t="str" cm="1">
        <f t="array" ref="AG669">_xlfn.TEXTJOIN(",",TRUE,_xlfn._xlws.FILTER(市町村コード!$B$2:$B$186,ISNUMBER(SEARCH(市町村コード!$B$2:$B$186,K669))))</f>
        <v>札幌市</v>
      </c>
      <c r="AH669" s="134" t="s">
        <v>6712</v>
      </c>
      <c r="AI669" s="134" t="str">
        <f t="shared" si="20"/>
        <v xml:space="preserve">
札幌市西区発寒六条９丁目１－１０　２階</v>
      </c>
      <c r="AJ669" s="134" t="str">
        <f t="shared" si="21"/>
        <v>〒063－0826</v>
      </c>
      <c r="AK669" s="134" t="s">
        <v>7072</v>
      </c>
      <c r="AO669" s="142" t="s">
        <v>2161</v>
      </c>
      <c r="AP669" s="134" t="str" cm="1">
        <f t="array" ref="AP669:BA669">_xlfn.TEXTSPLIT(AO669,CHAR(10))</f>
        <v>( 訪看10 )第    465 号</v>
      </c>
      <c r="AQ669" s="134" t="str">
        <v>( 訪看23 )第    717 号</v>
      </c>
      <c r="AR669" s="134" t="str">
        <v>( 訪看25 )第    789 号</v>
      </c>
      <c r="AS669" s="134" t="str">
        <v>( 訪看27 )第    206 号</v>
      </c>
      <c r="AT669" s="134" t="str">
        <v>( 訪看28 )第    127 号</v>
      </c>
      <c r="AU669" s="134" t="str">
        <v>( 訪看機１ )第     35 号</v>
      </c>
      <c r="AV669" s="134" t="str">
        <v>( 訪看34 )第     16 号</v>
      </c>
      <c r="AW669" s="134" t="str">
        <v>( 訪看35 )第     23 号</v>
      </c>
      <c r="AX669" s="134" t="str">
        <v>( 訪看37 )第     11 号</v>
      </c>
      <c r="AY669" s="134" t="str">
        <v>( 訪ベⅠ１ )第    351 号</v>
      </c>
      <c r="AZ669" s="134" t="str">
        <v>( 訪ベⅠ１注 )第    112 号</v>
      </c>
      <c r="BA669" s="134" t="str">
        <v>( 訪看40 )第     96 号</v>
      </c>
      <c r="BM669" s="134" t="s">
        <v>11556</v>
      </c>
      <c r="BN669" s="134" t="s">
        <v>11557</v>
      </c>
      <c r="BO669" s="134" t="s">
        <v>11558</v>
      </c>
      <c r="BP669" s="134" t="s">
        <v>11559</v>
      </c>
      <c r="BQ669" s="134" t="s">
        <v>11560</v>
      </c>
      <c r="BR669" s="134" t="s">
        <v>11561</v>
      </c>
      <c r="BS669" s="134" t="s">
        <v>11562</v>
      </c>
      <c r="BT669" s="134" t="s">
        <v>11563</v>
      </c>
      <c r="BU669" s="134" t="s">
        <v>11564</v>
      </c>
      <c r="BV669" s="134" t="s">
        <v>11565</v>
      </c>
      <c r="BW669" s="134" t="s">
        <v>11566</v>
      </c>
      <c r="BX669" s="134" t="s">
        <v>11567</v>
      </c>
    </row>
    <row r="670" spans="1:76" ht="42.95" customHeight="1" thickBot="1">
      <c r="A670" s="133"/>
      <c r="B670" s="184"/>
      <c r="C670" s="133"/>
      <c r="D670" s="184"/>
      <c r="E670" s="133"/>
      <c r="F670" s="133"/>
      <c r="G670" s="184"/>
      <c r="H670" s="133"/>
      <c r="I670" s="133"/>
      <c r="J670" s="184"/>
      <c r="K670" s="133"/>
      <c r="L670" s="133"/>
      <c r="M670" s="184"/>
      <c r="N670" s="133"/>
      <c r="O670" s="133"/>
      <c r="P670" s="184"/>
      <c r="Q670" s="133"/>
      <c r="R670" s="184"/>
      <c r="S670" s="133"/>
      <c r="T670" s="133"/>
      <c r="U670" s="133"/>
      <c r="V670" s="133"/>
      <c r="W670" s="184"/>
      <c r="X670" s="133"/>
      <c r="Y670" s="133"/>
      <c r="AB670" s="134" t="s">
        <v>6911</v>
      </c>
      <c r="AC670" s="146" t="e" cm="1">
        <f t="array" ref="AC670">_xlfn.TEXTSPLIT(H670,CHAR(10))</f>
        <v>#VALUE!</v>
      </c>
      <c r="AD670" s="146"/>
      <c r="AE670" s="146" t="e">
        <v>#VALUE!</v>
      </c>
      <c r="AG670" s="134" t="e" cm="1" vm="1">
        <f t="array" ref="AG670">_xlfn.TEXTJOIN(",",TRUE,_xlfn._xlws.FILTER(市町村コード!$B$2:$B$186,ISNUMBER(SEARCH(市町村コード!$B$2:$B$186,K670))))</f>
        <v>#VALUE!</v>
      </c>
      <c r="AH670" s="134" t="e" vm="1">
        <v>#VALUE!</v>
      </c>
      <c r="AI670" s="134" t="str">
        <f t="shared" si="20"/>
        <v/>
      </c>
      <c r="AJ670" s="134" t="str">
        <f t="shared" si="21"/>
        <v/>
      </c>
      <c r="AK670" s="134" t="s">
        <v>6911</v>
      </c>
      <c r="AO670" s="133"/>
      <c r="AP670" s="134" t="e" cm="1">
        <f t="array" ref="AP670">_xlfn.TEXTSPLIT(AO670,CHAR(10))</f>
        <v>#VALUE!</v>
      </c>
      <c r="BM670" s="134" t="e">
        <v>#VALUE!</v>
      </c>
    </row>
    <row r="671" spans="1:76" ht="0.95" customHeight="1">
      <c r="A671" s="133"/>
      <c r="B671" s="183"/>
      <c r="C671" s="183"/>
      <c r="D671" s="183"/>
      <c r="E671" s="183"/>
      <c r="F671" s="183"/>
      <c r="G671" s="183"/>
      <c r="H671" s="183"/>
      <c r="I671" s="183"/>
      <c r="J671" s="183"/>
      <c r="K671" s="183"/>
      <c r="L671" s="183"/>
      <c r="M671" s="183"/>
      <c r="N671" s="183"/>
      <c r="O671" s="183"/>
      <c r="P671" s="183"/>
      <c r="Q671" s="183"/>
      <c r="R671" s="183"/>
      <c r="S671" s="183"/>
      <c r="T671" s="183"/>
      <c r="U671" s="183"/>
      <c r="V671" s="183"/>
      <c r="W671" s="133"/>
      <c r="X671" s="133"/>
      <c r="Y671" s="133"/>
      <c r="AB671" s="134" t="s">
        <v>6911</v>
      </c>
      <c r="AC671" s="146" t="e" cm="1">
        <f t="array" ref="AC671">_xlfn.TEXTSPLIT(H671,CHAR(10))</f>
        <v>#VALUE!</v>
      </c>
      <c r="AD671" s="146"/>
      <c r="AE671" s="146" t="e">
        <v>#VALUE!</v>
      </c>
      <c r="AG671" s="134" t="e" cm="1" vm="1">
        <f t="array" ref="AG671">_xlfn.TEXTJOIN(",",TRUE,_xlfn._xlws.FILTER(市町村コード!$B$2:$B$186,ISNUMBER(SEARCH(市町村コード!$B$2:$B$186,K671))))</f>
        <v>#VALUE!</v>
      </c>
      <c r="AH671" s="134" t="e" vm="1">
        <v>#VALUE!</v>
      </c>
      <c r="AI671" s="134" t="str">
        <f t="shared" si="20"/>
        <v/>
      </c>
      <c r="AJ671" s="134" t="str">
        <f t="shared" si="21"/>
        <v/>
      </c>
      <c r="AK671" s="134" t="s">
        <v>6911</v>
      </c>
      <c r="AP671" s="134" t="e" cm="1">
        <f t="array" ref="AP671">_xlfn.TEXTSPLIT(AO671,CHAR(10))</f>
        <v>#VALUE!</v>
      </c>
      <c r="BM671" s="134" t="e">
        <v>#VALUE!</v>
      </c>
    </row>
    <row r="672" spans="1:76" ht="60" customHeight="1">
      <c r="A672" s="133"/>
      <c r="B672" s="133"/>
      <c r="C672" s="133"/>
      <c r="D672" s="133"/>
      <c r="E672" s="133"/>
      <c r="F672" s="133"/>
      <c r="G672" s="133"/>
      <c r="H672" s="133"/>
      <c r="I672" s="133"/>
      <c r="J672" s="133"/>
      <c r="K672" s="133"/>
      <c r="L672" s="133"/>
      <c r="M672" s="133"/>
      <c r="N672" s="133"/>
      <c r="O672" s="133"/>
      <c r="P672" s="133"/>
      <c r="Q672" s="133"/>
      <c r="R672" s="133"/>
      <c r="S672" s="133"/>
      <c r="T672" s="133"/>
      <c r="U672" s="133"/>
      <c r="V672" s="133"/>
      <c r="W672" s="133"/>
      <c r="X672" s="133"/>
      <c r="Y672" s="133"/>
      <c r="AB672" s="134" t="s">
        <v>6911</v>
      </c>
      <c r="AC672" s="146" t="e" cm="1">
        <f t="array" ref="AC672">_xlfn.TEXTSPLIT(H672,CHAR(10))</f>
        <v>#VALUE!</v>
      </c>
      <c r="AD672" s="146"/>
      <c r="AE672" s="146" t="e">
        <v>#VALUE!</v>
      </c>
      <c r="AG672" s="134" t="e" cm="1" vm="1">
        <f t="array" ref="AG672">_xlfn.TEXTJOIN(",",TRUE,_xlfn._xlws.FILTER(市町村コード!$B$2:$B$186,ISNUMBER(SEARCH(市町村コード!$B$2:$B$186,K672))))</f>
        <v>#VALUE!</v>
      </c>
      <c r="AH672" s="134" t="e" vm="1">
        <v>#VALUE!</v>
      </c>
      <c r="AI672" s="134" t="str">
        <f t="shared" si="20"/>
        <v/>
      </c>
      <c r="AJ672" s="134" t="str">
        <f t="shared" si="21"/>
        <v/>
      </c>
      <c r="AK672" s="134" t="s">
        <v>6911</v>
      </c>
      <c r="AO672" s="133"/>
      <c r="AP672" s="134" t="e" cm="1">
        <f t="array" ref="AP672">_xlfn.TEXTSPLIT(AO672,CHAR(10))</f>
        <v>#VALUE!</v>
      </c>
      <c r="BM672" s="134" t="e">
        <v>#VALUE!</v>
      </c>
    </row>
    <row r="673" spans="1:73" ht="12" customHeight="1">
      <c r="A673" s="133"/>
      <c r="B673" s="133"/>
      <c r="C673" s="133"/>
      <c r="D673" s="133"/>
      <c r="E673" s="133"/>
      <c r="F673" s="133"/>
      <c r="G673" s="133"/>
      <c r="H673" s="133"/>
      <c r="I673" s="133"/>
      <c r="J673" s="133"/>
      <c r="K673" s="133"/>
      <c r="L673" s="133"/>
      <c r="M673" s="133"/>
      <c r="N673" s="133"/>
      <c r="O673" s="133"/>
      <c r="P673" s="133"/>
      <c r="Q673" s="133"/>
      <c r="R673" s="133"/>
      <c r="S673" s="133"/>
      <c r="T673" s="133"/>
      <c r="U673" s="133"/>
      <c r="V673" s="133"/>
      <c r="W673" s="133"/>
      <c r="X673" s="133"/>
      <c r="Y673" s="133"/>
      <c r="AB673" s="134" t="s">
        <v>6911</v>
      </c>
      <c r="AC673" s="146" t="e" cm="1">
        <f t="array" ref="AC673">_xlfn.TEXTSPLIT(H673,CHAR(10))</f>
        <v>#VALUE!</v>
      </c>
      <c r="AD673" s="146"/>
      <c r="AE673" s="146" t="e">
        <v>#VALUE!</v>
      </c>
      <c r="AG673" s="134" t="e" cm="1" vm="1">
        <f t="array" ref="AG673">_xlfn.TEXTJOIN(",",TRUE,_xlfn._xlws.FILTER(市町村コード!$B$2:$B$186,ISNUMBER(SEARCH(市町村コード!$B$2:$B$186,K673))))</f>
        <v>#VALUE!</v>
      </c>
      <c r="AH673" s="134" t="e" vm="1">
        <v>#VALUE!</v>
      </c>
      <c r="AI673" s="134" t="str">
        <f t="shared" si="20"/>
        <v/>
      </c>
      <c r="AJ673" s="134" t="str">
        <f t="shared" si="21"/>
        <v/>
      </c>
      <c r="AK673" s="134" t="s">
        <v>6911</v>
      </c>
      <c r="AO673" s="133"/>
      <c r="AP673" s="134" t="e" cm="1">
        <f t="array" ref="AP673">_xlfn.TEXTSPLIT(AO673,CHAR(10))</f>
        <v>#VALUE!</v>
      </c>
      <c r="BM673" s="134" t="e">
        <v>#VALUE!</v>
      </c>
    </row>
    <row r="674" spans="1:73" ht="8.1" customHeight="1">
      <c r="A674" s="133"/>
      <c r="B674" s="133"/>
      <c r="C674" s="133"/>
      <c r="D674" s="133"/>
      <c r="E674" s="133"/>
      <c r="F674" s="133"/>
      <c r="G674" s="133"/>
      <c r="H674" s="133"/>
      <c r="I674" s="178" t="s">
        <v>476</v>
      </c>
      <c r="J674" s="178"/>
      <c r="K674" s="178"/>
      <c r="L674" s="133"/>
      <c r="M674" s="133"/>
      <c r="N674" s="133"/>
      <c r="O674" s="133"/>
      <c r="P674" s="133"/>
      <c r="Q674" s="133"/>
      <c r="R674" s="133"/>
      <c r="S674" s="133"/>
      <c r="T674" s="133"/>
      <c r="U674" s="133"/>
      <c r="V674" s="133"/>
      <c r="W674" s="133"/>
      <c r="X674" s="133"/>
      <c r="Y674" s="133"/>
      <c r="AB674" s="134" t="s">
        <v>6911</v>
      </c>
      <c r="AC674" s="146" t="e" cm="1">
        <f t="array" ref="AC674">_xlfn.TEXTSPLIT(H674,CHAR(10))</f>
        <v>#VALUE!</v>
      </c>
      <c r="AD674" s="146"/>
      <c r="AE674" s="146" t="e">
        <v>#VALUE!</v>
      </c>
      <c r="AG674" s="134" t="e" cm="1" vm="1">
        <f t="array" ref="AG674">_xlfn.TEXTJOIN(",",TRUE,_xlfn._xlws.FILTER(市町村コード!$B$2:$B$186,ISNUMBER(SEARCH(市町村コード!$B$2:$B$186,K674))))</f>
        <v>#VALUE!</v>
      </c>
      <c r="AH674" s="134" t="e" vm="1">
        <v>#VALUE!</v>
      </c>
      <c r="AI674" s="134" t="str">
        <f t="shared" si="20"/>
        <v/>
      </c>
      <c r="AJ674" s="134" t="str">
        <f t="shared" si="21"/>
        <v/>
      </c>
      <c r="AK674" s="134" t="s">
        <v>6911</v>
      </c>
      <c r="AO674" s="133"/>
      <c r="AP674" s="134" t="e" cm="1">
        <f t="array" ref="AP674">_xlfn.TEXTSPLIT(AO674,CHAR(10))</f>
        <v>#VALUE!</v>
      </c>
      <c r="BM674" s="134" t="e">
        <v>#VALUE!</v>
      </c>
    </row>
    <row r="675" spans="1:73" ht="12" customHeight="1">
      <c r="A675" s="133"/>
      <c r="B675" s="179"/>
      <c r="C675" s="179"/>
      <c r="D675" s="179"/>
      <c r="E675" s="179"/>
      <c r="F675" s="133"/>
      <c r="G675" s="133"/>
      <c r="H675" s="133"/>
      <c r="I675" s="178"/>
      <c r="J675" s="178"/>
      <c r="K675" s="178"/>
      <c r="L675" s="133"/>
      <c r="M675" s="133"/>
      <c r="N675" s="133"/>
      <c r="O675" s="133"/>
      <c r="P675" s="133"/>
      <c r="Q675" s="133"/>
      <c r="R675" s="133"/>
      <c r="S675" s="133"/>
      <c r="T675" s="133"/>
      <c r="U675" s="133"/>
      <c r="V675" s="133"/>
      <c r="W675" s="133"/>
      <c r="X675" s="133"/>
      <c r="Y675" s="133"/>
      <c r="AB675" s="134" t="s">
        <v>6911</v>
      </c>
      <c r="AC675" s="146" t="e" cm="1">
        <f t="array" ref="AC675">_xlfn.TEXTSPLIT(H675,CHAR(10))</f>
        <v>#VALUE!</v>
      </c>
      <c r="AD675" s="146"/>
      <c r="AE675" s="146" t="e">
        <v>#VALUE!</v>
      </c>
      <c r="AG675" s="134" t="e" cm="1" vm="1">
        <f t="array" ref="AG675">_xlfn.TEXTJOIN(",",TRUE,_xlfn._xlws.FILTER(市町村コード!$B$2:$B$186,ISNUMBER(SEARCH(市町村コード!$B$2:$B$186,K675))))</f>
        <v>#VALUE!</v>
      </c>
      <c r="AH675" s="134" t="e" vm="1">
        <v>#VALUE!</v>
      </c>
      <c r="AI675" s="134" t="str">
        <f t="shared" si="20"/>
        <v/>
      </c>
      <c r="AJ675" s="134" t="str">
        <f t="shared" si="21"/>
        <v/>
      </c>
      <c r="AK675" s="134" t="s">
        <v>6911</v>
      </c>
      <c r="AO675" s="133"/>
      <c r="AP675" s="134" t="e" cm="1">
        <f t="array" ref="AP675">_xlfn.TEXTSPLIT(AO675,CHAR(10))</f>
        <v>#VALUE!</v>
      </c>
      <c r="BM675" s="134" t="e">
        <v>#VALUE!</v>
      </c>
    </row>
    <row r="676" spans="1:73" ht="14.1" customHeight="1">
      <c r="A676" s="133"/>
      <c r="B676" s="133"/>
      <c r="C676" s="180" t="s">
        <v>477</v>
      </c>
      <c r="D676" s="180"/>
      <c r="E676" s="180"/>
      <c r="F676" s="180"/>
      <c r="G676" s="180"/>
      <c r="H676" s="180"/>
      <c r="I676" s="180"/>
      <c r="J676" s="180"/>
      <c r="K676" s="180"/>
      <c r="L676" s="133"/>
      <c r="M676" s="133"/>
      <c r="N676" s="133"/>
      <c r="O676" s="181" t="s">
        <v>478</v>
      </c>
      <c r="P676" s="181"/>
      <c r="Q676" s="181"/>
      <c r="R676" s="181"/>
      <c r="S676" s="181"/>
      <c r="T676" s="135" t="s">
        <v>781</v>
      </c>
      <c r="U676" s="136" t="s">
        <v>480</v>
      </c>
      <c r="V676" s="133"/>
      <c r="W676" s="133"/>
      <c r="X676" s="133"/>
      <c r="Y676" s="133"/>
      <c r="AB676" s="134" t="s">
        <v>6911</v>
      </c>
      <c r="AC676" s="146" t="e" cm="1">
        <f t="array" ref="AC676">_xlfn.TEXTSPLIT(H676,CHAR(10))</f>
        <v>#VALUE!</v>
      </c>
      <c r="AD676" s="146"/>
      <c r="AE676" s="146" t="e">
        <v>#VALUE!</v>
      </c>
      <c r="AG676" s="134" t="e" cm="1" vm="1">
        <f t="array" ref="AG676">_xlfn.TEXTJOIN(",",TRUE,_xlfn._xlws.FILTER(市町村コード!$B$2:$B$186,ISNUMBER(SEARCH(市町村コード!$B$2:$B$186,K676))))</f>
        <v>#VALUE!</v>
      </c>
      <c r="AH676" s="134" t="e" vm="1">
        <v>#VALUE!</v>
      </c>
      <c r="AI676" s="134" t="str">
        <f t="shared" si="20"/>
        <v/>
      </c>
      <c r="AJ676" s="134" t="str">
        <f t="shared" si="21"/>
        <v/>
      </c>
      <c r="AK676" s="134" t="s">
        <v>6911</v>
      </c>
      <c r="AP676" s="134" t="e" cm="1">
        <f t="array" ref="AP676">_xlfn.TEXTSPLIT(AO676,CHAR(10))</f>
        <v>#VALUE!</v>
      </c>
      <c r="BM676" s="134" t="e">
        <v>#VALUE!</v>
      </c>
    </row>
    <row r="677" spans="1:73" ht="0.95" customHeight="1" thickBot="1">
      <c r="A677" s="133"/>
      <c r="B677" s="133"/>
      <c r="C677" s="133"/>
      <c r="D677" s="133"/>
      <c r="E677" s="133"/>
      <c r="F677" s="133"/>
      <c r="G677" s="133"/>
      <c r="H677" s="133"/>
      <c r="I677" s="133"/>
      <c r="J677" s="133"/>
      <c r="K677" s="133"/>
      <c r="L677" s="133"/>
      <c r="M677" s="133"/>
      <c r="N677" s="133"/>
      <c r="O677" s="133"/>
      <c r="P677" s="133"/>
      <c r="Q677" s="133"/>
      <c r="R677" s="133"/>
      <c r="S677" s="133"/>
      <c r="T677" s="133"/>
      <c r="U677" s="133"/>
      <c r="V677" s="133"/>
      <c r="W677" s="133"/>
      <c r="X677" s="133"/>
      <c r="Y677" s="133"/>
      <c r="AB677" s="134" t="s">
        <v>6911</v>
      </c>
      <c r="AC677" s="146" t="e" cm="1">
        <f t="array" ref="AC677">_xlfn.TEXTSPLIT(H677,CHAR(10))</f>
        <v>#VALUE!</v>
      </c>
      <c r="AD677" s="146"/>
      <c r="AE677" s="146" t="e">
        <v>#VALUE!</v>
      </c>
      <c r="AG677" s="134" t="e" cm="1" vm="1">
        <f t="array" ref="AG677">_xlfn.TEXTJOIN(",",TRUE,_xlfn._xlws.FILTER(市町村コード!$B$2:$B$186,ISNUMBER(SEARCH(市町村コード!$B$2:$B$186,K677))))</f>
        <v>#VALUE!</v>
      </c>
      <c r="AH677" s="134" t="e" vm="1">
        <v>#VALUE!</v>
      </c>
      <c r="AI677" s="134" t="str">
        <f t="shared" si="20"/>
        <v/>
      </c>
      <c r="AJ677" s="134" t="str">
        <f t="shared" si="21"/>
        <v/>
      </c>
      <c r="AK677" s="134" t="s">
        <v>6911</v>
      </c>
      <c r="AO677" s="133"/>
      <c r="AP677" s="134" t="e" cm="1">
        <f t="array" ref="AP677">_xlfn.TEXTSPLIT(AO677,CHAR(10))</f>
        <v>#VALUE!</v>
      </c>
      <c r="BM677" s="134" t="e">
        <v>#VALUE!</v>
      </c>
    </row>
    <row r="678" spans="1:73" ht="0.95" customHeight="1">
      <c r="A678" s="133"/>
      <c r="B678" s="176"/>
      <c r="C678" s="176"/>
      <c r="D678" s="176"/>
      <c r="E678" s="176"/>
      <c r="F678" s="176"/>
      <c r="G678" s="176"/>
      <c r="H678" s="176"/>
      <c r="I678" s="176"/>
      <c r="J678" s="176"/>
      <c r="K678" s="176"/>
      <c r="L678" s="176"/>
      <c r="M678" s="176"/>
      <c r="N678" s="176"/>
      <c r="O678" s="176"/>
      <c r="P678" s="176"/>
      <c r="Q678" s="176"/>
      <c r="R678" s="176"/>
      <c r="S678" s="176"/>
      <c r="T678" s="176"/>
      <c r="U678" s="176"/>
      <c r="V678" s="176"/>
      <c r="W678" s="176"/>
      <c r="X678" s="133"/>
      <c r="Y678" s="133"/>
      <c r="AB678" s="134" t="s">
        <v>6911</v>
      </c>
      <c r="AC678" s="146" t="e" cm="1">
        <f t="array" ref="AC678">_xlfn.TEXTSPLIT(H678,CHAR(10))</f>
        <v>#VALUE!</v>
      </c>
      <c r="AD678" s="146"/>
      <c r="AE678" s="146" t="e">
        <v>#VALUE!</v>
      </c>
      <c r="AG678" s="134" t="e" cm="1" vm="1">
        <f t="array" ref="AG678">_xlfn.TEXTJOIN(",",TRUE,_xlfn._xlws.FILTER(市町村コード!$B$2:$B$186,ISNUMBER(SEARCH(市町村コード!$B$2:$B$186,K678))))</f>
        <v>#VALUE!</v>
      </c>
      <c r="AH678" s="134" t="e" vm="1">
        <v>#VALUE!</v>
      </c>
      <c r="AI678" s="134" t="str">
        <f t="shared" si="20"/>
        <v/>
      </c>
      <c r="AJ678" s="134" t="str">
        <f t="shared" si="21"/>
        <v/>
      </c>
      <c r="AK678" s="134" t="s">
        <v>6911</v>
      </c>
      <c r="AP678" s="134" t="e" cm="1">
        <f t="array" ref="AP678">_xlfn.TEXTSPLIT(AO678,CHAR(10))</f>
        <v>#VALUE!</v>
      </c>
      <c r="BM678" s="134" t="e">
        <v>#VALUE!</v>
      </c>
    </row>
    <row r="679" spans="1:73" ht="15.95" customHeight="1" thickBot="1">
      <c r="A679" s="133"/>
      <c r="B679" s="137"/>
      <c r="C679" s="138" t="s">
        <v>481</v>
      </c>
      <c r="D679" s="137"/>
      <c r="E679" s="177" t="s">
        <v>482</v>
      </c>
      <c r="F679" s="177"/>
      <c r="G679" s="137"/>
      <c r="H679" s="177" t="s">
        <v>483</v>
      </c>
      <c r="I679" s="177"/>
      <c r="J679" s="137"/>
      <c r="K679" s="177" t="s">
        <v>484</v>
      </c>
      <c r="L679" s="177"/>
      <c r="M679" s="137"/>
      <c r="N679" s="177" t="s">
        <v>485</v>
      </c>
      <c r="O679" s="177"/>
      <c r="P679" s="137"/>
      <c r="Q679" s="139" t="s">
        <v>486</v>
      </c>
      <c r="R679" s="137"/>
      <c r="S679" s="177" t="s">
        <v>487</v>
      </c>
      <c r="T679" s="177"/>
      <c r="U679" s="177"/>
      <c r="V679" s="177"/>
      <c r="W679" s="137"/>
      <c r="X679" s="133"/>
      <c r="Y679" s="133"/>
      <c r="AB679" s="134" t="s">
        <v>482</v>
      </c>
      <c r="AC679" s="146" t="str" cm="1">
        <f t="array" ref="AC679">_xlfn.TEXTSPLIT(H679,CHAR(10))</f>
        <v>事業者名/事業所名</v>
      </c>
      <c r="AD679" s="146"/>
      <c r="AE679" s="146" t="s">
        <v>483</v>
      </c>
      <c r="AG679" s="134" t="e" cm="1" vm="1">
        <f t="array" ref="AG679">_xlfn.TEXTJOIN(",",TRUE,_xlfn._xlws.FILTER(市町村コード!$B$2:$B$186,ISNUMBER(SEARCH(市町村コード!$B$2:$B$186,K679))))</f>
        <v>#VALUE!</v>
      </c>
      <c r="AH679" s="134" t="e" vm="1">
        <v>#VALUE!</v>
      </c>
      <c r="AI679" s="134" t="str">
        <f t="shared" si="20"/>
        <v/>
      </c>
      <c r="AJ679" s="134" t="str">
        <f t="shared" si="21"/>
        <v>事業所所在地</v>
      </c>
      <c r="AK679" s="134" t="s">
        <v>484</v>
      </c>
      <c r="AO679" s="139" t="s">
        <v>486</v>
      </c>
      <c r="AP679" s="134" t="str" cm="1">
        <f t="array" ref="AP679">_xlfn.TEXTSPLIT(AO679,CHAR(10))</f>
        <v>受理番号</v>
      </c>
      <c r="BM679" s="134" t="s">
        <v>486</v>
      </c>
    </row>
    <row r="680" spans="1:73" ht="48" customHeight="1" thickBot="1">
      <c r="A680" s="133"/>
      <c r="B680" s="184"/>
      <c r="C680" s="140" t="s">
        <v>2163</v>
      </c>
      <c r="D680" s="184"/>
      <c r="E680" s="174" t="s">
        <v>2164</v>
      </c>
      <c r="F680" s="174"/>
      <c r="G680" s="184"/>
      <c r="H680" s="175" t="s">
        <v>2165</v>
      </c>
      <c r="I680" s="175"/>
      <c r="J680" s="184"/>
      <c r="K680" s="175" t="s">
        <v>2166</v>
      </c>
      <c r="L680" s="175"/>
      <c r="M680" s="184"/>
      <c r="N680" s="182" t="s">
        <v>2167</v>
      </c>
      <c r="O680" s="182"/>
      <c r="P680" s="184"/>
      <c r="Q680" s="141" t="s">
        <v>2168</v>
      </c>
      <c r="R680" s="184"/>
      <c r="S680" s="173" t="s">
        <v>2169</v>
      </c>
      <c r="T680" s="173"/>
      <c r="U680" s="173"/>
      <c r="V680" s="173"/>
      <c r="W680" s="184"/>
      <c r="X680" s="133"/>
      <c r="Y680" s="133"/>
      <c r="AB680" s="134" t="s">
        <v>9354</v>
      </c>
      <c r="AC680" s="146" t="str" cm="1">
        <f t="array" ref="AC680:AD680">_xlfn.TEXTSPLIT(H680,CHAR(10))</f>
        <v>有限会社Ｈｉｔ－Ｊａｐａｎ</v>
      </c>
      <c r="AD680" s="146" t="str">
        <v>訪問看護ステーション　マイス札幌</v>
      </c>
      <c r="AE680" s="146" t="s">
        <v>8006</v>
      </c>
      <c r="AF680" s="134" t="s">
        <v>8007</v>
      </c>
      <c r="AG680" s="134" t="str" cm="1">
        <f t="array" ref="AG680">_xlfn.TEXTJOIN(",",TRUE,_xlfn._xlws.FILTER(市町村コード!$B$2:$B$186,ISNUMBER(SEARCH(市町村コード!$B$2:$B$186,K680))))</f>
        <v>札幌市</v>
      </c>
      <c r="AH680" s="134" t="s">
        <v>6712</v>
      </c>
      <c r="AI680" s="134" t="str">
        <f t="shared" si="20"/>
        <v xml:space="preserve">
札幌市西区琴似三条４丁目１－３０－３０３号室</v>
      </c>
      <c r="AJ680" s="134" t="str">
        <f t="shared" si="21"/>
        <v>〒063－0813</v>
      </c>
      <c r="AK680" s="134" t="s">
        <v>7080</v>
      </c>
      <c r="AO680" s="142" t="s">
        <v>2168</v>
      </c>
      <c r="AP680" s="134" t="str" cm="1">
        <f t="array" ref="AP680:AT680">_xlfn.TEXTSPLIT(AO680,CHAR(10))</f>
        <v>( 訪看10 )第    464 号</v>
      </c>
      <c r="AQ680" s="134" t="str">
        <v>( 訪看24 )第    716 号</v>
      </c>
      <c r="AR680" s="134" t="str">
        <v>( 訪看25 )第    788 号</v>
      </c>
      <c r="AS680" s="134" t="str">
        <v>( 訪看27 )第    205 号</v>
      </c>
      <c r="AT680" s="134" t="str">
        <v>( 訪看28 )第    126 号</v>
      </c>
      <c r="BM680" s="134" t="s">
        <v>11568</v>
      </c>
      <c r="BN680" s="134" t="s">
        <v>11569</v>
      </c>
      <c r="BO680" s="134" t="s">
        <v>11570</v>
      </c>
      <c r="BP680" s="134" t="s">
        <v>11571</v>
      </c>
      <c r="BQ680" s="134" t="s">
        <v>11572</v>
      </c>
    </row>
    <row r="681" spans="1:73" ht="93" customHeight="1" thickBot="1">
      <c r="A681" s="133"/>
      <c r="B681" s="184"/>
      <c r="C681" s="140" t="s">
        <v>2170</v>
      </c>
      <c r="D681" s="184"/>
      <c r="E681" s="174" t="s">
        <v>2171</v>
      </c>
      <c r="F681" s="174"/>
      <c r="G681" s="184"/>
      <c r="H681" s="175" t="s">
        <v>2172</v>
      </c>
      <c r="I681" s="175"/>
      <c r="J681" s="184"/>
      <c r="K681" s="175" t="s">
        <v>2173</v>
      </c>
      <c r="L681" s="175"/>
      <c r="M681" s="184"/>
      <c r="N681" s="182" t="s">
        <v>2174</v>
      </c>
      <c r="O681" s="182"/>
      <c r="P681" s="184"/>
      <c r="Q681" s="141" t="s">
        <v>2175</v>
      </c>
      <c r="R681" s="184"/>
      <c r="S681" s="173" t="s">
        <v>2176</v>
      </c>
      <c r="T681" s="173"/>
      <c r="U681" s="173"/>
      <c r="V681" s="173"/>
      <c r="W681" s="184"/>
      <c r="X681" s="133"/>
      <c r="Y681" s="133"/>
      <c r="AB681" s="134" t="s">
        <v>9355</v>
      </c>
      <c r="AC681" s="146" t="str" cm="1">
        <f t="array" ref="AC681:AD681">_xlfn.TEXTSPLIT(H681,CHAR(10))</f>
        <v>株式会社サンウェルズ</v>
      </c>
      <c r="AD681" s="146" t="str">
        <v>サンウェルズ西宮の沢訪問看護ステーション</v>
      </c>
      <c r="AE681" s="146" t="s">
        <v>7857</v>
      </c>
      <c r="AF681" s="134" t="s">
        <v>8008</v>
      </c>
      <c r="AG681" s="134" t="str" cm="1">
        <f t="array" ref="AG681">_xlfn.TEXTJOIN(",",TRUE,_xlfn._xlws.FILTER(市町村コード!$B$2:$B$186,ISNUMBER(SEARCH(市町村コード!$B$2:$B$186,K681))))</f>
        <v>札幌市</v>
      </c>
      <c r="AH681" s="134" t="s">
        <v>6712</v>
      </c>
      <c r="AI681" s="134" t="str">
        <f t="shared" si="20"/>
        <v xml:space="preserve">
札幌市手稲区西宮の沢四条３丁目３番３４号</v>
      </c>
      <c r="AJ681" s="134" t="str">
        <f t="shared" si="21"/>
        <v>〒006－0004</v>
      </c>
      <c r="AK681" s="134" t="s">
        <v>7081</v>
      </c>
      <c r="AO681" s="142" t="s">
        <v>2175</v>
      </c>
      <c r="AP681" s="134" t="str" cm="1">
        <f t="array" ref="AP681:AV681">_xlfn.TEXTSPLIT(AO681,CHAR(10))</f>
        <v>( 訪看24 )第    724 号</v>
      </c>
      <c r="AQ681" s="134" t="str">
        <v>( 訪看25 )第    796 号</v>
      </c>
      <c r="AR681" s="134" t="str">
        <v>( 訪看36 )第      7 号</v>
      </c>
      <c r="AS681" s="134" t="str">
        <v>( 訪ベⅠ１ )第    387 号</v>
      </c>
      <c r="AT681" s="134" t="str">
        <v>( 訪ベⅠ１注 )第    342 号</v>
      </c>
      <c r="AU681" s="134" t="str">
        <v>( 訪ベⅡ１８ )第     26 号</v>
      </c>
      <c r="AV681" s="134" t="str">
        <v>( 訪看41 )第    388 号</v>
      </c>
      <c r="BM681" s="134" t="s">
        <v>11573</v>
      </c>
      <c r="BN681" s="134" t="s">
        <v>11574</v>
      </c>
      <c r="BO681" s="134" t="s">
        <v>11575</v>
      </c>
      <c r="BP681" s="134" t="s">
        <v>11576</v>
      </c>
      <c r="BQ681" s="134" t="s">
        <v>11577</v>
      </c>
      <c r="BR681" s="134" t="s">
        <v>11578</v>
      </c>
      <c r="BS681" s="134" t="s">
        <v>11579</v>
      </c>
    </row>
    <row r="682" spans="1:73" ht="84" customHeight="1" thickBot="1">
      <c r="A682" s="133"/>
      <c r="B682" s="184"/>
      <c r="C682" s="140" t="s">
        <v>2177</v>
      </c>
      <c r="D682" s="184"/>
      <c r="E682" s="174" t="s">
        <v>2178</v>
      </c>
      <c r="F682" s="174"/>
      <c r="G682" s="184"/>
      <c r="H682" s="175" t="s">
        <v>2179</v>
      </c>
      <c r="I682" s="175"/>
      <c r="J682" s="184"/>
      <c r="K682" s="175" t="s">
        <v>2180</v>
      </c>
      <c r="L682" s="175"/>
      <c r="M682" s="184"/>
      <c r="N682" s="182" t="s">
        <v>2181</v>
      </c>
      <c r="O682" s="182"/>
      <c r="P682" s="184"/>
      <c r="Q682" s="141" t="s">
        <v>2182</v>
      </c>
      <c r="R682" s="184"/>
      <c r="S682" s="173" t="s">
        <v>2183</v>
      </c>
      <c r="T682" s="173"/>
      <c r="U682" s="173"/>
      <c r="V682" s="173"/>
      <c r="W682" s="184"/>
      <c r="X682" s="133"/>
      <c r="Y682" s="133"/>
      <c r="AB682" s="134" t="s">
        <v>9356</v>
      </c>
      <c r="AC682" s="146" t="str" cm="1">
        <f t="array" ref="AC682:AD682">_xlfn.TEXTSPLIT(H682,CHAR(10))</f>
        <v>合同会社メノウエニテ</v>
      </c>
      <c r="AD682" s="146" t="str">
        <v>ＭＴ訪問看護ステーション</v>
      </c>
      <c r="AE682" s="146" t="s">
        <v>8009</v>
      </c>
      <c r="AF682" s="134" t="s">
        <v>8010</v>
      </c>
      <c r="AG682" s="134" t="str" cm="1">
        <f t="array" ref="AG682">_xlfn.TEXTJOIN(",",TRUE,_xlfn._xlws.FILTER(市町村コード!$B$2:$B$186,ISNUMBER(SEARCH(市町村コード!$B$2:$B$186,K682))))</f>
        <v>札幌市</v>
      </c>
      <c r="AH682" s="134" t="s">
        <v>6712</v>
      </c>
      <c r="AI682" s="134" t="str">
        <f t="shared" si="20"/>
        <v xml:space="preserve">
札幌市手稲区前田十三条１０丁目４番１０号マ・メゾン３０１号室</v>
      </c>
      <c r="AJ682" s="134" t="str">
        <f t="shared" si="21"/>
        <v>〒006－0823</v>
      </c>
      <c r="AK682" s="134" t="s">
        <v>7082</v>
      </c>
      <c r="AO682" s="142" t="s">
        <v>2182</v>
      </c>
      <c r="AP682" s="134" t="str" cm="1">
        <f t="array" ref="AP682:AX682">_xlfn.TEXTSPLIT(AO682,CHAR(10))</f>
        <v>( 訪看10 )第    485 号</v>
      </c>
      <c r="AQ682" s="134" t="str">
        <v>( 訪看23 )第    753 号</v>
      </c>
      <c r="AR682" s="134" t="str">
        <v>( 訪看25 )第    827 号</v>
      </c>
      <c r="AS682" s="134" t="str">
        <v>( 訪看27 )第    227 号</v>
      </c>
      <c r="AT682" s="134" t="str">
        <v>( 訪看28 )第    142 号</v>
      </c>
      <c r="AU682" s="134" t="str">
        <v>( 訪看34 )第     47 号</v>
      </c>
      <c r="AV682" s="134" t="str">
        <v>( 訪看35 )第     85 号</v>
      </c>
      <c r="AW682" s="134" t="str">
        <v>( 訪看37 )第     38 号</v>
      </c>
      <c r="AX682" s="134" t="str">
        <v>( 訪看40 )第    210 号</v>
      </c>
      <c r="BM682" s="134" t="s">
        <v>11580</v>
      </c>
      <c r="BN682" s="134" t="s">
        <v>11581</v>
      </c>
      <c r="BO682" s="134" t="s">
        <v>11582</v>
      </c>
      <c r="BP682" s="134" t="s">
        <v>11583</v>
      </c>
      <c r="BQ682" s="134" t="s">
        <v>11584</v>
      </c>
      <c r="BR682" s="134" t="s">
        <v>11585</v>
      </c>
      <c r="BS682" s="134" t="s">
        <v>11586</v>
      </c>
      <c r="BT682" s="134" t="s">
        <v>11587</v>
      </c>
      <c r="BU682" s="134" t="s">
        <v>11588</v>
      </c>
    </row>
    <row r="683" spans="1:73" ht="48" customHeight="1" thickBot="1">
      <c r="A683" s="133"/>
      <c r="B683" s="184"/>
      <c r="C683" s="140" t="s">
        <v>2184</v>
      </c>
      <c r="D683" s="184"/>
      <c r="E683" s="174" t="s">
        <v>2185</v>
      </c>
      <c r="F683" s="174"/>
      <c r="G683" s="184"/>
      <c r="H683" s="175" t="s">
        <v>2186</v>
      </c>
      <c r="I683" s="175"/>
      <c r="J683" s="184"/>
      <c r="K683" s="175" t="s">
        <v>2187</v>
      </c>
      <c r="L683" s="175"/>
      <c r="M683" s="184"/>
      <c r="N683" s="182" t="s">
        <v>2188</v>
      </c>
      <c r="O683" s="182"/>
      <c r="P683" s="184"/>
      <c r="Q683" s="141" t="s">
        <v>2189</v>
      </c>
      <c r="R683" s="184"/>
      <c r="S683" s="173" t="s">
        <v>2190</v>
      </c>
      <c r="T683" s="173"/>
      <c r="U683" s="173"/>
      <c r="V683" s="173"/>
      <c r="W683" s="184"/>
      <c r="X683" s="133"/>
      <c r="Y683" s="133"/>
      <c r="AB683" s="134" t="s">
        <v>9357</v>
      </c>
      <c r="AC683" s="146" t="str" cm="1">
        <f t="array" ref="AC683:AD683">_xlfn.TEXTSPLIT(H683,CHAR(10))</f>
        <v>株式会社心笑</v>
      </c>
      <c r="AD683" s="146" t="str">
        <v>訪問看護ステーション　心笑</v>
      </c>
      <c r="AE683" s="146" t="s">
        <v>8011</v>
      </c>
      <c r="AF683" s="134" t="s">
        <v>8012</v>
      </c>
      <c r="AG683" s="134" t="str" cm="1">
        <f t="array" ref="AG683">_xlfn.TEXTJOIN(",",TRUE,_xlfn._xlws.FILTER(市町村コード!$B$2:$B$186,ISNUMBER(SEARCH(市町村コード!$B$2:$B$186,K683))))</f>
        <v>札幌市</v>
      </c>
      <c r="AH683" s="134" t="s">
        <v>6712</v>
      </c>
      <c r="AI683" s="134" t="str">
        <f t="shared" si="20"/>
        <v xml:space="preserve">
札幌市西区宮の沢二条３丁目１５番６号コーポレートウィステリア３０２</v>
      </c>
      <c r="AJ683" s="134" t="str">
        <f t="shared" si="21"/>
        <v>〒063－0052</v>
      </c>
      <c r="AK683" s="134" t="s">
        <v>7083</v>
      </c>
      <c r="AO683" s="142" t="s">
        <v>2189</v>
      </c>
      <c r="AP683" s="134" t="str" cm="1">
        <f t="array" ref="AP683:AS683">_xlfn.TEXTSPLIT(AO683,CHAR(10))</f>
        <v>( 訪看23 )第    763 号</v>
      </c>
      <c r="AQ683" s="134" t="str">
        <v>( 訪看25 )第    837 号</v>
      </c>
      <c r="AR683" s="134" t="str">
        <v>( 訪ベⅠ１ )第    600 号</v>
      </c>
      <c r="AS683" s="134" t="str">
        <v>( 訪看41 )第    208 号</v>
      </c>
      <c r="BM683" s="134" t="s">
        <v>11589</v>
      </c>
      <c r="BN683" s="134" t="s">
        <v>11590</v>
      </c>
      <c r="BO683" s="134" t="s">
        <v>11591</v>
      </c>
      <c r="BP683" s="134" t="s">
        <v>11592</v>
      </c>
    </row>
    <row r="684" spans="1:73" ht="93" customHeight="1" thickBot="1">
      <c r="A684" s="133"/>
      <c r="B684" s="184"/>
      <c r="C684" s="140" t="s">
        <v>2191</v>
      </c>
      <c r="D684" s="184"/>
      <c r="E684" s="174" t="s">
        <v>2192</v>
      </c>
      <c r="F684" s="174"/>
      <c r="G684" s="184"/>
      <c r="H684" s="175" t="s">
        <v>2193</v>
      </c>
      <c r="I684" s="175"/>
      <c r="J684" s="184"/>
      <c r="K684" s="175" t="s">
        <v>2194</v>
      </c>
      <c r="L684" s="175"/>
      <c r="M684" s="184"/>
      <c r="N684" s="182" t="s">
        <v>2195</v>
      </c>
      <c r="O684" s="182"/>
      <c r="P684" s="184"/>
      <c r="Q684" s="141" t="s">
        <v>2196</v>
      </c>
      <c r="R684" s="184"/>
      <c r="S684" s="173" t="s">
        <v>2197</v>
      </c>
      <c r="T684" s="173"/>
      <c r="U684" s="173"/>
      <c r="V684" s="173"/>
      <c r="W684" s="184"/>
      <c r="X684" s="133"/>
      <c r="Y684" s="133"/>
      <c r="AB684" s="134" t="s">
        <v>9358</v>
      </c>
      <c r="AC684" s="146" t="str" cm="1">
        <f t="array" ref="AC684:AD684">_xlfn.TEXTSPLIT(H684,CHAR(10))</f>
        <v>ＨＴＣ株式会社</v>
      </c>
      <c r="AD684" s="146" t="str">
        <v>訪問看護ステーション我が家　手稲</v>
      </c>
      <c r="AE684" s="146" t="s">
        <v>8013</v>
      </c>
      <c r="AF684" s="134" t="s">
        <v>8014</v>
      </c>
      <c r="AG684" s="134" t="str" cm="1">
        <f t="array" ref="AG684">_xlfn.TEXTJOIN(",",TRUE,_xlfn._xlws.FILTER(市町村コード!$B$2:$B$186,ISNUMBER(SEARCH(市町村コード!$B$2:$B$186,K684))))</f>
        <v>札幌市</v>
      </c>
      <c r="AH684" s="134" t="s">
        <v>6712</v>
      </c>
      <c r="AI684" s="134" t="str">
        <f t="shared" si="20"/>
        <v xml:space="preserve">
札幌市手稲区前田五条１５丁目７番２０号</v>
      </c>
      <c r="AJ684" s="134" t="str">
        <f t="shared" si="21"/>
        <v>〒006－0815</v>
      </c>
      <c r="AK684" s="134" t="s">
        <v>7084</v>
      </c>
      <c r="AO684" s="142" t="s">
        <v>2196</v>
      </c>
      <c r="AP684" s="134" t="str" cm="1">
        <f t="array" ref="AP684:AW684">_xlfn.TEXTSPLIT(AO684,CHAR(10))</f>
        <v>( 訪看10 )第    497 号</v>
      </c>
      <c r="AQ684" s="134" t="str">
        <v>( 訪看23 )第   1020 号</v>
      </c>
      <c r="AR684" s="134" t="str">
        <v>( 訪看24 )第    764 号</v>
      </c>
      <c r="AS684" s="134" t="str">
        <v>( 訪看25 )第    838 号</v>
      </c>
      <c r="AT684" s="134" t="str">
        <v>( 訪看27 )第    232 号</v>
      </c>
      <c r="AU684" s="134" t="str">
        <v>( 訪ベⅠ１ )第    160 号</v>
      </c>
      <c r="AV684" s="134" t="str">
        <v>( 訪ベⅠ１注 )第    270 号</v>
      </c>
      <c r="AW684" s="134" t="str">
        <v>( 訪看40 )第     56 号</v>
      </c>
      <c r="BM684" s="134" t="s">
        <v>11593</v>
      </c>
      <c r="BN684" s="134" t="s">
        <v>11594</v>
      </c>
      <c r="BO684" s="134" t="s">
        <v>11595</v>
      </c>
      <c r="BP684" s="134" t="s">
        <v>11596</v>
      </c>
      <c r="BQ684" s="134" t="s">
        <v>11597</v>
      </c>
      <c r="BR684" s="134" t="s">
        <v>11598</v>
      </c>
      <c r="BS684" s="134" t="s">
        <v>11599</v>
      </c>
      <c r="BT684" s="134" t="s">
        <v>11600</v>
      </c>
    </row>
    <row r="685" spans="1:73" ht="84" customHeight="1" thickBot="1">
      <c r="A685" s="133"/>
      <c r="B685" s="184"/>
      <c r="C685" s="140" t="s">
        <v>2198</v>
      </c>
      <c r="D685" s="184"/>
      <c r="E685" s="174" t="s">
        <v>2199</v>
      </c>
      <c r="F685" s="174"/>
      <c r="G685" s="184"/>
      <c r="H685" s="175" t="s">
        <v>2200</v>
      </c>
      <c r="I685" s="175"/>
      <c r="J685" s="184"/>
      <c r="K685" s="175" t="s">
        <v>2201</v>
      </c>
      <c r="L685" s="175"/>
      <c r="M685" s="184"/>
      <c r="N685" s="182" t="s">
        <v>2202</v>
      </c>
      <c r="O685" s="182"/>
      <c r="P685" s="184"/>
      <c r="Q685" s="141" t="s">
        <v>2203</v>
      </c>
      <c r="R685" s="184"/>
      <c r="S685" s="173" t="s">
        <v>2204</v>
      </c>
      <c r="T685" s="173"/>
      <c r="U685" s="173"/>
      <c r="V685" s="173"/>
      <c r="W685" s="184"/>
      <c r="X685" s="133"/>
      <c r="Y685" s="133"/>
      <c r="AB685" s="134" t="s">
        <v>9359</v>
      </c>
      <c r="AC685" s="146" t="str" cm="1">
        <f t="array" ref="AC685:AD685">_xlfn.TEXTSPLIT(H685,CHAR(10))</f>
        <v>合同会社結家</v>
      </c>
      <c r="AD685" s="146" t="str">
        <v>訪問看護ステーション結まーる</v>
      </c>
      <c r="AE685" s="146" t="s">
        <v>8015</v>
      </c>
      <c r="AF685" s="134" t="s">
        <v>8016</v>
      </c>
      <c r="AG685" s="134" t="str" cm="1">
        <f t="array" ref="AG685">_xlfn.TEXTJOIN(",",TRUE,_xlfn._xlws.FILTER(市町村コード!$B$2:$B$186,ISNUMBER(SEARCH(市町村コード!$B$2:$B$186,K685))))</f>
        <v>札幌市</v>
      </c>
      <c r="AH685" s="134" t="s">
        <v>6712</v>
      </c>
      <c r="AI685" s="134" t="str">
        <f t="shared" si="20"/>
        <v xml:space="preserve">
札幌市北区新川西一条３丁目８番２１号</v>
      </c>
      <c r="AJ685" s="134" t="str">
        <f t="shared" si="21"/>
        <v>〒001－0931</v>
      </c>
      <c r="AK685" s="134" t="s">
        <v>7085</v>
      </c>
      <c r="AO685" s="142" t="s">
        <v>2203</v>
      </c>
      <c r="AP685" s="134" t="str" cm="1">
        <f t="array" ref="AP685:AW685">_xlfn.TEXTSPLIT(AO685,CHAR(10))</f>
        <v>( 訪看10 )第    610 号</v>
      </c>
      <c r="AQ685" s="134" t="str">
        <v>( 訪看23 )第    973 号</v>
      </c>
      <c r="AR685" s="134" t="str">
        <v>( 訪看24 )第    768 号</v>
      </c>
      <c r="AS685" s="134" t="str">
        <v>( 訪看25 )第    842 号</v>
      </c>
      <c r="AT685" s="134" t="str">
        <v>( 訪看27 )第    310 号</v>
      </c>
      <c r="AU685" s="134" t="str">
        <v>( 訪看28 )第    204 号</v>
      </c>
      <c r="AV685" s="134" t="str">
        <v>( 訪ベⅠ１ )第    597 号</v>
      </c>
      <c r="AW685" s="134" t="str">
        <v>( 訪看40 )第    250 号</v>
      </c>
      <c r="BM685" s="134" t="s">
        <v>11601</v>
      </c>
      <c r="BN685" s="134" t="s">
        <v>11602</v>
      </c>
      <c r="BO685" s="134" t="s">
        <v>11603</v>
      </c>
      <c r="BP685" s="134" t="s">
        <v>11604</v>
      </c>
      <c r="BQ685" s="134" t="s">
        <v>11605</v>
      </c>
      <c r="BR685" s="134" t="s">
        <v>11606</v>
      </c>
      <c r="BS685" s="134" t="s">
        <v>11607</v>
      </c>
      <c r="BT685" s="134" t="s">
        <v>11608</v>
      </c>
    </row>
    <row r="686" spans="1:73" ht="20.100000000000001" customHeight="1" thickBot="1">
      <c r="A686" s="133"/>
      <c r="B686" s="184"/>
      <c r="C686" s="133"/>
      <c r="D686" s="184"/>
      <c r="E686" s="133"/>
      <c r="F686" s="133"/>
      <c r="G686" s="184"/>
      <c r="H686" s="133"/>
      <c r="I686" s="133"/>
      <c r="J686" s="184"/>
      <c r="K686" s="133"/>
      <c r="L686" s="133"/>
      <c r="M686" s="184"/>
      <c r="N686" s="133"/>
      <c r="O686" s="133"/>
      <c r="P686" s="184"/>
      <c r="Q686" s="133"/>
      <c r="R686" s="184"/>
      <c r="S686" s="133"/>
      <c r="T686" s="133"/>
      <c r="U686" s="133"/>
      <c r="V686" s="133"/>
      <c r="W686" s="184"/>
      <c r="X686" s="133"/>
      <c r="Y686" s="133"/>
      <c r="AB686" s="134" t="s">
        <v>6911</v>
      </c>
      <c r="AC686" s="146" t="e" cm="1">
        <f t="array" ref="AC686">_xlfn.TEXTSPLIT(H686,CHAR(10))</f>
        <v>#VALUE!</v>
      </c>
      <c r="AD686" s="146"/>
      <c r="AE686" s="146" t="e">
        <v>#VALUE!</v>
      </c>
      <c r="AG686" s="134" t="e" cm="1" vm="1">
        <f t="array" ref="AG686">_xlfn.TEXTJOIN(",",TRUE,_xlfn._xlws.FILTER(市町村コード!$B$2:$B$186,ISNUMBER(SEARCH(市町村コード!$B$2:$B$186,K686))))</f>
        <v>#VALUE!</v>
      </c>
      <c r="AH686" s="134" t="e" vm="1">
        <v>#VALUE!</v>
      </c>
      <c r="AI686" s="134" t="str">
        <f t="shared" si="20"/>
        <v/>
      </c>
      <c r="AJ686" s="134" t="str">
        <f t="shared" si="21"/>
        <v/>
      </c>
      <c r="AK686" s="134" t="s">
        <v>6911</v>
      </c>
      <c r="AO686" s="133"/>
      <c r="AP686" s="134" t="e" cm="1">
        <f t="array" ref="AP686">_xlfn.TEXTSPLIT(AO686,CHAR(10))</f>
        <v>#VALUE!</v>
      </c>
      <c r="BM686" s="134" t="e">
        <v>#VALUE!</v>
      </c>
    </row>
    <row r="687" spans="1:73" ht="0.95" customHeight="1">
      <c r="A687" s="133"/>
      <c r="B687" s="183"/>
      <c r="C687" s="183"/>
      <c r="D687" s="183"/>
      <c r="E687" s="183"/>
      <c r="F687" s="183"/>
      <c r="G687" s="183"/>
      <c r="H687" s="183"/>
      <c r="I687" s="183"/>
      <c r="J687" s="183"/>
      <c r="K687" s="183"/>
      <c r="L687" s="183"/>
      <c r="M687" s="183"/>
      <c r="N687" s="183"/>
      <c r="O687" s="183"/>
      <c r="P687" s="183"/>
      <c r="Q687" s="183"/>
      <c r="R687" s="183"/>
      <c r="S687" s="183"/>
      <c r="T687" s="183"/>
      <c r="U687" s="183"/>
      <c r="V687" s="183"/>
      <c r="W687" s="133"/>
      <c r="X687" s="133"/>
      <c r="Y687" s="133"/>
      <c r="AB687" s="134" t="s">
        <v>6911</v>
      </c>
      <c r="AC687" s="146" t="e" cm="1">
        <f t="array" ref="AC687">_xlfn.TEXTSPLIT(H687,CHAR(10))</f>
        <v>#VALUE!</v>
      </c>
      <c r="AD687" s="146"/>
      <c r="AE687" s="146" t="e">
        <v>#VALUE!</v>
      </c>
      <c r="AG687" s="134" t="e" cm="1" vm="1">
        <f t="array" ref="AG687">_xlfn.TEXTJOIN(",",TRUE,_xlfn._xlws.FILTER(市町村コード!$B$2:$B$186,ISNUMBER(SEARCH(市町村コード!$B$2:$B$186,K687))))</f>
        <v>#VALUE!</v>
      </c>
      <c r="AH687" s="134" t="e" vm="1">
        <v>#VALUE!</v>
      </c>
      <c r="AI687" s="134" t="str">
        <f t="shared" si="20"/>
        <v/>
      </c>
      <c r="AJ687" s="134" t="str">
        <f t="shared" si="21"/>
        <v/>
      </c>
      <c r="AK687" s="134" t="s">
        <v>6911</v>
      </c>
      <c r="AP687" s="134" t="e" cm="1">
        <f t="array" ref="AP687">_xlfn.TEXTSPLIT(AO687,CHAR(10))</f>
        <v>#VALUE!</v>
      </c>
      <c r="BM687" s="134" t="e">
        <v>#VALUE!</v>
      </c>
    </row>
    <row r="688" spans="1:73" ht="60" customHeight="1">
      <c r="A688" s="133"/>
      <c r="B688" s="133"/>
      <c r="C688" s="133"/>
      <c r="D688" s="133"/>
      <c r="E688" s="133"/>
      <c r="F688" s="133"/>
      <c r="G688" s="133"/>
      <c r="H688" s="133"/>
      <c r="I688" s="133"/>
      <c r="J688" s="133"/>
      <c r="K688" s="133"/>
      <c r="L688" s="133"/>
      <c r="M688" s="133"/>
      <c r="N688" s="133"/>
      <c r="O688" s="133"/>
      <c r="P688" s="133"/>
      <c r="Q688" s="133"/>
      <c r="R688" s="133"/>
      <c r="S688" s="133"/>
      <c r="T688" s="133"/>
      <c r="U688" s="133"/>
      <c r="V688" s="133"/>
      <c r="W688" s="133"/>
      <c r="X688" s="133"/>
      <c r="Y688" s="133"/>
      <c r="AB688" s="134" t="s">
        <v>6911</v>
      </c>
      <c r="AC688" s="146" t="e" cm="1">
        <f t="array" ref="AC688">_xlfn.TEXTSPLIT(H688,CHAR(10))</f>
        <v>#VALUE!</v>
      </c>
      <c r="AD688" s="146"/>
      <c r="AE688" s="146" t="e">
        <v>#VALUE!</v>
      </c>
      <c r="AG688" s="134" t="e" cm="1" vm="1">
        <f t="array" ref="AG688">_xlfn.TEXTJOIN(",",TRUE,_xlfn._xlws.FILTER(市町村コード!$B$2:$B$186,ISNUMBER(SEARCH(市町村コード!$B$2:$B$186,K688))))</f>
        <v>#VALUE!</v>
      </c>
      <c r="AH688" s="134" t="e" vm="1">
        <v>#VALUE!</v>
      </c>
      <c r="AI688" s="134" t="str">
        <f t="shared" si="20"/>
        <v/>
      </c>
      <c r="AJ688" s="134" t="str">
        <f t="shared" si="21"/>
        <v/>
      </c>
      <c r="AK688" s="134" t="s">
        <v>6911</v>
      </c>
      <c r="AO688" s="133"/>
      <c r="AP688" s="134" t="e" cm="1">
        <f t="array" ref="AP688">_xlfn.TEXTSPLIT(AO688,CHAR(10))</f>
        <v>#VALUE!</v>
      </c>
      <c r="BM688" s="134" t="e">
        <v>#VALUE!</v>
      </c>
    </row>
    <row r="689" spans="1:75" ht="12" customHeight="1">
      <c r="A689" s="133"/>
      <c r="B689" s="133"/>
      <c r="C689" s="133"/>
      <c r="D689" s="133"/>
      <c r="E689" s="133"/>
      <c r="F689" s="133"/>
      <c r="G689" s="133"/>
      <c r="H689" s="133"/>
      <c r="I689" s="133"/>
      <c r="J689" s="133"/>
      <c r="K689" s="133"/>
      <c r="L689" s="133"/>
      <c r="M689" s="133"/>
      <c r="N689" s="133"/>
      <c r="O689" s="133"/>
      <c r="P689" s="133"/>
      <c r="Q689" s="133"/>
      <c r="R689" s="133"/>
      <c r="S689" s="133"/>
      <c r="T689" s="133"/>
      <c r="U689" s="133"/>
      <c r="V689" s="133"/>
      <c r="W689" s="133"/>
      <c r="X689" s="133"/>
      <c r="Y689" s="133"/>
      <c r="AB689" s="134" t="s">
        <v>6911</v>
      </c>
      <c r="AC689" s="146" t="e" cm="1">
        <f t="array" ref="AC689">_xlfn.TEXTSPLIT(H689,CHAR(10))</f>
        <v>#VALUE!</v>
      </c>
      <c r="AD689" s="146"/>
      <c r="AE689" s="146" t="e">
        <v>#VALUE!</v>
      </c>
      <c r="AG689" s="134" t="e" cm="1" vm="1">
        <f t="array" ref="AG689">_xlfn.TEXTJOIN(",",TRUE,_xlfn._xlws.FILTER(市町村コード!$B$2:$B$186,ISNUMBER(SEARCH(市町村コード!$B$2:$B$186,K689))))</f>
        <v>#VALUE!</v>
      </c>
      <c r="AH689" s="134" t="e" vm="1">
        <v>#VALUE!</v>
      </c>
      <c r="AI689" s="134" t="str">
        <f t="shared" si="20"/>
        <v/>
      </c>
      <c r="AJ689" s="134" t="str">
        <f t="shared" si="21"/>
        <v/>
      </c>
      <c r="AK689" s="134" t="s">
        <v>6911</v>
      </c>
      <c r="AO689" s="133"/>
      <c r="AP689" s="134" t="e" cm="1">
        <f t="array" ref="AP689">_xlfn.TEXTSPLIT(AO689,CHAR(10))</f>
        <v>#VALUE!</v>
      </c>
      <c r="BM689" s="134" t="e">
        <v>#VALUE!</v>
      </c>
    </row>
    <row r="690" spans="1:75" ht="8.1" customHeight="1">
      <c r="A690" s="133"/>
      <c r="B690" s="133"/>
      <c r="C690" s="133"/>
      <c r="D690" s="133"/>
      <c r="E690" s="133"/>
      <c r="F690" s="133"/>
      <c r="G690" s="133"/>
      <c r="H690" s="133"/>
      <c r="I690" s="178" t="s">
        <v>476</v>
      </c>
      <c r="J690" s="178"/>
      <c r="K690" s="178"/>
      <c r="L690" s="133"/>
      <c r="M690" s="133"/>
      <c r="N690" s="133"/>
      <c r="O690" s="133"/>
      <c r="P690" s="133"/>
      <c r="Q690" s="133"/>
      <c r="R690" s="133"/>
      <c r="S690" s="133"/>
      <c r="T690" s="133"/>
      <c r="U690" s="133"/>
      <c r="V690" s="133"/>
      <c r="W690" s="133"/>
      <c r="X690" s="133"/>
      <c r="Y690" s="133"/>
      <c r="AB690" s="134" t="s">
        <v>6911</v>
      </c>
      <c r="AC690" s="146" t="e" cm="1">
        <f t="array" ref="AC690">_xlfn.TEXTSPLIT(H690,CHAR(10))</f>
        <v>#VALUE!</v>
      </c>
      <c r="AD690" s="146"/>
      <c r="AE690" s="146" t="e">
        <v>#VALUE!</v>
      </c>
      <c r="AG690" s="134" t="e" cm="1" vm="1">
        <f t="array" ref="AG690">_xlfn.TEXTJOIN(",",TRUE,_xlfn._xlws.FILTER(市町村コード!$B$2:$B$186,ISNUMBER(SEARCH(市町村コード!$B$2:$B$186,K690))))</f>
        <v>#VALUE!</v>
      </c>
      <c r="AH690" s="134" t="e" vm="1">
        <v>#VALUE!</v>
      </c>
      <c r="AI690" s="134" t="str">
        <f t="shared" si="20"/>
        <v/>
      </c>
      <c r="AJ690" s="134" t="str">
        <f t="shared" si="21"/>
        <v/>
      </c>
      <c r="AK690" s="134" t="s">
        <v>6911</v>
      </c>
      <c r="AO690" s="133"/>
      <c r="AP690" s="134" t="e" cm="1">
        <f t="array" ref="AP690">_xlfn.TEXTSPLIT(AO690,CHAR(10))</f>
        <v>#VALUE!</v>
      </c>
      <c r="BM690" s="134" t="e">
        <v>#VALUE!</v>
      </c>
    </row>
    <row r="691" spans="1:75" ht="12" customHeight="1">
      <c r="A691" s="133"/>
      <c r="B691" s="179"/>
      <c r="C691" s="179"/>
      <c r="D691" s="179"/>
      <c r="E691" s="179"/>
      <c r="F691" s="133"/>
      <c r="G691" s="133"/>
      <c r="H691" s="133"/>
      <c r="I691" s="178"/>
      <c r="J691" s="178"/>
      <c r="K691" s="178"/>
      <c r="L691" s="133"/>
      <c r="M691" s="133"/>
      <c r="N691" s="133"/>
      <c r="O691" s="133"/>
      <c r="P691" s="133"/>
      <c r="Q691" s="133"/>
      <c r="R691" s="133"/>
      <c r="S691" s="133"/>
      <c r="T691" s="133"/>
      <c r="U691" s="133"/>
      <c r="V691" s="133"/>
      <c r="W691" s="133"/>
      <c r="X691" s="133"/>
      <c r="Y691" s="133"/>
      <c r="AB691" s="134" t="s">
        <v>6911</v>
      </c>
      <c r="AC691" s="146" t="e" cm="1">
        <f t="array" ref="AC691">_xlfn.TEXTSPLIT(H691,CHAR(10))</f>
        <v>#VALUE!</v>
      </c>
      <c r="AD691" s="146"/>
      <c r="AE691" s="146" t="e">
        <v>#VALUE!</v>
      </c>
      <c r="AG691" s="134" t="e" cm="1" vm="1">
        <f t="array" ref="AG691">_xlfn.TEXTJOIN(",",TRUE,_xlfn._xlws.FILTER(市町村コード!$B$2:$B$186,ISNUMBER(SEARCH(市町村コード!$B$2:$B$186,K691))))</f>
        <v>#VALUE!</v>
      </c>
      <c r="AH691" s="134" t="e" vm="1">
        <v>#VALUE!</v>
      </c>
      <c r="AI691" s="134" t="str">
        <f t="shared" si="20"/>
        <v/>
      </c>
      <c r="AJ691" s="134" t="str">
        <f t="shared" si="21"/>
        <v/>
      </c>
      <c r="AK691" s="134" t="s">
        <v>6911</v>
      </c>
      <c r="AO691" s="133"/>
      <c r="AP691" s="134" t="e" cm="1">
        <f t="array" ref="AP691">_xlfn.TEXTSPLIT(AO691,CHAR(10))</f>
        <v>#VALUE!</v>
      </c>
      <c r="BM691" s="134" t="e">
        <v>#VALUE!</v>
      </c>
    </row>
    <row r="692" spans="1:75" ht="14.1" customHeight="1">
      <c r="A692" s="133"/>
      <c r="B692" s="133"/>
      <c r="C692" s="180" t="s">
        <v>477</v>
      </c>
      <c r="D692" s="180"/>
      <c r="E692" s="180"/>
      <c r="F692" s="180"/>
      <c r="G692" s="180"/>
      <c r="H692" s="180"/>
      <c r="I692" s="180"/>
      <c r="J692" s="180"/>
      <c r="K692" s="180"/>
      <c r="L692" s="133"/>
      <c r="M692" s="133"/>
      <c r="N692" s="133"/>
      <c r="O692" s="181" t="s">
        <v>478</v>
      </c>
      <c r="P692" s="181"/>
      <c r="Q692" s="181"/>
      <c r="R692" s="181"/>
      <c r="S692" s="181"/>
      <c r="T692" s="135" t="s">
        <v>788</v>
      </c>
      <c r="U692" s="136" t="s">
        <v>480</v>
      </c>
      <c r="V692" s="133"/>
      <c r="W692" s="133"/>
      <c r="X692" s="133"/>
      <c r="Y692" s="133"/>
      <c r="AB692" s="134" t="s">
        <v>6911</v>
      </c>
      <c r="AC692" s="146" t="e" cm="1">
        <f t="array" ref="AC692">_xlfn.TEXTSPLIT(H692,CHAR(10))</f>
        <v>#VALUE!</v>
      </c>
      <c r="AD692" s="146"/>
      <c r="AE692" s="146" t="e">
        <v>#VALUE!</v>
      </c>
      <c r="AG692" s="134" t="e" cm="1" vm="1">
        <f t="array" ref="AG692">_xlfn.TEXTJOIN(",",TRUE,_xlfn._xlws.FILTER(市町村コード!$B$2:$B$186,ISNUMBER(SEARCH(市町村コード!$B$2:$B$186,K692))))</f>
        <v>#VALUE!</v>
      </c>
      <c r="AH692" s="134" t="e" vm="1">
        <v>#VALUE!</v>
      </c>
      <c r="AI692" s="134" t="str">
        <f t="shared" si="20"/>
        <v/>
      </c>
      <c r="AJ692" s="134" t="str">
        <f t="shared" si="21"/>
        <v/>
      </c>
      <c r="AK692" s="134" t="s">
        <v>6911</v>
      </c>
      <c r="AP692" s="134" t="e" cm="1">
        <f t="array" ref="AP692">_xlfn.TEXTSPLIT(AO692,CHAR(10))</f>
        <v>#VALUE!</v>
      </c>
      <c r="BM692" s="134" t="e">
        <v>#VALUE!</v>
      </c>
    </row>
    <row r="693" spans="1:75" ht="0.95" customHeight="1" thickBot="1">
      <c r="A693" s="133"/>
      <c r="B693" s="133"/>
      <c r="C693" s="133"/>
      <c r="D693" s="133"/>
      <c r="E693" s="133"/>
      <c r="F693" s="133"/>
      <c r="G693" s="133"/>
      <c r="H693" s="133"/>
      <c r="I693" s="133"/>
      <c r="J693" s="133"/>
      <c r="K693" s="133"/>
      <c r="L693" s="133"/>
      <c r="M693" s="133"/>
      <c r="N693" s="133"/>
      <c r="O693" s="133"/>
      <c r="P693" s="133"/>
      <c r="Q693" s="133"/>
      <c r="R693" s="133"/>
      <c r="S693" s="133"/>
      <c r="T693" s="133"/>
      <c r="U693" s="133"/>
      <c r="V693" s="133"/>
      <c r="W693" s="133"/>
      <c r="X693" s="133"/>
      <c r="Y693" s="133"/>
      <c r="AB693" s="134" t="s">
        <v>6911</v>
      </c>
      <c r="AC693" s="146" t="e" cm="1">
        <f t="array" ref="AC693">_xlfn.TEXTSPLIT(H693,CHAR(10))</f>
        <v>#VALUE!</v>
      </c>
      <c r="AD693" s="146"/>
      <c r="AE693" s="146" t="e">
        <v>#VALUE!</v>
      </c>
      <c r="AG693" s="134" t="e" cm="1" vm="1">
        <f t="array" ref="AG693">_xlfn.TEXTJOIN(",",TRUE,_xlfn._xlws.FILTER(市町村コード!$B$2:$B$186,ISNUMBER(SEARCH(市町村コード!$B$2:$B$186,K693))))</f>
        <v>#VALUE!</v>
      </c>
      <c r="AH693" s="134" t="e" vm="1">
        <v>#VALUE!</v>
      </c>
      <c r="AI693" s="134" t="str">
        <f t="shared" si="20"/>
        <v/>
      </c>
      <c r="AJ693" s="134" t="str">
        <f t="shared" si="21"/>
        <v/>
      </c>
      <c r="AK693" s="134" t="s">
        <v>6911</v>
      </c>
      <c r="AO693" s="133"/>
      <c r="AP693" s="134" t="e" cm="1">
        <f t="array" ref="AP693">_xlfn.TEXTSPLIT(AO693,CHAR(10))</f>
        <v>#VALUE!</v>
      </c>
      <c r="BM693" s="134" t="e">
        <v>#VALUE!</v>
      </c>
    </row>
    <row r="694" spans="1:75" ht="0.95" customHeight="1">
      <c r="A694" s="133"/>
      <c r="B694" s="176"/>
      <c r="C694" s="176"/>
      <c r="D694" s="176"/>
      <c r="E694" s="176"/>
      <c r="F694" s="176"/>
      <c r="G694" s="176"/>
      <c r="H694" s="176"/>
      <c r="I694" s="176"/>
      <c r="J694" s="176"/>
      <c r="K694" s="176"/>
      <c r="L694" s="176"/>
      <c r="M694" s="176"/>
      <c r="N694" s="176"/>
      <c r="O694" s="176"/>
      <c r="P694" s="176"/>
      <c r="Q694" s="176"/>
      <c r="R694" s="176"/>
      <c r="S694" s="176"/>
      <c r="T694" s="176"/>
      <c r="U694" s="176"/>
      <c r="V694" s="176"/>
      <c r="W694" s="176"/>
      <c r="X694" s="133"/>
      <c r="Y694" s="133"/>
      <c r="AB694" s="134" t="s">
        <v>6911</v>
      </c>
      <c r="AC694" s="146" t="e" cm="1">
        <f t="array" ref="AC694">_xlfn.TEXTSPLIT(H694,CHAR(10))</f>
        <v>#VALUE!</v>
      </c>
      <c r="AD694" s="146"/>
      <c r="AE694" s="146" t="e">
        <v>#VALUE!</v>
      </c>
      <c r="AG694" s="134" t="e" cm="1" vm="1">
        <f t="array" ref="AG694">_xlfn.TEXTJOIN(",",TRUE,_xlfn._xlws.FILTER(市町村コード!$B$2:$B$186,ISNUMBER(SEARCH(市町村コード!$B$2:$B$186,K694))))</f>
        <v>#VALUE!</v>
      </c>
      <c r="AH694" s="134" t="e" vm="1">
        <v>#VALUE!</v>
      </c>
      <c r="AI694" s="134" t="str">
        <f t="shared" si="20"/>
        <v/>
      </c>
      <c r="AJ694" s="134" t="str">
        <f t="shared" si="21"/>
        <v/>
      </c>
      <c r="AK694" s="134" t="s">
        <v>6911</v>
      </c>
      <c r="AP694" s="134" t="e" cm="1">
        <f t="array" ref="AP694">_xlfn.TEXTSPLIT(AO694,CHAR(10))</f>
        <v>#VALUE!</v>
      </c>
      <c r="BM694" s="134" t="e">
        <v>#VALUE!</v>
      </c>
    </row>
    <row r="695" spans="1:75" ht="15.95" customHeight="1" thickBot="1">
      <c r="A695" s="133"/>
      <c r="B695" s="137"/>
      <c r="C695" s="138" t="s">
        <v>481</v>
      </c>
      <c r="D695" s="137"/>
      <c r="E695" s="177" t="s">
        <v>482</v>
      </c>
      <c r="F695" s="177"/>
      <c r="G695" s="137"/>
      <c r="H695" s="177" t="s">
        <v>483</v>
      </c>
      <c r="I695" s="177"/>
      <c r="J695" s="137"/>
      <c r="K695" s="177" t="s">
        <v>484</v>
      </c>
      <c r="L695" s="177"/>
      <c r="M695" s="137"/>
      <c r="N695" s="177" t="s">
        <v>485</v>
      </c>
      <c r="O695" s="177"/>
      <c r="P695" s="137"/>
      <c r="Q695" s="139" t="s">
        <v>486</v>
      </c>
      <c r="R695" s="137"/>
      <c r="S695" s="177" t="s">
        <v>487</v>
      </c>
      <c r="T695" s="177"/>
      <c r="U695" s="177"/>
      <c r="V695" s="177"/>
      <c r="W695" s="137"/>
      <c r="X695" s="133"/>
      <c r="Y695" s="133"/>
      <c r="AB695" s="134" t="s">
        <v>482</v>
      </c>
      <c r="AC695" s="146" t="str" cm="1">
        <f t="array" ref="AC695">_xlfn.TEXTSPLIT(H695,CHAR(10))</f>
        <v>事業者名/事業所名</v>
      </c>
      <c r="AD695" s="146"/>
      <c r="AE695" s="146" t="s">
        <v>483</v>
      </c>
      <c r="AG695" s="134" t="e" cm="1" vm="1">
        <f t="array" ref="AG695">_xlfn.TEXTJOIN(",",TRUE,_xlfn._xlws.FILTER(市町村コード!$B$2:$B$186,ISNUMBER(SEARCH(市町村コード!$B$2:$B$186,K695))))</f>
        <v>#VALUE!</v>
      </c>
      <c r="AH695" s="134" t="e" vm="1">
        <v>#VALUE!</v>
      </c>
      <c r="AI695" s="134" t="str">
        <f t="shared" si="20"/>
        <v/>
      </c>
      <c r="AJ695" s="134" t="str">
        <f t="shared" si="21"/>
        <v>事業所所在地</v>
      </c>
      <c r="AK695" s="134" t="s">
        <v>484</v>
      </c>
      <c r="AO695" s="139" t="s">
        <v>486</v>
      </c>
      <c r="AP695" s="134" t="str" cm="1">
        <f t="array" ref="AP695">_xlfn.TEXTSPLIT(AO695,CHAR(10))</f>
        <v>受理番号</v>
      </c>
      <c r="BM695" s="134" t="s">
        <v>486</v>
      </c>
    </row>
    <row r="696" spans="1:75" ht="138" customHeight="1" thickBot="1">
      <c r="A696" s="133"/>
      <c r="B696" s="184"/>
      <c r="C696" s="140" t="s">
        <v>2205</v>
      </c>
      <c r="D696" s="184"/>
      <c r="E696" s="174" t="s">
        <v>2206</v>
      </c>
      <c r="F696" s="174"/>
      <c r="G696" s="184"/>
      <c r="H696" s="175" t="s">
        <v>2207</v>
      </c>
      <c r="I696" s="175"/>
      <c r="J696" s="184"/>
      <c r="K696" s="175" t="s">
        <v>2208</v>
      </c>
      <c r="L696" s="175"/>
      <c r="M696" s="184"/>
      <c r="N696" s="182" t="s">
        <v>2209</v>
      </c>
      <c r="O696" s="182"/>
      <c r="P696" s="184"/>
      <c r="Q696" s="141" t="s">
        <v>2210</v>
      </c>
      <c r="R696" s="184"/>
      <c r="S696" s="173" t="s">
        <v>2211</v>
      </c>
      <c r="T696" s="173"/>
      <c r="U696" s="173"/>
      <c r="V696" s="173"/>
      <c r="W696" s="184"/>
      <c r="X696" s="133"/>
      <c r="Y696" s="133"/>
      <c r="AB696" s="134" t="s">
        <v>9360</v>
      </c>
      <c r="AC696" s="146" t="str" cm="1">
        <f t="array" ref="AC696:AD696">_xlfn.TEXTSPLIT(H696,CHAR(10))</f>
        <v>株式会社Ａｍｍｉ’ｓ</v>
      </c>
      <c r="AD696" s="146" t="str">
        <v>札幌あんみナースステーション</v>
      </c>
      <c r="AE696" s="146" t="s">
        <v>8017</v>
      </c>
      <c r="AF696" s="134" t="s">
        <v>8018</v>
      </c>
      <c r="AG696" s="134" t="str" cm="1">
        <f t="array" ref="AG696">_xlfn.TEXTJOIN(",",TRUE,_xlfn._xlws.FILTER(市町村コード!$B$2:$B$186,ISNUMBER(SEARCH(市町村コード!$B$2:$B$186,K696))))</f>
        <v>札幌市</v>
      </c>
      <c r="AH696" s="134" t="s">
        <v>6712</v>
      </c>
      <c r="AI696" s="134" t="str">
        <f t="shared" si="20"/>
        <v xml:space="preserve">
札幌市手稲区星置南２丁目３８－１</v>
      </c>
      <c r="AJ696" s="134" t="str">
        <f t="shared" si="21"/>
        <v>〒006－0050</v>
      </c>
      <c r="AK696" s="134" t="s">
        <v>7086</v>
      </c>
      <c r="AO696" s="142" t="s">
        <v>2210</v>
      </c>
      <c r="AP696" s="134" t="str" cm="1">
        <f t="array" ref="AP696:AZ696">_xlfn.TEXTSPLIT(AO696,CHAR(10))</f>
        <v>( 訪看10 )第    543 号</v>
      </c>
      <c r="AQ696" s="134" t="str">
        <v>( 訪看23 )第   1018 号</v>
      </c>
      <c r="AR696" s="134" t="str">
        <v>( 訪看24 )第    816 号</v>
      </c>
      <c r="AS696" s="134" t="str">
        <v>( 訪看25 )第    890 号</v>
      </c>
      <c r="AT696" s="134" t="str">
        <v>( 訪看27 )第    262 号</v>
      </c>
      <c r="AU696" s="134" t="str">
        <v>( 訪看28 )第    167 号</v>
      </c>
      <c r="AV696" s="134" t="str">
        <v>( 訪ベⅠ１ )第    348 号</v>
      </c>
      <c r="AW696" s="134" t="str">
        <v>( 訪ベⅠ１注 )第      7 号</v>
      </c>
      <c r="AX696" s="134" t="str">
        <v>( 訪ベⅡ１８ )第     17 号</v>
      </c>
      <c r="AY696" s="134" t="str">
        <v>( 訪ベⅡ１８注 )第     17 号</v>
      </c>
      <c r="AZ696" s="134" t="str">
        <v>( 訪看41 )第    209 号</v>
      </c>
      <c r="BM696" s="134" t="s">
        <v>11609</v>
      </c>
      <c r="BN696" s="134" t="s">
        <v>11610</v>
      </c>
      <c r="BO696" s="134" t="s">
        <v>11611</v>
      </c>
      <c r="BP696" s="134" t="s">
        <v>11612</v>
      </c>
      <c r="BQ696" s="134" t="s">
        <v>11613</v>
      </c>
      <c r="BR696" s="134" t="s">
        <v>11614</v>
      </c>
      <c r="BS696" s="134" t="s">
        <v>11615</v>
      </c>
      <c r="BT696" s="134" t="s">
        <v>11616</v>
      </c>
      <c r="BU696" s="134" t="s">
        <v>11617</v>
      </c>
      <c r="BV696" s="134" t="s">
        <v>11618</v>
      </c>
      <c r="BW696" s="134" t="s">
        <v>11619</v>
      </c>
    </row>
    <row r="697" spans="1:75" ht="93" customHeight="1" thickBot="1">
      <c r="A697" s="133"/>
      <c r="B697" s="184"/>
      <c r="C697" s="140" t="s">
        <v>2212</v>
      </c>
      <c r="D697" s="184"/>
      <c r="E697" s="174" t="s">
        <v>2213</v>
      </c>
      <c r="F697" s="174"/>
      <c r="G697" s="184"/>
      <c r="H697" s="175" t="s">
        <v>2214</v>
      </c>
      <c r="I697" s="175"/>
      <c r="J697" s="184"/>
      <c r="K697" s="175" t="s">
        <v>2215</v>
      </c>
      <c r="L697" s="175"/>
      <c r="M697" s="184"/>
      <c r="N697" s="182" t="s">
        <v>2216</v>
      </c>
      <c r="O697" s="182"/>
      <c r="P697" s="184"/>
      <c r="Q697" s="141" t="s">
        <v>2217</v>
      </c>
      <c r="R697" s="184"/>
      <c r="S697" s="173" t="s">
        <v>2218</v>
      </c>
      <c r="T697" s="173"/>
      <c r="U697" s="173"/>
      <c r="V697" s="173"/>
      <c r="W697" s="184"/>
      <c r="X697" s="133"/>
      <c r="Y697" s="133"/>
      <c r="AB697" s="134" t="s">
        <v>9361</v>
      </c>
      <c r="AC697" s="146" t="str" cm="1">
        <f t="array" ref="AC697:AD697">_xlfn.TEXTSPLIT(H697,CHAR(10))</f>
        <v>株式会社　ライフデザイン</v>
      </c>
      <c r="AD697" s="146" t="str">
        <v>訪問看護ステーション　れら</v>
      </c>
      <c r="AE697" s="146" t="s">
        <v>8019</v>
      </c>
      <c r="AF697" s="134" t="s">
        <v>8020</v>
      </c>
      <c r="AG697" s="134" t="str" cm="1">
        <f t="array" ref="AG697">_xlfn.TEXTJOIN(",",TRUE,_xlfn._xlws.FILTER(市町村コード!$B$2:$B$186,ISNUMBER(SEARCH(市町村コード!$B$2:$B$186,K697))))</f>
        <v>札幌市</v>
      </c>
      <c r="AH697" s="134" t="s">
        <v>6712</v>
      </c>
      <c r="AI697" s="134" t="str">
        <f t="shared" si="20"/>
        <v xml:space="preserve">
札幌市西区八軒一条西１丁目３－１５</v>
      </c>
      <c r="AJ697" s="134" t="str">
        <f t="shared" si="21"/>
        <v>〒063－0841</v>
      </c>
      <c r="AK697" s="134" t="s">
        <v>7063</v>
      </c>
      <c r="AO697" s="142" t="s">
        <v>2217</v>
      </c>
      <c r="AP697" s="134" t="str" cm="1">
        <f t="array" ref="AP697:AW697">_xlfn.TEXTSPLIT(AO697,CHAR(10))</f>
        <v>( 訪看23 )第   1042 号</v>
      </c>
      <c r="AQ697" s="134" t="str">
        <v>( 訪看24 )第    817 号</v>
      </c>
      <c r="AR697" s="134" t="str">
        <v>( 訪看25 )第    891 号</v>
      </c>
      <c r="AS697" s="134" t="str">
        <v>( 訪看34 )第     99 号</v>
      </c>
      <c r="AT697" s="134" t="str">
        <v>( 訪看36 )第     17 号</v>
      </c>
      <c r="AU697" s="134" t="str">
        <v>( 訪ベⅠ１ )第    251 号</v>
      </c>
      <c r="AV697" s="134" t="str">
        <v>( 訪ベⅠ１注 )第     87 号</v>
      </c>
      <c r="AW697" s="134" t="str">
        <v>( 訪看41 )第     48 号</v>
      </c>
      <c r="BM697" s="134" t="s">
        <v>11620</v>
      </c>
      <c r="BN697" s="134" t="s">
        <v>11621</v>
      </c>
      <c r="BO697" s="134" t="s">
        <v>11622</v>
      </c>
      <c r="BP697" s="134" t="s">
        <v>11623</v>
      </c>
      <c r="BQ697" s="134" t="s">
        <v>11624</v>
      </c>
      <c r="BR697" s="134" t="s">
        <v>11625</v>
      </c>
      <c r="BS697" s="134" t="s">
        <v>11626</v>
      </c>
      <c r="BT697" s="134" t="s">
        <v>11627</v>
      </c>
    </row>
    <row r="698" spans="1:75" ht="57" customHeight="1" thickBot="1">
      <c r="A698" s="133"/>
      <c r="B698" s="184"/>
      <c r="C698" s="140" t="s">
        <v>2219</v>
      </c>
      <c r="D698" s="184"/>
      <c r="E698" s="174" t="s">
        <v>2220</v>
      </c>
      <c r="F698" s="174"/>
      <c r="G698" s="184"/>
      <c r="H698" s="175" t="s">
        <v>2221</v>
      </c>
      <c r="I698" s="175"/>
      <c r="J698" s="184"/>
      <c r="K698" s="175" t="s">
        <v>2222</v>
      </c>
      <c r="L698" s="175"/>
      <c r="M698" s="184"/>
      <c r="N698" s="182" t="s">
        <v>2223</v>
      </c>
      <c r="O698" s="182"/>
      <c r="P698" s="184"/>
      <c r="Q698" s="141" t="s">
        <v>2224</v>
      </c>
      <c r="R698" s="184"/>
      <c r="S698" s="173" t="s">
        <v>2225</v>
      </c>
      <c r="T698" s="173"/>
      <c r="U698" s="173"/>
      <c r="V698" s="173"/>
      <c r="W698" s="184"/>
      <c r="X698" s="133"/>
      <c r="Y698" s="133"/>
      <c r="AB698" s="134" t="s">
        <v>9362</v>
      </c>
      <c r="AC698" s="146" t="str" cm="1">
        <f t="array" ref="AC698:AD698">_xlfn.TEXTSPLIT(H698,CHAR(10))</f>
        <v>合同会社ここから</v>
      </c>
      <c r="AD698" s="146" t="str">
        <v>こころの訪問看護ステーションひなた</v>
      </c>
      <c r="AE698" s="146" t="s">
        <v>8021</v>
      </c>
      <c r="AF698" s="134" t="s">
        <v>8022</v>
      </c>
      <c r="AG698" s="134" t="str" cm="1">
        <f t="array" ref="AG698">_xlfn.TEXTJOIN(",",TRUE,_xlfn._xlws.FILTER(市町村コード!$B$2:$B$186,ISNUMBER(SEARCH(市町村コード!$B$2:$B$186,K698))))</f>
        <v>札幌市</v>
      </c>
      <c r="AH698" s="134" t="s">
        <v>6712</v>
      </c>
      <c r="AI698" s="134" t="str">
        <f t="shared" si="20"/>
        <v xml:space="preserve">
札幌市西区発寒五条４丁目４－１２</v>
      </c>
      <c r="AJ698" s="134" t="str">
        <f t="shared" si="21"/>
        <v>〒063－0825</v>
      </c>
      <c r="AK698" s="134" t="s">
        <v>7087</v>
      </c>
      <c r="AO698" s="142" t="s">
        <v>2224</v>
      </c>
      <c r="AP698" s="134" t="str" cm="1">
        <f t="array" ref="AP698:AU698">_xlfn.TEXTSPLIT(AO698,CHAR(10))</f>
        <v>( 訪看10 )第    523 号</v>
      </c>
      <c r="AQ698" s="134" t="str">
        <v>( 訪看23 )第    974 号</v>
      </c>
      <c r="AR698" s="134" t="str">
        <v>( 訪看24 )第    793 号</v>
      </c>
      <c r="AS698" s="134" t="str">
        <v>( 訪看27 )第    251 号</v>
      </c>
      <c r="AT698" s="134" t="str">
        <v>( 訪看28 )第    160 号</v>
      </c>
      <c r="AU698" s="134" t="str">
        <v>( 訪看40 )第    200 号</v>
      </c>
      <c r="BM698" s="134" t="s">
        <v>11628</v>
      </c>
      <c r="BN698" s="134" t="s">
        <v>11629</v>
      </c>
      <c r="BO698" s="134" t="s">
        <v>11630</v>
      </c>
      <c r="BP698" s="134" t="s">
        <v>11631</v>
      </c>
      <c r="BQ698" s="134" t="s">
        <v>11632</v>
      </c>
      <c r="BR698" s="134" t="s">
        <v>11633</v>
      </c>
    </row>
    <row r="699" spans="1:75" ht="75" customHeight="1" thickBot="1">
      <c r="A699" s="133"/>
      <c r="B699" s="184"/>
      <c r="C699" s="140" t="s">
        <v>2226</v>
      </c>
      <c r="D699" s="184"/>
      <c r="E699" s="174" t="s">
        <v>2227</v>
      </c>
      <c r="F699" s="174"/>
      <c r="G699" s="184"/>
      <c r="H699" s="175" t="s">
        <v>2228</v>
      </c>
      <c r="I699" s="175"/>
      <c r="J699" s="184"/>
      <c r="K699" s="175" t="s">
        <v>2229</v>
      </c>
      <c r="L699" s="175"/>
      <c r="M699" s="184"/>
      <c r="N699" s="182" t="s">
        <v>2230</v>
      </c>
      <c r="O699" s="182"/>
      <c r="P699" s="184"/>
      <c r="Q699" s="141" t="s">
        <v>2231</v>
      </c>
      <c r="R699" s="184"/>
      <c r="S699" s="173" t="s">
        <v>2232</v>
      </c>
      <c r="T699" s="173"/>
      <c r="U699" s="173"/>
      <c r="V699" s="173"/>
      <c r="W699" s="184"/>
      <c r="X699" s="133"/>
      <c r="Y699" s="133"/>
      <c r="AB699" s="134" t="s">
        <v>9363</v>
      </c>
      <c r="AC699" s="146" t="str" cm="1">
        <f t="array" ref="AC699:AD699">_xlfn.TEXTSPLIT(H699,CHAR(10))</f>
        <v>ＡＭＩＲＡ株式会社</v>
      </c>
      <c r="AD699" s="146" t="str">
        <v>ＡＭＩＲＡ訪問看護ステーション</v>
      </c>
      <c r="AE699" s="146" t="s">
        <v>8023</v>
      </c>
      <c r="AF699" s="134" t="s">
        <v>8024</v>
      </c>
      <c r="AG699" s="134" t="str" cm="1">
        <f t="array" ref="AG699">_xlfn.TEXTJOIN(",",TRUE,_xlfn._xlws.FILTER(市町村コード!$B$2:$B$186,ISNUMBER(SEARCH(市町村コード!$B$2:$B$186,K699))))</f>
        <v>札幌市</v>
      </c>
      <c r="AH699" s="134" t="s">
        <v>6712</v>
      </c>
      <c r="AI699" s="134" t="str">
        <f t="shared" si="20"/>
        <v xml:space="preserve">
札幌市手稲区西宮の沢四条４丁目１８番７号清田建託ビル２０１号</v>
      </c>
      <c r="AJ699" s="134" t="str">
        <f t="shared" si="21"/>
        <v>〒006－0004</v>
      </c>
      <c r="AK699" s="134" t="s">
        <v>7081</v>
      </c>
      <c r="AO699" s="142" t="s">
        <v>2231</v>
      </c>
      <c r="AP699" s="134" t="str" cm="1">
        <f t="array" ref="AP699:AV699">_xlfn.TEXTSPLIT(AO699,CHAR(10))</f>
        <v>( 訪看10 )第    766 号</v>
      </c>
      <c r="AQ699" s="134" t="str">
        <v>( 訪看23 )第    805 号</v>
      </c>
      <c r="AR699" s="134" t="str">
        <v>( 訪看25 )第    879 号</v>
      </c>
      <c r="AS699" s="134" t="str">
        <v>( 訪看34 )第     76 号</v>
      </c>
      <c r="AT699" s="134" t="str">
        <v>( 訪看35 )第     32 号</v>
      </c>
      <c r="AU699" s="134" t="str">
        <v>( 訪ベⅠ１ )第    465 号</v>
      </c>
      <c r="AV699" s="134" t="str">
        <v>( 訪看40 )第     91 号</v>
      </c>
      <c r="BM699" s="134" t="s">
        <v>11634</v>
      </c>
      <c r="BN699" s="134" t="s">
        <v>11635</v>
      </c>
      <c r="BO699" s="134" t="s">
        <v>11636</v>
      </c>
      <c r="BP699" s="134" t="s">
        <v>11637</v>
      </c>
      <c r="BQ699" s="134" t="s">
        <v>11638</v>
      </c>
      <c r="BR699" s="134" t="s">
        <v>11639</v>
      </c>
      <c r="BS699" s="134" t="s">
        <v>11640</v>
      </c>
    </row>
    <row r="700" spans="1:75" ht="107.1" customHeight="1" thickBot="1">
      <c r="A700" s="133"/>
      <c r="B700" s="184"/>
      <c r="C700" s="133"/>
      <c r="D700" s="184"/>
      <c r="E700" s="133"/>
      <c r="F700" s="133"/>
      <c r="G700" s="184"/>
      <c r="H700" s="133"/>
      <c r="I700" s="133"/>
      <c r="J700" s="184"/>
      <c r="K700" s="133"/>
      <c r="L700" s="133"/>
      <c r="M700" s="184"/>
      <c r="N700" s="133"/>
      <c r="O700" s="133"/>
      <c r="P700" s="184"/>
      <c r="Q700" s="133"/>
      <c r="R700" s="184"/>
      <c r="S700" s="133"/>
      <c r="T700" s="133"/>
      <c r="U700" s="133"/>
      <c r="V700" s="133"/>
      <c r="W700" s="184"/>
      <c r="X700" s="133"/>
      <c r="Y700" s="133"/>
      <c r="AB700" s="134" t="s">
        <v>6911</v>
      </c>
      <c r="AC700" s="146" t="e" cm="1">
        <f t="array" ref="AC700">_xlfn.TEXTSPLIT(H700,CHAR(10))</f>
        <v>#VALUE!</v>
      </c>
      <c r="AD700" s="146"/>
      <c r="AE700" s="146" t="e">
        <v>#VALUE!</v>
      </c>
      <c r="AG700" s="134" t="e" cm="1" vm="1">
        <f t="array" ref="AG700">_xlfn.TEXTJOIN(",",TRUE,_xlfn._xlws.FILTER(市町村コード!$B$2:$B$186,ISNUMBER(SEARCH(市町村コード!$B$2:$B$186,K700))))</f>
        <v>#VALUE!</v>
      </c>
      <c r="AH700" s="134" t="e" vm="1">
        <v>#VALUE!</v>
      </c>
      <c r="AI700" s="134" t="str">
        <f t="shared" si="20"/>
        <v/>
      </c>
      <c r="AJ700" s="134" t="str">
        <f t="shared" si="21"/>
        <v/>
      </c>
      <c r="AK700" s="134" t="s">
        <v>6911</v>
      </c>
      <c r="AO700" s="133"/>
      <c r="AP700" s="134" t="e" cm="1">
        <f t="array" ref="AP700">_xlfn.TEXTSPLIT(AO700,CHAR(10))</f>
        <v>#VALUE!</v>
      </c>
      <c r="BM700" s="134" t="e">
        <v>#VALUE!</v>
      </c>
    </row>
    <row r="701" spans="1:75" ht="0.95" customHeight="1">
      <c r="A701" s="133"/>
      <c r="B701" s="183"/>
      <c r="C701" s="183"/>
      <c r="D701" s="183"/>
      <c r="E701" s="183"/>
      <c r="F701" s="183"/>
      <c r="G701" s="183"/>
      <c r="H701" s="183"/>
      <c r="I701" s="183"/>
      <c r="J701" s="183"/>
      <c r="K701" s="183"/>
      <c r="L701" s="183"/>
      <c r="M701" s="183"/>
      <c r="N701" s="183"/>
      <c r="O701" s="183"/>
      <c r="P701" s="183"/>
      <c r="Q701" s="183"/>
      <c r="R701" s="183"/>
      <c r="S701" s="183"/>
      <c r="T701" s="183"/>
      <c r="U701" s="183"/>
      <c r="V701" s="183"/>
      <c r="W701" s="133"/>
      <c r="X701" s="133"/>
      <c r="Y701" s="133"/>
      <c r="AB701" s="134" t="s">
        <v>6911</v>
      </c>
      <c r="AC701" s="146" t="e" cm="1">
        <f t="array" ref="AC701">_xlfn.TEXTSPLIT(H701,CHAR(10))</f>
        <v>#VALUE!</v>
      </c>
      <c r="AD701" s="146"/>
      <c r="AE701" s="146" t="e">
        <v>#VALUE!</v>
      </c>
      <c r="AG701" s="134" t="e" cm="1" vm="1">
        <f t="array" ref="AG701">_xlfn.TEXTJOIN(",",TRUE,_xlfn._xlws.FILTER(市町村コード!$B$2:$B$186,ISNUMBER(SEARCH(市町村コード!$B$2:$B$186,K701))))</f>
        <v>#VALUE!</v>
      </c>
      <c r="AH701" s="134" t="e" vm="1">
        <v>#VALUE!</v>
      </c>
      <c r="AI701" s="134" t="str">
        <f t="shared" si="20"/>
        <v/>
      </c>
      <c r="AJ701" s="134" t="str">
        <f t="shared" si="21"/>
        <v/>
      </c>
      <c r="AK701" s="134" t="s">
        <v>6911</v>
      </c>
      <c r="AP701" s="134" t="e" cm="1">
        <f t="array" ref="AP701">_xlfn.TEXTSPLIT(AO701,CHAR(10))</f>
        <v>#VALUE!</v>
      </c>
      <c r="BM701" s="134" t="e">
        <v>#VALUE!</v>
      </c>
    </row>
    <row r="702" spans="1:75" ht="60" customHeight="1">
      <c r="A702" s="133"/>
      <c r="B702" s="133"/>
      <c r="C702" s="133"/>
      <c r="D702" s="133"/>
      <c r="E702" s="133"/>
      <c r="F702" s="133"/>
      <c r="G702" s="133"/>
      <c r="H702" s="133"/>
      <c r="I702" s="133"/>
      <c r="J702" s="133"/>
      <c r="K702" s="133"/>
      <c r="L702" s="133"/>
      <c r="M702" s="133"/>
      <c r="N702" s="133"/>
      <c r="O702" s="133"/>
      <c r="P702" s="133"/>
      <c r="Q702" s="133"/>
      <c r="R702" s="133"/>
      <c r="S702" s="133"/>
      <c r="T702" s="133"/>
      <c r="U702" s="133"/>
      <c r="V702" s="133"/>
      <c r="W702" s="133"/>
      <c r="X702" s="133"/>
      <c r="Y702" s="133"/>
      <c r="AB702" s="134" t="s">
        <v>6911</v>
      </c>
      <c r="AC702" s="146" t="e" cm="1">
        <f t="array" ref="AC702">_xlfn.TEXTSPLIT(H702,CHAR(10))</f>
        <v>#VALUE!</v>
      </c>
      <c r="AD702" s="146"/>
      <c r="AE702" s="146" t="e">
        <v>#VALUE!</v>
      </c>
      <c r="AG702" s="134" t="e" cm="1" vm="1">
        <f t="array" ref="AG702">_xlfn.TEXTJOIN(",",TRUE,_xlfn._xlws.FILTER(市町村コード!$B$2:$B$186,ISNUMBER(SEARCH(市町村コード!$B$2:$B$186,K702))))</f>
        <v>#VALUE!</v>
      </c>
      <c r="AH702" s="134" t="e" vm="1">
        <v>#VALUE!</v>
      </c>
      <c r="AI702" s="134" t="str">
        <f t="shared" si="20"/>
        <v/>
      </c>
      <c r="AJ702" s="134" t="str">
        <f t="shared" si="21"/>
        <v/>
      </c>
      <c r="AK702" s="134" t="s">
        <v>6911</v>
      </c>
      <c r="AO702" s="133"/>
      <c r="AP702" s="134" t="e" cm="1">
        <f t="array" ref="AP702">_xlfn.TEXTSPLIT(AO702,CHAR(10))</f>
        <v>#VALUE!</v>
      </c>
      <c r="BM702" s="134" t="e">
        <v>#VALUE!</v>
      </c>
    </row>
    <row r="703" spans="1:75" ht="12" customHeight="1">
      <c r="A703" s="133"/>
      <c r="B703" s="133"/>
      <c r="C703" s="133"/>
      <c r="D703" s="133"/>
      <c r="E703" s="133"/>
      <c r="F703" s="133"/>
      <c r="G703" s="133"/>
      <c r="H703" s="133"/>
      <c r="I703" s="133"/>
      <c r="J703" s="133"/>
      <c r="K703" s="133"/>
      <c r="L703" s="133"/>
      <c r="M703" s="133"/>
      <c r="N703" s="133"/>
      <c r="O703" s="133"/>
      <c r="P703" s="133"/>
      <c r="Q703" s="133"/>
      <c r="R703" s="133"/>
      <c r="S703" s="133"/>
      <c r="T703" s="133"/>
      <c r="U703" s="133"/>
      <c r="V703" s="133"/>
      <c r="W703" s="133"/>
      <c r="X703" s="133"/>
      <c r="Y703" s="133"/>
      <c r="AB703" s="134" t="s">
        <v>6911</v>
      </c>
      <c r="AC703" s="146" t="e" cm="1">
        <f t="array" ref="AC703">_xlfn.TEXTSPLIT(H703,CHAR(10))</f>
        <v>#VALUE!</v>
      </c>
      <c r="AD703" s="146"/>
      <c r="AE703" s="146" t="e">
        <v>#VALUE!</v>
      </c>
      <c r="AG703" s="134" t="e" cm="1" vm="1">
        <f t="array" ref="AG703">_xlfn.TEXTJOIN(",",TRUE,_xlfn._xlws.FILTER(市町村コード!$B$2:$B$186,ISNUMBER(SEARCH(市町村コード!$B$2:$B$186,K703))))</f>
        <v>#VALUE!</v>
      </c>
      <c r="AH703" s="134" t="e" vm="1">
        <v>#VALUE!</v>
      </c>
      <c r="AI703" s="134" t="str">
        <f t="shared" si="20"/>
        <v/>
      </c>
      <c r="AJ703" s="134" t="str">
        <f t="shared" si="21"/>
        <v/>
      </c>
      <c r="AK703" s="134" t="s">
        <v>6911</v>
      </c>
      <c r="AO703" s="133"/>
      <c r="AP703" s="134" t="e" cm="1">
        <f t="array" ref="AP703">_xlfn.TEXTSPLIT(AO703,CHAR(10))</f>
        <v>#VALUE!</v>
      </c>
      <c r="BM703" s="134" t="e">
        <v>#VALUE!</v>
      </c>
    </row>
    <row r="704" spans="1:75" ht="8.1" customHeight="1">
      <c r="A704" s="133"/>
      <c r="B704" s="133"/>
      <c r="C704" s="133"/>
      <c r="D704" s="133"/>
      <c r="E704" s="133"/>
      <c r="F704" s="133"/>
      <c r="G704" s="133"/>
      <c r="H704" s="133"/>
      <c r="I704" s="178" t="s">
        <v>476</v>
      </c>
      <c r="J704" s="178"/>
      <c r="K704" s="178"/>
      <c r="L704" s="133"/>
      <c r="M704" s="133"/>
      <c r="N704" s="133"/>
      <c r="O704" s="133"/>
      <c r="P704" s="133"/>
      <c r="Q704" s="133"/>
      <c r="R704" s="133"/>
      <c r="S704" s="133"/>
      <c r="T704" s="133"/>
      <c r="U704" s="133"/>
      <c r="V704" s="133"/>
      <c r="W704" s="133"/>
      <c r="X704" s="133"/>
      <c r="Y704" s="133"/>
      <c r="AB704" s="134" t="s">
        <v>6911</v>
      </c>
      <c r="AC704" s="146" t="e" cm="1">
        <f t="array" ref="AC704">_xlfn.TEXTSPLIT(H704,CHAR(10))</f>
        <v>#VALUE!</v>
      </c>
      <c r="AD704" s="146"/>
      <c r="AE704" s="146" t="e">
        <v>#VALUE!</v>
      </c>
      <c r="AG704" s="134" t="e" cm="1" vm="1">
        <f t="array" ref="AG704">_xlfn.TEXTJOIN(",",TRUE,_xlfn._xlws.FILTER(市町村コード!$B$2:$B$186,ISNUMBER(SEARCH(市町村コード!$B$2:$B$186,K704))))</f>
        <v>#VALUE!</v>
      </c>
      <c r="AH704" s="134" t="e" vm="1">
        <v>#VALUE!</v>
      </c>
      <c r="AI704" s="134" t="str">
        <f t="shared" si="20"/>
        <v/>
      </c>
      <c r="AJ704" s="134" t="str">
        <f t="shared" si="21"/>
        <v/>
      </c>
      <c r="AK704" s="134" t="s">
        <v>6911</v>
      </c>
      <c r="AO704" s="133"/>
      <c r="AP704" s="134" t="e" cm="1">
        <f t="array" ref="AP704">_xlfn.TEXTSPLIT(AO704,CHAR(10))</f>
        <v>#VALUE!</v>
      </c>
      <c r="BM704" s="134" t="e">
        <v>#VALUE!</v>
      </c>
    </row>
    <row r="705" spans="1:74" ht="12" customHeight="1">
      <c r="A705" s="133"/>
      <c r="B705" s="179"/>
      <c r="C705" s="179"/>
      <c r="D705" s="179"/>
      <c r="E705" s="179"/>
      <c r="F705" s="133"/>
      <c r="G705" s="133"/>
      <c r="H705" s="133"/>
      <c r="I705" s="178"/>
      <c r="J705" s="178"/>
      <c r="K705" s="178"/>
      <c r="L705" s="133"/>
      <c r="M705" s="133"/>
      <c r="N705" s="133"/>
      <c r="O705" s="133"/>
      <c r="P705" s="133"/>
      <c r="Q705" s="133"/>
      <c r="R705" s="133"/>
      <c r="S705" s="133"/>
      <c r="T705" s="133"/>
      <c r="U705" s="133"/>
      <c r="V705" s="133"/>
      <c r="W705" s="133"/>
      <c r="X705" s="133"/>
      <c r="Y705" s="133"/>
      <c r="AB705" s="134" t="s">
        <v>6911</v>
      </c>
      <c r="AC705" s="146" t="e" cm="1">
        <f t="array" ref="AC705">_xlfn.TEXTSPLIT(H705,CHAR(10))</f>
        <v>#VALUE!</v>
      </c>
      <c r="AD705" s="146"/>
      <c r="AE705" s="146" t="e">
        <v>#VALUE!</v>
      </c>
      <c r="AG705" s="134" t="e" cm="1" vm="1">
        <f t="array" ref="AG705">_xlfn.TEXTJOIN(",",TRUE,_xlfn._xlws.FILTER(市町村コード!$B$2:$B$186,ISNUMBER(SEARCH(市町村コード!$B$2:$B$186,K705))))</f>
        <v>#VALUE!</v>
      </c>
      <c r="AH705" s="134" t="e" vm="1">
        <v>#VALUE!</v>
      </c>
      <c r="AI705" s="134" t="str">
        <f t="shared" si="20"/>
        <v/>
      </c>
      <c r="AJ705" s="134" t="str">
        <f t="shared" si="21"/>
        <v/>
      </c>
      <c r="AK705" s="134" t="s">
        <v>6911</v>
      </c>
      <c r="AO705" s="133"/>
      <c r="AP705" s="134" t="e" cm="1">
        <f t="array" ref="AP705">_xlfn.TEXTSPLIT(AO705,CHAR(10))</f>
        <v>#VALUE!</v>
      </c>
      <c r="BM705" s="134" t="e">
        <v>#VALUE!</v>
      </c>
    </row>
    <row r="706" spans="1:74" ht="14.1" customHeight="1">
      <c r="A706" s="133"/>
      <c r="B706" s="133"/>
      <c r="C706" s="180" t="s">
        <v>477</v>
      </c>
      <c r="D706" s="180"/>
      <c r="E706" s="180"/>
      <c r="F706" s="180"/>
      <c r="G706" s="180"/>
      <c r="H706" s="180"/>
      <c r="I706" s="180"/>
      <c r="J706" s="180"/>
      <c r="K706" s="180"/>
      <c r="L706" s="133"/>
      <c r="M706" s="133"/>
      <c r="N706" s="133"/>
      <c r="O706" s="181" t="s">
        <v>478</v>
      </c>
      <c r="P706" s="181"/>
      <c r="Q706" s="181"/>
      <c r="R706" s="181"/>
      <c r="S706" s="181"/>
      <c r="T706" s="135" t="s">
        <v>795</v>
      </c>
      <c r="U706" s="136" t="s">
        <v>480</v>
      </c>
      <c r="V706" s="133"/>
      <c r="W706" s="133"/>
      <c r="X706" s="133"/>
      <c r="Y706" s="133"/>
      <c r="AB706" s="134" t="s">
        <v>6911</v>
      </c>
      <c r="AC706" s="146" t="e" cm="1">
        <f t="array" ref="AC706">_xlfn.TEXTSPLIT(H706,CHAR(10))</f>
        <v>#VALUE!</v>
      </c>
      <c r="AD706" s="146"/>
      <c r="AE706" s="146" t="e">
        <v>#VALUE!</v>
      </c>
      <c r="AG706" s="134" t="e" cm="1" vm="1">
        <f t="array" ref="AG706">_xlfn.TEXTJOIN(",",TRUE,_xlfn._xlws.FILTER(市町村コード!$B$2:$B$186,ISNUMBER(SEARCH(市町村コード!$B$2:$B$186,K706))))</f>
        <v>#VALUE!</v>
      </c>
      <c r="AH706" s="134" t="e" vm="1">
        <v>#VALUE!</v>
      </c>
      <c r="AI706" s="134" t="str">
        <f t="shared" si="20"/>
        <v/>
      </c>
      <c r="AJ706" s="134" t="str">
        <f t="shared" si="21"/>
        <v/>
      </c>
      <c r="AK706" s="134" t="s">
        <v>6911</v>
      </c>
      <c r="AP706" s="134" t="e" cm="1">
        <f t="array" ref="AP706">_xlfn.TEXTSPLIT(AO706,CHAR(10))</f>
        <v>#VALUE!</v>
      </c>
      <c r="BM706" s="134" t="e">
        <v>#VALUE!</v>
      </c>
    </row>
    <row r="707" spans="1:74" ht="0.95" customHeight="1" thickBot="1">
      <c r="A707" s="133"/>
      <c r="B707" s="133"/>
      <c r="C707" s="133"/>
      <c r="D707" s="133"/>
      <c r="E707" s="133"/>
      <c r="F707" s="133"/>
      <c r="G707" s="133"/>
      <c r="H707" s="133"/>
      <c r="I707" s="133"/>
      <c r="J707" s="133"/>
      <c r="K707" s="133"/>
      <c r="L707" s="133"/>
      <c r="M707" s="133"/>
      <c r="N707" s="133"/>
      <c r="O707" s="133"/>
      <c r="P707" s="133"/>
      <c r="Q707" s="133"/>
      <c r="R707" s="133"/>
      <c r="S707" s="133"/>
      <c r="T707" s="133"/>
      <c r="U707" s="133"/>
      <c r="V707" s="133"/>
      <c r="W707" s="133"/>
      <c r="X707" s="133"/>
      <c r="Y707" s="133"/>
      <c r="AB707" s="134" t="s">
        <v>6911</v>
      </c>
      <c r="AC707" s="146" t="e" cm="1">
        <f t="array" ref="AC707">_xlfn.TEXTSPLIT(H707,CHAR(10))</f>
        <v>#VALUE!</v>
      </c>
      <c r="AD707" s="146"/>
      <c r="AE707" s="146" t="e">
        <v>#VALUE!</v>
      </c>
      <c r="AG707" s="134" t="e" cm="1" vm="1">
        <f t="array" ref="AG707">_xlfn.TEXTJOIN(",",TRUE,_xlfn._xlws.FILTER(市町村コード!$B$2:$B$186,ISNUMBER(SEARCH(市町村コード!$B$2:$B$186,K707))))</f>
        <v>#VALUE!</v>
      </c>
      <c r="AH707" s="134" t="e" vm="1">
        <v>#VALUE!</v>
      </c>
      <c r="AI707" s="134" t="str">
        <f t="shared" si="20"/>
        <v/>
      </c>
      <c r="AJ707" s="134" t="str">
        <f t="shared" si="21"/>
        <v/>
      </c>
      <c r="AK707" s="134" t="s">
        <v>6911</v>
      </c>
      <c r="AO707" s="133"/>
      <c r="AP707" s="134" t="e" cm="1">
        <f t="array" ref="AP707">_xlfn.TEXTSPLIT(AO707,CHAR(10))</f>
        <v>#VALUE!</v>
      </c>
      <c r="BM707" s="134" t="e">
        <v>#VALUE!</v>
      </c>
    </row>
    <row r="708" spans="1:74" ht="0.95" customHeight="1">
      <c r="A708" s="133"/>
      <c r="B708" s="176"/>
      <c r="C708" s="176"/>
      <c r="D708" s="176"/>
      <c r="E708" s="176"/>
      <c r="F708" s="176"/>
      <c r="G708" s="176"/>
      <c r="H708" s="176"/>
      <c r="I708" s="176"/>
      <c r="J708" s="176"/>
      <c r="K708" s="176"/>
      <c r="L708" s="176"/>
      <c r="M708" s="176"/>
      <c r="N708" s="176"/>
      <c r="O708" s="176"/>
      <c r="P708" s="176"/>
      <c r="Q708" s="176"/>
      <c r="R708" s="176"/>
      <c r="S708" s="176"/>
      <c r="T708" s="176"/>
      <c r="U708" s="176"/>
      <c r="V708" s="176"/>
      <c r="W708" s="176"/>
      <c r="X708" s="133"/>
      <c r="Y708" s="133"/>
      <c r="AB708" s="134" t="s">
        <v>6911</v>
      </c>
      <c r="AC708" s="146" t="e" cm="1">
        <f t="array" ref="AC708">_xlfn.TEXTSPLIT(H708,CHAR(10))</f>
        <v>#VALUE!</v>
      </c>
      <c r="AD708" s="146"/>
      <c r="AE708" s="146" t="e">
        <v>#VALUE!</v>
      </c>
      <c r="AG708" s="134" t="e" cm="1" vm="1">
        <f t="array" ref="AG708">_xlfn.TEXTJOIN(",",TRUE,_xlfn._xlws.FILTER(市町村コード!$B$2:$B$186,ISNUMBER(SEARCH(市町村コード!$B$2:$B$186,K708))))</f>
        <v>#VALUE!</v>
      </c>
      <c r="AH708" s="134" t="e" vm="1">
        <v>#VALUE!</v>
      </c>
      <c r="AI708" s="134" t="str">
        <f t="shared" si="20"/>
        <v/>
      </c>
      <c r="AJ708" s="134" t="str">
        <f t="shared" si="21"/>
        <v/>
      </c>
      <c r="AK708" s="134" t="s">
        <v>6911</v>
      </c>
      <c r="AP708" s="134" t="e" cm="1">
        <f t="array" ref="AP708">_xlfn.TEXTSPLIT(AO708,CHAR(10))</f>
        <v>#VALUE!</v>
      </c>
      <c r="BM708" s="134" t="e">
        <v>#VALUE!</v>
      </c>
    </row>
    <row r="709" spans="1:74" ht="15.95" customHeight="1" thickBot="1">
      <c r="A709" s="133"/>
      <c r="B709" s="137"/>
      <c r="C709" s="138" t="s">
        <v>481</v>
      </c>
      <c r="D709" s="137"/>
      <c r="E709" s="177" t="s">
        <v>482</v>
      </c>
      <c r="F709" s="177"/>
      <c r="G709" s="137"/>
      <c r="H709" s="177" t="s">
        <v>483</v>
      </c>
      <c r="I709" s="177"/>
      <c r="J709" s="137"/>
      <c r="K709" s="177" t="s">
        <v>484</v>
      </c>
      <c r="L709" s="177"/>
      <c r="M709" s="137"/>
      <c r="N709" s="177" t="s">
        <v>485</v>
      </c>
      <c r="O709" s="177"/>
      <c r="P709" s="137"/>
      <c r="Q709" s="139" t="s">
        <v>486</v>
      </c>
      <c r="R709" s="137"/>
      <c r="S709" s="177" t="s">
        <v>487</v>
      </c>
      <c r="T709" s="177"/>
      <c r="U709" s="177"/>
      <c r="V709" s="177"/>
      <c r="W709" s="137"/>
      <c r="X709" s="133"/>
      <c r="Y709" s="133"/>
      <c r="AB709" s="134" t="s">
        <v>482</v>
      </c>
      <c r="AC709" s="146" t="str" cm="1">
        <f t="array" ref="AC709">_xlfn.TEXTSPLIT(H709,CHAR(10))</f>
        <v>事業者名/事業所名</v>
      </c>
      <c r="AD709" s="146"/>
      <c r="AE709" s="146" t="s">
        <v>483</v>
      </c>
      <c r="AG709" s="134" t="e" cm="1" vm="1">
        <f t="array" ref="AG709">_xlfn.TEXTJOIN(",",TRUE,_xlfn._xlws.FILTER(市町村コード!$B$2:$B$186,ISNUMBER(SEARCH(市町村コード!$B$2:$B$186,K709))))</f>
        <v>#VALUE!</v>
      </c>
      <c r="AH709" s="134" t="e" vm="1">
        <v>#VALUE!</v>
      </c>
      <c r="AI709" s="134" t="str">
        <f t="shared" si="20"/>
        <v/>
      </c>
      <c r="AJ709" s="134" t="str">
        <f t="shared" si="21"/>
        <v>事業所所在地</v>
      </c>
      <c r="AK709" s="134" t="s">
        <v>484</v>
      </c>
      <c r="AO709" s="139" t="s">
        <v>486</v>
      </c>
      <c r="AP709" s="134" t="str" cm="1">
        <f t="array" ref="AP709">_xlfn.TEXTSPLIT(AO709,CHAR(10))</f>
        <v>受理番号</v>
      </c>
      <c r="BM709" s="134" t="s">
        <v>486</v>
      </c>
    </row>
    <row r="710" spans="1:74" ht="111" customHeight="1" thickBot="1">
      <c r="A710" s="133"/>
      <c r="B710" s="184"/>
      <c r="C710" s="140" t="s">
        <v>2233</v>
      </c>
      <c r="D710" s="184"/>
      <c r="E710" s="174" t="s">
        <v>2234</v>
      </c>
      <c r="F710" s="174"/>
      <c r="G710" s="184"/>
      <c r="H710" s="175" t="s">
        <v>2235</v>
      </c>
      <c r="I710" s="175"/>
      <c r="J710" s="184"/>
      <c r="K710" s="175" t="s">
        <v>2236</v>
      </c>
      <c r="L710" s="175"/>
      <c r="M710" s="184"/>
      <c r="N710" s="182" t="s">
        <v>2237</v>
      </c>
      <c r="O710" s="182"/>
      <c r="P710" s="184"/>
      <c r="Q710" s="141" t="s">
        <v>2238</v>
      </c>
      <c r="R710" s="184"/>
      <c r="S710" s="173" t="s">
        <v>2239</v>
      </c>
      <c r="T710" s="173"/>
      <c r="U710" s="173"/>
      <c r="V710" s="173"/>
      <c r="W710" s="184"/>
      <c r="X710" s="133"/>
      <c r="Y710" s="133"/>
      <c r="AB710" s="134" t="s">
        <v>9364</v>
      </c>
      <c r="AC710" s="146" t="str" cm="1">
        <f t="array" ref="AC710:AD710">_xlfn.TEXTSPLIT(H710,CHAR(10))</f>
        <v>合同会社　愛</v>
      </c>
      <c r="AD710" s="146" t="str">
        <v>愛訪問看護リハステーション</v>
      </c>
      <c r="AE710" s="146" t="s">
        <v>8025</v>
      </c>
      <c r="AF710" s="134" t="s">
        <v>8026</v>
      </c>
      <c r="AG710" s="134" t="str" cm="1">
        <f t="array" ref="AG710">_xlfn.TEXTJOIN(",",TRUE,_xlfn._xlws.FILTER(市町村コード!$B$2:$B$186,ISNUMBER(SEARCH(市町村コード!$B$2:$B$186,K710))))</f>
        <v>札幌市</v>
      </c>
      <c r="AH710" s="134" t="s">
        <v>6712</v>
      </c>
      <c r="AI710" s="134" t="str">
        <f t="shared" si="20"/>
        <v xml:space="preserve">
札幌市西区西野八条３丁目１１－１</v>
      </c>
      <c r="AJ710" s="134" t="str">
        <f t="shared" si="21"/>
        <v>〒063－0038</v>
      </c>
      <c r="AK710" s="134" t="s">
        <v>7088</v>
      </c>
      <c r="AO710" s="142" t="s">
        <v>2238</v>
      </c>
      <c r="AP710" s="134" t="str" cm="1">
        <f t="array" ref="AP710:AY710">_xlfn.TEXTSPLIT(AO710,CHAR(10))</f>
        <v>( 訪看10 )第    562 号</v>
      </c>
      <c r="AQ710" s="134" t="str">
        <v>( 訪看23 )第   1019 号</v>
      </c>
      <c r="AR710" s="134" t="str">
        <v>( 訪看24 )第    804 号</v>
      </c>
      <c r="AS710" s="134" t="str">
        <v>( 訪看25 )第    878 号</v>
      </c>
      <c r="AT710" s="134" t="str">
        <v>( 訪看27 )第    271 号</v>
      </c>
      <c r="AU710" s="134" t="str">
        <v>( 訪看28 )第    174 号</v>
      </c>
      <c r="AV710" s="134" t="str">
        <v>( 訪看34 )第    100 号</v>
      </c>
      <c r="AW710" s="134" t="str">
        <v>( 訪ベⅠ１ )第    358 号</v>
      </c>
      <c r="AX710" s="134" t="str">
        <v>( 訪ベⅠ１注 )第     56 号</v>
      </c>
      <c r="AY710" s="134" t="str">
        <v>( 訪看40 )第     23 号</v>
      </c>
      <c r="BM710" s="134" t="s">
        <v>11641</v>
      </c>
      <c r="BN710" s="134" t="s">
        <v>11642</v>
      </c>
      <c r="BO710" s="134" t="s">
        <v>11643</v>
      </c>
      <c r="BP710" s="134" t="s">
        <v>11644</v>
      </c>
      <c r="BQ710" s="134" t="s">
        <v>11645</v>
      </c>
      <c r="BR710" s="134" t="s">
        <v>11646</v>
      </c>
      <c r="BS710" s="134" t="s">
        <v>11647</v>
      </c>
      <c r="BT710" s="134" t="s">
        <v>11648</v>
      </c>
      <c r="BU710" s="134" t="s">
        <v>11649</v>
      </c>
      <c r="BV710" s="134" t="s">
        <v>11650</v>
      </c>
    </row>
    <row r="711" spans="1:74" ht="57" customHeight="1" thickBot="1">
      <c r="A711" s="133"/>
      <c r="B711" s="184"/>
      <c r="C711" s="140" t="s">
        <v>2240</v>
      </c>
      <c r="D711" s="184"/>
      <c r="E711" s="174" t="s">
        <v>2241</v>
      </c>
      <c r="F711" s="174"/>
      <c r="G711" s="184"/>
      <c r="H711" s="175" t="s">
        <v>2242</v>
      </c>
      <c r="I711" s="175"/>
      <c r="J711" s="184"/>
      <c r="K711" s="175" t="s">
        <v>2243</v>
      </c>
      <c r="L711" s="175"/>
      <c r="M711" s="184"/>
      <c r="N711" s="182" t="s">
        <v>2244</v>
      </c>
      <c r="O711" s="182"/>
      <c r="P711" s="184"/>
      <c r="Q711" s="141" t="s">
        <v>2245</v>
      </c>
      <c r="R711" s="184"/>
      <c r="S711" s="173" t="s">
        <v>2246</v>
      </c>
      <c r="T711" s="173"/>
      <c r="U711" s="173"/>
      <c r="V711" s="173"/>
      <c r="W711" s="184"/>
      <c r="X711" s="133"/>
      <c r="Y711" s="133"/>
      <c r="AB711" s="134" t="s">
        <v>9365</v>
      </c>
      <c r="AC711" s="146" t="str" cm="1">
        <f t="array" ref="AC711:AD711">_xlfn.TEXTSPLIT(H711,CHAR(10))</f>
        <v>ウェルスリー株式会社</v>
      </c>
      <c r="AD711" s="146" t="str">
        <v>指定訪問看護ステーションぬくもりホームケア</v>
      </c>
      <c r="AE711" s="146" t="s">
        <v>8027</v>
      </c>
      <c r="AF711" s="134" t="s">
        <v>8028</v>
      </c>
      <c r="AG711" s="134" t="str" cm="1">
        <f t="array" ref="AG711">_xlfn.TEXTJOIN(",",TRUE,_xlfn._xlws.FILTER(市町村コード!$B$2:$B$186,ISNUMBER(SEARCH(市町村コード!$B$2:$B$186,K711))))</f>
        <v>札幌市</v>
      </c>
      <c r="AH711" s="134" t="s">
        <v>6712</v>
      </c>
      <c r="AI711" s="134" t="str">
        <f t="shared" si="20"/>
        <v xml:space="preserve">
札幌市西区発寒三条１丁目２－２５ヒロガミビル２階</v>
      </c>
      <c r="AJ711" s="134" t="str">
        <f t="shared" si="21"/>
        <v>〒063－0823</v>
      </c>
      <c r="AK711" s="134" t="s">
        <v>7069</v>
      </c>
      <c r="AO711" s="142" t="s">
        <v>2245</v>
      </c>
      <c r="AP711" s="134" t="str" cm="1">
        <f t="array" ref="AP711:AU711">_xlfn.TEXTSPLIT(AO711,CHAR(10))</f>
        <v>( 訪看10 )第    617 号</v>
      </c>
      <c r="AQ711" s="134" t="str">
        <v>( 訪看24 )第    820 号</v>
      </c>
      <c r="AR711" s="134" t="str">
        <v>( 訪看25 )第    894 号</v>
      </c>
      <c r="AS711" s="134" t="str">
        <v>( 訪看27 )第    316 号</v>
      </c>
      <c r="AT711" s="134" t="str">
        <v>( 訪看28 )第    209 号</v>
      </c>
      <c r="AU711" s="134" t="str">
        <v>( 訪看40 )第    251 号</v>
      </c>
      <c r="BM711" s="134" t="s">
        <v>11651</v>
      </c>
      <c r="BN711" s="134" t="s">
        <v>11652</v>
      </c>
      <c r="BO711" s="134" t="s">
        <v>11653</v>
      </c>
      <c r="BP711" s="134" t="s">
        <v>11654</v>
      </c>
      <c r="BQ711" s="134" t="s">
        <v>11655</v>
      </c>
      <c r="BR711" s="134" t="s">
        <v>11656</v>
      </c>
    </row>
    <row r="712" spans="1:74" ht="102" customHeight="1" thickBot="1">
      <c r="A712" s="133"/>
      <c r="B712" s="184"/>
      <c r="C712" s="140" t="s">
        <v>2247</v>
      </c>
      <c r="D712" s="184"/>
      <c r="E712" s="174" t="s">
        <v>2248</v>
      </c>
      <c r="F712" s="174"/>
      <c r="G712" s="184"/>
      <c r="H712" s="175" t="s">
        <v>2249</v>
      </c>
      <c r="I712" s="175"/>
      <c r="J712" s="184"/>
      <c r="K712" s="175" t="s">
        <v>2250</v>
      </c>
      <c r="L712" s="175"/>
      <c r="M712" s="184"/>
      <c r="N712" s="182" t="s">
        <v>2251</v>
      </c>
      <c r="O712" s="182"/>
      <c r="P712" s="184"/>
      <c r="Q712" s="141" t="s">
        <v>2252</v>
      </c>
      <c r="R712" s="184"/>
      <c r="S712" s="173" t="s">
        <v>2253</v>
      </c>
      <c r="T712" s="173"/>
      <c r="U712" s="173"/>
      <c r="V712" s="173"/>
      <c r="W712" s="184"/>
      <c r="X712" s="133"/>
      <c r="Y712" s="133"/>
      <c r="AB712" s="134" t="s">
        <v>9366</v>
      </c>
      <c r="AC712" s="146" t="str" cm="1">
        <f t="array" ref="AC712:AD712">_xlfn.TEXTSPLIT(H712,CHAR(10))</f>
        <v>株式会社サンウェルズ</v>
      </c>
      <c r="AD712" s="146" t="str">
        <v>サンウェルズ月寒訪問看護ステーション</v>
      </c>
      <c r="AE712" s="146" t="s">
        <v>7857</v>
      </c>
      <c r="AF712" s="134" t="s">
        <v>8029</v>
      </c>
      <c r="AG712" s="134" t="str" cm="1">
        <f t="array" ref="AG712">_xlfn.TEXTJOIN(",",TRUE,_xlfn._xlws.FILTER(市町村コード!$B$2:$B$186,ISNUMBER(SEARCH(市町村コード!$B$2:$B$186,K712))))</f>
        <v>札幌市</v>
      </c>
      <c r="AH712" s="134" t="s">
        <v>6712</v>
      </c>
      <c r="AI712" s="134" t="str">
        <f t="shared" si="20"/>
        <v xml:space="preserve">
札幌市豊平区月寒西四条６丁目１－５０</v>
      </c>
      <c r="AJ712" s="134" t="str">
        <f t="shared" si="21"/>
        <v>〒062－0024</v>
      </c>
      <c r="AK712" s="134" t="s">
        <v>7089</v>
      </c>
      <c r="AO712" s="142" t="s">
        <v>2252</v>
      </c>
      <c r="AP712" s="134" t="str" cm="1">
        <f t="array" ref="AP712:AW712">_xlfn.TEXTSPLIT(AO712,CHAR(10))</f>
        <v>( 訪看10 )第    672 号</v>
      </c>
      <c r="AQ712" s="134" t="str">
        <v>( 訪看23 )第    825 号</v>
      </c>
      <c r="AR712" s="134" t="str">
        <v>( 訪看25 )第    899 号</v>
      </c>
      <c r="AS712" s="134" t="str">
        <v>( 訪看36 )第      1 号</v>
      </c>
      <c r="AT712" s="134" t="str">
        <v>( 訪ベⅠ１ )第     31 号</v>
      </c>
      <c r="AU712" s="134" t="str">
        <v>( 訪ベⅠ１注 )第    343 号</v>
      </c>
      <c r="AV712" s="134" t="str">
        <v>( 訪ベⅡ１８ )第     10 号</v>
      </c>
      <c r="AW712" s="134" t="str">
        <v>( 訪看41 )第    210 号</v>
      </c>
      <c r="BM712" s="134" t="s">
        <v>11657</v>
      </c>
      <c r="BN712" s="134" t="s">
        <v>11658</v>
      </c>
      <c r="BO712" s="134" t="s">
        <v>11659</v>
      </c>
      <c r="BP712" s="134" t="s">
        <v>11660</v>
      </c>
      <c r="BQ712" s="134" t="s">
        <v>11661</v>
      </c>
      <c r="BR712" s="134" t="s">
        <v>11662</v>
      </c>
      <c r="BS712" s="134" t="s">
        <v>11663</v>
      </c>
      <c r="BT712" s="134" t="s">
        <v>11664</v>
      </c>
    </row>
    <row r="713" spans="1:74" ht="111" customHeight="1" thickBot="1">
      <c r="A713" s="133"/>
      <c r="B713" s="184"/>
      <c r="C713" s="140" t="s">
        <v>2254</v>
      </c>
      <c r="D713" s="184"/>
      <c r="E713" s="174" t="s">
        <v>2255</v>
      </c>
      <c r="F713" s="174"/>
      <c r="G713" s="184"/>
      <c r="H713" s="175" t="s">
        <v>2256</v>
      </c>
      <c r="I713" s="175"/>
      <c r="J713" s="184"/>
      <c r="K713" s="175" t="s">
        <v>2257</v>
      </c>
      <c r="L713" s="175"/>
      <c r="M713" s="184"/>
      <c r="N713" s="182" t="s">
        <v>2258</v>
      </c>
      <c r="O713" s="182"/>
      <c r="P713" s="184"/>
      <c r="Q713" s="141" t="s">
        <v>2259</v>
      </c>
      <c r="R713" s="184"/>
      <c r="S713" s="173" t="s">
        <v>2260</v>
      </c>
      <c r="T713" s="173"/>
      <c r="U713" s="173"/>
      <c r="V713" s="173"/>
      <c r="W713" s="184"/>
      <c r="X713" s="133"/>
      <c r="Y713" s="133"/>
      <c r="AB713" s="134" t="s">
        <v>9367</v>
      </c>
      <c r="AC713" s="146" t="str" cm="1">
        <f t="array" ref="AC713:AD713">_xlfn.TEXTSPLIT(H713,CHAR(10))</f>
        <v>株式会社アクア</v>
      </c>
      <c r="AD713" s="146" t="str">
        <v>訪問看護ステーション　アクア</v>
      </c>
      <c r="AE713" s="146" t="s">
        <v>8030</v>
      </c>
      <c r="AF713" s="134" t="s">
        <v>8031</v>
      </c>
      <c r="AG713" s="134" t="str" cm="1">
        <f t="array" ref="AG713">_xlfn.TEXTJOIN(",",TRUE,_xlfn._xlws.FILTER(市町村コード!$B$2:$B$186,ISNUMBER(SEARCH(市町村コード!$B$2:$B$186,K713))))</f>
        <v>札幌市</v>
      </c>
      <c r="AH713" s="134" t="s">
        <v>6712</v>
      </c>
      <c r="AI713" s="134" t="str">
        <f t="shared" ref="AI713:AI776" si="22">MID(K713,10,300)</f>
        <v xml:space="preserve">
札幌市西区八軒十条東１丁目１番３７号アクア八軒</v>
      </c>
      <c r="AJ713" s="134" t="str">
        <f t="shared" ref="AJ713:AJ776" si="23">LEFT(K713,9)</f>
        <v>〒063－0870</v>
      </c>
      <c r="AK713" s="134" t="s">
        <v>7090</v>
      </c>
      <c r="AO713" s="142" t="s">
        <v>2259</v>
      </c>
      <c r="AP713" s="134" t="str" cm="1">
        <f t="array" ref="AP713:AY713">_xlfn.TEXTSPLIT(AO713,CHAR(10))</f>
        <v>( 訪看10 )第    556 号</v>
      </c>
      <c r="AQ713" s="134" t="str">
        <v>( 訪看23 )第    834 号</v>
      </c>
      <c r="AR713" s="134" t="str">
        <v>( 訪看25 )第    908 号</v>
      </c>
      <c r="AS713" s="134" t="str">
        <v>( 訪看27 )第    268 号</v>
      </c>
      <c r="AT713" s="134" t="str">
        <v>( 訪看28 )第    324 号</v>
      </c>
      <c r="AU713" s="134" t="str">
        <v>( 訪看34 )第    101 号</v>
      </c>
      <c r="AV713" s="134" t="str">
        <v>( 訪看35 )第     14 号</v>
      </c>
      <c r="AW713" s="134" t="str">
        <v>( 訪ベⅠ１ )第    242 号</v>
      </c>
      <c r="AX713" s="134" t="str">
        <v>( 訪ベⅠ１注 )第    115 号</v>
      </c>
      <c r="AY713" s="134" t="str">
        <v>( 訪看40 )第    178 号</v>
      </c>
      <c r="BM713" s="134" t="s">
        <v>11665</v>
      </c>
      <c r="BN713" s="134" t="s">
        <v>11666</v>
      </c>
      <c r="BO713" s="134" t="s">
        <v>11667</v>
      </c>
      <c r="BP713" s="134" t="s">
        <v>11668</v>
      </c>
      <c r="BQ713" s="134" t="s">
        <v>11669</v>
      </c>
      <c r="BR713" s="134" t="s">
        <v>11670</v>
      </c>
      <c r="BS713" s="134" t="s">
        <v>11671</v>
      </c>
      <c r="BT713" s="134" t="s">
        <v>11672</v>
      </c>
      <c r="BU713" s="134" t="s">
        <v>11673</v>
      </c>
      <c r="BV713" s="134" t="s">
        <v>11674</v>
      </c>
    </row>
    <row r="714" spans="1:74" ht="89.1" customHeight="1" thickBot="1">
      <c r="A714" s="133"/>
      <c r="B714" s="184"/>
      <c r="C714" s="133"/>
      <c r="D714" s="184"/>
      <c r="E714" s="133"/>
      <c r="F714" s="133"/>
      <c r="G714" s="184"/>
      <c r="H714" s="133"/>
      <c r="I714" s="133"/>
      <c r="J714" s="184"/>
      <c r="K714" s="133"/>
      <c r="L714" s="133"/>
      <c r="M714" s="184"/>
      <c r="N714" s="133"/>
      <c r="O714" s="133"/>
      <c r="P714" s="184"/>
      <c r="Q714" s="133"/>
      <c r="R714" s="184"/>
      <c r="S714" s="133"/>
      <c r="T714" s="133"/>
      <c r="U714" s="133"/>
      <c r="V714" s="133"/>
      <c r="W714" s="184"/>
      <c r="X714" s="133"/>
      <c r="Y714" s="133"/>
      <c r="AB714" s="134" t="s">
        <v>6911</v>
      </c>
      <c r="AC714" s="146" t="e" cm="1">
        <f t="array" ref="AC714">_xlfn.TEXTSPLIT(H714,CHAR(10))</f>
        <v>#VALUE!</v>
      </c>
      <c r="AD714" s="146"/>
      <c r="AE714" s="146" t="e">
        <v>#VALUE!</v>
      </c>
      <c r="AG714" s="134" t="e" cm="1" vm="1">
        <f t="array" ref="AG714">_xlfn.TEXTJOIN(",",TRUE,_xlfn._xlws.FILTER(市町村コード!$B$2:$B$186,ISNUMBER(SEARCH(市町村コード!$B$2:$B$186,K714))))</f>
        <v>#VALUE!</v>
      </c>
      <c r="AH714" s="134" t="e" vm="1">
        <v>#VALUE!</v>
      </c>
      <c r="AI714" s="134" t="str">
        <f t="shared" si="22"/>
        <v/>
      </c>
      <c r="AJ714" s="134" t="str">
        <f t="shared" si="23"/>
        <v/>
      </c>
      <c r="AK714" s="134" t="s">
        <v>6911</v>
      </c>
      <c r="AO714" s="133"/>
      <c r="AP714" s="134" t="e" cm="1">
        <f t="array" ref="AP714">_xlfn.TEXTSPLIT(AO714,CHAR(10))</f>
        <v>#VALUE!</v>
      </c>
      <c r="BM714" s="134" t="e">
        <v>#VALUE!</v>
      </c>
    </row>
    <row r="715" spans="1:74" ht="0.95" customHeight="1">
      <c r="A715" s="133"/>
      <c r="B715" s="183"/>
      <c r="C715" s="183"/>
      <c r="D715" s="183"/>
      <c r="E715" s="183"/>
      <c r="F715" s="183"/>
      <c r="G715" s="183"/>
      <c r="H715" s="183"/>
      <c r="I715" s="183"/>
      <c r="J715" s="183"/>
      <c r="K715" s="183"/>
      <c r="L715" s="183"/>
      <c r="M715" s="183"/>
      <c r="N715" s="183"/>
      <c r="O715" s="183"/>
      <c r="P715" s="183"/>
      <c r="Q715" s="183"/>
      <c r="R715" s="183"/>
      <c r="S715" s="183"/>
      <c r="T715" s="183"/>
      <c r="U715" s="183"/>
      <c r="V715" s="183"/>
      <c r="W715" s="133"/>
      <c r="X715" s="133"/>
      <c r="Y715" s="133"/>
      <c r="AB715" s="134" t="s">
        <v>6911</v>
      </c>
      <c r="AC715" s="146" t="e" cm="1">
        <f t="array" ref="AC715">_xlfn.TEXTSPLIT(H715,CHAR(10))</f>
        <v>#VALUE!</v>
      </c>
      <c r="AD715" s="146"/>
      <c r="AE715" s="146" t="e">
        <v>#VALUE!</v>
      </c>
      <c r="AG715" s="134" t="e" cm="1" vm="1">
        <f t="array" ref="AG715">_xlfn.TEXTJOIN(",",TRUE,_xlfn._xlws.FILTER(市町村コード!$B$2:$B$186,ISNUMBER(SEARCH(市町村コード!$B$2:$B$186,K715))))</f>
        <v>#VALUE!</v>
      </c>
      <c r="AH715" s="134" t="e" vm="1">
        <v>#VALUE!</v>
      </c>
      <c r="AI715" s="134" t="str">
        <f t="shared" si="22"/>
        <v/>
      </c>
      <c r="AJ715" s="134" t="str">
        <f t="shared" si="23"/>
        <v/>
      </c>
      <c r="AK715" s="134" t="s">
        <v>6911</v>
      </c>
      <c r="AP715" s="134" t="e" cm="1">
        <f t="array" ref="AP715">_xlfn.TEXTSPLIT(AO715,CHAR(10))</f>
        <v>#VALUE!</v>
      </c>
      <c r="BM715" s="134" t="e">
        <v>#VALUE!</v>
      </c>
    </row>
    <row r="716" spans="1:74" ht="60" customHeight="1">
      <c r="A716" s="133"/>
      <c r="B716" s="133"/>
      <c r="C716" s="133"/>
      <c r="D716" s="133"/>
      <c r="E716" s="133"/>
      <c r="F716" s="133"/>
      <c r="G716" s="133"/>
      <c r="H716" s="133"/>
      <c r="I716" s="133"/>
      <c r="J716" s="133"/>
      <c r="K716" s="133"/>
      <c r="L716" s="133"/>
      <c r="M716" s="133"/>
      <c r="N716" s="133"/>
      <c r="O716" s="133"/>
      <c r="P716" s="133"/>
      <c r="Q716" s="133"/>
      <c r="R716" s="133"/>
      <c r="S716" s="133"/>
      <c r="T716" s="133"/>
      <c r="U716" s="133"/>
      <c r="V716" s="133"/>
      <c r="W716" s="133"/>
      <c r="X716" s="133"/>
      <c r="Y716" s="133"/>
      <c r="AB716" s="134" t="s">
        <v>6911</v>
      </c>
      <c r="AC716" s="146" t="e" cm="1">
        <f t="array" ref="AC716">_xlfn.TEXTSPLIT(H716,CHAR(10))</f>
        <v>#VALUE!</v>
      </c>
      <c r="AD716" s="146"/>
      <c r="AE716" s="146" t="e">
        <v>#VALUE!</v>
      </c>
      <c r="AG716" s="134" t="e" cm="1" vm="1">
        <f t="array" ref="AG716">_xlfn.TEXTJOIN(",",TRUE,_xlfn._xlws.FILTER(市町村コード!$B$2:$B$186,ISNUMBER(SEARCH(市町村コード!$B$2:$B$186,K716))))</f>
        <v>#VALUE!</v>
      </c>
      <c r="AH716" s="134" t="e" vm="1">
        <v>#VALUE!</v>
      </c>
      <c r="AI716" s="134" t="str">
        <f t="shared" si="22"/>
        <v/>
      </c>
      <c r="AJ716" s="134" t="str">
        <f t="shared" si="23"/>
        <v/>
      </c>
      <c r="AK716" s="134" t="s">
        <v>6911</v>
      </c>
      <c r="AO716" s="133"/>
      <c r="AP716" s="134" t="e" cm="1">
        <f t="array" ref="AP716">_xlfn.TEXTSPLIT(AO716,CHAR(10))</f>
        <v>#VALUE!</v>
      </c>
      <c r="BM716" s="134" t="e">
        <v>#VALUE!</v>
      </c>
    </row>
    <row r="717" spans="1:74" ht="12" customHeight="1">
      <c r="A717" s="133"/>
      <c r="B717" s="133"/>
      <c r="C717" s="133"/>
      <c r="D717" s="133"/>
      <c r="E717" s="133"/>
      <c r="F717" s="133"/>
      <c r="G717" s="133"/>
      <c r="H717" s="133"/>
      <c r="I717" s="133"/>
      <c r="J717" s="133"/>
      <c r="K717" s="133"/>
      <c r="L717" s="133"/>
      <c r="M717" s="133"/>
      <c r="N717" s="133"/>
      <c r="O717" s="133"/>
      <c r="P717" s="133"/>
      <c r="Q717" s="133"/>
      <c r="R717" s="133"/>
      <c r="S717" s="133"/>
      <c r="T717" s="133"/>
      <c r="U717" s="133"/>
      <c r="V717" s="133"/>
      <c r="W717" s="133"/>
      <c r="X717" s="133"/>
      <c r="Y717" s="133"/>
      <c r="AB717" s="134" t="s">
        <v>6911</v>
      </c>
      <c r="AC717" s="146" t="e" cm="1">
        <f t="array" ref="AC717">_xlfn.TEXTSPLIT(H717,CHAR(10))</f>
        <v>#VALUE!</v>
      </c>
      <c r="AD717" s="146"/>
      <c r="AE717" s="146" t="e">
        <v>#VALUE!</v>
      </c>
      <c r="AG717" s="134" t="e" cm="1" vm="1">
        <f t="array" ref="AG717">_xlfn.TEXTJOIN(",",TRUE,_xlfn._xlws.FILTER(市町村コード!$B$2:$B$186,ISNUMBER(SEARCH(市町村コード!$B$2:$B$186,K717))))</f>
        <v>#VALUE!</v>
      </c>
      <c r="AH717" s="134" t="e" vm="1">
        <v>#VALUE!</v>
      </c>
      <c r="AI717" s="134" t="str">
        <f t="shared" si="22"/>
        <v/>
      </c>
      <c r="AJ717" s="134" t="str">
        <f t="shared" si="23"/>
        <v/>
      </c>
      <c r="AK717" s="134" t="s">
        <v>6911</v>
      </c>
      <c r="AO717" s="133"/>
      <c r="AP717" s="134" t="e" cm="1">
        <f t="array" ref="AP717">_xlfn.TEXTSPLIT(AO717,CHAR(10))</f>
        <v>#VALUE!</v>
      </c>
      <c r="BM717" s="134" t="e">
        <v>#VALUE!</v>
      </c>
    </row>
    <row r="718" spans="1:74" ht="8.1" customHeight="1">
      <c r="A718" s="133"/>
      <c r="B718" s="133"/>
      <c r="C718" s="133"/>
      <c r="D718" s="133"/>
      <c r="E718" s="133"/>
      <c r="F718" s="133"/>
      <c r="G718" s="133"/>
      <c r="H718" s="133"/>
      <c r="I718" s="178" t="s">
        <v>476</v>
      </c>
      <c r="J718" s="178"/>
      <c r="K718" s="178"/>
      <c r="L718" s="133"/>
      <c r="M718" s="133"/>
      <c r="N718" s="133"/>
      <c r="O718" s="133"/>
      <c r="P718" s="133"/>
      <c r="Q718" s="133"/>
      <c r="R718" s="133"/>
      <c r="S718" s="133"/>
      <c r="T718" s="133"/>
      <c r="U718" s="133"/>
      <c r="V718" s="133"/>
      <c r="W718" s="133"/>
      <c r="X718" s="133"/>
      <c r="Y718" s="133"/>
      <c r="AB718" s="134" t="s">
        <v>6911</v>
      </c>
      <c r="AC718" s="146" t="e" cm="1">
        <f t="array" ref="AC718">_xlfn.TEXTSPLIT(H718,CHAR(10))</f>
        <v>#VALUE!</v>
      </c>
      <c r="AD718" s="146"/>
      <c r="AE718" s="146" t="e">
        <v>#VALUE!</v>
      </c>
      <c r="AG718" s="134" t="e" cm="1" vm="1">
        <f t="array" ref="AG718">_xlfn.TEXTJOIN(",",TRUE,_xlfn._xlws.FILTER(市町村コード!$B$2:$B$186,ISNUMBER(SEARCH(市町村コード!$B$2:$B$186,K718))))</f>
        <v>#VALUE!</v>
      </c>
      <c r="AH718" s="134" t="e" vm="1">
        <v>#VALUE!</v>
      </c>
      <c r="AI718" s="134" t="str">
        <f t="shared" si="22"/>
        <v/>
      </c>
      <c r="AJ718" s="134" t="str">
        <f t="shared" si="23"/>
        <v/>
      </c>
      <c r="AK718" s="134" t="s">
        <v>6911</v>
      </c>
      <c r="AO718" s="133"/>
      <c r="AP718" s="134" t="e" cm="1">
        <f t="array" ref="AP718">_xlfn.TEXTSPLIT(AO718,CHAR(10))</f>
        <v>#VALUE!</v>
      </c>
      <c r="BM718" s="134" t="e">
        <v>#VALUE!</v>
      </c>
    </row>
    <row r="719" spans="1:74" ht="12" customHeight="1">
      <c r="A719" s="133"/>
      <c r="B719" s="179"/>
      <c r="C719" s="179"/>
      <c r="D719" s="179"/>
      <c r="E719" s="179"/>
      <c r="F719" s="133"/>
      <c r="G719" s="133"/>
      <c r="H719" s="133"/>
      <c r="I719" s="178"/>
      <c r="J719" s="178"/>
      <c r="K719" s="178"/>
      <c r="L719" s="133"/>
      <c r="M719" s="133"/>
      <c r="N719" s="133"/>
      <c r="O719" s="133"/>
      <c r="P719" s="133"/>
      <c r="Q719" s="133"/>
      <c r="R719" s="133"/>
      <c r="S719" s="133"/>
      <c r="T719" s="133"/>
      <c r="U719" s="133"/>
      <c r="V719" s="133"/>
      <c r="W719" s="133"/>
      <c r="X719" s="133"/>
      <c r="Y719" s="133"/>
      <c r="AB719" s="134" t="s">
        <v>6911</v>
      </c>
      <c r="AC719" s="146" t="e" cm="1">
        <f t="array" ref="AC719">_xlfn.TEXTSPLIT(H719,CHAR(10))</f>
        <v>#VALUE!</v>
      </c>
      <c r="AD719" s="146"/>
      <c r="AE719" s="146" t="e">
        <v>#VALUE!</v>
      </c>
      <c r="AG719" s="134" t="e" cm="1" vm="1">
        <f t="array" ref="AG719">_xlfn.TEXTJOIN(",",TRUE,_xlfn._xlws.FILTER(市町村コード!$B$2:$B$186,ISNUMBER(SEARCH(市町村コード!$B$2:$B$186,K719))))</f>
        <v>#VALUE!</v>
      </c>
      <c r="AH719" s="134" t="e" vm="1">
        <v>#VALUE!</v>
      </c>
      <c r="AI719" s="134" t="str">
        <f t="shared" si="22"/>
        <v/>
      </c>
      <c r="AJ719" s="134" t="str">
        <f t="shared" si="23"/>
        <v/>
      </c>
      <c r="AK719" s="134" t="s">
        <v>6911</v>
      </c>
      <c r="AO719" s="133"/>
      <c r="AP719" s="134" t="e" cm="1">
        <f t="array" ref="AP719">_xlfn.TEXTSPLIT(AO719,CHAR(10))</f>
        <v>#VALUE!</v>
      </c>
      <c r="BM719" s="134" t="e">
        <v>#VALUE!</v>
      </c>
    </row>
    <row r="720" spans="1:74" ht="14.1" customHeight="1">
      <c r="A720" s="133"/>
      <c r="B720" s="133"/>
      <c r="C720" s="180" t="s">
        <v>477</v>
      </c>
      <c r="D720" s="180"/>
      <c r="E720" s="180"/>
      <c r="F720" s="180"/>
      <c r="G720" s="180"/>
      <c r="H720" s="180"/>
      <c r="I720" s="180"/>
      <c r="J720" s="180"/>
      <c r="K720" s="180"/>
      <c r="L720" s="133"/>
      <c r="M720" s="133"/>
      <c r="N720" s="133"/>
      <c r="O720" s="181" t="s">
        <v>478</v>
      </c>
      <c r="P720" s="181"/>
      <c r="Q720" s="181"/>
      <c r="R720" s="181"/>
      <c r="S720" s="181"/>
      <c r="T720" s="135" t="s">
        <v>802</v>
      </c>
      <c r="U720" s="136" t="s">
        <v>480</v>
      </c>
      <c r="V720" s="133"/>
      <c r="W720" s="133"/>
      <c r="X720" s="133"/>
      <c r="Y720" s="133"/>
      <c r="AB720" s="134" t="s">
        <v>6911</v>
      </c>
      <c r="AC720" s="146" t="e" cm="1">
        <f t="array" ref="AC720">_xlfn.TEXTSPLIT(H720,CHAR(10))</f>
        <v>#VALUE!</v>
      </c>
      <c r="AD720" s="146"/>
      <c r="AE720" s="146" t="e">
        <v>#VALUE!</v>
      </c>
      <c r="AG720" s="134" t="e" cm="1" vm="1">
        <f t="array" ref="AG720">_xlfn.TEXTJOIN(",",TRUE,_xlfn._xlws.FILTER(市町村コード!$B$2:$B$186,ISNUMBER(SEARCH(市町村コード!$B$2:$B$186,K720))))</f>
        <v>#VALUE!</v>
      </c>
      <c r="AH720" s="134" t="e" vm="1">
        <v>#VALUE!</v>
      </c>
      <c r="AI720" s="134" t="str">
        <f t="shared" si="22"/>
        <v/>
      </c>
      <c r="AJ720" s="134" t="str">
        <f t="shared" si="23"/>
        <v/>
      </c>
      <c r="AK720" s="134" t="s">
        <v>6911</v>
      </c>
      <c r="AP720" s="134" t="e" cm="1">
        <f t="array" ref="AP720">_xlfn.TEXTSPLIT(AO720,CHAR(10))</f>
        <v>#VALUE!</v>
      </c>
      <c r="BM720" s="134" t="e">
        <v>#VALUE!</v>
      </c>
    </row>
    <row r="721" spans="1:76" ht="0.95" customHeight="1" thickBot="1">
      <c r="A721" s="133"/>
      <c r="B721" s="133"/>
      <c r="C721" s="133"/>
      <c r="D721" s="133"/>
      <c r="E721" s="133"/>
      <c r="F721" s="133"/>
      <c r="G721" s="133"/>
      <c r="H721" s="133"/>
      <c r="I721" s="133"/>
      <c r="J721" s="133"/>
      <c r="K721" s="133"/>
      <c r="L721" s="133"/>
      <c r="M721" s="133"/>
      <c r="N721" s="133"/>
      <c r="O721" s="133"/>
      <c r="P721" s="133"/>
      <c r="Q721" s="133"/>
      <c r="R721" s="133"/>
      <c r="S721" s="133"/>
      <c r="T721" s="133"/>
      <c r="U721" s="133"/>
      <c r="V721" s="133"/>
      <c r="W721" s="133"/>
      <c r="X721" s="133"/>
      <c r="Y721" s="133"/>
      <c r="AB721" s="134" t="s">
        <v>6911</v>
      </c>
      <c r="AC721" s="146" t="e" cm="1">
        <f t="array" ref="AC721">_xlfn.TEXTSPLIT(H721,CHAR(10))</f>
        <v>#VALUE!</v>
      </c>
      <c r="AD721" s="146"/>
      <c r="AE721" s="146" t="e">
        <v>#VALUE!</v>
      </c>
      <c r="AG721" s="134" t="e" cm="1" vm="1">
        <f t="array" ref="AG721">_xlfn.TEXTJOIN(",",TRUE,_xlfn._xlws.FILTER(市町村コード!$B$2:$B$186,ISNUMBER(SEARCH(市町村コード!$B$2:$B$186,K721))))</f>
        <v>#VALUE!</v>
      </c>
      <c r="AH721" s="134" t="e" vm="1">
        <v>#VALUE!</v>
      </c>
      <c r="AI721" s="134" t="str">
        <f t="shared" si="22"/>
        <v/>
      </c>
      <c r="AJ721" s="134" t="str">
        <f t="shared" si="23"/>
        <v/>
      </c>
      <c r="AK721" s="134" t="s">
        <v>6911</v>
      </c>
      <c r="AO721" s="133"/>
      <c r="AP721" s="134" t="e" cm="1">
        <f t="array" ref="AP721">_xlfn.TEXTSPLIT(AO721,CHAR(10))</f>
        <v>#VALUE!</v>
      </c>
      <c r="BM721" s="134" t="e">
        <v>#VALUE!</v>
      </c>
    </row>
    <row r="722" spans="1:76" ht="0.95" customHeight="1">
      <c r="A722" s="133"/>
      <c r="B722" s="176"/>
      <c r="C722" s="176"/>
      <c r="D722" s="176"/>
      <c r="E722" s="176"/>
      <c r="F722" s="176"/>
      <c r="G722" s="176"/>
      <c r="H722" s="176"/>
      <c r="I722" s="176"/>
      <c r="J722" s="176"/>
      <c r="K722" s="176"/>
      <c r="L722" s="176"/>
      <c r="M722" s="176"/>
      <c r="N722" s="176"/>
      <c r="O722" s="176"/>
      <c r="P722" s="176"/>
      <c r="Q722" s="176"/>
      <c r="R722" s="176"/>
      <c r="S722" s="176"/>
      <c r="T722" s="176"/>
      <c r="U722" s="176"/>
      <c r="V722" s="176"/>
      <c r="W722" s="176"/>
      <c r="X722" s="133"/>
      <c r="Y722" s="133"/>
      <c r="AB722" s="134" t="s">
        <v>6911</v>
      </c>
      <c r="AC722" s="146" t="e" cm="1">
        <f t="array" ref="AC722">_xlfn.TEXTSPLIT(H722,CHAR(10))</f>
        <v>#VALUE!</v>
      </c>
      <c r="AD722" s="146"/>
      <c r="AE722" s="146" t="e">
        <v>#VALUE!</v>
      </c>
      <c r="AG722" s="134" t="e" cm="1" vm="1">
        <f t="array" ref="AG722">_xlfn.TEXTJOIN(",",TRUE,_xlfn._xlws.FILTER(市町村コード!$B$2:$B$186,ISNUMBER(SEARCH(市町村コード!$B$2:$B$186,K722))))</f>
        <v>#VALUE!</v>
      </c>
      <c r="AH722" s="134" t="e" vm="1">
        <v>#VALUE!</v>
      </c>
      <c r="AI722" s="134" t="str">
        <f t="shared" si="22"/>
        <v/>
      </c>
      <c r="AJ722" s="134" t="str">
        <f t="shared" si="23"/>
        <v/>
      </c>
      <c r="AK722" s="134" t="s">
        <v>6911</v>
      </c>
      <c r="AP722" s="134" t="e" cm="1">
        <f t="array" ref="AP722">_xlfn.TEXTSPLIT(AO722,CHAR(10))</f>
        <v>#VALUE!</v>
      </c>
      <c r="BM722" s="134" t="e">
        <v>#VALUE!</v>
      </c>
    </row>
    <row r="723" spans="1:76" ht="15.95" customHeight="1" thickBot="1">
      <c r="A723" s="133"/>
      <c r="B723" s="137"/>
      <c r="C723" s="138" t="s">
        <v>481</v>
      </c>
      <c r="D723" s="137"/>
      <c r="E723" s="177" t="s">
        <v>482</v>
      </c>
      <c r="F723" s="177"/>
      <c r="G723" s="137"/>
      <c r="H723" s="177" t="s">
        <v>483</v>
      </c>
      <c r="I723" s="177"/>
      <c r="J723" s="137"/>
      <c r="K723" s="177" t="s">
        <v>484</v>
      </c>
      <c r="L723" s="177"/>
      <c r="M723" s="137"/>
      <c r="N723" s="177" t="s">
        <v>485</v>
      </c>
      <c r="O723" s="177"/>
      <c r="P723" s="137"/>
      <c r="Q723" s="139" t="s">
        <v>486</v>
      </c>
      <c r="R723" s="137"/>
      <c r="S723" s="177" t="s">
        <v>487</v>
      </c>
      <c r="T723" s="177"/>
      <c r="U723" s="177"/>
      <c r="V723" s="177"/>
      <c r="W723" s="137"/>
      <c r="X723" s="133"/>
      <c r="Y723" s="133"/>
      <c r="AB723" s="134" t="s">
        <v>482</v>
      </c>
      <c r="AC723" s="146" t="str" cm="1">
        <f t="array" ref="AC723">_xlfn.TEXTSPLIT(H723,CHAR(10))</f>
        <v>事業者名/事業所名</v>
      </c>
      <c r="AD723" s="146"/>
      <c r="AE723" s="146" t="s">
        <v>483</v>
      </c>
      <c r="AG723" s="134" t="e" cm="1" vm="1">
        <f t="array" ref="AG723">_xlfn.TEXTJOIN(",",TRUE,_xlfn._xlws.FILTER(市町村コード!$B$2:$B$186,ISNUMBER(SEARCH(市町村コード!$B$2:$B$186,K723))))</f>
        <v>#VALUE!</v>
      </c>
      <c r="AH723" s="134" t="e" vm="1">
        <v>#VALUE!</v>
      </c>
      <c r="AI723" s="134" t="str">
        <f t="shared" si="22"/>
        <v/>
      </c>
      <c r="AJ723" s="134" t="str">
        <f t="shared" si="23"/>
        <v>事業所所在地</v>
      </c>
      <c r="AK723" s="134" t="s">
        <v>484</v>
      </c>
      <c r="AO723" s="139" t="s">
        <v>486</v>
      </c>
      <c r="AP723" s="134" t="str" cm="1">
        <f t="array" ref="AP723">_xlfn.TEXTSPLIT(AO723,CHAR(10))</f>
        <v>受理番号</v>
      </c>
      <c r="BM723" s="134" t="s">
        <v>486</v>
      </c>
    </row>
    <row r="724" spans="1:76" ht="111" customHeight="1" thickBot="1">
      <c r="A724" s="133"/>
      <c r="B724" s="184"/>
      <c r="C724" s="140" t="s">
        <v>2261</v>
      </c>
      <c r="D724" s="184"/>
      <c r="E724" s="174" t="s">
        <v>2262</v>
      </c>
      <c r="F724" s="174"/>
      <c r="G724" s="184"/>
      <c r="H724" s="175" t="s">
        <v>2263</v>
      </c>
      <c r="I724" s="175"/>
      <c r="J724" s="184"/>
      <c r="K724" s="175" t="s">
        <v>2264</v>
      </c>
      <c r="L724" s="175"/>
      <c r="M724" s="184"/>
      <c r="N724" s="182" t="s">
        <v>2265</v>
      </c>
      <c r="O724" s="182"/>
      <c r="P724" s="184"/>
      <c r="Q724" s="141" t="s">
        <v>2266</v>
      </c>
      <c r="R724" s="184"/>
      <c r="S724" s="173" t="s">
        <v>2267</v>
      </c>
      <c r="T724" s="173"/>
      <c r="U724" s="173"/>
      <c r="V724" s="173"/>
      <c r="W724" s="184"/>
      <c r="X724" s="133"/>
      <c r="Y724" s="133"/>
      <c r="AB724" s="134" t="s">
        <v>9368</v>
      </c>
      <c r="AC724" s="146" t="str" cm="1">
        <f t="array" ref="AC724:AD724">_xlfn.TEXTSPLIT(H724,CHAR(10))</f>
        <v>株式会社ココロにハルを・ＳｈｉｇＭａ</v>
      </c>
      <c r="AD724" s="146" t="str">
        <v>ココハル訪問看護ステーション</v>
      </c>
      <c r="AE724" s="146" t="s">
        <v>8032</v>
      </c>
      <c r="AF724" s="134" t="s">
        <v>8033</v>
      </c>
      <c r="AG724" s="134" t="str" cm="1">
        <f t="array" ref="AG724">_xlfn.TEXTJOIN(",",TRUE,_xlfn._xlws.FILTER(市町村コード!$B$2:$B$186,ISNUMBER(SEARCH(市町村コード!$B$2:$B$186,K724))))</f>
        <v>札幌市</v>
      </c>
      <c r="AH724" s="134" t="s">
        <v>6712</v>
      </c>
      <c r="AI724" s="134" t="str">
        <f t="shared" si="22"/>
        <v xml:space="preserve">
札幌市西区福井１丁目２０番４５号</v>
      </c>
      <c r="AJ724" s="134" t="str">
        <f t="shared" si="23"/>
        <v>〒063－0012</v>
      </c>
      <c r="AK724" s="134" t="s">
        <v>7070</v>
      </c>
      <c r="AO724" s="142" t="s">
        <v>2266</v>
      </c>
      <c r="AP724" s="134" t="str" cm="1">
        <f t="array" ref="AP724:AY724">_xlfn.TEXTSPLIT(AO724,CHAR(10))</f>
        <v>( 訪看10 )第    558 号</v>
      </c>
      <c r="AQ724" s="134" t="str">
        <v>( 訪看23 )第    975 号</v>
      </c>
      <c r="AR724" s="134" t="str">
        <v>( 訪看24 )第    836 号</v>
      </c>
      <c r="AS724" s="134" t="str">
        <v>( 訪看25 )第    909 号</v>
      </c>
      <c r="AT724" s="134" t="str">
        <v>( 訪看27 )第    315 号</v>
      </c>
      <c r="AU724" s="134" t="str">
        <v>( 訪看28 )第    208 号</v>
      </c>
      <c r="AV724" s="134" t="str">
        <v>( 訪看34 )第    247 号</v>
      </c>
      <c r="AW724" s="134" t="str">
        <v>( 訪ベⅠ１ )第    420 号</v>
      </c>
      <c r="AX724" s="134" t="str">
        <v>( 訪ベⅠ１注 )第    407 号</v>
      </c>
      <c r="AY724" s="134" t="str">
        <v>( 訪看40 )第    252 号</v>
      </c>
      <c r="BM724" s="134" t="s">
        <v>11675</v>
      </c>
      <c r="BN724" s="134" t="s">
        <v>11676</v>
      </c>
      <c r="BO724" s="134" t="s">
        <v>11677</v>
      </c>
      <c r="BP724" s="134" t="s">
        <v>11678</v>
      </c>
      <c r="BQ724" s="134" t="s">
        <v>11679</v>
      </c>
      <c r="BR724" s="134" t="s">
        <v>11680</v>
      </c>
      <c r="BS724" s="134" t="s">
        <v>11681</v>
      </c>
      <c r="BT724" s="134" t="s">
        <v>11682</v>
      </c>
      <c r="BU724" s="134" t="s">
        <v>11683</v>
      </c>
      <c r="BV724" s="134" t="s">
        <v>11684</v>
      </c>
    </row>
    <row r="725" spans="1:76" ht="93" customHeight="1" thickBot="1">
      <c r="A725" s="133"/>
      <c r="B725" s="184"/>
      <c r="C725" s="140" t="s">
        <v>2268</v>
      </c>
      <c r="D725" s="184"/>
      <c r="E725" s="174" t="s">
        <v>2269</v>
      </c>
      <c r="F725" s="174"/>
      <c r="G725" s="184"/>
      <c r="H725" s="175" t="s">
        <v>2270</v>
      </c>
      <c r="I725" s="175"/>
      <c r="J725" s="184"/>
      <c r="K725" s="175" t="s">
        <v>2271</v>
      </c>
      <c r="L725" s="175"/>
      <c r="M725" s="184"/>
      <c r="N725" s="182" t="s">
        <v>2272</v>
      </c>
      <c r="O725" s="182"/>
      <c r="P725" s="184"/>
      <c r="Q725" s="141" t="s">
        <v>2273</v>
      </c>
      <c r="R725" s="184"/>
      <c r="S725" s="173" t="s">
        <v>2274</v>
      </c>
      <c r="T725" s="173"/>
      <c r="U725" s="173"/>
      <c r="V725" s="173"/>
      <c r="W725" s="184"/>
      <c r="X725" s="133"/>
      <c r="Y725" s="133"/>
      <c r="AB725" s="134" t="s">
        <v>9369</v>
      </c>
      <c r="AC725" s="146" t="str" cm="1">
        <f t="array" ref="AC725:AD725">_xlfn.TEXTSPLIT(H725,CHAR(10))</f>
        <v>医療法人社団優希</v>
      </c>
      <c r="AD725" s="146" t="str">
        <v>アーク訪問看護ステーション</v>
      </c>
      <c r="AE725" s="146" t="s">
        <v>8034</v>
      </c>
      <c r="AF725" s="134" t="s">
        <v>8035</v>
      </c>
      <c r="AG725" s="134" t="str" cm="1">
        <f t="array" ref="AG725">_xlfn.TEXTJOIN(",",TRUE,_xlfn._xlws.FILTER(市町村コード!$B$2:$B$186,ISNUMBER(SEARCH(市町村コード!$B$2:$B$186,K725))))</f>
        <v>札幌市</v>
      </c>
      <c r="AH725" s="134" t="s">
        <v>6712</v>
      </c>
      <c r="AI725" s="134" t="str">
        <f t="shared" si="22"/>
        <v xml:space="preserve">
札幌市西区八軒三条西３丁目２－２２</v>
      </c>
      <c r="AJ725" s="134" t="str">
        <f t="shared" si="23"/>
        <v>〒063－0843</v>
      </c>
      <c r="AK725" s="134" t="s">
        <v>7091</v>
      </c>
      <c r="AO725" s="142" t="s">
        <v>2273</v>
      </c>
      <c r="AP725" s="134" t="str" cm="1">
        <f t="array" ref="AP725:AV725">_xlfn.TEXTSPLIT(AO725,CHAR(10))</f>
        <v>( 訪看23 )第    839 号</v>
      </c>
      <c r="AQ725" s="134" t="str">
        <v>( 訪看25 )第    912 号</v>
      </c>
      <c r="AR725" s="134" t="str">
        <v>( 訪看機２ )第     55 号</v>
      </c>
      <c r="AS725" s="134" t="str">
        <v>( 訪看34 )第     17 号</v>
      </c>
      <c r="AT725" s="134" t="str">
        <v>( 訪ベⅠ１ )第    168 号</v>
      </c>
      <c r="AU725" s="134" t="str">
        <v>( 訪ベⅠ１注 )第     92 号</v>
      </c>
      <c r="AV725" s="134" t="str">
        <v>( 訪看40 )第     95 号</v>
      </c>
      <c r="BM725" s="134" t="s">
        <v>11685</v>
      </c>
      <c r="BN725" s="134" t="s">
        <v>11686</v>
      </c>
      <c r="BO725" s="134" t="s">
        <v>11687</v>
      </c>
      <c r="BP725" s="134" t="s">
        <v>11688</v>
      </c>
      <c r="BQ725" s="134" t="s">
        <v>11689</v>
      </c>
      <c r="BR725" s="134" t="s">
        <v>11690</v>
      </c>
      <c r="BS725" s="134" t="s">
        <v>11691</v>
      </c>
    </row>
    <row r="726" spans="1:76" ht="129" customHeight="1" thickBot="1">
      <c r="A726" s="133"/>
      <c r="B726" s="184"/>
      <c r="C726" s="140" t="s">
        <v>2275</v>
      </c>
      <c r="D726" s="184"/>
      <c r="E726" s="174" t="s">
        <v>2276</v>
      </c>
      <c r="F726" s="174"/>
      <c r="G726" s="184"/>
      <c r="H726" s="175" t="s">
        <v>2277</v>
      </c>
      <c r="I726" s="175"/>
      <c r="J726" s="184"/>
      <c r="K726" s="175" t="s">
        <v>2278</v>
      </c>
      <c r="L726" s="175"/>
      <c r="M726" s="184"/>
      <c r="N726" s="182" t="s">
        <v>2279</v>
      </c>
      <c r="O726" s="182"/>
      <c r="P726" s="184"/>
      <c r="Q726" s="141" t="s">
        <v>2280</v>
      </c>
      <c r="R726" s="184"/>
      <c r="S726" s="173" t="s">
        <v>2281</v>
      </c>
      <c r="T726" s="173"/>
      <c r="U726" s="173"/>
      <c r="V726" s="173"/>
      <c r="W726" s="184"/>
      <c r="X726" s="133"/>
      <c r="Y726" s="133"/>
      <c r="AB726" s="134" t="s">
        <v>9370</v>
      </c>
      <c r="AC726" s="146" t="str" cm="1">
        <f t="array" ref="AC726:AD726">_xlfn.TEXTSPLIT(H726,CHAR(10))</f>
        <v>株式会社はんな</v>
      </c>
      <c r="AD726" s="146" t="str">
        <v>はんな訪問看護ステーション</v>
      </c>
      <c r="AE726" s="146" t="s">
        <v>8036</v>
      </c>
      <c r="AF726" s="134" t="s">
        <v>8037</v>
      </c>
      <c r="AG726" s="134" t="str" cm="1">
        <f t="array" ref="AG726">_xlfn.TEXTJOIN(",",TRUE,_xlfn._xlws.FILTER(市町村コード!$B$2:$B$186,ISNUMBER(SEARCH(市町村コード!$B$2:$B$186,K726))))</f>
        <v>札幌市</v>
      </c>
      <c r="AH726" s="134" t="s">
        <v>6712</v>
      </c>
      <c r="AI726" s="134" t="str">
        <f t="shared" si="22"/>
        <v xml:space="preserve">
札幌市西区山の手四条１丁目１－１Ｎｏ．３マックスビル　２０３</v>
      </c>
      <c r="AJ726" s="134" t="str">
        <f t="shared" si="23"/>
        <v>〒063－0004</v>
      </c>
      <c r="AK726" s="134" t="s">
        <v>7060</v>
      </c>
      <c r="AO726" s="142" t="s">
        <v>2280</v>
      </c>
      <c r="AP726" s="134" t="str" cm="1">
        <f t="array" ref="AP726:BA726">_xlfn.TEXTSPLIT(AO726,CHAR(10))</f>
        <v>( 訪看10 )第    580 号</v>
      </c>
      <c r="AQ726" s="134" t="str">
        <v>( 訪看23 )第    976 号</v>
      </c>
      <c r="AR726" s="134" t="str">
        <v>( 訪看24 )第    860 号</v>
      </c>
      <c r="AS726" s="134" t="str">
        <v>( 訪看25 )第    932 号</v>
      </c>
      <c r="AT726" s="134" t="str">
        <v>( 訪看27 )第    284 号</v>
      </c>
      <c r="AU726" s="134" t="str">
        <v>( 訪看28 )第    185 号</v>
      </c>
      <c r="AV726" s="134" t="str">
        <v>( 訪看34 )第    236 号</v>
      </c>
      <c r="AW726" s="134" t="str">
        <v>( 訪看35 )第     86 号</v>
      </c>
      <c r="AX726" s="134" t="str">
        <v>( 訪ベⅠ１ )第    294 号</v>
      </c>
      <c r="AY726" s="134" t="str">
        <v>( 訪ベⅠ１注 )第     43 号</v>
      </c>
      <c r="AZ726" s="134" t="str">
        <v>( 訪看40 )第    630 号</v>
      </c>
      <c r="BA726" s="134" t="str">
        <v>( 訪看41 )第    211 号</v>
      </c>
      <c r="BM726" s="134" t="s">
        <v>11692</v>
      </c>
      <c r="BN726" s="134" t="s">
        <v>11693</v>
      </c>
      <c r="BO726" s="134" t="s">
        <v>11694</v>
      </c>
      <c r="BP726" s="134" t="s">
        <v>11695</v>
      </c>
      <c r="BQ726" s="134" t="s">
        <v>11696</v>
      </c>
      <c r="BR726" s="134" t="s">
        <v>11697</v>
      </c>
      <c r="BS726" s="134" t="s">
        <v>11698</v>
      </c>
      <c r="BT726" s="134" t="s">
        <v>11699</v>
      </c>
      <c r="BU726" s="134" t="s">
        <v>11700</v>
      </c>
      <c r="BV726" s="134" t="s">
        <v>11701</v>
      </c>
      <c r="BW726" s="134" t="s">
        <v>11702</v>
      </c>
      <c r="BX726" s="134" t="s">
        <v>11703</v>
      </c>
    </row>
    <row r="727" spans="1:76" ht="111" customHeight="1" thickBot="1">
      <c r="A727" s="133"/>
      <c r="B727" s="184"/>
      <c r="C727" s="140" t="s">
        <v>2282</v>
      </c>
      <c r="D727" s="184"/>
      <c r="E727" s="174" t="s">
        <v>2283</v>
      </c>
      <c r="F727" s="174"/>
      <c r="G727" s="184"/>
      <c r="H727" s="175" t="s">
        <v>2284</v>
      </c>
      <c r="I727" s="175"/>
      <c r="J727" s="184"/>
      <c r="K727" s="175" t="s">
        <v>2285</v>
      </c>
      <c r="L727" s="175"/>
      <c r="M727" s="184"/>
      <c r="N727" s="182" t="s">
        <v>2286</v>
      </c>
      <c r="O727" s="182"/>
      <c r="P727" s="184"/>
      <c r="Q727" s="141" t="s">
        <v>2287</v>
      </c>
      <c r="R727" s="184"/>
      <c r="S727" s="173" t="s">
        <v>2288</v>
      </c>
      <c r="T727" s="173"/>
      <c r="U727" s="173"/>
      <c r="V727" s="173"/>
      <c r="W727" s="184"/>
      <c r="X727" s="133"/>
      <c r="Y727" s="133"/>
      <c r="AB727" s="134" t="s">
        <v>9371</v>
      </c>
      <c r="AC727" s="146" t="str" cm="1">
        <f t="array" ref="AC727:AD727">_xlfn.TEXTSPLIT(H727,CHAR(10))</f>
        <v>ドリーム・テンラバーズ株式会社</v>
      </c>
      <c r="AD727" s="146" t="str">
        <v>訪問看護ステーション　ノースナース</v>
      </c>
      <c r="AE727" s="146" t="s">
        <v>8038</v>
      </c>
      <c r="AF727" s="134" t="s">
        <v>8039</v>
      </c>
      <c r="AG727" s="134" t="str" cm="1">
        <f t="array" ref="AG727">_xlfn.TEXTJOIN(",",TRUE,_xlfn._xlws.FILTER(市町村コード!$B$2:$B$186,ISNUMBER(SEARCH(市町村コード!$B$2:$B$186,K727))))</f>
        <v>札幌市</v>
      </c>
      <c r="AH727" s="134" t="s">
        <v>6712</v>
      </c>
      <c r="AI727" s="134" t="str">
        <f t="shared" si="22"/>
        <v xml:space="preserve">
札幌市西区二十四軒四条５丁目１－８ＳＡＫＵＲＡ－ＫＯＴＯＮＩ</v>
      </c>
      <c r="AJ727" s="134" t="str">
        <f t="shared" si="23"/>
        <v>〒063－0804</v>
      </c>
      <c r="AK727" s="134" t="s">
        <v>7092</v>
      </c>
      <c r="AO727" s="142" t="s">
        <v>2287</v>
      </c>
      <c r="AP727" s="134" t="str" cm="1">
        <f t="array" ref="AP727:AY727">_xlfn.TEXTSPLIT(AO727,CHAR(10))</f>
        <v>( 訪看10 )第    576 号</v>
      </c>
      <c r="AQ727" s="134" t="str">
        <v>( 訪看23 )第   1021 号</v>
      </c>
      <c r="AR727" s="134" t="str">
        <v>( 訪看24 )第    855 号</v>
      </c>
      <c r="AS727" s="134" t="str">
        <v>( 訪看25 )第    927 号</v>
      </c>
      <c r="AT727" s="134" t="str">
        <v>( 訪看27 )第    281 号</v>
      </c>
      <c r="AU727" s="134" t="str">
        <v>( 訪看28 )第    182 号</v>
      </c>
      <c r="AV727" s="134" t="str">
        <v>( 訪ベⅠ１ )第    311 号</v>
      </c>
      <c r="AW727" s="134" t="str">
        <v>( 訪ベⅠ１注 )第    294 号</v>
      </c>
      <c r="AX727" s="134" t="str">
        <v>( 訪看40 )第    645 号</v>
      </c>
      <c r="AY727" s="134" t="str">
        <v>( 訪看41 )第    212 号</v>
      </c>
      <c r="BM727" s="134" t="s">
        <v>11704</v>
      </c>
      <c r="BN727" s="134" t="s">
        <v>11705</v>
      </c>
      <c r="BO727" s="134" t="s">
        <v>11706</v>
      </c>
      <c r="BP727" s="134" t="s">
        <v>11707</v>
      </c>
      <c r="BQ727" s="134" t="s">
        <v>11708</v>
      </c>
      <c r="BR727" s="134" t="s">
        <v>11709</v>
      </c>
      <c r="BS727" s="134" t="s">
        <v>11710</v>
      </c>
      <c r="BT727" s="134" t="s">
        <v>11711</v>
      </c>
      <c r="BU727" s="134" t="s">
        <v>11712</v>
      </c>
      <c r="BV727" s="134" t="s">
        <v>11713</v>
      </c>
    </row>
    <row r="728" spans="1:76" ht="26.1" customHeight="1" thickBot="1">
      <c r="A728" s="133"/>
      <c r="B728" s="184"/>
      <c r="C728" s="133"/>
      <c r="D728" s="184"/>
      <c r="E728" s="133"/>
      <c r="F728" s="133"/>
      <c r="G728" s="184"/>
      <c r="H728" s="133"/>
      <c r="I728" s="133"/>
      <c r="J728" s="184"/>
      <c r="K728" s="133"/>
      <c r="L728" s="133"/>
      <c r="M728" s="184"/>
      <c r="N728" s="133"/>
      <c r="O728" s="133"/>
      <c r="P728" s="184"/>
      <c r="Q728" s="133"/>
      <c r="R728" s="184"/>
      <c r="S728" s="133"/>
      <c r="T728" s="133"/>
      <c r="U728" s="133"/>
      <c r="V728" s="133"/>
      <c r="W728" s="184"/>
      <c r="X728" s="133"/>
      <c r="Y728" s="133"/>
      <c r="AB728" s="134" t="s">
        <v>6911</v>
      </c>
      <c r="AC728" s="146" t="e" cm="1">
        <f t="array" ref="AC728">_xlfn.TEXTSPLIT(H728,CHAR(10))</f>
        <v>#VALUE!</v>
      </c>
      <c r="AD728" s="146"/>
      <c r="AE728" s="146" t="e">
        <v>#VALUE!</v>
      </c>
      <c r="AG728" s="134" t="e" cm="1" vm="1">
        <f t="array" ref="AG728">_xlfn.TEXTJOIN(",",TRUE,_xlfn._xlws.FILTER(市町村コード!$B$2:$B$186,ISNUMBER(SEARCH(市町村コード!$B$2:$B$186,K728))))</f>
        <v>#VALUE!</v>
      </c>
      <c r="AH728" s="134" t="e" vm="1">
        <v>#VALUE!</v>
      </c>
      <c r="AI728" s="134" t="str">
        <f t="shared" si="22"/>
        <v/>
      </c>
      <c r="AJ728" s="134" t="str">
        <f t="shared" si="23"/>
        <v/>
      </c>
      <c r="AK728" s="134" t="s">
        <v>6911</v>
      </c>
      <c r="AO728" s="133"/>
      <c r="AP728" s="134" t="e" cm="1">
        <f t="array" ref="AP728">_xlfn.TEXTSPLIT(AO728,CHAR(10))</f>
        <v>#VALUE!</v>
      </c>
      <c r="BM728" s="134" t="e">
        <v>#VALUE!</v>
      </c>
    </row>
    <row r="729" spans="1:76" ht="0.95" customHeight="1">
      <c r="A729" s="133"/>
      <c r="B729" s="183"/>
      <c r="C729" s="183"/>
      <c r="D729" s="183"/>
      <c r="E729" s="183"/>
      <c r="F729" s="183"/>
      <c r="G729" s="183"/>
      <c r="H729" s="183"/>
      <c r="I729" s="183"/>
      <c r="J729" s="183"/>
      <c r="K729" s="183"/>
      <c r="L729" s="183"/>
      <c r="M729" s="183"/>
      <c r="N729" s="183"/>
      <c r="O729" s="183"/>
      <c r="P729" s="183"/>
      <c r="Q729" s="183"/>
      <c r="R729" s="183"/>
      <c r="S729" s="183"/>
      <c r="T729" s="183"/>
      <c r="U729" s="183"/>
      <c r="V729" s="183"/>
      <c r="W729" s="133"/>
      <c r="X729" s="133"/>
      <c r="Y729" s="133"/>
      <c r="AB729" s="134" t="s">
        <v>6911</v>
      </c>
      <c r="AC729" s="146" t="e" cm="1">
        <f t="array" ref="AC729">_xlfn.TEXTSPLIT(H729,CHAR(10))</f>
        <v>#VALUE!</v>
      </c>
      <c r="AD729" s="146"/>
      <c r="AE729" s="146" t="e">
        <v>#VALUE!</v>
      </c>
      <c r="AG729" s="134" t="e" cm="1" vm="1">
        <f t="array" ref="AG729">_xlfn.TEXTJOIN(",",TRUE,_xlfn._xlws.FILTER(市町村コード!$B$2:$B$186,ISNUMBER(SEARCH(市町村コード!$B$2:$B$186,K729))))</f>
        <v>#VALUE!</v>
      </c>
      <c r="AH729" s="134" t="e" vm="1">
        <v>#VALUE!</v>
      </c>
      <c r="AI729" s="134" t="str">
        <f t="shared" si="22"/>
        <v/>
      </c>
      <c r="AJ729" s="134" t="str">
        <f t="shared" si="23"/>
        <v/>
      </c>
      <c r="AK729" s="134" t="s">
        <v>6911</v>
      </c>
      <c r="AP729" s="134" t="e" cm="1">
        <f t="array" ref="AP729">_xlfn.TEXTSPLIT(AO729,CHAR(10))</f>
        <v>#VALUE!</v>
      </c>
      <c r="BM729" s="134" t="e">
        <v>#VALUE!</v>
      </c>
    </row>
    <row r="730" spans="1:76" ht="60" customHeight="1">
      <c r="A730" s="133"/>
      <c r="B730" s="133"/>
      <c r="C730" s="133"/>
      <c r="D730" s="133"/>
      <c r="E730" s="133"/>
      <c r="F730" s="133"/>
      <c r="G730" s="133"/>
      <c r="H730" s="133"/>
      <c r="I730" s="133"/>
      <c r="J730" s="133"/>
      <c r="K730" s="133"/>
      <c r="L730" s="133"/>
      <c r="M730" s="133"/>
      <c r="N730" s="133"/>
      <c r="O730" s="133"/>
      <c r="P730" s="133"/>
      <c r="Q730" s="133"/>
      <c r="R730" s="133"/>
      <c r="S730" s="133"/>
      <c r="T730" s="133"/>
      <c r="U730" s="133"/>
      <c r="V730" s="133"/>
      <c r="W730" s="133"/>
      <c r="X730" s="133"/>
      <c r="Y730" s="133"/>
      <c r="AB730" s="134" t="s">
        <v>6911</v>
      </c>
      <c r="AC730" s="146" t="e" cm="1">
        <f t="array" ref="AC730">_xlfn.TEXTSPLIT(H730,CHAR(10))</f>
        <v>#VALUE!</v>
      </c>
      <c r="AD730" s="146"/>
      <c r="AE730" s="146" t="e">
        <v>#VALUE!</v>
      </c>
      <c r="AG730" s="134" t="e" cm="1" vm="1">
        <f t="array" ref="AG730">_xlfn.TEXTJOIN(",",TRUE,_xlfn._xlws.FILTER(市町村コード!$B$2:$B$186,ISNUMBER(SEARCH(市町村コード!$B$2:$B$186,K730))))</f>
        <v>#VALUE!</v>
      </c>
      <c r="AH730" s="134" t="e" vm="1">
        <v>#VALUE!</v>
      </c>
      <c r="AI730" s="134" t="str">
        <f t="shared" si="22"/>
        <v/>
      </c>
      <c r="AJ730" s="134" t="str">
        <f t="shared" si="23"/>
        <v/>
      </c>
      <c r="AK730" s="134" t="s">
        <v>6911</v>
      </c>
      <c r="AO730" s="133"/>
      <c r="AP730" s="134" t="e" cm="1">
        <f t="array" ref="AP730">_xlfn.TEXTSPLIT(AO730,CHAR(10))</f>
        <v>#VALUE!</v>
      </c>
      <c r="BM730" s="134" t="e">
        <v>#VALUE!</v>
      </c>
    </row>
    <row r="731" spans="1:76" ht="12" customHeight="1">
      <c r="A731" s="133"/>
      <c r="B731" s="133"/>
      <c r="C731" s="133"/>
      <c r="D731" s="133"/>
      <c r="E731" s="133"/>
      <c r="F731" s="133"/>
      <c r="G731" s="133"/>
      <c r="H731" s="133"/>
      <c r="I731" s="133"/>
      <c r="J731" s="133"/>
      <c r="K731" s="133"/>
      <c r="L731" s="133"/>
      <c r="M731" s="133"/>
      <c r="N731" s="133"/>
      <c r="O731" s="133"/>
      <c r="P731" s="133"/>
      <c r="Q731" s="133"/>
      <c r="R731" s="133"/>
      <c r="S731" s="133"/>
      <c r="T731" s="133"/>
      <c r="U731" s="133"/>
      <c r="V731" s="133"/>
      <c r="W731" s="133"/>
      <c r="X731" s="133"/>
      <c r="Y731" s="133"/>
      <c r="AB731" s="134" t="s">
        <v>6911</v>
      </c>
      <c r="AC731" s="146" t="e" cm="1">
        <f t="array" ref="AC731">_xlfn.TEXTSPLIT(H731,CHAR(10))</f>
        <v>#VALUE!</v>
      </c>
      <c r="AD731" s="146"/>
      <c r="AE731" s="146" t="e">
        <v>#VALUE!</v>
      </c>
      <c r="AG731" s="134" t="e" cm="1" vm="1">
        <f t="array" ref="AG731">_xlfn.TEXTJOIN(",",TRUE,_xlfn._xlws.FILTER(市町村コード!$B$2:$B$186,ISNUMBER(SEARCH(市町村コード!$B$2:$B$186,K731))))</f>
        <v>#VALUE!</v>
      </c>
      <c r="AH731" s="134" t="e" vm="1">
        <v>#VALUE!</v>
      </c>
      <c r="AI731" s="134" t="str">
        <f t="shared" si="22"/>
        <v/>
      </c>
      <c r="AJ731" s="134" t="str">
        <f t="shared" si="23"/>
        <v/>
      </c>
      <c r="AK731" s="134" t="s">
        <v>6911</v>
      </c>
      <c r="AO731" s="133"/>
      <c r="AP731" s="134" t="e" cm="1">
        <f t="array" ref="AP731">_xlfn.TEXTSPLIT(AO731,CHAR(10))</f>
        <v>#VALUE!</v>
      </c>
      <c r="BM731" s="134" t="e">
        <v>#VALUE!</v>
      </c>
    </row>
    <row r="732" spans="1:76" ht="8.1" customHeight="1">
      <c r="A732" s="133"/>
      <c r="B732" s="133"/>
      <c r="C732" s="133"/>
      <c r="D732" s="133"/>
      <c r="E732" s="133"/>
      <c r="F732" s="133"/>
      <c r="G732" s="133"/>
      <c r="H732" s="133"/>
      <c r="I732" s="178" t="s">
        <v>476</v>
      </c>
      <c r="J732" s="178"/>
      <c r="K732" s="178"/>
      <c r="L732" s="133"/>
      <c r="M732" s="133"/>
      <c r="N732" s="133"/>
      <c r="O732" s="133"/>
      <c r="P732" s="133"/>
      <c r="Q732" s="133"/>
      <c r="R732" s="133"/>
      <c r="S732" s="133"/>
      <c r="T732" s="133"/>
      <c r="U732" s="133"/>
      <c r="V732" s="133"/>
      <c r="W732" s="133"/>
      <c r="X732" s="133"/>
      <c r="Y732" s="133"/>
      <c r="AB732" s="134" t="s">
        <v>6911</v>
      </c>
      <c r="AC732" s="146" t="e" cm="1">
        <f t="array" ref="AC732">_xlfn.TEXTSPLIT(H732,CHAR(10))</f>
        <v>#VALUE!</v>
      </c>
      <c r="AD732" s="146"/>
      <c r="AE732" s="146" t="e">
        <v>#VALUE!</v>
      </c>
      <c r="AG732" s="134" t="e" cm="1" vm="1">
        <f t="array" ref="AG732">_xlfn.TEXTJOIN(",",TRUE,_xlfn._xlws.FILTER(市町村コード!$B$2:$B$186,ISNUMBER(SEARCH(市町村コード!$B$2:$B$186,K732))))</f>
        <v>#VALUE!</v>
      </c>
      <c r="AH732" s="134" t="e" vm="1">
        <v>#VALUE!</v>
      </c>
      <c r="AI732" s="134" t="str">
        <f t="shared" si="22"/>
        <v/>
      </c>
      <c r="AJ732" s="134" t="str">
        <f t="shared" si="23"/>
        <v/>
      </c>
      <c r="AK732" s="134" t="s">
        <v>6911</v>
      </c>
      <c r="AO732" s="133"/>
      <c r="AP732" s="134" t="e" cm="1">
        <f t="array" ref="AP732">_xlfn.TEXTSPLIT(AO732,CHAR(10))</f>
        <v>#VALUE!</v>
      </c>
      <c r="BM732" s="134" t="e">
        <v>#VALUE!</v>
      </c>
    </row>
    <row r="733" spans="1:76" ht="12" customHeight="1">
      <c r="A733" s="133"/>
      <c r="B733" s="179"/>
      <c r="C733" s="179"/>
      <c r="D733" s="179"/>
      <c r="E733" s="179"/>
      <c r="F733" s="133"/>
      <c r="G733" s="133"/>
      <c r="H733" s="133"/>
      <c r="I733" s="178"/>
      <c r="J733" s="178"/>
      <c r="K733" s="178"/>
      <c r="L733" s="133"/>
      <c r="M733" s="133"/>
      <c r="N733" s="133"/>
      <c r="O733" s="133"/>
      <c r="P733" s="133"/>
      <c r="Q733" s="133"/>
      <c r="R733" s="133"/>
      <c r="S733" s="133"/>
      <c r="T733" s="133"/>
      <c r="U733" s="133"/>
      <c r="V733" s="133"/>
      <c r="W733" s="133"/>
      <c r="X733" s="133"/>
      <c r="Y733" s="133"/>
      <c r="AB733" s="134" t="s">
        <v>6911</v>
      </c>
      <c r="AC733" s="146" t="e" cm="1">
        <f t="array" ref="AC733">_xlfn.TEXTSPLIT(H733,CHAR(10))</f>
        <v>#VALUE!</v>
      </c>
      <c r="AD733" s="146"/>
      <c r="AE733" s="146" t="e">
        <v>#VALUE!</v>
      </c>
      <c r="AG733" s="134" t="e" cm="1" vm="1">
        <f t="array" ref="AG733">_xlfn.TEXTJOIN(",",TRUE,_xlfn._xlws.FILTER(市町村コード!$B$2:$B$186,ISNUMBER(SEARCH(市町村コード!$B$2:$B$186,K733))))</f>
        <v>#VALUE!</v>
      </c>
      <c r="AH733" s="134" t="e" vm="1">
        <v>#VALUE!</v>
      </c>
      <c r="AI733" s="134" t="str">
        <f t="shared" si="22"/>
        <v/>
      </c>
      <c r="AJ733" s="134" t="str">
        <f t="shared" si="23"/>
        <v/>
      </c>
      <c r="AK733" s="134" t="s">
        <v>6911</v>
      </c>
      <c r="AO733" s="133"/>
      <c r="AP733" s="134" t="e" cm="1">
        <f t="array" ref="AP733">_xlfn.TEXTSPLIT(AO733,CHAR(10))</f>
        <v>#VALUE!</v>
      </c>
      <c r="BM733" s="134" t="e">
        <v>#VALUE!</v>
      </c>
    </row>
    <row r="734" spans="1:76" ht="14.1" customHeight="1">
      <c r="A734" s="133"/>
      <c r="B734" s="133"/>
      <c r="C734" s="180" t="s">
        <v>477</v>
      </c>
      <c r="D734" s="180"/>
      <c r="E734" s="180"/>
      <c r="F734" s="180"/>
      <c r="G734" s="180"/>
      <c r="H734" s="180"/>
      <c r="I734" s="180"/>
      <c r="J734" s="180"/>
      <c r="K734" s="180"/>
      <c r="L734" s="133"/>
      <c r="M734" s="133"/>
      <c r="N734" s="133"/>
      <c r="O734" s="181" t="s">
        <v>478</v>
      </c>
      <c r="P734" s="181"/>
      <c r="Q734" s="181"/>
      <c r="R734" s="181"/>
      <c r="S734" s="181"/>
      <c r="T734" s="135" t="s">
        <v>809</v>
      </c>
      <c r="U734" s="136" t="s">
        <v>480</v>
      </c>
      <c r="V734" s="133"/>
      <c r="W734" s="133"/>
      <c r="X734" s="133"/>
      <c r="Y734" s="133"/>
      <c r="AB734" s="134" t="s">
        <v>6911</v>
      </c>
      <c r="AC734" s="146" t="e" cm="1">
        <f t="array" ref="AC734">_xlfn.TEXTSPLIT(H734,CHAR(10))</f>
        <v>#VALUE!</v>
      </c>
      <c r="AD734" s="146"/>
      <c r="AE734" s="146" t="e">
        <v>#VALUE!</v>
      </c>
      <c r="AG734" s="134" t="e" cm="1" vm="1">
        <f t="array" ref="AG734">_xlfn.TEXTJOIN(",",TRUE,_xlfn._xlws.FILTER(市町村コード!$B$2:$B$186,ISNUMBER(SEARCH(市町村コード!$B$2:$B$186,K734))))</f>
        <v>#VALUE!</v>
      </c>
      <c r="AH734" s="134" t="e" vm="1">
        <v>#VALUE!</v>
      </c>
      <c r="AI734" s="134" t="str">
        <f t="shared" si="22"/>
        <v/>
      </c>
      <c r="AJ734" s="134" t="str">
        <f t="shared" si="23"/>
        <v/>
      </c>
      <c r="AK734" s="134" t="s">
        <v>6911</v>
      </c>
      <c r="AP734" s="134" t="e" cm="1">
        <f t="array" ref="AP734">_xlfn.TEXTSPLIT(AO734,CHAR(10))</f>
        <v>#VALUE!</v>
      </c>
      <c r="BM734" s="134" t="e">
        <v>#VALUE!</v>
      </c>
    </row>
    <row r="735" spans="1:76" ht="0.95" customHeight="1" thickBot="1">
      <c r="A735" s="133"/>
      <c r="B735" s="133"/>
      <c r="C735" s="133"/>
      <c r="D735" s="133"/>
      <c r="E735" s="133"/>
      <c r="F735" s="133"/>
      <c r="G735" s="133"/>
      <c r="H735" s="133"/>
      <c r="I735" s="133"/>
      <c r="J735" s="133"/>
      <c r="K735" s="133"/>
      <c r="L735" s="133"/>
      <c r="M735" s="133"/>
      <c r="N735" s="133"/>
      <c r="O735" s="133"/>
      <c r="P735" s="133"/>
      <c r="Q735" s="133"/>
      <c r="R735" s="133"/>
      <c r="S735" s="133"/>
      <c r="T735" s="133"/>
      <c r="U735" s="133"/>
      <c r="V735" s="133"/>
      <c r="W735" s="133"/>
      <c r="X735" s="133"/>
      <c r="Y735" s="133"/>
      <c r="AB735" s="134" t="s">
        <v>6911</v>
      </c>
      <c r="AC735" s="146" t="e" cm="1">
        <f t="array" ref="AC735">_xlfn.TEXTSPLIT(H735,CHAR(10))</f>
        <v>#VALUE!</v>
      </c>
      <c r="AD735" s="146"/>
      <c r="AE735" s="146" t="e">
        <v>#VALUE!</v>
      </c>
      <c r="AG735" s="134" t="e" cm="1" vm="1">
        <f t="array" ref="AG735">_xlfn.TEXTJOIN(",",TRUE,_xlfn._xlws.FILTER(市町村コード!$B$2:$B$186,ISNUMBER(SEARCH(市町村コード!$B$2:$B$186,K735))))</f>
        <v>#VALUE!</v>
      </c>
      <c r="AH735" s="134" t="e" vm="1">
        <v>#VALUE!</v>
      </c>
      <c r="AI735" s="134" t="str">
        <f t="shared" si="22"/>
        <v/>
      </c>
      <c r="AJ735" s="134" t="str">
        <f t="shared" si="23"/>
        <v/>
      </c>
      <c r="AK735" s="134" t="s">
        <v>6911</v>
      </c>
      <c r="AO735" s="133"/>
      <c r="AP735" s="134" t="e" cm="1">
        <f t="array" ref="AP735">_xlfn.TEXTSPLIT(AO735,CHAR(10))</f>
        <v>#VALUE!</v>
      </c>
      <c r="BM735" s="134" t="e">
        <v>#VALUE!</v>
      </c>
    </row>
    <row r="736" spans="1:76" ht="0.95" customHeight="1">
      <c r="A736" s="133"/>
      <c r="B736" s="176"/>
      <c r="C736" s="176"/>
      <c r="D736" s="176"/>
      <c r="E736" s="176"/>
      <c r="F736" s="176"/>
      <c r="G736" s="176"/>
      <c r="H736" s="176"/>
      <c r="I736" s="176"/>
      <c r="J736" s="176"/>
      <c r="K736" s="176"/>
      <c r="L736" s="176"/>
      <c r="M736" s="176"/>
      <c r="N736" s="176"/>
      <c r="O736" s="176"/>
      <c r="P736" s="176"/>
      <c r="Q736" s="176"/>
      <c r="R736" s="176"/>
      <c r="S736" s="176"/>
      <c r="T736" s="176"/>
      <c r="U736" s="176"/>
      <c r="V736" s="176"/>
      <c r="W736" s="176"/>
      <c r="X736" s="133"/>
      <c r="Y736" s="133"/>
      <c r="AB736" s="134" t="s">
        <v>6911</v>
      </c>
      <c r="AC736" s="146" t="e" cm="1">
        <f t="array" ref="AC736">_xlfn.TEXTSPLIT(H736,CHAR(10))</f>
        <v>#VALUE!</v>
      </c>
      <c r="AD736" s="146"/>
      <c r="AE736" s="146" t="e">
        <v>#VALUE!</v>
      </c>
      <c r="AG736" s="134" t="e" cm="1" vm="1">
        <f t="array" ref="AG736">_xlfn.TEXTJOIN(",",TRUE,_xlfn._xlws.FILTER(市町村コード!$B$2:$B$186,ISNUMBER(SEARCH(市町村コード!$B$2:$B$186,K736))))</f>
        <v>#VALUE!</v>
      </c>
      <c r="AH736" s="134" t="e" vm="1">
        <v>#VALUE!</v>
      </c>
      <c r="AI736" s="134" t="str">
        <f t="shared" si="22"/>
        <v/>
      </c>
      <c r="AJ736" s="134" t="str">
        <f t="shared" si="23"/>
        <v/>
      </c>
      <c r="AK736" s="134" t="s">
        <v>6911</v>
      </c>
      <c r="AP736" s="134" t="e" cm="1">
        <f t="array" ref="AP736">_xlfn.TEXTSPLIT(AO736,CHAR(10))</f>
        <v>#VALUE!</v>
      </c>
      <c r="BM736" s="134" t="e">
        <v>#VALUE!</v>
      </c>
    </row>
    <row r="737" spans="1:74" ht="15.95" customHeight="1" thickBot="1">
      <c r="A737" s="133"/>
      <c r="B737" s="137"/>
      <c r="C737" s="138" t="s">
        <v>481</v>
      </c>
      <c r="D737" s="137"/>
      <c r="E737" s="177" t="s">
        <v>482</v>
      </c>
      <c r="F737" s="177"/>
      <c r="G737" s="137"/>
      <c r="H737" s="177" t="s">
        <v>483</v>
      </c>
      <c r="I737" s="177"/>
      <c r="J737" s="137"/>
      <c r="K737" s="177" t="s">
        <v>484</v>
      </c>
      <c r="L737" s="177"/>
      <c r="M737" s="137"/>
      <c r="N737" s="177" t="s">
        <v>485</v>
      </c>
      <c r="O737" s="177"/>
      <c r="P737" s="137"/>
      <c r="Q737" s="139" t="s">
        <v>486</v>
      </c>
      <c r="R737" s="137"/>
      <c r="S737" s="177" t="s">
        <v>487</v>
      </c>
      <c r="T737" s="177"/>
      <c r="U737" s="177"/>
      <c r="V737" s="177"/>
      <c r="W737" s="137"/>
      <c r="X737" s="133"/>
      <c r="Y737" s="133"/>
      <c r="AB737" s="134" t="s">
        <v>482</v>
      </c>
      <c r="AC737" s="146" t="str" cm="1">
        <f t="array" ref="AC737">_xlfn.TEXTSPLIT(H737,CHAR(10))</f>
        <v>事業者名/事業所名</v>
      </c>
      <c r="AD737" s="146"/>
      <c r="AE737" s="146" t="s">
        <v>483</v>
      </c>
      <c r="AG737" s="134" t="e" cm="1" vm="1">
        <f t="array" ref="AG737">_xlfn.TEXTJOIN(",",TRUE,_xlfn._xlws.FILTER(市町村コード!$B$2:$B$186,ISNUMBER(SEARCH(市町村コード!$B$2:$B$186,K737))))</f>
        <v>#VALUE!</v>
      </c>
      <c r="AH737" s="134" t="e" vm="1">
        <v>#VALUE!</v>
      </c>
      <c r="AI737" s="134" t="str">
        <f t="shared" si="22"/>
        <v/>
      </c>
      <c r="AJ737" s="134" t="str">
        <f t="shared" si="23"/>
        <v>事業所所在地</v>
      </c>
      <c r="AK737" s="134" t="s">
        <v>484</v>
      </c>
      <c r="AO737" s="139" t="s">
        <v>486</v>
      </c>
      <c r="AP737" s="134" t="str" cm="1">
        <f t="array" ref="AP737">_xlfn.TEXTSPLIT(AO737,CHAR(10))</f>
        <v>受理番号</v>
      </c>
      <c r="BM737" s="134" t="s">
        <v>486</v>
      </c>
    </row>
    <row r="738" spans="1:74" ht="66" customHeight="1" thickBot="1">
      <c r="A738" s="133"/>
      <c r="B738" s="184"/>
      <c r="C738" s="140" t="s">
        <v>2289</v>
      </c>
      <c r="D738" s="184"/>
      <c r="E738" s="174" t="s">
        <v>2290</v>
      </c>
      <c r="F738" s="174"/>
      <c r="G738" s="184"/>
      <c r="H738" s="175" t="s">
        <v>2291</v>
      </c>
      <c r="I738" s="175"/>
      <c r="J738" s="184"/>
      <c r="K738" s="175" t="s">
        <v>2292</v>
      </c>
      <c r="L738" s="175"/>
      <c r="M738" s="184"/>
      <c r="N738" s="182" t="s">
        <v>2293</v>
      </c>
      <c r="O738" s="182"/>
      <c r="P738" s="184"/>
      <c r="Q738" s="141" t="s">
        <v>2294</v>
      </c>
      <c r="R738" s="184"/>
      <c r="S738" s="173" t="s">
        <v>2295</v>
      </c>
      <c r="T738" s="173"/>
      <c r="U738" s="173"/>
      <c r="V738" s="173"/>
      <c r="W738" s="184"/>
      <c r="X738" s="133"/>
      <c r="Y738" s="133"/>
      <c r="AB738" s="134" t="s">
        <v>9372</v>
      </c>
      <c r="AC738" s="146" t="str" cm="1">
        <f t="array" ref="AC738:AD738">_xlfn.TEXTSPLIT(H738,CHAR(10))</f>
        <v>株式会社ＢＲＡＶＥ</v>
      </c>
      <c r="AD738" s="146" t="str">
        <v>訪問看護　西野さくらケア</v>
      </c>
      <c r="AE738" s="146" t="s">
        <v>8040</v>
      </c>
      <c r="AF738" s="134" t="s">
        <v>8041</v>
      </c>
      <c r="AG738" s="134" t="str" cm="1">
        <f t="array" ref="AG738">_xlfn.TEXTJOIN(",",TRUE,_xlfn._xlws.FILTER(市町村コード!$B$2:$B$186,ISNUMBER(SEARCH(市町村コード!$B$2:$B$186,K738))))</f>
        <v>札幌市</v>
      </c>
      <c r="AH738" s="134" t="s">
        <v>6712</v>
      </c>
      <c r="AI738" s="134" t="str">
        <f t="shared" si="22"/>
        <v xml:space="preserve">
札幌市西区西野二条５丁目５番１号</v>
      </c>
      <c r="AJ738" s="134" t="str">
        <f t="shared" si="23"/>
        <v>〒063－0032</v>
      </c>
      <c r="AK738" s="134" t="s">
        <v>7059</v>
      </c>
      <c r="AO738" s="142" t="s">
        <v>2294</v>
      </c>
      <c r="AP738" s="134" t="str" cm="1">
        <f t="array" ref="AP738:AV738">_xlfn.TEXTSPLIT(AO738,CHAR(10))</f>
        <v>( 訪看10 )第    584 号</v>
      </c>
      <c r="AQ738" s="134" t="str">
        <v>( 訪看24 )第    863 号</v>
      </c>
      <c r="AR738" s="134" t="str">
        <v>( 訪看25 )第    935 号</v>
      </c>
      <c r="AS738" s="134" t="str">
        <v>( 訪看27 )第    287 号</v>
      </c>
      <c r="AT738" s="134" t="str">
        <v>( 訪看28 )第    188 号</v>
      </c>
      <c r="AU738" s="134" t="str">
        <v>( 訪看34 )第     18 号</v>
      </c>
      <c r="AV738" s="134" t="str">
        <v>( 訪看41 )第    213 号</v>
      </c>
      <c r="BM738" s="134" t="s">
        <v>11714</v>
      </c>
      <c r="BN738" s="134" t="s">
        <v>11715</v>
      </c>
      <c r="BO738" s="134" t="s">
        <v>11716</v>
      </c>
      <c r="BP738" s="134" t="s">
        <v>11717</v>
      </c>
      <c r="BQ738" s="134" t="s">
        <v>11718</v>
      </c>
      <c r="BR738" s="134" t="s">
        <v>11719</v>
      </c>
      <c r="BS738" s="134" t="s">
        <v>11720</v>
      </c>
    </row>
    <row r="739" spans="1:74" ht="120" customHeight="1" thickBot="1">
      <c r="A739" s="133"/>
      <c r="B739" s="184"/>
      <c r="C739" s="140" t="s">
        <v>2296</v>
      </c>
      <c r="D739" s="184"/>
      <c r="E739" s="174" t="s">
        <v>2297</v>
      </c>
      <c r="F739" s="174"/>
      <c r="G739" s="184"/>
      <c r="H739" s="175" t="s">
        <v>2298</v>
      </c>
      <c r="I739" s="175"/>
      <c r="J739" s="184"/>
      <c r="K739" s="175" t="s">
        <v>2299</v>
      </c>
      <c r="L739" s="175"/>
      <c r="M739" s="184"/>
      <c r="N739" s="182" t="s">
        <v>2300</v>
      </c>
      <c r="O739" s="182"/>
      <c r="P739" s="184"/>
      <c r="Q739" s="141" t="s">
        <v>2301</v>
      </c>
      <c r="R739" s="184"/>
      <c r="S739" s="173" t="s">
        <v>2302</v>
      </c>
      <c r="T739" s="173"/>
      <c r="U739" s="173"/>
      <c r="V739" s="173"/>
      <c r="W739" s="184"/>
      <c r="X739" s="133"/>
      <c r="Y739" s="133"/>
      <c r="AB739" s="134" t="s">
        <v>9373</v>
      </c>
      <c r="AC739" s="146" t="str" cm="1">
        <f t="array" ref="AC739:AD739">_xlfn.TEXTSPLIT(H739,CHAR(10))</f>
        <v>株式会社アンビス</v>
      </c>
      <c r="AD739" s="146" t="str">
        <v>医心館　訪問看護ステーション　琴似</v>
      </c>
      <c r="AE739" s="146" t="s">
        <v>8042</v>
      </c>
      <c r="AF739" s="134" t="s">
        <v>8043</v>
      </c>
      <c r="AG739" s="134" t="str" cm="1">
        <f t="array" ref="AG739">_xlfn.TEXTJOIN(",",TRUE,_xlfn._xlws.FILTER(市町村コード!$B$2:$B$186,ISNUMBER(SEARCH(市町村コード!$B$2:$B$186,K739))))</f>
        <v>札幌市</v>
      </c>
      <c r="AH739" s="134" t="s">
        <v>6712</v>
      </c>
      <c r="AI739" s="134" t="str">
        <f t="shared" si="22"/>
        <v xml:space="preserve">
札幌市西区琴似二条２丁目１番７号</v>
      </c>
      <c r="AJ739" s="134" t="str">
        <f t="shared" si="23"/>
        <v>〒063－0812</v>
      </c>
      <c r="AK739" s="134" t="s">
        <v>7051</v>
      </c>
      <c r="AO739" s="142" t="s">
        <v>2301</v>
      </c>
      <c r="AP739" s="134" t="str" cm="1">
        <f t="array" ref="AP739:AX739">_xlfn.TEXTSPLIT(AO739,CHAR(10))</f>
        <v>( 訪看23 )第    914 号</v>
      </c>
      <c r="AQ739" s="134" t="str">
        <v>( 訪看25 )第    985 号</v>
      </c>
      <c r="AR739" s="134" t="str">
        <v>( 訪看34 )第    248 号</v>
      </c>
      <c r="AS739" s="134" t="str">
        <v>( 訪看36 )第      5 号</v>
      </c>
      <c r="AT739" s="134" t="str">
        <v>( 訪ベⅠ１ )第     33 号</v>
      </c>
      <c r="AU739" s="134" t="str">
        <v>( 訪ベⅠ１注 )第    359 号</v>
      </c>
      <c r="AV739" s="134" t="str">
        <v>( 訪ベⅡ１８ )第     12 号</v>
      </c>
      <c r="AW739" s="134" t="str">
        <v>( 訪ベⅡ１８注 )第     16 号</v>
      </c>
      <c r="AX739" s="134" t="str">
        <v>( 訪看41 )第    214 号</v>
      </c>
      <c r="BM739" s="134" t="s">
        <v>11721</v>
      </c>
      <c r="BN739" s="134" t="s">
        <v>11722</v>
      </c>
      <c r="BO739" s="134" t="s">
        <v>11723</v>
      </c>
      <c r="BP739" s="134" t="s">
        <v>11724</v>
      </c>
      <c r="BQ739" s="134" t="s">
        <v>11725</v>
      </c>
      <c r="BR739" s="134" t="s">
        <v>11726</v>
      </c>
      <c r="BS739" s="134" t="s">
        <v>11727</v>
      </c>
      <c r="BT739" s="134" t="s">
        <v>11728</v>
      </c>
      <c r="BU739" s="134" t="s">
        <v>11729</v>
      </c>
    </row>
    <row r="740" spans="1:74" ht="66" customHeight="1" thickBot="1">
      <c r="A740" s="133"/>
      <c r="B740" s="184"/>
      <c r="C740" s="140" t="s">
        <v>2303</v>
      </c>
      <c r="D740" s="184"/>
      <c r="E740" s="174" t="s">
        <v>2304</v>
      </c>
      <c r="F740" s="174"/>
      <c r="G740" s="184"/>
      <c r="H740" s="175" t="s">
        <v>2305</v>
      </c>
      <c r="I740" s="175"/>
      <c r="J740" s="184"/>
      <c r="K740" s="175" t="s">
        <v>2306</v>
      </c>
      <c r="L740" s="175"/>
      <c r="M740" s="184"/>
      <c r="N740" s="182" t="s">
        <v>2307</v>
      </c>
      <c r="O740" s="182"/>
      <c r="P740" s="184"/>
      <c r="Q740" s="141" t="s">
        <v>2308</v>
      </c>
      <c r="R740" s="184"/>
      <c r="S740" s="173" t="s">
        <v>2309</v>
      </c>
      <c r="T740" s="173"/>
      <c r="U740" s="173"/>
      <c r="V740" s="173"/>
      <c r="W740" s="184"/>
      <c r="X740" s="133"/>
      <c r="Y740" s="133"/>
      <c r="AB740" s="134" t="s">
        <v>9374</v>
      </c>
      <c r="AC740" s="146" t="str" cm="1">
        <f t="array" ref="AC740:AD740">_xlfn.TEXTSPLIT(H740,CHAR(10))</f>
        <v>合同会社ハピエストナーシング</v>
      </c>
      <c r="AD740" s="146" t="str">
        <v>おうちｄｅ看護</v>
      </c>
      <c r="AE740" s="146" t="s">
        <v>8044</v>
      </c>
      <c r="AF740" s="134" t="s">
        <v>8045</v>
      </c>
      <c r="AG740" s="134" t="str" cm="1">
        <f t="array" ref="AG740">_xlfn.TEXTJOIN(",",TRUE,_xlfn._xlws.FILTER(市町村コード!$B$2:$B$186,ISNUMBER(SEARCH(市町村コード!$B$2:$B$186,K740))))</f>
        <v>札幌市</v>
      </c>
      <c r="AH740" s="134" t="s">
        <v>6712</v>
      </c>
      <c r="AI740" s="134" t="str">
        <f t="shared" si="22"/>
        <v xml:space="preserve">
札幌市手稲区新発寒五条２丁目１番２６　７０１号室</v>
      </c>
      <c r="AJ740" s="134" t="str">
        <f t="shared" si="23"/>
        <v>〒006－0805</v>
      </c>
      <c r="AK740" s="134" t="s">
        <v>7093</v>
      </c>
      <c r="AO740" s="142" t="s">
        <v>2308</v>
      </c>
      <c r="AP740" s="134" t="str" cm="1">
        <f t="array" ref="AP740:AV740">_xlfn.TEXTSPLIT(AO740,CHAR(10))</f>
        <v>( 訪看23 )第    923 号</v>
      </c>
      <c r="AQ740" s="134" t="str">
        <v>( 訪看24 )第   1103 号</v>
      </c>
      <c r="AR740" s="134" t="str">
        <v>( 訪看25 )第    994 号</v>
      </c>
      <c r="AS740" s="134" t="str">
        <v>( 訪看32 )第     55 号</v>
      </c>
      <c r="AT740" s="134" t="str">
        <v>( 訪看34 )第    383 号</v>
      </c>
      <c r="AU740" s="134" t="str">
        <v>( 訪看35 )第      1 号</v>
      </c>
      <c r="AV740" s="134" t="str">
        <v>( 訪看40 )第    253 号</v>
      </c>
      <c r="BM740" s="134" t="s">
        <v>11730</v>
      </c>
      <c r="BN740" s="134" t="s">
        <v>11731</v>
      </c>
      <c r="BO740" s="134" t="s">
        <v>11732</v>
      </c>
      <c r="BP740" s="134" t="s">
        <v>11733</v>
      </c>
      <c r="BQ740" s="134" t="s">
        <v>11734</v>
      </c>
      <c r="BR740" s="134" t="s">
        <v>11735</v>
      </c>
      <c r="BS740" s="134" t="s">
        <v>11736</v>
      </c>
    </row>
    <row r="741" spans="1:74" ht="120" customHeight="1" thickBot="1">
      <c r="A741" s="133"/>
      <c r="B741" s="184"/>
      <c r="C741" s="140" t="s">
        <v>2310</v>
      </c>
      <c r="D741" s="184"/>
      <c r="E741" s="174" t="s">
        <v>2311</v>
      </c>
      <c r="F741" s="174"/>
      <c r="G741" s="184"/>
      <c r="H741" s="175" t="s">
        <v>2312</v>
      </c>
      <c r="I741" s="175"/>
      <c r="J741" s="184"/>
      <c r="K741" s="175" t="s">
        <v>2313</v>
      </c>
      <c r="L741" s="175"/>
      <c r="M741" s="184"/>
      <c r="N741" s="182" t="s">
        <v>2314</v>
      </c>
      <c r="O741" s="182"/>
      <c r="P741" s="184"/>
      <c r="Q741" s="141" t="s">
        <v>2315</v>
      </c>
      <c r="R741" s="184"/>
      <c r="S741" s="173" t="s">
        <v>2316</v>
      </c>
      <c r="T741" s="173"/>
      <c r="U741" s="173"/>
      <c r="V741" s="173"/>
      <c r="W741" s="184"/>
      <c r="X741" s="133"/>
      <c r="Y741" s="133"/>
      <c r="AB741" s="134" t="s">
        <v>9375</v>
      </c>
      <c r="AC741" s="146" t="str" cm="1">
        <f t="array" ref="AC741:AD741">_xlfn.TEXTSPLIT(H741,CHAR(10))</f>
        <v>株式会社シーユーシー・ホスピス</v>
      </c>
      <c r="AD741" s="146" t="str">
        <v>看護クラーク札幌西</v>
      </c>
      <c r="AE741" s="146" t="s">
        <v>7819</v>
      </c>
      <c r="AF741" s="134" t="s">
        <v>8046</v>
      </c>
      <c r="AG741" s="134" t="str" cm="1">
        <f t="array" ref="AG741">_xlfn.TEXTJOIN(",",TRUE,_xlfn._xlws.FILTER(市町村コード!$B$2:$B$186,ISNUMBER(SEARCH(市町村コード!$B$2:$B$186,K741))))</f>
        <v>札幌市</v>
      </c>
      <c r="AH741" s="134" t="s">
        <v>6712</v>
      </c>
      <c r="AI741" s="134" t="str">
        <f t="shared" si="22"/>
        <v xml:space="preserve">
札幌市西区西野三条５丁目６番３０号</v>
      </c>
      <c r="AJ741" s="134" t="str">
        <f t="shared" si="23"/>
        <v>〒063－0033</v>
      </c>
      <c r="AK741" s="134" t="s">
        <v>7066</v>
      </c>
      <c r="AO741" s="142" t="s">
        <v>2315</v>
      </c>
      <c r="AP741" s="134" t="str" cm="1">
        <f t="array" ref="AP741:AX741">_xlfn.TEXTSPLIT(AO741,CHAR(10))</f>
        <v>( 訪看23 )第    922 号</v>
      </c>
      <c r="AQ741" s="134" t="str">
        <v>( 訪看25 )第    993 号</v>
      </c>
      <c r="AR741" s="134" t="str">
        <v>( 訪看34 )第    102 号</v>
      </c>
      <c r="AS741" s="134" t="str">
        <v>( 訪看36 )第     23 号</v>
      </c>
      <c r="AT741" s="134" t="str">
        <v>( 訪ベⅠ１ )第     11 号</v>
      </c>
      <c r="AU741" s="134" t="str">
        <v>( 訪ベⅠ１注 )第    316 号</v>
      </c>
      <c r="AV741" s="134" t="str">
        <v>( 訪ベⅡ１８ )第     16 号</v>
      </c>
      <c r="AW741" s="134" t="str">
        <v>( 訪ベⅡ１８注 )第     12 号</v>
      </c>
      <c r="AX741" s="134" t="str">
        <v>( 訪看41 )第    215 号</v>
      </c>
      <c r="BM741" s="134" t="s">
        <v>11737</v>
      </c>
      <c r="BN741" s="134" t="s">
        <v>11738</v>
      </c>
      <c r="BO741" s="134" t="s">
        <v>11739</v>
      </c>
      <c r="BP741" s="134" t="s">
        <v>11740</v>
      </c>
      <c r="BQ741" s="134" t="s">
        <v>11741</v>
      </c>
      <c r="BR741" s="134" t="s">
        <v>11742</v>
      </c>
      <c r="BS741" s="134" t="s">
        <v>11743</v>
      </c>
      <c r="BT741" s="134" t="s">
        <v>11744</v>
      </c>
      <c r="BU741" s="134" t="s">
        <v>11745</v>
      </c>
    </row>
    <row r="742" spans="1:74" ht="98.1" customHeight="1" thickBot="1">
      <c r="A742" s="133"/>
      <c r="B742" s="184"/>
      <c r="C742" s="133"/>
      <c r="D742" s="184"/>
      <c r="E742" s="133"/>
      <c r="F742" s="133"/>
      <c r="G742" s="184"/>
      <c r="H742" s="133"/>
      <c r="I742" s="133"/>
      <c r="J742" s="184"/>
      <c r="K742" s="133"/>
      <c r="L742" s="133"/>
      <c r="M742" s="184"/>
      <c r="N742" s="133"/>
      <c r="O742" s="133"/>
      <c r="P742" s="184"/>
      <c r="Q742" s="133"/>
      <c r="R742" s="184"/>
      <c r="S742" s="133"/>
      <c r="T742" s="133"/>
      <c r="U742" s="133"/>
      <c r="V742" s="133"/>
      <c r="W742" s="184"/>
      <c r="X742" s="133"/>
      <c r="Y742" s="133"/>
      <c r="AB742" s="134" t="s">
        <v>6911</v>
      </c>
      <c r="AC742" s="146" t="e" cm="1">
        <f t="array" ref="AC742">_xlfn.TEXTSPLIT(H742,CHAR(10))</f>
        <v>#VALUE!</v>
      </c>
      <c r="AD742" s="146"/>
      <c r="AE742" s="146" t="e">
        <v>#VALUE!</v>
      </c>
      <c r="AG742" s="134" t="e" cm="1" vm="1">
        <f t="array" ref="AG742">_xlfn.TEXTJOIN(",",TRUE,_xlfn._xlws.FILTER(市町村コード!$B$2:$B$186,ISNUMBER(SEARCH(市町村コード!$B$2:$B$186,K742))))</f>
        <v>#VALUE!</v>
      </c>
      <c r="AH742" s="134" t="e" vm="1">
        <v>#VALUE!</v>
      </c>
      <c r="AI742" s="134" t="str">
        <f t="shared" si="22"/>
        <v/>
      </c>
      <c r="AJ742" s="134" t="str">
        <f t="shared" si="23"/>
        <v/>
      </c>
      <c r="AK742" s="134" t="s">
        <v>6911</v>
      </c>
      <c r="AO742" s="133"/>
      <c r="AP742" s="134" t="e" cm="1">
        <f t="array" ref="AP742">_xlfn.TEXTSPLIT(AO742,CHAR(10))</f>
        <v>#VALUE!</v>
      </c>
      <c r="BM742" s="134" t="e">
        <v>#VALUE!</v>
      </c>
    </row>
    <row r="743" spans="1:74" ht="0.95" customHeight="1">
      <c r="A743" s="133"/>
      <c r="B743" s="183"/>
      <c r="C743" s="183"/>
      <c r="D743" s="183"/>
      <c r="E743" s="183"/>
      <c r="F743" s="183"/>
      <c r="G743" s="183"/>
      <c r="H743" s="183"/>
      <c r="I743" s="183"/>
      <c r="J743" s="183"/>
      <c r="K743" s="183"/>
      <c r="L743" s="183"/>
      <c r="M743" s="183"/>
      <c r="N743" s="183"/>
      <c r="O743" s="183"/>
      <c r="P743" s="183"/>
      <c r="Q743" s="183"/>
      <c r="R743" s="183"/>
      <c r="S743" s="183"/>
      <c r="T743" s="183"/>
      <c r="U743" s="183"/>
      <c r="V743" s="183"/>
      <c r="W743" s="133"/>
      <c r="X743" s="133"/>
      <c r="Y743" s="133"/>
      <c r="AB743" s="134" t="s">
        <v>6911</v>
      </c>
      <c r="AC743" s="146" t="e" cm="1">
        <f t="array" ref="AC743">_xlfn.TEXTSPLIT(H743,CHAR(10))</f>
        <v>#VALUE!</v>
      </c>
      <c r="AD743" s="146"/>
      <c r="AE743" s="146" t="e">
        <v>#VALUE!</v>
      </c>
      <c r="AG743" s="134" t="e" cm="1" vm="1">
        <f t="array" ref="AG743">_xlfn.TEXTJOIN(",",TRUE,_xlfn._xlws.FILTER(市町村コード!$B$2:$B$186,ISNUMBER(SEARCH(市町村コード!$B$2:$B$186,K743))))</f>
        <v>#VALUE!</v>
      </c>
      <c r="AH743" s="134" t="e" vm="1">
        <v>#VALUE!</v>
      </c>
      <c r="AI743" s="134" t="str">
        <f t="shared" si="22"/>
        <v/>
      </c>
      <c r="AJ743" s="134" t="str">
        <f t="shared" si="23"/>
        <v/>
      </c>
      <c r="AK743" s="134" t="s">
        <v>6911</v>
      </c>
      <c r="AP743" s="134" t="e" cm="1">
        <f t="array" ref="AP743">_xlfn.TEXTSPLIT(AO743,CHAR(10))</f>
        <v>#VALUE!</v>
      </c>
      <c r="BM743" s="134" t="e">
        <v>#VALUE!</v>
      </c>
    </row>
    <row r="744" spans="1:74" ht="60" customHeight="1">
      <c r="A744" s="133"/>
      <c r="B744" s="133"/>
      <c r="C744" s="133"/>
      <c r="D744" s="133"/>
      <c r="E744" s="133"/>
      <c r="F744" s="133"/>
      <c r="G744" s="133"/>
      <c r="H744" s="133"/>
      <c r="I744" s="133"/>
      <c r="J744" s="133"/>
      <c r="K744" s="133"/>
      <c r="L744" s="133"/>
      <c r="M744" s="133"/>
      <c r="N744" s="133"/>
      <c r="O744" s="133"/>
      <c r="P744" s="133"/>
      <c r="Q744" s="133"/>
      <c r="R744" s="133"/>
      <c r="S744" s="133"/>
      <c r="T744" s="133"/>
      <c r="U744" s="133"/>
      <c r="V744" s="133"/>
      <c r="W744" s="133"/>
      <c r="X744" s="133"/>
      <c r="Y744" s="133"/>
      <c r="AB744" s="134" t="s">
        <v>6911</v>
      </c>
      <c r="AC744" s="146" t="e" cm="1">
        <f t="array" ref="AC744">_xlfn.TEXTSPLIT(H744,CHAR(10))</f>
        <v>#VALUE!</v>
      </c>
      <c r="AD744" s="146"/>
      <c r="AE744" s="146" t="e">
        <v>#VALUE!</v>
      </c>
      <c r="AG744" s="134" t="e" cm="1" vm="1">
        <f t="array" ref="AG744">_xlfn.TEXTJOIN(",",TRUE,_xlfn._xlws.FILTER(市町村コード!$B$2:$B$186,ISNUMBER(SEARCH(市町村コード!$B$2:$B$186,K744))))</f>
        <v>#VALUE!</v>
      </c>
      <c r="AH744" s="134" t="e" vm="1">
        <v>#VALUE!</v>
      </c>
      <c r="AI744" s="134" t="str">
        <f t="shared" si="22"/>
        <v/>
      </c>
      <c r="AJ744" s="134" t="str">
        <f t="shared" si="23"/>
        <v/>
      </c>
      <c r="AK744" s="134" t="s">
        <v>6911</v>
      </c>
      <c r="AO744" s="133"/>
      <c r="AP744" s="134" t="e" cm="1">
        <f t="array" ref="AP744">_xlfn.TEXTSPLIT(AO744,CHAR(10))</f>
        <v>#VALUE!</v>
      </c>
      <c r="BM744" s="134" t="e">
        <v>#VALUE!</v>
      </c>
    </row>
    <row r="745" spans="1:74" ht="12" customHeight="1">
      <c r="A745" s="133"/>
      <c r="B745" s="133"/>
      <c r="C745" s="133"/>
      <c r="D745" s="133"/>
      <c r="E745" s="133"/>
      <c r="F745" s="133"/>
      <c r="G745" s="133"/>
      <c r="H745" s="133"/>
      <c r="I745" s="133"/>
      <c r="J745" s="133"/>
      <c r="K745" s="133"/>
      <c r="L745" s="133"/>
      <c r="M745" s="133"/>
      <c r="N745" s="133"/>
      <c r="O745" s="133"/>
      <c r="P745" s="133"/>
      <c r="Q745" s="133"/>
      <c r="R745" s="133"/>
      <c r="S745" s="133"/>
      <c r="T745" s="133"/>
      <c r="U745" s="133"/>
      <c r="V745" s="133"/>
      <c r="W745" s="133"/>
      <c r="X745" s="133"/>
      <c r="Y745" s="133"/>
      <c r="AB745" s="134" t="s">
        <v>6911</v>
      </c>
      <c r="AC745" s="146" t="e" cm="1">
        <f t="array" ref="AC745">_xlfn.TEXTSPLIT(H745,CHAR(10))</f>
        <v>#VALUE!</v>
      </c>
      <c r="AD745" s="146"/>
      <c r="AE745" s="146" t="e">
        <v>#VALUE!</v>
      </c>
      <c r="AG745" s="134" t="e" cm="1" vm="1">
        <f t="array" ref="AG745">_xlfn.TEXTJOIN(",",TRUE,_xlfn._xlws.FILTER(市町村コード!$B$2:$B$186,ISNUMBER(SEARCH(市町村コード!$B$2:$B$186,K745))))</f>
        <v>#VALUE!</v>
      </c>
      <c r="AH745" s="134" t="e" vm="1">
        <v>#VALUE!</v>
      </c>
      <c r="AI745" s="134" t="str">
        <f t="shared" si="22"/>
        <v/>
      </c>
      <c r="AJ745" s="134" t="str">
        <f t="shared" si="23"/>
        <v/>
      </c>
      <c r="AK745" s="134" t="s">
        <v>6911</v>
      </c>
      <c r="AO745" s="133"/>
      <c r="AP745" s="134" t="e" cm="1">
        <f t="array" ref="AP745">_xlfn.TEXTSPLIT(AO745,CHAR(10))</f>
        <v>#VALUE!</v>
      </c>
      <c r="BM745" s="134" t="e">
        <v>#VALUE!</v>
      </c>
    </row>
    <row r="746" spans="1:74" ht="8.1" customHeight="1">
      <c r="A746" s="133"/>
      <c r="B746" s="133"/>
      <c r="C746" s="133"/>
      <c r="D746" s="133"/>
      <c r="E746" s="133"/>
      <c r="F746" s="133"/>
      <c r="G746" s="133"/>
      <c r="H746" s="133"/>
      <c r="I746" s="178" t="s">
        <v>476</v>
      </c>
      <c r="J746" s="178"/>
      <c r="K746" s="178"/>
      <c r="L746" s="133"/>
      <c r="M746" s="133"/>
      <c r="N746" s="133"/>
      <c r="O746" s="133"/>
      <c r="P746" s="133"/>
      <c r="Q746" s="133"/>
      <c r="R746" s="133"/>
      <c r="S746" s="133"/>
      <c r="T746" s="133"/>
      <c r="U746" s="133"/>
      <c r="V746" s="133"/>
      <c r="W746" s="133"/>
      <c r="X746" s="133"/>
      <c r="Y746" s="133"/>
      <c r="AB746" s="134" t="s">
        <v>6911</v>
      </c>
      <c r="AC746" s="146" t="e" cm="1">
        <f t="array" ref="AC746">_xlfn.TEXTSPLIT(H746,CHAR(10))</f>
        <v>#VALUE!</v>
      </c>
      <c r="AD746" s="146"/>
      <c r="AE746" s="146" t="e">
        <v>#VALUE!</v>
      </c>
      <c r="AG746" s="134" t="e" cm="1" vm="1">
        <f t="array" ref="AG746">_xlfn.TEXTJOIN(",",TRUE,_xlfn._xlws.FILTER(市町村コード!$B$2:$B$186,ISNUMBER(SEARCH(市町村コード!$B$2:$B$186,K746))))</f>
        <v>#VALUE!</v>
      </c>
      <c r="AH746" s="134" t="e" vm="1">
        <v>#VALUE!</v>
      </c>
      <c r="AI746" s="134" t="str">
        <f t="shared" si="22"/>
        <v/>
      </c>
      <c r="AJ746" s="134" t="str">
        <f t="shared" si="23"/>
        <v/>
      </c>
      <c r="AK746" s="134" t="s">
        <v>6911</v>
      </c>
      <c r="AO746" s="133"/>
      <c r="AP746" s="134" t="e" cm="1">
        <f t="array" ref="AP746">_xlfn.TEXTSPLIT(AO746,CHAR(10))</f>
        <v>#VALUE!</v>
      </c>
      <c r="BM746" s="134" t="e">
        <v>#VALUE!</v>
      </c>
    </row>
    <row r="747" spans="1:74" ht="12" customHeight="1">
      <c r="A747" s="133"/>
      <c r="B747" s="179"/>
      <c r="C747" s="179"/>
      <c r="D747" s="179"/>
      <c r="E747" s="179"/>
      <c r="F747" s="133"/>
      <c r="G747" s="133"/>
      <c r="H747" s="133"/>
      <c r="I747" s="178"/>
      <c r="J747" s="178"/>
      <c r="K747" s="178"/>
      <c r="L747" s="133"/>
      <c r="M747" s="133"/>
      <c r="N747" s="133"/>
      <c r="O747" s="133"/>
      <c r="P747" s="133"/>
      <c r="Q747" s="133"/>
      <c r="R747" s="133"/>
      <c r="S747" s="133"/>
      <c r="T747" s="133"/>
      <c r="U747" s="133"/>
      <c r="V747" s="133"/>
      <c r="W747" s="133"/>
      <c r="X747" s="133"/>
      <c r="Y747" s="133"/>
      <c r="AB747" s="134" t="s">
        <v>6911</v>
      </c>
      <c r="AC747" s="146" t="e" cm="1">
        <f t="array" ref="AC747">_xlfn.TEXTSPLIT(H747,CHAR(10))</f>
        <v>#VALUE!</v>
      </c>
      <c r="AD747" s="146"/>
      <c r="AE747" s="146" t="e">
        <v>#VALUE!</v>
      </c>
      <c r="AG747" s="134" t="e" cm="1" vm="1">
        <f t="array" ref="AG747">_xlfn.TEXTJOIN(",",TRUE,_xlfn._xlws.FILTER(市町村コード!$B$2:$B$186,ISNUMBER(SEARCH(市町村コード!$B$2:$B$186,K747))))</f>
        <v>#VALUE!</v>
      </c>
      <c r="AH747" s="134" t="e" vm="1">
        <v>#VALUE!</v>
      </c>
      <c r="AI747" s="134" t="str">
        <f t="shared" si="22"/>
        <v/>
      </c>
      <c r="AJ747" s="134" t="str">
        <f t="shared" si="23"/>
        <v/>
      </c>
      <c r="AK747" s="134" t="s">
        <v>6911</v>
      </c>
      <c r="AO747" s="133"/>
      <c r="AP747" s="134" t="e" cm="1">
        <f t="array" ref="AP747">_xlfn.TEXTSPLIT(AO747,CHAR(10))</f>
        <v>#VALUE!</v>
      </c>
      <c r="BM747" s="134" t="e">
        <v>#VALUE!</v>
      </c>
    </row>
    <row r="748" spans="1:74" ht="14.1" customHeight="1">
      <c r="A748" s="133"/>
      <c r="B748" s="133"/>
      <c r="C748" s="180" t="s">
        <v>477</v>
      </c>
      <c r="D748" s="180"/>
      <c r="E748" s="180"/>
      <c r="F748" s="180"/>
      <c r="G748" s="180"/>
      <c r="H748" s="180"/>
      <c r="I748" s="180"/>
      <c r="J748" s="180"/>
      <c r="K748" s="180"/>
      <c r="L748" s="133"/>
      <c r="M748" s="133"/>
      <c r="N748" s="133"/>
      <c r="O748" s="181" t="s">
        <v>478</v>
      </c>
      <c r="P748" s="181"/>
      <c r="Q748" s="181"/>
      <c r="R748" s="181"/>
      <c r="S748" s="181"/>
      <c r="T748" s="135" t="s">
        <v>816</v>
      </c>
      <c r="U748" s="136" t="s">
        <v>480</v>
      </c>
      <c r="V748" s="133"/>
      <c r="W748" s="133"/>
      <c r="X748" s="133"/>
      <c r="Y748" s="133"/>
      <c r="AB748" s="134" t="s">
        <v>6911</v>
      </c>
      <c r="AC748" s="146" t="e" cm="1">
        <f t="array" ref="AC748">_xlfn.TEXTSPLIT(H748,CHAR(10))</f>
        <v>#VALUE!</v>
      </c>
      <c r="AD748" s="146"/>
      <c r="AE748" s="146" t="e">
        <v>#VALUE!</v>
      </c>
      <c r="AG748" s="134" t="e" cm="1" vm="1">
        <f t="array" ref="AG748">_xlfn.TEXTJOIN(",",TRUE,_xlfn._xlws.FILTER(市町村コード!$B$2:$B$186,ISNUMBER(SEARCH(市町村コード!$B$2:$B$186,K748))))</f>
        <v>#VALUE!</v>
      </c>
      <c r="AH748" s="134" t="e" vm="1">
        <v>#VALUE!</v>
      </c>
      <c r="AI748" s="134" t="str">
        <f t="shared" si="22"/>
        <v/>
      </c>
      <c r="AJ748" s="134" t="str">
        <f t="shared" si="23"/>
        <v/>
      </c>
      <c r="AK748" s="134" t="s">
        <v>6911</v>
      </c>
      <c r="AP748" s="134" t="e" cm="1">
        <f t="array" ref="AP748">_xlfn.TEXTSPLIT(AO748,CHAR(10))</f>
        <v>#VALUE!</v>
      </c>
      <c r="BM748" s="134" t="e">
        <v>#VALUE!</v>
      </c>
    </row>
    <row r="749" spans="1:74" ht="0.95" customHeight="1" thickBot="1">
      <c r="A749" s="133"/>
      <c r="B749" s="133"/>
      <c r="C749" s="133"/>
      <c r="D749" s="133"/>
      <c r="E749" s="133"/>
      <c r="F749" s="133"/>
      <c r="G749" s="133"/>
      <c r="H749" s="133"/>
      <c r="I749" s="133"/>
      <c r="J749" s="133"/>
      <c r="K749" s="133"/>
      <c r="L749" s="133"/>
      <c r="M749" s="133"/>
      <c r="N749" s="133"/>
      <c r="O749" s="133"/>
      <c r="P749" s="133"/>
      <c r="Q749" s="133"/>
      <c r="R749" s="133"/>
      <c r="S749" s="133"/>
      <c r="T749" s="133"/>
      <c r="U749" s="133"/>
      <c r="V749" s="133"/>
      <c r="W749" s="133"/>
      <c r="X749" s="133"/>
      <c r="Y749" s="133"/>
      <c r="AB749" s="134" t="s">
        <v>6911</v>
      </c>
      <c r="AC749" s="146" t="e" cm="1">
        <f t="array" ref="AC749">_xlfn.TEXTSPLIT(H749,CHAR(10))</f>
        <v>#VALUE!</v>
      </c>
      <c r="AD749" s="146"/>
      <c r="AE749" s="146" t="e">
        <v>#VALUE!</v>
      </c>
      <c r="AG749" s="134" t="e" cm="1" vm="1">
        <f t="array" ref="AG749">_xlfn.TEXTJOIN(",",TRUE,_xlfn._xlws.FILTER(市町村コード!$B$2:$B$186,ISNUMBER(SEARCH(市町村コード!$B$2:$B$186,K749))))</f>
        <v>#VALUE!</v>
      </c>
      <c r="AH749" s="134" t="e" vm="1">
        <v>#VALUE!</v>
      </c>
      <c r="AI749" s="134" t="str">
        <f t="shared" si="22"/>
        <v/>
      </c>
      <c r="AJ749" s="134" t="str">
        <f t="shared" si="23"/>
        <v/>
      </c>
      <c r="AK749" s="134" t="s">
        <v>6911</v>
      </c>
      <c r="AO749" s="133"/>
      <c r="AP749" s="134" t="e" cm="1">
        <f t="array" ref="AP749">_xlfn.TEXTSPLIT(AO749,CHAR(10))</f>
        <v>#VALUE!</v>
      </c>
      <c r="BM749" s="134" t="e">
        <v>#VALUE!</v>
      </c>
    </row>
    <row r="750" spans="1:74" ht="0.95" customHeight="1">
      <c r="A750" s="133"/>
      <c r="B750" s="176"/>
      <c r="C750" s="176"/>
      <c r="D750" s="176"/>
      <c r="E750" s="176"/>
      <c r="F750" s="176"/>
      <c r="G750" s="176"/>
      <c r="H750" s="176"/>
      <c r="I750" s="176"/>
      <c r="J750" s="176"/>
      <c r="K750" s="176"/>
      <c r="L750" s="176"/>
      <c r="M750" s="176"/>
      <c r="N750" s="176"/>
      <c r="O750" s="176"/>
      <c r="P750" s="176"/>
      <c r="Q750" s="176"/>
      <c r="R750" s="176"/>
      <c r="S750" s="176"/>
      <c r="T750" s="176"/>
      <c r="U750" s="176"/>
      <c r="V750" s="176"/>
      <c r="W750" s="176"/>
      <c r="X750" s="133"/>
      <c r="Y750" s="133"/>
      <c r="AB750" s="134" t="s">
        <v>6911</v>
      </c>
      <c r="AC750" s="146" t="e" cm="1">
        <f t="array" ref="AC750">_xlfn.TEXTSPLIT(H750,CHAR(10))</f>
        <v>#VALUE!</v>
      </c>
      <c r="AD750" s="146"/>
      <c r="AE750" s="146" t="e">
        <v>#VALUE!</v>
      </c>
      <c r="AG750" s="134" t="e" cm="1" vm="1">
        <f t="array" ref="AG750">_xlfn.TEXTJOIN(",",TRUE,_xlfn._xlws.FILTER(市町村コード!$B$2:$B$186,ISNUMBER(SEARCH(市町村コード!$B$2:$B$186,K750))))</f>
        <v>#VALUE!</v>
      </c>
      <c r="AH750" s="134" t="e" vm="1">
        <v>#VALUE!</v>
      </c>
      <c r="AI750" s="134" t="str">
        <f t="shared" si="22"/>
        <v/>
      </c>
      <c r="AJ750" s="134" t="str">
        <f t="shared" si="23"/>
        <v/>
      </c>
      <c r="AK750" s="134" t="s">
        <v>6911</v>
      </c>
      <c r="AP750" s="134" t="e" cm="1">
        <f t="array" ref="AP750">_xlfn.TEXTSPLIT(AO750,CHAR(10))</f>
        <v>#VALUE!</v>
      </c>
      <c r="BM750" s="134" t="e">
        <v>#VALUE!</v>
      </c>
    </row>
    <row r="751" spans="1:74" ht="15.95" customHeight="1" thickBot="1">
      <c r="A751" s="133"/>
      <c r="B751" s="137"/>
      <c r="C751" s="138" t="s">
        <v>481</v>
      </c>
      <c r="D751" s="137"/>
      <c r="E751" s="177" t="s">
        <v>482</v>
      </c>
      <c r="F751" s="177"/>
      <c r="G751" s="137"/>
      <c r="H751" s="177" t="s">
        <v>483</v>
      </c>
      <c r="I751" s="177"/>
      <c r="J751" s="137"/>
      <c r="K751" s="177" t="s">
        <v>484</v>
      </c>
      <c r="L751" s="177"/>
      <c r="M751" s="137"/>
      <c r="N751" s="177" t="s">
        <v>485</v>
      </c>
      <c r="O751" s="177"/>
      <c r="P751" s="137"/>
      <c r="Q751" s="139" t="s">
        <v>486</v>
      </c>
      <c r="R751" s="137"/>
      <c r="S751" s="177" t="s">
        <v>487</v>
      </c>
      <c r="T751" s="177"/>
      <c r="U751" s="177"/>
      <c r="V751" s="177"/>
      <c r="W751" s="137"/>
      <c r="X751" s="133"/>
      <c r="Y751" s="133"/>
      <c r="AB751" s="134" t="s">
        <v>482</v>
      </c>
      <c r="AC751" s="146" t="str" cm="1">
        <f t="array" ref="AC751">_xlfn.TEXTSPLIT(H751,CHAR(10))</f>
        <v>事業者名/事業所名</v>
      </c>
      <c r="AD751" s="146"/>
      <c r="AE751" s="146" t="s">
        <v>483</v>
      </c>
      <c r="AG751" s="134" t="e" cm="1" vm="1">
        <f t="array" ref="AG751">_xlfn.TEXTJOIN(",",TRUE,_xlfn._xlws.FILTER(市町村コード!$B$2:$B$186,ISNUMBER(SEARCH(市町村コード!$B$2:$B$186,K751))))</f>
        <v>#VALUE!</v>
      </c>
      <c r="AH751" s="134" t="e" vm="1">
        <v>#VALUE!</v>
      </c>
      <c r="AI751" s="134" t="str">
        <f t="shared" si="22"/>
        <v/>
      </c>
      <c r="AJ751" s="134" t="str">
        <f t="shared" si="23"/>
        <v>事業所所在地</v>
      </c>
      <c r="AK751" s="134" t="s">
        <v>484</v>
      </c>
      <c r="AO751" s="139" t="s">
        <v>486</v>
      </c>
      <c r="AP751" s="134" t="str" cm="1">
        <f t="array" ref="AP751">_xlfn.TEXTSPLIT(AO751,CHAR(10))</f>
        <v>受理番号</v>
      </c>
      <c r="BM751" s="134" t="s">
        <v>486</v>
      </c>
    </row>
    <row r="752" spans="1:74" ht="111" customHeight="1" thickBot="1">
      <c r="A752" s="133"/>
      <c r="B752" s="184"/>
      <c r="C752" s="140" t="s">
        <v>2317</v>
      </c>
      <c r="D752" s="184"/>
      <c r="E752" s="174" t="s">
        <v>2318</v>
      </c>
      <c r="F752" s="174"/>
      <c r="G752" s="184"/>
      <c r="H752" s="175" t="s">
        <v>2319</v>
      </c>
      <c r="I752" s="175"/>
      <c r="J752" s="184"/>
      <c r="K752" s="175" t="s">
        <v>2320</v>
      </c>
      <c r="L752" s="175"/>
      <c r="M752" s="184"/>
      <c r="N752" s="182" t="s">
        <v>2321</v>
      </c>
      <c r="O752" s="182"/>
      <c r="P752" s="184"/>
      <c r="Q752" s="141" t="s">
        <v>2322</v>
      </c>
      <c r="R752" s="184"/>
      <c r="S752" s="173" t="s">
        <v>2323</v>
      </c>
      <c r="T752" s="173"/>
      <c r="U752" s="173"/>
      <c r="V752" s="173"/>
      <c r="W752" s="184"/>
      <c r="X752" s="133"/>
      <c r="Y752" s="133"/>
      <c r="AB752" s="134" t="s">
        <v>9376</v>
      </c>
      <c r="AC752" s="146" t="str" cm="1">
        <f t="array" ref="AC752:AD752">_xlfn.TEXTSPLIT(H752,CHAR(10))</f>
        <v>株式会社ｎｉｃｏｒｏ</v>
      </c>
      <c r="AD752" s="146" t="str">
        <v>ニコロ訪問看護ステーション</v>
      </c>
      <c r="AE752" s="146" t="s">
        <v>8047</v>
      </c>
      <c r="AF752" s="134" t="s">
        <v>8048</v>
      </c>
      <c r="AG752" s="134" t="str" cm="1">
        <f t="array" ref="AG752">_xlfn.TEXTJOIN(",",TRUE,_xlfn._xlws.FILTER(市町村コード!$B$2:$B$186,ISNUMBER(SEARCH(市町村コード!$B$2:$B$186,K752))))</f>
        <v>札幌市</v>
      </c>
      <c r="AH752" s="134" t="s">
        <v>6712</v>
      </c>
      <c r="AI752" s="134" t="str">
        <f t="shared" si="22"/>
        <v xml:space="preserve">
札幌市西区発寒十一条５丁目１－１２－４０３号ＭＴビル</v>
      </c>
      <c r="AJ752" s="134" t="str">
        <f t="shared" si="23"/>
        <v>〒063－0831</v>
      </c>
      <c r="AK752" s="134" t="s">
        <v>7094</v>
      </c>
      <c r="AO752" s="142" t="s">
        <v>2322</v>
      </c>
      <c r="AP752" s="134" t="str" cm="1">
        <f t="array" ref="AP752:AY752">_xlfn.TEXTSPLIT(AO752,CHAR(10))</f>
        <v>( 訪看10 )第    630 号</v>
      </c>
      <c r="AQ752" s="134" t="str">
        <v>( 訪看23 )第   1085 号</v>
      </c>
      <c r="AR752" s="134" t="str">
        <v>( 訪看24 )第    935 号</v>
      </c>
      <c r="AS752" s="134" t="str">
        <v>( 訪看25 )第   1006 号</v>
      </c>
      <c r="AT752" s="134" t="str">
        <v>( 訪看27 )第    329 号</v>
      </c>
      <c r="AU752" s="134" t="str">
        <v>( 訪看28 )第    219 号</v>
      </c>
      <c r="AV752" s="134" t="str">
        <v>( 訪ベⅠ１ )第    395 号</v>
      </c>
      <c r="AW752" s="134" t="str">
        <v>( 訪ベⅠ１注 )第     80 号</v>
      </c>
      <c r="AX752" s="134" t="str">
        <v>( 訪看40 )第    578 号</v>
      </c>
      <c r="AY752" s="134" t="str">
        <v>( 訪看41 )第     13 号</v>
      </c>
      <c r="BM752" s="134" t="s">
        <v>11746</v>
      </c>
      <c r="BN752" s="134" t="s">
        <v>11747</v>
      </c>
      <c r="BO752" s="134" t="s">
        <v>11748</v>
      </c>
      <c r="BP752" s="134" t="s">
        <v>11749</v>
      </c>
      <c r="BQ752" s="134" t="s">
        <v>11750</v>
      </c>
      <c r="BR752" s="134" t="s">
        <v>11751</v>
      </c>
      <c r="BS752" s="134" t="s">
        <v>11752</v>
      </c>
      <c r="BT752" s="134" t="s">
        <v>11753</v>
      </c>
      <c r="BU752" s="134" t="s">
        <v>11754</v>
      </c>
      <c r="BV752" s="134" t="s">
        <v>11755</v>
      </c>
    </row>
    <row r="753" spans="1:74" ht="66" customHeight="1" thickBot="1">
      <c r="A753" s="133"/>
      <c r="B753" s="184"/>
      <c r="C753" s="140" t="s">
        <v>2324</v>
      </c>
      <c r="D753" s="184"/>
      <c r="E753" s="174" t="s">
        <v>2325</v>
      </c>
      <c r="F753" s="174"/>
      <c r="G753" s="184"/>
      <c r="H753" s="175" t="s">
        <v>2326</v>
      </c>
      <c r="I753" s="175"/>
      <c r="J753" s="184"/>
      <c r="K753" s="175" t="s">
        <v>2327</v>
      </c>
      <c r="L753" s="175"/>
      <c r="M753" s="184"/>
      <c r="N753" s="182" t="s">
        <v>2328</v>
      </c>
      <c r="O753" s="182"/>
      <c r="P753" s="184"/>
      <c r="Q753" s="141" t="s">
        <v>2329</v>
      </c>
      <c r="R753" s="184"/>
      <c r="S753" s="173" t="s">
        <v>2330</v>
      </c>
      <c r="T753" s="173"/>
      <c r="U753" s="173"/>
      <c r="V753" s="173"/>
      <c r="W753" s="184"/>
      <c r="X753" s="133"/>
      <c r="Y753" s="133"/>
      <c r="AB753" s="134" t="s">
        <v>9377</v>
      </c>
      <c r="AC753" s="146" t="str" cm="1">
        <f t="array" ref="AC753:AD753">_xlfn.TEXTSPLIT(H753,CHAR(10))</f>
        <v>株式会社ｓ－ｅｄｇｅ</v>
      </c>
      <c r="AD753" s="146" t="str">
        <v>ＳＯＩＮ訪問看護ステーション札幌西</v>
      </c>
      <c r="AE753" s="146" t="s">
        <v>7812</v>
      </c>
      <c r="AF753" s="134" t="s">
        <v>8049</v>
      </c>
      <c r="AG753" s="134" t="str" cm="1">
        <f t="array" ref="AG753">_xlfn.TEXTJOIN(",",TRUE,_xlfn._xlws.FILTER(市町村コード!$B$2:$B$186,ISNUMBER(SEARCH(市町村コード!$B$2:$B$186,K753))))</f>
        <v>札幌市</v>
      </c>
      <c r="AH753" s="134" t="s">
        <v>6712</v>
      </c>
      <c r="AI753" s="134" t="str">
        <f t="shared" si="22"/>
        <v xml:space="preserve">
札幌市西区西町北１２丁目２－１５ＣＡＳＡ西町グランデＡ棟２０３</v>
      </c>
      <c r="AJ753" s="134" t="str">
        <f t="shared" si="23"/>
        <v>〒063－0061</v>
      </c>
      <c r="AK753" s="134" t="s">
        <v>7095</v>
      </c>
      <c r="AO753" s="142" t="s">
        <v>2329</v>
      </c>
      <c r="AP753" s="134" t="str" cm="1">
        <f t="array" ref="AP753:AU753">_xlfn.TEXTSPLIT(AO753,CHAR(10))</f>
        <v>( 訪看23 )第    938 号</v>
      </c>
      <c r="AQ753" s="134" t="str">
        <v>( 訪看25 )第   1008 号</v>
      </c>
      <c r="AR753" s="134" t="str">
        <v>( 訪看35 )第     67 号</v>
      </c>
      <c r="AS753" s="134" t="str">
        <v>( 訪看37 )第     36 号</v>
      </c>
      <c r="AT753" s="134" t="str">
        <v>( 訪ベⅠ１ )第    268 号</v>
      </c>
      <c r="AU753" s="134" t="str">
        <v>( 訪看40 )第    168 号</v>
      </c>
      <c r="BM753" s="134" t="s">
        <v>11756</v>
      </c>
      <c r="BN753" s="134" t="s">
        <v>11757</v>
      </c>
      <c r="BO753" s="134" t="s">
        <v>11758</v>
      </c>
      <c r="BP753" s="134" t="s">
        <v>11759</v>
      </c>
      <c r="BQ753" s="134" t="s">
        <v>11760</v>
      </c>
      <c r="BR753" s="134" t="s">
        <v>11761</v>
      </c>
    </row>
    <row r="754" spans="1:74" ht="75" customHeight="1" thickBot="1">
      <c r="A754" s="133"/>
      <c r="B754" s="184"/>
      <c r="C754" s="140" t="s">
        <v>2331</v>
      </c>
      <c r="D754" s="184"/>
      <c r="E754" s="174" t="s">
        <v>2332</v>
      </c>
      <c r="F754" s="174"/>
      <c r="G754" s="184"/>
      <c r="H754" s="175" t="s">
        <v>2333</v>
      </c>
      <c r="I754" s="175"/>
      <c r="J754" s="184"/>
      <c r="K754" s="175" t="s">
        <v>2334</v>
      </c>
      <c r="L754" s="175"/>
      <c r="M754" s="184"/>
      <c r="N754" s="182" t="s">
        <v>2335</v>
      </c>
      <c r="O754" s="182"/>
      <c r="P754" s="184"/>
      <c r="Q754" s="141" t="s">
        <v>2336</v>
      </c>
      <c r="R754" s="184"/>
      <c r="S754" s="173" t="s">
        <v>2337</v>
      </c>
      <c r="T754" s="173"/>
      <c r="U754" s="173"/>
      <c r="V754" s="173"/>
      <c r="W754" s="184"/>
      <c r="X754" s="133"/>
      <c r="Y754" s="133"/>
      <c r="AB754" s="134" t="s">
        <v>9378</v>
      </c>
      <c r="AC754" s="146" t="str" cm="1">
        <f t="array" ref="AC754:AD754">_xlfn.TEXTSPLIT(H754,CHAR(10))</f>
        <v>株式会社ソニック</v>
      </c>
      <c r="AD754" s="146" t="str">
        <v>住まいの訪問看護ステーション星置</v>
      </c>
      <c r="AE754" s="146" t="s">
        <v>7760</v>
      </c>
      <c r="AF754" s="134" t="s">
        <v>8050</v>
      </c>
      <c r="AG754" s="134" t="str" cm="1">
        <f t="array" ref="AG754">_xlfn.TEXTJOIN(",",TRUE,_xlfn._xlws.FILTER(市町村コード!$B$2:$B$186,ISNUMBER(SEARCH(市町村コード!$B$2:$B$186,K754))))</f>
        <v>札幌市</v>
      </c>
      <c r="AH754" s="134" t="s">
        <v>6712</v>
      </c>
      <c r="AI754" s="134" t="str">
        <f t="shared" si="22"/>
        <v xml:space="preserve">
札幌市手稲区星置三条１丁目２番４５号</v>
      </c>
      <c r="AJ754" s="134" t="str">
        <f t="shared" si="23"/>
        <v>〒006－0853</v>
      </c>
      <c r="AK754" s="134" t="s">
        <v>7096</v>
      </c>
      <c r="AO754" s="142" t="s">
        <v>2336</v>
      </c>
      <c r="AP754" s="134" t="str" cm="1">
        <f t="array" ref="AP754:AV754">_xlfn.TEXTSPLIT(AO754,CHAR(10))</f>
        <v>( 訪看10 )第    634 号</v>
      </c>
      <c r="AQ754" s="134" t="str">
        <v>( 訪看23 )第    939 号</v>
      </c>
      <c r="AR754" s="134" t="str">
        <v>( 訪看25 )第   1009 号</v>
      </c>
      <c r="AS754" s="134" t="str">
        <v>( 訪看27 )第    332 号</v>
      </c>
      <c r="AT754" s="134" t="str">
        <v>( 訪看28 )第    222 号</v>
      </c>
      <c r="AU754" s="134" t="str">
        <v>( 訪ベⅠ１ )第    484 号</v>
      </c>
      <c r="AV754" s="134" t="str">
        <v>( 訪看41 )第     14 号</v>
      </c>
      <c r="BM754" s="134" t="s">
        <v>11762</v>
      </c>
      <c r="BN754" s="134" t="s">
        <v>11763</v>
      </c>
      <c r="BO754" s="134" t="s">
        <v>11764</v>
      </c>
      <c r="BP754" s="134" t="s">
        <v>11765</v>
      </c>
      <c r="BQ754" s="134" t="s">
        <v>11766</v>
      </c>
      <c r="BR754" s="134" t="s">
        <v>11767</v>
      </c>
      <c r="BS754" s="134" t="s">
        <v>11768</v>
      </c>
    </row>
    <row r="755" spans="1:74" ht="111" customHeight="1" thickBot="1">
      <c r="A755" s="133"/>
      <c r="B755" s="184"/>
      <c r="C755" s="140" t="s">
        <v>2338</v>
      </c>
      <c r="D755" s="184"/>
      <c r="E755" s="174" t="s">
        <v>2339</v>
      </c>
      <c r="F755" s="174"/>
      <c r="G755" s="184"/>
      <c r="H755" s="175" t="s">
        <v>2340</v>
      </c>
      <c r="I755" s="175"/>
      <c r="J755" s="184"/>
      <c r="K755" s="175" t="s">
        <v>2341</v>
      </c>
      <c r="L755" s="175"/>
      <c r="M755" s="184"/>
      <c r="N755" s="182" t="s">
        <v>2342</v>
      </c>
      <c r="O755" s="182"/>
      <c r="P755" s="184"/>
      <c r="Q755" s="141" t="s">
        <v>2343</v>
      </c>
      <c r="R755" s="184"/>
      <c r="S755" s="173" t="s">
        <v>2344</v>
      </c>
      <c r="T755" s="173"/>
      <c r="U755" s="173"/>
      <c r="V755" s="173"/>
      <c r="W755" s="184"/>
      <c r="X755" s="133"/>
      <c r="Y755" s="133"/>
      <c r="AB755" s="134" t="s">
        <v>9379</v>
      </c>
      <c r="AC755" s="146" t="str" cm="1">
        <f t="array" ref="AC755:AD755">_xlfn.TEXTSPLIT(H755,CHAR(10))</f>
        <v>株式会社ＢＲＩＧＨＴ</v>
      </c>
      <c r="AD755" s="146" t="str">
        <v>札幌西区こころとからだの訪問看護ステーション　リーフ</v>
      </c>
      <c r="AE755" s="146" t="s">
        <v>8051</v>
      </c>
      <c r="AF755" s="134" t="s">
        <v>8052</v>
      </c>
      <c r="AG755" s="134" t="str" cm="1">
        <f t="array" ref="AG755">_xlfn.TEXTJOIN(",",TRUE,_xlfn._xlws.FILTER(市町村コード!$B$2:$B$186,ISNUMBER(SEARCH(市町村コード!$B$2:$B$186,K755))))</f>
        <v>札幌市</v>
      </c>
      <c r="AH755" s="134" t="s">
        <v>6712</v>
      </c>
      <c r="AI755" s="134" t="str">
        <f t="shared" si="22"/>
        <v xml:space="preserve">
札幌市西区発寒三条１丁目１番１３号サンプレイス琴似２Ｄ</v>
      </c>
      <c r="AJ755" s="134" t="str">
        <f t="shared" si="23"/>
        <v>〒063－0823</v>
      </c>
      <c r="AK755" s="134" t="s">
        <v>7069</v>
      </c>
      <c r="AO755" s="142" t="s">
        <v>2343</v>
      </c>
      <c r="AP755" s="134" t="str" cm="1">
        <f t="array" ref="AP755:AY755">_xlfn.TEXTSPLIT(AO755,CHAR(10))</f>
        <v>( 訪看10 )第    644 号</v>
      </c>
      <c r="AQ755" s="134" t="str">
        <v>( 訪看23 )第   1022 号</v>
      </c>
      <c r="AR755" s="134" t="str">
        <v>( 訪看24 )第    952 号</v>
      </c>
      <c r="AS755" s="134" t="str">
        <v>( 訪看25 )第   1022 号</v>
      </c>
      <c r="AT755" s="134" t="str">
        <v>( 訪看27 )第    337 号</v>
      </c>
      <c r="AU755" s="134" t="str">
        <v>( 訪看28 )第    226 号</v>
      </c>
      <c r="AV755" s="134" t="str">
        <v>( 訪看34 )第    414 号</v>
      </c>
      <c r="AW755" s="134" t="str">
        <v>( 訪ベⅠ１ )第    411 号</v>
      </c>
      <c r="AX755" s="134" t="str">
        <v>( 訪ベⅠ１注 )第    119 号</v>
      </c>
      <c r="AY755" s="134" t="str">
        <v>( 訪看41 )第    113 号</v>
      </c>
      <c r="BM755" s="134" t="s">
        <v>11769</v>
      </c>
      <c r="BN755" s="134" t="s">
        <v>11770</v>
      </c>
      <c r="BO755" s="134" t="s">
        <v>11771</v>
      </c>
      <c r="BP755" s="134" t="s">
        <v>11772</v>
      </c>
      <c r="BQ755" s="134" t="s">
        <v>11773</v>
      </c>
      <c r="BR755" s="134" t="s">
        <v>11774</v>
      </c>
      <c r="BS755" s="134" t="s">
        <v>11775</v>
      </c>
      <c r="BT755" s="134" t="s">
        <v>11776</v>
      </c>
      <c r="BU755" s="134" t="s">
        <v>11777</v>
      </c>
      <c r="BV755" s="134" t="s">
        <v>11778</v>
      </c>
    </row>
    <row r="756" spans="1:74" ht="57" customHeight="1" thickBot="1">
      <c r="A756" s="133"/>
      <c r="B756" s="184"/>
      <c r="C756" s="140" t="s">
        <v>2345</v>
      </c>
      <c r="D756" s="184"/>
      <c r="E756" s="174" t="s">
        <v>2346</v>
      </c>
      <c r="F756" s="174"/>
      <c r="G756" s="184"/>
      <c r="H756" s="175" t="s">
        <v>2347</v>
      </c>
      <c r="I756" s="175"/>
      <c r="J756" s="184"/>
      <c r="K756" s="175" t="s">
        <v>2348</v>
      </c>
      <c r="L756" s="175"/>
      <c r="M756" s="184"/>
      <c r="N756" s="182" t="s">
        <v>924</v>
      </c>
      <c r="O756" s="182"/>
      <c r="P756" s="184"/>
      <c r="Q756" s="141" t="s">
        <v>2349</v>
      </c>
      <c r="R756" s="184"/>
      <c r="S756" s="173" t="s">
        <v>2350</v>
      </c>
      <c r="T756" s="173"/>
      <c r="U756" s="173"/>
      <c r="V756" s="173"/>
      <c r="W756" s="184"/>
      <c r="X756" s="133"/>
      <c r="Y756" s="133"/>
      <c r="AB756" s="134" t="s">
        <v>9380</v>
      </c>
      <c r="AC756" s="146" t="str" cm="1">
        <f t="array" ref="AC756:AD756">_xlfn.TEXTSPLIT(H756,CHAR(10))</f>
        <v>株式会社アイケア北海道</v>
      </c>
      <c r="AD756" s="146" t="str">
        <v>訪問看護　アイケア山鼻中央</v>
      </c>
      <c r="AE756" s="146" t="s">
        <v>7684</v>
      </c>
      <c r="AF756" s="134" t="s">
        <v>8053</v>
      </c>
      <c r="AG756" s="134" t="str" cm="1">
        <f t="array" ref="AG756">_xlfn.TEXTJOIN(",",TRUE,_xlfn._xlws.FILTER(市町村コード!$B$2:$B$186,ISNUMBER(SEARCH(市町村コード!$B$2:$B$186,K756))))</f>
        <v>札幌市</v>
      </c>
      <c r="AH756" s="134" t="s">
        <v>6712</v>
      </c>
      <c r="AI756" s="134" t="str">
        <f t="shared" si="22"/>
        <v xml:space="preserve">
札幌市中央区南十九条西７丁目２－１７</v>
      </c>
      <c r="AJ756" s="134" t="str">
        <f t="shared" si="23"/>
        <v>〒064－0919</v>
      </c>
      <c r="AK756" s="134" t="s">
        <v>6929</v>
      </c>
      <c r="AO756" s="142" t="s">
        <v>2349</v>
      </c>
      <c r="AP756" s="134" t="str" cm="1">
        <f t="array" ref="AP756:AT756">_xlfn.TEXTSPLIT(AO756,CHAR(10))</f>
        <v>( 訪看10 )第    642 号</v>
      </c>
      <c r="AQ756" s="134" t="str">
        <v>( 訪看23 )第    948 号</v>
      </c>
      <c r="AR756" s="134" t="str">
        <v>( 訪看25 )第   1018 号</v>
      </c>
      <c r="AS756" s="134" t="str">
        <v>( 訪ベⅠ１ )第    170 号</v>
      </c>
      <c r="AT756" s="134" t="str">
        <v>( 訪看41 )第     15 号</v>
      </c>
      <c r="BM756" s="134" t="s">
        <v>11779</v>
      </c>
      <c r="BN756" s="134" t="s">
        <v>11780</v>
      </c>
      <c r="BO756" s="134" t="s">
        <v>11781</v>
      </c>
      <c r="BP756" s="134" t="s">
        <v>11782</v>
      </c>
      <c r="BQ756" s="134" t="s">
        <v>11783</v>
      </c>
    </row>
    <row r="757" spans="1:74" ht="50.1" customHeight="1" thickBot="1">
      <c r="A757" s="133"/>
      <c r="B757" s="184"/>
      <c r="C757" s="133"/>
      <c r="D757" s="184"/>
      <c r="E757" s="133"/>
      <c r="F757" s="133"/>
      <c r="G757" s="184"/>
      <c r="H757" s="133"/>
      <c r="I757" s="133"/>
      <c r="J757" s="184"/>
      <c r="K757" s="133"/>
      <c r="L757" s="133"/>
      <c r="M757" s="184"/>
      <c r="N757" s="133"/>
      <c r="O757" s="133"/>
      <c r="P757" s="184"/>
      <c r="Q757" s="133"/>
      <c r="R757" s="184"/>
      <c r="S757" s="133"/>
      <c r="T757" s="133"/>
      <c r="U757" s="133"/>
      <c r="V757" s="133"/>
      <c r="W757" s="184"/>
      <c r="X757" s="133"/>
      <c r="Y757" s="133"/>
      <c r="AB757" s="134" t="s">
        <v>6911</v>
      </c>
      <c r="AC757" s="146" t="e" cm="1">
        <f t="array" ref="AC757">_xlfn.TEXTSPLIT(H757,CHAR(10))</f>
        <v>#VALUE!</v>
      </c>
      <c r="AD757" s="146"/>
      <c r="AE757" s="146" t="e">
        <v>#VALUE!</v>
      </c>
      <c r="AG757" s="134" t="e" cm="1" vm="1">
        <f t="array" ref="AG757">_xlfn.TEXTJOIN(",",TRUE,_xlfn._xlws.FILTER(市町村コード!$B$2:$B$186,ISNUMBER(SEARCH(市町村コード!$B$2:$B$186,K757))))</f>
        <v>#VALUE!</v>
      </c>
      <c r="AH757" s="134" t="e" vm="1">
        <v>#VALUE!</v>
      </c>
      <c r="AI757" s="134" t="str">
        <f t="shared" si="22"/>
        <v/>
      </c>
      <c r="AJ757" s="134" t="str">
        <f t="shared" si="23"/>
        <v/>
      </c>
      <c r="AK757" s="134" t="s">
        <v>6911</v>
      </c>
      <c r="AO757" s="133"/>
      <c r="AP757" s="134" t="e" cm="1">
        <f t="array" ref="AP757">_xlfn.TEXTSPLIT(AO757,CHAR(10))</f>
        <v>#VALUE!</v>
      </c>
      <c r="BM757" s="134" t="e">
        <v>#VALUE!</v>
      </c>
    </row>
    <row r="758" spans="1:74" ht="0.95" customHeight="1">
      <c r="A758" s="133"/>
      <c r="B758" s="183"/>
      <c r="C758" s="183"/>
      <c r="D758" s="183"/>
      <c r="E758" s="183"/>
      <c r="F758" s="183"/>
      <c r="G758" s="183"/>
      <c r="H758" s="183"/>
      <c r="I758" s="183"/>
      <c r="J758" s="183"/>
      <c r="K758" s="183"/>
      <c r="L758" s="183"/>
      <c r="M758" s="183"/>
      <c r="N758" s="183"/>
      <c r="O758" s="183"/>
      <c r="P758" s="183"/>
      <c r="Q758" s="183"/>
      <c r="R758" s="183"/>
      <c r="S758" s="183"/>
      <c r="T758" s="183"/>
      <c r="U758" s="183"/>
      <c r="V758" s="183"/>
      <c r="W758" s="133"/>
      <c r="X758" s="133"/>
      <c r="Y758" s="133"/>
      <c r="AB758" s="134" t="s">
        <v>6911</v>
      </c>
      <c r="AC758" s="146" t="e" cm="1">
        <f t="array" ref="AC758">_xlfn.TEXTSPLIT(H758,CHAR(10))</f>
        <v>#VALUE!</v>
      </c>
      <c r="AD758" s="146"/>
      <c r="AE758" s="146" t="e">
        <v>#VALUE!</v>
      </c>
      <c r="AG758" s="134" t="e" cm="1" vm="1">
        <f t="array" ref="AG758">_xlfn.TEXTJOIN(",",TRUE,_xlfn._xlws.FILTER(市町村コード!$B$2:$B$186,ISNUMBER(SEARCH(市町村コード!$B$2:$B$186,K758))))</f>
        <v>#VALUE!</v>
      </c>
      <c r="AH758" s="134" t="e" vm="1">
        <v>#VALUE!</v>
      </c>
      <c r="AI758" s="134" t="str">
        <f t="shared" si="22"/>
        <v/>
      </c>
      <c r="AJ758" s="134" t="str">
        <f t="shared" si="23"/>
        <v/>
      </c>
      <c r="AK758" s="134" t="s">
        <v>6911</v>
      </c>
      <c r="AP758" s="134" t="e" cm="1">
        <f t="array" ref="AP758">_xlfn.TEXTSPLIT(AO758,CHAR(10))</f>
        <v>#VALUE!</v>
      </c>
      <c r="BM758" s="134" t="e">
        <v>#VALUE!</v>
      </c>
    </row>
    <row r="759" spans="1:74" ht="60" customHeight="1">
      <c r="A759" s="133"/>
      <c r="B759" s="133"/>
      <c r="C759" s="133"/>
      <c r="D759" s="133"/>
      <c r="E759" s="133"/>
      <c r="F759" s="133"/>
      <c r="G759" s="133"/>
      <c r="H759" s="133"/>
      <c r="I759" s="133"/>
      <c r="J759" s="133"/>
      <c r="K759" s="133"/>
      <c r="L759" s="133"/>
      <c r="M759" s="133"/>
      <c r="N759" s="133"/>
      <c r="O759" s="133"/>
      <c r="P759" s="133"/>
      <c r="Q759" s="133"/>
      <c r="R759" s="133"/>
      <c r="S759" s="133"/>
      <c r="T759" s="133"/>
      <c r="U759" s="133"/>
      <c r="V759" s="133"/>
      <c r="W759" s="133"/>
      <c r="X759" s="133"/>
      <c r="Y759" s="133"/>
      <c r="AB759" s="134" t="s">
        <v>6911</v>
      </c>
      <c r="AC759" s="146" t="e" cm="1">
        <f t="array" ref="AC759">_xlfn.TEXTSPLIT(H759,CHAR(10))</f>
        <v>#VALUE!</v>
      </c>
      <c r="AD759" s="146"/>
      <c r="AE759" s="146" t="e">
        <v>#VALUE!</v>
      </c>
      <c r="AG759" s="134" t="e" cm="1" vm="1">
        <f t="array" ref="AG759">_xlfn.TEXTJOIN(",",TRUE,_xlfn._xlws.FILTER(市町村コード!$B$2:$B$186,ISNUMBER(SEARCH(市町村コード!$B$2:$B$186,K759))))</f>
        <v>#VALUE!</v>
      </c>
      <c r="AH759" s="134" t="e" vm="1">
        <v>#VALUE!</v>
      </c>
      <c r="AI759" s="134" t="str">
        <f t="shared" si="22"/>
        <v/>
      </c>
      <c r="AJ759" s="134" t="str">
        <f t="shared" si="23"/>
        <v/>
      </c>
      <c r="AK759" s="134" t="s">
        <v>6911</v>
      </c>
      <c r="AO759" s="133"/>
      <c r="AP759" s="134" t="e" cm="1">
        <f t="array" ref="AP759">_xlfn.TEXTSPLIT(AO759,CHAR(10))</f>
        <v>#VALUE!</v>
      </c>
      <c r="BM759" s="134" t="e">
        <v>#VALUE!</v>
      </c>
    </row>
    <row r="760" spans="1:74" ht="12" customHeight="1">
      <c r="A760" s="133"/>
      <c r="B760" s="133"/>
      <c r="C760" s="133"/>
      <c r="D760" s="133"/>
      <c r="E760" s="133"/>
      <c r="F760" s="133"/>
      <c r="G760" s="133"/>
      <c r="H760" s="133"/>
      <c r="I760" s="133"/>
      <c r="J760" s="133"/>
      <c r="K760" s="133"/>
      <c r="L760" s="133"/>
      <c r="M760" s="133"/>
      <c r="N760" s="133"/>
      <c r="O760" s="133"/>
      <c r="P760" s="133"/>
      <c r="Q760" s="133"/>
      <c r="R760" s="133"/>
      <c r="S760" s="133"/>
      <c r="T760" s="133"/>
      <c r="U760" s="133"/>
      <c r="V760" s="133"/>
      <c r="W760" s="133"/>
      <c r="X760" s="133"/>
      <c r="Y760" s="133"/>
      <c r="AB760" s="134" t="s">
        <v>6911</v>
      </c>
      <c r="AC760" s="146" t="e" cm="1">
        <f t="array" ref="AC760">_xlfn.TEXTSPLIT(H760,CHAR(10))</f>
        <v>#VALUE!</v>
      </c>
      <c r="AD760" s="146"/>
      <c r="AE760" s="146" t="e">
        <v>#VALUE!</v>
      </c>
      <c r="AG760" s="134" t="e" cm="1" vm="1">
        <f t="array" ref="AG760">_xlfn.TEXTJOIN(",",TRUE,_xlfn._xlws.FILTER(市町村コード!$B$2:$B$186,ISNUMBER(SEARCH(市町村コード!$B$2:$B$186,K760))))</f>
        <v>#VALUE!</v>
      </c>
      <c r="AH760" s="134" t="e" vm="1">
        <v>#VALUE!</v>
      </c>
      <c r="AI760" s="134" t="str">
        <f t="shared" si="22"/>
        <v/>
      </c>
      <c r="AJ760" s="134" t="str">
        <f t="shared" si="23"/>
        <v/>
      </c>
      <c r="AK760" s="134" t="s">
        <v>6911</v>
      </c>
      <c r="AO760" s="133"/>
      <c r="AP760" s="134" t="e" cm="1">
        <f t="array" ref="AP760">_xlfn.TEXTSPLIT(AO760,CHAR(10))</f>
        <v>#VALUE!</v>
      </c>
      <c r="BM760" s="134" t="e">
        <v>#VALUE!</v>
      </c>
    </row>
    <row r="761" spans="1:74" ht="8.1" customHeight="1">
      <c r="A761" s="133"/>
      <c r="B761" s="133"/>
      <c r="C761" s="133"/>
      <c r="D761" s="133"/>
      <c r="E761" s="133"/>
      <c r="F761" s="133"/>
      <c r="G761" s="133"/>
      <c r="H761" s="133"/>
      <c r="I761" s="178" t="s">
        <v>476</v>
      </c>
      <c r="J761" s="178"/>
      <c r="K761" s="178"/>
      <c r="L761" s="133"/>
      <c r="M761" s="133"/>
      <c r="N761" s="133"/>
      <c r="O761" s="133"/>
      <c r="P761" s="133"/>
      <c r="Q761" s="133"/>
      <c r="R761" s="133"/>
      <c r="S761" s="133"/>
      <c r="T761" s="133"/>
      <c r="U761" s="133"/>
      <c r="V761" s="133"/>
      <c r="W761" s="133"/>
      <c r="X761" s="133"/>
      <c r="Y761" s="133"/>
      <c r="AB761" s="134" t="s">
        <v>6911</v>
      </c>
      <c r="AC761" s="146" t="e" cm="1">
        <f t="array" ref="AC761">_xlfn.TEXTSPLIT(H761,CHAR(10))</f>
        <v>#VALUE!</v>
      </c>
      <c r="AD761" s="146"/>
      <c r="AE761" s="146" t="e">
        <v>#VALUE!</v>
      </c>
      <c r="AG761" s="134" t="e" cm="1" vm="1">
        <f t="array" ref="AG761">_xlfn.TEXTJOIN(",",TRUE,_xlfn._xlws.FILTER(市町村コード!$B$2:$B$186,ISNUMBER(SEARCH(市町村コード!$B$2:$B$186,K761))))</f>
        <v>#VALUE!</v>
      </c>
      <c r="AH761" s="134" t="e" vm="1">
        <v>#VALUE!</v>
      </c>
      <c r="AI761" s="134" t="str">
        <f t="shared" si="22"/>
        <v/>
      </c>
      <c r="AJ761" s="134" t="str">
        <f t="shared" si="23"/>
        <v/>
      </c>
      <c r="AK761" s="134" t="s">
        <v>6911</v>
      </c>
      <c r="AO761" s="133"/>
      <c r="AP761" s="134" t="e" cm="1">
        <f t="array" ref="AP761">_xlfn.TEXTSPLIT(AO761,CHAR(10))</f>
        <v>#VALUE!</v>
      </c>
      <c r="BM761" s="134" t="e">
        <v>#VALUE!</v>
      </c>
    </row>
    <row r="762" spans="1:74" ht="12" customHeight="1">
      <c r="A762" s="133"/>
      <c r="B762" s="179"/>
      <c r="C762" s="179"/>
      <c r="D762" s="179"/>
      <c r="E762" s="179"/>
      <c r="F762" s="133"/>
      <c r="G762" s="133"/>
      <c r="H762" s="133"/>
      <c r="I762" s="178"/>
      <c r="J762" s="178"/>
      <c r="K762" s="178"/>
      <c r="L762" s="133"/>
      <c r="M762" s="133"/>
      <c r="N762" s="133"/>
      <c r="O762" s="133"/>
      <c r="P762" s="133"/>
      <c r="Q762" s="133"/>
      <c r="R762" s="133"/>
      <c r="S762" s="133"/>
      <c r="T762" s="133"/>
      <c r="U762" s="133"/>
      <c r="V762" s="133"/>
      <c r="W762" s="133"/>
      <c r="X762" s="133"/>
      <c r="Y762" s="133"/>
      <c r="AB762" s="134" t="s">
        <v>6911</v>
      </c>
      <c r="AC762" s="146" t="e" cm="1">
        <f t="array" ref="AC762">_xlfn.TEXTSPLIT(H762,CHAR(10))</f>
        <v>#VALUE!</v>
      </c>
      <c r="AD762" s="146"/>
      <c r="AE762" s="146" t="e">
        <v>#VALUE!</v>
      </c>
      <c r="AG762" s="134" t="e" cm="1" vm="1">
        <f t="array" ref="AG762">_xlfn.TEXTJOIN(",",TRUE,_xlfn._xlws.FILTER(市町村コード!$B$2:$B$186,ISNUMBER(SEARCH(市町村コード!$B$2:$B$186,K762))))</f>
        <v>#VALUE!</v>
      </c>
      <c r="AH762" s="134" t="e" vm="1">
        <v>#VALUE!</v>
      </c>
      <c r="AI762" s="134" t="str">
        <f t="shared" si="22"/>
        <v/>
      </c>
      <c r="AJ762" s="134" t="str">
        <f t="shared" si="23"/>
        <v/>
      </c>
      <c r="AK762" s="134" t="s">
        <v>6911</v>
      </c>
      <c r="AO762" s="133"/>
      <c r="AP762" s="134" t="e" cm="1">
        <f t="array" ref="AP762">_xlfn.TEXTSPLIT(AO762,CHAR(10))</f>
        <v>#VALUE!</v>
      </c>
      <c r="BM762" s="134" t="e">
        <v>#VALUE!</v>
      </c>
    </row>
    <row r="763" spans="1:74" ht="14.1" customHeight="1">
      <c r="A763" s="133"/>
      <c r="B763" s="133"/>
      <c r="C763" s="180" t="s">
        <v>477</v>
      </c>
      <c r="D763" s="180"/>
      <c r="E763" s="180"/>
      <c r="F763" s="180"/>
      <c r="G763" s="180"/>
      <c r="H763" s="180"/>
      <c r="I763" s="180"/>
      <c r="J763" s="180"/>
      <c r="K763" s="180"/>
      <c r="L763" s="133"/>
      <c r="M763" s="133"/>
      <c r="N763" s="133"/>
      <c r="O763" s="181" t="s">
        <v>478</v>
      </c>
      <c r="P763" s="181"/>
      <c r="Q763" s="181"/>
      <c r="R763" s="181"/>
      <c r="S763" s="181"/>
      <c r="T763" s="135" t="s">
        <v>823</v>
      </c>
      <c r="U763" s="136" t="s">
        <v>480</v>
      </c>
      <c r="V763" s="133"/>
      <c r="W763" s="133"/>
      <c r="X763" s="133"/>
      <c r="Y763" s="133"/>
      <c r="AB763" s="134" t="s">
        <v>6911</v>
      </c>
      <c r="AC763" s="146" t="e" cm="1">
        <f t="array" ref="AC763">_xlfn.TEXTSPLIT(H763,CHAR(10))</f>
        <v>#VALUE!</v>
      </c>
      <c r="AD763" s="146"/>
      <c r="AE763" s="146" t="e">
        <v>#VALUE!</v>
      </c>
      <c r="AG763" s="134" t="e" cm="1" vm="1">
        <f t="array" ref="AG763">_xlfn.TEXTJOIN(",",TRUE,_xlfn._xlws.FILTER(市町村コード!$B$2:$B$186,ISNUMBER(SEARCH(市町村コード!$B$2:$B$186,K763))))</f>
        <v>#VALUE!</v>
      </c>
      <c r="AH763" s="134" t="e" vm="1">
        <v>#VALUE!</v>
      </c>
      <c r="AI763" s="134" t="str">
        <f t="shared" si="22"/>
        <v/>
      </c>
      <c r="AJ763" s="134" t="str">
        <f t="shared" si="23"/>
        <v/>
      </c>
      <c r="AK763" s="134" t="s">
        <v>6911</v>
      </c>
      <c r="AP763" s="134" t="e" cm="1">
        <f t="array" ref="AP763">_xlfn.TEXTSPLIT(AO763,CHAR(10))</f>
        <v>#VALUE!</v>
      </c>
      <c r="BM763" s="134" t="e">
        <v>#VALUE!</v>
      </c>
    </row>
    <row r="764" spans="1:74" ht="0.95" customHeight="1" thickBot="1">
      <c r="A764" s="133"/>
      <c r="B764" s="133"/>
      <c r="C764" s="133"/>
      <c r="D764" s="133"/>
      <c r="E764" s="133"/>
      <c r="F764" s="133"/>
      <c r="G764" s="133"/>
      <c r="H764" s="133"/>
      <c r="I764" s="133"/>
      <c r="J764" s="133"/>
      <c r="K764" s="133"/>
      <c r="L764" s="133"/>
      <c r="M764" s="133"/>
      <c r="N764" s="133"/>
      <c r="O764" s="133"/>
      <c r="P764" s="133"/>
      <c r="Q764" s="133"/>
      <c r="R764" s="133"/>
      <c r="S764" s="133"/>
      <c r="T764" s="133"/>
      <c r="U764" s="133"/>
      <c r="V764" s="133"/>
      <c r="W764" s="133"/>
      <c r="X764" s="133"/>
      <c r="Y764" s="133"/>
      <c r="AB764" s="134" t="s">
        <v>6911</v>
      </c>
      <c r="AC764" s="146" t="e" cm="1">
        <f t="array" ref="AC764">_xlfn.TEXTSPLIT(H764,CHAR(10))</f>
        <v>#VALUE!</v>
      </c>
      <c r="AD764" s="146"/>
      <c r="AE764" s="146" t="e">
        <v>#VALUE!</v>
      </c>
      <c r="AG764" s="134" t="e" cm="1" vm="1">
        <f t="array" ref="AG764">_xlfn.TEXTJOIN(",",TRUE,_xlfn._xlws.FILTER(市町村コード!$B$2:$B$186,ISNUMBER(SEARCH(市町村コード!$B$2:$B$186,K764))))</f>
        <v>#VALUE!</v>
      </c>
      <c r="AH764" s="134" t="e" vm="1">
        <v>#VALUE!</v>
      </c>
      <c r="AI764" s="134" t="str">
        <f t="shared" si="22"/>
        <v/>
      </c>
      <c r="AJ764" s="134" t="str">
        <f t="shared" si="23"/>
        <v/>
      </c>
      <c r="AK764" s="134" t="s">
        <v>6911</v>
      </c>
      <c r="AO764" s="133"/>
      <c r="AP764" s="134" t="e" cm="1">
        <f t="array" ref="AP764">_xlfn.TEXTSPLIT(AO764,CHAR(10))</f>
        <v>#VALUE!</v>
      </c>
      <c r="BM764" s="134" t="e">
        <v>#VALUE!</v>
      </c>
    </row>
    <row r="765" spans="1:74" ht="0.95" customHeight="1">
      <c r="A765" s="133"/>
      <c r="B765" s="176"/>
      <c r="C765" s="176"/>
      <c r="D765" s="176"/>
      <c r="E765" s="176"/>
      <c r="F765" s="176"/>
      <c r="G765" s="176"/>
      <c r="H765" s="176"/>
      <c r="I765" s="176"/>
      <c r="J765" s="176"/>
      <c r="K765" s="176"/>
      <c r="L765" s="176"/>
      <c r="M765" s="176"/>
      <c r="N765" s="176"/>
      <c r="O765" s="176"/>
      <c r="P765" s="176"/>
      <c r="Q765" s="176"/>
      <c r="R765" s="176"/>
      <c r="S765" s="176"/>
      <c r="T765" s="176"/>
      <c r="U765" s="176"/>
      <c r="V765" s="176"/>
      <c r="W765" s="176"/>
      <c r="X765" s="133"/>
      <c r="Y765" s="133"/>
      <c r="AB765" s="134" t="s">
        <v>6911</v>
      </c>
      <c r="AC765" s="146" t="e" cm="1">
        <f t="array" ref="AC765">_xlfn.TEXTSPLIT(H765,CHAR(10))</f>
        <v>#VALUE!</v>
      </c>
      <c r="AD765" s="146"/>
      <c r="AE765" s="146" t="e">
        <v>#VALUE!</v>
      </c>
      <c r="AG765" s="134" t="e" cm="1" vm="1">
        <f t="array" ref="AG765">_xlfn.TEXTJOIN(",",TRUE,_xlfn._xlws.FILTER(市町村コード!$B$2:$B$186,ISNUMBER(SEARCH(市町村コード!$B$2:$B$186,K765))))</f>
        <v>#VALUE!</v>
      </c>
      <c r="AH765" s="134" t="e" vm="1">
        <v>#VALUE!</v>
      </c>
      <c r="AI765" s="134" t="str">
        <f t="shared" si="22"/>
        <v/>
      </c>
      <c r="AJ765" s="134" t="str">
        <f t="shared" si="23"/>
        <v/>
      </c>
      <c r="AK765" s="134" t="s">
        <v>6911</v>
      </c>
      <c r="AP765" s="134" t="e" cm="1">
        <f t="array" ref="AP765">_xlfn.TEXTSPLIT(AO765,CHAR(10))</f>
        <v>#VALUE!</v>
      </c>
      <c r="BM765" s="134" t="e">
        <v>#VALUE!</v>
      </c>
    </row>
    <row r="766" spans="1:74" ht="15.95" customHeight="1" thickBot="1">
      <c r="A766" s="133"/>
      <c r="B766" s="137"/>
      <c r="C766" s="138" t="s">
        <v>481</v>
      </c>
      <c r="D766" s="137"/>
      <c r="E766" s="177" t="s">
        <v>482</v>
      </c>
      <c r="F766" s="177"/>
      <c r="G766" s="137"/>
      <c r="H766" s="177" t="s">
        <v>483</v>
      </c>
      <c r="I766" s="177"/>
      <c r="J766" s="137"/>
      <c r="K766" s="177" t="s">
        <v>484</v>
      </c>
      <c r="L766" s="177"/>
      <c r="M766" s="137"/>
      <c r="N766" s="177" t="s">
        <v>485</v>
      </c>
      <c r="O766" s="177"/>
      <c r="P766" s="137"/>
      <c r="Q766" s="139" t="s">
        <v>486</v>
      </c>
      <c r="R766" s="137"/>
      <c r="S766" s="177" t="s">
        <v>487</v>
      </c>
      <c r="T766" s="177"/>
      <c r="U766" s="177"/>
      <c r="V766" s="177"/>
      <c r="W766" s="137"/>
      <c r="X766" s="133"/>
      <c r="Y766" s="133"/>
      <c r="AB766" s="134" t="s">
        <v>482</v>
      </c>
      <c r="AC766" s="146" t="str" cm="1">
        <f t="array" ref="AC766">_xlfn.TEXTSPLIT(H766,CHAR(10))</f>
        <v>事業者名/事業所名</v>
      </c>
      <c r="AD766" s="146"/>
      <c r="AE766" s="146" t="s">
        <v>483</v>
      </c>
      <c r="AG766" s="134" t="e" cm="1" vm="1">
        <f t="array" ref="AG766">_xlfn.TEXTJOIN(",",TRUE,_xlfn._xlws.FILTER(市町村コード!$B$2:$B$186,ISNUMBER(SEARCH(市町村コード!$B$2:$B$186,K766))))</f>
        <v>#VALUE!</v>
      </c>
      <c r="AH766" s="134" t="e" vm="1">
        <v>#VALUE!</v>
      </c>
      <c r="AI766" s="134" t="str">
        <f t="shared" si="22"/>
        <v/>
      </c>
      <c r="AJ766" s="134" t="str">
        <f t="shared" si="23"/>
        <v>事業所所在地</v>
      </c>
      <c r="AK766" s="134" t="s">
        <v>484</v>
      </c>
      <c r="AO766" s="139" t="s">
        <v>486</v>
      </c>
      <c r="AP766" s="134" t="str" cm="1">
        <f t="array" ref="AP766">_xlfn.TEXTSPLIT(AO766,CHAR(10))</f>
        <v>受理番号</v>
      </c>
      <c r="BM766" s="134" t="s">
        <v>486</v>
      </c>
    </row>
    <row r="767" spans="1:74" ht="93" customHeight="1" thickBot="1">
      <c r="A767" s="133"/>
      <c r="B767" s="184"/>
      <c r="C767" s="140" t="s">
        <v>2351</v>
      </c>
      <c r="D767" s="184"/>
      <c r="E767" s="174" t="s">
        <v>2352</v>
      </c>
      <c r="F767" s="174"/>
      <c r="G767" s="184"/>
      <c r="H767" s="175" t="s">
        <v>2353</v>
      </c>
      <c r="I767" s="175"/>
      <c r="J767" s="184"/>
      <c r="K767" s="175" t="s">
        <v>2354</v>
      </c>
      <c r="L767" s="175"/>
      <c r="M767" s="184"/>
      <c r="N767" s="182" t="s">
        <v>2355</v>
      </c>
      <c r="O767" s="182"/>
      <c r="P767" s="184"/>
      <c r="Q767" s="141" t="s">
        <v>2356</v>
      </c>
      <c r="R767" s="184"/>
      <c r="S767" s="173" t="s">
        <v>2357</v>
      </c>
      <c r="T767" s="173"/>
      <c r="U767" s="173"/>
      <c r="V767" s="173"/>
      <c r="W767" s="184"/>
      <c r="X767" s="133"/>
      <c r="Y767" s="133"/>
      <c r="AB767" s="134" t="s">
        <v>9381</v>
      </c>
      <c r="AC767" s="146" t="str" cm="1">
        <f t="array" ref="AC767:AD767">_xlfn.TEXTSPLIT(H767,CHAR(10))</f>
        <v>株式会社メディカルシャトー</v>
      </c>
      <c r="AD767" s="146" t="str">
        <v>訪問看護リハビリステーション白ゆり発寒</v>
      </c>
      <c r="AE767" s="146" t="s">
        <v>7633</v>
      </c>
      <c r="AF767" s="134" t="s">
        <v>8054</v>
      </c>
      <c r="AG767" s="134" t="str" cm="1">
        <f t="array" ref="AG767">_xlfn.TEXTJOIN(",",TRUE,_xlfn._xlws.FILTER(市町村コード!$B$2:$B$186,ISNUMBER(SEARCH(市町村コード!$B$2:$B$186,K767))))</f>
        <v>札幌市</v>
      </c>
      <c r="AH767" s="134" t="s">
        <v>6712</v>
      </c>
      <c r="AI767" s="134" t="str">
        <f t="shared" si="22"/>
        <v xml:space="preserve">
札幌市西区発寒五条８丁目１－３６</v>
      </c>
      <c r="AJ767" s="134" t="str">
        <f t="shared" si="23"/>
        <v>〒063－0825</v>
      </c>
      <c r="AK767" s="134" t="s">
        <v>7087</v>
      </c>
      <c r="AO767" s="142" t="s">
        <v>2356</v>
      </c>
      <c r="AP767" s="134" t="str" cm="1">
        <f t="array" ref="AP767:AW767">_xlfn.TEXTSPLIT(AO767,CHAR(10))</f>
        <v>( 訪看24 )第    963 号</v>
      </c>
      <c r="AQ767" s="134" t="str">
        <v>( 訪看25 )第   1035 号</v>
      </c>
      <c r="AR767" s="134" t="str">
        <v>( 訪看34 )第    226 号</v>
      </c>
      <c r="AS767" s="134" t="str">
        <v>( 訪看35 )第     39 号</v>
      </c>
      <c r="AT767" s="134" t="str">
        <v>( 訪ベⅠ１ )第    333 号</v>
      </c>
      <c r="AU767" s="134" t="str">
        <v>( 訪ベⅠ１注 )第    159 号</v>
      </c>
      <c r="AV767" s="134" t="str">
        <v>( 訪看40 )第    620 号</v>
      </c>
      <c r="AW767" s="134" t="str">
        <v>( 訪看41 )第     16 号</v>
      </c>
      <c r="BM767" s="134" t="s">
        <v>11784</v>
      </c>
      <c r="BN767" s="134" t="s">
        <v>11785</v>
      </c>
      <c r="BO767" s="134" t="s">
        <v>11786</v>
      </c>
      <c r="BP767" s="134" t="s">
        <v>11787</v>
      </c>
      <c r="BQ767" s="134" t="s">
        <v>11788</v>
      </c>
      <c r="BR767" s="134" t="s">
        <v>11789</v>
      </c>
      <c r="BS767" s="134" t="s">
        <v>11790</v>
      </c>
      <c r="BT767" s="134" t="s">
        <v>11791</v>
      </c>
    </row>
    <row r="768" spans="1:74" ht="84" customHeight="1" thickBot="1">
      <c r="A768" s="133"/>
      <c r="B768" s="184"/>
      <c r="C768" s="140" t="s">
        <v>2358</v>
      </c>
      <c r="D768" s="184"/>
      <c r="E768" s="174" t="s">
        <v>2359</v>
      </c>
      <c r="F768" s="174"/>
      <c r="G768" s="184"/>
      <c r="H768" s="175" t="s">
        <v>2360</v>
      </c>
      <c r="I768" s="175"/>
      <c r="J768" s="184"/>
      <c r="K768" s="175" t="s">
        <v>2361</v>
      </c>
      <c r="L768" s="175"/>
      <c r="M768" s="184"/>
      <c r="N768" s="182" t="s">
        <v>2362</v>
      </c>
      <c r="O768" s="182"/>
      <c r="P768" s="184"/>
      <c r="Q768" s="141" t="s">
        <v>2363</v>
      </c>
      <c r="R768" s="184"/>
      <c r="S768" s="173" t="s">
        <v>1592</v>
      </c>
      <c r="T768" s="173"/>
      <c r="U768" s="173"/>
      <c r="V768" s="173"/>
      <c r="W768" s="184"/>
      <c r="X768" s="133"/>
      <c r="Y768" s="133"/>
      <c r="AB768" s="134" t="s">
        <v>9382</v>
      </c>
      <c r="AC768" s="146" t="str" cm="1">
        <f t="array" ref="AC768:AD768">_xlfn.TEXTSPLIT(H768,CHAR(10))</f>
        <v>サクシード株式会社</v>
      </c>
      <c r="AD768" s="146" t="str">
        <v>訪問看護ステーションれら西宮の沢</v>
      </c>
      <c r="AE768" s="146" t="s">
        <v>7860</v>
      </c>
      <c r="AF768" s="134" t="s">
        <v>8055</v>
      </c>
      <c r="AG768" s="134" t="str" cm="1">
        <f t="array" ref="AG768">_xlfn.TEXTJOIN(",",TRUE,_xlfn._xlws.FILTER(市町村コード!$B$2:$B$186,ISNUMBER(SEARCH(市町村コード!$B$2:$B$186,K768))))</f>
        <v>札幌市</v>
      </c>
      <c r="AH768" s="134" t="s">
        <v>6712</v>
      </c>
      <c r="AI768" s="134" t="str">
        <f t="shared" si="22"/>
        <v xml:space="preserve">
札幌市手稲区西宮の沢五条１丁目１３番１０号</v>
      </c>
      <c r="AJ768" s="134" t="str">
        <f t="shared" si="23"/>
        <v>〒006－0005</v>
      </c>
      <c r="AK768" s="134" t="s">
        <v>7097</v>
      </c>
      <c r="AO768" s="142" t="s">
        <v>2363</v>
      </c>
      <c r="AP768" s="134" t="str" cm="1">
        <f t="array" ref="AP768:AV768">_xlfn.TEXTSPLIT(AO768,CHAR(10))</f>
        <v>( 訪看23 )第   1001 号</v>
      </c>
      <c r="AQ768" s="134" t="str">
        <v>( 訪看25 )第   1031 号</v>
      </c>
      <c r="AR768" s="134" t="str">
        <v>( 訪看34 )第     75 号</v>
      </c>
      <c r="AS768" s="134" t="str">
        <v>( 訪看36 )第     18 号</v>
      </c>
      <c r="AT768" s="134" t="str">
        <v>( 訪ベⅠ１ )第    255 号</v>
      </c>
      <c r="AU768" s="134" t="str">
        <v>( 訪ベⅠ１注 )第     91 号</v>
      </c>
      <c r="AV768" s="134" t="str">
        <v>( 訪看41 )第      2 号</v>
      </c>
      <c r="BM768" s="134" t="s">
        <v>11792</v>
      </c>
      <c r="BN768" s="134" t="s">
        <v>11793</v>
      </c>
      <c r="BO768" s="134" t="s">
        <v>11794</v>
      </c>
      <c r="BP768" s="134" t="s">
        <v>11795</v>
      </c>
      <c r="BQ768" s="134" t="s">
        <v>11796</v>
      </c>
      <c r="BR768" s="134" t="s">
        <v>11797</v>
      </c>
      <c r="BS768" s="134" t="s">
        <v>11798</v>
      </c>
    </row>
    <row r="769" spans="1:75" ht="66" customHeight="1" thickBot="1">
      <c r="A769" s="133"/>
      <c r="B769" s="184"/>
      <c r="C769" s="140" t="s">
        <v>2364</v>
      </c>
      <c r="D769" s="184"/>
      <c r="E769" s="174" t="s">
        <v>2365</v>
      </c>
      <c r="F769" s="174"/>
      <c r="G769" s="184"/>
      <c r="H769" s="175" t="s">
        <v>2366</v>
      </c>
      <c r="I769" s="175"/>
      <c r="J769" s="184"/>
      <c r="K769" s="175" t="s">
        <v>2367</v>
      </c>
      <c r="L769" s="175"/>
      <c r="M769" s="184"/>
      <c r="N769" s="182" t="s">
        <v>2368</v>
      </c>
      <c r="O769" s="182"/>
      <c r="P769" s="184"/>
      <c r="Q769" s="141" t="s">
        <v>2369</v>
      </c>
      <c r="R769" s="184"/>
      <c r="S769" s="173" t="s">
        <v>2370</v>
      </c>
      <c r="T769" s="173"/>
      <c r="U769" s="173"/>
      <c r="V769" s="173"/>
      <c r="W769" s="184"/>
      <c r="X769" s="133"/>
      <c r="Y769" s="133"/>
      <c r="AB769" s="134" t="s">
        <v>9383</v>
      </c>
      <c r="AC769" s="146" t="str" cm="1">
        <f t="array" ref="AC769:AD769">_xlfn.TEXTSPLIT(H769,CHAR(10))</f>
        <v>合同会社令和</v>
      </c>
      <c r="AD769" s="146" t="str">
        <v>訪問看護ステーションあまね</v>
      </c>
      <c r="AE769" s="146" t="s">
        <v>8056</v>
      </c>
      <c r="AF769" s="134" t="s">
        <v>8057</v>
      </c>
      <c r="AG769" s="134" t="str" cm="1">
        <f t="array" ref="AG769">_xlfn.TEXTJOIN(",",TRUE,_xlfn._xlws.FILTER(市町村コード!$B$2:$B$186,ISNUMBER(SEARCH(市町村コード!$B$2:$B$186,K769))))</f>
        <v>札幌市</v>
      </c>
      <c r="AH769" s="134" t="s">
        <v>6712</v>
      </c>
      <c r="AI769" s="134" t="str">
        <f t="shared" si="22"/>
        <v xml:space="preserve">
札幌市中央区南六条西１５丁目２－１２</v>
      </c>
      <c r="AJ769" s="134" t="str">
        <f t="shared" si="23"/>
        <v>〒064－0806</v>
      </c>
      <c r="AK769" s="134" t="s">
        <v>6923</v>
      </c>
      <c r="AO769" s="142" t="s">
        <v>2369</v>
      </c>
      <c r="AP769" s="134" t="str" cm="1">
        <f t="array" ref="AP769:AV769">_xlfn.TEXTSPLIT(AO769,CHAR(10))</f>
        <v>( 訪看10 )第    652 号</v>
      </c>
      <c r="AQ769" s="134" t="str">
        <v>( 訪看23 )第   1185 号</v>
      </c>
      <c r="AR769" s="134" t="str">
        <v>( 訪看24 )第    968 号</v>
      </c>
      <c r="AS769" s="134" t="str">
        <v>( 訪看25 )第   1040 号</v>
      </c>
      <c r="AT769" s="134" t="str">
        <v>( 訪看34 )第    394 号</v>
      </c>
      <c r="AU769" s="134" t="str">
        <v>( 訪看36 )第     36 号</v>
      </c>
      <c r="AV769" s="134" t="str">
        <v>( 訪看41 )第    114 号</v>
      </c>
      <c r="BM769" s="134" t="s">
        <v>11799</v>
      </c>
      <c r="BN769" s="134" t="s">
        <v>11800</v>
      </c>
      <c r="BO769" s="134" t="s">
        <v>11801</v>
      </c>
      <c r="BP769" s="134" t="s">
        <v>11802</v>
      </c>
      <c r="BQ769" s="134" t="s">
        <v>11803</v>
      </c>
      <c r="BR769" s="134" t="s">
        <v>11804</v>
      </c>
      <c r="BS769" s="134" t="s">
        <v>11805</v>
      </c>
    </row>
    <row r="770" spans="1:75" ht="120" customHeight="1" thickBot="1">
      <c r="A770" s="133"/>
      <c r="B770" s="184"/>
      <c r="C770" s="140" t="s">
        <v>2371</v>
      </c>
      <c r="D770" s="184"/>
      <c r="E770" s="174" t="s">
        <v>2372</v>
      </c>
      <c r="F770" s="174"/>
      <c r="G770" s="184"/>
      <c r="H770" s="175" t="s">
        <v>2373</v>
      </c>
      <c r="I770" s="175"/>
      <c r="J770" s="184"/>
      <c r="K770" s="175" t="s">
        <v>2374</v>
      </c>
      <c r="L770" s="175"/>
      <c r="M770" s="184"/>
      <c r="N770" s="182" t="s">
        <v>2375</v>
      </c>
      <c r="O770" s="182"/>
      <c r="P770" s="184"/>
      <c r="Q770" s="141" t="s">
        <v>2376</v>
      </c>
      <c r="R770" s="184"/>
      <c r="S770" s="173" t="s">
        <v>2377</v>
      </c>
      <c r="T770" s="173"/>
      <c r="U770" s="173"/>
      <c r="V770" s="173"/>
      <c r="W770" s="184"/>
      <c r="X770" s="133"/>
      <c r="Y770" s="133"/>
      <c r="AB770" s="134" t="s">
        <v>9384</v>
      </c>
      <c r="AC770" s="146" t="str" cm="1">
        <f t="array" ref="AC770:AD770">_xlfn.TEXTSPLIT(H770,CHAR(10))</f>
        <v>特定非営利活動法人ＳＡＫＵＲＡ　ｃａｒｅ</v>
      </c>
      <c r="AD770" s="146" t="str">
        <v>訪問看護ステーション　さくらケア</v>
      </c>
      <c r="AE770" s="146" t="s">
        <v>8058</v>
      </c>
      <c r="AF770" s="134" t="s">
        <v>8059</v>
      </c>
      <c r="AG770" s="134" t="str" cm="1">
        <f t="array" ref="AG770">_xlfn.TEXTJOIN(",",TRUE,_xlfn._xlws.FILTER(市町村コード!$B$2:$B$186,ISNUMBER(SEARCH(市町村コード!$B$2:$B$186,K770))))</f>
        <v>札幌市</v>
      </c>
      <c r="AH770" s="134" t="s">
        <v>6712</v>
      </c>
      <c r="AI770" s="134" t="str">
        <f t="shared" si="22"/>
        <v xml:space="preserve">
札幌市手稲区手稲前田５７３－１３</v>
      </c>
      <c r="AJ770" s="134" t="str">
        <f t="shared" si="23"/>
        <v>〒006－0829</v>
      </c>
      <c r="AK770" s="134" t="s">
        <v>7098</v>
      </c>
      <c r="AO770" s="142" t="s">
        <v>2376</v>
      </c>
      <c r="AP770" s="134" t="str" cm="1">
        <f t="array" ref="AP770:AZ770">_xlfn.TEXTSPLIT(AO770,CHAR(10))</f>
        <v>( 訪看10 )第    653 号</v>
      </c>
      <c r="AQ770" s="134" t="str">
        <v>( 訪看23 )第   1117 号</v>
      </c>
      <c r="AR770" s="134" t="str">
        <v>( 訪看24 )第    969 号</v>
      </c>
      <c r="AS770" s="134" t="str">
        <v>( 訪看25 )第   1041 号</v>
      </c>
      <c r="AT770" s="134" t="str">
        <v>( 訪看27 )第    351 号</v>
      </c>
      <c r="AU770" s="134" t="str">
        <v>( 訪看28 )第    234 号</v>
      </c>
      <c r="AV770" s="134" t="str">
        <v>( 訪看34 )第     77 号</v>
      </c>
      <c r="AW770" s="134" t="str">
        <v>( 訪看37 )第     42 号</v>
      </c>
      <c r="AX770" s="134" t="str">
        <v>( 訪ベⅠ１ )第    352 号</v>
      </c>
      <c r="AY770" s="134" t="str">
        <v>( 訪ベⅠ１注 )第    390 号</v>
      </c>
      <c r="AZ770" s="134" t="str">
        <v>( 訪看41 )第    115 号</v>
      </c>
      <c r="BM770" s="134" t="s">
        <v>11806</v>
      </c>
      <c r="BN770" s="134" t="s">
        <v>11807</v>
      </c>
      <c r="BO770" s="134" t="s">
        <v>11808</v>
      </c>
      <c r="BP770" s="134" t="s">
        <v>11809</v>
      </c>
      <c r="BQ770" s="134" t="s">
        <v>11810</v>
      </c>
      <c r="BR770" s="134" t="s">
        <v>11811</v>
      </c>
      <c r="BS770" s="134" t="s">
        <v>11812</v>
      </c>
      <c r="BT770" s="134" t="s">
        <v>11813</v>
      </c>
      <c r="BU770" s="134" t="s">
        <v>11814</v>
      </c>
      <c r="BV770" s="134" t="s">
        <v>11815</v>
      </c>
      <c r="BW770" s="134" t="s">
        <v>11816</v>
      </c>
    </row>
    <row r="771" spans="1:75" ht="102" customHeight="1" thickBot="1">
      <c r="A771" s="133"/>
      <c r="B771" s="184"/>
      <c r="C771" s="140" t="s">
        <v>2378</v>
      </c>
      <c r="D771" s="184"/>
      <c r="E771" s="174" t="s">
        <v>2379</v>
      </c>
      <c r="F771" s="174"/>
      <c r="G771" s="184"/>
      <c r="H771" s="175" t="s">
        <v>2380</v>
      </c>
      <c r="I771" s="175"/>
      <c r="J771" s="184"/>
      <c r="K771" s="175" t="s">
        <v>2381</v>
      </c>
      <c r="L771" s="175"/>
      <c r="M771" s="184"/>
      <c r="N771" s="182" t="s">
        <v>2382</v>
      </c>
      <c r="O771" s="182"/>
      <c r="P771" s="184"/>
      <c r="Q771" s="141" t="s">
        <v>2383</v>
      </c>
      <c r="R771" s="184"/>
      <c r="S771" s="173" t="s">
        <v>2384</v>
      </c>
      <c r="T771" s="173"/>
      <c r="U771" s="173"/>
      <c r="V771" s="173"/>
      <c r="W771" s="184"/>
      <c r="X771" s="133"/>
      <c r="Y771" s="133"/>
      <c r="AB771" s="134" t="s">
        <v>9385</v>
      </c>
      <c r="AC771" s="146" t="str" cm="1">
        <f t="array" ref="AC771:AD771">_xlfn.TEXTSPLIT(H771,CHAR(10))</f>
        <v>株式会社クロシェット</v>
      </c>
      <c r="AD771" s="146" t="str">
        <v>訪問看護すりーる</v>
      </c>
      <c r="AE771" s="146" t="s">
        <v>8060</v>
      </c>
      <c r="AF771" s="134" t="s">
        <v>8061</v>
      </c>
      <c r="AG771" s="134" t="str" cm="1">
        <f t="array" ref="AG771">_xlfn.TEXTJOIN(",",TRUE,_xlfn._xlws.FILTER(市町村コード!$B$2:$B$186,ISNUMBER(SEARCH(市町村コード!$B$2:$B$186,K771))))</f>
        <v>札幌市</v>
      </c>
      <c r="AH771" s="134" t="s">
        <v>6712</v>
      </c>
      <c r="AI771" s="134" t="str">
        <f t="shared" si="22"/>
        <v xml:space="preserve">
札幌市西区西野四条９丁目７番１０号</v>
      </c>
      <c r="AJ771" s="134" t="str">
        <f t="shared" si="23"/>
        <v>〒063－0034</v>
      </c>
      <c r="AK771" s="134" t="s">
        <v>7062</v>
      </c>
      <c r="AO771" s="142" t="s">
        <v>2383</v>
      </c>
      <c r="AP771" s="134" t="str" cm="1">
        <f t="array" ref="AP771:AX771">_xlfn.TEXTSPLIT(AO771,CHAR(10))</f>
        <v>( 訪看10 )第    667 号</v>
      </c>
      <c r="AQ771" s="134" t="str">
        <v>( 訪看23 )第   1047 号</v>
      </c>
      <c r="AR771" s="134" t="str">
        <v>( 訪看24 )第    979 号</v>
      </c>
      <c r="AS771" s="134" t="str">
        <v>( 訪看25 )第   1053 号</v>
      </c>
      <c r="AT771" s="134" t="str">
        <v>( 訪看27 )第    362 号</v>
      </c>
      <c r="AU771" s="134" t="str">
        <v>( 訪看28 )第    241 号</v>
      </c>
      <c r="AV771" s="134" t="str">
        <v>( 訪ベⅠ１ )第    321 号</v>
      </c>
      <c r="AW771" s="134" t="str">
        <v>( 訪ベⅠ１注 )第    138 号</v>
      </c>
      <c r="AX771" s="134" t="str">
        <v>( 訪看41 )第    137 号</v>
      </c>
      <c r="BM771" s="134" t="s">
        <v>11817</v>
      </c>
      <c r="BN771" s="134" t="s">
        <v>11818</v>
      </c>
      <c r="BO771" s="134" t="s">
        <v>11819</v>
      </c>
      <c r="BP771" s="134" t="s">
        <v>11820</v>
      </c>
      <c r="BQ771" s="134" t="s">
        <v>11821</v>
      </c>
      <c r="BR771" s="134" t="s">
        <v>11822</v>
      </c>
      <c r="BS771" s="134" t="s">
        <v>11823</v>
      </c>
      <c r="BT771" s="134" t="s">
        <v>11824</v>
      </c>
      <c r="BU771" s="134" t="s">
        <v>11825</v>
      </c>
    </row>
    <row r="772" spans="1:75" ht="5.0999999999999996" customHeight="1" thickBot="1">
      <c r="A772" s="133"/>
      <c r="B772" s="184"/>
      <c r="C772" s="133"/>
      <c r="D772" s="184"/>
      <c r="E772" s="133"/>
      <c r="F772" s="133"/>
      <c r="G772" s="184"/>
      <c r="H772" s="133"/>
      <c r="I772" s="133"/>
      <c r="J772" s="184"/>
      <c r="K772" s="133"/>
      <c r="L772" s="133"/>
      <c r="M772" s="184"/>
      <c r="N772" s="133"/>
      <c r="O772" s="133"/>
      <c r="P772" s="184"/>
      <c r="Q772" s="133"/>
      <c r="R772" s="184"/>
      <c r="S772" s="133"/>
      <c r="T772" s="133"/>
      <c r="U772" s="133"/>
      <c r="V772" s="133"/>
      <c r="W772" s="184"/>
      <c r="X772" s="133"/>
      <c r="Y772" s="133"/>
      <c r="AB772" s="134" t="s">
        <v>6911</v>
      </c>
      <c r="AC772" s="146" t="e" cm="1">
        <f t="array" ref="AC772">_xlfn.TEXTSPLIT(H772,CHAR(10))</f>
        <v>#VALUE!</v>
      </c>
      <c r="AD772" s="146"/>
      <c r="AE772" s="146" t="e">
        <v>#VALUE!</v>
      </c>
      <c r="AG772" s="134" t="e" cm="1" vm="1">
        <f t="array" ref="AG772">_xlfn.TEXTJOIN(",",TRUE,_xlfn._xlws.FILTER(市町村コード!$B$2:$B$186,ISNUMBER(SEARCH(市町村コード!$B$2:$B$186,K772))))</f>
        <v>#VALUE!</v>
      </c>
      <c r="AH772" s="134" t="e" vm="1">
        <v>#VALUE!</v>
      </c>
      <c r="AI772" s="134" t="str">
        <f t="shared" si="22"/>
        <v/>
      </c>
      <c r="AJ772" s="134" t="str">
        <f t="shared" si="23"/>
        <v/>
      </c>
      <c r="AK772" s="134" t="s">
        <v>6911</v>
      </c>
      <c r="AO772" s="133"/>
      <c r="AP772" s="134" t="e" cm="1">
        <f t="array" ref="AP772">_xlfn.TEXTSPLIT(AO772,CHAR(10))</f>
        <v>#VALUE!</v>
      </c>
      <c r="BM772" s="134" t="e">
        <v>#VALUE!</v>
      </c>
    </row>
    <row r="773" spans="1:75" ht="0.95" customHeight="1">
      <c r="A773" s="133"/>
      <c r="B773" s="183"/>
      <c r="C773" s="183"/>
      <c r="D773" s="183"/>
      <c r="E773" s="183"/>
      <c r="F773" s="183"/>
      <c r="G773" s="183"/>
      <c r="H773" s="183"/>
      <c r="I773" s="183"/>
      <c r="J773" s="183"/>
      <c r="K773" s="183"/>
      <c r="L773" s="183"/>
      <c r="M773" s="183"/>
      <c r="N773" s="183"/>
      <c r="O773" s="183"/>
      <c r="P773" s="183"/>
      <c r="Q773" s="183"/>
      <c r="R773" s="183"/>
      <c r="S773" s="183"/>
      <c r="T773" s="183"/>
      <c r="U773" s="183"/>
      <c r="V773" s="183"/>
      <c r="W773" s="133"/>
      <c r="X773" s="133"/>
      <c r="Y773" s="133"/>
      <c r="AB773" s="134" t="s">
        <v>6911</v>
      </c>
      <c r="AC773" s="146" t="e" cm="1">
        <f t="array" ref="AC773">_xlfn.TEXTSPLIT(H773,CHAR(10))</f>
        <v>#VALUE!</v>
      </c>
      <c r="AD773" s="146"/>
      <c r="AE773" s="146" t="e">
        <v>#VALUE!</v>
      </c>
      <c r="AG773" s="134" t="e" cm="1" vm="1">
        <f t="array" ref="AG773">_xlfn.TEXTJOIN(",",TRUE,_xlfn._xlws.FILTER(市町村コード!$B$2:$B$186,ISNUMBER(SEARCH(市町村コード!$B$2:$B$186,K773))))</f>
        <v>#VALUE!</v>
      </c>
      <c r="AH773" s="134" t="e" vm="1">
        <v>#VALUE!</v>
      </c>
      <c r="AI773" s="134" t="str">
        <f t="shared" si="22"/>
        <v/>
      </c>
      <c r="AJ773" s="134" t="str">
        <f t="shared" si="23"/>
        <v/>
      </c>
      <c r="AK773" s="134" t="s">
        <v>6911</v>
      </c>
      <c r="AP773" s="134" t="e" cm="1">
        <f t="array" ref="AP773">_xlfn.TEXTSPLIT(AO773,CHAR(10))</f>
        <v>#VALUE!</v>
      </c>
      <c r="BM773" s="134" t="e">
        <v>#VALUE!</v>
      </c>
    </row>
    <row r="774" spans="1:75" ht="60" customHeight="1">
      <c r="A774" s="133"/>
      <c r="B774" s="133"/>
      <c r="C774" s="133"/>
      <c r="D774" s="133"/>
      <c r="E774" s="133"/>
      <c r="F774" s="133"/>
      <c r="G774" s="133"/>
      <c r="H774" s="133"/>
      <c r="I774" s="133"/>
      <c r="J774" s="133"/>
      <c r="K774" s="133"/>
      <c r="L774" s="133"/>
      <c r="M774" s="133"/>
      <c r="N774" s="133"/>
      <c r="O774" s="133"/>
      <c r="P774" s="133"/>
      <c r="Q774" s="133"/>
      <c r="R774" s="133"/>
      <c r="S774" s="133"/>
      <c r="T774" s="133"/>
      <c r="U774" s="133"/>
      <c r="V774" s="133"/>
      <c r="W774" s="133"/>
      <c r="X774" s="133"/>
      <c r="Y774" s="133"/>
      <c r="AB774" s="134" t="s">
        <v>6911</v>
      </c>
      <c r="AC774" s="146" t="e" cm="1">
        <f t="array" ref="AC774">_xlfn.TEXTSPLIT(H774,CHAR(10))</f>
        <v>#VALUE!</v>
      </c>
      <c r="AD774" s="146"/>
      <c r="AE774" s="146" t="e">
        <v>#VALUE!</v>
      </c>
      <c r="AG774" s="134" t="e" cm="1" vm="1">
        <f t="array" ref="AG774">_xlfn.TEXTJOIN(",",TRUE,_xlfn._xlws.FILTER(市町村コード!$B$2:$B$186,ISNUMBER(SEARCH(市町村コード!$B$2:$B$186,K774))))</f>
        <v>#VALUE!</v>
      </c>
      <c r="AH774" s="134" t="e" vm="1">
        <v>#VALUE!</v>
      </c>
      <c r="AI774" s="134" t="str">
        <f t="shared" si="22"/>
        <v/>
      </c>
      <c r="AJ774" s="134" t="str">
        <f t="shared" si="23"/>
        <v/>
      </c>
      <c r="AK774" s="134" t="s">
        <v>6911</v>
      </c>
      <c r="AO774" s="133"/>
      <c r="AP774" s="134" t="e" cm="1">
        <f t="array" ref="AP774">_xlfn.TEXTSPLIT(AO774,CHAR(10))</f>
        <v>#VALUE!</v>
      </c>
      <c r="BM774" s="134" t="e">
        <v>#VALUE!</v>
      </c>
    </row>
    <row r="775" spans="1:75" ht="12" customHeight="1">
      <c r="A775" s="133"/>
      <c r="B775" s="133"/>
      <c r="C775" s="133"/>
      <c r="D775" s="133"/>
      <c r="E775" s="133"/>
      <c r="F775" s="133"/>
      <c r="G775" s="133"/>
      <c r="H775" s="133"/>
      <c r="I775" s="133"/>
      <c r="J775" s="133"/>
      <c r="K775" s="133"/>
      <c r="L775" s="133"/>
      <c r="M775" s="133"/>
      <c r="N775" s="133"/>
      <c r="O775" s="133"/>
      <c r="P775" s="133"/>
      <c r="Q775" s="133"/>
      <c r="R775" s="133"/>
      <c r="S775" s="133"/>
      <c r="T775" s="133"/>
      <c r="U775" s="133"/>
      <c r="V775" s="133"/>
      <c r="W775" s="133"/>
      <c r="X775" s="133"/>
      <c r="Y775" s="133"/>
      <c r="AB775" s="134" t="s">
        <v>6911</v>
      </c>
      <c r="AC775" s="146" t="e" cm="1">
        <f t="array" ref="AC775">_xlfn.TEXTSPLIT(H775,CHAR(10))</f>
        <v>#VALUE!</v>
      </c>
      <c r="AD775" s="146"/>
      <c r="AE775" s="146" t="e">
        <v>#VALUE!</v>
      </c>
      <c r="AG775" s="134" t="e" cm="1" vm="1">
        <f t="array" ref="AG775">_xlfn.TEXTJOIN(",",TRUE,_xlfn._xlws.FILTER(市町村コード!$B$2:$B$186,ISNUMBER(SEARCH(市町村コード!$B$2:$B$186,K775))))</f>
        <v>#VALUE!</v>
      </c>
      <c r="AH775" s="134" t="e" vm="1">
        <v>#VALUE!</v>
      </c>
      <c r="AI775" s="134" t="str">
        <f t="shared" si="22"/>
        <v/>
      </c>
      <c r="AJ775" s="134" t="str">
        <f t="shared" si="23"/>
        <v/>
      </c>
      <c r="AK775" s="134" t="s">
        <v>6911</v>
      </c>
      <c r="AO775" s="133"/>
      <c r="AP775" s="134" t="e" cm="1">
        <f t="array" ref="AP775">_xlfn.TEXTSPLIT(AO775,CHAR(10))</f>
        <v>#VALUE!</v>
      </c>
      <c r="BM775" s="134" t="e">
        <v>#VALUE!</v>
      </c>
    </row>
    <row r="776" spans="1:75" ht="8.1" customHeight="1">
      <c r="A776" s="133"/>
      <c r="B776" s="133"/>
      <c r="C776" s="133"/>
      <c r="D776" s="133"/>
      <c r="E776" s="133"/>
      <c r="F776" s="133"/>
      <c r="G776" s="133"/>
      <c r="H776" s="133"/>
      <c r="I776" s="178" t="s">
        <v>476</v>
      </c>
      <c r="J776" s="178"/>
      <c r="K776" s="178"/>
      <c r="L776" s="133"/>
      <c r="M776" s="133"/>
      <c r="N776" s="133"/>
      <c r="O776" s="133"/>
      <c r="P776" s="133"/>
      <c r="Q776" s="133"/>
      <c r="R776" s="133"/>
      <c r="S776" s="133"/>
      <c r="T776" s="133"/>
      <c r="U776" s="133"/>
      <c r="V776" s="133"/>
      <c r="W776" s="133"/>
      <c r="X776" s="133"/>
      <c r="Y776" s="133"/>
      <c r="AB776" s="134" t="s">
        <v>6911</v>
      </c>
      <c r="AC776" s="146" t="e" cm="1">
        <f t="array" ref="AC776">_xlfn.TEXTSPLIT(H776,CHAR(10))</f>
        <v>#VALUE!</v>
      </c>
      <c r="AD776" s="146"/>
      <c r="AE776" s="146" t="e">
        <v>#VALUE!</v>
      </c>
      <c r="AG776" s="134" t="e" cm="1" vm="1">
        <f t="array" ref="AG776">_xlfn.TEXTJOIN(",",TRUE,_xlfn._xlws.FILTER(市町村コード!$B$2:$B$186,ISNUMBER(SEARCH(市町村コード!$B$2:$B$186,K776))))</f>
        <v>#VALUE!</v>
      </c>
      <c r="AH776" s="134" t="e" vm="1">
        <v>#VALUE!</v>
      </c>
      <c r="AI776" s="134" t="str">
        <f t="shared" si="22"/>
        <v/>
      </c>
      <c r="AJ776" s="134" t="str">
        <f t="shared" si="23"/>
        <v/>
      </c>
      <c r="AK776" s="134" t="s">
        <v>6911</v>
      </c>
      <c r="AO776" s="133"/>
      <c r="AP776" s="134" t="e" cm="1">
        <f t="array" ref="AP776">_xlfn.TEXTSPLIT(AO776,CHAR(10))</f>
        <v>#VALUE!</v>
      </c>
      <c r="BM776" s="134" t="e">
        <v>#VALUE!</v>
      </c>
    </row>
    <row r="777" spans="1:75" ht="12" customHeight="1">
      <c r="A777" s="133"/>
      <c r="B777" s="179"/>
      <c r="C777" s="179"/>
      <c r="D777" s="179"/>
      <c r="E777" s="179"/>
      <c r="F777" s="133"/>
      <c r="G777" s="133"/>
      <c r="H777" s="133"/>
      <c r="I777" s="178"/>
      <c r="J777" s="178"/>
      <c r="K777" s="178"/>
      <c r="L777" s="133"/>
      <c r="M777" s="133"/>
      <c r="N777" s="133"/>
      <c r="O777" s="133"/>
      <c r="P777" s="133"/>
      <c r="Q777" s="133"/>
      <c r="R777" s="133"/>
      <c r="S777" s="133"/>
      <c r="T777" s="133"/>
      <c r="U777" s="133"/>
      <c r="V777" s="133"/>
      <c r="W777" s="133"/>
      <c r="X777" s="133"/>
      <c r="Y777" s="133"/>
      <c r="AB777" s="134" t="s">
        <v>6911</v>
      </c>
      <c r="AC777" s="146" t="e" cm="1">
        <f t="array" ref="AC777">_xlfn.TEXTSPLIT(H777,CHAR(10))</f>
        <v>#VALUE!</v>
      </c>
      <c r="AD777" s="146"/>
      <c r="AE777" s="146" t="e">
        <v>#VALUE!</v>
      </c>
      <c r="AG777" s="134" t="e" cm="1" vm="1">
        <f t="array" ref="AG777">_xlfn.TEXTJOIN(",",TRUE,_xlfn._xlws.FILTER(市町村コード!$B$2:$B$186,ISNUMBER(SEARCH(市町村コード!$B$2:$B$186,K777))))</f>
        <v>#VALUE!</v>
      </c>
      <c r="AH777" s="134" t="e" vm="1">
        <v>#VALUE!</v>
      </c>
      <c r="AI777" s="134" t="str">
        <f t="shared" ref="AI777:AI840" si="24">MID(K777,10,300)</f>
        <v/>
      </c>
      <c r="AJ777" s="134" t="str">
        <f t="shared" ref="AJ777:AJ840" si="25">LEFT(K777,9)</f>
        <v/>
      </c>
      <c r="AK777" s="134" t="s">
        <v>6911</v>
      </c>
      <c r="AO777" s="133"/>
      <c r="AP777" s="134" t="e" cm="1">
        <f t="array" ref="AP777">_xlfn.TEXTSPLIT(AO777,CHAR(10))</f>
        <v>#VALUE!</v>
      </c>
      <c r="BM777" s="134" t="e">
        <v>#VALUE!</v>
      </c>
    </row>
    <row r="778" spans="1:75" ht="14.1" customHeight="1">
      <c r="A778" s="133"/>
      <c r="B778" s="133"/>
      <c r="C778" s="180" t="s">
        <v>477</v>
      </c>
      <c r="D778" s="180"/>
      <c r="E778" s="180"/>
      <c r="F778" s="180"/>
      <c r="G778" s="180"/>
      <c r="H778" s="180"/>
      <c r="I778" s="180"/>
      <c r="J778" s="180"/>
      <c r="K778" s="180"/>
      <c r="L778" s="133"/>
      <c r="M778" s="133"/>
      <c r="N778" s="133"/>
      <c r="O778" s="181" t="s">
        <v>478</v>
      </c>
      <c r="P778" s="181"/>
      <c r="Q778" s="181"/>
      <c r="R778" s="181"/>
      <c r="S778" s="181"/>
      <c r="T778" s="135" t="s">
        <v>830</v>
      </c>
      <c r="U778" s="136" t="s">
        <v>480</v>
      </c>
      <c r="V778" s="133"/>
      <c r="W778" s="133"/>
      <c r="X778" s="133"/>
      <c r="Y778" s="133"/>
      <c r="AB778" s="134" t="s">
        <v>6911</v>
      </c>
      <c r="AC778" s="146" t="e" cm="1">
        <f t="array" ref="AC778">_xlfn.TEXTSPLIT(H778,CHAR(10))</f>
        <v>#VALUE!</v>
      </c>
      <c r="AD778" s="146"/>
      <c r="AE778" s="146" t="e">
        <v>#VALUE!</v>
      </c>
      <c r="AG778" s="134" t="e" cm="1" vm="1">
        <f t="array" ref="AG778">_xlfn.TEXTJOIN(",",TRUE,_xlfn._xlws.FILTER(市町村コード!$B$2:$B$186,ISNUMBER(SEARCH(市町村コード!$B$2:$B$186,K778))))</f>
        <v>#VALUE!</v>
      </c>
      <c r="AH778" s="134" t="e" vm="1">
        <v>#VALUE!</v>
      </c>
      <c r="AI778" s="134" t="str">
        <f t="shared" si="24"/>
        <v/>
      </c>
      <c r="AJ778" s="134" t="str">
        <f t="shared" si="25"/>
        <v/>
      </c>
      <c r="AK778" s="134" t="s">
        <v>6911</v>
      </c>
      <c r="AP778" s="134" t="e" cm="1">
        <f t="array" ref="AP778">_xlfn.TEXTSPLIT(AO778,CHAR(10))</f>
        <v>#VALUE!</v>
      </c>
      <c r="BM778" s="134" t="e">
        <v>#VALUE!</v>
      </c>
    </row>
    <row r="779" spans="1:75" ht="0.95" customHeight="1" thickBot="1">
      <c r="A779" s="133"/>
      <c r="B779" s="133"/>
      <c r="C779" s="133"/>
      <c r="D779" s="133"/>
      <c r="E779" s="133"/>
      <c r="F779" s="133"/>
      <c r="G779" s="133"/>
      <c r="H779" s="133"/>
      <c r="I779" s="133"/>
      <c r="J779" s="133"/>
      <c r="K779" s="133"/>
      <c r="L779" s="133"/>
      <c r="M779" s="133"/>
      <c r="N779" s="133"/>
      <c r="O779" s="133"/>
      <c r="P779" s="133"/>
      <c r="Q779" s="133"/>
      <c r="R779" s="133"/>
      <c r="S779" s="133"/>
      <c r="T779" s="133"/>
      <c r="U779" s="133"/>
      <c r="V779" s="133"/>
      <c r="W779" s="133"/>
      <c r="X779" s="133"/>
      <c r="Y779" s="133"/>
      <c r="AB779" s="134" t="s">
        <v>6911</v>
      </c>
      <c r="AC779" s="146" t="e" cm="1">
        <f t="array" ref="AC779">_xlfn.TEXTSPLIT(H779,CHAR(10))</f>
        <v>#VALUE!</v>
      </c>
      <c r="AD779" s="146"/>
      <c r="AE779" s="146" t="e">
        <v>#VALUE!</v>
      </c>
      <c r="AG779" s="134" t="e" cm="1" vm="1">
        <f t="array" ref="AG779">_xlfn.TEXTJOIN(",",TRUE,_xlfn._xlws.FILTER(市町村コード!$B$2:$B$186,ISNUMBER(SEARCH(市町村コード!$B$2:$B$186,K779))))</f>
        <v>#VALUE!</v>
      </c>
      <c r="AH779" s="134" t="e" vm="1">
        <v>#VALUE!</v>
      </c>
      <c r="AI779" s="134" t="str">
        <f t="shared" si="24"/>
        <v/>
      </c>
      <c r="AJ779" s="134" t="str">
        <f t="shared" si="25"/>
        <v/>
      </c>
      <c r="AK779" s="134" t="s">
        <v>6911</v>
      </c>
      <c r="AO779" s="133"/>
      <c r="AP779" s="134" t="e" cm="1">
        <f t="array" ref="AP779">_xlfn.TEXTSPLIT(AO779,CHAR(10))</f>
        <v>#VALUE!</v>
      </c>
      <c r="BM779" s="134" t="e">
        <v>#VALUE!</v>
      </c>
    </row>
    <row r="780" spans="1:75" ht="0.95" customHeight="1">
      <c r="A780" s="133"/>
      <c r="B780" s="176"/>
      <c r="C780" s="176"/>
      <c r="D780" s="176"/>
      <c r="E780" s="176"/>
      <c r="F780" s="176"/>
      <c r="G780" s="176"/>
      <c r="H780" s="176"/>
      <c r="I780" s="176"/>
      <c r="J780" s="176"/>
      <c r="K780" s="176"/>
      <c r="L780" s="176"/>
      <c r="M780" s="176"/>
      <c r="N780" s="176"/>
      <c r="O780" s="176"/>
      <c r="P780" s="176"/>
      <c r="Q780" s="176"/>
      <c r="R780" s="176"/>
      <c r="S780" s="176"/>
      <c r="T780" s="176"/>
      <c r="U780" s="176"/>
      <c r="V780" s="176"/>
      <c r="W780" s="176"/>
      <c r="X780" s="133"/>
      <c r="Y780" s="133"/>
      <c r="AB780" s="134" t="s">
        <v>6911</v>
      </c>
      <c r="AC780" s="146" t="e" cm="1">
        <f t="array" ref="AC780">_xlfn.TEXTSPLIT(H780,CHAR(10))</f>
        <v>#VALUE!</v>
      </c>
      <c r="AD780" s="146"/>
      <c r="AE780" s="146" t="e">
        <v>#VALUE!</v>
      </c>
      <c r="AG780" s="134" t="e" cm="1" vm="1">
        <f t="array" ref="AG780">_xlfn.TEXTJOIN(",",TRUE,_xlfn._xlws.FILTER(市町村コード!$B$2:$B$186,ISNUMBER(SEARCH(市町村コード!$B$2:$B$186,K780))))</f>
        <v>#VALUE!</v>
      </c>
      <c r="AH780" s="134" t="e" vm="1">
        <v>#VALUE!</v>
      </c>
      <c r="AI780" s="134" t="str">
        <f t="shared" si="24"/>
        <v/>
      </c>
      <c r="AJ780" s="134" t="str">
        <f t="shared" si="25"/>
        <v/>
      </c>
      <c r="AK780" s="134" t="s">
        <v>6911</v>
      </c>
      <c r="AP780" s="134" t="e" cm="1">
        <f t="array" ref="AP780">_xlfn.TEXTSPLIT(AO780,CHAR(10))</f>
        <v>#VALUE!</v>
      </c>
      <c r="BM780" s="134" t="e">
        <v>#VALUE!</v>
      </c>
    </row>
    <row r="781" spans="1:75" ht="15.95" customHeight="1" thickBot="1">
      <c r="A781" s="133"/>
      <c r="B781" s="137"/>
      <c r="C781" s="138" t="s">
        <v>481</v>
      </c>
      <c r="D781" s="137"/>
      <c r="E781" s="177" t="s">
        <v>482</v>
      </c>
      <c r="F781" s="177"/>
      <c r="G781" s="137"/>
      <c r="H781" s="177" t="s">
        <v>483</v>
      </c>
      <c r="I781" s="177"/>
      <c r="J781" s="137"/>
      <c r="K781" s="177" t="s">
        <v>484</v>
      </c>
      <c r="L781" s="177"/>
      <c r="M781" s="137"/>
      <c r="N781" s="177" t="s">
        <v>485</v>
      </c>
      <c r="O781" s="177"/>
      <c r="P781" s="137"/>
      <c r="Q781" s="139" t="s">
        <v>486</v>
      </c>
      <c r="R781" s="137"/>
      <c r="S781" s="177" t="s">
        <v>487</v>
      </c>
      <c r="T781" s="177"/>
      <c r="U781" s="177"/>
      <c r="V781" s="177"/>
      <c r="W781" s="137"/>
      <c r="X781" s="133"/>
      <c r="Y781" s="133"/>
      <c r="AB781" s="134" t="s">
        <v>482</v>
      </c>
      <c r="AC781" s="146" t="str" cm="1">
        <f t="array" ref="AC781">_xlfn.TEXTSPLIT(H781,CHAR(10))</f>
        <v>事業者名/事業所名</v>
      </c>
      <c r="AD781" s="146"/>
      <c r="AE781" s="146" t="s">
        <v>483</v>
      </c>
      <c r="AG781" s="134" t="e" cm="1" vm="1">
        <f t="array" ref="AG781">_xlfn.TEXTJOIN(",",TRUE,_xlfn._xlws.FILTER(市町村コード!$B$2:$B$186,ISNUMBER(SEARCH(市町村コード!$B$2:$B$186,K781))))</f>
        <v>#VALUE!</v>
      </c>
      <c r="AH781" s="134" t="e" vm="1">
        <v>#VALUE!</v>
      </c>
      <c r="AI781" s="134" t="str">
        <f t="shared" si="24"/>
        <v/>
      </c>
      <c r="AJ781" s="134" t="str">
        <f t="shared" si="25"/>
        <v>事業所所在地</v>
      </c>
      <c r="AK781" s="134" t="s">
        <v>484</v>
      </c>
      <c r="AO781" s="139" t="s">
        <v>486</v>
      </c>
      <c r="AP781" s="134" t="str" cm="1">
        <f t="array" ref="AP781">_xlfn.TEXTSPLIT(AO781,CHAR(10))</f>
        <v>受理番号</v>
      </c>
      <c r="BM781" s="134" t="s">
        <v>486</v>
      </c>
    </row>
    <row r="782" spans="1:75" ht="84" customHeight="1" thickBot="1">
      <c r="A782" s="133"/>
      <c r="B782" s="184"/>
      <c r="C782" s="140" t="s">
        <v>2385</v>
      </c>
      <c r="D782" s="184"/>
      <c r="E782" s="174" t="s">
        <v>2386</v>
      </c>
      <c r="F782" s="174"/>
      <c r="G782" s="184"/>
      <c r="H782" s="175" t="s">
        <v>2387</v>
      </c>
      <c r="I782" s="175"/>
      <c r="J782" s="184"/>
      <c r="K782" s="175" t="s">
        <v>2388</v>
      </c>
      <c r="L782" s="175"/>
      <c r="M782" s="184"/>
      <c r="N782" s="182" t="s">
        <v>2389</v>
      </c>
      <c r="O782" s="182"/>
      <c r="P782" s="184"/>
      <c r="Q782" s="141" t="s">
        <v>2390</v>
      </c>
      <c r="R782" s="184"/>
      <c r="S782" s="173" t="s">
        <v>2391</v>
      </c>
      <c r="T782" s="173"/>
      <c r="U782" s="173"/>
      <c r="V782" s="173"/>
      <c r="W782" s="184"/>
      <c r="X782" s="133"/>
      <c r="Y782" s="133"/>
      <c r="AB782" s="134" t="s">
        <v>9386</v>
      </c>
      <c r="AC782" s="146" t="str" cm="1">
        <f t="array" ref="AC782:AD782">_xlfn.TEXTSPLIT(H782,CHAR(10))</f>
        <v>医療法人社団棕櫚の会</v>
      </c>
      <c r="AD782" s="146" t="str">
        <v>ホサナ訪問看護ステーション</v>
      </c>
      <c r="AE782" s="146" t="s">
        <v>8062</v>
      </c>
      <c r="AF782" s="134" t="s">
        <v>8063</v>
      </c>
      <c r="AG782" s="134" t="str" cm="1">
        <f t="array" ref="AG782">_xlfn.TEXTJOIN(",",TRUE,_xlfn._xlws.FILTER(市町村コード!$B$2:$B$186,ISNUMBER(SEARCH(市町村コード!$B$2:$B$186,K782))))</f>
        <v>札幌市</v>
      </c>
      <c r="AH782" s="134" t="s">
        <v>6712</v>
      </c>
      <c r="AI782" s="134" t="str">
        <f t="shared" si="24"/>
        <v xml:space="preserve">
札幌市西区宮の沢三条３丁目６番１号</v>
      </c>
      <c r="AJ782" s="134" t="str">
        <f t="shared" si="25"/>
        <v>〒063－0053</v>
      </c>
      <c r="AK782" s="134" t="s">
        <v>7099</v>
      </c>
      <c r="AO782" s="142" t="s">
        <v>2390</v>
      </c>
      <c r="AP782" s="134" t="str" cm="1">
        <f t="array" ref="AP782:AV782">_xlfn.TEXTSPLIT(AO782,CHAR(10))</f>
        <v>( 訪看23 )第   1063 号</v>
      </c>
      <c r="AQ782" s="134" t="str">
        <v>( 訪看24 )第    987 号</v>
      </c>
      <c r="AR782" s="134" t="str">
        <v>( 訪看25 )第   1065 号</v>
      </c>
      <c r="AS782" s="134" t="str">
        <v>( 訪看26 )第     56 号</v>
      </c>
      <c r="AT782" s="134" t="str">
        <v>( 訪ベⅠ１ )第    599 号</v>
      </c>
      <c r="AU782" s="134" t="str">
        <v>( 訪ベⅡ５ )第      3 号</v>
      </c>
      <c r="AV782" s="134" t="str">
        <v>( 訪看41 )第    161 号</v>
      </c>
      <c r="BM782" s="134" t="s">
        <v>11826</v>
      </c>
      <c r="BN782" s="134" t="s">
        <v>11827</v>
      </c>
      <c r="BO782" s="134" t="s">
        <v>11828</v>
      </c>
      <c r="BP782" s="134" t="s">
        <v>11829</v>
      </c>
      <c r="BQ782" s="134" t="s">
        <v>11830</v>
      </c>
      <c r="BR782" s="134" t="s">
        <v>11831</v>
      </c>
      <c r="BS782" s="134" t="s">
        <v>11832</v>
      </c>
    </row>
    <row r="783" spans="1:75" ht="102" customHeight="1" thickBot="1">
      <c r="A783" s="133"/>
      <c r="B783" s="184"/>
      <c r="C783" s="140" t="s">
        <v>2392</v>
      </c>
      <c r="D783" s="184"/>
      <c r="E783" s="174" t="s">
        <v>2393</v>
      </c>
      <c r="F783" s="174"/>
      <c r="G783" s="184"/>
      <c r="H783" s="175" t="s">
        <v>2394</v>
      </c>
      <c r="I783" s="175"/>
      <c r="J783" s="184"/>
      <c r="K783" s="175" t="s">
        <v>2395</v>
      </c>
      <c r="L783" s="175"/>
      <c r="M783" s="184"/>
      <c r="N783" s="182" t="s">
        <v>2396</v>
      </c>
      <c r="O783" s="182"/>
      <c r="P783" s="184"/>
      <c r="Q783" s="141" t="s">
        <v>2397</v>
      </c>
      <c r="R783" s="184"/>
      <c r="S783" s="173" t="s">
        <v>2398</v>
      </c>
      <c r="T783" s="173"/>
      <c r="U783" s="173"/>
      <c r="V783" s="173"/>
      <c r="W783" s="184"/>
      <c r="X783" s="133"/>
      <c r="Y783" s="133"/>
      <c r="AB783" s="134" t="s">
        <v>9387</v>
      </c>
      <c r="AC783" s="146" t="str" cm="1">
        <f t="array" ref="AC783:AD783">_xlfn.TEXTSPLIT(H783,CHAR(10))</f>
        <v>株式会社弥栄</v>
      </c>
      <c r="AD783" s="146" t="str">
        <v>むすび訪問看護ステーション</v>
      </c>
      <c r="AE783" s="146" t="s">
        <v>8064</v>
      </c>
      <c r="AF783" s="134" t="s">
        <v>8065</v>
      </c>
      <c r="AG783" s="134" t="str" cm="1">
        <f t="array" ref="AG783">_xlfn.TEXTJOIN(",",TRUE,_xlfn._xlws.FILTER(市町村コード!$B$2:$B$186,ISNUMBER(SEARCH(市町村コード!$B$2:$B$186,K783))))</f>
        <v>札幌市</v>
      </c>
      <c r="AH783" s="134" t="s">
        <v>6712</v>
      </c>
      <c r="AI783" s="134" t="str">
        <f t="shared" si="24"/>
        <v xml:space="preserve">
札幌市手稲区前田十条１０丁目５－３５Ｍコート２０３号</v>
      </c>
      <c r="AJ783" s="134" t="str">
        <f t="shared" si="25"/>
        <v>〒006－0820</v>
      </c>
      <c r="AK783" s="134" t="s">
        <v>7067</v>
      </c>
      <c r="AO783" s="142" t="s">
        <v>2397</v>
      </c>
      <c r="AP783" s="134" t="str" cm="1">
        <f t="array" ref="AP783:AY783">_xlfn.TEXTSPLIT(AO783,CHAR(10))</f>
        <v>( 訪看10 )第    706 号</v>
      </c>
      <c r="AQ783" s="134" t="str">
        <v>( 訪看23 )第   1126 号</v>
      </c>
      <c r="AR783" s="134" t="str">
        <v>( 訪看24 )第   1031 号</v>
      </c>
      <c r="AS783" s="134" t="str">
        <v>( 訪看25 )第   1112 号</v>
      </c>
      <c r="AT783" s="134" t="str">
        <v>( 訪看27 )第    409 号</v>
      </c>
      <c r="AU783" s="134" t="str">
        <v>( 訪看28 )第    273 号</v>
      </c>
      <c r="AV783" s="134" t="str">
        <v>( 訪看34 )第    298 号</v>
      </c>
      <c r="AW783" s="134" t="str">
        <v>( 訪看35 )第     37 号</v>
      </c>
      <c r="AX783" s="134" t="str">
        <v>( 訪ベⅠ１ )第    442 号</v>
      </c>
      <c r="AY783" s="134" t="str">
        <v>( 訪看41 )第    364 号</v>
      </c>
      <c r="BM783" s="134" t="s">
        <v>11833</v>
      </c>
      <c r="BN783" s="134" t="s">
        <v>11834</v>
      </c>
      <c r="BO783" s="134" t="s">
        <v>11835</v>
      </c>
      <c r="BP783" s="134" t="s">
        <v>11836</v>
      </c>
      <c r="BQ783" s="134" t="s">
        <v>11837</v>
      </c>
      <c r="BR783" s="134" t="s">
        <v>11838</v>
      </c>
      <c r="BS783" s="134" t="s">
        <v>11839</v>
      </c>
      <c r="BT783" s="134" t="s">
        <v>11840</v>
      </c>
      <c r="BU783" s="134" t="s">
        <v>11841</v>
      </c>
      <c r="BV783" s="134" t="s">
        <v>11842</v>
      </c>
    </row>
    <row r="784" spans="1:75" ht="111" customHeight="1" thickBot="1">
      <c r="A784" s="133"/>
      <c r="B784" s="184"/>
      <c r="C784" s="140" t="s">
        <v>2399</v>
      </c>
      <c r="D784" s="184"/>
      <c r="E784" s="174" t="s">
        <v>2400</v>
      </c>
      <c r="F784" s="174"/>
      <c r="G784" s="184"/>
      <c r="H784" s="175" t="s">
        <v>2401</v>
      </c>
      <c r="I784" s="175"/>
      <c r="J784" s="184"/>
      <c r="K784" s="175" t="s">
        <v>2402</v>
      </c>
      <c r="L784" s="175"/>
      <c r="M784" s="184"/>
      <c r="N784" s="182" t="s">
        <v>2403</v>
      </c>
      <c r="O784" s="182"/>
      <c r="P784" s="184"/>
      <c r="Q784" s="141" t="s">
        <v>2404</v>
      </c>
      <c r="R784" s="184"/>
      <c r="S784" s="173" t="s">
        <v>2405</v>
      </c>
      <c r="T784" s="173"/>
      <c r="U784" s="173"/>
      <c r="V784" s="173"/>
      <c r="W784" s="184"/>
      <c r="X784" s="133"/>
      <c r="Y784" s="133"/>
      <c r="AB784" s="134" t="s">
        <v>9388</v>
      </c>
      <c r="AC784" s="146" t="str" cm="1">
        <f t="array" ref="AC784:AD784">_xlfn.TEXTSPLIT(H784,CHAR(10))</f>
        <v>株式会社　オガール</v>
      </c>
      <c r="AD784" s="146" t="str">
        <v>訪問看護ステーション　オガール</v>
      </c>
      <c r="AE784" s="146" t="s">
        <v>8066</v>
      </c>
      <c r="AF784" s="134" t="s">
        <v>8067</v>
      </c>
      <c r="AG784" s="134" t="str" cm="1">
        <f t="array" ref="AG784">_xlfn.TEXTJOIN(",",TRUE,_xlfn._xlws.FILTER(市町村コード!$B$2:$B$186,ISNUMBER(SEARCH(市町村コード!$B$2:$B$186,K784))))</f>
        <v>札幌市</v>
      </c>
      <c r="AH784" s="134" t="s">
        <v>6712</v>
      </c>
      <c r="AI784" s="134" t="str">
        <f t="shared" si="24"/>
        <v xml:space="preserve">
札幌市西区西野四条７丁目７番３５号</v>
      </c>
      <c r="AJ784" s="134" t="str">
        <f t="shared" si="25"/>
        <v>〒063－0034</v>
      </c>
      <c r="AK784" s="134" t="s">
        <v>7062</v>
      </c>
      <c r="AO784" s="142" t="s">
        <v>2404</v>
      </c>
      <c r="AP784" s="134" t="str" cm="1">
        <f t="array" ref="AP784:AY784">_xlfn.TEXTSPLIT(AO784,CHAR(10))</f>
        <v>( 訪看10 )第    705 号</v>
      </c>
      <c r="AQ784" s="134" t="str">
        <v>( 訪看23 )第   1094 号</v>
      </c>
      <c r="AR784" s="134" t="str">
        <v>( 訪看24 )第   1030 号</v>
      </c>
      <c r="AS784" s="134" t="str">
        <v>( 訪看25 )第   1111 号</v>
      </c>
      <c r="AT784" s="134" t="str">
        <v>( 訪看27 )第    402 号</v>
      </c>
      <c r="AU784" s="134" t="str">
        <v>( 訪看28 )第    295 号</v>
      </c>
      <c r="AV784" s="134" t="str">
        <v>( 訪看34 )第    297 号</v>
      </c>
      <c r="AW784" s="134" t="str">
        <v>( 訪ベⅠ１ )第    421 号</v>
      </c>
      <c r="AX784" s="134" t="str">
        <v>( 訪ベⅠ１注 )第    356 号</v>
      </c>
      <c r="AY784" s="134" t="str">
        <v>( 訪看41 )第    363 号</v>
      </c>
      <c r="BM784" s="134" t="s">
        <v>11843</v>
      </c>
      <c r="BN784" s="134" t="s">
        <v>11844</v>
      </c>
      <c r="BO784" s="134" t="s">
        <v>11845</v>
      </c>
      <c r="BP784" s="134" t="s">
        <v>11846</v>
      </c>
      <c r="BQ784" s="134" t="s">
        <v>11847</v>
      </c>
      <c r="BR784" s="134" t="s">
        <v>11848</v>
      </c>
      <c r="BS784" s="134" t="s">
        <v>11849</v>
      </c>
      <c r="BT784" s="134" t="s">
        <v>11850</v>
      </c>
      <c r="BU784" s="134" t="s">
        <v>11851</v>
      </c>
      <c r="BV784" s="134" t="s">
        <v>11852</v>
      </c>
    </row>
    <row r="785" spans="1:74" ht="84" customHeight="1" thickBot="1">
      <c r="A785" s="133"/>
      <c r="B785" s="184"/>
      <c r="C785" s="140" t="s">
        <v>2406</v>
      </c>
      <c r="D785" s="184"/>
      <c r="E785" s="174" t="s">
        <v>2407</v>
      </c>
      <c r="F785" s="174"/>
      <c r="G785" s="184"/>
      <c r="H785" s="175" t="s">
        <v>2408</v>
      </c>
      <c r="I785" s="175"/>
      <c r="J785" s="184"/>
      <c r="K785" s="175" t="s">
        <v>2409</v>
      </c>
      <c r="L785" s="175"/>
      <c r="M785" s="184"/>
      <c r="N785" s="182" t="s">
        <v>2410</v>
      </c>
      <c r="O785" s="182"/>
      <c r="P785" s="184"/>
      <c r="Q785" s="141" t="s">
        <v>2411</v>
      </c>
      <c r="R785" s="184"/>
      <c r="S785" s="173" t="s">
        <v>2412</v>
      </c>
      <c r="T785" s="173"/>
      <c r="U785" s="173"/>
      <c r="V785" s="173"/>
      <c r="W785" s="184"/>
      <c r="X785" s="133"/>
      <c r="Y785" s="133"/>
      <c r="AB785" s="134" t="s">
        <v>9389</v>
      </c>
      <c r="AC785" s="146" t="str" cm="1">
        <f t="array" ref="AC785:AD785">_xlfn.TEXTSPLIT(H785,CHAR(10))</f>
        <v>株式会社　リージョナルクリエーションケア</v>
      </c>
      <c r="AD785" s="146" t="str">
        <v>訪問看護ステーション　メディケアさっぽろ</v>
      </c>
      <c r="AE785" s="146" t="s">
        <v>8068</v>
      </c>
      <c r="AF785" s="134" t="s">
        <v>8069</v>
      </c>
      <c r="AG785" s="134" t="str" cm="1">
        <f t="array" ref="AG785">_xlfn.TEXTJOIN(",",TRUE,_xlfn._xlws.FILTER(市町村コード!$B$2:$B$186,ISNUMBER(SEARCH(市町村コード!$B$2:$B$186,K785))))</f>
        <v>札幌市</v>
      </c>
      <c r="AH785" s="134" t="s">
        <v>6712</v>
      </c>
      <c r="AI785" s="134" t="str">
        <f t="shared" si="24"/>
        <v xml:space="preserve">
札幌市手稲区西宮の沢六条１丁目１４－１７</v>
      </c>
      <c r="AJ785" s="134" t="str">
        <f t="shared" si="25"/>
        <v>〒006－0006</v>
      </c>
      <c r="AK785" s="134" t="s">
        <v>7100</v>
      </c>
      <c r="AO785" s="142" t="s">
        <v>2411</v>
      </c>
      <c r="AP785" s="134" t="str" cm="1">
        <f t="array" ref="AP785:AV785">_xlfn.TEXTSPLIT(AO785,CHAR(10))</f>
        <v>( 訪看23 )第   1111 号</v>
      </c>
      <c r="AQ785" s="134" t="str">
        <v>( 訪看25 )第   1139 号</v>
      </c>
      <c r="AR785" s="134" t="str">
        <v>( 訪看34 )第    317 号</v>
      </c>
      <c r="AS785" s="134" t="str">
        <v>( 訪看36 )第     16 号</v>
      </c>
      <c r="AT785" s="134" t="str">
        <v>( 訪ベⅠ１ )第    378 号</v>
      </c>
      <c r="AU785" s="134" t="str">
        <v>( 訪ベⅠ１注 )第     85 号</v>
      </c>
      <c r="AV785" s="134" t="str">
        <v>( 訪看41 )第    395 号</v>
      </c>
      <c r="BM785" s="134" t="s">
        <v>11853</v>
      </c>
      <c r="BN785" s="134" t="s">
        <v>11854</v>
      </c>
      <c r="BO785" s="134" t="s">
        <v>11855</v>
      </c>
      <c r="BP785" s="134" t="s">
        <v>11856</v>
      </c>
      <c r="BQ785" s="134" t="s">
        <v>11857</v>
      </c>
      <c r="BR785" s="134" t="s">
        <v>11858</v>
      </c>
      <c r="BS785" s="134" t="s">
        <v>11859</v>
      </c>
    </row>
    <row r="786" spans="1:74" ht="66" customHeight="1" thickBot="1">
      <c r="A786" s="133"/>
      <c r="B786" s="184"/>
      <c r="C786" s="140" t="s">
        <v>2413</v>
      </c>
      <c r="D786" s="184"/>
      <c r="E786" s="174" t="s">
        <v>2414</v>
      </c>
      <c r="F786" s="174"/>
      <c r="G786" s="184"/>
      <c r="H786" s="175" t="s">
        <v>2415</v>
      </c>
      <c r="I786" s="175"/>
      <c r="J786" s="184"/>
      <c r="K786" s="175" t="s">
        <v>2416</v>
      </c>
      <c r="L786" s="175"/>
      <c r="M786" s="184"/>
      <c r="N786" s="182" t="s">
        <v>2417</v>
      </c>
      <c r="O786" s="182"/>
      <c r="P786" s="184"/>
      <c r="Q786" s="141" t="s">
        <v>2418</v>
      </c>
      <c r="R786" s="184"/>
      <c r="S786" s="173" t="s">
        <v>2419</v>
      </c>
      <c r="T786" s="173"/>
      <c r="U786" s="173"/>
      <c r="V786" s="173"/>
      <c r="W786" s="184"/>
      <c r="X786" s="133"/>
      <c r="Y786" s="133"/>
      <c r="AB786" s="134" t="s">
        <v>9390</v>
      </c>
      <c r="AC786" s="146" t="str" cm="1">
        <f t="array" ref="AC786:AD786">_xlfn.TEXTSPLIT(H786,CHAR(10))</f>
        <v>合同会社ａｒｕｋｕ</v>
      </c>
      <c r="AD786" s="146" t="str">
        <v>あゆむ訪問看護ステーション</v>
      </c>
      <c r="AE786" s="146" t="s">
        <v>8070</v>
      </c>
      <c r="AF786" s="134" t="s">
        <v>8071</v>
      </c>
      <c r="AG786" s="134" t="str" cm="1">
        <f t="array" ref="AG786">_xlfn.TEXTJOIN(",",TRUE,_xlfn._xlws.FILTER(市町村コード!$B$2:$B$186,ISNUMBER(SEARCH(市町村コード!$B$2:$B$186,K786))))</f>
        <v>札幌市</v>
      </c>
      <c r="AH786" s="134" t="s">
        <v>6712</v>
      </c>
      <c r="AI786" s="134" t="str">
        <f t="shared" si="24"/>
        <v xml:space="preserve">
札幌市西区発寒十五条１丁目２－２０コンツェルト発寒Ⅰ　３０５</v>
      </c>
      <c r="AJ786" s="134" t="str">
        <f t="shared" si="25"/>
        <v>〒063－0835</v>
      </c>
      <c r="AK786" s="134" t="s">
        <v>7101</v>
      </c>
      <c r="AO786" s="142" t="s">
        <v>2418</v>
      </c>
      <c r="AP786" s="134" t="str" cm="1">
        <f t="array" ref="AP786:AU786">_xlfn.TEXTSPLIT(AO786,CHAR(10))</f>
        <v>( 訪看24 )第   1080 号</v>
      </c>
      <c r="AQ786" s="134" t="str">
        <v>( 訪看25 )第   1164 号</v>
      </c>
      <c r="AR786" s="134" t="str">
        <v>( 訪看32 )第     68 号</v>
      </c>
      <c r="AS786" s="134" t="str">
        <v>( 訪看35 )第     18 号</v>
      </c>
      <c r="AT786" s="134" t="str">
        <v>( 訪ベⅠ１ )第    532 号</v>
      </c>
      <c r="AU786" s="134" t="str">
        <v>( 訪看41 )第    420 号</v>
      </c>
      <c r="BM786" s="134" t="s">
        <v>11860</v>
      </c>
      <c r="BN786" s="134" t="s">
        <v>11861</v>
      </c>
      <c r="BO786" s="134" t="s">
        <v>11862</v>
      </c>
      <c r="BP786" s="134" t="s">
        <v>11863</v>
      </c>
      <c r="BQ786" s="134" t="s">
        <v>11864</v>
      </c>
      <c r="BR786" s="134" t="s">
        <v>11865</v>
      </c>
    </row>
    <row r="787" spans="1:74" ht="23.1" customHeight="1" thickBot="1">
      <c r="A787" s="133"/>
      <c r="B787" s="184"/>
      <c r="C787" s="133"/>
      <c r="D787" s="184"/>
      <c r="E787" s="133"/>
      <c r="F787" s="133"/>
      <c r="G787" s="184"/>
      <c r="H787" s="133"/>
      <c r="I787" s="133"/>
      <c r="J787" s="184"/>
      <c r="K787" s="133"/>
      <c r="L787" s="133"/>
      <c r="M787" s="184"/>
      <c r="N787" s="133"/>
      <c r="O787" s="133"/>
      <c r="P787" s="184"/>
      <c r="Q787" s="133"/>
      <c r="R787" s="184"/>
      <c r="S787" s="133"/>
      <c r="T787" s="133"/>
      <c r="U787" s="133"/>
      <c r="V787" s="133"/>
      <c r="W787" s="184"/>
      <c r="X787" s="133"/>
      <c r="Y787" s="133"/>
      <c r="AB787" s="134" t="s">
        <v>6911</v>
      </c>
      <c r="AC787" s="146" t="e" cm="1">
        <f t="array" ref="AC787">_xlfn.TEXTSPLIT(H787,CHAR(10))</f>
        <v>#VALUE!</v>
      </c>
      <c r="AD787" s="146"/>
      <c r="AE787" s="146" t="e">
        <v>#VALUE!</v>
      </c>
      <c r="AG787" s="134" t="e" cm="1" vm="1">
        <f t="array" ref="AG787">_xlfn.TEXTJOIN(",",TRUE,_xlfn._xlws.FILTER(市町村コード!$B$2:$B$186,ISNUMBER(SEARCH(市町村コード!$B$2:$B$186,K787))))</f>
        <v>#VALUE!</v>
      </c>
      <c r="AH787" s="134" t="e" vm="1">
        <v>#VALUE!</v>
      </c>
      <c r="AI787" s="134" t="str">
        <f t="shared" si="24"/>
        <v/>
      </c>
      <c r="AJ787" s="134" t="str">
        <f t="shared" si="25"/>
        <v/>
      </c>
      <c r="AK787" s="134" t="s">
        <v>6911</v>
      </c>
      <c r="AO787" s="133"/>
      <c r="AP787" s="134" t="e" cm="1">
        <f t="array" ref="AP787">_xlfn.TEXTSPLIT(AO787,CHAR(10))</f>
        <v>#VALUE!</v>
      </c>
      <c r="BM787" s="134" t="e">
        <v>#VALUE!</v>
      </c>
    </row>
    <row r="788" spans="1:74" ht="0.95" customHeight="1">
      <c r="A788" s="133"/>
      <c r="B788" s="183"/>
      <c r="C788" s="183"/>
      <c r="D788" s="183"/>
      <c r="E788" s="183"/>
      <c r="F788" s="183"/>
      <c r="G788" s="183"/>
      <c r="H788" s="183"/>
      <c r="I788" s="183"/>
      <c r="J788" s="183"/>
      <c r="K788" s="183"/>
      <c r="L788" s="183"/>
      <c r="M788" s="183"/>
      <c r="N788" s="183"/>
      <c r="O788" s="183"/>
      <c r="P788" s="183"/>
      <c r="Q788" s="183"/>
      <c r="R788" s="183"/>
      <c r="S788" s="183"/>
      <c r="T788" s="183"/>
      <c r="U788" s="183"/>
      <c r="V788" s="183"/>
      <c r="W788" s="133"/>
      <c r="X788" s="133"/>
      <c r="Y788" s="133"/>
      <c r="AB788" s="134" t="s">
        <v>6911</v>
      </c>
      <c r="AC788" s="146" t="e" cm="1">
        <f t="array" ref="AC788">_xlfn.TEXTSPLIT(H788,CHAR(10))</f>
        <v>#VALUE!</v>
      </c>
      <c r="AD788" s="146"/>
      <c r="AE788" s="146" t="e">
        <v>#VALUE!</v>
      </c>
      <c r="AG788" s="134" t="e" cm="1" vm="1">
        <f t="array" ref="AG788">_xlfn.TEXTJOIN(",",TRUE,_xlfn._xlws.FILTER(市町村コード!$B$2:$B$186,ISNUMBER(SEARCH(市町村コード!$B$2:$B$186,K788))))</f>
        <v>#VALUE!</v>
      </c>
      <c r="AH788" s="134" t="e" vm="1">
        <v>#VALUE!</v>
      </c>
      <c r="AI788" s="134" t="str">
        <f t="shared" si="24"/>
        <v/>
      </c>
      <c r="AJ788" s="134" t="str">
        <f t="shared" si="25"/>
        <v/>
      </c>
      <c r="AK788" s="134" t="s">
        <v>6911</v>
      </c>
      <c r="AP788" s="134" t="e" cm="1">
        <f t="array" ref="AP788">_xlfn.TEXTSPLIT(AO788,CHAR(10))</f>
        <v>#VALUE!</v>
      </c>
      <c r="BM788" s="134" t="e">
        <v>#VALUE!</v>
      </c>
    </row>
    <row r="789" spans="1:74" ht="60" customHeight="1">
      <c r="A789" s="133"/>
      <c r="B789" s="133"/>
      <c r="C789" s="133"/>
      <c r="D789" s="133"/>
      <c r="E789" s="133"/>
      <c r="F789" s="133"/>
      <c r="G789" s="133"/>
      <c r="H789" s="133"/>
      <c r="I789" s="133"/>
      <c r="J789" s="133"/>
      <c r="K789" s="133"/>
      <c r="L789" s="133"/>
      <c r="M789" s="133"/>
      <c r="N789" s="133"/>
      <c r="O789" s="133"/>
      <c r="P789" s="133"/>
      <c r="Q789" s="133"/>
      <c r="R789" s="133"/>
      <c r="S789" s="133"/>
      <c r="T789" s="133"/>
      <c r="U789" s="133"/>
      <c r="V789" s="133"/>
      <c r="W789" s="133"/>
      <c r="X789" s="133"/>
      <c r="Y789" s="133"/>
      <c r="AB789" s="134" t="s">
        <v>6911</v>
      </c>
      <c r="AC789" s="146" t="e" cm="1">
        <f t="array" ref="AC789">_xlfn.TEXTSPLIT(H789,CHAR(10))</f>
        <v>#VALUE!</v>
      </c>
      <c r="AD789" s="146"/>
      <c r="AE789" s="146" t="e">
        <v>#VALUE!</v>
      </c>
      <c r="AG789" s="134" t="e" cm="1" vm="1">
        <f t="array" ref="AG789">_xlfn.TEXTJOIN(",",TRUE,_xlfn._xlws.FILTER(市町村コード!$B$2:$B$186,ISNUMBER(SEARCH(市町村コード!$B$2:$B$186,K789))))</f>
        <v>#VALUE!</v>
      </c>
      <c r="AH789" s="134" t="e" vm="1">
        <v>#VALUE!</v>
      </c>
      <c r="AI789" s="134" t="str">
        <f t="shared" si="24"/>
        <v/>
      </c>
      <c r="AJ789" s="134" t="str">
        <f t="shared" si="25"/>
        <v/>
      </c>
      <c r="AK789" s="134" t="s">
        <v>6911</v>
      </c>
      <c r="AO789" s="133"/>
      <c r="AP789" s="134" t="e" cm="1">
        <f t="array" ref="AP789">_xlfn.TEXTSPLIT(AO789,CHAR(10))</f>
        <v>#VALUE!</v>
      </c>
      <c r="BM789" s="134" t="e">
        <v>#VALUE!</v>
      </c>
    </row>
    <row r="790" spans="1:74" ht="12" customHeight="1">
      <c r="A790" s="133"/>
      <c r="B790" s="133"/>
      <c r="C790" s="133"/>
      <c r="D790" s="133"/>
      <c r="E790" s="133"/>
      <c r="F790" s="133"/>
      <c r="G790" s="133"/>
      <c r="H790" s="133"/>
      <c r="I790" s="133"/>
      <c r="J790" s="133"/>
      <c r="K790" s="133"/>
      <c r="L790" s="133"/>
      <c r="M790" s="133"/>
      <c r="N790" s="133"/>
      <c r="O790" s="133"/>
      <c r="P790" s="133"/>
      <c r="Q790" s="133"/>
      <c r="R790" s="133"/>
      <c r="S790" s="133"/>
      <c r="T790" s="133"/>
      <c r="U790" s="133"/>
      <c r="V790" s="133"/>
      <c r="W790" s="133"/>
      <c r="X790" s="133"/>
      <c r="Y790" s="133"/>
      <c r="AB790" s="134" t="s">
        <v>6911</v>
      </c>
      <c r="AC790" s="146" t="e" cm="1">
        <f t="array" ref="AC790">_xlfn.TEXTSPLIT(H790,CHAR(10))</f>
        <v>#VALUE!</v>
      </c>
      <c r="AD790" s="146"/>
      <c r="AE790" s="146" t="e">
        <v>#VALUE!</v>
      </c>
      <c r="AG790" s="134" t="e" cm="1" vm="1">
        <f t="array" ref="AG790">_xlfn.TEXTJOIN(",",TRUE,_xlfn._xlws.FILTER(市町村コード!$B$2:$B$186,ISNUMBER(SEARCH(市町村コード!$B$2:$B$186,K790))))</f>
        <v>#VALUE!</v>
      </c>
      <c r="AH790" s="134" t="e" vm="1">
        <v>#VALUE!</v>
      </c>
      <c r="AI790" s="134" t="str">
        <f t="shared" si="24"/>
        <v/>
      </c>
      <c r="AJ790" s="134" t="str">
        <f t="shared" si="25"/>
        <v/>
      </c>
      <c r="AK790" s="134" t="s">
        <v>6911</v>
      </c>
      <c r="AO790" s="133"/>
      <c r="AP790" s="134" t="e" cm="1">
        <f t="array" ref="AP790">_xlfn.TEXTSPLIT(AO790,CHAR(10))</f>
        <v>#VALUE!</v>
      </c>
      <c r="BM790" s="134" t="e">
        <v>#VALUE!</v>
      </c>
    </row>
    <row r="791" spans="1:74" ht="8.1" customHeight="1">
      <c r="A791" s="133"/>
      <c r="B791" s="133"/>
      <c r="C791" s="133"/>
      <c r="D791" s="133"/>
      <c r="E791" s="133"/>
      <c r="F791" s="133"/>
      <c r="G791" s="133"/>
      <c r="H791" s="133"/>
      <c r="I791" s="178" t="s">
        <v>476</v>
      </c>
      <c r="J791" s="178"/>
      <c r="K791" s="178"/>
      <c r="L791" s="133"/>
      <c r="M791" s="133"/>
      <c r="N791" s="133"/>
      <c r="O791" s="133"/>
      <c r="P791" s="133"/>
      <c r="Q791" s="133"/>
      <c r="R791" s="133"/>
      <c r="S791" s="133"/>
      <c r="T791" s="133"/>
      <c r="U791" s="133"/>
      <c r="V791" s="133"/>
      <c r="W791" s="133"/>
      <c r="X791" s="133"/>
      <c r="Y791" s="133"/>
      <c r="AB791" s="134" t="s">
        <v>6911</v>
      </c>
      <c r="AC791" s="146" t="e" cm="1">
        <f t="array" ref="AC791">_xlfn.TEXTSPLIT(H791,CHAR(10))</f>
        <v>#VALUE!</v>
      </c>
      <c r="AD791" s="146"/>
      <c r="AE791" s="146" t="e">
        <v>#VALUE!</v>
      </c>
      <c r="AG791" s="134" t="e" cm="1" vm="1">
        <f t="array" ref="AG791">_xlfn.TEXTJOIN(",",TRUE,_xlfn._xlws.FILTER(市町村コード!$B$2:$B$186,ISNUMBER(SEARCH(市町村コード!$B$2:$B$186,K791))))</f>
        <v>#VALUE!</v>
      </c>
      <c r="AH791" s="134" t="e" vm="1">
        <v>#VALUE!</v>
      </c>
      <c r="AI791" s="134" t="str">
        <f t="shared" si="24"/>
        <v/>
      </c>
      <c r="AJ791" s="134" t="str">
        <f t="shared" si="25"/>
        <v/>
      </c>
      <c r="AK791" s="134" t="s">
        <v>6911</v>
      </c>
      <c r="AO791" s="133"/>
      <c r="AP791" s="134" t="e" cm="1">
        <f t="array" ref="AP791">_xlfn.TEXTSPLIT(AO791,CHAR(10))</f>
        <v>#VALUE!</v>
      </c>
      <c r="BM791" s="134" t="e">
        <v>#VALUE!</v>
      </c>
    </row>
    <row r="792" spans="1:74" ht="12" customHeight="1">
      <c r="A792" s="133"/>
      <c r="B792" s="179"/>
      <c r="C792" s="179"/>
      <c r="D792" s="179"/>
      <c r="E792" s="179"/>
      <c r="F792" s="133"/>
      <c r="G792" s="133"/>
      <c r="H792" s="133"/>
      <c r="I792" s="178"/>
      <c r="J792" s="178"/>
      <c r="K792" s="178"/>
      <c r="L792" s="133"/>
      <c r="M792" s="133"/>
      <c r="N792" s="133"/>
      <c r="O792" s="133"/>
      <c r="P792" s="133"/>
      <c r="Q792" s="133"/>
      <c r="R792" s="133"/>
      <c r="S792" s="133"/>
      <c r="T792" s="133"/>
      <c r="U792" s="133"/>
      <c r="V792" s="133"/>
      <c r="W792" s="133"/>
      <c r="X792" s="133"/>
      <c r="Y792" s="133"/>
      <c r="AB792" s="134" t="s">
        <v>6911</v>
      </c>
      <c r="AC792" s="146" t="e" cm="1">
        <f t="array" ref="AC792">_xlfn.TEXTSPLIT(H792,CHAR(10))</f>
        <v>#VALUE!</v>
      </c>
      <c r="AD792" s="146"/>
      <c r="AE792" s="146" t="e">
        <v>#VALUE!</v>
      </c>
      <c r="AG792" s="134" t="e" cm="1" vm="1">
        <f t="array" ref="AG792">_xlfn.TEXTJOIN(",",TRUE,_xlfn._xlws.FILTER(市町村コード!$B$2:$B$186,ISNUMBER(SEARCH(市町村コード!$B$2:$B$186,K792))))</f>
        <v>#VALUE!</v>
      </c>
      <c r="AH792" s="134" t="e" vm="1">
        <v>#VALUE!</v>
      </c>
      <c r="AI792" s="134" t="str">
        <f t="shared" si="24"/>
        <v/>
      </c>
      <c r="AJ792" s="134" t="str">
        <f t="shared" si="25"/>
        <v/>
      </c>
      <c r="AK792" s="134" t="s">
        <v>6911</v>
      </c>
      <c r="AO792" s="133"/>
      <c r="AP792" s="134" t="e" cm="1">
        <f t="array" ref="AP792">_xlfn.TEXTSPLIT(AO792,CHAR(10))</f>
        <v>#VALUE!</v>
      </c>
      <c r="BM792" s="134" t="e">
        <v>#VALUE!</v>
      </c>
    </row>
    <row r="793" spans="1:74" ht="14.1" customHeight="1">
      <c r="A793" s="133"/>
      <c r="B793" s="133"/>
      <c r="C793" s="180" t="s">
        <v>477</v>
      </c>
      <c r="D793" s="180"/>
      <c r="E793" s="180"/>
      <c r="F793" s="180"/>
      <c r="G793" s="180"/>
      <c r="H793" s="180"/>
      <c r="I793" s="180"/>
      <c r="J793" s="180"/>
      <c r="K793" s="180"/>
      <c r="L793" s="133"/>
      <c r="M793" s="133"/>
      <c r="N793" s="133"/>
      <c r="O793" s="181" t="s">
        <v>478</v>
      </c>
      <c r="P793" s="181"/>
      <c r="Q793" s="181"/>
      <c r="R793" s="181"/>
      <c r="S793" s="181"/>
      <c r="T793" s="135" t="s">
        <v>837</v>
      </c>
      <c r="U793" s="136" t="s">
        <v>480</v>
      </c>
      <c r="V793" s="133"/>
      <c r="W793" s="133"/>
      <c r="X793" s="133"/>
      <c r="Y793" s="133"/>
      <c r="AB793" s="134" t="s">
        <v>6911</v>
      </c>
      <c r="AC793" s="146" t="e" cm="1">
        <f t="array" ref="AC793">_xlfn.TEXTSPLIT(H793,CHAR(10))</f>
        <v>#VALUE!</v>
      </c>
      <c r="AD793" s="146"/>
      <c r="AE793" s="146" t="e">
        <v>#VALUE!</v>
      </c>
      <c r="AG793" s="134" t="e" cm="1" vm="1">
        <f t="array" ref="AG793">_xlfn.TEXTJOIN(",",TRUE,_xlfn._xlws.FILTER(市町村コード!$B$2:$B$186,ISNUMBER(SEARCH(市町村コード!$B$2:$B$186,K793))))</f>
        <v>#VALUE!</v>
      </c>
      <c r="AH793" s="134" t="e" vm="1">
        <v>#VALUE!</v>
      </c>
      <c r="AI793" s="134" t="str">
        <f t="shared" si="24"/>
        <v/>
      </c>
      <c r="AJ793" s="134" t="str">
        <f t="shared" si="25"/>
        <v/>
      </c>
      <c r="AK793" s="134" t="s">
        <v>6911</v>
      </c>
      <c r="AP793" s="134" t="e" cm="1">
        <f t="array" ref="AP793">_xlfn.TEXTSPLIT(AO793,CHAR(10))</f>
        <v>#VALUE!</v>
      </c>
      <c r="BM793" s="134" t="e">
        <v>#VALUE!</v>
      </c>
    </row>
    <row r="794" spans="1:74" ht="0.95" customHeight="1" thickBot="1">
      <c r="A794" s="133"/>
      <c r="B794" s="133"/>
      <c r="C794" s="133"/>
      <c r="D794" s="133"/>
      <c r="E794" s="133"/>
      <c r="F794" s="133"/>
      <c r="G794" s="133"/>
      <c r="H794" s="133"/>
      <c r="I794" s="133"/>
      <c r="J794" s="133"/>
      <c r="K794" s="133"/>
      <c r="L794" s="133"/>
      <c r="M794" s="133"/>
      <c r="N794" s="133"/>
      <c r="O794" s="133"/>
      <c r="P794" s="133"/>
      <c r="Q794" s="133"/>
      <c r="R794" s="133"/>
      <c r="S794" s="133"/>
      <c r="T794" s="133"/>
      <c r="U794" s="133"/>
      <c r="V794" s="133"/>
      <c r="W794" s="133"/>
      <c r="X794" s="133"/>
      <c r="Y794" s="133"/>
      <c r="AB794" s="134" t="s">
        <v>6911</v>
      </c>
      <c r="AC794" s="146" t="e" cm="1">
        <f t="array" ref="AC794">_xlfn.TEXTSPLIT(H794,CHAR(10))</f>
        <v>#VALUE!</v>
      </c>
      <c r="AD794" s="146"/>
      <c r="AE794" s="146" t="e">
        <v>#VALUE!</v>
      </c>
      <c r="AG794" s="134" t="e" cm="1" vm="1">
        <f t="array" ref="AG794">_xlfn.TEXTJOIN(",",TRUE,_xlfn._xlws.FILTER(市町村コード!$B$2:$B$186,ISNUMBER(SEARCH(市町村コード!$B$2:$B$186,K794))))</f>
        <v>#VALUE!</v>
      </c>
      <c r="AH794" s="134" t="e" vm="1">
        <v>#VALUE!</v>
      </c>
      <c r="AI794" s="134" t="str">
        <f t="shared" si="24"/>
        <v/>
      </c>
      <c r="AJ794" s="134" t="str">
        <f t="shared" si="25"/>
        <v/>
      </c>
      <c r="AK794" s="134" t="s">
        <v>6911</v>
      </c>
      <c r="AO794" s="133"/>
      <c r="AP794" s="134" t="e" cm="1">
        <f t="array" ref="AP794">_xlfn.TEXTSPLIT(AO794,CHAR(10))</f>
        <v>#VALUE!</v>
      </c>
      <c r="BM794" s="134" t="e">
        <v>#VALUE!</v>
      </c>
    </row>
    <row r="795" spans="1:74" ht="0.95" customHeight="1">
      <c r="A795" s="133"/>
      <c r="B795" s="176"/>
      <c r="C795" s="176"/>
      <c r="D795" s="176"/>
      <c r="E795" s="176"/>
      <c r="F795" s="176"/>
      <c r="G795" s="176"/>
      <c r="H795" s="176"/>
      <c r="I795" s="176"/>
      <c r="J795" s="176"/>
      <c r="K795" s="176"/>
      <c r="L795" s="176"/>
      <c r="M795" s="176"/>
      <c r="N795" s="176"/>
      <c r="O795" s="176"/>
      <c r="P795" s="176"/>
      <c r="Q795" s="176"/>
      <c r="R795" s="176"/>
      <c r="S795" s="176"/>
      <c r="T795" s="176"/>
      <c r="U795" s="176"/>
      <c r="V795" s="176"/>
      <c r="W795" s="176"/>
      <c r="X795" s="133"/>
      <c r="Y795" s="133"/>
      <c r="AB795" s="134" t="s">
        <v>6911</v>
      </c>
      <c r="AC795" s="146" t="e" cm="1">
        <f t="array" ref="AC795">_xlfn.TEXTSPLIT(H795,CHAR(10))</f>
        <v>#VALUE!</v>
      </c>
      <c r="AD795" s="146"/>
      <c r="AE795" s="146" t="e">
        <v>#VALUE!</v>
      </c>
      <c r="AG795" s="134" t="e" cm="1" vm="1">
        <f t="array" ref="AG795">_xlfn.TEXTJOIN(",",TRUE,_xlfn._xlws.FILTER(市町村コード!$B$2:$B$186,ISNUMBER(SEARCH(市町村コード!$B$2:$B$186,K795))))</f>
        <v>#VALUE!</v>
      </c>
      <c r="AH795" s="134" t="e" vm="1">
        <v>#VALUE!</v>
      </c>
      <c r="AI795" s="134" t="str">
        <f t="shared" si="24"/>
        <v/>
      </c>
      <c r="AJ795" s="134" t="str">
        <f t="shared" si="25"/>
        <v/>
      </c>
      <c r="AK795" s="134" t="s">
        <v>6911</v>
      </c>
      <c r="AP795" s="134" t="e" cm="1">
        <f t="array" ref="AP795">_xlfn.TEXTSPLIT(AO795,CHAR(10))</f>
        <v>#VALUE!</v>
      </c>
      <c r="BM795" s="134" t="e">
        <v>#VALUE!</v>
      </c>
    </row>
    <row r="796" spans="1:74" ht="15.95" customHeight="1" thickBot="1">
      <c r="A796" s="133"/>
      <c r="B796" s="137"/>
      <c r="C796" s="138" t="s">
        <v>481</v>
      </c>
      <c r="D796" s="137"/>
      <c r="E796" s="177" t="s">
        <v>482</v>
      </c>
      <c r="F796" s="177"/>
      <c r="G796" s="137"/>
      <c r="H796" s="177" t="s">
        <v>483</v>
      </c>
      <c r="I796" s="177"/>
      <c r="J796" s="137"/>
      <c r="K796" s="177" t="s">
        <v>484</v>
      </c>
      <c r="L796" s="177"/>
      <c r="M796" s="137"/>
      <c r="N796" s="177" t="s">
        <v>485</v>
      </c>
      <c r="O796" s="177"/>
      <c r="P796" s="137"/>
      <c r="Q796" s="139" t="s">
        <v>486</v>
      </c>
      <c r="R796" s="137"/>
      <c r="S796" s="177" t="s">
        <v>487</v>
      </c>
      <c r="T796" s="177"/>
      <c r="U796" s="177"/>
      <c r="V796" s="177"/>
      <c r="W796" s="137"/>
      <c r="X796" s="133"/>
      <c r="Y796" s="133"/>
      <c r="AB796" s="134" t="s">
        <v>482</v>
      </c>
      <c r="AC796" s="146" t="str" cm="1">
        <f t="array" ref="AC796">_xlfn.TEXTSPLIT(H796,CHAR(10))</f>
        <v>事業者名/事業所名</v>
      </c>
      <c r="AD796" s="146"/>
      <c r="AE796" s="146" t="s">
        <v>483</v>
      </c>
      <c r="AG796" s="134" t="e" cm="1" vm="1">
        <f t="array" ref="AG796">_xlfn.TEXTJOIN(",",TRUE,_xlfn._xlws.FILTER(市町村コード!$B$2:$B$186,ISNUMBER(SEARCH(市町村コード!$B$2:$B$186,K796))))</f>
        <v>#VALUE!</v>
      </c>
      <c r="AH796" s="134" t="e" vm="1">
        <v>#VALUE!</v>
      </c>
      <c r="AI796" s="134" t="str">
        <f t="shared" si="24"/>
        <v/>
      </c>
      <c r="AJ796" s="134" t="str">
        <f t="shared" si="25"/>
        <v>事業所所在地</v>
      </c>
      <c r="AK796" s="134" t="s">
        <v>484</v>
      </c>
      <c r="AO796" s="139" t="s">
        <v>486</v>
      </c>
      <c r="AP796" s="134" t="str" cm="1">
        <f t="array" ref="AP796">_xlfn.TEXTSPLIT(AO796,CHAR(10))</f>
        <v>受理番号</v>
      </c>
      <c r="BM796" s="134" t="s">
        <v>486</v>
      </c>
    </row>
    <row r="797" spans="1:74" ht="93" customHeight="1" thickBot="1">
      <c r="A797" s="133"/>
      <c r="B797" s="184"/>
      <c r="C797" s="140" t="s">
        <v>2420</v>
      </c>
      <c r="D797" s="184"/>
      <c r="E797" s="174" t="s">
        <v>2421</v>
      </c>
      <c r="F797" s="174"/>
      <c r="G797" s="184"/>
      <c r="H797" s="175" t="s">
        <v>2422</v>
      </c>
      <c r="I797" s="175"/>
      <c r="J797" s="184"/>
      <c r="K797" s="175" t="s">
        <v>2423</v>
      </c>
      <c r="L797" s="175"/>
      <c r="M797" s="184"/>
      <c r="N797" s="182" t="s">
        <v>2424</v>
      </c>
      <c r="O797" s="182"/>
      <c r="P797" s="184"/>
      <c r="Q797" s="141" t="s">
        <v>2425</v>
      </c>
      <c r="R797" s="184"/>
      <c r="S797" s="173" t="s">
        <v>2426</v>
      </c>
      <c r="T797" s="173"/>
      <c r="U797" s="173"/>
      <c r="V797" s="173"/>
      <c r="W797" s="184"/>
      <c r="X797" s="133"/>
      <c r="Y797" s="133"/>
      <c r="AB797" s="134" t="s">
        <v>9391</v>
      </c>
      <c r="AC797" s="146" t="str" cm="1">
        <f t="array" ref="AC797:AD797">_xlfn.TEXTSPLIT(H797,CHAR(10))</f>
        <v>合同会社Ｆｉｒｓｔ</v>
      </c>
      <c r="AD797" s="146" t="str">
        <v>訪問看護ステーション　あんどっと。</v>
      </c>
      <c r="AE797" s="146" t="s">
        <v>8072</v>
      </c>
      <c r="AF797" s="134" t="s">
        <v>8073</v>
      </c>
      <c r="AG797" s="134" t="str" cm="1">
        <f t="array" ref="AG797">_xlfn.TEXTJOIN(",",TRUE,_xlfn._xlws.FILTER(市町村コード!$B$2:$B$186,ISNUMBER(SEARCH(市町村コード!$B$2:$B$186,K797))))</f>
        <v>札幌市</v>
      </c>
      <c r="AH797" s="134" t="s">
        <v>6712</v>
      </c>
      <c r="AI797" s="134" t="str">
        <f t="shared" si="24"/>
        <v xml:space="preserve">
札幌市手稲区星置一条７丁目１－１６アースティック星置２０１</v>
      </c>
      <c r="AJ797" s="134" t="str">
        <f t="shared" si="25"/>
        <v>〒006－0851</v>
      </c>
      <c r="AK797" s="134" t="s">
        <v>7071</v>
      </c>
      <c r="AO797" s="142" t="s">
        <v>2425</v>
      </c>
      <c r="AP797" s="134" t="str" cm="1">
        <f t="array" ref="AP797:AX797">_xlfn.TEXTSPLIT(AO797,CHAR(10))</f>
        <v>( 訪看10 )第    765 号</v>
      </c>
      <c r="AQ797" s="134" t="str">
        <v>( 訪看23 )第   1138 号</v>
      </c>
      <c r="AR797" s="134" t="str">
        <v>( 訪看24 )第   1099 号</v>
      </c>
      <c r="AS797" s="134" t="str">
        <v>( 訪看25 )第   1182 号</v>
      </c>
      <c r="AT797" s="134" t="str">
        <v>( 訪看27 )第    447 号</v>
      </c>
      <c r="AU797" s="134" t="str">
        <v>( 訪看34 )第    360 号</v>
      </c>
      <c r="AV797" s="134" t="str">
        <v>( 訪看35 )第     57 号</v>
      </c>
      <c r="AW797" s="134" t="str">
        <v>( 訪ベⅠ１ )第    500 号</v>
      </c>
      <c r="AX797" s="134" t="str">
        <v>( 訪看40 )第    656 号</v>
      </c>
      <c r="BM797" s="134" t="s">
        <v>11866</v>
      </c>
      <c r="BN797" s="134" t="s">
        <v>11867</v>
      </c>
      <c r="BO797" s="134" t="s">
        <v>11868</v>
      </c>
      <c r="BP797" s="134" t="s">
        <v>11869</v>
      </c>
      <c r="BQ797" s="134" t="s">
        <v>11870</v>
      </c>
      <c r="BR797" s="134" t="s">
        <v>11871</v>
      </c>
      <c r="BS797" s="134" t="s">
        <v>11872</v>
      </c>
      <c r="BT797" s="134" t="s">
        <v>11873</v>
      </c>
      <c r="BU797" s="134" t="s">
        <v>11874</v>
      </c>
    </row>
    <row r="798" spans="1:74" ht="111" customHeight="1" thickBot="1">
      <c r="A798" s="133"/>
      <c r="B798" s="184"/>
      <c r="C798" s="140" t="s">
        <v>2427</v>
      </c>
      <c r="D798" s="184"/>
      <c r="E798" s="174" t="s">
        <v>2428</v>
      </c>
      <c r="F798" s="174"/>
      <c r="G798" s="184"/>
      <c r="H798" s="175" t="s">
        <v>2429</v>
      </c>
      <c r="I798" s="175"/>
      <c r="J798" s="184"/>
      <c r="K798" s="175" t="s">
        <v>2430</v>
      </c>
      <c r="L798" s="175"/>
      <c r="M798" s="184"/>
      <c r="N798" s="182" t="s">
        <v>2431</v>
      </c>
      <c r="O798" s="182"/>
      <c r="P798" s="184"/>
      <c r="Q798" s="141" t="s">
        <v>2432</v>
      </c>
      <c r="R798" s="184"/>
      <c r="S798" s="173" t="s">
        <v>2433</v>
      </c>
      <c r="T798" s="173"/>
      <c r="U798" s="173"/>
      <c r="V798" s="173"/>
      <c r="W798" s="184"/>
      <c r="X798" s="133"/>
      <c r="Y798" s="133"/>
      <c r="AB798" s="134" t="s">
        <v>9392</v>
      </c>
      <c r="AC798" s="146" t="str" cm="1">
        <f t="array" ref="AC798:AD798">_xlfn.TEXTSPLIT(H798,CHAR(10))</f>
        <v>ソフィアメディ株式会社</v>
      </c>
      <c r="AD798" s="146" t="str">
        <v>ソフィアメディ訪問看護ステーション琴似</v>
      </c>
      <c r="AE798" s="146" t="s">
        <v>8074</v>
      </c>
      <c r="AF798" s="134" t="s">
        <v>8075</v>
      </c>
      <c r="AG798" s="134" t="str" cm="1">
        <f t="array" ref="AG798">_xlfn.TEXTJOIN(",",TRUE,_xlfn._xlws.FILTER(市町村コード!$B$2:$B$186,ISNUMBER(SEARCH(市町村コード!$B$2:$B$186,K798))))</f>
        <v>札幌市</v>
      </c>
      <c r="AH798" s="134" t="s">
        <v>6712</v>
      </c>
      <c r="AI798" s="134" t="str">
        <f t="shared" si="24"/>
        <v xml:space="preserve">
札幌市西区琴似一条５－２－２３ラフィナート琴似１００１</v>
      </c>
      <c r="AJ798" s="134" t="str">
        <f t="shared" si="25"/>
        <v>〒063－0811</v>
      </c>
      <c r="AK798" s="134" t="s">
        <v>7061</v>
      </c>
      <c r="AO798" s="142" t="s">
        <v>2432</v>
      </c>
      <c r="AP798" s="134" t="str" cm="1">
        <f t="array" ref="AP798:AY798">_xlfn.TEXTSPLIT(AO798,CHAR(10))</f>
        <v>( 訪看10 )第    764 号</v>
      </c>
      <c r="AQ798" s="134" t="str">
        <v>( 訪看23 )第   1142 号</v>
      </c>
      <c r="AR798" s="134" t="str">
        <v>( 訪看24 )第   1096 号</v>
      </c>
      <c r="AS798" s="134" t="str">
        <v>( 訪看25 )第   1179 号</v>
      </c>
      <c r="AT798" s="134" t="str">
        <v>( 訪看27 )第    446 号</v>
      </c>
      <c r="AU798" s="134" t="str">
        <v>( 訪看28 )第    320 号</v>
      </c>
      <c r="AV798" s="134" t="str">
        <v>( 訪看34 )第    353 号</v>
      </c>
      <c r="AW798" s="134" t="str">
        <v>( 訪ベⅠ１ )第    393 号</v>
      </c>
      <c r="AX798" s="134" t="str">
        <v>( 訪ベⅠ１注 )第     22 号</v>
      </c>
      <c r="AY798" s="134" t="str">
        <v>( 訪看41 )第    438 号</v>
      </c>
      <c r="BM798" s="134" t="s">
        <v>11875</v>
      </c>
      <c r="BN798" s="134" t="s">
        <v>11876</v>
      </c>
      <c r="BO798" s="134" t="s">
        <v>11877</v>
      </c>
      <c r="BP798" s="134" t="s">
        <v>11878</v>
      </c>
      <c r="BQ798" s="134" t="s">
        <v>11879</v>
      </c>
      <c r="BR798" s="134" t="s">
        <v>11880</v>
      </c>
      <c r="BS798" s="134" t="s">
        <v>11881</v>
      </c>
      <c r="BT798" s="134" t="s">
        <v>11882</v>
      </c>
      <c r="BU798" s="134" t="s">
        <v>11883</v>
      </c>
      <c r="BV798" s="134" t="s">
        <v>11884</v>
      </c>
    </row>
    <row r="799" spans="1:74" ht="45.95" customHeight="1" thickBot="1">
      <c r="A799" s="133"/>
      <c r="B799" s="184"/>
      <c r="C799" s="140" t="s">
        <v>2434</v>
      </c>
      <c r="D799" s="184"/>
      <c r="E799" s="174" t="s">
        <v>2435</v>
      </c>
      <c r="F799" s="174"/>
      <c r="G799" s="184"/>
      <c r="H799" s="175" t="s">
        <v>2436</v>
      </c>
      <c r="I799" s="175"/>
      <c r="J799" s="184"/>
      <c r="K799" s="175" t="s">
        <v>2437</v>
      </c>
      <c r="L799" s="175"/>
      <c r="M799" s="184"/>
      <c r="N799" s="182" t="s">
        <v>2438</v>
      </c>
      <c r="O799" s="182"/>
      <c r="P799" s="184"/>
      <c r="Q799" s="141" t="s">
        <v>2439</v>
      </c>
      <c r="R799" s="184"/>
      <c r="S799" s="173" t="s">
        <v>2440</v>
      </c>
      <c r="T799" s="173"/>
      <c r="U799" s="173"/>
      <c r="V799" s="173"/>
      <c r="W799" s="184"/>
      <c r="X799" s="133"/>
      <c r="Y799" s="133"/>
      <c r="AB799" s="134" t="s">
        <v>9393</v>
      </c>
      <c r="AC799" s="146" t="str" cm="1">
        <f t="array" ref="AC799:AD799">_xlfn.TEXTSPLIT(H799,CHAR(10))</f>
        <v>株式会社Ｉｎｃｌｕｓｉｖｅ　Ｐａｒｔｎｅｒ</v>
      </c>
      <c r="AD799" s="146" t="str">
        <v>訪問看護リハビリステーション　ここな</v>
      </c>
      <c r="AE799" s="146" t="s">
        <v>8076</v>
      </c>
      <c r="AF799" s="134" t="s">
        <v>8077</v>
      </c>
      <c r="AG799" s="134" t="str" cm="1">
        <f t="array" ref="AG799">_xlfn.TEXTJOIN(",",TRUE,_xlfn._xlws.FILTER(市町村コード!$B$2:$B$186,ISNUMBER(SEARCH(市町村コード!$B$2:$B$186,K799))))</f>
        <v>札幌市</v>
      </c>
      <c r="AH799" s="134" t="s">
        <v>6712</v>
      </c>
      <c r="AI799" s="134" t="str">
        <f t="shared" si="24"/>
        <v xml:space="preserve">
札幌市西区発寒十四条３丁目３番１レスポワール発寒２０８</v>
      </c>
      <c r="AJ799" s="134" t="str">
        <f t="shared" si="25"/>
        <v>〒063－0834</v>
      </c>
      <c r="AK799" s="134" t="s">
        <v>7050</v>
      </c>
      <c r="AO799" s="142" t="s">
        <v>2439</v>
      </c>
      <c r="AP799" s="134" t="str" cm="1">
        <f t="array" ref="AP799:AS799">_xlfn.TEXTSPLIT(AO799,CHAR(10))</f>
        <v>( 訪看10 )第    763 号</v>
      </c>
      <c r="AQ799" s="134" t="str">
        <v>( 訪看24 )第   1095 号</v>
      </c>
      <c r="AR799" s="134" t="str">
        <v>( 訪看25 )第   1178 号</v>
      </c>
      <c r="AS799" s="134" t="str">
        <v>( 訪看41 )第    437 号</v>
      </c>
      <c r="BM799" s="134" t="s">
        <v>11885</v>
      </c>
      <c r="BN799" s="134" t="s">
        <v>11886</v>
      </c>
      <c r="BO799" s="134" t="s">
        <v>11887</v>
      </c>
      <c r="BP799" s="134" t="s">
        <v>11888</v>
      </c>
    </row>
    <row r="800" spans="1:74" ht="48" customHeight="1" thickBot="1">
      <c r="A800" s="133"/>
      <c r="B800" s="184"/>
      <c r="C800" s="140" t="s">
        <v>2441</v>
      </c>
      <c r="D800" s="184"/>
      <c r="E800" s="174" t="s">
        <v>2442</v>
      </c>
      <c r="F800" s="174"/>
      <c r="G800" s="184"/>
      <c r="H800" s="175" t="s">
        <v>2443</v>
      </c>
      <c r="I800" s="175"/>
      <c r="J800" s="184"/>
      <c r="K800" s="175" t="s">
        <v>2444</v>
      </c>
      <c r="L800" s="175"/>
      <c r="M800" s="184"/>
      <c r="N800" s="182" t="s">
        <v>2445</v>
      </c>
      <c r="O800" s="182"/>
      <c r="P800" s="184"/>
      <c r="Q800" s="141" t="s">
        <v>2446</v>
      </c>
      <c r="R800" s="184"/>
      <c r="S800" s="173" t="s">
        <v>2447</v>
      </c>
      <c r="T800" s="173"/>
      <c r="U800" s="173"/>
      <c r="V800" s="173"/>
      <c r="W800" s="184"/>
      <c r="X800" s="133"/>
      <c r="Y800" s="133"/>
      <c r="AB800" s="134" t="s">
        <v>9394</v>
      </c>
      <c r="AC800" s="146" t="str" cm="1">
        <f t="array" ref="AC800:AD800">_xlfn.TEXTSPLIT(H800,CHAR(10))</f>
        <v>株式会社輝</v>
      </c>
      <c r="AD800" s="146" t="str">
        <v>えんじゅの樹訪問看護ステーション札幌西</v>
      </c>
      <c r="AE800" s="146" t="s">
        <v>8078</v>
      </c>
      <c r="AF800" s="134" t="s">
        <v>8079</v>
      </c>
      <c r="AG800" s="134" t="str" cm="1">
        <f t="array" ref="AG800">_xlfn.TEXTJOIN(",",TRUE,_xlfn._xlws.FILTER(市町村コード!$B$2:$B$186,ISNUMBER(SEARCH(市町村コード!$B$2:$B$186,K800))))</f>
        <v>札幌市</v>
      </c>
      <c r="AH800" s="134" t="s">
        <v>6712</v>
      </c>
      <c r="AI800" s="134" t="str">
        <f t="shared" si="24"/>
        <v xml:space="preserve">
札幌市西区発寒七条１１丁目２番１２号アンソレイユ発寒１０１号室</v>
      </c>
      <c r="AJ800" s="134" t="str">
        <f t="shared" si="25"/>
        <v>〒063－0827</v>
      </c>
      <c r="AK800" s="134" t="s">
        <v>7102</v>
      </c>
      <c r="AO800" s="142" t="s">
        <v>2446</v>
      </c>
      <c r="AP800" s="134" t="str" cm="1">
        <f t="array" ref="AP800:AT800">_xlfn.TEXTSPLIT(AO800,CHAR(10))</f>
        <v>( 訪看10 )第    797 号</v>
      </c>
      <c r="AQ800" s="134" t="str">
        <v>( 訪看24 )第   1098 号</v>
      </c>
      <c r="AR800" s="134" t="str">
        <v>( 訪看25 )第   1181 号</v>
      </c>
      <c r="AS800" s="134" t="str">
        <v>( 訪看27 )第    474 号</v>
      </c>
      <c r="AT800" s="134" t="str">
        <v>( 訪看41 )第    440 号</v>
      </c>
      <c r="BM800" s="134" t="s">
        <v>11889</v>
      </c>
      <c r="BN800" s="134" t="s">
        <v>11890</v>
      </c>
      <c r="BO800" s="134" t="s">
        <v>11891</v>
      </c>
      <c r="BP800" s="134" t="s">
        <v>11892</v>
      </c>
      <c r="BQ800" s="134" t="s">
        <v>11893</v>
      </c>
    </row>
    <row r="801" spans="1:72" ht="84" customHeight="1" thickBot="1">
      <c r="A801" s="133"/>
      <c r="B801" s="184"/>
      <c r="C801" s="140" t="s">
        <v>2448</v>
      </c>
      <c r="D801" s="184"/>
      <c r="E801" s="174" t="s">
        <v>2449</v>
      </c>
      <c r="F801" s="174"/>
      <c r="G801" s="184"/>
      <c r="H801" s="175" t="s">
        <v>2450</v>
      </c>
      <c r="I801" s="175"/>
      <c r="J801" s="184"/>
      <c r="K801" s="175" t="s">
        <v>2451</v>
      </c>
      <c r="L801" s="175"/>
      <c r="M801" s="184"/>
      <c r="N801" s="182" t="s">
        <v>2452</v>
      </c>
      <c r="O801" s="182"/>
      <c r="P801" s="184"/>
      <c r="Q801" s="141" t="s">
        <v>2453</v>
      </c>
      <c r="R801" s="184"/>
      <c r="S801" s="173" t="s">
        <v>2454</v>
      </c>
      <c r="T801" s="173"/>
      <c r="U801" s="173"/>
      <c r="V801" s="173"/>
      <c r="W801" s="184"/>
      <c r="X801" s="133"/>
      <c r="Y801" s="133"/>
      <c r="AB801" s="134" t="s">
        <v>9395</v>
      </c>
      <c r="AC801" s="146" t="str" cm="1">
        <f t="array" ref="AC801:AD801">_xlfn.TEXTSPLIT(H801,CHAR(10))</f>
        <v>株式会社ｍａｉｓｏｎ　ｄｅ　ｌｅｂｅｎ</v>
      </c>
      <c r="AD801" s="146" t="str">
        <v>訪問看護ステーションｋａｒｔｅ　ｐｌｕｓ</v>
      </c>
      <c r="AE801" s="146" t="s">
        <v>8080</v>
      </c>
      <c r="AF801" s="134" t="s">
        <v>8081</v>
      </c>
      <c r="AG801" s="134" t="str" cm="1">
        <f t="array" ref="AG801">_xlfn.TEXTJOIN(",",TRUE,_xlfn._xlws.FILTER(市町村コード!$B$2:$B$186,ISNUMBER(SEARCH(市町村コード!$B$2:$B$186,K801))))</f>
        <v>札幌市</v>
      </c>
      <c r="AH801" s="134" t="s">
        <v>6712</v>
      </c>
      <c r="AI801" s="134" t="str">
        <f t="shared" si="24"/>
        <v xml:space="preserve">
札幌市西区琴似三条２丁目８－１８－１０２</v>
      </c>
      <c r="AJ801" s="134" t="str">
        <f t="shared" si="25"/>
        <v>〒063－0813</v>
      </c>
      <c r="AK801" s="134" t="s">
        <v>7080</v>
      </c>
      <c r="AO801" s="142" t="s">
        <v>2453</v>
      </c>
      <c r="AP801" s="134" t="str" cm="1">
        <f t="array" ref="AP801:AW801">_xlfn.TEXTSPLIT(AO801,CHAR(10))</f>
        <v>( 訪看10 )第    817 号</v>
      </c>
      <c r="AQ801" s="134" t="str">
        <v>( 訪看24 )第   1148 号</v>
      </c>
      <c r="AR801" s="134" t="str">
        <v>( 訪看25 )第   1235 号</v>
      </c>
      <c r="AS801" s="134" t="str">
        <v>( 訪看27 )第    487 号</v>
      </c>
      <c r="AT801" s="134" t="str">
        <v>( 訪看32 )第     74 号</v>
      </c>
      <c r="AU801" s="134" t="str">
        <v>( 訪看34 )第    382 号</v>
      </c>
      <c r="AV801" s="134" t="str">
        <v>( 訪ベⅠ１ )第    602 号</v>
      </c>
      <c r="AW801" s="134" t="str">
        <v>( 訪看41 )第    501 号</v>
      </c>
      <c r="BM801" s="134" t="s">
        <v>11894</v>
      </c>
      <c r="BN801" s="134" t="s">
        <v>11895</v>
      </c>
      <c r="BO801" s="134" t="s">
        <v>11896</v>
      </c>
      <c r="BP801" s="134" t="s">
        <v>11897</v>
      </c>
      <c r="BQ801" s="134" t="s">
        <v>11898</v>
      </c>
      <c r="BR801" s="134" t="s">
        <v>11899</v>
      </c>
      <c r="BS801" s="134" t="s">
        <v>11900</v>
      </c>
      <c r="BT801" s="134" t="s">
        <v>11901</v>
      </c>
    </row>
    <row r="802" spans="1:72" ht="87.95" customHeight="1" thickBot="1">
      <c r="A802" s="133"/>
      <c r="B802" s="184"/>
      <c r="C802" s="133"/>
      <c r="D802" s="184"/>
      <c r="E802" s="133"/>
      <c r="F802" s="133"/>
      <c r="G802" s="184"/>
      <c r="H802" s="133"/>
      <c r="I802" s="133"/>
      <c r="J802" s="184"/>
      <c r="K802" s="133"/>
      <c r="L802" s="133"/>
      <c r="M802" s="184"/>
      <c r="N802" s="133"/>
      <c r="O802" s="133"/>
      <c r="P802" s="184"/>
      <c r="Q802" s="133"/>
      <c r="R802" s="184"/>
      <c r="S802" s="133"/>
      <c r="T802" s="133"/>
      <c r="U802" s="133"/>
      <c r="V802" s="133"/>
      <c r="W802" s="184"/>
      <c r="X802" s="133"/>
      <c r="Y802" s="133"/>
      <c r="AB802" s="134" t="s">
        <v>6911</v>
      </c>
      <c r="AC802" s="146" t="e" cm="1">
        <f t="array" ref="AC802">_xlfn.TEXTSPLIT(H802,CHAR(10))</f>
        <v>#VALUE!</v>
      </c>
      <c r="AD802" s="146"/>
      <c r="AE802" s="146" t="e">
        <v>#VALUE!</v>
      </c>
      <c r="AG802" s="134" t="e" cm="1" vm="1">
        <f t="array" ref="AG802">_xlfn.TEXTJOIN(",",TRUE,_xlfn._xlws.FILTER(市町村コード!$B$2:$B$186,ISNUMBER(SEARCH(市町村コード!$B$2:$B$186,K802))))</f>
        <v>#VALUE!</v>
      </c>
      <c r="AH802" s="134" t="e" vm="1">
        <v>#VALUE!</v>
      </c>
      <c r="AI802" s="134" t="str">
        <f t="shared" si="24"/>
        <v/>
      </c>
      <c r="AJ802" s="134" t="str">
        <f t="shared" si="25"/>
        <v/>
      </c>
      <c r="AK802" s="134" t="s">
        <v>6911</v>
      </c>
      <c r="AO802" s="133"/>
      <c r="AP802" s="134" t="e" cm="1">
        <f t="array" ref="AP802">_xlfn.TEXTSPLIT(AO802,CHAR(10))</f>
        <v>#VALUE!</v>
      </c>
      <c r="BM802" s="134" t="e">
        <v>#VALUE!</v>
      </c>
    </row>
    <row r="803" spans="1:72" ht="0.95" customHeight="1">
      <c r="A803" s="133"/>
      <c r="B803" s="183"/>
      <c r="C803" s="183"/>
      <c r="D803" s="183"/>
      <c r="E803" s="183"/>
      <c r="F803" s="183"/>
      <c r="G803" s="183"/>
      <c r="H803" s="183"/>
      <c r="I803" s="183"/>
      <c r="J803" s="183"/>
      <c r="K803" s="183"/>
      <c r="L803" s="183"/>
      <c r="M803" s="183"/>
      <c r="N803" s="183"/>
      <c r="O803" s="183"/>
      <c r="P803" s="183"/>
      <c r="Q803" s="183"/>
      <c r="R803" s="183"/>
      <c r="S803" s="183"/>
      <c r="T803" s="183"/>
      <c r="U803" s="183"/>
      <c r="V803" s="183"/>
      <c r="W803" s="133"/>
      <c r="X803" s="133"/>
      <c r="Y803" s="133"/>
      <c r="AB803" s="134" t="s">
        <v>6911</v>
      </c>
      <c r="AC803" s="146" t="e" cm="1">
        <f t="array" ref="AC803">_xlfn.TEXTSPLIT(H803,CHAR(10))</f>
        <v>#VALUE!</v>
      </c>
      <c r="AD803" s="146"/>
      <c r="AE803" s="146" t="e">
        <v>#VALUE!</v>
      </c>
      <c r="AG803" s="134" t="e" cm="1" vm="1">
        <f t="array" ref="AG803">_xlfn.TEXTJOIN(",",TRUE,_xlfn._xlws.FILTER(市町村コード!$B$2:$B$186,ISNUMBER(SEARCH(市町村コード!$B$2:$B$186,K803))))</f>
        <v>#VALUE!</v>
      </c>
      <c r="AH803" s="134" t="e" vm="1">
        <v>#VALUE!</v>
      </c>
      <c r="AI803" s="134" t="str">
        <f t="shared" si="24"/>
        <v/>
      </c>
      <c r="AJ803" s="134" t="str">
        <f t="shared" si="25"/>
        <v/>
      </c>
      <c r="AK803" s="134" t="s">
        <v>6911</v>
      </c>
      <c r="AP803" s="134" t="e" cm="1">
        <f t="array" ref="AP803">_xlfn.TEXTSPLIT(AO803,CHAR(10))</f>
        <v>#VALUE!</v>
      </c>
      <c r="BM803" s="134" t="e">
        <v>#VALUE!</v>
      </c>
    </row>
    <row r="804" spans="1:72" ht="60" customHeight="1">
      <c r="A804" s="133"/>
      <c r="B804" s="133"/>
      <c r="C804" s="133"/>
      <c r="D804" s="133"/>
      <c r="E804" s="133"/>
      <c r="F804" s="133"/>
      <c r="G804" s="133"/>
      <c r="H804" s="133"/>
      <c r="I804" s="133"/>
      <c r="J804" s="133"/>
      <c r="K804" s="133"/>
      <c r="L804" s="133"/>
      <c r="M804" s="133"/>
      <c r="N804" s="133"/>
      <c r="O804" s="133"/>
      <c r="P804" s="133"/>
      <c r="Q804" s="133"/>
      <c r="R804" s="133"/>
      <c r="S804" s="133"/>
      <c r="T804" s="133"/>
      <c r="U804" s="133"/>
      <c r="V804" s="133"/>
      <c r="W804" s="133"/>
      <c r="X804" s="133"/>
      <c r="Y804" s="133"/>
      <c r="AB804" s="134" t="s">
        <v>6911</v>
      </c>
      <c r="AC804" s="146" t="e" cm="1">
        <f t="array" ref="AC804">_xlfn.TEXTSPLIT(H804,CHAR(10))</f>
        <v>#VALUE!</v>
      </c>
      <c r="AD804" s="146"/>
      <c r="AE804" s="146" t="e">
        <v>#VALUE!</v>
      </c>
      <c r="AG804" s="134" t="e" cm="1" vm="1">
        <f t="array" ref="AG804">_xlfn.TEXTJOIN(",",TRUE,_xlfn._xlws.FILTER(市町村コード!$B$2:$B$186,ISNUMBER(SEARCH(市町村コード!$B$2:$B$186,K804))))</f>
        <v>#VALUE!</v>
      </c>
      <c r="AH804" s="134" t="e" vm="1">
        <v>#VALUE!</v>
      </c>
      <c r="AI804" s="134" t="str">
        <f t="shared" si="24"/>
        <v/>
      </c>
      <c r="AJ804" s="134" t="str">
        <f t="shared" si="25"/>
        <v/>
      </c>
      <c r="AK804" s="134" t="s">
        <v>6911</v>
      </c>
      <c r="AO804" s="133"/>
      <c r="AP804" s="134" t="e" cm="1">
        <f t="array" ref="AP804">_xlfn.TEXTSPLIT(AO804,CHAR(10))</f>
        <v>#VALUE!</v>
      </c>
      <c r="BM804" s="134" t="e">
        <v>#VALUE!</v>
      </c>
    </row>
    <row r="805" spans="1:72" ht="12" customHeight="1">
      <c r="A805" s="133"/>
      <c r="B805" s="133"/>
      <c r="C805" s="133"/>
      <c r="D805" s="133"/>
      <c r="E805" s="133"/>
      <c r="F805" s="133"/>
      <c r="G805" s="133"/>
      <c r="H805" s="133"/>
      <c r="I805" s="133"/>
      <c r="J805" s="133"/>
      <c r="K805" s="133"/>
      <c r="L805" s="133"/>
      <c r="M805" s="133"/>
      <c r="N805" s="133"/>
      <c r="O805" s="133"/>
      <c r="P805" s="133"/>
      <c r="Q805" s="133"/>
      <c r="R805" s="133"/>
      <c r="S805" s="133"/>
      <c r="T805" s="133"/>
      <c r="U805" s="133"/>
      <c r="V805" s="133"/>
      <c r="W805" s="133"/>
      <c r="X805" s="133"/>
      <c r="Y805" s="133"/>
      <c r="AB805" s="134" t="s">
        <v>6911</v>
      </c>
      <c r="AC805" s="146" t="e" cm="1">
        <f t="array" ref="AC805">_xlfn.TEXTSPLIT(H805,CHAR(10))</f>
        <v>#VALUE!</v>
      </c>
      <c r="AD805" s="146"/>
      <c r="AE805" s="146" t="e">
        <v>#VALUE!</v>
      </c>
      <c r="AG805" s="134" t="e" cm="1" vm="1">
        <f t="array" ref="AG805">_xlfn.TEXTJOIN(",",TRUE,_xlfn._xlws.FILTER(市町村コード!$B$2:$B$186,ISNUMBER(SEARCH(市町村コード!$B$2:$B$186,K805))))</f>
        <v>#VALUE!</v>
      </c>
      <c r="AH805" s="134" t="e" vm="1">
        <v>#VALUE!</v>
      </c>
      <c r="AI805" s="134" t="str">
        <f t="shared" si="24"/>
        <v/>
      </c>
      <c r="AJ805" s="134" t="str">
        <f t="shared" si="25"/>
        <v/>
      </c>
      <c r="AK805" s="134" t="s">
        <v>6911</v>
      </c>
      <c r="AO805" s="133"/>
      <c r="AP805" s="134" t="e" cm="1">
        <f t="array" ref="AP805">_xlfn.TEXTSPLIT(AO805,CHAR(10))</f>
        <v>#VALUE!</v>
      </c>
      <c r="BM805" s="134" t="e">
        <v>#VALUE!</v>
      </c>
    </row>
    <row r="806" spans="1:72" ht="8.1" customHeight="1">
      <c r="A806" s="133"/>
      <c r="B806" s="133"/>
      <c r="C806" s="133"/>
      <c r="D806" s="133"/>
      <c r="E806" s="133"/>
      <c r="F806" s="133"/>
      <c r="G806" s="133"/>
      <c r="H806" s="133"/>
      <c r="I806" s="178" t="s">
        <v>476</v>
      </c>
      <c r="J806" s="178"/>
      <c r="K806" s="178"/>
      <c r="L806" s="133"/>
      <c r="M806" s="133"/>
      <c r="N806" s="133"/>
      <c r="O806" s="133"/>
      <c r="P806" s="133"/>
      <c r="Q806" s="133"/>
      <c r="R806" s="133"/>
      <c r="S806" s="133"/>
      <c r="T806" s="133"/>
      <c r="U806" s="133"/>
      <c r="V806" s="133"/>
      <c r="W806" s="133"/>
      <c r="X806" s="133"/>
      <c r="Y806" s="133"/>
      <c r="AB806" s="134" t="s">
        <v>6911</v>
      </c>
      <c r="AC806" s="146" t="e" cm="1">
        <f t="array" ref="AC806">_xlfn.TEXTSPLIT(H806,CHAR(10))</f>
        <v>#VALUE!</v>
      </c>
      <c r="AD806" s="146"/>
      <c r="AE806" s="146" t="e">
        <v>#VALUE!</v>
      </c>
      <c r="AG806" s="134" t="e" cm="1" vm="1">
        <f t="array" ref="AG806">_xlfn.TEXTJOIN(",",TRUE,_xlfn._xlws.FILTER(市町村コード!$B$2:$B$186,ISNUMBER(SEARCH(市町村コード!$B$2:$B$186,K806))))</f>
        <v>#VALUE!</v>
      </c>
      <c r="AH806" s="134" t="e" vm="1">
        <v>#VALUE!</v>
      </c>
      <c r="AI806" s="134" t="str">
        <f t="shared" si="24"/>
        <v/>
      </c>
      <c r="AJ806" s="134" t="str">
        <f t="shared" si="25"/>
        <v/>
      </c>
      <c r="AK806" s="134" t="s">
        <v>6911</v>
      </c>
      <c r="AO806" s="133"/>
      <c r="AP806" s="134" t="e" cm="1">
        <f t="array" ref="AP806">_xlfn.TEXTSPLIT(AO806,CHAR(10))</f>
        <v>#VALUE!</v>
      </c>
      <c r="BM806" s="134" t="e">
        <v>#VALUE!</v>
      </c>
    </row>
    <row r="807" spans="1:72" ht="12" customHeight="1">
      <c r="A807" s="133"/>
      <c r="B807" s="179"/>
      <c r="C807" s="179"/>
      <c r="D807" s="179"/>
      <c r="E807" s="179"/>
      <c r="F807" s="133"/>
      <c r="G807" s="133"/>
      <c r="H807" s="133"/>
      <c r="I807" s="178"/>
      <c r="J807" s="178"/>
      <c r="K807" s="178"/>
      <c r="L807" s="133"/>
      <c r="M807" s="133"/>
      <c r="N807" s="133"/>
      <c r="O807" s="133"/>
      <c r="P807" s="133"/>
      <c r="Q807" s="133"/>
      <c r="R807" s="133"/>
      <c r="S807" s="133"/>
      <c r="T807" s="133"/>
      <c r="U807" s="133"/>
      <c r="V807" s="133"/>
      <c r="W807" s="133"/>
      <c r="X807" s="133"/>
      <c r="Y807" s="133"/>
      <c r="AB807" s="134" t="s">
        <v>6911</v>
      </c>
      <c r="AC807" s="146" t="e" cm="1">
        <f t="array" ref="AC807">_xlfn.TEXTSPLIT(H807,CHAR(10))</f>
        <v>#VALUE!</v>
      </c>
      <c r="AD807" s="146"/>
      <c r="AE807" s="146" t="e">
        <v>#VALUE!</v>
      </c>
      <c r="AG807" s="134" t="e" cm="1" vm="1">
        <f t="array" ref="AG807">_xlfn.TEXTJOIN(",",TRUE,_xlfn._xlws.FILTER(市町村コード!$B$2:$B$186,ISNUMBER(SEARCH(市町村コード!$B$2:$B$186,K807))))</f>
        <v>#VALUE!</v>
      </c>
      <c r="AH807" s="134" t="e" vm="1">
        <v>#VALUE!</v>
      </c>
      <c r="AI807" s="134" t="str">
        <f t="shared" si="24"/>
        <v/>
      </c>
      <c r="AJ807" s="134" t="str">
        <f t="shared" si="25"/>
        <v/>
      </c>
      <c r="AK807" s="134" t="s">
        <v>6911</v>
      </c>
      <c r="AO807" s="133"/>
      <c r="AP807" s="134" t="e" cm="1">
        <f t="array" ref="AP807">_xlfn.TEXTSPLIT(AO807,CHAR(10))</f>
        <v>#VALUE!</v>
      </c>
      <c r="BM807" s="134" t="e">
        <v>#VALUE!</v>
      </c>
    </row>
    <row r="808" spans="1:72" ht="14.1" customHeight="1">
      <c r="A808" s="133"/>
      <c r="B808" s="133"/>
      <c r="C808" s="180" t="s">
        <v>477</v>
      </c>
      <c r="D808" s="180"/>
      <c r="E808" s="180"/>
      <c r="F808" s="180"/>
      <c r="G808" s="180"/>
      <c r="H808" s="180"/>
      <c r="I808" s="180"/>
      <c r="J808" s="180"/>
      <c r="K808" s="180"/>
      <c r="L808" s="133"/>
      <c r="M808" s="133"/>
      <c r="N808" s="133"/>
      <c r="O808" s="181" t="s">
        <v>478</v>
      </c>
      <c r="P808" s="181"/>
      <c r="Q808" s="181"/>
      <c r="R808" s="181"/>
      <c r="S808" s="181"/>
      <c r="T808" s="135" t="s">
        <v>844</v>
      </c>
      <c r="U808" s="136" t="s">
        <v>480</v>
      </c>
      <c r="V808" s="133"/>
      <c r="W808" s="133"/>
      <c r="X808" s="133"/>
      <c r="Y808" s="133"/>
      <c r="AB808" s="134" t="s">
        <v>6911</v>
      </c>
      <c r="AC808" s="146" t="e" cm="1">
        <f t="array" ref="AC808">_xlfn.TEXTSPLIT(H808,CHAR(10))</f>
        <v>#VALUE!</v>
      </c>
      <c r="AD808" s="146"/>
      <c r="AE808" s="146" t="e">
        <v>#VALUE!</v>
      </c>
      <c r="AG808" s="134" t="e" cm="1" vm="1">
        <f t="array" ref="AG808">_xlfn.TEXTJOIN(",",TRUE,_xlfn._xlws.FILTER(市町村コード!$B$2:$B$186,ISNUMBER(SEARCH(市町村コード!$B$2:$B$186,K808))))</f>
        <v>#VALUE!</v>
      </c>
      <c r="AH808" s="134" t="e" vm="1">
        <v>#VALUE!</v>
      </c>
      <c r="AI808" s="134" t="str">
        <f t="shared" si="24"/>
        <v/>
      </c>
      <c r="AJ808" s="134" t="str">
        <f t="shared" si="25"/>
        <v/>
      </c>
      <c r="AK808" s="134" t="s">
        <v>6911</v>
      </c>
      <c r="AP808" s="134" t="e" cm="1">
        <f t="array" ref="AP808">_xlfn.TEXTSPLIT(AO808,CHAR(10))</f>
        <v>#VALUE!</v>
      </c>
      <c r="BM808" s="134" t="e">
        <v>#VALUE!</v>
      </c>
    </row>
    <row r="809" spans="1:72" ht="0.95" customHeight="1" thickBot="1">
      <c r="A809" s="133"/>
      <c r="B809" s="133"/>
      <c r="C809" s="133"/>
      <c r="D809" s="133"/>
      <c r="E809" s="133"/>
      <c r="F809" s="133"/>
      <c r="G809" s="133"/>
      <c r="H809" s="133"/>
      <c r="I809" s="133"/>
      <c r="J809" s="133"/>
      <c r="K809" s="133"/>
      <c r="L809" s="133"/>
      <c r="M809" s="133"/>
      <c r="N809" s="133"/>
      <c r="O809" s="133"/>
      <c r="P809" s="133"/>
      <c r="Q809" s="133"/>
      <c r="R809" s="133"/>
      <c r="S809" s="133"/>
      <c r="T809" s="133"/>
      <c r="U809" s="133"/>
      <c r="V809" s="133"/>
      <c r="W809" s="133"/>
      <c r="X809" s="133"/>
      <c r="Y809" s="133"/>
      <c r="AB809" s="134" t="s">
        <v>6911</v>
      </c>
      <c r="AC809" s="146" t="e" cm="1">
        <f t="array" ref="AC809">_xlfn.TEXTSPLIT(H809,CHAR(10))</f>
        <v>#VALUE!</v>
      </c>
      <c r="AD809" s="146"/>
      <c r="AE809" s="146" t="e">
        <v>#VALUE!</v>
      </c>
      <c r="AG809" s="134" t="e" cm="1" vm="1">
        <f t="array" ref="AG809">_xlfn.TEXTJOIN(",",TRUE,_xlfn._xlws.FILTER(市町村コード!$B$2:$B$186,ISNUMBER(SEARCH(市町村コード!$B$2:$B$186,K809))))</f>
        <v>#VALUE!</v>
      </c>
      <c r="AH809" s="134" t="e" vm="1">
        <v>#VALUE!</v>
      </c>
      <c r="AI809" s="134" t="str">
        <f t="shared" si="24"/>
        <v/>
      </c>
      <c r="AJ809" s="134" t="str">
        <f t="shared" si="25"/>
        <v/>
      </c>
      <c r="AK809" s="134" t="s">
        <v>6911</v>
      </c>
      <c r="AO809" s="133"/>
      <c r="AP809" s="134" t="e" cm="1">
        <f t="array" ref="AP809">_xlfn.TEXTSPLIT(AO809,CHAR(10))</f>
        <v>#VALUE!</v>
      </c>
      <c r="BM809" s="134" t="e">
        <v>#VALUE!</v>
      </c>
    </row>
    <row r="810" spans="1:72" ht="0.95" customHeight="1">
      <c r="A810" s="133"/>
      <c r="B810" s="176"/>
      <c r="C810" s="176"/>
      <c r="D810" s="176"/>
      <c r="E810" s="176"/>
      <c r="F810" s="176"/>
      <c r="G810" s="176"/>
      <c r="H810" s="176"/>
      <c r="I810" s="176"/>
      <c r="J810" s="176"/>
      <c r="K810" s="176"/>
      <c r="L810" s="176"/>
      <c r="M810" s="176"/>
      <c r="N810" s="176"/>
      <c r="O810" s="176"/>
      <c r="P810" s="176"/>
      <c r="Q810" s="176"/>
      <c r="R810" s="176"/>
      <c r="S810" s="176"/>
      <c r="T810" s="176"/>
      <c r="U810" s="176"/>
      <c r="V810" s="176"/>
      <c r="W810" s="176"/>
      <c r="X810" s="133"/>
      <c r="Y810" s="133"/>
      <c r="AB810" s="134" t="s">
        <v>6911</v>
      </c>
      <c r="AC810" s="146" t="e" cm="1">
        <f t="array" ref="AC810">_xlfn.TEXTSPLIT(H810,CHAR(10))</f>
        <v>#VALUE!</v>
      </c>
      <c r="AD810" s="146"/>
      <c r="AE810" s="146" t="e">
        <v>#VALUE!</v>
      </c>
      <c r="AG810" s="134" t="e" cm="1" vm="1">
        <f t="array" ref="AG810">_xlfn.TEXTJOIN(",",TRUE,_xlfn._xlws.FILTER(市町村コード!$B$2:$B$186,ISNUMBER(SEARCH(市町村コード!$B$2:$B$186,K810))))</f>
        <v>#VALUE!</v>
      </c>
      <c r="AH810" s="134" t="e" vm="1">
        <v>#VALUE!</v>
      </c>
      <c r="AI810" s="134" t="str">
        <f t="shared" si="24"/>
        <v/>
      </c>
      <c r="AJ810" s="134" t="str">
        <f t="shared" si="25"/>
        <v/>
      </c>
      <c r="AK810" s="134" t="s">
        <v>6911</v>
      </c>
      <c r="AP810" s="134" t="e" cm="1">
        <f t="array" ref="AP810">_xlfn.TEXTSPLIT(AO810,CHAR(10))</f>
        <v>#VALUE!</v>
      </c>
      <c r="BM810" s="134" t="e">
        <v>#VALUE!</v>
      </c>
    </row>
    <row r="811" spans="1:72" ht="15.95" customHeight="1" thickBot="1">
      <c r="A811" s="133"/>
      <c r="B811" s="137"/>
      <c r="C811" s="138" t="s">
        <v>481</v>
      </c>
      <c r="D811" s="137"/>
      <c r="E811" s="177" t="s">
        <v>482</v>
      </c>
      <c r="F811" s="177"/>
      <c r="G811" s="137"/>
      <c r="H811" s="177" t="s">
        <v>483</v>
      </c>
      <c r="I811" s="177"/>
      <c r="J811" s="137"/>
      <c r="K811" s="177" t="s">
        <v>484</v>
      </c>
      <c r="L811" s="177"/>
      <c r="M811" s="137"/>
      <c r="N811" s="177" t="s">
        <v>485</v>
      </c>
      <c r="O811" s="177"/>
      <c r="P811" s="137"/>
      <c r="Q811" s="139" t="s">
        <v>486</v>
      </c>
      <c r="R811" s="137"/>
      <c r="S811" s="177" t="s">
        <v>487</v>
      </c>
      <c r="T811" s="177"/>
      <c r="U811" s="177"/>
      <c r="V811" s="177"/>
      <c r="W811" s="137"/>
      <c r="X811" s="133"/>
      <c r="Y811" s="133"/>
      <c r="AB811" s="134" t="s">
        <v>482</v>
      </c>
      <c r="AC811" s="146" t="str" cm="1">
        <f t="array" ref="AC811">_xlfn.TEXTSPLIT(H811,CHAR(10))</f>
        <v>事業者名/事業所名</v>
      </c>
      <c r="AD811" s="146"/>
      <c r="AE811" s="146" t="s">
        <v>483</v>
      </c>
      <c r="AG811" s="134" t="e" cm="1" vm="1">
        <f t="array" ref="AG811">_xlfn.TEXTJOIN(",",TRUE,_xlfn._xlws.FILTER(市町村コード!$B$2:$B$186,ISNUMBER(SEARCH(市町村コード!$B$2:$B$186,K811))))</f>
        <v>#VALUE!</v>
      </c>
      <c r="AH811" s="134" t="e" vm="1">
        <v>#VALUE!</v>
      </c>
      <c r="AI811" s="134" t="str">
        <f t="shared" si="24"/>
        <v/>
      </c>
      <c r="AJ811" s="134" t="str">
        <f t="shared" si="25"/>
        <v>事業所所在地</v>
      </c>
      <c r="AK811" s="134" t="s">
        <v>484</v>
      </c>
      <c r="AO811" s="139" t="s">
        <v>486</v>
      </c>
      <c r="AP811" s="134" t="str" cm="1">
        <f t="array" ref="AP811">_xlfn.TEXTSPLIT(AO811,CHAR(10))</f>
        <v>受理番号</v>
      </c>
      <c r="BM811" s="134" t="s">
        <v>486</v>
      </c>
    </row>
    <row r="812" spans="1:72" ht="93" customHeight="1" thickBot="1">
      <c r="A812" s="133"/>
      <c r="B812" s="184"/>
      <c r="C812" s="140" t="s">
        <v>2455</v>
      </c>
      <c r="D812" s="184"/>
      <c r="E812" s="174" t="s">
        <v>2456</v>
      </c>
      <c r="F812" s="174"/>
      <c r="G812" s="184"/>
      <c r="H812" s="175" t="s">
        <v>2457</v>
      </c>
      <c r="I812" s="175"/>
      <c r="J812" s="184"/>
      <c r="K812" s="175" t="s">
        <v>2458</v>
      </c>
      <c r="L812" s="175"/>
      <c r="M812" s="184"/>
      <c r="N812" s="182" t="s">
        <v>2459</v>
      </c>
      <c r="O812" s="182"/>
      <c r="P812" s="184"/>
      <c r="Q812" s="141" t="s">
        <v>2460</v>
      </c>
      <c r="R812" s="184"/>
      <c r="S812" s="173" t="s">
        <v>2461</v>
      </c>
      <c r="T812" s="173"/>
      <c r="U812" s="173"/>
      <c r="V812" s="173"/>
      <c r="W812" s="184"/>
      <c r="X812" s="133"/>
      <c r="Y812" s="133"/>
      <c r="AB812" s="134" t="s">
        <v>9396</v>
      </c>
      <c r="AC812" s="146" t="str" cm="1">
        <f t="array" ref="AC812:AD812">_xlfn.TEXTSPLIT(H812,CHAR(10))</f>
        <v>社会福祉法人渓仁会</v>
      </c>
      <c r="AD812" s="146" t="str">
        <v>訪問看護ステーションあおば</v>
      </c>
      <c r="AE812" s="146" t="s">
        <v>8082</v>
      </c>
      <c r="AF812" s="134" t="s">
        <v>8083</v>
      </c>
      <c r="AG812" s="134" t="str" cm="1">
        <f t="array" ref="AG812">_xlfn.TEXTJOIN(",",TRUE,_xlfn._xlws.FILTER(市町村コード!$B$2:$B$186,ISNUMBER(SEARCH(市町村コード!$B$2:$B$186,K812))))</f>
        <v>札幌市</v>
      </c>
      <c r="AH812" s="134" t="s">
        <v>6712</v>
      </c>
      <c r="AI812" s="134" t="str">
        <f t="shared" si="24"/>
        <v xml:space="preserve">
札幌市厚別区青葉町４丁目１０番２７号</v>
      </c>
      <c r="AJ812" s="134" t="str">
        <f t="shared" si="25"/>
        <v>〒004－0021</v>
      </c>
      <c r="AK812" s="134" t="s">
        <v>7103</v>
      </c>
      <c r="AO812" s="142" t="s">
        <v>2460</v>
      </c>
      <c r="AP812" s="134" t="str" cm="1">
        <f t="array" ref="AP812:AW812">_xlfn.TEXTSPLIT(AO812,CHAR(10))</f>
        <v>( 訪看10 )第     55 号</v>
      </c>
      <c r="AQ812" s="134" t="str">
        <v>( 訪看23 )第     44 号</v>
      </c>
      <c r="AR812" s="134" t="str">
        <v>( 訪看25 )第    157 号</v>
      </c>
      <c r="AS812" s="134" t="str">
        <v>( 訪看27 )第    220 号</v>
      </c>
      <c r="AT812" s="134" t="str">
        <v>( 訪看34 )第    117 号</v>
      </c>
      <c r="AU812" s="134" t="str">
        <v>( 訪ベⅠ１ )第    176 号</v>
      </c>
      <c r="AV812" s="134" t="str">
        <v>( 訪ベⅠ１注 )第    255 号</v>
      </c>
      <c r="AW812" s="134" t="str">
        <v>( 訪看40 )第    113 号</v>
      </c>
      <c r="BM812" s="134" t="s">
        <v>11902</v>
      </c>
      <c r="BN812" s="134" t="s">
        <v>11903</v>
      </c>
      <c r="BO812" s="134" t="s">
        <v>11904</v>
      </c>
      <c r="BP812" s="134" t="s">
        <v>11905</v>
      </c>
      <c r="BQ812" s="134" t="s">
        <v>11906</v>
      </c>
      <c r="BR812" s="134" t="s">
        <v>11907</v>
      </c>
      <c r="BS812" s="134" t="s">
        <v>11908</v>
      </c>
      <c r="BT812" s="134" t="s">
        <v>11909</v>
      </c>
    </row>
    <row r="813" spans="1:72" ht="75" customHeight="1" thickBot="1">
      <c r="A813" s="133"/>
      <c r="B813" s="184"/>
      <c r="C813" s="140" t="s">
        <v>2462</v>
      </c>
      <c r="D813" s="184"/>
      <c r="E813" s="174" t="s">
        <v>2463</v>
      </c>
      <c r="F813" s="174"/>
      <c r="G813" s="184"/>
      <c r="H813" s="175" t="s">
        <v>2464</v>
      </c>
      <c r="I813" s="175"/>
      <c r="J813" s="184"/>
      <c r="K813" s="175" t="s">
        <v>2465</v>
      </c>
      <c r="L813" s="175"/>
      <c r="M813" s="184"/>
      <c r="N813" s="182" t="s">
        <v>2466</v>
      </c>
      <c r="O813" s="182"/>
      <c r="P813" s="184"/>
      <c r="Q813" s="141" t="s">
        <v>2467</v>
      </c>
      <c r="R813" s="184"/>
      <c r="S813" s="173" t="s">
        <v>2468</v>
      </c>
      <c r="T813" s="173"/>
      <c r="U813" s="173"/>
      <c r="V813" s="173"/>
      <c r="W813" s="184"/>
      <c r="X813" s="133"/>
      <c r="Y813" s="133"/>
      <c r="AB813" s="134" t="s">
        <v>9397</v>
      </c>
      <c r="AC813" s="146" t="str" cm="1">
        <f t="array" ref="AC813:AD813">_xlfn.TEXTSPLIT(H813,CHAR(10))</f>
        <v>医療法人　北志会</v>
      </c>
      <c r="AD813" s="146" t="str">
        <v>医療法人　北志会　訪問看護ステーション　らいらっく</v>
      </c>
      <c r="AE813" s="146" t="s">
        <v>8084</v>
      </c>
      <c r="AF813" s="134" t="s">
        <v>8085</v>
      </c>
      <c r="AG813" s="134" t="str" cm="1">
        <f t="array" ref="AG813">_xlfn.TEXTJOIN(",",TRUE,_xlfn._xlws.FILTER(市町村コード!$B$2:$B$186,ISNUMBER(SEARCH(市町村コード!$B$2:$B$186,K813))))</f>
        <v>札幌市</v>
      </c>
      <c r="AH813" s="134" t="s">
        <v>6712</v>
      </c>
      <c r="AI813" s="134" t="str">
        <f t="shared" si="24"/>
        <v xml:space="preserve">
札幌市豊平区豊平六条８丁目２番１８号医療法人北志会　札幌ライラック病院内</v>
      </c>
      <c r="AJ813" s="134" t="str">
        <f t="shared" si="25"/>
        <v>〒062－0906</v>
      </c>
      <c r="AK813" s="134" t="s">
        <v>7104</v>
      </c>
      <c r="AO813" s="142" t="s">
        <v>2467</v>
      </c>
      <c r="AP813" s="134" t="str" cm="1">
        <f t="array" ref="AP813:AU813">_xlfn.TEXTSPLIT(AO813,CHAR(10))</f>
        <v>( 訪看24 )第     46 号</v>
      </c>
      <c r="AQ813" s="134" t="str">
        <v>( 訪看25 )第    170 号</v>
      </c>
      <c r="AR813" s="134" t="str">
        <v>( 訪看34 )第    118 号</v>
      </c>
      <c r="AS813" s="134" t="str">
        <v>( 訪ベⅠ１ )第    178 号</v>
      </c>
      <c r="AT813" s="134" t="str">
        <v>( 訪ベⅠ１注 )第     44 号</v>
      </c>
      <c r="AU813" s="134" t="str">
        <v>( 訪看40 )第     16 号</v>
      </c>
      <c r="BM813" s="134" t="s">
        <v>11910</v>
      </c>
      <c r="BN813" s="134" t="s">
        <v>11911</v>
      </c>
      <c r="BO813" s="134" t="s">
        <v>11912</v>
      </c>
      <c r="BP813" s="134" t="s">
        <v>11913</v>
      </c>
      <c r="BQ813" s="134" t="s">
        <v>11914</v>
      </c>
      <c r="BR813" s="134" t="s">
        <v>11915</v>
      </c>
    </row>
    <row r="814" spans="1:72" ht="57" customHeight="1" thickBot="1">
      <c r="A814" s="133"/>
      <c r="B814" s="184"/>
      <c r="C814" s="140" t="s">
        <v>2469</v>
      </c>
      <c r="D814" s="184"/>
      <c r="E814" s="174" t="s">
        <v>2470</v>
      </c>
      <c r="F814" s="174"/>
      <c r="G814" s="184"/>
      <c r="H814" s="175" t="s">
        <v>2471</v>
      </c>
      <c r="I814" s="175"/>
      <c r="J814" s="184"/>
      <c r="K814" s="175" t="s">
        <v>2472</v>
      </c>
      <c r="L814" s="175"/>
      <c r="M814" s="184"/>
      <c r="N814" s="182" t="s">
        <v>2473</v>
      </c>
      <c r="O814" s="182"/>
      <c r="P814" s="184"/>
      <c r="Q814" s="141" t="s">
        <v>2474</v>
      </c>
      <c r="R814" s="184"/>
      <c r="S814" s="173" t="s">
        <v>2475</v>
      </c>
      <c r="T814" s="173"/>
      <c r="U814" s="173"/>
      <c r="V814" s="173"/>
      <c r="W814" s="184"/>
      <c r="X814" s="133"/>
      <c r="Y814" s="133"/>
      <c r="AB814" s="134" t="s">
        <v>9398</v>
      </c>
      <c r="AC814" s="146" t="str" cm="1">
        <f t="array" ref="AC814:AD814">_xlfn.TEXTSPLIT(H814,CHAR(10))</f>
        <v>社会医療法人恵佑会</v>
      </c>
      <c r="AD814" s="146" t="str">
        <v>訪問看護ステーション　恵佑会</v>
      </c>
      <c r="AE814" s="146" t="s">
        <v>8086</v>
      </c>
      <c r="AF814" s="134" t="s">
        <v>8087</v>
      </c>
      <c r="AG814" s="134" t="str" cm="1">
        <f t="array" ref="AG814">_xlfn.TEXTJOIN(",",TRUE,_xlfn._xlws.FILTER(市町村コード!$B$2:$B$186,ISNUMBER(SEARCH(市町村コード!$B$2:$B$186,K814))))</f>
        <v>札幌市</v>
      </c>
      <c r="AH814" s="134" t="s">
        <v>6712</v>
      </c>
      <c r="AI814" s="134" t="str">
        <f t="shared" si="24"/>
        <v xml:space="preserve">
札幌市白石区本通９丁目南１番１号</v>
      </c>
      <c r="AJ814" s="134" t="str">
        <f t="shared" si="25"/>
        <v>〒003－0026</v>
      </c>
      <c r="AK814" s="134" t="s">
        <v>7105</v>
      </c>
      <c r="AO814" s="142" t="s">
        <v>2474</v>
      </c>
      <c r="AP814" s="134" t="str" cm="1">
        <f t="array" ref="AP814:AU814">_xlfn.TEXTSPLIT(AO814,CHAR(10))</f>
        <v>( 訪看23 )第    220 号</v>
      </c>
      <c r="AQ814" s="134" t="str">
        <v>( 訪看25 )第    310 号</v>
      </c>
      <c r="AR814" s="134" t="str">
        <v>( 訪看26 )第      5 号</v>
      </c>
      <c r="AS814" s="134" t="str">
        <v>( 訪看34 )第    306 号</v>
      </c>
      <c r="AT814" s="134" t="str">
        <v>( 訪看40 )第    591 号</v>
      </c>
      <c r="AU814" s="134" t="str">
        <v>( 訪看41 )第     50 号</v>
      </c>
      <c r="BM814" s="134" t="s">
        <v>11916</v>
      </c>
      <c r="BN814" s="134" t="s">
        <v>11917</v>
      </c>
      <c r="BO814" s="134" t="s">
        <v>11918</v>
      </c>
      <c r="BP814" s="134" t="s">
        <v>11919</v>
      </c>
      <c r="BQ814" s="134" t="s">
        <v>11920</v>
      </c>
      <c r="BR814" s="134" t="s">
        <v>11921</v>
      </c>
    </row>
    <row r="815" spans="1:72" ht="84" customHeight="1" thickBot="1">
      <c r="A815" s="133"/>
      <c r="B815" s="184"/>
      <c r="C815" s="140" t="s">
        <v>2476</v>
      </c>
      <c r="D815" s="184"/>
      <c r="E815" s="174" t="s">
        <v>2477</v>
      </c>
      <c r="F815" s="174"/>
      <c r="G815" s="184"/>
      <c r="H815" s="175" t="s">
        <v>2478</v>
      </c>
      <c r="I815" s="175"/>
      <c r="J815" s="184"/>
      <c r="K815" s="175" t="s">
        <v>2479</v>
      </c>
      <c r="L815" s="175"/>
      <c r="M815" s="184"/>
      <c r="N815" s="182" t="s">
        <v>2480</v>
      </c>
      <c r="O815" s="182"/>
      <c r="P815" s="184"/>
      <c r="Q815" s="141" t="s">
        <v>2481</v>
      </c>
      <c r="R815" s="184"/>
      <c r="S815" s="173" t="s">
        <v>2482</v>
      </c>
      <c r="T815" s="173"/>
      <c r="U815" s="173"/>
      <c r="V815" s="173"/>
      <c r="W815" s="184"/>
      <c r="X815" s="133"/>
      <c r="Y815" s="133"/>
      <c r="AB815" s="134" t="s">
        <v>9399</v>
      </c>
      <c r="AC815" s="146" t="str" cm="1">
        <f t="array" ref="AC815:AD815">_xlfn.TEXTSPLIT(H815,CHAR(10))</f>
        <v>社会医療法人貞仁会</v>
      </c>
      <c r="AD815" s="146" t="str">
        <v>新札幌ひばりが丘訪問看護ステーション</v>
      </c>
      <c r="AE815" s="146" t="s">
        <v>8088</v>
      </c>
      <c r="AF815" s="134" t="s">
        <v>8089</v>
      </c>
      <c r="AG815" s="134" t="str" cm="1">
        <f t="array" ref="AG815">_xlfn.TEXTJOIN(",",TRUE,_xlfn._xlws.FILTER(市町村コード!$B$2:$B$186,ISNUMBER(SEARCH(市町村コード!$B$2:$B$186,K815))))</f>
        <v>札幌市</v>
      </c>
      <c r="AH815" s="134" t="s">
        <v>6712</v>
      </c>
      <c r="AI815" s="134" t="str">
        <f t="shared" si="24"/>
        <v xml:space="preserve">
札幌市厚別区厚別中央三条２丁目１２番４０号新札幌ひばりが丘病院　ウェルフェアセンター２階</v>
      </c>
      <c r="AJ815" s="134" t="str">
        <f t="shared" si="25"/>
        <v>〒004－0053</v>
      </c>
      <c r="AK815" s="134" t="s">
        <v>7038</v>
      </c>
      <c r="AO815" s="142" t="s">
        <v>2481</v>
      </c>
      <c r="AP815" s="134" t="str" cm="1">
        <f t="array" ref="AP815:AV815">_xlfn.TEXTSPLIT(AO815,CHAR(10))</f>
        <v>( 訪看23 )第   1176 号</v>
      </c>
      <c r="AQ815" s="134" t="str">
        <v>( 訪看24 )第     51 号</v>
      </c>
      <c r="AR815" s="134" t="str">
        <v>( 訪看25 )第    229 号</v>
      </c>
      <c r="AS815" s="134" t="str">
        <v>( 訪看34 )第    399 号</v>
      </c>
      <c r="AT815" s="134" t="str">
        <v>( 訪ベⅠ１ )第    179 号</v>
      </c>
      <c r="AU815" s="134" t="str">
        <v>( 訪ベⅠ１注 )第    118 号</v>
      </c>
      <c r="AV815" s="134" t="str">
        <v>( 訪看41 )第     51 号</v>
      </c>
      <c r="BM815" s="134" t="s">
        <v>11922</v>
      </c>
      <c r="BN815" s="134" t="s">
        <v>11923</v>
      </c>
      <c r="BO815" s="134" t="s">
        <v>11924</v>
      </c>
      <c r="BP815" s="134" t="s">
        <v>11925</v>
      </c>
      <c r="BQ815" s="134" t="s">
        <v>11926</v>
      </c>
      <c r="BR815" s="134" t="s">
        <v>11927</v>
      </c>
      <c r="BS815" s="134" t="s">
        <v>11928</v>
      </c>
    </row>
    <row r="816" spans="1:72" ht="75" customHeight="1" thickBot="1">
      <c r="A816" s="133"/>
      <c r="B816" s="184"/>
      <c r="C816" s="140" t="s">
        <v>2483</v>
      </c>
      <c r="D816" s="184"/>
      <c r="E816" s="174" t="s">
        <v>2484</v>
      </c>
      <c r="F816" s="174"/>
      <c r="G816" s="184"/>
      <c r="H816" s="175" t="s">
        <v>2485</v>
      </c>
      <c r="I816" s="175"/>
      <c r="J816" s="184"/>
      <c r="K816" s="175" t="s">
        <v>2486</v>
      </c>
      <c r="L816" s="175"/>
      <c r="M816" s="184"/>
      <c r="N816" s="182" t="s">
        <v>2487</v>
      </c>
      <c r="O816" s="182"/>
      <c r="P816" s="184"/>
      <c r="Q816" s="141" t="s">
        <v>2488</v>
      </c>
      <c r="R816" s="184"/>
      <c r="S816" s="173" t="s">
        <v>2489</v>
      </c>
      <c r="T816" s="173"/>
      <c r="U816" s="173"/>
      <c r="V816" s="173"/>
      <c r="W816" s="184"/>
      <c r="X816" s="133"/>
      <c r="Y816" s="133"/>
      <c r="AB816" s="134" t="s">
        <v>9400</v>
      </c>
      <c r="AC816" s="146" t="str" cm="1">
        <f t="array" ref="AC816:AD816">_xlfn.TEXTSPLIT(H816,CHAR(10))</f>
        <v>特定非営利活動法人　Ｒｅｗａｒｄｉｎｇ　Ｎｅｘｔ　</v>
      </c>
      <c r="AD816" s="146" t="str">
        <v>特定非営利法人　訪問看護ステーションポットこもれび</v>
      </c>
      <c r="AE816" s="146" t="s">
        <v>8090</v>
      </c>
      <c r="AF816" s="134" t="s">
        <v>8091</v>
      </c>
      <c r="AG816" s="134" t="str" cm="1">
        <f t="array" ref="AG816">_xlfn.TEXTJOIN(",",TRUE,_xlfn._xlws.FILTER(市町村コード!$B$2:$B$186,ISNUMBER(SEARCH(市町村コード!$B$2:$B$186,K816))))</f>
        <v>札幌市</v>
      </c>
      <c r="AH816" s="134" t="s">
        <v>6712</v>
      </c>
      <c r="AI816" s="134" t="str">
        <f t="shared" si="24"/>
        <v xml:space="preserve">
札幌市白石区栄通１０丁目６番１０号レジデンス稲津１０２号</v>
      </c>
      <c r="AJ816" s="134" t="str">
        <f t="shared" si="25"/>
        <v>〒003－0021</v>
      </c>
      <c r="AK816" s="134" t="s">
        <v>7106</v>
      </c>
      <c r="AO816" s="142" t="s">
        <v>2488</v>
      </c>
      <c r="AP816" s="134" t="str" cm="1">
        <f t="array" ref="AP816:AU816">_xlfn.TEXTSPLIT(AO816,CHAR(10))</f>
        <v>( 訪看23 )第    195 号</v>
      </c>
      <c r="AQ816" s="134" t="str">
        <v>( 訪看25 )第    286 号</v>
      </c>
      <c r="AR816" s="134" t="str">
        <v>( 訪看34 )第    119 号</v>
      </c>
      <c r="AS816" s="134" t="str">
        <v>( 訪ベⅠ１ )第    181 号</v>
      </c>
      <c r="AT816" s="134" t="str">
        <v>( 訪ベⅠ１注 )第    148 号</v>
      </c>
      <c r="AU816" s="134" t="str">
        <v>( 訪看40 )第     17 号</v>
      </c>
      <c r="BM816" s="134" t="s">
        <v>11929</v>
      </c>
      <c r="BN816" s="134" t="s">
        <v>11930</v>
      </c>
      <c r="BO816" s="134" t="s">
        <v>11931</v>
      </c>
      <c r="BP816" s="134" t="s">
        <v>11932</v>
      </c>
      <c r="BQ816" s="134" t="s">
        <v>11933</v>
      </c>
      <c r="BR816" s="134" t="s">
        <v>11934</v>
      </c>
    </row>
    <row r="817" spans="1:71" ht="84" customHeight="1" thickBot="1">
      <c r="A817" s="133"/>
      <c r="B817" s="184"/>
      <c r="C817" s="140" t="s">
        <v>2490</v>
      </c>
      <c r="D817" s="184"/>
      <c r="E817" s="174" t="s">
        <v>2491</v>
      </c>
      <c r="F817" s="174"/>
      <c r="G817" s="184"/>
      <c r="H817" s="175" t="s">
        <v>2492</v>
      </c>
      <c r="I817" s="175"/>
      <c r="J817" s="184"/>
      <c r="K817" s="175" t="s">
        <v>2493</v>
      </c>
      <c r="L817" s="175"/>
      <c r="M817" s="184"/>
      <c r="N817" s="182" t="s">
        <v>2494</v>
      </c>
      <c r="O817" s="182"/>
      <c r="P817" s="184"/>
      <c r="Q817" s="141" t="s">
        <v>2495</v>
      </c>
      <c r="R817" s="184"/>
      <c r="S817" s="173" t="s">
        <v>2496</v>
      </c>
      <c r="T817" s="173"/>
      <c r="U817" s="173"/>
      <c r="V817" s="173"/>
      <c r="W817" s="184"/>
      <c r="X817" s="133"/>
      <c r="Y817" s="133"/>
      <c r="AB817" s="134" t="s">
        <v>9401</v>
      </c>
      <c r="AC817" s="146" t="str" cm="1">
        <f t="array" ref="AC817:AD817">_xlfn.TEXTSPLIT(H817,CHAR(10))</f>
        <v>医療法人為久会</v>
      </c>
      <c r="AD817" s="146" t="str">
        <v>五輪橋訪問看護ステーション</v>
      </c>
      <c r="AE817" s="146" t="s">
        <v>8092</v>
      </c>
      <c r="AF817" s="134" t="s">
        <v>8093</v>
      </c>
      <c r="AG817" s="134" t="str" cm="1">
        <f t="array" ref="AG817">_xlfn.TEXTJOIN(",",TRUE,_xlfn._xlws.FILTER(市町村コード!$B$2:$B$186,ISNUMBER(SEARCH(市町村コード!$B$2:$B$186,K817))))</f>
        <v>札幌市</v>
      </c>
      <c r="AH817" s="134" t="s">
        <v>6712</v>
      </c>
      <c r="AI817" s="134" t="str">
        <f t="shared" si="24"/>
        <v xml:space="preserve">
札幌市南区川沿二条１丁目２番５４号</v>
      </c>
      <c r="AJ817" s="134" t="str">
        <f t="shared" si="25"/>
        <v>〒005－0802</v>
      </c>
      <c r="AK817" s="134" t="s">
        <v>6910</v>
      </c>
      <c r="AO817" s="142" t="s">
        <v>2495</v>
      </c>
      <c r="AP817" s="134" t="str" cm="1">
        <f t="array" ref="AP817:AV817">_xlfn.TEXTSPLIT(AO817,CHAR(10))</f>
        <v>( 訪看23 )第   1133 号</v>
      </c>
      <c r="AQ817" s="134" t="str">
        <v>( 訪看24 )第    218 号</v>
      </c>
      <c r="AR817" s="134" t="str">
        <v>( 訪看25 )第    307 号</v>
      </c>
      <c r="AS817" s="134" t="str">
        <v>( 訪看34 )第    354 号</v>
      </c>
      <c r="AT817" s="134" t="str">
        <v>( 訪ベⅠ１ )第    257 号</v>
      </c>
      <c r="AU817" s="134" t="str">
        <v>( 訪ベⅠ１注 )第    397 号</v>
      </c>
      <c r="AV817" s="134" t="str">
        <v>( 訪看40 )第     85 号</v>
      </c>
      <c r="BM817" s="134" t="s">
        <v>11935</v>
      </c>
      <c r="BN817" s="134" t="s">
        <v>11936</v>
      </c>
      <c r="BO817" s="134" t="s">
        <v>11937</v>
      </c>
      <c r="BP817" s="134" t="s">
        <v>11938</v>
      </c>
      <c r="BQ817" s="134" t="s">
        <v>11939</v>
      </c>
      <c r="BR817" s="134" t="s">
        <v>11940</v>
      </c>
      <c r="BS817" s="134" t="s">
        <v>11941</v>
      </c>
    </row>
    <row r="818" spans="1:71" ht="2.1" customHeight="1" thickBot="1">
      <c r="A818" s="133"/>
      <c r="B818" s="184"/>
      <c r="C818" s="133"/>
      <c r="D818" s="184"/>
      <c r="E818" s="133"/>
      <c r="F818" s="133"/>
      <c r="G818" s="184"/>
      <c r="H818" s="133"/>
      <c r="I818" s="133"/>
      <c r="J818" s="184"/>
      <c r="K818" s="133"/>
      <c r="L818" s="133"/>
      <c r="M818" s="184"/>
      <c r="N818" s="133"/>
      <c r="O818" s="133"/>
      <c r="P818" s="184"/>
      <c r="Q818" s="133"/>
      <c r="R818" s="184"/>
      <c r="S818" s="133"/>
      <c r="T818" s="133"/>
      <c r="U818" s="133"/>
      <c r="V818" s="133"/>
      <c r="W818" s="184"/>
      <c r="X818" s="133"/>
      <c r="Y818" s="133"/>
      <c r="AB818" s="134" t="s">
        <v>6911</v>
      </c>
      <c r="AC818" s="146" t="e" cm="1">
        <f t="array" ref="AC818">_xlfn.TEXTSPLIT(H818,CHAR(10))</f>
        <v>#VALUE!</v>
      </c>
      <c r="AD818" s="146"/>
      <c r="AE818" s="146" t="e">
        <v>#VALUE!</v>
      </c>
      <c r="AG818" s="134" t="e" cm="1" vm="1">
        <f t="array" ref="AG818">_xlfn.TEXTJOIN(",",TRUE,_xlfn._xlws.FILTER(市町村コード!$B$2:$B$186,ISNUMBER(SEARCH(市町村コード!$B$2:$B$186,K818))))</f>
        <v>#VALUE!</v>
      </c>
      <c r="AH818" s="134" t="e" vm="1">
        <v>#VALUE!</v>
      </c>
      <c r="AI818" s="134" t="str">
        <f t="shared" si="24"/>
        <v/>
      </c>
      <c r="AJ818" s="134" t="str">
        <f t="shared" si="25"/>
        <v/>
      </c>
      <c r="AK818" s="134" t="s">
        <v>6911</v>
      </c>
      <c r="AO818" s="133"/>
      <c r="AP818" s="134" t="e" cm="1">
        <f t="array" ref="AP818">_xlfn.TEXTSPLIT(AO818,CHAR(10))</f>
        <v>#VALUE!</v>
      </c>
      <c r="BM818" s="134" t="e">
        <v>#VALUE!</v>
      </c>
    </row>
    <row r="819" spans="1:71" ht="0.95" customHeight="1">
      <c r="A819" s="133"/>
      <c r="B819" s="183"/>
      <c r="C819" s="183"/>
      <c r="D819" s="183"/>
      <c r="E819" s="183"/>
      <c r="F819" s="183"/>
      <c r="G819" s="183"/>
      <c r="H819" s="183"/>
      <c r="I819" s="183"/>
      <c r="J819" s="183"/>
      <c r="K819" s="183"/>
      <c r="L819" s="183"/>
      <c r="M819" s="183"/>
      <c r="N819" s="183"/>
      <c r="O819" s="183"/>
      <c r="P819" s="183"/>
      <c r="Q819" s="183"/>
      <c r="R819" s="183"/>
      <c r="S819" s="183"/>
      <c r="T819" s="183"/>
      <c r="U819" s="183"/>
      <c r="V819" s="183"/>
      <c r="W819" s="133"/>
      <c r="X819" s="133"/>
      <c r="Y819" s="133"/>
      <c r="AB819" s="134" t="s">
        <v>6911</v>
      </c>
      <c r="AC819" s="146" t="e" cm="1">
        <f t="array" ref="AC819">_xlfn.TEXTSPLIT(H819,CHAR(10))</f>
        <v>#VALUE!</v>
      </c>
      <c r="AD819" s="146"/>
      <c r="AE819" s="146" t="e">
        <v>#VALUE!</v>
      </c>
      <c r="AG819" s="134" t="e" cm="1" vm="1">
        <f t="array" ref="AG819">_xlfn.TEXTJOIN(",",TRUE,_xlfn._xlws.FILTER(市町村コード!$B$2:$B$186,ISNUMBER(SEARCH(市町村コード!$B$2:$B$186,K819))))</f>
        <v>#VALUE!</v>
      </c>
      <c r="AH819" s="134" t="e" vm="1">
        <v>#VALUE!</v>
      </c>
      <c r="AI819" s="134" t="str">
        <f t="shared" si="24"/>
        <v/>
      </c>
      <c r="AJ819" s="134" t="str">
        <f t="shared" si="25"/>
        <v/>
      </c>
      <c r="AK819" s="134" t="s">
        <v>6911</v>
      </c>
      <c r="AP819" s="134" t="e" cm="1">
        <f t="array" ref="AP819">_xlfn.TEXTSPLIT(AO819,CHAR(10))</f>
        <v>#VALUE!</v>
      </c>
      <c r="BM819" s="134" t="e">
        <v>#VALUE!</v>
      </c>
    </row>
    <row r="820" spans="1:71" ht="60" customHeight="1">
      <c r="A820" s="133"/>
      <c r="B820" s="133"/>
      <c r="C820" s="133"/>
      <c r="D820" s="133"/>
      <c r="E820" s="133"/>
      <c r="F820" s="133"/>
      <c r="G820" s="133"/>
      <c r="H820" s="133"/>
      <c r="I820" s="133"/>
      <c r="J820" s="133"/>
      <c r="K820" s="133"/>
      <c r="L820" s="133"/>
      <c r="M820" s="133"/>
      <c r="N820" s="133"/>
      <c r="O820" s="133"/>
      <c r="P820" s="133"/>
      <c r="Q820" s="133"/>
      <c r="R820" s="133"/>
      <c r="S820" s="133"/>
      <c r="T820" s="133"/>
      <c r="U820" s="133"/>
      <c r="V820" s="133"/>
      <c r="W820" s="133"/>
      <c r="X820" s="133"/>
      <c r="Y820" s="133"/>
      <c r="AB820" s="134" t="s">
        <v>6911</v>
      </c>
      <c r="AC820" s="146" t="e" cm="1">
        <f t="array" ref="AC820">_xlfn.TEXTSPLIT(H820,CHAR(10))</f>
        <v>#VALUE!</v>
      </c>
      <c r="AD820" s="146"/>
      <c r="AE820" s="146" t="e">
        <v>#VALUE!</v>
      </c>
      <c r="AG820" s="134" t="e" cm="1" vm="1">
        <f t="array" ref="AG820">_xlfn.TEXTJOIN(",",TRUE,_xlfn._xlws.FILTER(市町村コード!$B$2:$B$186,ISNUMBER(SEARCH(市町村コード!$B$2:$B$186,K820))))</f>
        <v>#VALUE!</v>
      </c>
      <c r="AH820" s="134" t="e" vm="1">
        <v>#VALUE!</v>
      </c>
      <c r="AI820" s="134" t="str">
        <f t="shared" si="24"/>
        <v/>
      </c>
      <c r="AJ820" s="134" t="str">
        <f t="shared" si="25"/>
        <v/>
      </c>
      <c r="AK820" s="134" t="s">
        <v>6911</v>
      </c>
      <c r="AO820" s="133"/>
      <c r="AP820" s="134" t="e" cm="1">
        <f t="array" ref="AP820">_xlfn.TEXTSPLIT(AO820,CHAR(10))</f>
        <v>#VALUE!</v>
      </c>
      <c r="BM820" s="134" t="e">
        <v>#VALUE!</v>
      </c>
    </row>
    <row r="821" spans="1:71" ht="12" customHeight="1">
      <c r="A821" s="133"/>
      <c r="B821" s="133"/>
      <c r="C821" s="133"/>
      <c r="D821" s="133"/>
      <c r="E821" s="133"/>
      <c r="F821" s="133"/>
      <c r="G821" s="133"/>
      <c r="H821" s="133"/>
      <c r="I821" s="133"/>
      <c r="J821" s="133"/>
      <c r="K821" s="133"/>
      <c r="L821" s="133"/>
      <c r="M821" s="133"/>
      <c r="N821" s="133"/>
      <c r="O821" s="133"/>
      <c r="P821" s="133"/>
      <c r="Q821" s="133"/>
      <c r="R821" s="133"/>
      <c r="S821" s="133"/>
      <c r="T821" s="133"/>
      <c r="U821" s="133"/>
      <c r="V821" s="133"/>
      <c r="W821" s="133"/>
      <c r="X821" s="133"/>
      <c r="Y821" s="133"/>
      <c r="AB821" s="134" t="s">
        <v>6911</v>
      </c>
      <c r="AC821" s="146" t="e" cm="1">
        <f t="array" ref="AC821">_xlfn.TEXTSPLIT(H821,CHAR(10))</f>
        <v>#VALUE!</v>
      </c>
      <c r="AD821" s="146"/>
      <c r="AE821" s="146" t="e">
        <v>#VALUE!</v>
      </c>
      <c r="AG821" s="134" t="e" cm="1" vm="1">
        <f t="array" ref="AG821">_xlfn.TEXTJOIN(",",TRUE,_xlfn._xlws.FILTER(市町村コード!$B$2:$B$186,ISNUMBER(SEARCH(市町村コード!$B$2:$B$186,K821))))</f>
        <v>#VALUE!</v>
      </c>
      <c r="AH821" s="134" t="e" vm="1">
        <v>#VALUE!</v>
      </c>
      <c r="AI821" s="134" t="str">
        <f t="shared" si="24"/>
        <v/>
      </c>
      <c r="AJ821" s="134" t="str">
        <f t="shared" si="25"/>
        <v/>
      </c>
      <c r="AK821" s="134" t="s">
        <v>6911</v>
      </c>
      <c r="AO821" s="133"/>
      <c r="AP821" s="134" t="e" cm="1">
        <f t="array" ref="AP821">_xlfn.TEXTSPLIT(AO821,CHAR(10))</f>
        <v>#VALUE!</v>
      </c>
      <c r="BM821" s="134" t="e">
        <v>#VALUE!</v>
      </c>
    </row>
    <row r="822" spans="1:71" ht="8.1" customHeight="1">
      <c r="A822" s="133"/>
      <c r="B822" s="133"/>
      <c r="C822" s="133"/>
      <c r="D822" s="133"/>
      <c r="E822" s="133"/>
      <c r="F822" s="133"/>
      <c r="G822" s="133"/>
      <c r="H822" s="133"/>
      <c r="I822" s="178" t="s">
        <v>476</v>
      </c>
      <c r="J822" s="178"/>
      <c r="K822" s="178"/>
      <c r="L822" s="133"/>
      <c r="M822" s="133"/>
      <c r="N822" s="133"/>
      <c r="O822" s="133"/>
      <c r="P822" s="133"/>
      <c r="Q822" s="133"/>
      <c r="R822" s="133"/>
      <c r="S822" s="133"/>
      <c r="T822" s="133"/>
      <c r="U822" s="133"/>
      <c r="V822" s="133"/>
      <c r="W822" s="133"/>
      <c r="X822" s="133"/>
      <c r="Y822" s="133"/>
      <c r="AB822" s="134" t="s">
        <v>6911</v>
      </c>
      <c r="AC822" s="146" t="e" cm="1">
        <f t="array" ref="AC822">_xlfn.TEXTSPLIT(H822,CHAR(10))</f>
        <v>#VALUE!</v>
      </c>
      <c r="AD822" s="146"/>
      <c r="AE822" s="146" t="e">
        <v>#VALUE!</v>
      </c>
      <c r="AG822" s="134" t="e" cm="1" vm="1">
        <f t="array" ref="AG822">_xlfn.TEXTJOIN(",",TRUE,_xlfn._xlws.FILTER(市町村コード!$B$2:$B$186,ISNUMBER(SEARCH(市町村コード!$B$2:$B$186,K822))))</f>
        <v>#VALUE!</v>
      </c>
      <c r="AH822" s="134" t="e" vm="1">
        <v>#VALUE!</v>
      </c>
      <c r="AI822" s="134" t="str">
        <f t="shared" si="24"/>
        <v/>
      </c>
      <c r="AJ822" s="134" t="str">
        <f t="shared" si="25"/>
        <v/>
      </c>
      <c r="AK822" s="134" t="s">
        <v>6911</v>
      </c>
      <c r="AO822" s="133"/>
      <c r="AP822" s="134" t="e" cm="1">
        <f t="array" ref="AP822">_xlfn.TEXTSPLIT(AO822,CHAR(10))</f>
        <v>#VALUE!</v>
      </c>
      <c r="BM822" s="134" t="e">
        <v>#VALUE!</v>
      </c>
    </row>
    <row r="823" spans="1:71" ht="12" customHeight="1">
      <c r="A823" s="133"/>
      <c r="B823" s="179"/>
      <c r="C823" s="179"/>
      <c r="D823" s="179"/>
      <c r="E823" s="179"/>
      <c r="F823" s="133"/>
      <c r="G823" s="133"/>
      <c r="H823" s="133"/>
      <c r="I823" s="178"/>
      <c r="J823" s="178"/>
      <c r="K823" s="178"/>
      <c r="L823" s="133"/>
      <c r="M823" s="133"/>
      <c r="N823" s="133"/>
      <c r="O823" s="133"/>
      <c r="P823" s="133"/>
      <c r="Q823" s="133"/>
      <c r="R823" s="133"/>
      <c r="S823" s="133"/>
      <c r="T823" s="133"/>
      <c r="U823" s="133"/>
      <c r="V823" s="133"/>
      <c r="W823" s="133"/>
      <c r="X823" s="133"/>
      <c r="Y823" s="133"/>
      <c r="AB823" s="134" t="s">
        <v>6911</v>
      </c>
      <c r="AC823" s="146" t="e" cm="1">
        <f t="array" ref="AC823">_xlfn.TEXTSPLIT(H823,CHAR(10))</f>
        <v>#VALUE!</v>
      </c>
      <c r="AD823" s="146"/>
      <c r="AE823" s="146" t="e">
        <v>#VALUE!</v>
      </c>
      <c r="AG823" s="134" t="e" cm="1" vm="1">
        <f t="array" ref="AG823">_xlfn.TEXTJOIN(",",TRUE,_xlfn._xlws.FILTER(市町村コード!$B$2:$B$186,ISNUMBER(SEARCH(市町村コード!$B$2:$B$186,K823))))</f>
        <v>#VALUE!</v>
      </c>
      <c r="AH823" s="134" t="e" vm="1">
        <v>#VALUE!</v>
      </c>
      <c r="AI823" s="134" t="str">
        <f t="shared" si="24"/>
        <v/>
      </c>
      <c r="AJ823" s="134" t="str">
        <f t="shared" si="25"/>
        <v/>
      </c>
      <c r="AK823" s="134" t="s">
        <v>6911</v>
      </c>
      <c r="AO823" s="133"/>
      <c r="AP823" s="134" t="e" cm="1">
        <f t="array" ref="AP823">_xlfn.TEXTSPLIT(AO823,CHAR(10))</f>
        <v>#VALUE!</v>
      </c>
      <c r="BM823" s="134" t="e">
        <v>#VALUE!</v>
      </c>
    </row>
    <row r="824" spans="1:71" ht="14.1" customHeight="1">
      <c r="A824" s="133"/>
      <c r="B824" s="133"/>
      <c r="C824" s="180" t="s">
        <v>477</v>
      </c>
      <c r="D824" s="180"/>
      <c r="E824" s="180"/>
      <c r="F824" s="180"/>
      <c r="G824" s="180"/>
      <c r="H824" s="180"/>
      <c r="I824" s="180"/>
      <c r="J824" s="180"/>
      <c r="K824" s="180"/>
      <c r="L824" s="133"/>
      <c r="M824" s="133"/>
      <c r="N824" s="133"/>
      <c r="O824" s="181" t="s">
        <v>478</v>
      </c>
      <c r="P824" s="181"/>
      <c r="Q824" s="181"/>
      <c r="R824" s="181"/>
      <c r="S824" s="181"/>
      <c r="T824" s="135" t="s">
        <v>851</v>
      </c>
      <c r="U824" s="136" t="s">
        <v>480</v>
      </c>
      <c r="V824" s="133"/>
      <c r="W824" s="133"/>
      <c r="X824" s="133"/>
      <c r="Y824" s="133"/>
      <c r="AB824" s="134" t="s">
        <v>6911</v>
      </c>
      <c r="AC824" s="146" t="e" cm="1">
        <f t="array" ref="AC824">_xlfn.TEXTSPLIT(H824,CHAR(10))</f>
        <v>#VALUE!</v>
      </c>
      <c r="AD824" s="146"/>
      <c r="AE824" s="146" t="e">
        <v>#VALUE!</v>
      </c>
      <c r="AG824" s="134" t="e" cm="1" vm="1">
        <f t="array" ref="AG824">_xlfn.TEXTJOIN(",",TRUE,_xlfn._xlws.FILTER(市町村コード!$B$2:$B$186,ISNUMBER(SEARCH(市町村コード!$B$2:$B$186,K824))))</f>
        <v>#VALUE!</v>
      </c>
      <c r="AH824" s="134" t="e" vm="1">
        <v>#VALUE!</v>
      </c>
      <c r="AI824" s="134" t="str">
        <f t="shared" si="24"/>
        <v/>
      </c>
      <c r="AJ824" s="134" t="str">
        <f t="shared" si="25"/>
        <v/>
      </c>
      <c r="AK824" s="134" t="s">
        <v>6911</v>
      </c>
      <c r="AP824" s="134" t="e" cm="1">
        <f t="array" ref="AP824">_xlfn.TEXTSPLIT(AO824,CHAR(10))</f>
        <v>#VALUE!</v>
      </c>
      <c r="BM824" s="134" t="e">
        <v>#VALUE!</v>
      </c>
    </row>
    <row r="825" spans="1:71" ht="0.95" customHeight="1" thickBot="1">
      <c r="A825" s="133"/>
      <c r="B825" s="133"/>
      <c r="C825" s="133"/>
      <c r="D825" s="133"/>
      <c r="E825" s="133"/>
      <c r="F825" s="133"/>
      <c r="G825" s="133"/>
      <c r="H825" s="133"/>
      <c r="I825" s="133"/>
      <c r="J825" s="133"/>
      <c r="K825" s="133"/>
      <c r="L825" s="133"/>
      <c r="M825" s="133"/>
      <c r="N825" s="133"/>
      <c r="O825" s="133"/>
      <c r="P825" s="133"/>
      <c r="Q825" s="133"/>
      <c r="R825" s="133"/>
      <c r="S825" s="133"/>
      <c r="T825" s="133"/>
      <c r="U825" s="133"/>
      <c r="V825" s="133"/>
      <c r="W825" s="133"/>
      <c r="X825" s="133"/>
      <c r="Y825" s="133"/>
      <c r="AB825" s="134" t="s">
        <v>6911</v>
      </c>
      <c r="AC825" s="146" t="e" cm="1">
        <f t="array" ref="AC825">_xlfn.TEXTSPLIT(H825,CHAR(10))</f>
        <v>#VALUE!</v>
      </c>
      <c r="AD825" s="146"/>
      <c r="AE825" s="146" t="e">
        <v>#VALUE!</v>
      </c>
      <c r="AG825" s="134" t="e" cm="1" vm="1">
        <f t="array" ref="AG825">_xlfn.TEXTJOIN(",",TRUE,_xlfn._xlws.FILTER(市町村コード!$B$2:$B$186,ISNUMBER(SEARCH(市町村コード!$B$2:$B$186,K825))))</f>
        <v>#VALUE!</v>
      </c>
      <c r="AH825" s="134" t="e" vm="1">
        <v>#VALUE!</v>
      </c>
      <c r="AI825" s="134" t="str">
        <f t="shared" si="24"/>
        <v/>
      </c>
      <c r="AJ825" s="134" t="str">
        <f t="shared" si="25"/>
        <v/>
      </c>
      <c r="AK825" s="134" t="s">
        <v>6911</v>
      </c>
      <c r="AO825" s="133"/>
      <c r="AP825" s="134" t="e" cm="1">
        <f t="array" ref="AP825">_xlfn.TEXTSPLIT(AO825,CHAR(10))</f>
        <v>#VALUE!</v>
      </c>
      <c r="BM825" s="134" t="e">
        <v>#VALUE!</v>
      </c>
    </row>
    <row r="826" spans="1:71" ht="0.95" customHeight="1">
      <c r="A826" s="133"/>
      <c r="B826" s="176"/>
      <c r="C826" s="176"/>
      <c r="D826" s="176"/>
      <c r="E826" s="176"/>
      <c r="F826" s="176"/>
      <c r="G826" s="176"/>
      <c r="H826" s="176"/>
      <c r="I826" s="176"/>
      <c r="J826" s="176"/>
      <c r="K826" s="176"/>
      <c r="L826" s="176"/>
      <c r="M826" s="176"/>
      <c r="N826" s="176"/>
      <c r="O826" s="176"/>
      <c r="P826" s="176"/>
      <c r="Q826" s="176"/>
      <c r="R826" s="176"/>
      <c r="S826" s="176"/>
      <c r="T826" s="176"/>
      <c r="U826" s="176"/>
      <c r="V826" s="176"/>
      <c r="W826" s="176"/>
      <c r="X826" s="133"/>
      <c r="Y826" s="133"/>
      <c r="AB826" s="134" t="s">
        <v>6911</v>
      </c>
      <c r="AC826" s="146" t="e" cm="1">
        <f t="array" ref="AC826">_xlfn.TEXTSPLIT(H826,CHAR(10))</f>
        <v>#VALUE!</v>
      </c>
      <c r="AD826" s="146"/>
      <c r="AE826" s="146" t="e">
        <v>#VALUE!</v>
      </c>
      <c r="AG826" s="134" t="e" cm="1" vm="1">
        <f t="array" ref="AG826">_xlfn.TEXTJOIN(",",TRUE,_xlfn._xlws.FILTER(市町村コード!$B$2:$B$186,ISNUMBER(SEARCH(市町村コード!$B$2:$B$186,K826))))</f>
        <v>#VALUE!</v>
      </c>
      <c r="AH826" s="134" t="e" vm="1">
        <v>#VALUE!</v>
      </c>
      <c r="AI826" s="134" t="str">
        <f t="shared" si="24"/>
        <v/>
      </c>
      <c r="AJ826" s="134" t="str">
        <f t="shared" si="25"/>
        <v/>
      </c>
      <c r="AK826" s="134" t="s">
        <v>6911</v>
      </c>
      <c r="AP826" s="134" t="e" cm="1">
        <f t="array" ref="AP826">_xlfn.TEXTSPLIT(AO826,CHAR(10))</f>
        <v>#VALUE!</v>
      </c>
      <c r="BM826" s="134" t="e">
        <v>#VALUE!</v>
      </c>
    </row>
    <row r="827" spans="1:71" ht="15.95" customHeight="1" thickBot="1">
      <c r="A827" s="133"/>
      <c r="B827" s="137"/>
      <c r="C827" s="138" t="s">
        <v>481</v>
      </c>
      <c r="D827" s="137"/>
      <c r="E827" s="177" t="s">
        <v>482</v>
      </c>
      <c r="F827" s="177"/>
      <c r="G827" s="137"/>
      <c r="H827" s="177" t="s">
        <v>483</v>
      </c>
      <c r="I827" s="177"/>
      <c r="J827" s="137"/>
      <c r="K827" s="177" t="s">
        <v>484</v>
      </c>
      <c r="L827" s="177"/>
      <c r="M827" s="137"/>
      <c r="N827" s="177" t="s">
        <v>485</v>
      </c>
      <c r="O827" s="177"/>
      <c r="P827" s="137"/>
      <c r="Q827" s="139" t="s">
        <v>486</v>
      </c>
      <c r="R827" s="137"/>
      <c r="S827" s="177" t="s">
        <v>487</v>
      </c>
      <c r="T827" s="177"/>
      <c r="U827" s="177"/>
      <c r="V827" s="177"/>
      <c r="W827" s="137"/>
      <c r="X827" s="133"/>
      <c r="Y827" s="133"/>
      <c r="AB827" s="134" t="s">
        <v>482</v>
      </c>
      <c r="AC827" s="146" t="str" cm="1">
        <f t="array" ref="AC827">_xlfn.TEXTSPLIT(H827,CHAR(10))</f>
        <v>事業者名/事業所名</v>
      </c>
      <c r="AD827" s="146"/>
      <c r="AE827" s="146" t="s">
        <v>483</v>
      </c>
      <c r="AG827" s="134" t="e" cm="1" vm="1">
        <f t="array" ref="AG827">_xlfn.TEXTJOIN(",",TRUE,_xlfn._xlws.FILTER(市町村コード!$B$2:$B$186,ISNUMBER(SEARCH(市町村コード!$B$2:$B$186,K827))))</f>
        <v>#VALUE!</v>
      </c>
      <c r="AH827" s="134" t="e" vm="1">
        <v>#VALUE!</v>
      </c>
      <c r="AI827" s="134" t="str">
        <f t="shared" si="24"/>
        <v/>
      </c>
      <c r="AJ827" s="134" t="str">
        <f t="shared" si="25"/>
        <v>事業所所在地</v>
      </c>
      <c r="AK827" s="134" t="s">
        <v>484</v>
      </c>
      <c r="AO827" s="139" t="s">
        <v>486</v>
      </c>
      <c r="AP827" s="134" t="str" cm="1">
        <f t="array" ref="AP827">_xlfn.TEXTSPLIT(AO827,CHAR(10))</f>
        <v>受理番号</v>
      </c>
      <c r="BM827" s="134" t="s">
        <v>486</v>
      </c>
    </row>
    <row r="828" spans="1:71" ht="45.95" customHeight="1" thickBot="1">
      <c r="A828" s="133"/>
      <c r="B828" s="184"/>
      <c r="C828" s="140" t="s">
        <v>2497</v>
      </c>
      <c r="D828" s="184"/>
      <c r="E828" s="174" t="s">
        <v>2498</v>
      </c>
      <c r="F828" s="174"/>
      <c r="G828" s="184"/>
      <c r="H828" s="175" t="s">
        <v>2499</v>
      </c>
      <c r="I828" s="175"/>
      <c r="J828" s="184"/>
      <c r="K828" s="175" t="s">
        <v>2500</v>
      </c>
      <c r="L828" s="175"/>
      <c r="M828" s="184"/>
      <c r="N828" s="182" t="s">
        <v>2501</v>
      </c>
      <c r="O828" s="182"/>
      <c r="P828" s="184"/>
      <c r="Q828" s="141" t="s">
        <v>2502</v>
      </c>
      <c r="R828" s="184"/>
      <c r="S828" s="173" t="s">
        <v>2503</v>
      </c>
      <c r="T828" s="173"/>
      <c r="U828" s="173"/>
      <c r="V828" s="173"/>
      <c r="W828" s="184"/>
      <c r="X828" s="133"/>
      <c r="Y828" s="133"/>
      <c r="AB828" s="134" t="s">
        <v>9402</v>
      </c>
      <c r="AC828" s="146" t="str" cm="1">
        <f t="array" ref="AC828:AD828">_xlfn.TEXTSPLIT(H828,CHAR(10))</f>
        <v>株式会社メディカルリーディング</v>
      </c>
      <c r="AD828" s="146" t="str">
        <v>訪問看護事業所　さらん</v>
      </c>
      <c r="AE828" s="146" t="s">
        <v>8094</v>
      </c>
      <c r="AF828" s="134" t="s">
        <v>8095</v>
      </c>
      <c r="AG828" s="134" t="str" cm="1">
        <f t="array" ref="AG828">_xlfn.TEXTJOIN(",",TRUE,_xlfn._xlws.FILTER(市町村コード!$B$2:$B$186,ISNUMBER(SEARCH(市町村コード!$B$2:$B$186,K828))))</f>
        <v>札幌市</v>
      </c>
      <c r="AH828" s="134" t="s">
        <v>6712</v>
      </c>
      <c r="AI828" s="134" t="str">
        <f t="shared" si="24"/>
        <v xml:space="preserve">
札幌市豊平区美園三条４丁目３番１０号日拓ビル４階</v>
      </c>
      <c r="AJ828" s="134" t="str">
        <f t="shared" si="25"/>
        <v>〒062－0003</v>
      </c>
      <c r="AK828" s="134" t="s">
        <v>7107</v>
      </c>
      <c r="AO828" s="142" t="s">
        <v>2502</v>
      </c>
      <c r="AP828" s="134" t="str" cm="1">
        <f t="array" ref="AP828:AR828">_xlfn.TEXTSPLIT(AO828,CHAR(10))</f>
        <v>( 訪看24 )第    269 号</v>
      </c>
      <c r="AQ828" s="134" t="str">
        <v>( 訪看25 )第    325 号</v>
      </c>
      <c r="AR828" s="134" t="str">
        <v>( 訪看41 )第    306 号</v>
      </c>
      <c r="BM828" s="134" t="s">
        <v>11942</v>
      </c>
      <c r="BN828" s="134" t="s">
        <v>11943</v>
      </c>
      <c r="BO828" s="134" t="s">
        <v>11944</v>
      </c>
    </row>
    <row r="829" spans="1:71" ht="75" customHeight="1" thickBot="1">
      <c r="A829" s="133"/>
      <c r="B829" s="184"/>
      <c r="C829" s="140" t="s">
        <v>2504</v>
      </c>
      <c r="D829" s="184"/>
      <c r="E829" s="174" t="s">
        <v>2505</v>
      </c>
      <c r="F829" s="174"/>
      <c r="G829" s="184"/>
      <c r="H829" s="175" t="s">
        <v>2506</v>
      </c>
      <c r="I829" s="175"/>
      <c r="J829" s="184"/>
      <c r="K829" s="175" t="s">
        <v>2507</v>
      </c>
      <c r="L829" s="175"/>
      <c r="M829" s="184"/>
      <c r="N829" s="182" t="s">
        <v>2508</v>
      </c>
      <c r="O829" s="182"/>
      <c r="P829" s="184"/>
      <c r="Q829" s="141" t="s">
        <v>2509</v>
      </c>
      <c r="R829" s="184"/>
      <c r="S829" s="173" t="s">
        <v>2510</v>
      </c>
      <c r="T829" s="173"/>
      <c r="U829" s="173"/>
      <c r="V829" s="173"/>
      <c r="W829" s="184"/>
      <c r="X829" s="133"/>
      <c r="Y829" s="133"/>
      <c r="AB829" s="134" t="s">
        <v>9403</v>
      </c>
      <c r="AC829" s="146" t="str" cm="1">
        <f t="array" ref="AC829:AD829">_xlfn.TEXTSPLIT(H829,CHAR(10))</f>
        <v>医療法人　新産健会</v>
      </c>
      <c r="AD829" s="146" t="str">
        <v>訪問看護ふれあいステーション</v>
      </c>
      <c r="AE829" s="146" t="s">
        <v>8096</v>
      </c>
      <c r="AF829" s="134" t="s">
        <v>8097</v>
      </c>
      <c r="AG829" s="134" t="str" cm="1">
        <f t="array" ref="AG829">_xlfn.TEXTJOIN(",",TRUE,_xlfn._xlws.FILTER(市町村コード!$B$2:$B$186,ISNUMBER(SEARCH(市町村コード!$B$2:$B$186,K829))))</f>
        <v>札幌市</v>
      </c>
      <c r="AH829" s="134" t="s">
        <v>6712</v>
      </c>
      <c r="AI829" s="134" t="str">
        <f t="shared" si="24"/>
        <v xml:space="preserve">
札幌市豊平区美園三条５丁目１－１５原ビル２階</v>
      </c>
      <c r="AJ829" s="134" t="str">
        <f t="shared" si="25"/>
        <v>〒062－0003</v>
      </c>
      <c r="AK829" s="134" t="s">
        <v>7107</v>
      </c>
      <c r="AO829" s="142" t="s">
        <v>2509</v>
      </c>
      <c r="AP829" s="134" t="str" cm="1">
        <f t="array" ref="AP829:AU829">_xlfn.TEXTSPLIT(AO829,CHAR(10))</f>
        <v>( 訪看23 )第    435 号</v>
      </c>
      <c r="AQ829" s="134" t="str">
        <v>( 訪看25 )第    357 号</v>
      </c>
      <c r="AR829" s="134" t="str">
        <v>( 訪看34 )第    151 号</v>
      </c>
      <c r="AS829" s="134" t="str">
        <v>( 訪ベⅠ１ )第    392 号</v>
      </c>
      <c r="AT829" s="134" t="str">
        <v>( 訪ベⅠ１注 )第    162 号</v>
      </c>
      <c r="AU829" s="134" t="str">
        <v>( 訪看40 )第    177 号</v>
      </c>
      <c r="BM829" s="134" t="s">
        <v>11945</v>
      </c>
      <c r="BN829" s="134" t="s">
        <v>11946</v>
      </c>
      <c r="BO829" s="134" t="s">
        <v>11947</v>
      </c>
      <c r="BP829" s="134" t="s">
        <v>11948</v>
      </c>
      <c r="BQ829" s="134" t="s">
        <v>11949</v>
      </c>
      <c r="BR829" s="134" t="s">
        <v>11950</v>
      </c>
    </row>
    <row r="830" spans="1:71" ht="75" customHeight="1" thickBot="1">
      <c r="A830" s="133"/>
      <c r="B830" s="184"/>
      <c r="C830" s="140" t="s">
        <v>2511</v>
      </c>
      <c r="D830" s="184"/>
      <c r="E830" s="174" t="s">
        <v>2512</v>
      </c>
      <c r="F830" s="174"/>
      <c r="G830" s="184"/>
      <c r="H830" s="175" t="s">
        <v>2513</v>
      </c>
      <c r="I830" s="175"/>
      <c r="J830" s="184"/>
      <c r="K830" s="175" t="s">
        <v>2514</v>
      </c>
      <c r="L830" s="175"/>
      <c r="M830" s="184"/>
      <c r="N830" s="182" t="s">
        <v>2515</v>
      </c>
      <c r="O830" s="182"/>
      <c r="P830" s="184"/>
      <c r="Q830" s="141" t="s">
        <v>2516</v>
      </c>
      <c r="R830" s="184"/>
      <c r="S830" s="173" t="s">
        <v>2517</v>
      </c>
      <c r="T830" s="173"/>
      <c r="U830" s="173"/>
      <c r="V830" s="173"/>
      <c r="W830" s="184"/>
      <c r="X830" s="133"/>
      <c r="Y830" s="133"/>
      <c r="AB830" s="134" t="s">
        <v>9404</v>
      </c>
      <c r="AC830" s="146" t="str" cm="1">
        <f t="array" ref="AC830:AD830">_xlfn.TEXTSPLIT(H830,CHAR(10))</f>
        <v>医療法人　中山会</v>
      </c>
      <c r="AD830" s="146" t="str">
        <v>医療法人中山会新札幌パウロ病院訪問看護ステーション</v>
      </c>
      <c r="AE830" s="146" t="s">
        <v>8098</v>
      </c>
      <c r="AF830" s="134" t="s">
        <v>8099</v>
      </c>
      <c r="AG830" s="134" t="str" cm="1">
        <f t="array" ref="AG830">_xlfn.TEXTJOIN(",",TRUE,_xlfn._xlws.FILTER(市町村コード!$B$2:$B$186,ISNUMBER(SEARCH(市町村コード!$B$2:$B$186,K830))))</f>
        <v>札幌市</v>
      </c>
      <c r="AH830" s="134" t="s">
        <v>6712</v>
      </c>
      <c r="AI830" s="134" t="str">
        <f t="shared" si="24"/>
        <v xml:space="preserve">
札幌市厚別区厚別東二条６丁目３番１０号</v>
      </c>
      <c r="AJ830" s="134" t="str">
        <f t="shared" si="25"/>
        <v>〒004－0002</v>
      </c>
      <c r="AK830" s="134" t="s">
        <v>7108</v>
      </c>
      <c r="AO830" s="142" t="s">
        <v>2516</v>
      </c>
      <c r="AP830" s="134" t="str" cm="1">
        <f t="array" ref="AP830:AU830">_xlfn.TEXTSPLIT(AO830,CHAR(10))</f>
        <v>( 訪看23 )第   1002 号</v>
      </c>
      <c r="AQ830" s="134" t="str">
        <v>( 訪看25 )第    349 号</v>
      </c>
      <c r="AR830" s="134" t="str">
        <v>( 訪看34 )第     61 号</v>
      </c>
      <c r="AS830" s="134" t="str">
        <v>( 訪ベⅠ１ )第    183 号</v>
      </c>
      <c r="AT830" s="134" t="str">
        <v>( 訪ベⅠ１注 )第    107 号</v>
      </c>
      <c r="AU830" s="134" t="str">
        <v>( 訪看40 )第    179 号</v>
      </c>
      <c r="BM830" s="134" t="s">
        <v>11951</v>
      </c>
      <c r="BN830" s="134" t="s">
        <v>11952</v>
      </c>
      <c r="BO830" s="134" t="s">
        <v>11953</v>
      </c>
      <c r="BP830" s="134" t="s">
        <v>11954</v>
      </c>
      <c r="BQ830" s="134" t="s">
        <v>11955</v>
      </c>
      <c r="BR830" s="134" t="s">
        <v>11956</v>
      </c>
    </row>
    <row r="831" spans="1:71" ht="84" customHeight="1" thickBot="1">
      <c r="A831" s="133"/>
      <c r="B831" s="184"/>
      <c r="C831" s="140" t="s">
        <v>2518</v>
      </c>
      <c r="D831" s="184"/>
      <c r="E831" s="174" t="s">
        <v>2519</v>
      </c>
      <c r="F831" s="174"/>
      <c r="G831" s="184"/>
      <c r="H831" s="175" t="s">
        <v>2520</v>
      </c>
      <c r="I831" s="175"/>
      <c r="J831" s="184"/>
      <c r="K831" s="175" t="s">
        <v>2521</v>
      </c>
      <c r="L831" s="175"/>
      <c r="M831" s="184"/>
      <c r="N831" s="182" t="s">
        <v>2522</v>
      </c>
      <c r="O831" s="182"/>
      <c r="P831" s="184"/>
      <c r="Q831" s="141" t="s">
        <v>2523</v>
      </c>
      <c r="R831" s="184"/>
      <c r="S831" s="173" t="s">
        <v>2524</v>
      </c>
      <c r="T831" s="173"/>
      <c r="U831" s="173"/>
      <c r="V831" s="173"/>
      <c r="W831" s="184"/>
      <c r="X831" s="133"/>
      <c r="Y831" s="133"/>
      <c r="AB831" s="134" t="s">
        <v>9405</v>
      </c>
      <c r="AC831" s="146" t="str" cm="1">
        <f t="array" ref="AC831:AD831">_xlfn.TEXTSPLIT(H831,CHAR(10))</f>
        <v>社会医療法人　恵和会</v>
      </c>
      <c r="AD831" s="146" t="str">
        <v>訪問看護ステーション　水源池すずらん</v>
      </c>
      <c r="AE831" s="146" t="s">
        <v>8100</v>
      </c>
      <c r="AF831" s="134" t="s">
        <v>8101</v>
      </c>
      <c r="AG831" s="134" t="str" cm="1">
        <f t="array" ref="AG831">_xlfn.TEXTJOIN(",",TRUE,_xlfn._xlws.FILTER(市町村コード!$B$2:$B$186,ISNUMBER(SEARCH(市町村コード!$B$2:$B$186,K831))))</f>
        <v>札幌市</v>
      </c>
      <c r="AH831" s="134" t="s">
        <v>6712</v>
      </c>
      <c r="AI831" s="134" t="str">
        <f t="shared" si="24"/>
        <v xml:space="preserve">
札幌市豊平区西岡四条１３丁目１７番１号</v>
      </c>
      <c r="AJ831" s="134" t="str">
        <f t="shared" si="25"/>
        <v>〒062－0034</v>
      </c>
      <c r="AK831" s="134" t="s">
        <v>7109</v>
      </c>
      <c r="AO831" s="142" t="s">
        <v>2523</v>
      </c>
      <c r="AP831" s="134" t="str" cm="1">
        <f t="array" ref="AP831:AV831">_xlfn.TEXTSPLIT(AO831,CHAR(10))</f>
        <v>( 訪看10 )第     59 号</v>
      </c>
      <c r="AQ831" s="134" t="str">
        <v>( 訪看23 )第    257 号</v>
      </c>
      <c r="AR831" s="134" t="str">
        <v>( 訪看25 )第    352 号</v>
      </c>
      <c r="AS831" s="134" t="str">
        <v>( 訪看32 )第     44 号</v>
      </c>
      <c r="AT831" s="134" t="str">
        <v>( 訪ベⅠ１ )第    185 号</v>
      </c>
      <c r="AU831" s="134" t="str">
        <v>( 訪ベⅠ１注 )第    286 号</v>
      </c>
      <c r="AV831" s="134" t="str">
        <v>( 訪看40 )第    153 号</v>
      </c>
      <c r="BM831" s="134" t="s">
        <v>11957</v>
      </c>
      <c r="BN831" s="134" t="s">
        <v>11958</v>
      </c>
      <c r="BO831" s="134" t="s">
        <v>11959</v>
      </c>
      <c r="BP831" s="134" t="s">
        <v>11960</v>
      </c>
      <c r="BQ831" s="134" t="s">
        <v>11961</v>
      </c>
      <c r="BR831" s="134" t="s">
        <v>11962</v>
      </c>
      <c r="BS831" s="134" t="s">
        <v>11963</v>
      </c>
    </row>
    <row r="832" spans="1:71" ht="75" customHeight="1" thickBot="1">
      <c r="A832" s="133"/>
      <c r="B832" s="184"/>
      <c r="C832" s="140" t="s">
        <v>2525</v>
      </c>
      <c r="D832" s="184"/>
      <c r="E832" s="174" t="s">
        <v>2526</v>
      </c>
      <c r="F832" s="174"/>
      <c r="G832" s="184"/>
      <c r="H832" s="175" t="s">
        <v>2527</v>
      </c>
      <c r="I832" s="175"/>
      <c r="J832" s="184"/>
      <c r="K832" s="175" t="s">
        <v>2528</v>
      </c>
      <c r="L832" s="175"/>
      <c r="M832" s="184"/>
      <c r="N832" s="182" t="s">
        <v>2529</v>
      </c>
      <c r="O832" s="182"/>
      <c r="P832" s="184"/>
      <c r="Q832" s="141" t="s">
        <v>2530</v>
      </c>
      <c r="R832" s="184"/>
      <c r="S832" s="173" t="s">
        <v>2531</v>
      </c>
      <c r="T832" s="173"/>
      <c r="U832" s="173"/>
      <c r="V832" s="173"/>
      <c r="W832" s="184"/>
      <c r="X832" s="133"/>
      <c r="Y832" s="133"/>
      <c r="AB832" s="134" t="s">
        <v>9406</v>
      </c>
      <c r="AC832" s="146" t="str" cm="1">
        <f t="array" ref="AC832:AD832">_xlfn.TEXTSPLIT(H832,CHAR(10))</f>
        <v>株式会社　惠円</v>
      </c>
      <c r="AD832" s="146" t="str">
        <v>訪問看護ステーション惠円</v>
      </c>
      <c r="AE832" s="146" t="s">
        <v>8102</v>
      </c>
      <c r="AF832" s="134" t="s">
        <v>8103</v>
      </c>
      <c r="AG832" s="134" t="str" cm="1">
        <f t="array" ref="AG832">_xlfn.TEXTJOIN(",",TRUE,_xlfn._xlws.FILTER(市町村コード!$B$2:$B$186,ISNUMBER(SEARCH(市町村コード!$B$2:$B$186,K832))))</f>
        <v>札幌市</v>
      </c>
      <c r="AH832" s="134" t="s">
        <v>6712</v>
      </c>
      <c r="AI832" s="134" t="str">
        <f t="shared" si="24"/>
        <v xml:space="preserve">
札幌市清田区北野五条４丁目１６－８　力石アパート１号室</v>
      </c>
      <c r="AJ832" s="134" t="str">
        <f t="shared" si="25"/>
        <v>〒004－0865</v>
      </c>
      <c r="AK832" s="134" t="s">
        <v>7110</v>
      </c>
      <c r="AO832" s="142" t="s">
        <v>2530</v>
      </c>
      <c r="AP832" s="134" t="str" cm="1">
        <f t="array" ref="AP832:AV832">_xlfn.TEXTSPLIT(AO832,CHAR(10))</f>
        <v>( 訪看10 )第    122 号</v>
      </c>
      <c r="AQ832" s="134" t="str">
        <v>( 訪看23 )第    280 号</v>
      </c>
      <c r="AR832" s="134" t="str">
        <v>( 訪看25 )第    378 号</v>
      </c>
      <c r="AS832" s="134" t="str">
        <v>( 訪看27 )第    341 号</v>
      </c>
      <c r="AT832" s="134" t="str">
        <v>( 訪看34 )第    321 号</v>
      </c>
      <c r="AU832" s="134" t="str">
        <v>( 訪ベⅠ１ )第    515 号</v>
      </c>
      <c r="AV832" s="134" t="str">
        <v>( 訪看41 )第    216 号</v>
      </c>
      <c r="BM832" s="134" t="s">
        <v>11964</v>
      </c>
      <c r="BN832" s="134" t="s">
        <v>11965</v>
      </c>
      <c r="BO832" s="134" t="s">
        <v>11966</v>
      </c>
      <c r="BP832" s="134" t="s">
        <v>11967</v>
      </c>
      <c r="BQ832" s="134" t="s">
        <v>11968</v>
      </c>
      <c r="BR832" s="134" t="s">
        <v>11969</v>
      </c>
      <c r="BS832" s="134" t="s">
        <v>11970</v>
      </c>
    </row>
    <row r="833" spans="1:77" ht="45.95" customHeight="1" thickBot="1">
      <c r="A833" s="133"/>
      <c r="B833" s="184"/>
      <c r="C833" s="140" t="s">
        <v>2532</v>
      </c>
      <c r="D833" s="184"/>
      <c r="E833" s="174" t="s">
        <v>2533</v>
      </c>
      <c r="F833" s="174"/>
      <c r="G833" s="184"/>
      <c r="H833" s="175" t="s">
        <v>2534</v>
      </c>
      <c r="I833" s="175"/>
      <c r="J833" s="184"/>
      <c r="K833" s="175" t="s">
        <v>2535</v>
      </c>
      <c r="L833" s="175"/>
      <c r="M833" s="184"/>
      <c r="N833" s="182" t="s">
        <v>2536</v>
      </c>
      <c r="O833" s="182"/>
      <c r="P833" s="184"/>
      <c r="Q833" s="141" t="s">
        <v>2537</v>
      </c>
      <c r="R833" s="184"/>
      <c r="S833" s="173" t="s">
        <v>2538</v>
      </c>
      <c r="T833" s="173"/>
      <c r="U833" s="173"/>
      <c r="V833" s="173"/>
      <c r="W833" s="184"/>
      <c r="X833" s="133"/>
      <c r="Y833" s="133"/>
      <c r="AB833" s="134" t="s">
        <v>9407</v>
      </c>
      <c r="AC833" s="146" t="str" cm="1">
        <f t="array" ref="AC833:AD833">_xlfn.TEXTSPLIT(H833,CHAR(10))</f>
        <v>札幌ケアサプライ合同会社</v>
      </c>
      <c r="AD833" s="146" t="str">
        <v>訪問看護ステーション木の葉</v>
      </c>
      <c r="AE833" s="146" t="s">
        <v>8104</v>
      </c>
      <c r="AF833" s="134" t="s">
        <v>8105</v>
      </c>
      <c r="AG833" s="134" t="str" cm="1">
        <f t="array" ref="AG833">_xlfn.TEXTJOIN(",",TRUE,_xlfn._xlws.FILTER(市町村コード!$B$2:$B$186,ISNUMBER(SEARCH(市町村コード!$B$2:$B$186,K833))))</f>
        <v>札幌市</v>
      </c>
      <c r="AH833" s="134" t="s">
        <v>6712</v>
      </c>
      <c r="AI833" s="134" t="str">
        <f t="shared" si="24"/>
        <v xml:space="preserve">
札幌市清田区美しが丘一条６丁目２－１０ベルフロント札幌美しが丘１－Ｂ</v>
      </c>
      <c r="AJ833" s="134" t="str">
        <f t="shared" si="25"/>
        <v>〒004－0811</v>
      </c>
      <c r="AK833" s="134" t="s">
        <v>7111</v>
      </c>
      <c r="AO833" s="142" t="s">
        <v>2537</v>
      </c>
      <c r="AP833" s="134" t="str" cm="1">
        <f t="array" ref="AP833:AR833">_xlfn.TEXTSPLIT(AO833,CHAR(10))</f>
        <v>( 訪看10 )第    480 号</v>
      </c>
      <c r="AQ833" s="134" t="str">
        <v>( 訪看24 )第    277 号</v>
      </c>
      <c r="AR833" s="134" t="str">
        <v>( 訪看25 )第    375 号</v>
      </c>
      <c r="BM833" s="134" t="s">
        <v>11971</v>
      </c>
      <c r="BN833" s="134" t="s">
        <v>11972</v>
      </c>
      <c r="BO833" s="134" t="s">
        <v>11973</v>
      </c>
    </row>
    <row r="834" spans="1:77" ht="45.95" customHeight="1" thickBot="1">
      <c r="A834" s="133"/>
      <c r="B834" s="184"/>
      <c r="C834" s="140" t="s">
        <v>2539</v>
      </c>
      <c r="D834" s="184"/>
      <c r="E834" s="174" t="s">
        <v>2540</v>
      </c>
      <c r="F834" s="174"/>
      <c r="G834" s="184"/>
      <c r="H834" s="175" t="s">
        <v>2541</v>
      </c>
      <c r="I834" s="175"/>
      <c r="J834" s="184"/>
      <c r="K834" s="175" t="s">
        <v>2542</v>
      </c>
      <c r="L834" s="175"/>
      <c r="M834" s="184"/>
      <c r="N834" s="182" t="s">
        <v>2543</v>
      </c>
      <c r="O834" s="182"/>
      <c r="P834" s="184"/>
      <c r="Q834" s="141" t="s">
        <v>2544</v>
      </c>
      <c r="R834" s="184"/>
      <c r="S834" s="173" t="s">
        <v>2545</v>
      </c>
      <c r="T834" s="173"/>
      <c r="U834" s="173"/>
      <c r="V834" s="173"/>
      <c r="W834" s="184"/>
      <c r="X834" s="133"/>
      <c r="Y834" s="133"/>
      <c r="AB834" s="134" t="s">
        <v>9408</v>
      </c>
      <c r="AC834" s="146" t="str" cm="1">
        <f t="array" ref="AC834:AD834">_xlfn.TEXTSPLIT(H834,CHAR(10))</f>
        <v>さっぽろ高齢者福祉生活協同組合</v>
      </c>
      <c r="AD834" s="146" t="str">
        <v>福祉生協　白石ナースステーション</v>
      </c>
      <c r="AE834" s="146" t="s">
        <v>7788</v>
      </c>
      <c r="AF834" s="134" t="s">
        <v>8106</v>
      </c>
      <c r="AG834" s="134" t="str" cm="1">
        <f t="array" ref="AG834">_xlfn.TEXTJOIN(",",TRUE,_xlfn._xlws.FILTER(市町村コード!$B$2:$B$186,ISNUMBER(SEARCH(市町村コード!$B$2:$B$186,K834))))</f>
        <v>札幌市</v>
      </c>
      <c r="AH834" s="134" t="s">
        <v>6712</v>
      </c>
      <c r="AI834" s="134" t="str">
        <f t="shared" si="24"/>
        <v xml:space="preserve">
札幌市白石区南郷通　北６丁目北２番１０号　イリス南郷通</v>
      </c>
      <c r="AJ834" s="134" t="str">
        <f t="shared" si="25"/>
        <v>〒003－0023</v>
      </c>
      <c r="AK834" s="134" t="s">
        <v>7112</v>
      </c>
      <c r="AO834" s="142" t="s">
        <v>2544</v>
      </c>
      <c r="AP834" s="134" t="str" cm="1">
        <f t="array" ref="AP834:AS834">_xlfn.TEXTSPLIT(AO834,CHAR(10))</f>
        <v>( 訪看23 )第   1081 号</v>
      </c>
      <c r="AQ834" s="134" t="str">
        <v>( 訪看24 )第    278 号</v>
      </c>
      <c r="AR834" s="134" t="str">
        <v>( 訪看25 )第    376 号</v>
      </c>
      <c r="AS834" s="134" t="str">
        <v>( 訪看41 )第    338 号</v>
      </c>
      <c r="BM834" s="134" t="s">
        <v>11974</v>
      </c>
      <c r="BN834" s="134" t="s">
        <v>11975</v>
      </c>
      <c r="BO834" s="134" t="s">
        <v>11976</v>
      </c>
      <c r="BP834" s="134" t="s">
        <v>11977</v>
      </c>
    </row>
    <row r="835" spans="1:77" ht="23.1" customHeight="1" thickBot="1">
      <c r="A835" s="133"/>
      <c r="B835" s="184"/>
      <c r="C835" s="133"/>
      <c r="D835" s="184"/>
      <c r="E835" s="133"/>
      <c r="F835" s="133"/>
      <c r="G835" s="184"/>
      <c r="H835" s="133"/>
      <c r="I835" s="133"/>
      <c r="J835" s="184"/>
      <c r="K835" s="133"/>
      <c r="L835" s="133"/>
      <c r="M835" s="184"/>
      <c r="N835" s="133"/>
      <c r="O835" s="133"/>
      <c r="P835" s="184"/>
      <c r="Q835" s="133"/>
      <c r="R835" s="184"/>
      <c r="S835" s="133"/>
      <c r="T835" s="133"/>
      <c r="U835" s="133"/>
      <c r="V835" s="133"/>
      <c r="W835" s="184"/>
      <c r="X835" s="133"/>
      <c r="Y835" s="133"/>
      <c r="AB835" s="134" t="s">
        <v>6911</v>
      </c>
      <c r="AC835" s="146" t="e" cm="1">
        <f t="array" ref="AC835">_xlfn.TEXTSPLIT(H835,CHAR(10))</f>
        <v>#VALUE!</v>
      </c>
      <c r="AD835" s="146"/>
      <c r="AE835" s="146" t="e">
        <v>#VALUE!</v>
      </c>
      <c r="AG835" s="134" t="e" cm="1" vm="1">
        <f t="array" ref="AG835">_xlfn.TEXTJOIN(",",TRUE,_xlfn._xlws.FILTER(市町村コード!$B$2:$B$186,ISNUMBER(SEARCH(市町村コード!$B$2:$B$186,K835))))</f>
        <v>#VALUE!</v>
      </c>
      <c r="AH835" s="134" t="e" vm="1">
        <v>#VALUE!</v>
      </c>
      <c r="AI835" s="134" t="str">
        <f t="shared" si="24"/>
        <v/>
      </c>
      <c r="AJ835" s="134" t="str">
        <f t="shared" si="25"/>
        <v/>
      </c>
      <c r="AK835" s="134" t="s">
        <v>6911</v>
      </c>
      <c r="AO835" s="133"/>
      <c r="AP835" s="134" t="e" cm="1">
        <f t="array" ref="AP835">_xlfn.TEXTSPLIT(AO835,CHAR(10))</f>
        <v>#VALUE!</v>
      </c>
      <c r="BM835" s="134" t="e">
        <v>#VALUE!</v>
      </c>
    </row>
    <row r="836" spans="1:77" ht="0.95" customHeight="1">
      <c r="A836" s="133"/>
      <c r="B836" s="183"/>
      <c r="C836" s="183"/>
      <c r="D836" s="183"/>
      <c r="E836" s="183"/>
      <c r="F836" s="183"/>
      <c r="G836" s="183"/>
      <c r="H836" s="183"/>
      <c r="I836" s="183"/>
      <c r="J836" s="183"/>
      <c r="K836" s="183"/>
      <c r="L836" s="183"/>
      <c r="M836" s="183"/>
      <c r="N836" s="183"/>
      <c r="O836" s="183"/>
      <c r="P836" s="183"/>
      <c r="Q836" s="183"/>
      <c r="R836" s="183"/>
      <c r="S836" s="183"/>
      <c r="T836" s="183"/>
      <c r="U836" s="183"/>
      <c r="V836" s="183"/>
      <c r="W836" s="133"/>
      <c r="X836" s="133"/>
      <c r="Y836" s="133"/>
      <c r="AB836" s="134" t="s">
        <v>6911</v>
      </c>
      <c r="AC836" s="146" t="e" cm="1">
        <f t="array" ref="AC836">_xlfn.TEXTSPLIT(H836,CHAR(10))</f>
        <v>#VALUE!</v>
      </c>
      <c r="AD836" s="146"/>
      <c r="AE836" s="146" t="e">
        <v>#VALUE!</v>
      </c>
      <c r="AG836" s="134" t="e" cm="1" vm="1">
        <f t="array" ref="AG836">_xlfn.TEXTJOIN(",",TRUE,_xlfn._xlws.FILTER(市町村コード!$B$2:$B$186,ISNUMBER(SEARCH(市町村コード!$B$2:$B$186,K836))))</f>
        <v>#VALUE!</v>
      </c>
      <c r="AH836" s="134" t="e" vm="1">
        <v>#VALUE!</v>
      </c>
      <c r="AI836" s="134" t="str">
        <f t="shared" si="24"/>
        <v/>
      </c>
      <c r="AJ836" s="134" t="str">
        <f t="shared" si="25"/>
        <v/>
      </c>
      <c r="AK836" s="134" t="s">
        <v>6911</v>
      </c>
      <c r="AP836" s="134" t="e" cm="1">
        <f t="array" ref="AP836">_xlfn.TEXTSPLIT(AO836,CHAR(10))</f>
        <v>#VALUE!</v>
      </c>
      <c r="BM836" s="134" t="e">
        <v>#VALUE!</v>
      </c>
    </row>
    <row r="837" spans="1:77" ht="60" customHeight="1">
      <c r="A837" s="133"/>
      <c r="B837" s="133"/>
      <c r="C837" s="133"/>
      <c r="D837" s="133"/>
      <c r="E837" s="133"/>
      <c r="F837" s="133"/>
      <c r="G837" s="133"/>
      <c r="H837" s="133"/>
      <c r="I837" s="133"/>
      <c r="J837" s="133"/>
      <c r="K837" s="133"/>
      <c r="L837" s="133"/>
      <c r="M837" s="133"/>
      <c r="N837" s="133"/>
      <c r="O837" s="133"/>
      <c r="P837" s="133"/>
      <c r="Q837" s="133"/>
      <c r="R837" s="133"/>
      <c r="S837" s="133"/>
      <c r="T837" s="133"/>
      <c r="U837" s="133"/>
      <c r="V837" s="133"/>
      <c r="W837" s="133"/>
      <c r="X837" s="133"/>
      <c r="Y837" s="133"/>
      <c r="AB837" s="134" t="s">
        <v>6911</v>
      </c>
      <c r="AC837" s="146" t="e" cm="1">
        <f t="array" ref="AC837">_xlfn.TEXTSPLIT(H837,CHAR(10))</f>
        <v>#VALUE!</v>
      </c>
      <c r="AD837" s="146"/>
      <c r="AE837" s="146" t="e">
        <v>#VALUE!</v>
      </c>
      <c r="AG837" s="134" t="e" cm="1" vm="1">
        <f t="array" ref="AG837">_xlfn.TEXTJOIN(",",TRUE,_xlfn._xlws.FILTER(市町村コード!$B$2:$B$186,ISNUMBER(SEARCH(市町村コード!$B$2:$B$186,K837))))</f>
        <v>#VALUE!</v>
      </c>
      <c r="AH837" s="134" t="e" vm="1">
        <v>#VALUE!</v>
      </c>
      <c r="AI837" s="134" t="str">
        <f t="shared" si="24"/>
        <v/>
      </c>
      <c r="AJ837" s="134" t="str">
        <f t="shared" si="25"/>
        <v/>
      </c>
      <c r="AK837" s="134" t="s">
        <v>6911</v>
      </c>
      <c r="AO837" s="133"/>
      <c r="AP837" s="134" t="e" cm="1">
        <f t="array" ref="AP837">_xlfn.TEXTSPLIT(AO837,CHAR(10))</f>
        <v>#VALUE!</v>
      </c>
      <c r="BM837" s="134" t="e">
        <v>#VALUE!</v>
      </c>
    </row>
    <row r="838" spans="1:77" ht="12" customHeight="1">
      <c r="A838" s="133"/>
      <c r="B838" s="133"/>
      <c r="C838" s="133"/>
      <c r="D838" s="133"/>
      <c r="E838" s="133"/>
      <c r="F838" s="133"/>
      <c r="G838" s="133"/>
      <c r="H838" s="133"/>
      <c r="I838" s="133"/>
      <c r="J838" s="133"/>
      <c r="K838" s="133"/>
      <c r="L838" s="133"/>
      <c r="M838" s="133"/>
      <c r="N838" s="133"/>
      <c r="O838" s="133"/>
      <c r="P838" s="133"/>
      <c r="Q838" s="133"/>
      <c r="R838" s="133"/>
      <c r="S838" s="133"/>
      <c r="T838" s="133"/>
      <c r="U838" s="133"/>
      <c r="V838" s="133"/>
      <c r="W838" s="133"/>
      <c r="X838" s="133"/>
      <c r="Y838" s="133"/>
      <c r="AB838" s="134" t="s">
        <v>6911</v>
      </c>
      <c r="AC838" s="146" t="e" cm="1">
        <f t="array" ref="AC838">_xlfn.TEXTSPLIT(H838,CHAR(10))</f>
        <v>#VALUE!</v>
      </c>
      <c r="AD838" s="146"/>
      <c r="AE838" s="146" t="e">
        <v>#VALUE!</v>
      </c>
      <c r="AG838" s="134" t="e" cm="1" vm="1">
        <f t="array" ref="AG838">_xlfn.TEXTJOIN(",",TRUE,_xlfn._xlws.FILTER(市町村コード!$B$2:$B$186,ISNUMBER(SEARCH(市町村コード!$B$2:$B$186,K838))))</f>
        <v>#VALUE!</v>
      </c>
      <c r="AH838" s="134" t="e" vm="1">
        <v>#VALUE!</v>
      </c>
      <c r="AI838" s="134" t="str">
        <f t="shared" si="24"/>
        <v/>
      </c>
      <c r="AJ838" s="134" t="str">
        <f t="shared" si="25"/>
        <v/>
      </c>
      <c r="AK838" s="134" t="s">
        <v>6911</v>
      </c>
      <c r="AO838" s="133"/>
      <c r="AP838" s="134" t="e" cm="1">
        <f t="array" ref="AP838">_xlfn.TEXTSPLIT(AO838,CHAR(10))</f>
        <v>#VALUE!</v>
      </c>
      <c r="BM838" s="134" t="e">
        <v>#VALUE!</v>
      </c>
    </row>
    <row r="839" spans="1:77" ht="8.1" customHeight="1">
      <c r="A839" s="133"/>
      <c r="B839" s="133"/>
      <c r="C839" s="133"/>
      <c r="D839" s="133"/>
      <c r="E839" s="133"/>
      <c r="F839" s="133"/>
      <c r="G839" s="133"/>
      <c r="H839" s="133"/>
      <c r="I839" s="178" t="s">
        <v>476</v>
      </c>
      <c r="J839" s="178"/>
      <c r="K839" s="178"/>
      <c r="L839" s="133"/>
      <c r="M839" s="133"/>
      <c r="N839" s="133"/>
      <c r="O839" s="133"/>
      <c r="P839" s="133"/>
      <c r="Q839" s="133"/>
      <c r="R839" s="133"/>
      <c r="S839" s="133"/>
      <c r="T839" s="133"/>
      <c r="U839" s="133"/>
      <c r="V839" s="133"/>
      <c r="W839" s="133"/>
      <c r="X839" s="133"/>
      <c r="Y839" s="133"/>
      <c r="AB839" s="134" t="s">
        <v>6911</v>
      </c>
      <c r="AC839" s="146" t="e" cm="1">
        <f t="array" ref="AC839">_xlfn.TEXTSPLIT(H839,CHAR(10))</f>
        <v>#VALUE!</v>
      </c>
      <c r="AD839" s="146"/>
      <c r="AE839" s="146" t="e">
        <v>#VALUE!</v>
      </c>
      <c r="AG839" s="134" t="e" cm="1" vm="1">
        <f t="array" ref="AG839">_xlfn.TEXTJOIN(",",TRUE,_xlfn._xlws.FILTER(市町村コード!$B$2:$B$186,ISNUMBER(SEARCH(市町村コード!$B$2:$B$186,K839))))</f>
        <v>#VALUE!</v>
      </c>
      <c r="AH839" s="134" t="e" vm="1">
        <v>#VALUE!</v>
      </c>
      <c r="AI839" s="134" t="str">
        <f t="shared" si="24"/>
        <v/>
      </c>
      <c r="AJ839" s="134" t="str">
        <f t="shared" si="25"/>
        <v/>
      </c>
      <c r="AK839" s="134" t="s">
        <v>6911</v>
      </c>
      <c r="AO839" s="133"/>
      <c r="AP839" s="134" t="e" cm="1">
        <f t="array" ref="AP839">_xlfn.TEXTSPLIT(AO839,CHAR(10))</f>
        <v>#VALUE!</v>
      </c>
      <c r="BM839" s="134" t="e">
        <v>#VALUE!</v>
      </c>
    </row>
    <row r="840" spans="1:77" ht="12" customHeight="1">
      <c r="A840" s="133"/>
      <c r="B840" s="179"/>
      <c r="C840" s="179"/>
      <c r="D840" s="179"/>
      <c r="E840" s="179"/>
      <c r="F840" s="133"/>
      <c r="G840" s="133"/>
      <c r="H840" s="133"/>
      <c r="I840" s="178"/>
      <c r="J840" s="178"/>
      <c r="K840" s="178"/>
      <c r="L840" s="133"/>
      <c r="M840" s="133"/>
      <c r="N840" s="133"/>
      <c r="O840" s="133"/>
      <c r="P840" s="133"/>
      <c r="Q840" s="133"/>
      <c r="R840" s="133"/>
      <c r="S840" s="133"/>
      <c r="T840" s="133"/>
      <c r="U840" s="133"/>
      <c r="V840" s="133"/>
      <c r="W840" s="133"/>
      <c r="X840" s="133"/>
      <c r="Y840" s="133"/>
      <c r="AB840" s="134" t="s">
        <v>6911</v>
      </c>
      <c r="AC840" s="146" t="e" cm="1">
        <f t="array" ref="AC840">_xlfn.TEXTSPLIT(H840,CHAR(10))</f>
        <v>#VALUE!</v>
      </c>
      <c r="AD840" s="146"/>
      <c r="AE840" s="146" t="e">
        <v>#VALUE!</v>
      </c>
      <c r="AG840" s="134" t="e" cm="1" vm="1">
        <f t="array" ref="AG840">_xlfn.TEXTJOIN(",",TRUE,_xlfn._xlws.FILTER(市町村コード!$B$2:$B$186,ISNUMBER(SEARCH(市町村コード!$B$2:$B$186,K840))))</f>
        <v>#VALUE!</v>
      </c>
      <c r="AH840" s="134" t="e" vm="1">
        <v>#VALUE!</v>
      </c>
      <c r="AI840" s="134" t="str">
        <f t="shared" si="24"/>
        <v/>
      </c>
      <c r="AJ840" s="134" t="str">
        <f t="shared" si="25"/>
        <v/>
      </c>
      <c r="AK840" s="134" t="s">
        <v>6911</v>
      </c>
      <c r="AO840" s="133"/>
      <c r="AP840" s="134" t="e" cm="1">
        <f t="array" ref="AP840">_xlfn.TEXTSPLIT(AO840,CHAR(10))</f>
        <v>#VALUE!</v>
      </c>
      <c r="BM840" s="134" t="e">
        <v>#VALUE!</v>
      </c>
    </row>
    <row r="841" spans="1:77" ht="14.1" customHeight="1">
      <c r="A841" s="133"/>
      <c r="B841" s="133"/>
      <c r="C841" s="180" t="s">
        <v>477</v>
      </c>
      <c r="D841" s="180"/>
      <c r="E841" s="180"/>
      <c r="F841" s="180"/>
      <c r="G841" s="180"/>
      <c r="H841" s="180"/>
      <c r="I841" s="180"/>
      <c r="J841" s="180"/>
      <c r="K841" s="180"/>
      <c r="L841" s="133"/>
      <c r="M841" s="133"/>
      <c r="N841" s="133"/>
      <c r="O841" s="181" t="s">
        <v>478</v>
      </c>
      <c r="P841" s="181"/>
      <c r="Q841" s="181"/>
      <c r="R841" s="181"/>
      <c r="S841" s="181"/>
      <c r="T841" s="135" t="s">
        <v>858</v>
      </c>
      <c r="U841" s="136" t="s">
        <v>480</v>
      </c>
      <c r="V841" s="133"/>
      <c r="W841" s="133"/>
      <c r="X841" s="133"/>
      <c r="Y841" s="133"/>
      <c r="AB841" s="134" t="s">
        <v>6911</v>
      </c>
      <c r="AC841" s="146" t="e" cm="1">
        <f t="array" ref="AC841">_xlfn.TEXTSPLIT(H841,CHAR(10))</f>
        <v>#VALUE!</v>
      </c>
      <c r="AD841" s="146"/>
      <c r="AE841" s="146" t="e">
        <v>#VALUE!</v>
      </c>
      <c r="AG841" s="134" t="e" cm="1" vm="1">
        <f t="array" ref="AG841">_xlfn.TEXTJOIN(",",TRUE,_xlfn._xlws.FILTER(市町村コード!$B$2:$B$186,ISNUMBER(SEARCH(市町村コード!$B$2:$B$186,K841))))</f>
        <v>#VALUE!</v>
      </c>
      <c r="AH841" s="134" t="e" vm="1">
        <v>#VALUE!</v>
      </c>
      <c r="AI841" s="134" t="str">
        <f t="shared" ref="AI841:AI904" si="26">MID(K841,10,300)</f>
        <v/>
      </c>
      <c r="AJ841" s="134" t="str">
        <f t="shared" ref="AJ841:AJ904" si="27">LEFT(K841,9)</f>
        <v/>
      </c>
      <c r="AK841" s="134" t="s">
        <v>6911</v>
      </c>
      <c r="AP841" s="134" t="e" cm="1">
        <f t="array" ref="AP841">_xlfn.TEXTSPLIT(AO841,CHAR(10))</f>
        <v>#VALUE!</v>
      </c>
      <c r="BM841" s="134" t="e">
        <v>#VALUE!</v>
      </c>
    </row>
    <row r="842" spans="1:77" ht="0.95" customHeight="1" thickBot="1">
      <c r="A842" s="133"/>
      <c r="B842" s="133"/>
      <c r="C842" s="133"/>
      <c r="D842" s="133"/>
      <c r="E842" s="133"/>
      <c r="F842" s="133"/>
      <c r="G842" s="133"/>
      <c r="H842" s="133"/>
      <c r="I842" s="133"/>
      <c r="J842" s="133"/>
      <c r="K842" s="133"/>
      <c r="L842" s="133"/>
      <c r="M842" s="133"/>
      <c r="N842" s="133"/>
      <c r="O842" s="133"/>
      <c r="P842" s="133"/>
      <c r="Q842" s="133"/>
      <c r="R842" s="133"/>
      <c r="S842" s="133"/>
      <c r="T842" s="133"/>
      <c r="U842" s="133"/>
      <c r="V842" s="133"/>
      <c r="W842" s="133"/>
      <c r="X842" s="133"/>
      <c r="Y842" s="133"/>
      <c r="AB842" s="134" t="s">
        <v>6911</v>
      </c>
      <c r="AC842" s="146" t="e" cm="1">
        <f t="array" ref="AC842">_xlfn.TEXTSPLIT(H842,CHAR(10))</f>
        <v>#VALUE!</v>
      </c>
      <c r="AD842" s="146"/>
      <c r="AE842" s="146" t="e">
        <v>#VALUE!</v>
      </c>
      <c r="AG842" s="134" t="e" cm="1" vm="1">
        <f t="array" ref="AG842">_xlfn.TEXTJOIN(",",TRUE,_xlfn._xlws.FILTER(市町村コード!$B$2:$B$186,ISNUMBER(SEARCH(市町村コード!$B$2:$B$186,K842))))</f>
        <v>#VALUE!</v>
      </c>
      <c r="AH842" s="134" t="e" vm="1">
        <v>#VALUE!</v>
      </c>
      <c r="AI842" s="134" t="str">
        <f t="shared" si="26"/>
        <v/>
      </c>
      <c r="AJ842" s="134" t="str">
        <f t="shared" si="27"/>
        <v/>
      </c>
      <c r="AK842" s="134" t="s">
        <v>6911</v>
      </c>
      <c r="AO842" s="133"/>
      <c r="AP842" s="134" t="e" cm="1">
        <f t="array" ref="AP842">_xlfn.TEXTSPLIT(AO842,CHAR(10))</f>
        <v>#VALUE!</v>
      </c>
      <c r="BM842" s="134" t="e">
        <v>#VALUE!</v>
      </c>
    </row>
    <row r="843" spans="1:77" ht="0.95" customHeight="1">
      <c r="A843" s="133"/>
      <c r="B843" s="176"/>
      <c r="C843" s="176"/>
      <c r="D843" s="176"/>
      <c r="E843" s="176"/>
      <c r="F843" s="176"/>
      <c r="G843" s="176"/>
      <c r="H843" s="176"/>
      <c r="I843" s="176"/>
      <c r="J843" s="176"/>
      <c r="K843" s="176"/>
      <c r="L843" s="176"/>
      <c r="M843" s="176"/>
      <c r="N843" s="176"/>
      <c r="O843" s="176"/>
      <c r="P843" s="176"/>
      <c r="Q843" s="176"/>
      <c r="R843" s="176"/>
      <c r="S843" s="176"/>
      <c r="T843" s="176"/>
      <c r="U843" s="176"/>
      <c r="V843" s="176"/>
      <c r="W843" s="176"/>
      <c r="X843" s="133"/>
      <c r="Y843" s="133"/>
      <c r="AB843" s="134" t="s">
        <v>6911</v>
      </c>
      <c r="AC843" s="146" t="e" cm="1">
        <f t="array" ref="AC843">_xlfn.TEXTSPLIT(H843,CHAR(10))</f>
        <v>#VALUE!</v>
      </c>
      <c r="AD843" s="146"/>
      <c r="AE843" s="146" t="e">
        <v>#VALUE!</v>
      </c>
      <c r="AG843" s="134" t="e" cm="1" vm="1">
        <f t="array" ref="AG843">_xlfn.TEXTJOIN(",",TRUE,_xlfn._xlws.FILTER(市町村コード!$B$2:$B$186,ISNUMBER(SEARCH(市町村コード!$B$2:$B$186,K843))))</f>
        <v>#VALUE!</v>
      </c>
      <c r="AH843" s="134" t="e" vm="1">
        <v>#VALUE!</v>
      </c>
      <c r="AI843" s="134" t="str">
        <f t="shared" si="26"/>
        <v/>
      </c>
      <c r="AJ843" s="134" t="str">
        <f t="shared" si="27"/>
        <v/>
      </c>
      <c r="AK843" s="134" t="s">
        <v>6911</v>
      </c>
      <c r="AP843" s="134" t="e" cm="1">
        <f t="array" ref="AP843">_xlfn.TEXTSPLIT(AO843,CHAR(10))</f>
        <v>#VALUE!</v>
      </c>
      <c r="BM843" s="134" t="e">
        <v>#VALUE!</v>
      </c>
    </row>
    <row r="844" spans="1:77" ht="15.95" customHeight="1" thickBot="1">
      <c r="A844" s="133"/>
      <c r="B844" s="137"/>
      <c r="C844" s="138" t="s">
        <v>481</v>
      </c>
      <c r="D844" s="137"/>
      <c r="E844" s="177" t="s">
        <v>482</v>
      </c>
      <c r="F844" s="177"/>
      <c r="G844" s="137"/>
      <c r="H844" s="177" t="s">
        <v>483</v>
      </c>
      <c r="I844" s="177"/>
      <c r="J844" s="137"/>
      <c r="K844" s="177" t="s">
        <v>484</v>
      </c>
      <c r="L844" s="177"/>
      <c r="M844" s="137"/>
      <c r="N844" s="177" t="s">
        <v>485</v>
      </c>
      <c r="O844" s="177"/>
      <c r="P844" s="137"/>
      <c r="Q844" s="139" t="s">
        <v>486</v>
      </c>
      <c r="R844" s="137"/>
      <c r="S844" s="177" t="s">
        <v>487</v>
      </c>
      <c r="T844" s="177"/>
      <c r="U844" s="177"/>
      <c r="V844" s="177"/>
      <c r="W844" s="137"/>
      <c r="X844" s="133"/>
      <c r="Y844" s="133"/>
      <c r="AB844" s="134" t="s">
        <v>482</v>
      </c>
      <c r="AC844" s="146" t="str" cm="1">
        <f t="array" ref="AC844">_xlfn.TEXTSPLIT(H844,CHAR(10))</f>
        <v>事業者名/事業所名</v>
      </c>
      <c r="AD844" s="146"/>
      <c r="AE844" s="146" t="s">
        <v>483</v>
      </c>
      <c r="AG844" s="134" t="e" cm="1" vm="1">
        <f t="array" ref="AG844">_xlfn.TEXTJOIN(",",TRUE,_xlfn._xlws.FILTER(市町村コード!$B$2:$B$186,ISNUMBER(SEARCH(市町村コード!$B$2:$B$186,K844))))</f>
        <v>#VALUE!</v>
      </c>
      <c r="AH844" s="134" t="e" vm="1">
        <v>#VALUE!</v>
      </c>
      <c r="AI844" s="134" t="str">
        <f t="shared" si="26"/>
        <v/>
      </c>
      <c r="AJ844" s="134" t="str">
        <f t="shared" si="27"/>
        <v>事業所所在地</v>
      </c>
      <c r="AK844" s="134" t="s">
        <v>484</v>
      </c>
      <c r="AO844" s="139" t="s">
        <v>486</v>
      </c>
      <c r="AP844" s="134" t="str" cm="1">
        <f t="array" ref="AP844">_xlfn.TEXTSPLIT(AO844,CHAR(10))</f>
        <v>受理番号</v>
      </c>
      <c r="BM844" s="134" t="s">
        <v>486</v>
      </c>
    </row>
    <row r="845" spans="1:77" ht="102" customHeight="1" thickBot="1">
      <c r="A845" s="133"/>
      <c r="B845" s="184"/>
      <c r="C845" s="140" t="s">
        <v>2546</v>
      </c>
      <c r="D845" s="184"/>
      <c r="E845" s="174" t="s">
        <v>2547</v>
      </c>
      <c r="F845" s="174"/>
      <c r="G845" s="184"/>
      <c r="H845" s="175" t="s">
        <v>2548</v>
      </c>
      <c r="I845" s="175"/>
      <c r="J845" s="184"/>
      <c r="K845" s="175" t="s">
        <v>2549</v>
      </c>
      <c r="L845" s="175"/>
      <c r="M845" s="184"/>
      <c r="N845" s="182" t="s">
        <v>2550</v>
      </c>
      <c r="O845" s="182"/>
      <c r="P845" s="184"/>
      <c r="Q845" s="141" t="s">
        <v>2551</v>
      </c>
      <c r="R845" s="184"/>
      <c r="S845" s="173" t="s">
        <v>2552</v>
      </c>
      <c r="T845" s="173"/>
      <c r="U845" s="173"/>
      <c r="V845" s="173"/>
      <c r="W845" s="184"/>
      <c r="X845" s="133"/>
      <c r="Y845" s="133"/>
      <c r="AB845" s="134" t="s">
        <v>9409</v>
      </c>
      <c r="AC845" s="146" t="str" cm="1">
        <f t="array" ref="AC845:AD845">_xlfn.TEXTSPLIT(H845,CHAR(10))</f>
        <v>株式会社　メディカルシャトー</v>
      </c>
      <c r="AD845" s="146" t="str">
        <v>訪問看護リハビリステーション白ゆり新さっぽろ</v>
      </c>
      <c r="AE845" s="146" t="s">
        <v>8107</v>
      </c>
      <c r="AF845" s="134" t="s">
        <v>8108</v>
      </c>
      <c r="AG845" s="134" t="str" cm="1">
        <f t="array" ref="AG845">_xlfn.TEXTJOIN(",",TRUE,_xlfn._xlws.FILTER(市町村コード!$B$2:$B$186,ISNUMBER(SEARCH(市町村コード!$B$2:$B$186,K845))))</f>
        <v>札幌市</v>
      </c>
      <c r="AH845" s="134" t="s">
        <v>6712</v>
      </c>
      <c r="AI845" s="134" t="str">
        <f t="shared" si="26"/>
        <v xml:space="preserve">
札幌市厚別区厚別東一条３丁目１４</v>
      </c>
      <c r="AJ845" s="134" t="str">
        <f t="shared" si="27"/>
        <v>〒004－0001</v>
      </c>
      <c r="AK845" s="134" t="s">
        <v>7113</v>
      </c>
      <c r="AO845" s="142" t="s">
        <v>2551</v>
      </c>
      <c r="AP845" s="134" t="str" cm="1">
        <f t="array" ref="AP845:AX845">_xlfn.TEXTSPLIT(AO845,CHAR(10))</f>
        <v>( 訪看10 )第    206 号</v>
      </c>
      <c r="AQ845" s="134" t="str">
        <v>( 訪看24 )第    289 号</v>
      </c>
      <c r="AR845" s="134" t="str">
        <v>( 訪看25 )第    388 号</v>
      </c>
      <c r="AS845" s="134" t="str">
        <v>( 訪看27 )第     37 号</v>
      </c>
      <c r="AT845" s="134" t="str">
        <v>( 訪看34 )第    223 号</v>
      </c>
      <c r="AU845" s="134" t="str">
        <v>( 訪看35 )第     51 号</v>
      </c>
      <c r="AV845" s="134" t="str">
        <v>( 訪ベⅠ１ )第    187 号</v>
      </c>
      <c r="AW845" s="134" t="str">
        <v>( 訪ベⅠ１注 )第    157 号</v>
      </c>
      <c r="AX845" s="134" t="str">
        <v>( 訪看40 )第     49 号</v>
      </c>
      <c r="BM845" s="134" t="s">
        <v>11978</v>
      </c>
      <c r="BN845" s="134" t="s">
        <v>11979</v>
      </c>
      <c r="BO845" s="134" t="s">
        <v>11980</v>
      </c>
      <c r="BP845" s="134" t="s">
        <v>11981</v>
      </c>
      <c r="BQ845" s="134" t="s">
        <v>11982</v>
      </c>
      <c r="BR845" s="134" t="s">
        <v>11983</v>
      </c>
      <c r="BS845" s="134" t="s">
        <v>11984</v>
      </c>
      <c r="BT845" s="134" t="s">
        <v>11985</v>
      </c>
      <c r="BU845" s="134" t="s">
        <v>11986</v>
      </c>
    </row>
    <row r="846" spans="1:77" ht="120" customHeight="1" thickBot="1">
      <c r="A846" s="133"/>
      <c r="B846" s="184"/>
      <c r="C846" s="140" t="s">
        <v>2553</v>
      </c>
      <c r="D846" s="184"/>
      <c r="E846" s="174" t="s">
        <v>2554</v>
      </c>
      <c r="F846" s="174"/>
      <c r="G846" s="184"/>
      <c r="H846" s="175" t="s">
        <v>2555</v>
      </c>
      <c r="I846" s="175"/>
      <c r="J846" s="184"/>
      <c r="K846" s="175" t="s">
        <v>2556</v>
      </c>
      <c r="L846" s="175"/>
      <c r="M846" s="184"/>
      <c r="N846" s="182" t="s">
        <v>2557</v>
      </c>
      <c r="O846" s="182"/>
      <c r="P846" s="184"/>
      <c r="Q846" s="141" t="s">
        <v>2558</v>
      </c>
      <c r="R846" s="184"/>
      <c r="S846" s="173" t="s">
        <v>2559</v>
      </c>
      <c r="T846" s="173"/>
      <c r="U846" s="173"/>
      <c r="V846" s="173"/>
      <c r="W846" s="184"/>
      <c r="X846" s="133"/>
      <c r="Y846" s="133"/>
      <c r="AB846" s="134" t="s">
        <v>9410</v>
      </c>
      <c r="AC846" s="146" t="str" cm="1">
        <f t="array" ref="AC846:AD846">_xlfn.TEXTSPLIT(H846,CHAR(10))</f>
        <v>株式会社ライフドリーム</v>
      </c>
      <c r="AD846" s="146" t="str">
        <v>訪問看護ステーション　ライフ札幌</v>
      </c>
      <c r="AE846" s="146" t="s">
        <v>8109</v>
      </c>
      <c r="AF846" s="134" t="s">
        <v>8110</v>
      </c>
      <c r="AG846" s="134" t="str" cm="1">
        <f t="array" ref="AG846">_xlfn.TEXTJOIN(",",TRUE,_xlfn._xlws.FILTER(市町村コード!$B$2:$B$186,ISNUMBER(SEARCH(市町村コード!$B$2:$B$186,K846))))</f>
        <v>札幌市</v>
      </c>
      <c r="AH846" s="134" t="s">
        <v>6712</v>
      </c>
      <c r="AI846" s="134" t="str">
        <f t="shared" si="26"/>
        <v xml:space="preserve">
札幌市東区北三十六条東１９丁目１－２０コーポ竹内　１０２号室</v>
      </c>
      <c r="AJ846" s="134" t="str">
        <f t="shared" si="27"/>
        <v>〒007－0836</v>
      </c>
      <c r="AK846" s="134" t="s">
        <v>7114</v>
      </c>
      <c r="AO846" s="142" t="s">
        <v>2558</v>
      </c>
      <c r="AP846" s="134" t="str" cm="1">
        <f t="array" ref="AP846:AX846">_xlfn.TEXTSPLIT(AO846,CHAR(10))</f>
        <v>( 訪看10 )第    407 号</v>
      </c>
      <c r="AQ846" s="134" t="str">
        <v>( 訪看23 )第   1023 号</v>
      </c>
      <c r="AR846" s="134" t="str">
        <v>( 訪看24 )第    293 号</v>
      </c>
      <c r="AS846" s="134" t="str">
        <v>( 訪看25 )第    393 号</v>
      </c>
      <c r="AT846" s="134" t="str">
        <v>( 訪ベⅠ１ )第     30 号</v>
      </c>
      <c r="AU846" s="134" t="str">
        <v>( 訪ベⅠ１注 )第     28 号</v>
      </c>
      <c r="AV846" s="134" t="str">
        <v>( 訪ベⅡ１８ )第      9 号</v>
      </c>
      <c r="AW846" s="134" t="str">
        <v>( 訪ベⅡ１８注 )第      3 号</v>
      </c>
      <c r="AX846" s="134" t="str">
        <v>( 訪看41 )第    217 号</v>
      </c>
      <c r="BM846" s="134" t="s">
        <v>11987</v>
      </c>
      <c r="BN846" s="134" t="s">
        <v>11988</v>
      </c>
      <c r="BO846" s="134" t="s">
        <v>11989</v>
      </c>
      <c r="BP846" s="134" t="s">
        <v>11990</v>
      </c>
      <c r="BQ846" s="134" t="s">
        <v>11991</v>
      </c>
      <c r="BR846" s="134" t="s">
        <v>11992</v>
      </c>
      <c r="BS846" s="134" t="s">
        <v>11993</v>
      </c>
      <c r="BT846" s="134" t="s">
        <v>11994</v>
      </c>
      <c r="BU846" s="134" t="s">
        <v>11995</v>
      </c>
    </row>
    <row r="847" spans="1:77" ht="45.95" customHeight="1" thickBot="1">
      <c r="A847" s="133"/>
      <c r="B847" s="184"/>
      <c r="C847" s="140" t="s">
        <v>2560</v>
      </c>
      <c r="D847" s="184"/>
      <c r="E847" s="174" t="s">
        <v>2561</v>
      </c>
      <c r="F847" s="174"/>
      <c r="G847" s="184"/>
      <c r="H847" s="175" t="s">
        <v>2562</v>
      </c>
      <c r="I847" s="175"/>
      <c r="J847" s="184"/>
      <c r="K847" s="175" t="s">
        <v>2563</v>
      </c>
      <c r="L847" s="175"/>
      <c r="M847" s="184"/>
      <c r="N847" s="182" t="s">
        <v>2564</v>
      </c>
      <c r="O847" s="182"/>
      <c r="P847" s="184"/>
      <c r="Q847" s="141" t="s">
        <v>2565</v>
      </c>
      <c r="R847" s="184"/>
      <c r="S847" s="173" t="s">
        <v>2566</v>
      </c>
      <c r="T847" s="173"/>
      <c r="U847" s="173"/>
      <c r="V847" s="173"/>
      <c r="W847" s="184"/>
      <c r="X847" s="133"/>
      <c r="Y847" s="133"/>
      <c r="AB847" s="134" t="s">
        <v>9411</v>
      </c>
      <c r="AC847" s="146" t="str" cm="1">
        <f t="array" ref="AC847:AD847">_xlfn.TEXTSPLIT(H847,CHAR(10))</f>
        <v>合同会社ハウスデイサービス</v>
      </c>
      <c r="AD847" s="146" t="str">
        <v>ハウスプラザ訪問看護ステーション</v>
      </c>
      <c r="AE847" s="146" t="s">
        <v>8111</v>
      </c>
      <c r="AF847" s="134" t="s">
        <v>8112</v>
      </c>
      <c r="AG847" s="134" t="str" cm="1">
        <f t="array" ref="AG847">_xlfn.TEXTJOIN(",",TRUE,_xlfn._xlws.FILTER(市町村コード!$B$2:$B$186,ISNUMBER(SEARCH(市町村コード!$B$2:$B$186,K847))))</f>
        <v>札幌市</v>
      </c>
      <c r="AH847" s="134" t="s">
        <v>6712</v>
      </c>
      <c r="AI847" s="134" t="str">
        <f t="shared" si="26"/>
        <v xml:space="preserve">
札幌市清田区真栄一条２丁目１番２８号真栄ビル１階</v>
      </c>
      <c r="AJ847" s="134" t="str">
        <f t="shared" si="27"/>
        <v>〒004－0831</v>
      </c>
      <c r="AK847" s="134" t="s">
        <v>7045</v>
      </c>
      <c r="AO847" s="142" t="s">
        <v>2565</v>
      </c>
      <c r="AP847" s="134" t="str" cm="1">
        <f t="array" ref="AP847:AQ847">_xlfn.TEXTSPLIT(AO847,CHAR(10))</f>
        <v>( 訪看24 )第    406 号</v>
      </c>
      <c r="AQ847" s="134" t="str">
        <v>( 訪看25 )第    507 号</v>
      </c>
      <c r="BM847" s="134" t="s">
        <v>11996</v>
      </c>
      <c r="BN847" s="134" t="s">
        <v>11997</v>
      </c>
    </row>
    <row r="848" spans="1:77" ht="156" customHeight="1" thickBot="1">
      <c r="A848" s="133"/>
      <c r="B848" s="184"/>
      <c r="C848" s="140" t="s">
        <v>2567</v>
      </c>
      <c r="D848" s="184"/>
      <c r="E848" s="174" t="s">
        <v>2568</v>
      </c>
      <c r="F848" s="174"/>
      <c r="G848" s="184"/>
      <c r="H848" s="175" t="s">
        <v>2569</v>
      </c>
      <c r="I848" s="175"/>
      <c r="J848" s="184"/>
      <c r="K848" s="175" t="s">
        <v>2570</v>
      </c>
      <c r="L848" s="175"/>
      <c r="M848" s="184"/>
      <c r="N848" s="182" t="s">
        <v>2571</v>
      </c>
      <c r="O848" s="182"/>
      <c r="P848" s="184"/>
      <c r="Q848" s="141" t="s">
        <v>2572</v>
      </c>
      <c r="R848" s="184"/>
      <c r="S848" s="173" t="s">
        <v>2573</v>
      </c>
      <c r="T848" s="173"/>
      <c r="U848" s="173"/>
      <c r="V848" s="173"/>
      <c r="W848" s="184"/>
      <c r="X848" s="133"/>
      <c r="Y848" s="133"/>
      <c r="AB848" s="134" t="s">
        <v>9412</v>
      </c>
      <c r="AC848" s="146" t="str" cm="1">
        <f t="array" ref="AC848:AD848">_xlfn.TEXTSPLIT(H848,CHAR(10))</f>
        <v>医療法人社団鈴木内科医院</v>
      </c>
      <c r="AD848" s="146" t="str">
        <v>鈴木内科訪問看護ステーション</v>
      </c>
      <c r="AE848" s="146" t="s">
        <v>8113</v>
      </c>
      <c r="AF848" s="134" t="s">
        <v>8114</v>
      </c>
      <c r="AG848" s="134" t="str" cm="1">
        <f t="array" ref="AG848">_xlfn.TEXTJOIN(",",TRUE,_xlfn._xlws.FILTER(市町村コード!$B$2:$B$186,ISNUMBER(SEARCH(市町村コード!$B$2:$B$186,K848))))</f>
        <v>札幌市</v>
      </c>
      <c r="AH848" s="134" t="s">
        <v>6712</v>
      </c>
      <c r="AI848" s="134" t="str">
        <f t="shared" si="26"/>
        <v xml:space="preserve">
札幌市清田区美しが丘二条４丁目１７－１　医療介護支援住宅美しが丘</v>
      </c>
      <c r="AJ848" s="134" t="str">
        <f t="shared" si="27"/>
        <v>〒004－0812</v>
      </c>
      <c r="AK848" s="134" t="s">
        <v>7115</v>
      </c>
      <c r="AO848" s="142" t="s">
        <v>2572</v>
      </c>
      <c r="AP848" s="134" t="str" cm="1">
        <f t="array" ref="AP848:BB848">_xlfn.TEXTSPLIT(AO848,CHAR(10))</f>
        <v>( 訪看10 )第    823 号</v>
      </c>
      <c r="AQ848" s="134" t="str">
        <v>( 訪看23 )第    311 号</v>
      </c>
      <c r="AR848" s="134" t="str">
        <v>( 訪看25 )第    412 号</v>
      </c>
      <c r="AS848" s="134" t="str">
        <v>( 訪看27 )第    493 号</v>
      </c>
      <c r="AT848" s="134" t="str">
        <v>( 訪看28 )第    325 号</v>
      </c>
      <c r="AU848" s="134" t="str">
        <v>( 訪看34 )第     78 号</v>
      </c>
      <c r="AV848" s="134" t="str">
        <v>( 訪看35 )第     25 号</v>
      </c>
      <c r="AW848" s="134" t="str">
        <v>( 訪看37 )第     14 号</v>
      </c>
      <c r="AX848" s="134" t="str">
        <v>( 訪ベⅠ１ )第     20 号</v>
      </c>
      <c r="AY848" s="134" t="str">
        <v>( 訪ベⅠ１注 )第    122 号</v>
      </c>
      <c r="AZ848" s="134" t="str">
        <v>( 訪ベⅡ１８ )第      6 号</v>
      </c>
      <c r="BA848" s="134" t="str">
        <v>( 訪ベⅡ１８注 )第      7 号</v>
      </c>
      <c r="BB848" s="134" t="str">
        <v>( 訪看40 )第     94 号</v>
      </c>
      <c r="BM848" s="134" t="s">
        <v>11998</v>
      </c>
      <c r="BN848" s="134" t="s">
        <v>11999</v>
      </c>
      <c r="BO848" s="134" t="s">
        <v>12000</v>
      </c>
      <c r="BP848" s="134" t="s">
        <v>12001</v>
      </c>
      <c r="BQ848" s="134" t="s">
        <v>12002</v>
      </c>
      <c r="BR848" s="134" t="s">
        <v>12003</v>
      </c>
      <c r="BS848" s="134" t="s">
        <v>12004</v>
      </c>
      <c r="BT848" s="134" t="s">
        <v>12005</v>
      </c>
      <c r="BU848" s="134" t="s">
        <v>12006</v>
      </c>
      <c r="BV848" s="134" t="s">
        <v>12007</v>
      </c>
      <c r="BW848" s="134" t="s">
        <v>12008</v>
      </c>
      <c r="BX848" s="134" t="s">
        <v>12009</v>
      </c>
      <c r="BY848" s="134" t="s">
        <v>12010</v>
      </c>
    </row>
    <row r="849" spans="1:73" ht="45.95" customHeight="1" thickBot="1">
      <c r="A849" s="133"/>
      <c r="B849" s="184"/>
      <c r="C849" s="140" t="s">
        <v>2574</v>
      </c>
      <c r="D849" s="184"/>
      <c r="E849" s="174" t="s">
        <v>2575</v>
      </c>
      <c r="F849" s="174"/>
      <c r="G849" s="184"/>
      <c r="H849" s="175" t="s">
        <v>2576</v>
      </c>
      <c r="I849" s="175"/>
      <c r="J849" s="184"/>
      <c r="K849" s="175" t="s">
        <v>2577</v>
      </c>
      <c r="L849" s="175"/>
      <c r="M849" s="184"/>
      <c r="N849" s="182" t="s">
        <v>2578</v>
      </c>
      <c r="O849" s="182"/>
      <c r="P849" s="184"/>
      <c r="Q849" s="141" t="s">
        <v>2579</v>
      </c>
      <c r="R849" s="184"/>
      <c r="S849" s="173" t="s">
        <v>2580</v>
      </c>
      <c r="T849" s="173"/>
      <c r="U849" s="173"/>
      <c r="V849" s="173"/>
      <c r="W849" s="184"/>
      <c r="X849" s="133"/>
      <c r="Y849" s="133"/>
      <c r="AB849" s="134" t="s">
        <v>9413</v>
      </c>
      <c r="AC849" s="146" t="str" cm="1">
        <f t="array" ref="AC849:AD849">_xlfn.TEXTSPLIT(H849,CHAR(10))</f>
        <v>医療法人ふぁみーゆ</v>
      </c>
      <c r="AD849" s="146" t="str">
        <v>訪問看護ステーションクレール厚別</v>
      </c>
      <c r="AE849" s="146" t="s">
        <v>8115</v>
      </c>
      <c r="AF849" s="134" t="s">
        <v>8116</v>
      </c>
      <c r="AG849" s="134" t="str" cm="1">
        <f t="array" ref="AG849">_xlfn.TEXTJOIN(",",TRUE,_xlfn._xlws.FILTER(市町村コード!$B$2:$B$186,ISNUMBER(SEARCH(市町村コード!$B$2:$B$186,K849))))</f>
        <v>札幌市</v>
      </c>
      <c r="AH849" s="134" t="s">
        <v>6712</v>
      </c>
      <c r="AI849" s="134" t="str">
        <f t="shared" si="26"/>
        <v xml:space="preserve">
札幌市厚別区もみじ台北５丁目１－５</v>
      </c>
      <c r="AJ849" s="134" t="str">
        <f t="shared" si="27"/>
        <v>〒004－0014</v>
      </c>
      <c r="AK849" s="134" t="s">
        <v>7116</v>
      </c>
      <c r="AO849" s="142" t="s">
        <v>2579</v>
      </c>
      <c r="AP849" s="134" t="str" cm="1">
        <f t="array" ref="AP849:AR849">_xlfn.TEXTSPLIT(AO849,CHAR(10))</f>
        <v>( 訪看24 )第    354 号</v>
      </c>
      <c r="AQ849" s="134" t="str">
        <v>( 訪看25 )第    451 号</v>
      </c>
      <c r="AR849" s="134" t="str">
        <v>( 訪看41 )第    392 号</v>
      </c>
      <c r="BM849" s="134" t="s">
        <v>12011</v>
      </c>
      <c r="BN849" s="134" t="s">
        <v>12012</v>
      </c>
      <c r="BO849" s="134" t="s">
        <v>12013</v>
      </c>
    </row>
    <row r="850" spans="1:73" ht="0.95" customHeight="1">
      <c r="A850" s="133"/>
      <c r="B850" s="183"/>
      <c r="C850" s="183"/>
      <c r="D850" s="183"/>
      <c r="E850" s="183"/>
      <c r="F850" s="183"/>
      <c r="G850" s="183"/>
      <c r="H850" s="183"/>
      <c r="I850" s="183"/>
      <c r="J850" s="183"/>
      <c r="K850" s="183"/>
      <c r="L850" s="183"/>
      <c r="M850" s="183"/>
      <c r="N850" s="183"/>
      <c r="O850" s="183"/>
      <c r="P850" s="183"/>
      <c r="Q850" s="183"/>
      <c r="R850" s="183"/>
      <c r="S850" s="183"/>
      <c r="T850" s="183"/>
      <c r="U850" s="183"/>
      <c r="V850" s="183"/>
      <c r="W850" s="133"/>
      <c r="X850" s="133"/>
      <c r="Y850" s="133"/>
      <c r="AB850" s="134" t="s">
        <v>6911</v>
      </c>
      <c r="AC850" s="146" t="e" cm="1">
        <f t="array" ref="AC850">_xlfn.TEXTSPLIT(H850,CHAR(10))</f>
        <v>#VALUE!</v>
      </c>
      <c r="AD850" s="146"/>
      <c r="AE850" s="146" t="e">
        <v>#VALUE!</v>
      </c>
      <c r="AG850" s="134" t="e" cm="1" vm="1">
        <f t="array" ref="AG850">_xlfn.TEXTJOIN(",",TRUE,_xlfn._xlws.FILTER(市町村コード!$B$2:$B$186,ISNUMBER(SEARCH(市町村コード!$B$2:$B$186,K850))))</f>
        <v>#VALUE!</v>
      </c>
      <c r="AH850" s="134" t="e" vm="1">
        <v>#VALUE!</v>
      </c>
      <c r="AI850" s="134" t="str">
        <f t="shared" si="26"/>
        <v/>
      </c>
      <c r="AJ850" s="134" t="str">
        <f t="shared" si="27"/>
        <v/>
      </c>
      <c r="AK850" s="134" t="s">
        <v>6911</v>
      </c>
      <c r="AP850" s="134" t="e" cm="1">
        <f t="array" ref="AP850">_xlfn.TEXTSPLIT(AO850,CHAR(10))</f>
        <v>#VALUE!</v>
      </c>
      <c r="BM850" s="134" t="e">
        <v>#VALUE!</v>
      </c>
    </row>
    <row r="851" spans="1:73" ht="60" customHeight="1">
      <c r="A851" s="133"/>
      <c r="B851" s="133"/>
      <c r="C851" s="133"/>
      <c r="D851" s="133"/>
      <c r="E851" s="133"/>
      <c r="F851" s="133"/>
      <c r="G851" s="133"/>
      <c r="H851" s="133"/>
      <c r="I851" s="133"/>
      <c r="J851" s="133"/>
      <c r="K851" s="133"/>
      <c r="L851" s="133"/>
      <c r="M851" s="133"/>
      <c r="N851" s="133"/>
      <c r="O851" s="133"/>
      <c r="P851" s="133"/>
      <c r="Q851" s="133"/>
      <c r="R851" s="133"/>
      <c r="S851" s="133"/>
      <c r="T851" s="133"/>
      <c r="U851" s="133"/>
      <c r="V851" s="133"/>
      <c r="W851" s="133"/>
      <c r="X851" s="133"/>
      <c r="Y851" s="133"/>
      <c r="AB851" s="134" t="s">
        <v>6911</v>
      </c>
      <c r="AC851" s="146" t="e" cm="1">
        <f t="array" ref="AC851">_xlfn.TEXTSPLIT(H851,CHAR(10))</f>
        <v>#VALUE!</v>
      </c>
      <c r="AD851" s="146"/>
      <c r="AE851" s="146" t="e">
        <v>#VALUE!</v>
      </c>
      <c r="AG851" s="134" t="e" cm="1" vm="1">
        <f t="array" ref="AG851">_xlfn.TEXTJOIN(",",TRUE,_xlfn._xlws.FILTER(市町村コード!$B$2:$B$186,ISNUMBER(SEARCH(市町村コード!$B$2:$B$186,K851))))</f>
        <v>#VALUE!</v>
      </c>
      <c r="AH851" s="134" t="e" vm="1">
        <v>#VALUE!</v>
      </c>
      <c r="AI851" s="134" t="str">
        <f t="shared" si="26"/>
        <v/>
      </c>
      <c r="AJ851" s="134" t="str">
        <f t="shared" si="27"/>
        <v/>
      </c>
      <c r="AK851" s="134" t="s">
        <v>6911</v>
      </c>
      <c r="AO851" s="133"/>
      <c r="AP851" s="134" t="e" cm="1">
        <f t="array" ref="AP851">_xlfn.TEXTSPLIT(AO851,CHAR(10))</f>
        <v>#VALUE!</v>
      </c>
      <c r="BM851" s="134" t="e">
        <v>#VALUE!</v>
      </c>
    </row>
    <row r="852" spans="1:73" ht="12" customHeight="1">
      <c r="A852" s="133"/>
      <c r="B852" s="133"/>
      <c r="C852" s="133"/>
      <c r="D852" s="133"/>
      <c r="E852" s="133"/>
      <c r="F852" s="133"/>
      <c r="G852" s="133"/>
      <c r="H852" s="133"/>
      <c r="I852" s="133"/>
      <c r="J852" s="133"/>
      <c r="K852" s="133"/>
      <c r="L852" s="133"/>
      <c r="M852" s="133"/>
      <c r="N852" s="133"/>
      <c r="O852" s="133"/>
      <c r="P852" s="133"/>
      <c r="Q852" s="133"/>
      <c r="R852" s="133"/>
      <c r="S852" s="133"/>
      <c r="T852" s="133"/>
      <c r="U852" s="133"/>
      <c r="V852" s="133"/>
      <c r="W852" s="133"/>
      <c r="X852" s="133"/>
      <c r="Y852" s="133"/>
      <c r="AB852" s="134" t="s">
        <v>6911</v>
      </c>
      <c r="AC852" s="146" t="e" cm="1">
        <f t="array" ref="AC852">_xlfn.TEXTSPLIT(H852,CHAR(10))</f>
        <v>#VALUE!</v>
      </c>
      <c r="AD852" s="146"/>
      <c r="AE852" s="146" t="e">
        <v>#VALUE!</v>
      </c>
      <c r="AG852" s="134" t="e" cm="1" vm="1">
        <f t="array" ref="AG852">_xlfn.TEXTJOIN(",",TRUE,_xlfn._xlws.FILTER(市町村コード!$B$2:$B$186,ISNUMBER(SEARCH(市町村コード!$B$2:$B$186,K852))))</f>
        <v>#VALUE!</v>
      </c>
      <c r="AH852" s="134" t="e" vm="1">
        <v>#VALUE!</v>
      </c>
      <c r="AI852" s="134" t="str">
        <f t="shared" si="26"/>
        <v/>
      </c>
      <c r="AJ852" s="134" t="str">
        <f t="shared" si="27"/>
        <v/>
      </c>
      <c r="AK852" s="134" t="s">
        <v>6911</v>
      </c>
      <c r="AO852" s="133"/>
      <c r="AP852" s="134" t="e" cm="1">
        <f t="array" ref="AP852">_xlfn.TEXTSPLIT(AO852,CHAR(10))</f>
        <v>#VALUE!</v>
      </c>
      <c r="BM852" s="134" t="e">
        <v>#VALUE!</v>
      </c>
    </row>
    <row r="853" spans="1:73" ht="8.1" customHeight="1">
      <c r="A853" s="133"/>
      <c r="B853" s="133"/>
      <c r="C853" s="133"/>
      <c r="D853" s="133"/>
      <c r="E853" s="133"/>
      <c r="F853" s="133"/>
      <c r="G853" s="133"/>
      <c r="H853" s="133"/>
      <c r="I853" s="178" t="s">
        <v>476</v>
      </c>
      <c r="J853" s="178"/>
      <c r="K853" s="178"/>
      <c r="L853" s="133"/>
      <c r="M853" s="133"/>
      <c r="N853" s="133"/>
      <c r="O853" s="133"/>
      <c r="P853" s="133"/>
      <c r="Q853" s="133"/>
      <c r="R853" s="133"/>
      <c r="S853" s="133"/>
      <c r="T853" s="133"/>
      <c r="U853" s="133"/>
      <c r="V853" s="133"/>
      <c r="W853" s="133"/>
      <c r="X853" s="133"/>
      <c r="Y853" s="133"/>
      <c r="AB853" s="134" t="s">
        <v>6911</v>
      </c>
      <c r="AC853" s="146" t="e" cm="1">
        <f t="array" ref="AC853">_xlfn.TEXTSPLIT(H853,CHAR(10))</f>
        <v>#VALUE!</v>
      </c>
      <c r="AD853" s="146"/>
      <c r="AE853" s="146" t="e">
        <v>#VALUE!</v>
      </c>
      <c r="AG853" s="134" t="e" cm="1" vm="1">
        <f t="array" ref="AG853">_xlfn.TEXTJOIN(",",TRUE,_xlfn._xlws.FILTER(市町村コード!$B$2:$B$186,ISNUMBER(SEARCH(市町村コード!$B$2:$B$186,K853))))</f>
        <v>#VALUE!</v>
      </c>
      <c r="AH853" s="134" t="e" vm="1">
        <v>#VALUE!</v>
      </c>
      <c r="AI853" s="134" t="str">
        <f t="shared" si="26"/>
        <v/>
      </c>
      <c r="AJ853" s="134" t="str">
        <f t="shared" si="27"/>
        <v/>
      </c>
      <c r="AK853" s="134" t="s">
        <v>6911</v>
      </c>
      <c r="AO853" s="133"/>
      <c r="AP853" s="134" t="e" cm="1">
        <f t="array" ref="AP853">_xlfn.TEXTSPLIT(AO853,CHAR(10))</f>
        <v>#VALUE!</v>
      </c>
      <c r="BM853" s="134" t="e">
        <v>#VALUE!</v>
      </c>
    </row>
    <row r="854" spans="1:73" ht="12" customHeight="1">
      <c r="A854" s="133"/>
      <c r="B854" s="179"/>
      <c r="C854" s="179"/>
      <c r="D854" s="179"/>
      <c r="E854" s="179"/>
      <c r="F854" s="133"/>
      <c r="G854" s="133"/>
      <c r="H854" s="133"/>
      <c r="I854" s="178"/>
      <c r="J854" s="178"/>
      <c r="K854" s="178"/>
      <c r="L854" s="133"/>
      <c r="M854" s="133"/>
      <c r="N854" s="133"/>
      <c r="O854" s="133"/>
      <c r="P854" s="133"/>
      <c r="Q854" s="133"/>
      <c r="R854" s="133"/>
      <c r="S854" s="133"/>
      <c r="T854" s="133"/>
      <c r="U854" s="133"/>
      <c r="V854" s="133"/>
      <c r="W854" s="133"/>
      <c r="X854" s="133"/>
      <c r="Y854" s="133"/>
      <c r="AB854" s="134" t="s">
        <v>6911</v>
      </c>
      <c r="AC854" s="146" t="e" cm="1">
        <f t="array" ref="AC854">_xlfn.TEXTSPLIT(H854,CHAR(10))</f>
        <v>#VALUE!</v>
      </c>
      <c r="AD854" s="146"/>
      <c r="AE854" s="146" t="e">
        <v>#VALUE!</v>
      </c>
      <c r="AG854" s="134" t="e" cm="1" vm="1">
        <f t="array" ref="AG854">_xlfn.TEXTJOIN(",",TRUE,_xlfn._xlws.FILTER(市町村コード!$B$2:$B$186,ISNUMBER(SEARCH(市町村コード!$B$2:$B$186,K854))))</f>
        <v>#VALUE!</v>
      </c>
      <c r="AH854" s="134" t="e" vm="1">
        <v>#VALUE!</v>
      </c>
      <c r="AI854" s="134" t="str">
        <f t="shared" si="26"/>
        <v/>
      </c>
      <c r="AJ854" s="134" t="str">
        <f t="shared" si="27"/>
        <v/>
      </c>
      <c r="AK854" s="134" t="s">
        <v>6911</v>
      </c>
      <c r="AO854" s="133"/>
      <c r="AP854" s="134" t="e" cm="1">
        <f t="array" ref="AP854">_xlfn.TEXTSPLIT(AO854,CHAR(10))</f>
        <v>#VALUE!</v>
      </c>
      <c r="BM854" s="134" t="e">
        <v>#VALUE!</v>
      </c>
    </row>
    <row r="855" spans="1:73" ht="14.1" customHeight="1">
      <c r="A855" s="133"/>
      <c r="B855" s="133"/>
      <c r="C855" s="180" t="s">
        <v>477</v>
      </c>
      <c r="D855" s="180"/>
      <c r="E855" s="180"/>
      <c r="F855" s="180"/>
      <c r="G855" s="180"/>
      <c r="H855" s="180"/>
      <c r="I855" s="180"/>
      <c r="J855" s="180"/>
      <c r="K855" s="180"/>
      <c r="L855" s="133"/>
      <c r="M855" s="133"/>
      <c r="N855" s="133"/>
      <c r="O855" s="181" t="s">
        <v>478</v>
      </c>
      <c r="P855" s="181"/>
      <c r="Q855" s="181"/>
      <c r="R855" s="181"/>
      <c r="S855" s="181"/>
      <c r="T855" s="135" t="s">
        <v>865</v>
      </c>
      <c r="U855" s="136" t="s">
        <v>480</v>
      </c>
      <c r="V855" s="133"/>
      <c r="W855" s="133"/>
      <c r="X855" s="133"/>
      <c r="Y855" s="133"/>
      <c r="AB855" s="134" t="s">
        <v>6911</v>
      </c>
      <c r="AC855" s="146" t="e" cm="1">
        <f t="array" ref="AC855">_xlfn.TEXTSPLIT(H855,CHAR(10))</f>
        <v>#VALUE!</v>
      </c>
      <c r="AD855" s="146"/>
      <c r="AE855" s="146" t="e">
        <v>#VALUE!</v>
      </c>
      <c r="AG855" s="134" t="e" cm="1" vm="1">
        <f t="array" ref="AG855">_xlfn.TEXTJOIN(",",TRUE,_xlfn._xlws.FILTER(市町村コード!$B$2:$B$186,ISNUMBER(SEARCH(市町村コード!$B$2:$B$186,K855))))</f>
        <v>#VALUE!</v>
      </c>
      <c r="AH855" s="134" t="e" vm="1">
        <v>#VALUE!</v>
      </c>
      <c r="AI855" s="134" t="str">
        <f t="shared" si="26"/>
        <v/>
      </c>
      <c r="AJ855" s="134" t="str">
        <f t="shared" si="27"/>
        <v/>
      </c>
      <c r="AK855" s="134" t="s">
        <v>6911</v>
      </c>
      <c r="AP855" s="134" t="e" cm="1">
        <f t="array" ref="AP855">_xlfn.TEXTSPLIT(AO855,CHAR(10))</f>
        <v>#VALUE!</v>
      </c>
      <c r="BM855" s="134" t="e">
        <v>#VALUE!</v>
      </c>
    </row>
    <row r="856" spans="1:73" ht="0.95" customHeight="1" thickBot="1">
      <c r="A856" s="133"/>
      <c r="B856" s="133"/>
      <c r="C856" s="133"/>
      <c r="D856" s="133"/>
      <c r="E856" s="133"/>
      <c r="F856" s="133"/>
      <c r="G856" s="133"/>
      <c r="H856" s="133"/>
      <c r="I856" s="133"/>
      <c r="J856" s="133"/>
      <c r="K856" s="133"/>
      <c r="L856" s="133"/>
      <c r="M856" s="133"/>
      <c r="N856" s="133"/>
      <c r="O856" s="133"/>
      <c r="P856" s="133"/>
      <c r="Q856" s="133"/>
      <c r="R856" s="133"/>
      <c r="S856" s="133"/>
      <c r="T856" s="133"/>
      <c r="U856" s="133"/>
      <c r="V856" s="133"/>
      <c r="W856" s="133"/>
      <c r="X856" s="133"/>
      <c r="Y856" s="133"/>
      <c r="AB856" s="134" t="s">
        <v>6911</v>
      </c>
      <c r="AC856" s="146" t="e" cm="1">
        <f t="array" ref="AC856">_xlfn.TEXTSPLIT(H856,CHAR(10))</f>
        <v>#VALUE!</v>
      </c>
      <c r="AD856" s="146"/>
      <c r="AE856" s="146" t="e">
        <v>#VALUE!</v>
      </c>
      <c r="AG856" s="134" t="e" cm="1" vm="1">
        <f t="array" ref="AG856">_xlfn.TEXTJOIN(",",TRUE,_xlfn._xlws.FILTER(市町村コード!$B$2:$B$186,ISNUMBER(SEARCH(市町村コード!$B$2:$B$186,K856))))</f>
        <v>#VALUE!</v>
      </c>
      <c r="AH856" s="134" t="e" vm="1">
        <v>#VALUE!</v>
      </c>
      <c r="AI856" s="134" t="str">
        <f t="shared" si="26"/>
        <v/>
      </c>
      <c r="AJ856" s="134" t="str">
        <f t="shared" si="27"/>
        <v/>
      </c>
      <c r="AK856" s="134" t="s">
        <v>6911</v>
      </c>
      <c r="AO856" s="133"/>
      <c r="AP856" s="134" t="e" cm="1">
        <f t="array" ref="AP856">_xlfn.TEXTSPLIT(AO856,CHAR(10))</f>
        <v>#VALUE!</v>
      </c>
      <c r="BM856" s="134" t="e">
        <v>#VALUE!</v>
      </c>
    </row>
    <row r="857" spans="1:73" ht="0.95" customHeight="1">
      <c r="A857" s="133"/>
      <c r="B857" s="176"/>
      <c r="C857" s="176"/>
      <c r="D857" s="176"/>
      <c r="E857" s="176"/>
      <c r="F857" s="176"/>
      <c r="G857" s="176"/>
      <c r="H857" s="176"/>
      <c r="I857" s="176"/>
      <c r="J857" s="176"/>
      <c r="K857" s="176"/>
      <c r="L857" s="176"/>
      <c r="M857" s="176"/>
      <c r="N857" s="176"/>
      <c r="O857" s="176"/>
      <c r="P857" s="176"/>
      <c r="Q857" s="176"/>
      <c r="R857" s="176"/>
      <c r="S857" s="176"/>
      <c r="T857" s="176"/>
      <c r="U857" s="176"/>
      <c r="V857" s="176"/>
      <c r="W857" s="176"/>
      <c r="X857" s="133"/>
      <c r="Y857" s="133"/>
      <c r="AB857" s="134" t="s">
        <v>6911</v>
      </c>
      <c r="AC857" s="146" t="e" cm="1">
        <f t="array" ref="AC857">_xlfn.TEXTSPLIT(H857,CHAR(10))</f>
        <v>#VALUE!</v>
      </c>
      <c r="AD857" s="146"/>
      <c r="AE857" s="146" t="e">
        <v>#VALUE!</v>
      </c>
      <c r="AG857" s="134" t="e" cm="1" vm="1">
        <f t="array" ref="AG857">_xlfn.TEXTJOIN(",",TRUE,_xlfn._xlws.FILTER(市町村コード!$B$2:$B$186,ISNUMBER(SEARCH(市町村コード!$B$2:$B$186,K857))))</f>
        <v>#VALUE!</v>
      </c>
      <c r="AH857" s="134" t="e" vm="1">
        <v>#VALUE!</v>
      </c>
      <c r="AI857" s="134" t="str">
        <f t="shared" si="26"/>
        <v/>
      </c>
      <c r="AJ857" s="134" t="str">
        <f t="shared" si="27"/>
        <v/>
      </c>
      <c r="AK857" s="134" t="s">
        <v>6911</v>
      </c>
      <c r="AP857" s="134" t="e" cm="1">
        <f t="array" ref="AP857">_xlfn.TEXTSPLIT(AO857,CHAR(10))</f>
        <v>#VALUE!</v>
      </c>
      <c r="BM857" s="134" t="e">
        <v>#VALUE!</v>
      </c>
    </row>
    <row r="858" spans="1:73" ht="15.95" customHeight="1" thickBot="1">
      <c r="A858" s="133"/>
      <c r="B858" s="137"/>
      <c r="C858" s="138" t="s">
        <v>481</v>
      </c>
      <c r="D858" s="137"/>
      <c r="E858" s="177" t="s">
        <v>482</v>
      </c>
      <c r="F858" s="177"/>
      <c r="G858" s="137"/>
      <c r="H858" s="177" t="s">
        <v>483</v>
      </c>
      <c r="I858" s="177"/>
      <c r="J858" s="137"/>
      <c r="K858" s="177" t="s">
        <v>484</v>
      </c>
      <c r="L858" s="177"/>
      <c r="M858" s="137"/>
      <c r="N858" s="177" t="s">
        <v>485</v>
      </c>
      <c r="O858" s="177"/>
      <c r="P858" s="137"/>
      <c r="Q858" s="139" t="s">
        <v>486</v>
      </c>
      <c r="R858" s="137"/>
      <c r="S858" s="177" t="s">
        <v>487</v>
      </c>
      <c r="T858" s="177"/>
      <c r="U858" s="177"/>
      <c r="V858" s="177"/>
      <c r="W858" s="137"/>
      <c r="X858" s="133"/>
      <c r="Y858" s="133"/>
      <c r="AB858" s="134" t="s">
        <v>482</v>
      </c>
      <c r="AC858" s="146" t="str" cm="1">
        <f t="array" ref="AC858">_xlfn.TEXTSPLIT(H858,CHAR(10))</f>
        <v>事業者名/事業所名</v>
      </c>
      <c r="AD858" s="146"/>
      <c r="AE858" s="146" t="s">
        <v>483</v>
      </c>
      <c r="AG858" s="134" t="e" cm="1" vm="1">
        <f t="array" ref="AG858">_xlfn.TEXTJOIN(",",TRUE,_xlfn._xlws.FILTER(市町村コード!$B$2:$B$186,ISNUMBER(SEARCH(市町村コード!$B$2:$B$186,K858))))</f>
        <v>#VALUE!</v>
      </c>
      <c r="AH858" s="134" t="e" vm="1">
        <v>#VALUE!</v>
      </c>
      <c r="AI858" s="134" t="str">
        <f t="shared" si="26"/>
        <v/>
      </c>
      <c r="AJ858" s="134" t="str">
        <f t="shared" si="27"/>
        <v>事業所所在地</v>
      </c>
      <c r="AK858" s="134" t="s">
        <v>484</v>
      </c>
      <c r="AO858" s="139" t="s">
        <v>486</v>
      </c>
      <c r="AP858" s="134" t="str" cm="1">
        <f t="array" ref="AP858">_xlfn.TEXTSPLIT(AO858,CHAR(10))</f>
        <v>受理番号</v>
      </c>
      <c r="BM858" s="134" t="s">
        <v>486</v>
      </c>
    </row>
    <row r="859" spans="1:73" ht="75" customHeight="1" thickBot="1">
      <c r="A859" s="133"/>
      <c r="B859" s="184"/>
      <c r="C859" s="140" t="s">
        <v>2581</v>
      </c>
      <c r="D859" s="184"/>
      <c r="E859" s="174" t="s">
        <v>2582</v>
      </c>
      <c r="F859" s="174"/>
      <c r="G859" s="184"/>
      <c r="H859" s="175" t="s">
        <v>2583</v>
      </c>
      <c r="I859" s="175"/>
      <c r="J859" s="184"/>
      <c r="K859" s="175" t="s">
        <v>2584</v>
      </c>
      <c r="L859" s="175"/>
      <c r="M859" s="184"/>
      <c r="N859" s="182" t="s">
        <v>2585</v>
      </c>
      <c r="O859" s="182"/>
      <c r="P859" s="184"/>
      <c r="Q859" s="141" t="s">
        <v>2586</v>
      </c>
      <c r="R859" s="184"/>
      <c r="S859" s="173" t="s">
        <v>2587</v>
      </c>
      <c r="T859" s="173"/>
      <c r="U859" s="173"/>
      <c r="V859" s="173"/>
      <c r="W859" s="184"/>
      <c r="X859" s="133"/>
      <c r="Y859" s="133"/>
      <c r="AB859" s="134" t="s">
        <v>9414</v>
      </c>
      <c r="AC859" s="146" t="str" cm="1">
        <f t="array" ref="AC859:AD859">_xlfn.TEXTSPLIT(H859,CHAR(10))</f>
        <v>医療法人社団響</v>
      </c>
      <c r="AD859" s="146" t="str">
        <v>さくら訪問看護ステーション</v>
      </c>
      <c r="AE859" s="146" t="s">
        <v>8117</v>
      </c>
      <c r="AF859" s="134" t="s">
        <v>8118</v>
      </c>
      <c r="AG859" s="134" t="str" cm="1">
        <f t="array" ref="AG859">_xlfn.TEXTJOIN(",",TRUE,_xlfn._xlws.FILTER(市町村コード!$B$2:$B$186,ISNUMBER(SEARCH(市町村コード!$B$2:$B$186,K859))))</f>
        <v>札幌市</v>
      </c>
      <c r="AH859" s="134" t="s">
        <v>6712</v>
      </c>
      <c r="AI859" s="134" t="str">
        <f t="shared" si="26"/>
        <v xml:space="preserve">
札幌市白石区東札幌四条４丁目１番１８号</v>
      </c>
      <c r="AJ859" s="134" t="str">
        <f t="shared" si="27"/>
        <v>〒003－0004</v>
      </c>
      <c r="AK859" s="134" t="s">
        <v>7117</v>
      </c>
      <c r="AO859" s="142" t="s">
        <v>2586</v>
      </c>
      <c r="AP859" s="134" t="str" cm="1">
        <f t="array" ref="AP859:AV859">_xlfn.TEXTSPLIT(AO859,CHAR(10))</f>
        <v>( 訪看10 )第    192 号</v>
      </c>
      <c r="AQ859" s="134" t="str">
        <v>( 訪看24 )第    374 号</v>
      </c>
      <c r="AR859" s="134" t="str">
        <v>( 訪看25 )第    462 号</v>
      </c>
      <c r="AS859" s="134" t="str">
        <v>( 訪看27 )第     34 号</v>
      </c>
      <c r="AT859" s="134" t="str">
        <v>( 訪看28 )第     27 号</v>
      </c>
      <c r="AU859" s="134" t="str">
        <v>( 訪ベⅠ１ )第    631 号</v>
      </c>
      <c r="AV859" s="134" t="str">
        <v>( 訪看40 )第    254 号</v>
      </c>
      <c r="BM859" s="134" t="s">
        <v>12014</v>
      </c>
      <c r="BN859" s="134" t="s">
        <v>12015</v>
      </c>
      <c r="BO859" s="134" t="s">
        <v>12016</v>
      </c>
      <c r="BP859" s="134" t="s">
        <v>12017</v>
      </c>
      <c r="BQ859" s="134" t="s">
        <v>12018</v>
      </c>
      <c r="BR859" s="134" t="s">
        <v>12019</v>
      </c>
      <c r="BS859" s="134" t="s">
        <v>12020</v>
      </c>
    </row>
    <row r="860" spans="1:73" ht="66" customHeight="1" thickBot="1">
      <c r="A860" s="133"/>
      <c r="B860" s="184"/>
      <c r="C860" s="140" t="s">
        <v>2588</v>
      </c>
      <c r="D860" s="184"/>
      <c r="E860" s="174" t="s">
        <v>2589</v>
      </c>
      <c r="F860" s="174"/>
      <c r="G860" s="184"/>
      <c r="H860" s="175" t="s">
        <v>2590</v>
      </c>
      <c r="I860" s="175"/>
      <c r="J860" s="184"/>
      <c r="K860" s="175" t="s">
        <v>2591</v>
      </c>
      <c r="L860" s="175"/>
      <c r="M860" s="184"/>
      <c r="N860" s="182" t="s">
        <v>2592</v>
      </c>
      <c r="O860" s="182"/>
      <c r="P860" s="184"/>
      <c r="Q860" s="141" t="s">
        <v>2593</v>
      </c>
      <c r="R860" s="184"/>
      <c r="S860" s="173" t="s">
        <v>2594</v>
      </c>
      <c r="T860" s="173"/>
      <c r="U860" s="173"/>
      <c r="V860" s="173"/>
      <c r="W860" s="184"/>
      <c r="X860" s="133"/>
      <c r="Y860" s="133"/>
      <c r="AB860" s="134" t="s">
        <v>9415</v>
      </c>
      <c r="AC860" s="146" t="str" cm="1">
        <f t="array" ref="AC860:AD860">_xlfn.TEXTSPLIT(H860,CHAR(10))</f>
        <v>医療法人尚仁会</v>
      </c>
      <c r="AD860" s="146" t="str">
        <v>尚仁会　訪問看護ステーション　しんえい</v>
      </c>
      <c r="AE860" s="146" t="s">
        <v>8119</v>
      </c>
      <c r="AF860" s="134" t="s">
        <v>8120</v>
      </c>
      <c r="AG860" s="134" t="str" cm="1">
        <f t="array" ref="AG860">_xlfn.TEXTJOIN(",",TRUE,_xlfn._xlws.FILTER(市町村コード!$B$2:$B$186,ISNUMBER(SEARCH(市町村コード!$B$2:$B$186,K860))))</f>
        <v>札幌市</v>
      </c>
      <c r="AH860" s="134" t="s">
        <v>6712</v>
      </c>
      <c r="AI860" s="134" t="str">
        <f t="shared" si="26"/>
        <v xml:space="preserve">
札幌市清田区真栄３３１番地真栄病院内</v>
      </c>
      <c r="AJ860" s="134" t="str">
        <f t="shared" si="27"/>
        <v>〒004－0839</v>
      </c>
      <c r="AK860" s="134" t="s">
        <v>7118</v>
      </c>
      <c r="AO860" s="142" t="s">
        <v>2593</v>
      </c>
      <c r="AP860" s="134" t="str" cm="1">
        <f t="array" ref="AP860:AT860">_xlfn.TEXTSPLIT(AO860,CHAR(10))</f>
        <v>( 訪看24 )第    344 号</v>
      </c>
      <c r="AQ860" s="134" t="str">
        <v>( 訪看25 )第    443 号</v>
      </c>
      <c r="AR860" s="134" t="str">
        <v>( 訪ベⅠ１ )第    265 号</v>
      </c>
      <c r="AS860" s="134" t="str">
        <v>( 訪ベⅠ１注 )第    114 号</v>
      </c>
      <c r="AT860" s="134" t="str">
        <v>( 訪看40 )第    212 号</v>
      </c>
      <c r="BM860" s="134" t="s">
        <v>12021</v>
      </c>
      <c r="BN860" s="134" t="s">
        <v>12022</v>
      </c>
      <c r="BO860" s="134" t="s">
        <v>12023</v>
      </c>
      <c r="BP860" s="134" t="s">
        <v>12024</v>
      </c>
      <c r="BQ860" s="134" t="s">
        <v>12025</v>
      </c>
    </row>
    <row r="861" spans="1:73" ht="45.95" customHeight="1" thickBot="1">
      <c r="A861" s="133"/>
      <c r="B861" s="184"/>
      <c r="C861" s="140" t="s">
        <v>2595</v>
      </c>
      <c r="D861" s="184"/>
      <c r="E861" s="174" t="s">
        <v>2596</v>
      </c>
      <c r="F861" s="174"/>
      <c r="G861" s="184"/>
      <c r="H861" s="175" t="s">
        <v>2597</v>
      </c>
      <c r="I861" s="175"/>
      <c r="J861" s="184"/>
      <c r="K861" s="175" t="s">
        <v>2598</v>
      </c>
      <c r="L861" s="175"/>
      <c r="M861" s="184"/>
      <c r="N861" s="182" t="s">
        <v>2599</v>
      </c>
      <c r="O861" s="182"/>
      <c r="P861" s="184"/>
      <c r="Q861" s="141" t="s">
        <v>2600</v>
      </c>
      <c r="R861" s="184"/>
      <c r="S861" s="173" t="s">
        <v>2601</v>
      </c>
      <c r="T861" s="173"/>
      <c r="U861" s="173"/>
      <c r="V861" s="173"/>
      <c r="W861" s="184"/>
      <c r="X861" s="133"/>
      <c r="Y861" s="133"/>
      <c r="AB861" s="134" t="s">
        <v>9416</v>
      </c>
      <c r="AC861" s="146" t="str" cm="1">
        <f t="array" ref="AC861:AD861">_xlfn.TEXTSPLIT(H861,CHAR(10))</f>
        <v>株式会社シムス</v>
      </c>
      <c r="AD861" s="146" t="str">
        <v>訪問看護ステーション　はばたき</v>
      </c>
      <c r="AE861" s="146" t="s">
        <v>8121</v>
      </c>
      <c r="AF861" s="134" t="s">
        <v>8122</v>
      </c>
      <c r="AG861" s="134" t="str" cm="1">
        <f t="array" ref="AG861">_xlfn.TEXTJOIN(",",TRUE,_xlfn._xlws.FILTER(市町村コード!$B$2:$B$186,ISNUMBER(SEARCH(市町村コード!$B$2:$B$186,K861))))</f>
        <v>札幌市</v>
      </c>
      <c r="AH861" s="134" t="s">
        <v>6712</v>
      </c>
      <c r="AI861" s="134" t="str">
        <f t="shared" si="26"/>
        <v xml:space="preserve">
札幌市白石区本郷通　南３丁目南４－１１スピタ－ル南郷丘</v>
      </c>
      <c r="AJ861" s="134" t="str">
        <f t="shared" si="27"/>
        <v>〒003－0024</v>
      </c>
      <c r="AK861" s="134" t="s">
        <v>7119</v>
      </c>
      <c r="AO861" s="142" t="s">
        <v>2600</v>
      </c>
      <c r="AP861" s="134" t="str" cm="1">
        <f t="array" ref="AP861:AS861">_xlfn.TEXTSPLIT(AO861,CHAR(10))</f>
        <v>( 訪看10 )第    167 号</v>
      </c>
      <c r="AQ861" s="134" t="str">
        <v>( 訪看24 )第    348 号</v>
      </c>
      <c r="AR861" s="134" t="str">
        <v>( 訪看25 )第    446 号</v>
      </c>
      <c r="AS861" s="134" t="str">
        <v>( 訪看41 )第     53 号</v>
      </c>
      <c r="BM861" s="134" t="s">
        <v>12026</v>
      </c>
      <c r="BN861" s="134" t="s">
        <v>12027</v>
      </c>
      <c r="BO861" s="134" t="s">
        <v>12028</v>
      </c>
      <c r="BP861" s="134" t="s">
        <v>12029</v>
      </c>
    </row>
    <row r="862" spans="1:73" ht="45.95" customHeight="1" thickBot="1">
      <c r="A862" s="133"/>
      <c r="B862" s="184"/>
      <c r="C862" s="140" t="s">
        <v>2602</v>
      </c>
      <c r="D862" s="184"/>
      <c r="E862" s="174" t="s">
        <v>2603</v>
      </c>
      <c r="F862" s="174"/>
      <c r="G862" s="184"/>
      <c r="H862" s="175" t="s">
        <v>2604</v>
      </c>
      <c r="I862" s="175"/>
      <c r="J862" s="184"/>
      <c r="K862" s="175" t="s">
        <v>2605</v>
      </c>
      <c r="L862" s="175"/>
      <c r="M862" s="184"/>
      <c r="N862" s="182" t="s">
        <v>2606</v>
      </c>
      <c r="O862" s="182"/>
      <c r="P862" s="184"/>
      <c r="Q862" s="141" t="s">
        <v>2607</v>
      </c>
      <c r="R862" s="184"/>
      <c r="S862" s="173" t="s">
        <v>2608</v>
      </c>
      <c r="T862" s="173"/>
      <c r="U862" s="173"/>
      <c r="V862" s="173"/>
      <c r="W862" s="184"/>
      <c r="X862" s="133"/>
      <c r="Y862" s="133"/>
      <c r="AB862" s="134" t="s">
        <v>9417</v>
      </c>
      <c r="AC862" s="146" t="str" cm="1">
        <f t="array" ref="AC862:AD862">_xlfn.TEXTSPLIT(H862,CHAR(10))</f>
        <v>株式会社オストジャパングループ</v>
      </c>
      <c r="AD862" s="146" t="str">
        <v>オストケア訪問看護とよひら</v>
      </c>
      <c r="AE862" s="146" t="s">
        <v>8123</v>
      </c>
      <c r="AF862" s="134" t="s">
        <v>8124</v>
      </c>
      <c r="AG862" s="134" t="str" cm="1">
        <f t="array" ref="AG862">_xlfn.TEXTJOIN(",",TRUE,_xlfn._xlws.FILTER(市町村コード!$B$2:$B$186,ISNUMBER(SEARCH(市町村コード!$B$2:$B$186,K862))))</f>
        <v>札幌市</v>
      </c>
      <c r="AH862" s="134" t="s">
        <v>6712</v>
      </c>
      <c r="AI862" s="134" t="str">
        <f t="shared" si="26"/>
        <v xml:space="preserve">
札幌市豊平区美園八条３丁目１番１２号ガーデンコートＭ８３　１４１号室</v>
      </c>
      <c r="AJ862" s="134" t="str">
        <f t="shared" si="27"/>
        <v>〒062－0008</v>
      </c>
      <c r="AK862" s="134" t="s">
        <v>7120</v>
      </c>
      <c r="AO862" s="142" t="s">
        <v>2607</v>
      </c>
      <c r="AP862" s="134" t="str" cm="1">
        <f t="array" ref="AP862:AR862">_xlfn.TEXTSPLIT(AO862,CHAR(10))</f>
        <v>( 訪看24 )第    359 号</v>
      </c>
      <c r="AQ862" s="134" t="str">
        <v>( 訪看25 )第    458 号</v>
      </c>
      <c r="AR862" s="134" t="str">
        <v>( 訪看41 )第    218 号</v>
      </c>
      <c r="BM862" s="134" t="s">
        <v>12030</v>
      </c>
      <c r="BN862" s="134" t="s">
        <v>12031</v>
      </c>
      <c r="BO862" s="134" t="s">
        <v>12032</v>
      </c>
    </row>
    <row r="863" spans="1:73" ht="120" customHeight="1" thickBot="1">
      <c r="A863" s="133"/>
      <c r="B863" s="184"/>
      <c r="C863" s="140" t="s">
        <v>2609</v>
      </c>
      <c r="D863" s="184"/>
      <c r="E863" s="174" t="s">
        <v>2610</v>
      </c>
      <c r="F863" s="174"/>
      <c r="G863" s="184"/>
      <c r="H863" s="175" t="s">
        <v>2611</v>
      </c>
      <c r="I863" s="175"/>
      <c r="J863" s="184"/>
      <c r="K863" s="175" t="s">
        <v>2612</v>
      </c>
      <c r="L863" s="175"/>
      <c r="M863" s="184"/>
      <c r="N863" s="182" t="s">
        <v>2613</v>
      </c>
      <c r="O863" s="182"/>
      <c r="P863" s="184"/>
      <c r="Q863" s="141" t="s">
        <v>2614</v>
      </c>
      <c r="R863" s="184"/>
      <c r="S863" s="173" t="s">
        <v>2615</v>
      </c>
      <c r="T863" s="173"/>
      <c r="U863" s="173"/>
      <c r="V863" s="173"/>
      <c r="W863" s="184"/>
      <c r="X863" s="133"/>
      <c r="Y863" s="133"/>
      <c r="AB863" s="134" t="s">
        <v>9418</v>
      </c>
      <c r="AC863" s="146" t="str" cm="1">
        <f t="array" ref="AC863:AD863">_xlfn.TEXTSPLIT(H863,CHAR(10))</f>
        <v>社会福祉法人　勤医協福祉会</v>
      </c>
      <c r="AD863" s="146" t="str">
        <v>勤医協つきさむ訪問看護ステーション</v>
      </c>
      <c r="AE863" s="146" t="s">
        <v>8125</v>
      </c>
      <c r="AF863" s="134" t="s">
        <v>8126</v>
      </c>
      <c r="AG863" s="134" t="str" cm="1">
        <f t="array" ref="AG863">_xlfn.TEXTJOIN(",",TRUE,_xlfn._xlws.FILTER(市町村コード!$B$2:$B$186,ISNUMBER(SEARCH(市町村コード!$B$2:$B$186,K863))))</f>
        <v>札幌市</v>
      </c>
      <c r="AH863" s="134" t="s">
        <v>6712</v>
      </c>
      <c r="AI863" s="134" t="str">
        <f t="shared" si="26"/>
        <v xml:space="preserve">
札幌市豊平区平岸六条１２丁目９番２５号</v>
      </c>
      <c r="AJ863" s="134" t="str">
        <f t="shared" si="27"/>
        <v>〒062－0936</v>
      </c>
      <c r="AK863" s="134" t="s">
        <v>7121</v>
      </c>
      <c r="AO863" s="142" t="s">
        <v>2614</v>
      </c>
      <c r="AP863" s="134" t="str" cm="1">
        <f t="array" ref="AP863:AX863">_xlfn.TEXTSPLIT(AO863,CHAR(10))</f>
        <v>( 訪看10 )第    638 号</v>
      </c>
      <c r="AQ863" s="134" t="str">
        <v>( 訪看23 )第    361 号</v>
      </c>
      <c r="AR863" s="134" t="str">
        <v>( 訪看25 )第    460 号</v>
      </c>
      <c r="AS863" s="134" t="str">
        <v>( 訪看機１ )第     31 号</v>
      </c>
      <c r="AT863" s="134" t="str">
        <v>( 訪看機３ )第     29 号</v>
      </c>
      <c r="AU863" s="134" t="str">
        <v>( 訪看32 )第     59 号</v>
      </c>
      <c r="AV863" s="134" t="str">
        <v>( 訪ベⅠ１ )第    283 号</v>
      </c>
      <c r="AW863" s="134" t="str">
        <v>( 訪ベⅠ１注 )第    299 号</v>
      </c>
      <c r="AX863" s="134" t="str">
        <v>( 訪看40 )第    255 号</v>
      </c>
      <c r="BM863" s="134" t="s">
        <v>12033</v>
      </c>
      <c r="BN863" s="134" t="s">
        <v>12034</v>
      </c>
      <c r="BO863" s="134" t="s">
        <v>12035</v>
      </c>
      <c r="BP863" s="134" t="s">
        <v>12036</v>
      </c>
      <c r="BQ863" s="134" t="s">
        <v>12037</v>
      </c>
      <c r="BR863" s="134" t="s">
        <v>12038</v>
      </c>
      <c r="BS863" s="134" t="s">
        <v>12039</v>
      </c>
      <c r="BT863" s="134" t="s">
        <v>12040</v>
      </c>
      <c r="BU863" s="134" t="s">
        <v>12041</v>
      </c>
    </row>
    <row r="864" spans="1:73" ht="75" customHeight="1" thickBot="1">
      <c r="A864" s="133"/>
      <c r="B864" s="184"/>
      <c r="C864" s="140" t="s">
        <v>2616</v>
      </c>
      <c r="D864" s="184"/>
      <c r="E864" s="174" t="s">
        <v>2617</v>
      </c>
      <c r="F864" s="174"/>
      <c r="G864" s="184"/>
      <c r="H864" s="175" t="s">
        <v>2618</v>
      </c>
      <c r="I864" s="175"/>
      <c r="J864" s="184"/>
      <c r="K864" s="175" t="s">
        <v>2619</v>
      </c>
      <c r="L864" s="175"/>
      <c r="M864" s="184"/>
      <c r="N864" s="182" t="s">
        <v>2620</v>
      </c>
      <c r="O864" s="182"/>
      <c r="P864" s="184"/>
      <c r="Q864" s="141" t="s">
        <v>2621</v>
      </c>
      <c r="R864" s="184"/>
      <c r="S864" s="173" t="s">
        <v>2622</v>
      </c>
      <c r="T864" s="173"/>
      <c r="U864" s="173"/>
      <c r="V864" s="173"/>
      <c r="W864" s="184"/>
      <c r="X864" s="133"/>
      <c r="Y864" s="133"/>
      <c r="AB864" s="134" t="s">
        <v>9419</v>
      </c>
      <c r="AC864" s="146" t="str" cm="1">
        <f t="array" ref="AC864:AD864">_xlfn.TEXTSPLIT(H864,CHAR(10))</f>
        <v>株式会社ゆう</v>
      </c>
      <c r="AD864" s="146" t="str">
        <v>訪問看護ステーションゆう</v>
      </c>
      <c r="AE864" s="146" t="s">
        <v>7943</v>
      </c>
      <c r="AF864" s="134" t="s">
        <v>8127</v>
      </c>
      <c r="AG864" s="134" t="str" cm="1">
        <f t="array" ref="AG864">_xlfn.TEXTJOIN(",",TRUE,_xlfn._xlws.FILTER(市町村コード!$B$2:$B$186,ISNUMBER(SEARCH(市町村コード!$B$2:$B$186,K864))))</f>
        <v>札幌市</v>
      </c>
      <c r="AH864" s="134" t="s">
        <v>6712</v>
      </c>
      <c r="AI864" s="134" t="str">
        <f t="shared" si="26"/>
        <v xml:space="preserve">
札幌市白石区平和通１５丁目北１６－２１ルピナス・１　１０２号室</v>
      </c>
      <c r="AJ864" s="134" t="str">
        <f t="shared" si="27"/>
        <v>〒003－0029</v>
      </c>
      <c r="AK864" s="134" t="s">
        <v>7122</v>
      </c>
      <c r="AO864" s="142" t="s">
        <v>2621</v>
      </c>
      <c r="AP864" s="134" t="str" cm="1">
        <f t="array" ref="AP864:AU864">_xlfn.TEXTSPLIT(AO864,CHAR(10))</f>
        <v>( 訪看23 )第    372 号</v>
      </c>
      <c r="AQ864" s="134" t="str">
        <v>( 訪看25 )第    472 号</v>
      </c>
      <c r="AR864" s="134" t="str">
        <v>( 訪ベⅠ１ )第    364 号</v>
      </c>
      <c r="AS864" s="134" t="str">
        <v>( 訪ベⅠ１注 )第    364 号</v>
      </c>
      <c r="AT864" s="134" t="str">
        <v>( 訪看40 )第    256 号</v>
      </c>
      <c r="AU864" s="134" t="str">
        <v>( 訪看41 )第    280 号</v>
      </c>
      <c r="BM864" s="134" t="s">
        <v>12042</v>
      </c>
      <c r="BN864" s="134" t="s">
        <v>12043</v>
      </c>
      <c r="BO864" s="134" t="s">
        <v>12044</v>
      </c>
      <c r="BP864" s="134" t="s">
        <v>12045</v>
      </c>
      <c r="BQ864" s="134" t="s">
        <v>12046</v>
      </c>
      <c r="BR864" s="134" t="s">
        <v>12047</v>
      </c>
    </row>
    <row r="865" spans="1:73" ht="42" customHeight="1" thickBot="1">
      <c r="A865" s="133"/>
      <c r="B865" s="184"/>
      <c r="C865" s="133"/>
      <c r="D865" s="184"/>
      <c r="E865" s="133"/>
      <c r="F865" s="133"/>
      <c r="G865" s="184"/>
      <c r="H865" s="133"/>
      <c r="I865" s="133"/>
      <c r="J865" s="184"/>
      <c r="K865" s="133"/>
      <c r="L865" s="133"/>
      <c r="M865" s="184"/>
      <c r="N865" s="133"/>
      <c r="O865" s="133"/>
      <c r="P865" s="184"/>
      <c r="Q865" s="133"/>
      <c r="R865" s="184"/>
      <c r="S865" s="133"/>
      <c r="T865" s="133"/>
      <c r="U865" s="133"/>
      <c r="V865" s="133"/>
      <c r="W865" s="184"/>
      <c r="X865" s="133"/>
      <c r="Y865" s="133"/>
      <c r="AB865" s="134" t="s">
        <v>6911</v>
      </c>
      <c r="AC865" s="146" t="e" cm="1">
        <f t="array" ref="AC865">_xlfn.TEXTSPLIT(H865,CHAR(10))</f>
        <v>#VALUE!</v>
      </c>
      <c r="AD865" s="146"/>
      <c r="AE865" s="146" t="e">
        <v>#VALUE!</v>
      </c>
      <c r="AG865" s="134" t="e" cm="1" vm="1">
        <f t="array" ref="AG865">_xlfn.TEXTJOIN(",",TRUE,_xlfn._xlws.FILTER(市町村コード!$B$2:$B$186,ISNUMBER(SEARCH(市町村コード!$B$2:$B$186,K865))))</f>
        <v>#VALUE!</v>
      </c>
      <c r="AH865" s="134" t="e" vm="1">
        <v>#VALUE!</v>
      </c>
      <c r="AI865" s="134" t="str">
        <f t="shared" si="26"/>
        <v/>
      </c>
      <c r="AJ865" s="134" t="str">
        <f t="shared" si="27"/>
        <v/>
      </c>
      <c r="AK865" s="134" t="s">
        <v>6911</v>
      </c>
      <c r="AO865" s="133"/>
      <c r="AP865" s="134" t="e" cm="1">
        <f t="array" ref="AP865">_xlfn.TEXTSPLIT(AO865,CHAR(10))</f>
        <v>#VALUE!</v>
      </c>
      <c r="BM865" s="134" t="e">
        <v>#VALUE!</v>
      </c>
    </row>
    <row r="866" spans="1:73" ht="0.95" customHeight="1">
      <c r="A866" s="133"/>
      <c r="B866" s="183"/>
      <c r="C866" s="183"/>
      <c r="D866" s="183"/>
      <c r="E866" s="183"/>
      <c r="F866" s="183"/>
      <c r="G866" s="183"/>
      <c r="H866" s="183"/>
      <c r="I866" s="183"/>
      <c r="J866" s="183"/>
      <c r="K866" s="183"/>
      <c r="L866" s="183"/>
      <c r="M866" s="183"/>
      <c r="N866" s="183"/>
      <c r="O866" s="183"/>
      <c r="P866" s="183"/>
      <c r="Q866" s="183"/>
      <c r="R866" s="183"/>
      <c r="S866" s="183"/>
      <c r="T866" s="183"/>
      <c r="U866" s="183"/>
      <c r="V866" s="183"/>
      <c r="W866" s="133"/>
      <c r="X866" s="133"/>
      <c r="Y866" s="133"/>
      <c r="AB866" s="134" t="s">
        <v>6911</v>
      </c>
      <c r="AC866" s="146" t="e" cm="1">
        <f t="array" ref="AC866">_xlfn.TEXTSPLIT(H866,CHAR(10))</f>
        <v>#VALUE!</v>
      </c>
      <c r="AD866" s="146"/>
      <c r="AE866" s="146" t="e">
        <v>#VALUE!</v>
      </c>
      <c r="AG866" s="134" t="e" cm="1" vm="1">
        <f t="array" ref="AG866">_xlfn.TEXTJOIN(",",TRUE,_xlfn._xlws.FILTER(市町村コード!$B$2:$B$186,ISNUMBER(SEARCH(市町村コード!$B$2:$B$186,K866))))</f>
        <v>#VALUE!</v>
      </c>
      <c r="AH866" s="134" t="e" vm="1">
        <v>#VALUE!</v>
      </c>
      <c r="AI866" s="134" t="str">
        <f t="shared" si="26"/>
        <v/>
      </c>
      <c r="AJ866" s="134" t="str">
        <f t="shared" si="27"/>
        <v/>
      </c>
      <c r="AK866" s="134" t="s">
        <v>6911</v>
      </c>
      <c r="AP866" s="134" t="e" cm="1">
        <f t="array" ref="AP866">_xlfn.TEXTSPLIT(AO866,CHAR(10))</f>
        <v>#VALUE!</v>
      </c>
      <c r="BM866" s="134" t="e">
        <v>#VALUE!</v>
      </c>
    </row>
    <row r="867" spans="1:73" ht="60" customHeight="1">
      <c r="A867" s="133"/>
      <c r="B867" s="133"/>
      <c r="C867" s="133"/>
      <c r="D867" s="133"/>
      <c r="E867" s="133"/>
      <c r="F867" s="133"/>
      <c r="G867" s="133"/>
      <c r="H867" s="133"/>
      <c r="I867" s="133"/>
      <c r="J867" s="133"/>
      <c r="K867" s="133"/>
      <c r="L867" s="133"/>
      <c r="M867" s="133"/>
      <c r="N867" s="133"/>
      <c r="O867" s="133"/>
      <c r="P867" s="133"/>
      <c r="Q867" s="133"/>
      <c r="R867" s="133"/>
      <c r="S867" s="133"/>
      <c r="T867" s="133"/>
      <c r="U867" s="133"/>
      <c r="V867" s="133"/>
      <c r="W867" s="133"/>
      <c r="X867" s="133"/>
      <c r="Y867" s="133"/>
      <c r="AB867" s="134" t="s">
        <v>6911</v>
      </c>
      <c r="AC867" s="146" t="e" cm="1">
        <f t="array" ref="AC867">_xlfn.TEXTSPLIT(H867,CHAR(10))</f>
        <v>#VALUE!</v>
      </c>
      <c r="AD867" s="146"/>
      <c r="AE867" s="146" t="e">
        <v>#VALUE!</v>
      </c>
      <c r="AG867" s="134" t="e" cm="1" vm="1">
        <f t="array" ref="AG867">_xlfn.TEXTJOIN(",",TRUE,_xlfn._xlws.FILTER(市町村コード!$B$2:$B$186,ISNUMBER(SEARCH(市町村コード!$B$2:$B$186,K867))))</f>
        <v>#VALUE!</v>
      </c>
      <c r="AH867" s="134" t="e" vm="1">
        <v>#VALUE!</v>
      </c>
      <c r="AI867" s="134" t="str">
        <f t="shared" si="26"/>
        <v/>
      </c>
      <c r="AJ867" s="134" t="str">
        <f t="shared" si="27"/>
        <v/>
      </c>
      <c r="AK867" s="134" t="s">
        <v>6911</v>
      </c>
      <c r="AO867" s="133"/>
      <c r="AP867" s="134" t="e" cm="1">
        <f t="array" ref="AP867">_xlfn.TEXTSPLIT(AO867,CHAR(10))</f>
        <v>#VALUE!</v>
      </c>
      <c r="BM867" s="134" t="e">
        <v>#VALUE!</v>
      </c>
    </row>
    <row r="868" spans="1:73" ht="12" customHeight="1">
      <c r="A868" s="133"/>
      <c r="B868" s="133"/>
      <c r="C868" s="133"/>
      <c r="D868" s="133"/>
      <c r="E868" s="133"/>
      <c r="F868" s="133"/>
      <c r="G868" s="133"/>
      <c r="H868" s="133"/>
      <c r="I868" s="133"/>
      <c r="J868" s="133"/>
      <c r="K868" s="133"/>
      <c r="L868" s="133"/>
      <c r="M868" s="133"/>
      <c r="N868" s="133"/>
      <c r="O868" s="133"/>
      <c r="P868" s="133"/>
      <c r="Q868" s="133"/>
      <c r="R868" s="133"/>
      <c r="S868" s="133"/>
      <c r="T868" s="133"/>
      <c r="U868" s="133"/>
      <c r="V868" s="133"/>
      <c r="W868" s="133"/>
      <c r="X868" s="133"/>
      <c r="Y868" s="133"/>
      <c r="AB868" s="134" t="s">
        <v>6911</v>
      </c>
      <c r="AC868" s="146" t="e" cm="1">
        <f t="array" ref="AC868">_xlfn.TEXTSPLIT(H868,CHAR(10))</f>
        <v>#VALUE!</v>
      </c>
      <c r="AD868" s="146"/>
      <c r="AE868" s="146" t="e">
        <v>#VALUE!</v>
      </c>
      <c r="AG868" s="134" t="e" cm="1" vm="1">
        <f t="array" ref="AG868">_xlfn.TEXTJOIN(",",TRUE,_xlfn._xlws.FILTER(市町村コード!$B$2:$B$186,ISNUMBER(SEARCH(市町村コード!$B$2:$B$186,K868))))</f>
        <v>#VALUE!</v>
      </c>
      <c r="AH868" s="134" t="e" vm="1">
        <v>#VALUE!</v>
      </c>
      <c r="AI868" s="134" t="str">
        <f t="shared" si="26"/>
        <v/>
      </c>
      <c r="AJ868" s="134" t="str">
        <f t="shared" si="27"/>
        <v/>
      </c>
      <c r="AK868" s="134" t="s">
        <v>6911</v>
      </c>
      <c r="AO868" s="133"/>
      <c r="AP868" s="134" t="e" cm="1">
        <f t="array" ref="AP868">_xlfn.TEXTSPLIT(AO868,CHAR(10))</f>
        <v>#VALUE!</v>
      </c>
      <c r="BM868" s="134" t="e">
        <v>#VALUE!</v>
      </c>
    </row>
    <row r="869" spans="1:73" ht="8.1" customHeight="1">
      <c r="A869" s="133"/>
      <c r="B869" s="133"/>
      <c r="C869" s="133"/>
      <c r="D869" s="133"/>
      <c r="E869" s="133"/>
      <c r="F869" s="133"/>
      <c r="G869" s="133"/>
      <c r="H869" s="133"/>
      <c r="I869" s="178" t="s">
        <v>476</v>
      </c>
      <c r="J869" s="178"/>
      <c r="K869" s="178"/>
      <c r="L869" s="133"/>
      <c r="M869" s="133"/>
      <c r="N869" s="133"/>
      <c r="O869" s="133"/>
      <c r="P869" s="133"/>
      <c r="Q869" s="133"/>
      <c r="R869" s="133"/>
      <c r="S869" s="133"/>
      <c r="T869" s="133"/>
      <c r="U869" s="133"/>
      <c r="V869" s="133"/>
      <c r="W869" s="133"/>
      <c r="X869" s="133"/>
      <c r="Y869" s="133"/>
      <c r="AB869" s="134" t="s">
        <v>6911</v>
      </c>
      <c r="AC869" s="146" t="e" cm="1">
        <f t="array" ref="AC869">_xlfn.TEXTSPLIT(H869,CHAR(10))</f>
        <v>#VALUE!</v>
      </c>
      <c r="AD869" s="146"/>
      <c r="AE869" s="146" t="e">
        <v>#VALUE!</v>
      </c>
      <c r="AG869" s="134" t="e" cm="1" vm="1">
        <f t="array" ref="AG869">_xlfn.TEXTJOIN(",",TRUE,_xlfn._xlws.FILTER(市町村コード!$B$2:$B$186,ISNUMBER(SEARCH(市町村コード!$B$2:$B$186,K869))))</f>
        <v>#VALUE!</v>
      </c>
      <c r="AH869" s="134" t="e" vm="1">
        <v>#VALUE!</v>
      </c>
      <c r="AI869" s="134" t="str">
        <f t="shared" si="26"/>
        <v/>
      </c>
      <c r="AJ869" s="134" t="str">
        <f t="shared" si="27"/>
        <v/>
      </c>
      <c r="AK869" s="134" t="s">
        <v>6911</v>
      </c>
      <c r="AO869" s="133"/>
      <c r="AP869" s="134" t="e" cm="1">
        <f t="array" ref="AP869">_xlfn.TEXTSPLIT(AO869,CHAR(10))</f>
        <v>#VALUE!</v>
      </c>
      <c r="BM869" s="134" t="e">
        <v>#VALUE!</v>
      </c>
    </row>
    <row r="870" spans="1:73" ht="12" customHeight="1">
      <c r="A870" s="133"/>
      <c r="B870" s="179"/>
      <c r="C870" s="179"/>
      <c r="D870" s="179"/>
      <c r="E870" s="179"/>
      <c r="F870" s="133"/>
      <c r="G870" s="133"/>
      <c r="H870" s="133"/>
      <c r="I870" s="178"/>
      <c r="J870" s="178"/>
      <c r="K870" s="178"/>
      <c r="L870" s="133"/>
      <c r="M870" s="133"/>
      <c r="N870" s="133"/>
      <c r="O870" s="133"/>
      <c r="P870" s="133"/>
      <c r="Q870" s="133"/>
      <c r="R870" s="133"/>
      <c r="S870" s="133"/>
      <c r="T870" s="133"/>
      <c r="U870" s="133"/>
      <c r="V870" s="133"/>
      <c r="W870" s="133"/>
      <c r="X870" s="133"/>
      <c r="Y870" s="133"/>
      <c r="AB870" s="134" t="s">
        <v>6911</v>
      </c>
      <c r="AC870" s="146" t="e" cm="1">
        <f t="array" ref="AC870">_xlfn.TEXTSPLIT(H870,CHAR(10))</f>
        <v>#VALUE!</v>
      </c>
      <c r="AD870" s="146"/>
      <c r="AE870" s="146" t="e">
        <v>#VALUE!</v>
      </c>
      <c r="AG870" s="134" t="e" cm="1" vm="1">
        <f t="array" ref="AG870">_xlfn.TEXTJOIN(",",TRUE,_xlfn._xlws.FILTER(市町村コード!$B$2:$B$186,ISNUMBER(SEARCH(市町村コード!$B$2:$B$186,K870))))</f>
        <v>#VALUE!</v>
      </c>
      <c r="AH870" s="134" t="e" vm="1">
        <v>#VALUE!</v>
      </c>
      <c r="AI870" s="134" t="str">
        <f t="shared" si="26"/>
        <v/>
      </c>
      <c r="AJ870" s="134" t="str">
        <f t="shared" si="27"/>
        <v/>
      </c>
      <c r="AK870" s="134" t="s">
        <v>6911</v>
      </c>
      <c r="AO870" s="133"/>
      <c r="AP870" s="134" t="e" cm="1">
        <f t="array" ref="AP870">_xlfn.TEXTSPLIT(AO870,CHAR(10))</f>
        <v>#VALUE!</v>
      </c>
      <c r="BM870" s="134" t="e">
        <v>#VALUE!</v>
      </c>
    </row>
    <row r="871" spans="1:73" ht="14.1" customHeight="1">
      <c r="A871" s="133"/>
      <c r="B871" s="133"/>
      <c r="C871" s="180" t="s">
        <v>477</v>
      </c>
      <c r="D871" s="180"/>
      <c r="E871" s="180"/>
      <c r="F871" s="180"/>
      <c r="G871" s="180"/>
      <c r="H871" s="180"/>
      <c r="I871" s="180"/>
      <c r="J871" s="180"/>
      <c r="K871" s="180"/>
      <c r="L871" s="133"/>
      <c r="M871" s="133"/>
      <c r="N871" s="133"/>
      <c r="O871" s="181" t="s">
        <v>478</v>
      </c>
      <c r="P871" s="181"/>
      <c r="Q871" s="181"/>
      <c r="R871" s="181"/>
      <c r="S871" s="181"/>
      <c r="T871" s="135" t="s">
        <v>872</v>
      </c>
      <c r="U871" s="136" t="s">
        <v>480</v>
      </c>
      <c r="V871" s="133"/>
      <c r="W871" s="133"/>
      <c r="X871" s="133"/>
      <c r="Y871" s="133"/>
      <c r="AB871" s="134" t="s">
        <v>6911</v>
      </c>
      <c r="AC871" s="146" t="e" cm="1">
        <f t="array" ref="AC871">_xlfn.TEXTSPLIT(H871,CHAR(10))</f>
        <v>#VALUE!</v>
      </c>
      <c r="AD871" s="146"/>
      <c r="AE871" s="146" t="e">
        <v>#VALUE!</v>
      </c>
      <c r="AG871" s="134" t="e" cm="1" vm="1">
        <f t="array" ref="AG871">_xlfn.TEXTJOIN(",",TRUE,_xlfn._xlws.FILTER(市町村コード!$B$2:$B$186,ISNUMBER(SEARCH(市町村コード!$B$2:$B$186,K871))))</f>
        <v>#VALUE!</v>
      </c>
      <c r="AH871" s="134" t="e" vm="1">
        <v>#VALUE!</v>
      </c>
      <c r="AI871" s="134" t="str">
        <f t="shared" si="26"/>
        <v/>
      </c>
      <c r="AJ871" s="134" t="str">
        <f t="shared" si="27"/>
        <v/>
      </c>
      <c r="AK871" s="134" t="s">
        <v>6911</v>
      </c>
      <c r="AP871" s="134" t="e" cm="1">
        <f t="array" ref="AP871">_xlfn.TEXTSPLIT(AO871,CHAR(10))</f>
        <v>#VALUE!</v>
      </c>
      <c r="BM871" s="134" t="e">
        <v>#VALUE!</v>
      </c>
    </row>
    <row r="872" spans="1:73" ht="0.95" customHeight="1" thickBot="1">
      <c r="A872" s="133"/>
      <c r="B872" s="133"/>
      <c r="C872" s="133"/>
      <c r="D872" s="133"/>
      <c r="E872" s="133"/>
      <c r="F872" s="133"/>
      <c r="G872" s="133"/>
      <c r="H872" s="133"/>
      <c r="I872" s="133"/>
      <c r="J872" s="133"/>
      <c r="K872" s="133"/>
      <c r="L872" s="133"/>
      <c r="M872" s="133"/>
      <c r="N872" s="133"/>
      <c r="O872" s="133"/>
      <c r="P872" s="133"/>
      <c r="Q872" s="133"/>
      <c r="R872" s="133"/>
      <c r="S872" s="133"/>
      <c r="T872" s="133"/>
      <c r="U872" s="133"/>
      <c r="V872" s="133"/>
      <c r="W872" s="133"/>
      <c r="X872" s="133"/>
      <c r="Y872" s="133"/>
      <c r="AB872" s="134" t="s">
        <v>6911</v>
      </c>
      <c r="AC872" s="146" t="e" cm="1">
        <f t="array" ref="AC872">_xlfn.TEXTSPLIT(H872,CHAR(10))</f>
        <v>#VALUE!</v>
      </c>
      <c r="AD872" s="146"/>
      <c r="AE872" s="146" t="e">
        <v>#VALUE!</v>
      </c>
      <c r="AG872" s="134" t="e" cm="1" vm="1">
        <f t="array" ref="AG872">_xlfn.TEXTJOIN(",",TRUE,_xlfn._xlws.FILTER(市町村コード!$B$2:$B$186,ISNUMBER(SEARCH(市町村コード!$B$2:$B$186,K872))))</f>
        <v>#VALUE!</v>
      </c>
      <c r="AH872" s="134" t="e" vm="1">
        <v>#VALUE!</v>
      </c>
      <c r="AI872" s="134" t="str">
        <f t="shared" si="26"/>
        <v/>
      </c>
      <c r="AJ872" s="134" t="str">
        <f t="shared" si="27"/>
        <v/>
      </c>
      <c r="AK872" s="134" t="s">
        <v>6911</v>
      </c>
      <c r="AO872" s="133"/>
      <c r="AP872" s="134" t="e" cm="1">
        <f t="array" ref="AP872">_xlfn.TEXTSPLIT(AO872,CHAR(10))</f>
        <v>#VALUE!</v>
      </c>
      <c r="BM872" s="134" t="e">
        <v>#VALUE!</v>
      </c>
    </row>
    <row r="873" spans="1:73" ht="0.95" customHeight="1">
      <c r="A873" s="133"/>
      <c r="B873" s="176"/>
      <c r="C873" s="176"/>
      <c r="D873" s="176"/>
      <c r="E873" s="176"/>
      <c r="F873" s="176"/>
      <c r="G873" s="176"/>
      <c r="H873" s="176"/>
      <c r="I873" s="176"/>
      <c r="J873" s="176"/>
      <c r="K873" s="176"/>
      <c r="L873" s="176"/>
      <c r="M873" s="176"/>
      <c r="N873" s="176"/>
      <c r="O873" s="176"/>
      <c r="P873" s="176"/>
      <c r="Q873" s="176"/>
      <c r="R873" s="176"/>
      <c r="S873" s="176"/>
      <c r="T873" s="176"/>
      <c r="U873" s="176"/>
      <c r="V873" s="176"/>
      <c r="W873" s="176"/>
      <c r="X873" s="133"/>
      <c r="Y873" s="133"/>
      <c r="AB873" s="134" t="s">
        <v>6911</v>
      </c>
      <c r="AC873" s="146" t="e" cm="1">
        <f t="array" ref="AC873">_xlfn.TEXTSPLIT(H873,CHAR(10))</f>
        <v>#VALUE!</v>
      </c>
      <c r="AD873" s="146"/>
      <c r="AE873" s="146" t="e">
        <v>#VALUE!</v>
      </c>
      <c r="AG873" s="134" t="e" cm="1" vm="1">
        <f t="array" ref="AG873">_xlfn.TEXTJOIN(",",TRUE,_xlfn._xlws.FILTER(市町村コード!$B$2:$B$186,ISNUMBER(SEARCH(市町村コード!$B$2:$B$186,K873))))</f>
        <v>#VALUE!</v>
      </c>
      <c r="AH873" s="134" t="e" vm="1">
        <v>#VALUE!</v>
      </c>
      <c r="AI873" s="134" t="str">
        <f t="shared" si="26"/>
        <v/>
      </c>
      <c r="AJ873" s="134" t="str">
        <f t="shared" si="27"/>
        <v/>
      </c>
      <c r="AK873" s="134" t="s">
        <v>6911</v>
      </c>
      <c r="AP873" s="134" t="e" cm="1">
        <f t="array" ref="AP873">_xlfn.TEXTSPLIT(AO873,CHAR(10))</f>
        <v>#VALUE!</v>
      </c>
      <c r="BM873" s="134" t="e">
        <v>#VALUE!</v>
      </c>
    </row>
    <row r="874" spans="1:73" ht="15.95" customHeight="1" thickBot="1">
      <c r="A874" s="133"/>
      <c r="B874" s="137"/>
      <c r="C874" s="138" t="s">
        <v>481</v>
      </c>
      <c r="D874" s="137"/>
      <c r="E874" s="177" t="s">
        <v>482</v>
      </c>
      <c r="F874" s="177"/>
      <c r="G874" s="137"/>
      <c r="H874" s="177" t="s">
        <v>483</v>
      </c>
      <c r="I874" s="177"/>
      <c r="J874" s="137"/>
      <c r="K874" s="177" t="s">
        <v>484</v>
      </c>
      <c r="L874" s="177"/>
      <c r="M874" s="137"/>
      <c r="N874" s="177" t="s">
        <v>485</v>
      </c>
      <c r="O874" s="177"/>
      <c r="P874" s="137"/>
      <c r="Q874" s="139" t="s">
        <v>486</v>
      </c>
      <c r="R874" s="137"/>
      <c r="S874" s="177" t="s">
        <v>487</v>
      </c>
      <c r="T874" s="177"/>
      <c r="U874" s="177"/>
      <c r="V874" s="177"/>
      <c r="W874" s="137"/>
      <c r="X874" s="133"/>
      <c r="Y874" s="133"/>
      <c r="AB874" s="134" t="s">
        <v>482</v>
      </c>
      <c r="AC874" s="146" t="str" cm="1">
        <f t="array" ref="AC874">_xlfn.TEXTSPLIT(H874,CHAR(10))</f>
        <v>事業者名/事業所名</v>
      </c>
      <c r="AD874" s="146"/>
      <c r="AE874" s="146" t="s">
        <v>483</v>
      </c>
      <c r="AG874" s="134" t="e" cm="1" vm="1">
        <f t="array" ref="AG874">_xlfn.TEXTJOIN(",",TRUE,_xlfn._xlws.FILTER(市町村コード!$B$2:$B$186,ISNUMBER(SEARCH(市町村コード!$B$2:$B$186,K874))))</f>
        <v>#VALUE!</v>
      </c>
      <c r="AH874" s="134" t="e" vm="1">
        <v>#VALUE!</v>
      </c>
      <c r="AI874" s="134" t="str">
        <f t="shared" si="26"/>
        <v/>
      </c>
      <c r="AJ874" s="134" t="str">
        <f t="shared" si="27"/>
        <v>事業所所在地</v>
      </c>
      <c r="AK874" s="134" t="s">
        <v>484</v>
      </c>
      <c r="AO874" s="139" t="s">
        <v>486</v>
      </c>
      <c r="AP874" s="134" t="str" cm="1">
        <f t="array" ref="AP874">_xlfn.TEXTSPLIT(AO874,CHAR(10))</f>
        <v>受理番号</v>
      </c>
      <c r="BM874" s="134" t="s">
        <v>486</v>
      </c>
    </row>
    <row r="875" spans="1:73" ht="84" customHeight="1" thickBot="1">
      <c r="A875" s="133"/>
      <c r="B875" s="184"/>
      <c r="C875" s="140" t="s">
        <v>2623</v>
      </c>
      <c r="D875" s="184"/>
      <c r="E875" s="174" t="s">
        <v>2624</v>
      </c>
      <c r="F875" s="174"/>
      <c r="G875" s="184"/>
      <c r="H875" s="175" t="s">
        <v>2625</v>
      </c>
      <c r="I875" s="175"/>
      <c r="J875" s="184"/>
      <c r="K875" s="175" t="s">
        <v>2626</v>
      </c>
      <c r="L875" s="175"/>
      <c r="M875" s="184"/>
      <c r="N875" s="182" t="s">
        <v>2627</v>
      </c>
      <c r="O875" s="182"/>
      <c r="P875" s="184"/>
      <c r="Q875" s="141" t="s">
        <v>2628</v>
      </c>
      <c r="R875" s="184"/>
      <c r="S875" s="173" t="s">
        <v>2629</v>
      </c>
      <c r="T875" s="173"/>
      <c r="U875" s="173"/>
      <c r="V875" s="173"/>
      <c r="W875" s="184"/>
      <c r="X875" s="133"/>
      <c r="Y875" s="133"/>
      <c r="AB875" s="134" t="s">
        <v>9420</v>
      </c>
      <c r="AC875" s="146" t="str" cm="1">
        <f t="array" ref="AC875:AD875">_xlfn.TEXTSPLIT(H875,CHAR(10))</f>
        <v>社会福祉法人　勤医協福祉会</v>
      </c>
      <c r="AD875" s="146" t="str">
        <v>勤医協柏ヶ丘訪問看護ステーション</v>
      </c>
      <c r="AE875" s="146" t="s">
        <v>8125</v>
      </c>
      <c r="AF875" s="134" t="s">
        <v>8128</v>
      </c>
      <c r="AG875" s="134" t="str" cm="1">
        <f t="array" ref="AG875">_xlfn.TEXTJOIN(",",TRUE,_xlfn._xlws.FILTER(市町村コード!$B$2:$B$186,ISNUMBER(SEARCH(市町村コード!$B$2:$B$186,K875))))</f>
        <v>札幌市</v>
      </c>
      <c r="AH875" s="134" t="s">
        <v>6712</v>
      </c>
      <c r="AI875" s="134" t="str">
        <f t="shared" si="26"/>
        <v xml:space="preserve">
札幌市白石区本通７丁目北２－１６</v>
      </c>
      <c r="AJ875" s="134" t="str">
        <f t="shared" si="27"/>
        <v>〒003－0027</v>
      </c>
      <c r="AK875" s="134" t="s">
        <v>7123</v>
      </c>
      <c r="AO875" s="142" t="s">
        <v>2628</v>
      </c>
      <c r="AP875" s="134" t="str" cm="1">
        <f t="array" ref="AP875:AV875">_xlfn.TEXTSPLIT(AO875,CHAR(10))</f>
        <v>( 訪看23 )第    380 号</v>
      </c>
      <c r="AQ875" s="134" t="str">
        <v>( 訪看25 )第    480 号</v>
      </c>
      <c r="AR875" s="134" t="str">
        <v>( 訪看26 )第     40 号</v>
      </c>
      <c r="AS875" s="134" t="str">
        <v>( 訪看32 )第      7 号</v>
      </c>
      <c r="AT875" s="134" t="str">
        <v>( 訪ベⅠ１ )第    284 号</v>
      </c>
      <c r="AU875" s="134" t="str">
        <v>( 訪ベⅠ１注 )第    298 号</v>
      </c>
      <c r="AV875" s="134" t="str">
        <v>( 訪看40 )第    257 号</v>
      </c>
      <c r="BM875" s="134" t="s">
        <v>12048</v>
      </c>
      <c r="BN875" s="134" t="s">
        <v>12049</v>
      </c>
      <c r="BO875" s="134" t="s">
        <v>12050</v>
      </c>
      <c r="BP875" s="134" t="s">
        <v>12051</v>
      </c>
      <c r="BQ875" s="134" t="s">
        <v>12052</v>
      </c>
      <c r="BR875" s="134" t="s">
        <v>12053</v>
      </c>
      <c r="BS875" s="134" t="s">
        <v>12054</v>
      </c>
    </row>
    <row r="876" spans="1:73" ht="45.95" customHeight="1" thickBot="1">
      <c r="A876" s="133"/>
      <c r="B876" s="184"/>
      <c r="C876" s="140" t="s">
        <v>2630</v>
      </c>
      <c r="D876" s="184"/>
      <c r="E876" s="174" t="s">
        <v>2631</v>
      </c>
      <c r="F876" s="174"/>
      <c r="G876" s="184"/>
      <c r="H876" s="175" t="s">
        <v>2632</v>
      </c>
      <c r="I876" s="175"/>
      <c r="J876" s="184"/>
      <c r="K876" s="175" t="s">
        <v>2633</v>
      </c>
      <c r="L876" s="175"/>
      <c r="M876" s="184"/>
      <c r="N876" s="182" t="s">
        <v>2634</v>
      </c>
      <c r="O876" s="182"/>
      <c r="P876" s="184"/>
      <c r="Q876" s="141" t="s">
        <v>2635</v>
      </c>
      <c r="R876" s="184"/>
      <c r="S876" s="173" t="s">
        <v>2636</v>
      </c>
      <c r="T876" s="173"/>
      <c r="U876" s="173"/>
      <c r="V876" s="173"/>
      <c r="W876" s="184"/>
      <c r="X876" s="133"/>
      <c r="Y876" s="133"/>
      <c r="AB876" s="134" t="s">
        <v>9421</v>
      </c>
      <c r="AC876" s="146" t="str" cm="1">
        <f t="array" ref="AC876:AD876">_xlfn.TEXTSPLIT(H876,CHAR(10))</f>
        <v>株式会社ひよ幸</v>
      </c>
      <c r="AD876" s="146" t="str">
        <v>訪問看護ステーション　みつき</v>
      </c>
      <c r="AE876" s="146" t="s">
        <v>8129</v>
      </c>
      <c r="AF876" s="134" t="s">
        <v>8130</v>
      </c>
      <c r="AG876" s="134" t="str" cm="1">
        <f t="array" ref="AG876">_xlfn.TEXTJOIN(",",TRUE,_xlfn._xlws.FILTER(市町村コード!$B$2:$B$186,ISNUMBER(SEARCH(市町村コード!$B$2:$B$186,K876))))</f>
        <v>札幌市</v>
      </c>
      <c r="AH876" s="134" t="s">
        <v>6712</v>
      </c>
      <c r="AI876" s="134" t="str">
        <f t="shared" si="26"/>
        <v xml:space="preserve">
札幌市豊平区月寒東二条１６丁目１番９２号２１５号室</v>
      </c>
      <c r="AJ876" s="134" t="str">
        <f t="shared" si="27"/>
        <v>〒062－0052</v>
      </c>
      <c r="AK876" s="134" t="s">
        <v>7124</v>
      </c>
      <c r="AO876" s="142" t="s">
        <v>2635</v>
      </c>
      <c r="AP876" s="134" t="str" cm="1">
        <f t="array" ref="AP876:AS876">_xlfn.TEXTSPLIT(AO876,CHAR(10))</f>
        <v>( 訪看10 )第    268 号</v>
      </c>
      <c r="AQ876" s="134" t="str">
        <v>( 訪看24 )第    516 号</v>
      </c>
      <c r="AR876" s="134" t="str">
        <v>( 訪看25 )第    496 号</v>
      </c>
      <c r="AS876" s="134" t="str">
        <v>( 訪看41 )第     54 号</v>
      </c>
      <c r="BM876" s="134" t="s">
        <v>12055</v>
      </c>
      <c r="BN876" s="134" t="s">
        <v>12056</v>
      </c>
      <c r="BO876" s="134" t="s">
        <v>12057</v>
      </c>
      <c r="BP876" s="134" t="s">
        <v>12058</v>
      </c>
    </row>
    <row r="877" spans="1:73" ht="57" customHeight="1" thickBot="1">
      <c r="A877" s="133"/>
      <c r="B877" s="184"/>
      <c r="C877" s="140" t="s">
        <v>2637</v>
      </c>
      <c r="D877" s="184"/>
      <c r="E877" s="174" t="s">
        <v>2638</v>
      </c>
      <c r="F877" s="174"/>
      <c r="G877" s="184"/>
      <c r="H877" s="175" t="s">
        <v>2639</v>
      </c>
      <c r="I877" s="175"/>
      <c r="J877" s="184"/>
      <c r="K877" s="175" t="s">
        <v>2640</v>
      </c>
      <c r="L877" s="175"/>
      <c r="M877" s="184"/>
      <c r="N877" s="182" t="s">
        <v>2641</v>
      </c>
      <c r="O877" s="182"/>
      <c r="P877" s="184"/>
      <c r="Q877" s="141" t="s">
        <v>2642</v>
      </c>
      <c r="R877" s="184"/>
      <c r="S877" s="173" t="s">
        <v>2643</v>
      </c>
      <c r="T877" s="173"/>
      <c r="U877" s="173"/>
      <c r="V877" s="173"/>
      <c r="W877" s="184"/>
      <c r="X877" s="133"/>
      <c r="Y877" s="133"/>
      <c r="AB877" s="134" t="s">
        <v>9422</v>
      </c>
      <c r="AC877" s="146" t="str" cm="1">
        <f t="array" ref="AC877:AD877">_xlfn.TEXTSPLIT(H877,CHAR(10))</f>
        <v>株式会社札幌看護会</v>
      </c>
      <c r="AD877" s="146" t="str">
        <v>札幌訪問看護ほーぷ</v>
      </c>
      <c r="AE877" s="146" t="s">
        <v>8131</v>
      </c>
      <c r="AF877" s="134" t="s">
        <v>8132</v>
      </c>
      <c r="AG877" s="134" t="str" cm="1">
        <f t="array" ref="AG877">_xlfn.TEXTJOIN(",",TRUE,_xlfn._xlws.FILTER(市町村コード!$B$2:$B$186,ISNUMBER(SEARCH(市町村コード!$B$2:$B$186,K877))))</f>
        <v>札幌市</v>
      </c>
      <c r="AH877" s="134" t="s">
        <v>6712</v>
      </c>
      <c r="AI877" s="134" t="str">
        <f t="shared" si="26"/>
        <v xml:space="preserve">
札幌市厚別区もみじ台西六丁目１番９号</v>
      </c>
      <c r="AJ877" s="134" t="str">
        <f t="shared" si="27"/>
        <v>〒004－0013</v>
      </c>
      <c r="AK877" s="134" t="s">
        <v>7125</v>
      </c>
      <c r="AO877" s="142" t="s">
        <v>2642</v>
      </c>
      <c r="AP877" s="134" t="str" cm="1">
        <f t="array" ref="AP877:AU877">_xlfn.TEXTSPLIT(AO877,CHAR(10))</f>
        <v>( 訪看10 )第    226 号</v>
      </c>
      <c r="AQ877" s="134" t="str">
        <v>( 訪看24 )第    414 号</v>
      </c>
      <c r="AR877" s="134" t="str">
        <v>( 訪看25 )第    513 号</v>
      </c>
      <c r="AS877" s="134" t="str">
        <v>( 訪看27 )第     49 号</v>
      </c>
      <c r="AT877" s="134" t="str">
        <v>( 訪看28 )第     37 号</v>
      </c>
      <c r="AU877" s="134" t="str">
        <v>( 訪看41 )第     55 号</v>
      </c>
      <c r="BM877" s="134" t="s">
        <v>12059</v>
      </c>
      <c r="BN877" s="134" t="s">
        <v>12060</v>
      </c>
      <c r="BO877" s="134" t="s">
        <v>12061</v>
      </c>
      <c r="BP877" s="134" t="s">
        <v>12062</v>
      </c>
      <c r="BQ877" s="134" t="s">
        <v>12063</v>
      </c>
      <c r="BR877" s="134" t="s">
        <v>12064</v>
      </c>
    </row>
    <row r="878" spans="1:73" ht="93" customHeight="1" thickBot="1">
      <c r="A878" s="133"/>
      <c r="B878" s="184"/>
      <c r="C878" s="140" t="s">
        <v>2644</v>
      </c>
      <c r="D878" s="184"/>
      <c r="E878" s="174" t="s">
        <v>2645</v>
      </c>
      <c r="F878" s="174"/>
      <c r="G878" s="184"/>
      <c r="H878" s="175" t="s">
        <v>2646</v>
      </c>
      <c r="I878" s="175"/>
      <c r="J878" s="184"/>
      <c r="K878" s="175" t="s">
        <v>2647</v>
      </c>
      <c r="L878" s="175"/>
      <c r="M878" s="184"/>
      <c r="N878" s="182" t="s">
        <v>2648</v>
      </c>
      <c r="O878" s="182"/>
      <c r="P878" s="184"/>
      <c r="Q878" s="141" t="s">
        <v>2649</v>
      </c>
      <c r="R878" s="184"/>
      <c r="S878" s="173" t="s">
        <v>2650</v>
      </c>
      <c r="T878" s="173"/>
      <c r="U878" s="173"/>
      <c r="V878" s="173"/>
      <c r="W878" s="184"/>
      <c r="X878" s="133"/>
      <c r="Y878" s="133"/>
      <c r="AB878" s="134" t="s">
        <v>9423</v>
      </c>
      <c r="AC878" s="146" t="str" cm="1">
        <f t="array" ref="AC878:AD878">_xlfn.TEXTSPLIT(H878,CHAR(10))</f>
        <v>合同会社アーレア</v>
      </c>
      <c r="AD878" s="146" t="str">
        <v>訪問看護ステーションアーレア</v>
      </c>
      <c r="AE878" s="146" t="s">
        <v>8133</v>
      </c>
      <c r="AF878" s="134" t="s">
        <v>8134</v>
      </c>
      <c r="AG878" s="134" t="str" cm="1">
        <f t="array" ref="AG878">_xlfn.TEXTJOIN(",",TRUE,_xlfn._xlws.FILTER(市町村コード!$B$2:$B$186,ISNUMBER(SEARCH(市町村コード!$B$2:$B$186,K878))))</f>
        <v>札幌市</v>
      </c>
      <c r="AH878" s="134" t="s">
        <v>6712</v>
      </c>
      <c r="AI878" s="134" t="str">
        <f t="shared" si="26"/>
        <v xml:space="preserve">
札幌市白石区北郷二条４丁目６番４３号ビッグバーンズマンション北郷Ⅲ　Ｄ棟２０２号室</v>
      </c>
      <c r="AJ878" s="134" t="str">
        <f t="shared" si="27"/>
        <v>〒003－0832</v>
      </c>
      <c r="AK878" s="134" t="s">
        <v>7037</v>
      </c>
      <c r="AO878" s="142" t="s">
        <v>2649</v>
      </c>
      <c r="AP878" s="134" t="str" cm="1">
        <f t="array" ref="AP878:AW878">_xlfn.TEXTSPLIT(AO878,CHAR(10))</f>
        <v>( 訪看10 )第    238 号</v>
      </c>
      <c r="AQ878" s="134" t="str">
        <v>( 訪看24 )第    442 号</v>
      </c>
      <c r="AR878" s="134" t="str">
        <v>( 訪看25 )第    536 号</v>
      </c>
      <c r="AS878" s="134" t="str">
        <v>( 訪看27 )第     55 号</v>
      </c>
      <c r="AT878" s="134" t="str">
        <v>( 訪看28 )第     42 号</v>
      </c>
      <c r="AU878" s="134" t="str">
        <v>( 訪ベⅠ１ )第    334 号</v>
      </c>
      <c r="AV878" s="134" t="str">
        <v>( 訪ベⅠ１注 )第    412 号</v>
      </c>
      <c r="AW878" s="134" t="str">
        <v>( 訪看41 )第    162 号</v>
      </c>
      <c r="BM878" s="134" t="s">
        <v>12065</v>
      </c>
      <c r="BN878" s="134" t="s">
        <v>12066</v>
      </c>
      <c r="BO878" s="134" t="s">
        <v>12067</v>
      </c>
      <c r="BP878" s="134" t="s">
        <v>12068</v>
      </c>
      <c r="BQ878" s="134" t="s">
        <v>12069</v>
      </c>
      <c r="BR878" s="134" t="s">
        <v>12070</v>
      </c>
      <c r="BS878" s="134" t="s">
        <v>12071</v>
      </c>
      <c r="BT878" s="134" t="s">
        <v>12072</v>
      </c>
    </row>
    <row r="879" spans="1:73" ht="45.95" customHeight="1" thickBot="1">
      <c r="A879" s="133"/>
      <c r="B879" s="184"/>
      <c r="C879" s="140" t="s">
        <v>2651</v>
      </c>
      <c r="D879" s="184"/>
      <c r="E879" s="174" t="s">
        <v>2652</v>
      </c>
      <c r="F879" s="174"/>
      <c r="G879" s="184"/>
      <c r="H879" s="175" t="s">
        <v>2653</v>
      </c>
      <c r="I879" s="175"/>
      <c r="J879" s="184"/>
      <c r="K879" s="175" t="s">
        <v>2654</v>
      </c>
      <c r="L879" s="175"/>
      <c r="M879" s="184"/>
      <c r="N879" s="182" t="s">
        <v>2655</v>
      </c>
      <c r="O879" s="182"/>
      <c r="P879" s="184"/>
      <c r="Q879" s="141" t="s">
        <v>2656</v>
      </c>
      <c r="R879" s="184"/>
      <c r="S879" s="173" t="s">
        <v>2657</v>
      </c>
      <c r="T879" s="173"/>
      <c r="U879" s="173"/>
      <c r="V879" s="173"/>
      <c r="W879" s="184"/>
      <c r="X879" s="133"/>
      <c r="Y879" s="133"/>
      <c r="AB879" s="134" t="s">
        <v>9424</v>
      </c>
      <c r="AC879" s="146" t="str" cm="1">
        <f t="array" ref="AC879:AD879">_xlfn.TEXTSPLIT(H879,CHAR(10))</f>
        <v>株式会社オストジャパングループ</v>
      </c>
      <c r="AD879" s="146" t="str">
        <v>オストケア訪問看護あつべつ</v>
      </c>
      <c r="AE879" s="146" t="s">
        <v>8123</v>
      </c>
      <c r="AF879" s="134" t="s">
        <v>8135</v>
      </c>
      <c r="AG879" s="134" t="str" cm="1">
        <f t="array" ref="AG879">_xlfn.TEXTJOIN(",",TRUE,_xlfn._xlws.FILTER(市町村コード!$B$2:$B$186,ISNUMBER(SEARCH(市町村コード!$B$2:$B$186,K879))))</f>
        <v>札幌市</v>
      </c>
      <c r="AH879" s="134" t="s">
        <v>6712</v>
      </c>
      <c r="AI879" s="134" t="str">
        <f t="shared" si="26"/>
        <v xml:space="preserve">
札幌市厚別区もみじ台北６丁目１番３０号</v>
      </c>
      <c r="AJ879" s="134" t="str">
        <f t="shared" si="27"/>
        <v>〒004－0014</v>
      </c>
      <c r="AK879" s="134" t="s">
        <v>7116</v>
      </c>
      <c r="AO879" s="142" t="s">
        <v>2656</v>
      </c>
      <c r="AP879" s="134" t="str" cm="1">
        <f t="array" ref="AP879:AR879">_xlfn.TEXTSPLIT(AO879,CHAR(10))</f>
        <v>( 訪看24 )第    446 号</v>
      </c>
      <c r="AQ879" s="134" t="str">
        <v>( 訪看25 )第    541 号</v>
      </c>
      <c r="AR879" s="134" t="str">
        <v>( 訪看41 )第    220 号</v>
      </c>
      <c r="BM879" s="134" t="s">
        <v>12073</v>
      </c>
      <c r="BN879" s="134" t="s">
        <v>12074</v>
      </c>
      <c r="BO879" s="134" t="s">
        <v>12075</v>
      </c>
    </row>
    <row r="880" spans="1:73" ht="84" customHeight="1" thickBot="1">
      <c r="A880" s="133"/>
      <c r="B880" s="184"/>
      <c r="C880" s="140" t="s">
        <v>2658</v>
      </c>
      <c r="D880" s="184"/>
      <c r="E880" s="174" t="s">
        <v>2659</v>
      </c>
      <c r="F880" s="174"/>
      <c r="G880" s="184"/>
      <c r="H880" s="175" t="s">
        <v>2660</v>
      </c>
      <c r="I880" s="175"/>
      <c r="J880" s="184"/>
      <c r="K880" s="175" t="s">
        <v>2661</v>
      </c>
      <c r="L880" s="175"/>
      <c r="M880" s="184"/>
      <c r="N880" s="182" t="s">
        <v>2662</v>
      </c>
      <c r="O880" s="182"/>
      <c r="P880" s="184"/>
      <c r="Q880" s="141" t="s">
        <v>2663</v>
      </c>
      <c r="R880" s="184"/>
      <c r="S880" s="173" t="s">
        <v>2664</v>
      </c>
      <c r="T880" s="173"/>
      <c r="U880" s="173"/>
      <c r="V880" s="173"/>
      <c r="W880" s="184"/>
      <c r="X880" s="133"/>
      <c r="Y880" s="133"/>
      <c r="AB880" s="134" t="s">
        <v>9425</v>
      </c>
      <c r="AC880" s="146" t="str" cm="1">
        <f t="array" ref="AC880:AD880">_xlfn.TEXTSPLIT(H880,CHAR(10))</f>
        <v>医療法人晴生会</v>
      </c>
      <c r="AD880" s="146" t="str">
        <v>グラーネ訪問看護ステーション</v>
      </c>
      <c r="AE880" s="146" t="s">
        <v>8136</v>
      </c>
      <c r="AF880" s="134" t="s">
        <v>8137</v>
      </c>
      <c r="AG880" s="134" t="str" cm="1">
        <f t="array" ref="AG880">_xlfn.TEXTJOIN(",",TRUE,_xlfn._xlws.FILTER(市町村コード!$B$2:$B$186,ISNUMBER(SEARCH(市町村コード!$B$2:$B$186,K880))))</f>
        <v>札幌市</v>
      </c>
      <c r="AH880" s="134" t="s">
        <v>6712</v>
      </c>
      <c r="AI880" s="134" t="str">
        <f t="shared" si="26"/>
        <v xml:space="preserve">
札幌市南区北ノ沢１８０４番地５２</v>
      </c>
      <c r="AJ880" s="134" t="str">
        <f t="shared" si="27"/>
        <v>〒005－0832</v>
      </c>
      <c r="AK880" s="134" t="s">
        <v>7126</v>
      </c>
      <c r="AO880" s="142" t="s">
        <v>2663</v>
      </c>
      <c r="AP880" s="134" t="str" cm="1">
        <f t="array" ref="AP880:AX880">_xlfn.TEXTSPLIT(AO880,CHAR(10))</f>
        <v>( 訪看10 )第    239 号</v>
      </c>
      <c r="AQ880" s="134" t="str">
        <v>( 訪看23 )第   1024 号</v>
      </c>
      <c r="AR880" s="134" t="str">
        <v>( 訪看24 )第    443 号</v>
      </c>
      <c r="AS880" s="134" t="str">
        <v>( 訪看25 )第    538 号</v>
      </c>
      <c r="AT880" s="134" t="str">
        <v>( 訪看27 )第     56 号</v>
      </c>
      <c r="AU880" s="134" t="str">
        <v>( 訪看28 )第     43 号</v>
      </c>
      <c r="AV880" s="134" t="str">
        <v>( 訪看34 )第    405 号</v>
      </c>
      <c r="AW880" s="134" t="str">
        <v>( 訪看40 )第    203 号</v>
      </c>
      <c r="AX880" s="134" t="str">
        <v>( 訪看41 )第    400 号</v>
      </c>
      <c r="BM880" s="134" t="s">
        <v>12076</v>
      </c>
      <c r="BN880" s="134" t="s">
        <v>12077</v>
      </c>
      <c r="BO880" s="134" t="s">
        <v>12078</v>
      </c>
      <c r="BP880" s="134" t="s">
        <v>12079</v>
      </c>
      <c r="BQ880" s="134" t="s">
        <v>12080</v>
      </c>
      <c r="BR880" s="134" t="s">
        <v>12081</v>
      </c>
      <c r="BS880" s="134" t="s">
        <v>12082</v>
      </c>
      <c r="BT880" s="134" t="s">
        <v>12083</v>
      </c>
      <c r="BU880" s="134" t="s">
        <v>12084</v>
      </c>
    </row>
    <row r="881" spans="1:76" ht="60" customHeight="1" thickBot="1">
      <c r="A881" s="133"/>
      <c r="B881" s="184"/>
      <c r="C881" s="133"/>
      <c r="D881" s="184"/>
      <c r="E881" s="133"/>
      <c r="F881" s="133"/>
      <c r="G881" s="184"/>
      <c r="H881" s="133"/>
      <c r="I881" s="133"/>
      <c r="J881" s="184"/>
      <c r="K881" s="133"/>
      <c r="L881" s="133"/>
      <c r="M881" s="184"/>
      <c r="N881" s="133"/>
      <c r="O881" s="133"/>
      <c r="P881" s="184"/>
      <c r="Q881" s="133"/>
      <c r="R881" s="184"/>
      <c r="S881" s="133"/>
      <c r="T881" s="133"/>
      <c r="U881" s="133"/>
      <c r="V881" s="133"/>
      <c r="W881" s="184"/>
      <c r="X881" s="133"/>
      <c r="Y881" s="133"/>
      <c r="AB881" s="134" t="s">
        <v>6911</v>
      </c>
      <c r="AC881" s="146" t="e" cm="1">
        <f t="array" ref="AC881">_xlfn.TEXTSPLIT(H881,CHAR(10))</f>
        <v>#VALUE!</v>
      </c>
      <c r="AD881" s="146"/>
      <c r="AE881" s="146" t="e">
        <v>#VALUE!</v>
      </c>
      <c r="AG881" s="134" t="e" cm="1" vm="1">
        <f t="array" ref="AG881">_xlfn.TEXTJOIN(",",TRUE,_xlfn._xlws.FILTER(市町村コード!$B$2:$B$186,ISNUMBER(SEARCH(市町村コード!$B$2:$B$186,K881))))</f>
        <v>#VALUE!</v>
      </c>
      <c r="AH881" s="134" t="e" vm="1">
        <v>#VALUE!</v>
      </c>
      <c r="AI881" s="134" t="str">
        <f t="shared" si="26"/>
        <v/>
      </c>
      <c r="AJ881" s="134" t="str">
        <f t="shared" si="27"/>
        <v/>
      </c>
      <c r="AK881" s="134" t="s">
        <v>6911</v>
      </c>
      <c r="AO881" s="133"/>
      <c r="AP881" s="134" t="e" cm="1">
        <f t="array" ref="AP881">_xlfn.TEXTSPLIT(AO881,CHAR(10))</f>
        <v>#VALUE!</v>
      </c>
      <c r="BM881" s="134" t="e">
        <v>#VALUE!</v>
      </c>
    </row>
    <row r="882" spans="1:76" ht="0.95" customHeight="1">
      <c r="A882" s="133"/>
      <c r="B882" s="183"/>
      <c r="C882" s="183"/>
      <c r="D882" s="183"/>
      <c r="E882" s="183"/>
      <c r="F882" s="183"/>
      <c r="G882" s="183"/>
      <c r="H882" s="183"/>
      <c r="I882" s="183"/>
      <c r="J882" s="183"/>
      <c r="K882" s="183"/>
      <c r="L882" s="183"/>
      <c r="M882" s="183"/>
      <c r="N882" s="183"/>
      <c r="O882" s="183"/>
      <c r="P882" s="183"/>
      <c r="Q882" s="183"/>
      <c r="R882" s="183"/>
      <c r="S882" s="183"/>
      <c r="T882" s="183"/>
      <c r="U882" s="183"/>
      <c r="V882" s="183"/>
      <c r="W882" s="133"/>
      <c r="X882" s="133"/>
      <c r="Y882" s="133"/>
      <c r="AB882" s="134" t="s">
        <v>6911</v>
      </c>
      <c r="AC882" s="146" t="e" cm="1">
        <f t="array" ref="AC882">_xlfn.TEXTSPLIT(H882,CHAR(10))</f>
        <v>#VALUE!</v>
      </c>
      <c r="AD882" s="146"/>
      <c r="AE882" s="146" t="e">
        <v>#VALUE!</v>
      </c>
      <c r="AG882" s="134" t="e" cm="1" vm="1">
        <f t="array" ref="AG882">_xlfn.TEXTJOIN(",",TRUE,_xlfn._xlws.FILTER(市町村コード!$B$2:$B$186,ISNUMBER(SEARCH(市町村コード!$B$2:$B$186,K882))))</f>
        <v>#VALUE!</v>
      </c>
      <c r="AH882" s="134" t="e" vm="1">
        <v>#VALUE!</v>
      </c>
      <c r="AI882" s="134" t="str">
        <f t="shared" si="26"/>
        <v/>
      </c>
      <c r="AJ882" s="134" t="str">
        <f t="shared" si="27"/>
        <v/>
      </c>
      <c r="AK882" s="134" t="s">
        <v>6911</v>
      </c>
      <c r="AP882" s="134" t="e" cm="1">
        <f t="array" ref="AP882">_xlfn.TEXTSPLIT(AO882,CHAR(10))</f>
        <v>#VALUE!</v>
      </c>
      <c r="BM882" s="134" t="e">
        <v>#VALUE!</v>
      </c>
    </row>
    <row r="883" spans="1:76" ht="60" customHeight="1">
      <c r="A883" s="133"/>
      <c r="B883" s="133"/>
      <c r="C883" s="133"/>
      <c r="D883" s="133"/>
      <c r="E883" s="133"/>
      <c r="F883" s="133"/>
      <c r="G883" s="133"/>
      <c r="H883" s="133"/>
      <c r="I883" s="133"/>
      <c r="J883" s="133"/>
      <c r="K883" s="133"/>
      <c r="L883" s="133"/>
      <c r="M883" s="133"/>
      <c r="N883" s="133"/>
      <c r="O883" s="133"/>
      <c r="P883" s="133"/>
      <c r="Q883" s="133"/>
      <c r="R883" s="133"/>
      <c r="S883" s="133"/>
      <c r="T883" s="133"/>
      <c r="U883" s="133"/>
      <c r="V883" s="133"/>
      <c r="W883" s="133"/>
      <c r="X883" s="133"/>
      <c r="Y883" s="133"/>
      <c r="AB883" s="134" t="s">
        <v>6911</v>
      </c>
      <c r="AC883" s="146" t="e" cm="1">
        <f t="array" ref="AC883">_xlfn.TEXTSPLIT(H883,CHAR(10))</f>
        <v>#VALUE!</v>
      </c>
      <c r="AD883" s="146"/>
      <c r="AE883" s="146" t="e">
        <v>#VALUE!</v>
      </c>
      <c r="AG883" s="134" t="e" cm="1" vm="1">
        <f t="array" ref="AG883">_xlfn.TEXTJOIN(",",TRUE,_xlfn._xlws.FILTER(市町村コード!$B$2:$B$186,ISNUMBER(SEARCH(市町村コード!$B$2:$B$186,K883))))</f>
        <v>#VALUE!</v>
      </c>
      <c r="AH883" s="134" t="e" vm="1">
        <v>#VALUE!</v>
      </c>
      <c r="AI883" s="134" t="str">
        <f t="shared" si="26"/>
        <v/>
      </c>
      <c r="AJ883" s="134" t="str">
        <f t="shared" si="27"/>
        <v/>
      </c>
      <c r="AK883" s="134" t="s">
        <v>6911</v>
      </c>
      <c r="AO883" s="133"/>
      <c r="AP883" s="134" t="e" cm="1">
        <f t="array" ref="AP883">_xlfn.TEXTSPLIT(AO883,CHAR(10))</f>
        <v>#VALUE!</v>
      </c>
      <c r="BM883" s="134" t="e">
        <v>#VALUE!</v>
      </c>
    </row>
    <row r="884" spans="1:76" ht="12" customHeight="1">
      <c r="A884" s="133"/>
      <c r="B884" s="133"/>
      <c r="C884" s="133"/>
      <c r="D884" s="133"/>
      <c r="E884" s="133"/>
      <c r="F884" s="133"/>
      <c r="G884" s="133"/>
      <c r="H884" s="133"/>
      <c r="I884" s="133"/>
      <c r="J884" s="133"/>
      <c r="K884" s="133"/>
      <c r="L884" s="133"/>
      <c r="M884" s="133"/>
      <c r="N884" s="133"/>
      <c r="O884" s="133"/>
      <c r="P884" s="133"/>
      <c r="Q884" s="133"/>
      <c r="R884" s="133"/>
      <c r="S884" s="133"/>
      <c r="T884" s="133"/>
      <c r="U884" s="133"/>
      <c r="V884" s="133"/>
      <c r="W884" s="133"/>
      <c r="X884" s="133"/>
      <c r="Y884" s="133"/>
      <c r="AB884" s="134" t="s">
        <v>6911</v>
      </c>
      <c r="AC884" s="146" t="e" cm="1">
        <f t="array" ref="AC884">_xlfn.TEXTSPLIT(H884,CHAR(10))</f>
        <v>#VALUE!</v>
      </c>
      <c r="AD884" s="146"/>
      <c r="AE884" s="146" t="e">
        <v>#VALUE!</v>
      </c>
      <c r="AG884" s="134" t="e" cm="1" vm="1">
        <f t="array" ref="AG884">_xlfn.TEXTJOIN(",",TRUE,_xlfn._xlws.FILTER(市町村コード!$B$2:$B$186,ISNUMBER(SEARCH(市町村コード!$B$2:$B$186,K884))))</f>
        <v>#VALUE!</v>
      </c>
      <c r="AH884" s="134" t="e" vm="1">
        <v>#VALUE!</v>
      </c>
      <c r="AI884" s="134" t="str">
        <f t="shared" si="26"/>
        <v/>
      </c>
      <c r="AJ884" s="134" t="str">
        <f t="shared" si="27"/>
        <v/>
      </c>
      <c r="AK884" s="134" t="s">
        <v>6911</v>
      </c>
      <c r="AO884" s="133"/>
      <c r="AP884" s="134" t="e" cm="1">
        <f t="array" ref="AP884">_xlfn.TEXTSPLIT(AO884,CHAR(10))</f>
        <v>#VALUE!</v>
      </c>
      <c r="BM884" s="134" t="e">
        <v>#VALUE!</v>
      </c>
    </row>
    <row r="885" spans="1:76" ht="8.1" customHeight="1">
      <c r="A885" s="133"/>
      <c r="B885" s="133"/>
      <c r="C885" s="133"/>
      <c r="D885" s="133"/>
      <c r="E885" s="133"/>
      <c r="F885" s="133"/>
      <c r="G885" s="133"/>
      <c r="H885" s="133"/>
      <c r="I885" s="178" t="s">
        <v>476</v>
      </c>
      <c r="J885" s="178"/>
      <c r="K885" s="178"/>
      <c r="L885" s="133"/>
      <c r="M885" s="133"/>
      <c r="N885" s="133"/>
      <c r="O885" s="133"/>
      <c r="P885" s="133"/>
      <c r="Q885" s="133"/>
      <c r="R885" s="133"/>
      <c r="S885" s="133"/>
      <c r="T885" s="133"/>
      <c r="U885" s="133"/>
      <c r="V885" s="133"/>
      <c r="W885" s="133"/>
      <c r="X885" s="133"/>
      <c r="Y885" s="133"/>
      <c r="AB885" s="134" t="s">
        <v>6911</v>
      </c>
      <c r="AC885" s="146" t="e" cm="1">
        <f t="array" ref="AC885">_xlfn.TEXTSPLIT(H885,CHAR(10))</f>
        <v>#VALUE!</v>
      </c>
      <c r="AD885" s="146"/>
      <c r="AE885" s="146" t="e">
        <v>#VALUE!</v>
      </c>
      <c r="AG885" s="134" t="e" cm="1" vm="1">
        <f t="array" ref="AG885">_xlfn.TEXTJOIN(",",TRUE,_xlfn._xlws.FILTER(市町村コード!$B$2:$B$186,ISNUMBER(SEARCH(市町村コード!$B$2:$B$186,K885))))</f>
        <v>#VALUE!</v>
      </c>
      <c r="AH885" s="134" t="e" vm="1">
        <v>#VALUE!</v>
      </c>
      <c r="AI885" s="134" t="str">
        <f t="shared" si="26"/>
        <v/>
      </c>
      <c r="AJ885" s="134" t="str">
        <f t="shared" si="27"/>
        <v/>
      </c>
      <c r="AK885" s="134" t="s">
        <v>6911</v>
      </c>
      <c r="AO885" s="133"/>
      <c r="AP885" s="134" t="e" cm="1">
        <f t="array" ref="AP885">_xlfn.TEXTSPLIT(AO885,CHAR(10))</f>
        <v>#VALUE!</v>
      </c>
      <c r="BM885" s="134" t="e">
        <v>#VALUE!</v>
      </c>
    </row>
    <row r="886" spans="1:76" ht="12" customHeight="1">
      <c r="A886" s="133"/>
      <c r="B886" s="179"/>
      <c r="C886" s="179"/>
      <c r="D886" s="179"/>
      <c r="E886" s="179"/>
      <c r="F886" s="133"/>
      <c r="G886" s="133"/>
      <c r="H886" s="133"/>
      <c r="I886" s="178"/>
      <c r="J886" s="178"/>
      <c r="K886" s="178"/>
      <c r="L886" s="133"/>
      <c r="M886" s="133"/>
      <c r="N886" s="133"/>
      <c r="O886" s="133"/>
      <c r="P886" s="133"/>
      <c r="Q886" s="133"/>
      <c r="R886" s="133"/>
      <c r="S886" s="133"/>
      <c r="T886" s="133"/>
      <c r="U886" s="133"/>
      <c r="V886" s="133"/>
      <c r="W886" s="133"/>
      <c r="X886" s="133"/>
      <c r="Y886" s="133"/>
      <c r="AB886" s="134" t="s">
        <v>6911</v>
      </c>
      <c r="AC886" s="146" t="e" cm="1">
        <f t="array" ref="AC886">_xlfn.TEXTSPLIT(H886,CHAR(10))</f>
        <v>#VALUE!</v>
      </c>
      <c r="AD886" s="146"/>
      <c r="AE886" s="146" t="e">
        <v>#VALUE!</v>
      </c>
      <c r="AG886" s="134" t="e" cm="1" vm="1">
        <f t="array" ref="AG886">_xlfn.TEXTJOIN(",",TRUE,_xlfn._xlws.FILTER(市町村コード!$B$2:$B$186,ISNUMBER(SEARCH(市町村コード!$B$2:$B$186,K886))))</f>
        <v>#VALUE!</v>
      </c>
      <c r="AH886" s="134" t="e" vm="1">
        <v>#VALUE!</v>
      </c>
      <c r="AI886" s="134" t="str">
        <f t="shared" si="26"/>
        <v/>
      </c>
      <c r="AJ886" s="134" t="str">
        <f t="shared" si="27"/>
        <v/>
      </c>
      <c r="AK886" s="134" t="s">
        <v>6911</v>
      </c>
      <c r="AO886" s="133"/>
      <c r="AP886" s="134" t="e" cm="1">
        <f t="array" ref="AP886">_xlfn.TEXTSPLIT(AO886,CHAR(10))</f>
        <v>#VALUE!</v>
      </c>
      <c r="BM886" s="134" t="e">
        <v>#VALUE!</v>
      </c>
    </row>
    <row r="887" spans="1:76" ht="14.1" customHeight="1">
      <c r="A887" s="133"/>
      <c r="B887" s="133"/>
      <c r="C887" s="180" t="s">
        <v>477</v>
      </c>
      <c r="D887" s="180"/>
      <c r="E887" s="180"/>
      <c r="F887" s="180"/>
      <c r="G887" s="180"/>
      <c r="H887" s="180"/>
      <c r="I887" s="180"/>
      <c r="J887" s="180"/>
      <c r="K887" s="180"/>
      <c r="L887" s="133"/>
      <c r="M887" s="133"/>
      <c r="N887" s="133"/>
      <c r="O887" s="181" t="s">
        <v>478</v>
      </c>
      <c r="P887" s="181"/>
      <c r="Q887" s="181"/>
      <c r="R887" s="181"/>
      <c r="S887" s="181"/>
      <c r="T887" s="135" t="s">
        <v>879</v>
      </c>
      <c r="U887" s="136" t="s">
        <v>480</v>
      </c>
      <c r="V887" s="133"/>
      <c r="W887" s="133"/>
      <c r="X887" s="133"/>
      <c r="Y887" s="133"/>
      <c r="AB887" s="134" t="s">
        <v>6911</v>
      </c>
      <c r="AC887" s="146" t="e" cm="1">
        <f t="array" ref="AC887">_xlfn.TEXTSPLIT(H887,CHAR(10))</f>
        <v>#VALUE!</v>
      </c>
      <c r="AD887" s="146"/>
      <c r="AE887" s="146" t="e">
        <v>#VALUE!</v>
      </c>
      <c r="AG887" s="134" t="e" cm="1" vm="1">
        <f t="array" ref="AG887">_xlfn.TEXTJOIN(",",TRUE,_xlfn._xlws.FILTER(市町村コード!$B$2:$B$186,ISNUMBER(SEARCH(市町村コード!$B$2:$B$186,K887))))</f>
        <v>#VALUE!</v>
      </c>
      <c r="AH887" s="134" t="e" vm="1">
        <v>#VALUE!</v>
      </c>
      <c r="AI887" s="134" t="str">
        <f t="shared" si="26"/>
        <v/>
      </c>
      <c r="AJ887" s="134" t="str">
        <f t="shared" si="27"/>
        <v/>
      </c>
      <c r="AK887" s="134" t="s">
        <v>6911</v>
      </c>
      <c r="AP887" s="134" t="e" cm="1">
        <f t="array" ref="AP887">_xlfn.TEXTSPLIT(AO887,CHAR(10))</f>
        <v>#VALUE!</v>
      </c>
      <c r="BM887" s="134" t="e">
        <v>#VALUE!</v>
      </c>
    </row>
    <row r="888" spans="1:76" ht="0.95" customHeight="1" thickBot="1">
      <c r="A888" s="133"/>
      <c r="B888" s="133"/>
      <c r="C888" s="133"/>
      <c r="D888" s="133"/>
      <c r="E888" s="133"/>
      <c r="F888" s="133"/>
      <c r="G888" s="133"/>
      <c r="H888" s="133"/>
      <c r="I888" s="133"/>
      <c r="J888" s="133"/>
      <c r="K888" s="133"/>
      <c r="L888" s="133"/>
      <c r="M888" s="133"/>
      <c r="N888" s="133"/>
      <c r="O888" s="133"/>
      <c r="P888" s="133"/>
      <c r="Q888" s="133"/>
      <c r="R888" s="133"/>
      <c r="S888" s="133"/>
      <c r="T888" s="133"/>
      <c r="U888" s="133"/>
      <c r="V888" s="133"/>
      <c r="W888" s="133"/>
      <c r="X888" s="133"/>
      <c r="Y888" s="133"/>
      <c r="AB888" s="134" t="s">
        <v>6911</v>
      </c>
      <c r="AC888" s="146" t="e" cm="1">
        <f t="array" ref="AC888">_xlfn.TEXTSPLIT(H888,CHAR(10))</f>
        <v>#VALUE!</v>
      </c>
      <c r="AD888" s="146"/>
      <c r="AE888" s="146" t="e">
        <v>#VALUE!</v>
      </c>
      <c r="AG888" s="134" t="e" cm="1" vm="1">
        <f t="array" ref="AG888">_xlfn.TEXTJOIN(",",TRUE,_xlfn._xlws.FILTER(市町村コード!$B$2:$B$186,ISNUMBER(SEARCH(市町村コード!$B$2:$B$186,K888))))</f>
        <v>#VALUE!</v>
      </c>
      <c r="AH888" s="134" t="e" vm="1">
        <v>#VALUE!</v>
      </c>
      <c r="AI888" s="134" t="str">
        <f t="shared" si="26"/>
        <v/>
      </c>
      <c r="AJ888" s="134" t="str">
        <f t="shared" si="27"/>
        <v/>
      </c>
      <c r="AK888" s="134" t="s">
        <v>6911</v>
      </c>
      <c r="AO888" s="133"/>
      <c r="AP888" s="134" t="e" cm="1">
        <f t="array" ref="AP888">_xlfn.TEXTSPLIT(AO888,CHAR(10))</f>
        <v>#VALUE!</v>
      </c>
      <c r="BM888" s="134" t="e">
        <v>#VALUE!</v>
      </c>
    </row>
    <row r="889" spans="1:76" ht="0.95" customHeight="1">
      <c r="A889" s="133"/>
      <c r="B889" s="176"/>
      <c r="C889" s="176"/>
      <c r="D889" s="176"/>
      <c r="E889" s="176"/>
      <c r="F889" s="176"/>
      <c r="G889" s="176"/>
      <c r="H889" s="176"/>
      <c r="I889" s="176"/>
      <c r="J889" s="176"/>
      <c r="K889" s="176"/>
      <c r="L889" s="176"/>
      <c r="M889" s="176"/>
      <c r="N889" s="176"/>
      <c r="O889" s="176"/>
      <c r="P889" s="176"/>
      <c r="Q889" s="176"/>
      <c r="R889" s="176"/>
      <c r="S889" s="176"/>
      <c r="T889" s="176"/>
      <c r="U889" s="176"/>
      <c r="V889" s="176"/>
      <c r="W889" s="176"/>
      <c r="X889" s="133"/>
      <c r="Y889" s="133"/>
      <c r="AB889" s="134" t="s">
        <v>6911</v>
      </c>
      <c r="AC889" s="146" t="e" cm="1">
        <f t="array" ref="AC889">_xlfn.TEXTSPLIT(H889,CHAR(10))</f>
        <v>#VALUE!</v>
      </c>
      <c r="AD889" s="146"/>
      <c r="AE889" s="146" t="e">
        <v>#VALUE!</v>
      </c>
      <c r="AG889" s="134" t="e" cm="1" vm="1">
        <f t="array" ref="AG889">_xlfn.TEXTJOIN(",",TRUE,_xlfn._xlws.FILTER(市町村コード!$B$2:$B$186,ISNUMBER(SEARCH(市町村コード!$B$2:$B$186,K889))))</f>
        <v>#VALUE!</v>
      </c>
      <c r="AH889" s="134" t="e" vm="1">
        <v>#VALUE!</v>
      </c>
      <c r="AI889" s="134" t="str">
        <f t="shared" si="26"/>
        <v/>
      </c>
      <c r="AJ889" s="134" t="str">
        <f t="shared" si="27"/>
        <v/>
      </c>
      <c r="AK889" s="134" t="s">
        <v>6911</v>
      </c>
      <c r="AP889" s="134" t="e" cm="1">
        <f t="array" ref="AP889">_xlfn.TEXTSPLIT(AO889,CHAR(10))</f>
        <v>#VALUE!</v>
      </c>
      <c r="BM889" s="134" t="e">
        <v>#VALUE!</v>
      </c>
    </row>
    <row r="890" spans="1:76" ht="15.95" customHeight="1" thickBot="1">
      <c r="A890" s="133"/>
      <c r="B890" s="137"/>
      <c r="C890" s="138" t="s">
        <v>481</v>
      </c>
      <c r="D890" s="137"/>
      <c r="E890" s="177" t="s">
        <v>482</v>
      </c>
      <c r="F890" s="177"/>
      <c r="G890" s="137"/>
      <c r="H890" s="177" t="s">
        <v>483</v>
      </c>
      <c r="I890" s="177"/>
      <c r="J890" s="137"/>
      <c r="K890" s="177" t="s">
        <v>484</v>
      </c>
      <c r="L890" s="177"/>
      <c r="M890" s="137"/>
      <c r="N890" s="177" t="s">
        <v>485</v>
      </c>
      <c r="O890" s="177"/>
      <c r="P890" s="137"/>
      <c r="Q890" s="139" t="s">
        <v>486</v>
      </c>
      <c r="R890" s="137"/>
      <c r="S890" s="177" t="s">
        <v>487</v>
      </c>
      <c r="T890" s="177"/>
      <c r="U890" s="177"/>
      <c r="V890" s="177"/>
      <c r="W890" s="137"/>
      <c r="X890" s="133"/>
      <c r="Y890" s="133"/>
      <c r="AB890" s="134" t="s">
        <v>482</v>
      </c>
      <c r="AC890" s="146" t="str" cm="1">
        <f t="array" ref="AC890">_xlfn.TEXTSPLIT(H890,CHAR(10))</f>
        <v>事業者名/事業所名</v>
      </c>
      <c r="AD890" s="146"/>
      <c r="AE890" s="146" t="s">
        <v>483</v>
      </c>
      <c r="AG890" s="134" t="e" cm="1" vm="1">
        <f t="array" ref="AG890">_xlfn.TEXTJOIN(",",TRUE,_xlfn._xlws.FILTER(市町村コード!$B$2:$B$186,ISNUMBER(SEARCH(市町村コード!$B$2:$B$186,K890))))</f>
        <v>#VALUE!</v>
      </c>
      <c r="AH890" s="134" t="e" vm="1">
        <v>#VALUE!</v>
      </c>
      <c r="AI890" s="134" t="str">
        <f t="shared" si="26"/>
        <v/>
      </c>
      <c r="AJ890" s="134" t="str">
        <f t="shared" si="27"/>
        <v>事業所所在地</v>
      </c>
      <c r="AK890" s="134" t="s">
        <v>484</v>
      </c>
      <c r="AO890" s="139" t="s">
        <v>486</v>
      </c>
      <c r="AP890" s="134" t="str" cm="1">
        <f t="array" ref="AP890">_xlfn.TEXTSPLIT(AO890,CHAR(10))</f>
        <v>受理番号</v>
      </c>
      <c r="BM890" s="134" t="s">
        <v>486</v>
      </c>
    </row>
    <row r="891" spans="1:76" ht="102" customHeight="1" thickBot="1">
      <c r="A891" s="133"/>
      <c r="B891" s="184"/>
      <c r="C891" s="140" t="s">
        <v>2665</v>
      </c>
      <c r="D891" s="184"/>
      <c r="E891" s="174" t="s">
        <v>2666</v>
      </c>
      <c r="F891" s="174"/>
      <c r="G891" s="184"/>
      <c r="H891" s="175" t="s">
        <v>2667</v>
      </c>
      <c r="I891" s="175"/>
      <c r="J891" s="184"/>
      <c r="K891" s="175" t="s">
        <v>2668</v>
      </c>
      <c r="L891" s="175"/>
      <c r="M891" s="184"/>
      <c r="N891" s="182" t="s">
        <v>2669</v>
      </c>
      <c r="O891" s="182"/>
      <c r="P891" s="184"/>
      <c r="Q891" s="141" t="s">
        <v>2670</v>
      </c>
      <c r="R891" s="184"/>
      <c r="S891" s="173" t="s">
        <v>2671</v>
      </c>
      <c r="T891" s="173"/>
      <c r="U891" s="173"/>
      <c r="V891" s="173"/>
      <c r="W891" s="184"/>
      <c r="X891" s="133"/>
      <c r="Y891" s="133"/>
      <c r="AB891" s="134" t="s">
        <v>9426</v>
      </c>
      <c r="AC891" s="146" t="str" cm="1">
        <f t="array" ref="AC891:AD891">_xlfn.TEXTSPLIT(H891,CHAR(10))</f>
        <v>医療法人社団五風会</v>
      </c>
      <c r="AD891" s="146" t="str">
        <v>訪問看護ステーション　ラパン</v>
      </c>
      <c r="AE891" s="146" t="s">
        <v>8138</v>
      </c>
      <c r="AF891" s="134" t="s">
        <v>8139</v>
      </c>
      <c r="AG891" s="134" t="str" cm="1">
        <f t="array" ref="AG891">_xlfn.TEXTJOIN(",",TRUE,_xlfn._xlws.FILTER(市町村コード!$B$2:$B$186,ISNUMBER(SEARCH(市町村コード!$B$2:$B$186,K891))))</f>
        <v>札幌市</v>
      </c>
      <c r="AH891" s="134" t="s">
        <v>6712</v>
      </c>
      <c r="AI891" s="134" t="str">
        <f t="shared" si="26"/>
        <v xml:space="preserve">
札幌市清田区真栄３２８番地</v>
      </c>
      <c r="AJ891" s="134" t="str">
        <f t="shared" si="27"/>
        <v>〒004－0839</v>
      </c>
      <c r="AK891" s="134" t="s">
        <v>7118</v>
      </c>
      <c r="AO891" s="142" t="s">
        <v>2670</v>
      </c>
      <c r="AP891" s="134" t="str" cm="1">
        <f t="array" ref="AP891:AX891">_xlfn.TEXTSPLIT(AO891,CHAR(10))</f>
        <v>( 訪看10 )第    250 号</v>
      </c>
      <c r="AQ891" s="134" t="str">
        <v>( 訪看23 )第    453 号</v>
      </c>
      <c r="AR891" s="134" t="str">
        <v>( 訪看25 )第    548 号</v>
      </c>
      <c r="AS891" s="134" t="str">
        <v>( 訪看27 )第     66 号</v>
      </c>
      <c r="AT891" s="134" t="str">
        <v>( 訪看28 )第     52 号</v>
      </c>
      <c r="AU891" s="134" t="str">
        <v>( 訪看34 )第    309 号</v>
      </c>
      <c r="AV891" s="134" t="str">
        <v>( 訪ベⅠ１ )第    189 号</v>
      </c>
      <c r="AW891" s="134" t="str">
        <v>( 訪ベⅠ１注 )第    102 号</v>
      </c>
      <c r="AX891" s="134" t="str">
        <v>( 訪看41 )第    221 号</v>
      </c>
      <c r="BM891" s="134" t="s">
        <v>12085</v>
      </c>
      <c r="BN891" s="134" t="s">
        <v>12086</v>
      </c>
      <c r="BO891" s="134" t="s">
        <v>12087</v>
      </c>
      <c r="BP891" s="134" t="s">
        <v>12088</v>
      </c>
      <c r="BQ891" s="134" t="s">
        <v>12089</v>
      </c>
      <c r="BR891" s="134" t="s">
        <v>12090</v>
      </c>
      <c r="BS891" s="134" t="s">
        <v>12091</v>
      </c>
      <c r="BT891" s="134" t="s">
        <v>12092</v>
      </c>
      <c r="BU891" s="134" t="s">
        <v>12093</v>
      </c>
    </row>
    <row r="892" spans="1:76" ht="138" customHeight="1" thickBot="1">
      <c r="A892" s="133"/>
      <c r="B892" s="184"/>
      <c r="C892" s="140" t="s">
        <v>2672</v>
      </c>
      <c r="D892" s="184"/>
      <c r="E892" s="174" t="s">
        <v>2673</v>
      </c>
      <c r="F892" s="174"/>
      <c r="G892" s="184"/>
      <c r="H892" s="175" t="s">
        <v>2674</v>
      </c>
      <c r="I892" s="175"/>
      <c r="J892" s="184"/>
      <c r="K892" s="175" t="s">
        <v>2675</v>
      </c>
      <c r="L892" s="175"/>
      <c r="M892" s="184"/>
      <c r="N892" s="182" t="s">
        <v>2676</v>
      </c>
      <c r="O892" s="182"/>
      <c r="P892" s="184"/>
      <c r="Q892" s="141" t="s">
        <v>2677</v>
      </c>
      <c r="R892" s="184"/>
      <c r="S892" s="173" t="s">
        <v>2678</v>
      </c>
      <c r="T892" s="173"/>
      <c r="U892" s="173"/>
      <c r="V892" s="173"/>
      <c r="W892" s="184"/>
      <c r="X892" s="133"/>
      <c r="Y892" s="133"/>
      <c r="AB892" s="134" t="s">
        <v>9427</v>
      </c>
      <c r="AC892" s="146" t="str" cm="1">
        <f t="array" ref="AC892:AD892">_xlfn.TEXTSPLIT(H892,CHAR(10))</f>
        <v>合同会社　Ｔｏｔａｌ　Ｖｉｓｉｏｎ</v>
      </c>
      <c r="AD892" s="146" t="str">
        <v>訪問看護ステーションエース</v>
      </c>
      <c r="AE892" s="146" t="s">
        <v>8140</v>
      </c>
      <c r="AF892" s="134" t="s">
        <v>8141</v>
      </c>
      <c r="AG892" s="134" t="str" cm="1">
        <f t="array" ref="AG892">_xlfn.TEXTJOIN(",",TRUE,_xlfn._xlws.FILTER(市町村コード!$B$2:$B$186,ISNUMBER(SEARCH(市町村コード!$B$2:$B$186,K892))))</f>
        <v>札幌市</v>
      </c>
      <c r="AH892" s="134" t="s">
        <v>6712</v>
      </c>
      <c r="AI892" s="134" t="str">
        <f t="shared" si="26"/>
        <v xml:space="preserve">
札幌市豊平区福住一条１丁目１０番１号アーバン館福住１階</v>
      </c>
      <c r="AJ892" s="134" t="str">
        <f t="shared" si="27"/>
        <v>〒062－0041</v>
      </c>
      <c r="AK892" s="134" t="s">
        <v>7127</v>
      </c>
      <c r="AO892" s="142" t="s">
        <v>2677</v>
      </c>
      <c r="AP892" s="134" t="str" cm="1">
        <f t="array" ref="AP892:BA892">_xlfn.TEXTSPLIT(AO892,CHAR(10))</f>
        <v>( 訪看10 )第    271 号</v>
      </c>
      <c r="AQ892" s="134" t="str">
        <v>( 訪看23 )第    479 号</v>
      </c>
      <c r="AR892" s="134" t="str">
        <v>( 訪看25 )第    577 号</v>
      </c>
      <c r="AS892" s="134" t="str">
        <v>( 訪看27 )第     82 号</v>
      </c>
      <c r="AT892" s="134" t="str">
        <v>( 訪看28 )第     66 号</v>
      </c>
      <c r="AU892" s="134" t="str">
        <v>( 訪看機４ )第      2 号</v>
      </c>
      <c r="AV892" s="134" t="str">
        <v>( 訪看34 )第     11 号</v>
      </c>
      <c r="AW892" s="134" t="str">
        <v>( 訪看35 )第     19 号</v>
      </c>
      <c r="AX892" s="134" t="str">
        <v>( 訪看37 )第      6 号</v>
      </c>
      <c r="AY892" s="134" t="str">
        <v>( 訪ベⅠ１ )第    191 号</v>
      </c>
      <c r="AZ892" s="134" t="str">
        <v>( 訪ベⅠ１注 )第     62 号</v>
      </c>
      <c r="BA892" s="134" t="str">
        <v>( 訪看40 )第     98 号</v>
      </c>
      <c r="BM892" s="134" t="s">
        <v>12094</v>
      </c>
      <c r="BN892" s="134" t="s">
        <v>12095</v>
      </c>
      <c r="BO892" s="134" t="s">
        <v>12096</v>
      </c>
      <c r="BP892" s="134" t="s">
        <v>12097</v>
      </c>
      <c r="BQ892" s="134" t="s">
        <v>12098</v>
      </c>
      <c r="BR892" s="134" t="s">
        <v>12099</v>
      </c>
      <c r="BS892" s="134" t="s">
        <v>12100</v>
      </c>
      <c r="BT892" s="134" t="s">
        <v>12101</v>
      </c>
      <c r="BU892" s="134" t="s">
        <v>12102</v>
      </c>
      <c r="BV892" s="134" t="s">
        <v>12103</v>
      </c>
      <c r="BW892" s="134" t="s">
        <v>12104</v>
      </c>
      <c r="BX892" s="134" t="s">
        <v>12105</v>
      </c>
    </row>
    <row r="893" spans="1:76" ht="66" customHeight="1" thickBot="1">
      <c r="A893" s="133"/>
      <c r="B893" s="184"/>
      <c r="C893" s="140" t="s">
        <v>2679</v>
      </c>
      <c r="D893" s="184"/>
      <c r="E893" s="174" t="s">
        <v>2680</v>
      </c>
      <c r="F893" s="174"/>
      <c r="G893" s="184"/>
      <c r="H893" s="175" t="s">
        <v>2681</v>
      </c>
      <c r="I893" s="175"/>
      <c r="J893" s="184"/>
      <c r="K893" s="175" t="s">
        <v>2682</v>
      </c>
      <c r="L893" s="175"/>
      <c r="M893" s="184"/>
      <c r="N893" s="182" t="s">
        <v>2683</v>
      </c>
      <c r="O893" s="182"/>
      <c r="P893" s="184"/>
      <c r="Q893" s="141" t="s">
        <v>2684</v>
      </c>
      <c r="R893" s="184"/>
      <c r="S893" s="173" t="s">
        <v>2685</v>
      </c>
      <c r="T893" s="173"/>
      <c r="U893" s="173"/>
      <c r="V893" s="173"/>
      <c r="W893" s="184"/>
      <c r="X893" s="133"/>
      <c r="Y893" s="133"/>
      <c r="AB893" s="134" t="s">
        <v>9428</v>
      </c>
      <c r="AC893" s="146" t="str" cm="1">
        <f t="array" ref="AC893:AD893">_xlfn.TEXTSPLIT(H893,CHAR(10))</f>
        <v>合同会社ライフピア</v>
      </c>
      <c r="AD893" s="146" t="str">
        <v>訪問看護ステーションあすく厚別</v>
      </c>
      <c r="AE893" s="146" t="s">
        <v>8142</v>
      </c>
      <c r="AF893" s="134" t="s">
        <v>8143</v>
      </c>
      <c r="AG893" s="134" t="str" cm="1">
        <f t="array" ref="AG893">_xlfn.TEXTJOIN(",",TRUE,_xlfn._xlws.FILTER(市町村コード!$B$2:$B$186,ISNUMBER(SEARCH(市町村コード!$B$2:$B$186,K893))))</f>
        <v>札幌市</v>
      </c>
      <c r="AH893" s="134" t="s">
        <v>6712</v>
      </c>
      <c r="AI893" s="134" t="str">
        <f t="shared" si="26"/>
        <v xml:space="preserve">
札幌市厚別区青葉町７丁目６番１３号</v>
      </c>
      <c r="AJ893" s="134" t="str">
        <f t="shared" si="27"/>
        <v>〒004－0021</v>
      </c>
      <c r="AK893" s="134" t="s">
        <v>7103</v>
      </c>
      <c r="AO893" s="142" t="s">
        <v>2684</v>
      </c>
      <c r="AP893" s="134" t="str" cm="1">
        <f t="array" ref="AP893:AU893">_xlfn.TEXTSPLIT(AO893,CHAR(10))</f>
        <v>( 訪看10 )第    408 号</v>
      </c>
      <c r="AQ893" s="134" t="str">
        <v>( 訪看23 )第   1025 号</v>
      </c>
      <c r="AR893" s="134" t="str">
        <v>( 訪看24 )第    498 号</v>
      </c>
      <c r="AS893" s="134" t="str">
        <v>( 訪看25 )第    596 号</v>
      </c>
      <c r="AT893" s="134" t="str">
        <v>( 訪ベⅠ１ )第    632 号</v>
      </c>
      <c r="AU893" s="134" t="str">
        <v>( 訪看40 )第    202 号</v>
      </c>
      <c r="BM893" s="134" t="s">
        <v>12106</v>
      </c>
      <c r="BN893" s="134" t="s">
        <v>12107</v>
      </c>
      <c r="BO893" s="134" t="s">
        <v>12108</v>
      </c>
      <c r="BP893" s="134" t="s">
        <v>12109</v>
      </c>
      <c r="BQ893" s="134" t="s">
        <v>12110</v>
      </c>
      <c r="BR893" s="134" t="s">
        <v>12111</v>
      </c>
    </row>
    <row r="894" spans="1:76" ht="45.95" customHeight="1" thickBot="1">
      <c r="A894" s="133"/>
      <c r="B894" s="184"/>
      <c r="C894" s="140" t="s">
        <v>2686</v>
      </c>
      <c r="D894" s="184"/>
      <c r="E894" s="174" t="s">
        <v>2687</v>
      </c>
      <c r="F894" s="174"/>
      <c r="G894" s="184"/>
      <c r="H894" s="175" t="s">
        <v>2688</v>
      </c>
      <c r="I894" s="175"/>
      <c r="J894" s="184"/>
      <c r="K894" s="175" t="s">
        <v>2689</v>
      </c>
      <c r="L894" s="175"/>
      <c r="M894" s="184"/>
      <c r="N894" s="182" t="s">
        <v>2690</v>
      </c>
      <c r="O894" s="182"/>
      <c r="P894" s="184"/>
      <c r="Q894" s="141" t="s">
        <v>2691</v>
      </c>
      <c r="R894" s="184"/>
      <c r="S894" s="173" t="s">
        <v>2692</v>
      </c>
      <c r="T894" s="173"/>
      <c r="U894" s="173"/>
      <c r="V894" s="173"/>
      <c r="W894" s="184"/>
      <c r="X894" s="133"/>
      <c r="Y894" s="133"/>
      <c r="AB894" s="134" t="s">
        <v>9429</v>
      </c>
      <c r="AC894" s="146" t="str" cm="1">
        <f t="array" ref="AC894:AD894">_xlfn.TEXTSPLIT(H894,CHAR(10))</f>
        <v>株式会社オストジャパングループ</v>
      </c>
      <c r="AD894" s="146" t="str">
        <v>オストケア訪問看護しろいし</v>
      </c>
      <c r="AE894" s="146" t="s">
        <v>8123</v>
      </c>
      <c r="AF894" s="134" t="s">
        <v>8144</v>
      </c>
      <c r="AG894" s="134" t="str" cm="1">
        <f t="array" ref="AG894">_xlfn.TEXTJOIN(",",TRUE,_xlfn._xlws.FILTER(市町村コード!$B$2:$B$186,ISNUMBER(SEARCH(市町村コード!$B$2:$B$186,K894))))</f>
        <v>札幌市</v>
      </c>
      <c r="AH894" s="134" t="s">
        <v>6712</v>
      </c>
      <c r="AI894" s="134" t="str">
        <f t="shared" si="26"/>
        <v xml:space="preserve">
札幌市白石区平和通１丁目南２番３号</v>
      </c>
      <c r="AJ894" s="134" t="str">
        <f t="shared" si="27"/>
        <v>〒003－0028</v>
      </c>
      <c r="AK894" s="134" t="s">
        <v>6950</v>
      </c>
      <c r="AO894" s="142" t="s">
        <v>2691</v>
      </c>
      <c r="AP894" s="134" t="str" cm="1">
        <f t="array" ref="AP894:AR894">_xlfn.TEXTSPLIT(AO894,CHAR(10))</f>
        <v>( 訪看24 )第    489 号</v>
      </c>
      <c r="AQ894" s="134" t="str">
        <v>( 訪看25 )第    589 号</v>
      </c>
      <c r="AR894" s="134" t="str">
        <v>( 訪看41 )第    222 号</v>
      </c>
      <c r="BM894" s="134" t="s">
        <v>12112</v>
      </c>
      <c r="BN894" s="134" t="s">
        <v>12113</v>
      </c>
      <c r="BO894" s="134" t="s">
        <v>12114</v>
      </c>
    </row>
    <row r="895" spans="1:76" ht="102" customHeight="1" thickBot="1">
      <c r="A895" s="133"/>
      <c r="B895" s="184"/>
      <c r="C895" s="140" t="s">
        <v>2693</v>
      </c>
      <c r="D895" s="184"/>
      <c r="E895" s="174" t="s">
        <v>2694</v>
      </c>
      <c r="F895" s="174"/>
      <c r="G895" s="184"/>
      <c r="H895" s="175" t="s">
        <v>2695</v>
      </c>
      <c r="I895" s="175"/>
      <c r="J895" s="184"/>
      <c r="K895" s="175" t="s">
        <v>2696</v>
      </c>
      <c r="L895" s="175"/>
      <c r="M895" s="184"/>
      <c r="N895" s="182" t="s">
        <v>2697</v>
      </c>
      <c r="O895" s="182"/>
      <c r="P895" s="184"/>
      <c r="Q895" s="141" t="s">
        <v>2698</v>
      </c>
      <c r="R895" s="184"/>
      <c r="S895" s="173" t="s">
        <v>2699</v>
      </c>
      <c r="T895" s="173"/>
      <c r="U895" s="173"/>
      <c r="V895" s="173"/>
      <c r="W895" s="184"/>
      <c r="X895" s="133"/>
      <c r="Y895" s="133"/>
      <c r="AB895" s="134" t="s">
        <v>9430</v>
      </c>
      <c r="AC895" s="146" t="str" cm="1">
        <f t="array" ref="AC895:AD895">_xlfn.TEXTSPLIT(H895,CHAR(10))</f>
        <v>医療法人社団　日向会</v>
      </c>
      <c r="AD895" s="146" t="str">
        <v>訪問看護ステーションひまわり</v>
      </c>
      <c r="AE895" s="146" t="s">
        <v>8145</v>
      </c>
      <c r="AF895" s="134" t="s">
        <v>8146</v>
      </c>
      <c r="AG895" s="134" t="str" cm="1">
        <f t="array" ref="AG895">_xlfn.TEXTJOIN(",",TRUE,_xlfn._xlws.FILTER(市町村コード!$B$2:$B$186,ISNUMBER(SEARCH(市町村コード!$B$2:$B$186,K895))))</f>
        <v>札幌市</v>
      </c>
      <c r="AH895" s="134" t="s">
        <v>6712</v>
      </c>
      <c r="AI895" s="134" t="str">
        <f t="shared" si="26"/>
        <v xml:space="preserve">
札幌市豊平区月寒東三条１６丁目３－１０メディカルセンタービル２Ｆ</v>
      </c>
      <c r="AJ895" s="134" t="str">
        <f t="shared" si="27"/>
        <v>〒062－0053</v>
      </c>
      <c r="AK895" s="134" t="s">
        <v>7040</v>
      </c>
      <c r="AO895" s="142" t="s">
        <v>2698</v>
      </c>
      <c r="AP895" s="134" t="str" cm="1">
        <f t="array" ref="AP895:AY895">_xlfn.TEXTSPLIT(AO895,CHAR(10))</f>
        <v>( 訪看10 )第    281 号</v>
      </c>
      <c r="AQ895" s="134" t="str">
        <v>( 訪看23 )第   1182 号</v>
      </c>
      <c r="AR895" s="134" t="str">
        <v>( 訪看24 )第    502 号</v>
      </c>
      <c r="AS895" s="134" t="str">
        <v>( 訪看25 )第    601 号</v>
      </c>
      <c r="AT895" s="134" t="str">
        <v>( 訪看27 )第     87 号</v>
      </c>
      <c r="AU895" s="134" t="str">
        <v>( 訪看28 )第     70 号</v>
      </c>
      <c r="AV895" s="134" t="str">
        <v>( 訪看34 )第    404 号</v>
      </c>
      <c r="AW895" s="134" t="str">
        <v>( 訪看35 )第     24 号</v>
      </c>
      <c r="AX895" s="134" t="str">
        <v>( 訪ベⅠ１ )第    497 号</v>
      </c>
      <c r="AY895" s="134" t="str">
        <v>( 訪看40 )第    128 号</v>
      </c>
      <c r="BM895" s="134" t="s">
        <v>12115</v>
      </c>
      <c r="BN895" s="134" t="s">
        <v>12116</v>
      </c>
      <c r="BO895" s="134" t="s">
        <v>12117</v>
      </c>
      <c r="BP895" s="134" t="s">
        <v>12118</v>
      </c>
      <c r="BQ895" s="134" t="s">
        <v>12119</v>
      </c>
      <c r="BR895" s="134" t="s">
        <v>12120</v>
      </c>
      <c r="BS895" s="134" t="s">
        <v>12121</v>
      </c>
      <c r="BT895" s="134" t="s">
        <v>12122</v>
      </c>
      <c r="BU895" s="134" t="s">
        <v>12123</v>
      </c>
      <c r="BV895" s="134" t="s">
        <v>12124</v>
      </c>
    </row>
    <row r="896" spans="1:76" ht="15.95" customHeight="1" thickBot="1">
      <c r="A896" s="133"/>
      <c r="B896" s="184"/>
      <c r="C896" s="133"/>
      <c r="D896" s="184"/>
      <c r="E896" s="133"/>
      <c r="F896" s="133"/>
      <c r="G896" s="184"/>
      <c r="H896" s="133"/>
      <c r="I896" s="133"/>
      <c r="J896" s="184"/>
      <c r="K896" s="133"/>
      <c r="L896" s="133"/>
      <c r="M896" s="184"/>
      <c r="N896" s="133"/>
      <c r="O896" s="133"/>
      <c r="P896" s="184"/>
      <c r="Q896" s="133"/>
      <c r="R896" s="184"/>
      <c r="S896" s="133"/>
      <c r="T896" s="133"/>
      <c r="U896" s="133"/>
      <c r="V896" s="133"/>
      <c r="W896" s="184"/>
      <c r="X896" s="133"/>
      <c r="Y896" s="133"/>
      <c r="AB896" s="134" t="s">
        <v>6911</v>
      </c>
      <c r="AC896" s="146" t="e" cm="1">
        <f t="array" ref="AC896">_xlfn.TEXTSPLIT(H896,CHAR(10))</f>
        <v>#VALUE!</v>
      </c>
      <c r="AD896" s="146"/>
      <c r="AE896" s="146" t="e">
        <v>#VALUE!</v>
      </c>
      <c r="AG896" s="134" t="e" cm="1" vm="1">
        <f t="array" ref="AG896">_xlfn.TEXTJOIN(",",TRUE,_xlfn._xlws.FILTER(市町村コード!$B$2:$B$186,ISNUMBER(SEARCH(市町村コード!$B$2:$B$186,K896))))</f>
        <v>#VALUE!</v>
      </c>
      <c r="AH896" s="134" t="e" vm="1">
        <v>#VALUE!</v>
      </c>
      <c r="AI896" s="134" t="str">
        <f t="shared" si="26"/>
        <v/>
      </c>
      <c r="AJ896" s="134" t="str">
        <f t="shared" si="27"/>
        <v/>
      </c>
      <c r="AK896" s="134" t="s">
        <v>6911</v>
      </c>
      <c r="AO896" s="133"/>
      <c r="AP896" s="134" t="e" cm="1">
        <f t="array" ref="AP896">_xlfn.TEXTSPLIT(AO896,CHAR(10))</f>
        <v>#VALUE!</v>
      </c>
      <c r="BM896" s="134" t="e">
        <v>#VALUE!</v>
      </c>
    </row>
    <row r="897" spans="1:73" ht="0.95" customHeight="1">
      <c r="A897" s="133"/>
      <c r="B897" s="183"/>
      <c r="C897" s="183"/>
      <c r="D897" s="183"/>
      <c r="E897" s="183"/>
      <c r="F897" s="183"/>
      <c r="G897" s="183"/>
      <c r="H897" s="183"/>
      <c r="I897" s="183"/>
      <c r="J897" s="183"/>
      <c r="K897" s="183"/>
      <c r="L897" s="183"/>
      <c r="M897" s="183"/>
      <c r="N897" s="183"/>
      <c r="O897" s="183"/>
      <c r="P897" s="183"/>
      <c r="Q897" s="183"/>
      <c r="R897" s="183"/>
      <c r="S897" s="183"/>
      <c r="T897" s="183"/>
      <c r="U897" s="183"/>
      <c r="V897" s="183"/>
      <c r="W897" s="133"/>
      <c r="X897" s="133"/>
      <c r="Y897" s="133"/>
      <c r="AB897" s="134" t="s">
        <v>6911</v>
      </c>
      <c r="AC897" s="146" t="e" cm="1">
        <f t="array" ref="AC897">_xlfn.TEXTSPLIT(H897,CHAR(10))</f>
        <v>#VALUE!</v>
      </c>
      <c r="AD897" s="146"/>
      <c r="AE897" s="146" t="e">
        <v>#VALUE!</v>
      </c>
      <c r="AG897" s="134" t="e" cm="1" vm="1">
        <f t="array" ref="AG897">_xlfn.TEXTJOIN(",",TRUE,_xlfn._xlws.FILTER(市町村コード!$B$2:$B$186,ISNUMBER(SEARCH(市町村コード!$B$2:$B$186,K897))))</f>
        <v>#VALUE!</v>
      </c>
      <c r="AH897" s="134" t="e" vm="1">
        <v>#VALUE!</v>
      </c>
      <c r="AI897" s="134" t="str">
        <f t="shared" si="26"/>
        <v/>
      </c>
      <c r="AJ897" s="134" t="str">
        <f t="shared" si="27"/>
        <v/>
      </c>
      <c r="AK897" s="134" t="s">
        <v>6911</v>
      </c>
      <c r="AP897" s="134" t="e" cm="1">
        <f t="array" ref="AP897">_xlfn.TEXTSPLIT(AO897,CHAR(10))</f>
        <v>#VALUE!</v>
      </c>
      <c r="BM897" s="134" t="e">
        <v>#VALUE!</v>
      </c>
    </row>
    <row r="898" spans="1:73" ht="60" customHeight="1">
      <c r="A898" s="133"/>
      <c r="B898" s="133"/>
      <c r="C898" s="133"/>
      <c r="D898" s="133"/>
      <c r="E898" s="133"/>
      <c r="F898" s="133"/>
      <c r="G898" s="133"/>
      <c r="H898" s="133"/>
      <c r="I898" s="133"/>
      <c r="J898" s="133"/>
      <c r="K898" s="133"/>
      <c r="L898" s="133"/>
      <c r="M898" s="133"/>
      <c r="N898" s="133"/>
      <c r="O898" s="133"/>
      <c r="P898" s="133"/>
      <c r="Q898" s="133"/>
      <c r="R898" s="133"/>
      <c r="S898" s="133"/>
      <c r="T898" s="133"/>
      <c r="U898" s="133"/>
      <c r="V898" s="133"/>
      <c r="W898" s="133"/>
      <c r="X898" s="133"/>
      <c r="Y898" s="133"/>
      <c r="AB898" s="134" t="s">
        <v>6911</v>
      </c>
      <c r="AC898" s="146" t="e" cm="1">
        <f t="array" ref="AC898">_xlfn.TEXTSPLIT(H898,CHAR(10))</f>
        <v>#VALUE!</v>
      </c>
      <c r="AD898" s="146"/>
      <c r="AE898" s="146" t="e">
        <v>#VALUE!</v>
      </c>
      <c r="AG898" s="134" t="e" cm="1" vm="1">
        <f t="array" ref="AG898">_xlfn.TEXTJOIN(",",TRUE,_xlfn._xlws.FILTER(市町村コード!$B$2:$B$186,ISNUMBER(SEARCH(市町村コード!$B$2:$B$186,K898))))</f>
        <v>#VALUE!</v>
      </c>
      <c r="AH898" s="134" t="e" vm="1">
        <v>#VALUE!</v>
      </c>
      <c r="AI898" s="134" t="str">
        <f t="shared" si="26"/>
        <v/>
      </c>
      <c r="AJ898" s="134" t="str">
        <f t="shared" si="27"/>
        <v/>
      </c>
      <c r="AK898" s="134" t="s">
        <v>6911</v>
      </c>
      <c r="AO898" s="133"/>
      <c r="AP898" s="134" t="e" cm="1">
        <f t="array" ref="AP898">_xlfn.TEXTSPLIT(AO898,CHAR(10))</f>
        <v>#VALUE!</v>
      </c>
      <c r="BM898" s="134" t="e">
        <v>#VALUE!</v>
      </c>
    </row>
    <row r="899" spans="1:73" ht="12" customHeight="1">
      <c r="A899" s="133"/>
      <c r="B899" s="133"/>
      <c r="C899" s="133"/>
      <c r="D899" s="133"/>
      <c r="E899" s="133"/>
      <c r="F899" s="133"/>
      <c r="G899" s="133"/>
      <c r="H899" s="133"/>
      <c r="I899" s="133"/>
      <c r="J899" s="133"/>
      <c r="K899" s="133"/>
      <c r="L899" s="133"/>
      <c r="M899" s="133"/>
      <c r="N899" s="133"/>
      <c r="O899" s="133"/>
      <c r="P899" s="133"/>
      <c r="Q899" s="133"/>
      <c r="R899" s="133"/>
      <c r="S899" s="133"/>
      <c r="T899" s="133"/>
      <c r="U899" s="133"/>
      <c r="V899" s="133"/>
      <c r="W899" s="133"/>
      <c r="X899" s="133"/>
      <c r="Y899" s="133"/>
      <c r="AB899" s="134" t="s">
        <v>6911</v>
      </c>
      <c r="AC899" s="146" t="e" cm="1">
        <f t="array" ref="AC899">_xlfn.TEXTSPLIT(H899,CHAR(10))</f>
        <v>#VALUE!</v>
      </c>
      <c r="AD899" s="146"/>
      <c r="AE899" s="146" t="e">
        <v>#VALUE!</v>
      </c>
      <c r="AG899" s="134" t="e" cm="1" vm="1">
        <f t="array" ref="AG899">_xlfn.TEXTJOIN(",",TRUE,_xlfn._xlws.FILTER(市町村コード!$B$2:$B$186,ISNUMBER(SEARCH(市町村コード!$B$2:$B$186,K899))))</f>
        <v>#VALUE!</v>
      </c>
      <c r="AH899" s="134" t="e" vm="1">
        <v>#VALUE!</v>
      </c>
      <c r="AI899" s="134" t="str">
        <f t="shared" si="26"/>
        <v/>
      </c>
      <c r="AJ899" s="134" t="str">
        <f t="shared" si="27"/>
        <v/>
      </c>
      <c r="AK899" s="134" t="s">
        <v>6911</v>
      </c>
      <c r="AO899" s="133"/>
      <c r="AP899" s="134" t="e" cm="1">
        <f t="array" ref="AP899">_xlfn.TEXTSPLIT(AO899,CHAR(10))</f>
        <v>#VALUE!</v>
      </c>
      <c r="BM899" s="134" t="e">
        <v>#VALUE!</v>
      </c>
    </row>
    <row r="900" spans="1:73" ht="8.1" customHeight="1">
      <c r="A900" s="133"/>
      <c r="B900" s="133"/>
      <c r="C900" s="133"/>
      <c r="D900" s="133"/>
      <c r="E900" s="133"/>
      <c r="F900" s="133"/>
      <c r="G900" s="133"/>
      <c r="H900" s="133"/>
      <c r="I900" s="178" t="s">
        <v>476</v>
      </c>
      <c r="J900" s="178"/>
      <c r="K900" s="178"/>
      <c r="L900" s="133"/>
      <c r="M900" s="133"/>
      <c r="N900" s="133"/>
      <c r="O900" s="133"/>
      <c r="P900" s="133"/>
      <c r="Q900" s="133"/>
      <c r="R900" s="133"/>
      <c r="S900" s="133"/>
      <c r="T900" s="133"/>
      <c r="U900" s="133"/>
      <c r="V900" s="133"/>
      <c r="W900" s="133"/>
      <c r="X900" s="133"/>
      <c r="Y900" s="133"/>
      <c r="AB900" s="134" t="s">
        <v>6911</v>
      </c>
      <c r="AC900" s="146" t="e" cm="1">
        <f t="array" ref="AC900">_xlfn.TEXTSPLIT(H900,CHAR(10))</f>
        <v>#VALUE!</v>
      </c>
      <c r="AD900" s="146"/>
      <c r="AE900" s="146" t="e">
        <v>#VALUE!</v>
      </c>
      <c r="AG900" s="134" t="e" cm="1" vm="1">
        <f t="array" ref="AG900">_xlfn.TEXTJOIN(",",TRUE,_xlfn._xlws.FILTER(市町村コード!$B$2:$B$186,ISNUMBER(SEARCH(市町村コード!$B$2:$B$186,K900))))</f>
        <v>#VALUE!</v>
      </c>
      <c r="AH900" s="134" t="e" vm="1">
        <v>#VALUE!</v>
      </c>
      <c r="AI900" s="134" t="str">
        <f t="shared" si="26"/>
        <v/>
      </c>
      <c r="AJ900" s="134" t="str">
        <f t="shared" si="27"/>
        <v/>
      </c>
      <c r="AK900" s="134" t="s">
        <v>6911</v>
      </c>
      <c r="AO900" s="133"/>
      <c r="AP900" s="134" t="e" cm="1">
        <f t="array" ref="AP900">_xlfn.TEXTSPLIT(AO900,CHAR(10))</f>
        <v>#VALUE!</v>
      </c>
      <c r="BM900" s="134" t="e">
        <v>#VALUE!</v>
      </c>
    </row>
    <row r="901" spans="1:73" ht="12" customHeight="1">
      <c r="A901" s="133"/>
      <c r="B901" s="179"/>
      <c r="C901" s="179"/>
      <c r="D901" s="179"/>
      <c r="E901" s="179"/>
      <c r="F901" s="133"/>
      <c r="G901" s="133"/>
      <c r="H901" s="133"/>
      <c r="I901" s="178"/>
      <c r="J901" s="178"/>
      <c r="K901" s="178"/>
      <c r="L901" s="133"/>
      <c r="M901" s="133"/>
      <c r="N901" s="133"/>
      <c r="O901" s="133"/>
      <c r="P901" s="133"/>
      <c r="Q901" s="133"/>
      <c r="R901" s="133"/>
      <c r="S901" s="133"/>
      <c r="T901" s="133"/>
      <c r="U901" s="133"/>
      <c r="V901" s="133"/>
      <c r="W901" s="133"/>
      <c r="X901" s="133"/>
      <c r="Y901" s="133"/>
      <c r="AB901" s="134" t="s">
        <v>6911</v>
      </c>
      <c r="AC901" s="146" t="e" cm="1">
        <f t="array" ref="AC901">_xlfn.TEXTSPLIT(H901,CHAR(10))</f>
        <v>#VALUE!</v>
      </c>
      <c r="AD901" s="146"/>
      <c r="AE901" s="146" t="e">
        <v>#VALUE!</v>
      </c>
      <c r="AG901" s="134" t="e" cm="1" vm="1">
        <f t="array" ref="AG901">_xlfn.TEXTJOIN(",",TRUE,_xlfn._xlws.FILTER(市町村コード!$B$2:$B$186,ISNUMBER(SEARCH(市町村コード!$B$2:$B$186,K901))))</f>
        <v>#VALUE!</v>
      </c>
      <c r="AH901" s="134" t="e" vm="1">
        <v>#VALUE!</v>
      </c>
      <c r="AI901" s="134" t="str">
        <f t="shared" si="26"/>
        <v/>
      </c>
      <c r="AJ901" s="134" t="str">
        <f t="shared" si="27"/>
        <v/>
      </c>
      <c r="AK901" s="134" t="s">
        <v>6911</v>
      </c>
      <c r="AO901" s="133"/>
      <c r="AP901" s="134" t="e" cm="1">
        <f t="array" ref="AP901">_xlfn.TEXTSPLIT(AO901,CHAR(10))</f>
        <v>#VALUE!</v>
      </c>
      <c r="BM901" s="134" t="e">
        <v>#VALUE!</v>
      </c>
    </row>
    <row r="902" spans="1:73" ht="14.1" customHeight="1">
      <c r="A902" s="133"/>
      <c r="B902" s="133"/>
      <c r="C902" s="180" t="s">
        <v>477</v>
      </c>
      <c r="D902" s="180"/>
      <c r="E902" s="180"/>
      <c r="F902" s="180"/>
      <c r="G902" s="180"/>
      <c r="H902" s="180"/>
      <c r="I902" s="180"/>
      <c r="J902" s="180"/>
      <c r="K902" s="180"/>
      <c r="L902" s="133"/>
      <c r="M902" s="133"/>
      <c r="N902" s="133"/>
      <c r="O902" s="181" t="s">
        <v>478</v>
      </c>
      <c r="P902" s="181"/>
      <c r="Q902" s="181"/>
      <c r="R902" s="181"/>
      <c r="S902" s="181"/>
      <c r="T902" s="135" t="s">
        <v>885</v>
      </c>
      <c r="U902" s="136" t="s">
        <v>480</v>
      </c>
      <c r="V902" s="133"/>
      <c r="W902" s="133"/>
      <c r="X902" s="133"/>
      <c r="Y902" s="133"/>
      <c r="AB902" s="134" t="s">
        <v>6911</v>
      </c>
      <c r="AC902" s="146" t="e" cm="1">
        <f t="array" ref="AC902">_xlfn.TEXTSPLIT(H902,CHAR(10))</f>
        <v>#VALUE!</v>
      </c>
      <c r="AD902" s="146"/>
      <c r="AE902" s="146" t="e">
        <v>#VALUE!</v>
      </c>
      <c r="AG902" s="134" t="e" cm="1" vm="1">
        <f t="array" ref="AG902">_xlfn.TEXTJOIN(",",TRUE,_xlfn._xlws.FILTER(市町村コード!$B$2:$B$186,ISNUMBER(SEARCH(市町村コード!$B$2:$B$186,K902))))</f>
        <v>#VALUE!</v>
      </c>
      <c r="AH902" s="134" t="e" vm="1">
        <v>#VALUE!</v>
      </c>
      <c r="AI902" s="134" t="str">
        <f t="shared" si="26"/>
        <v/>
      </c>
      <c r="AJ902" s="134" t="str">
        <f t="shared" si="27"/>
        <v/>
      </c>
      <c r="AK902" s="134" t="s">
        <v>6911</v>
      </c>
      <c r="AP902" s="134" t="e" cm="1">
        <f t="array" ref="AP902">_xlfn.TEXTSPLIT(AO902,CHAR(10))</f>
        <v>#VALUE!</v>
      </c>
      <c r="BM902" s="134" t="e">
        <v>#VALUE!</v>
      </c>
    </row>
    <row r="903" spans="1:73" ht="0.95" customHeight="1" thickBot="1">
      <c r="A903" s="133"/>
      <c r="B903" s="133"/>
      <c r="C903" s="133"/>
      <c r="D903" s="133"/>
      <c r="E903" s="133"/>
      <c r="F903" s="133"/>
      <c r="G903" s="133"/>
      <c r="H903" s="133"/>
      <c r="I903" s="133"/>
      <c r="J903" s="133"/>
      <c r="K903" s="133"/>
      <c r="L903" s="133"/>
      <c r="M903" s="133"/>
      <c r="N903" s="133"/>
      <c r="O903" s="133"/>
      <c r="P903" s="133"/>
      <c r="Q903" s="133"/>
      <c r="R903" s="133"/>
      <c r="S903" s="133"/>
      <c r="T903" s="133"/>
      <c r="U903" s="133"/>
      <c r="V903" s="133"/>
      <c r="W903" s="133"/>
      <c r="X903" s="133"/>
      <c r="Y903" s="133"/>
      <c r="AB903" s="134" t="s">
        <v>6911</v>
      </c>
      <c r="AC903" s="146" t="e" cm="1">
        <f t="array" ref="AC903">_xlfn.TEXTSPLIT(H903,CHAR(10))</f>
        <v>#VALUE!</v>
      </c>
      <c r="AD903" s="146"/>
      <c r="AE903" s="146" t="e">
        <v>#VALUE!</v>
      </c>
      <c r="AG903" s="134" t="e" cm="1" vm="1">
        <f t="array" ref="AG903">_xlfn.TEXTJOIN(",",TRUE,_xlfn._xlws.FILTER(市町村コード!$B$2:$B$186,ISNUMBER(SEARCH(市町村コード!$B$2:$B$186,K903))))</f>
        <v>#VALUE!</v>
      </c>
      <c r="AH903" s="134" t="e" vm="1">
        <v>#VALUE!</v>
      </c>
      <c r="AI903" s="134" t="str">
        <f t="shared" si="26"/>
        <v/>
      </c>
      <c r="AJ903" s="134" t="str">
        <f t="shared" si="27"/>
        <v/>
      </c>
      <c r="AK903" s="134" t="s">
        <v>6911</v>
      </c>
      <c r="AO903" s="133"/>
      <c r="AP903" s="134" t="e" cm="1">
        <f t="array" ref="AP903">_xlfn.TEXTSPLIT(AO903,CHAR(10))</f>
        <v>#VALUE!</v>
      </c>
      <c r="BM903" s="134" t="e">
        <v>#VALUE!</v>
      </c>
    </row>
    <row r="904" spans="1:73" ht="0.95" customHeight="1">
      <c r="A904" s="133"/>
      <c r="B904" s="176"/>
      <c r="C904" s="176"/>
      <c r="D904" s="176"/>
      <c r="E904" s="176"/>
      <c r="F904" s="176"/>
      <c r="G904" s="176"/>
      <c r="H904" s="176"/>
      <c r="I904" s="176"/>
      <c r="J904" s="176"/>
      <c r="K904" s="176"/>
      <c r="L904" s="176"/>
      <c r="M904" s="176"/>
      <c r="N904" s="176"/>
      <c r="O904" s="176"/>
      <c r="P904" s="176"/>
      <c r="Q904" s="176"/>
      <c r="R904" s="176"/>
      <c r="S904" s="176"/>
      <c r="T904" s="176"/>
      <c r="U904" s="176"/>
      <c r="V904" s="176"/>
      <c r="W904" s="176"/>
      <c r="X904" s="133"/>
      <c r="Y904" s="133"/>
      <c r="AB904" s="134" t="s">
        <v>6911</v>
      </c>
      <c r="AC904" s="146" t="e" cm="1">
        <f t="array" ref="AC904">_xlfn.TEXTSPLIT(H904,CHAR(10))</f>
        <v>#VALUE!</v>
      </c>
      <c r="AD904" s="146"/>
      <c r="AE904" s="146" t="e">
        <v>#VALUE!</v>
      </c>
      <c r="AG904" s="134" t="e" cm="1" vm="1">
        <f t="array" ref="AG904">_xlfn.TEXTJOIN(",",TRUE,_xlfn._xlws.FILTER(市町村コード!$B$2:$B$186,ISNUMBER(SEARCH(市町村コード!$B$2:$B$186,K904))))</f>
        <v>#VALUE!</v>
      </c>
      <c r="AH904" s="134" t="e" vm="1">
        <v>#VALUE!</v>
      </c>
      <c r="AI904" s="134" t="str">
        <f t="shared" si="26"/>
        <v/>
      </c>
      <c r="AJ904" s="134" t="str">
        <f t="shared" si="27"/>
        <v/>
      </c>
      <c r="AK904" s="134" t="s">
        <v>6911</v>
      </c>
      <c r="AP904" s="134" t="e" cm="1">
        <f t="array" ref="AP904">_xlfn.TEXTSPLIT(AO904,CHAR(10))</f>
        <v>#VALUE!</v>
      </c>
      <c r="BM904" s="134" t="e">
        <v>#VALUE!</v>
      </c>
    </row>
    <row r="905" spans="1:73" ht="15.95" customHeight="1" thickBot="1">
      <c r="A905" s="133"/>
      <c r="B905" s="137"/>
      <c r="C905" s="138" t="s">
        <v>481</v>
      </c>
      <c r="D905" s="137"/>
      <c r="E905" s="177" t="s">
        <v>482</v>
      </c>
      <c r="F905" s="177"/>
      <c r="G905" s="137"/>
      <c r="H905" s="177" t="s">
        <v>483</v>
      </c>
      <c r="I905" s="177"/>
      <c r="J905" s="137"/>
      <c r="K905" s="177" t="s">
        <v>484</v>
      </c>
      <c r="L905" s="177"/>
      <c r="M905" s="137"/>
      <c r="N905" s="177" t="s">
        <v>485</v>
      </c>
      <c r="O905" s="177"/>
      <c r="P905" s="137"/>
      <c r="Q905" s="139" t="s">
        <v>486</v>
      </c>
      <c r="R905" s="137"/>
      <c r="S905" s="177" t="s">
        <v>487</v>
      </c>
      <c r="T905" s="177"/>
      <c r="U905" s="177"/>
      <c r="V905" s="177"/>
      <c r="W905" s="137"/>
      <c r="X905" s="133"/>
      <c r="Y905" s="133"/>
      <c r="AB905" s="134" t="s">
        <v>482</v>
      </c>
      <c r="AC905" s="146" t="str" cm="1">
        <f t="array" ref="AC905">_xlfn.TEXTSPLIT(H905,CHAR(10))</f>
        <v>事業者名/事業所名</v>
      </c>
      <c r="AD905" s="146"/>
      <c r="AE905" s="146" t="s">
        <v>483</v>
      </c>
      <c r="AG905" s="134" t="e" cm="1" vm="1">
        <f t="array" ref="AG905">_xlfn.TEXTJOIN(",",TRUE,_xlfn._xlws.FILTER(市町村コード!$B$2:$B$186,ISNUMBER(SEARCH(市町村コード!$B$2:$B$186,K905))))</f>
        <v>#VALUE!</v>
      </c>
      <c r="AH905" s="134" t="e" vm="1">
        <v>#VALUE!</v>
      </c>
      <c r="AI905" s="134" t="str">
        <f t="shared" ref="AI905:AI968" si="28">MID(K905,10,300)</f>
        <v/>
      </c>
      <c r="AJ905" s="134" t="str">
        <f t="shared" ref="AJ905:AJ968" si="29">LEFT(K905,9)</f>
        <v>事業所所在地</v>
      </c>
      <c r="AK905" s="134" t="s">
        <v>484</v>
      </c>
      <c r="AO905" s="139" t="s">
        <v>486</v>
      </c>
      <c r="AP905" s="134" t="str" cm="1">
        <f t="array" ref="AP905">_xlfn.TEXTSPLIT(AO905,CHAR(10))</f>
        <v>受理番号</v>
      </c>
      <c r="BM905" s="134" t="s">
        <v>486</v>
      </c>
    </row>
    <row r="906" spans="1:73" ht="84" customHeight="1" thickBot="1">
      <c r="A906" s="133"/>
      <c r="B906" s="184"/>
      <c r="C906" s="140" t="s">
        <v>2700</v>
      </c>
      <c r="D906" s="184"/>
      <c r="E906" s="174" t="s">
        <v>2701</v>
      </c>
      <c r="F906" s="174"/>
      <c r="G906" s="184"/>
      <c r="H906" s="175" t="s">
        <v>2702</v>
      </c>
      <c r="I906" s="175"/>
      <c r="J906" s="184"/>
      <c r="K906" s="175" t="s">
        <v>2703</v>
      </c>
      <c r="L906" s="175"/>
      <c r="M906" s="184"/>
      <c r="N906" s="182" t="s">
        <v>2704</v>
      </c>
      <c r="O906" s="182"/>
      <c r="P906" s="184"/>
      <c r="Q906" s="141" t="s">
        <v>2705</v>
      </c>
      <c r="R906" s="184"/>
      <c r="S906" s="173" t="s">
        <v>2706</v>
      </c>
      <c r="T906" s="173"/>
      <c r="U906" s="173"/>
      <c r="V906" s="173"/>
      <c r="W906" s="184"/>
      <c r="X906" s="133"/>
      <c r="Y906" s="133"/>
      <c r="AB906" s="134" t="s">
        <v>9431</v>
      </c>
      <c r="AC906" s="146" t="str" cm="1">
        <f t="array" ref="AC906:AD906">_xlfn.TEXTSPLIT(H906,CHAR(10))</f>
        <v>医療法人重仁会</v>
      </c>
      <c r="AD906" s="146" t="str">
        <v>訪問看護ステーション　エミーデ</v>
      </c>
      <c r="AE906" s="146" t="s">
        <v>8147</v>
      </c>
      <c r="AF906" s="134" t="s">
        <v>8148</v>
      </c>
      <c r="AG906" s="134" t="str" cm="1">
        <f t="array" ref="AG906">_xlfn.TEXTJOIN(",",TRUE,_xlfn._xlws.FILTER(市町村コード!$B$2:$B$186,ISNUMBER(SEARCH(市町村コード!$B$2:$B$186,K906))))</f>
        <v>札幌市</v>
      </c>
      <c r="AH906" s="134" t="s">
        <v>6712</v>
      </c>
      <c r="AI906" s="134" t="str">
        <f t="shared" si="28"/>
        <v xml:space="preserve">
札幌市厚別区大谷地東５丁目７－１０介護老人保健施設ナーシングヴィラ大谷地</v>
      </c>
      <c r="AJ906" s="134" t="str">
        <f t="shared" si="29"/>
        <v>〒004－0041</v>
      </c>
      <c r="AK906" s="134" t="s">
        <v>7047</v>
      </c>
      <c r="AO906" s="142" t="s">
        <v>2705</v>
      </c>
      <c r="AP906" s="134" t="str" cm="1">
        <f t="array" ref="AP906:AW906">_xlfn.TEXTSPLIT(AO906,CHAR(10))</f>
        <v>( 訪看10 )第    285 号</v>
      </c>
      <c r="AQ906" s="134" t="str">
        <v>( 訪看24 )第    507 号</v>
      </c>
      <c r="AR906" s="134" t="str">
        <v>( 訪看25 )第    605 号</v>
      </c>
      <c r="AS906" s="134" t="str">
        <v>( 訪看27 )第     89 号</v>
      </c>
      <c r="AT906" s="134" t="str">
        <v>( 訪看28 )第     72 号</v>
      </c>
      <c r="AU906" s="134" t="str">
        <v>( 訪看34 )第     28 号</v>
      </c>
      <c r="AV906" s="134" t="str">
        <v>( 訪ベⅠ１ )第    568 号</v>
      </c>
      <c r="AW906" s="134" t="str">
        <v>( 訪看40 )第     36 号</v>
      </c>
      <c r="BM906" s="134" t="s">
        <v>12125</v>
      </c>
      <c r="BN906" s="134" t="s">
        <v>12126</v>
      </c>
      <c r="BO906" s="134" t="s">
        <v>12127</v>
      </c>
      <c r="BP906" s="134" t="s">
        <v>12128</v>
      </c>
      <c r="BQ906" s="134" t="s">
        <v>12129</v>
      </c>
      <c r="BR906" s="134" t="s">
        <v>12130</v>
      </c>
      <c r="BS906" s="134" t="s">
        <v>12131</v>
      </c>
      <c r="BT906" s="134" t="s">
        <v>12132</v>
      </c>
    </row>
    <row r="907" spans="1:73" ht="45.95" customHeight="1" thickBot="1">
      <c r="A907" s="133"/>
      <c r="B907" s="184"/>
      <c r="C907" s="140" t="s">
        <v>2707</v>
      </c>
      <c r="D907" s="184"/>
      <c r="E907" s="174" t="s">
        <v>2708</v>
      </c>
      <c r="F907" s="174"/>
      <c r="G907" s="184"/>
      <c r="H907" s="175" t="s">
        <v>2709</v>
      </c>
      <c r="I907" s="175"/>
      <c r="J907" s="184"/>
      <c r="K907" s="175" t="s">
        <v>2710</v>
      </c>
      <c r="L907" s="175"/>
      <c r="M907" s="184"/>
      <c r="N907" s="182" t="s">
        <v>2711</v>
      </c>
      <c r="O907" s="182"/>
      <c r="P907" s="184"/>
      <c r="Q907" s="141" t="s">
        <v>2712</v>
      </c>
      <c r="R907" s="184"/>
      <c r="S907" s="173" t="s">
        <v>2713</v>
      </c>
      <c r="T907" s="173"/>
      <c r="U907" s="173"/>
      <c r="V907" s="173"/>
      <c r="W907" s="184"/>
      <c r="X907" s="133"/>
      <c r="Y907" s="133"/>
      <c r="AB907" s="134" t="s">
        <v>9432</v>
      </c>
      <c r="AC907" s="146" t="str" cm="1">
        <f t="array" ref="AC907:AD907">_xlfn.TEXTSPLIT(H907,CHAR(10))</f>
        <v>株式会社Ｓｉｒｉｕｓ</v>
      </c>
      <c r="AD907" s="146" t="str">
        <v>訪問看護ステーション　リファインこもれび</v>
      </c>
      <c r="AE907" s="146" t="s">
        <v>8149</v>
      </c>
      <c r="AF907" s="134" t="s">
        <v>8150</v>
      </c>
      <c r="AG907" s="134" t="str" cm="1">
        <f t="array" ref="AG907">_xlfn.TEXTJOIN(",",TRUE,_xlfn._xlws.FILTER(市町村コード!$B$2:$B$186,ISNUMBER(SEARCH(市町村コード!$B$2:$B$186,K907))))</f>
        <v>札幌市</v>
      </c>
      <c r="AH907" s="134" t="s">
        <v>6712</v>
      </c>
      <c r="AI907" s="134" t="str">
        <f t="shared" si="28"/>
        <v xml:space="preserve">
札幌市白石区北郷二条３丁目４－７</v>
      </c>
      <c r="AJ907" s="134" t="str">
        <f t="shared" si="29"/>
        <v>〒003－0832</v>
      </c>
      <c r="AK907" s="134" t="s">
        <v>7037</v>
      </c>
      <c r="AO907" s="142" t="s">
        <v>2712</v>
      </c>
      <c r="AP907" s="134" t="str" cm="1">
        <f t="array" ref="AP907:AR907">_xlfn.TEXTSPLIT(AO907,CHAR(10))</f>
        <v>( 訪看23 )第    534 号</v>
      </c>
      <c r="AQ907" s="134" t="str">
        <v>( 訪看25 )第    620 号</v>
      </c>
      <c r="AR907" s="134" t="str">
        <v>( 訪看40 )第     97 号</v>
      </c>
      <c r="BM907" s="134" t="s">
        <v>12133</v>
      </c>
      <c r="BN907" s="134" t="s">
        <v>12134</v>
      </c>
      <c r="BO907" s="134" t="s">
        <v>12135</v>
      </c>
    </row>
    <row r="908" spans="1:73" ht="66" customHeight="1" thickBot="1">
      <c r="A908" s="133"/>
      <c r="B908" s="184"/>
      <c r="C908" s="140" t="s">
        <v>2714</v>
      </c>
      <c r="D908" s="184"/>
      <c r="E908" s="174" t="s">
        <v>2715</v>
      </c>
      <c r="F908" s="174"/>
      <c r="G908" s="184"/>
      <c r="H908" s="175" t="s">
        <v>2716</v>
      </c>
      <c r="I908" s="175"/>
      <c r="J908" s="184"/>
      <c r="K908" s="175" t="s">
        <v>2717</v>
      </c>
      <c r="L908" s="175"/>
      <c r="M908" s="184"/>
      <c r="N908" s="182" t="s">
        <v>2718</v>
      </c>
      <c r="O908" s="182"/>
      <c r="P908" s="184"/>
      <c r="Q908" s="141" t="s">
        <v>2719</v>
      </c>
      <c r="R908" s="184"/>
      <c r="S908" s="173" t="s">
        <v>2720</v>
      </c>
      <c r="T908" s="173"/>
      <c r="U908" s="173"/>
      <c r="V908" s="173"/>
      <c r="W908" s="184"/>
      <c r="X908" s="133"/>
      <c r="Y908" s="133"/>
      <c r="AB908" s="134" t="s">
        <v>9433</v>
      </c>
      <c r="AC908" s="146" t="str" cm="1">
        <f t="array" ref="AC908:AD908">_xlfn.TEXTSPLIT(H908,CHAR(10))</f>
        <v>株式会社Ａ＆Ｎ</v>
      </c>
      <c r="AD908" s="146" t="str">
        <v>訪問看護ステーションあき</v>
      </c>
      <c r="AE908" s="146" t="s">
        <v>7617</v>
      </c>
      <c r="AF908" s="134" t="s">
        <v>8151</v>
      </c>
      <c r="AG908" s="134" t="str" cm="1">
        <f t="array" ref="AG908">_xlfn.TEXTJOIN(",",TRUE,_xlfn._xlws.FILTER(市町村コード!$B$2:$B$186,ISNUMBER(SEARCH(市町村コード!$B$2:$B$186,K908))))</f>
        <v>札幌市</v>
      </c>
      <c r="AH908" s="134" t="s">
        <v>6712</v>
      </c>
      <c r="AI908" s="134" t="str">
        <f t="shared" si="28"/>
        <v xml:space="preserve">
札幌市中央区南二十九条西１１丁目３－１ルーチェ１０３号室</v>
      </c>
      <c r="AJ908" s="134" t="str">
        <f t="shared" si="29"/>
        <v>〒064－0929</v>
      </c>
      <c r="AK908" s="134" t="s">
        <v>7128</v>
      </c>
      <c r="AO908" s="142" t="s">
        <v>2719</v>
      </c>
      <c r="AP908" s="134" t="str" cm="1">
        <f t="array" ref="AP908:AT908">_xlfn.TEXTSPLIT(AO908,CHAR(10))</f>
        <v>( 訪看23 )第    532 号</v>
      </c>
      <c r="AQ908" s="134" t="str">
        <v>( 訪看25 )第    619 号</v>
      </c>
      <c r="AR908" s="134" t="str">
        <v>( 訪ベⅠ１ )第    363 号</v>
      </c>
      <c r="AS908" s="134" t="str">
        <v>( 訪ベⅠ１注 )第    361 号</v>
      </c>
      <c r="AT908" s="134" t="str">
        <v>( 訪看40 )第    258 号</v>
      </c>
      <c r="BM908" s="134" t="s">
        <v>12136</v>
      </c>
      <c r="BN908" s="134" t="s">
        <v>12137</v>
      </c>
      <c r="BO908" s="134" t="s">
        <v>12138</v>
      </c>
      <c r="BP908" s="134" t="s">
        <v>12139</v>
      </c>
      <c r="BQ908" s="134" t="s">
        <v>12140</v>
      </c>
    </row>
    <row r="909" spans="1:73" ht="93" customHeight="1" thickBot="1">
      <c r="A909" s="133"/>
      <c r="B909" s="184"/>
      <c r="C909" s="140" t="s">
        <v>2721</v>
      </c>
      <c r="D909" s="184"/>
      <c r="E909" s="174" t="s">
        <v>2722</v>
      </c>
      <c r="F909" s="174"/>
      <c r="G909" s="184"/>
      <c r="H909" s="175" t="s">
        <v>2723</v>
      </c>
      <c r="I909" s="175"/>
      <c r="J909" s="184"/>
      <c r="K909" s="175" t="s">
        <v>2724</v>
      </c>
      <c r="L909" s="175"/>
      <c r="M909" s="184"/>
      <c r="N909" s="182" t="s">
        <v>2725</v>
      </c>
      <c r="O909" s="182"/>
      <c r="P909" s="184"/>
      <c r="Q909" s="141" t="s">
        <v>2726</v>
      </c>
      <c r="R909" s="184"/>
      <c r="S909" s="173" t="s">
        <v>2727</v>
      </c>
      <c r="T909" s="173"/>
      <c r="U909" s="173"/>
      <c r="V909" s="173"/>
      <c r="W909" s="184"/>
      <c r="X909" s="133"/>
      <c r="Y909" s="133"/>
      <c r="AB909" s="134" t="s">
        <v>9434</v>
      </c>
      <c r="AC909" s="146" t="str" cm="1">
        <f t="array" ref="AC909:AD909">_xlfn.TEXTSPLIT(H909,CHAR(10))</f>
        <v>ＳＯＭＰＯケア株式会社</v>
      </c>
      <c r="AD909" s="146" t="str">
        <v>ＳＯＭＰＯケア　札幌青葉　訪問看護</v>
      </c>
      <c r="AE909" s="146" t="s">
        <v>7621</v>
      </c>
      <c r="AF909" s="134" t="s">
        <v>8152</v>
      </c>
      <c r="AG909" s="134" t="str" cm="1">
        <f t="array" ref="AG909">_xlfn.TEXTJOIN(",",TRUE,_xlfn._xlws.FILTER(市町村コード!$B$2:$B$186,ISNUMBER(SEARCH(市町村コード!$B$2:$B$186,K909))))</f>
        <v>札幌市</v>
      </c>
      <c r="AH909" s="134" t="s">
        <v>6712</v>
      </c>
      <c r="AI909" s="134" t="str">
        <f t="shared" si="28"/>
        <v xml:space="preserve">
札幌市厚別区青葉町１３丁目５番４０号</v>
      </c>
      <c r="AJ909" s="134" t="str">
        <f t="shared" si="29"/>
        <v>〒004－0021</v>
      </c>
      <c r="AK909" s="134" t="s">
        <v>7103</v>
      </c>
      <c r="AO909" s="142" t="s">
        <v>2726</v>
      </c>
      <c r="AP909" s="134" t="str" cm="1">
        <f t="array" ref="AP909:AW909">_xlfn.TEXTSPLIT(AO909,CHAR(10))</f>
        <v>( 訪看10 )第    300 号</v>
      </c>
      <c r="AQ909" s="134" t="str">
        <v>( 訪看24 )第    538 号</v>
      </c>
      <c r="AR909" s="134" t="str">
        <v>( 訪看25 )第    623 号</v>
      </c>
      <c r="AS909" s="134" t="str">
        <v>( 訪看27 )第     96 号</v>
      </c>
      <c r="AT909" s="134" t="str">
        <v>( 訪看34 )第    120 号</v>
      </c>
      <c r="AU909" s="134" t="str">
        <v>( 訪ベⅠ１ )第    322 号</v>
      </c>
      <c r="AV909" s="134" t="str">
        <v>( 訪ベⅠ１注 )第    331 号</v>
      </c>
      <c r="AW909" s="134" t="str">
        <v>( 訪看41 )第    223 号</v>
      </c>
      <c r="BM909" s="134" t="s">
        <v>12141</v>
      </c>
      <c r="BN909" s="134" t="s">
        <v>12142</v>
      </c>
      <c r="BO909" s="134" t="s">
        <v>12143</v>
      </c>
      <c r="BP909" s="134" t="s">
        <v>12144</v>
      </c>
      <c r="BQ909" s="134" t="s">
        <v>12145</v>
      </c>
      <c r="BR909" s="134" t="s">
        <v>12146</v>
      </c>
      <c r="BS909" s="134" t="s">
        <v>12147</v>
      </c>
      <c r="BT909" s="134" t="s">
        <v>12148</v>
      </c>
    </row>
    <row r="910" spans="1:73" ht="102" customHeight="1" thickBot="1">
      <c r="A910" s="133"/>
      <c r="B910" s="184"/>
      <c r="C910" s="140" t="s">
        <v>2728</v>
      </c>
      <c r="D910" s="184"/>
      <c r="E910" s="174" t="s">
        <v>2729</v>
      </c>
      <c r="F910" s="174"/>
      <c r="G910" s="184"/>
      <c r="H910" s="175" t="s">
        <v>2730</v>
      </c>
      <c r="I910" s="175"/>
      <c r="J910" s="184"/>
      <c r="K910" s="175" t="s">
        <v>2731</v>
      </c>
      <c r="L910" s="175"/>
      <c r="M910" s="184"/>
      <c r="N910" s="182" t="s">
        <v>2732</v>
      </c>
      <c r="O910" s="182"/>
      <c r="P910" s="184"/>
      <c r="Q910" s="141" t="s">
        <v>2733</v>
      </c>
      <c r="R910" s="184"/>
      <c r="S910" s="173" t="s">
        <v>2734</v>
      </c>
      <c r="T910" s="173"/>
      <c r="U910" s="173"/>
      <c r="V910" s="173"/>
      <c r="W910" s="184"/>
      <c r="X910" s="133"/>
      <c r="Y910" s="133"/>
      <c r="AB910" s="134" t="s">
        <v>9435</v>
      </c>
      <c r="AC910" s="146" t="str" cm="1">
        <f t="array" ref="AC910:AD910">_xlfn.TEXTSPLIT(H910,CHAR(10))</f>
        <v>ＳＯＭＰＯケア株式会社</v>
      </c>
      <c r="AD910" s="146" t="str">
        <v>ＳＯＭＰＯケア　札幌菊水　訪問看護</v>
      </c>
      <c r="AE910" s="146" t="s">
        <v>7621</v>
      </c>
      <c r="AF910" s="134" t="s">
        <v>8153</v>
      </c>
      <c r="AG910" s="134" t="str" cm="1">
        <f t="array" ref="AG910">_xlfn.TEXTJOIN(",",TRUE,_xlfn._xlws.FILTER(市町村コード!$B$2:$B$186,ISNUMBER(SEARCH(市町村コード!$B$2:$B$186,K910))))</f>
        <v>札幌市</v>
      </c>
      <c r="AH910" s="134" t="s">
        <v>6712</v>
      </c>
      <c r="AI910" s="134" t="str">
        <f t="shared" si="28"/>
        <v xml:space="preserve">
札幌市白石区菊水三条４丁目２番７号樋口ビル</v>
      </c>
      <c r="AJ910" s="134" t="str">
        <f t="shared" si="29"/>
        <v>〒003－0803</v>
      </c>
      <c r="AK910" s="134" t="s">
        <v>7129</v>
      </c>
      <c r="AO910" s="142" t="s">
        <v>2733</v>
      </c>
      <c r="AP910" s="134" t="str" cm="1">
        <f t="array" ref="AP910:AX910">_xlfn.TEXTSPLIT(AO910,CHAR(10))</f>
        <v>( 訪看10 )第    306 号</v>
      </c>
      <c r="AQ910" s="134" t="str">
        <v>( 訪看24 )第    544 号</v>
      </c>
      <c r="AR910" s="134" t="str">
        <v>( 訪看25 )第    629 号</v>
      </c>
      <c r="AS910" s="134" t="str">
        <v>( 訪看27 )第    226 号</v>
      </c>
      <c r="AT910" s="134" t="str">
        <v>( 訪看28 )第    140 号</v>
      </c>
      <c r="AU910" s="134" t="str">
        <v>( 訪看34 )第    121 号</v>
      </c>
      <c r="AV910" s="134" t="str">
        <v>( 訪ベⅠ１ )第    323 号</v>
      </c>
      <c r="AW910" s="134" t="str">
        <v>( 訪ベⅠ１注 )第    329 号</v>
      </c>
      <c r="AX910" s="134" t="str">
        <v>( 訪看41 )第    224 号</v>
      </c>
      <c r="BM910" s="134" t="s">
        <v>12149</v>
      </c>
      <c r="BN910" s="134" t="s">
        <v>12150</v>
      </c>
      <c r="BO910" s="134" t="s">
        <v>12151</v>
      </c>
      <c r="BP910" s="134" t="s">
        <v>12152</v>
      </c>
      <c r="BQ910" s="134" t="s">
        <v>12153</v>
      </c>
      <c r="BR910" s="134" t="s">
        <v>12154</v>
      </c>
      <c r="BS910" s="134" t="s">
        <v>12155</v>
      </c>
      <c r="BT910" s="134" t="s">
        <v>12156</v>
      </c>
      <c r="BU910" s="134" t="s">
        <v>12157</v>
      </c>
    </row>
    <row r="911" spans="1:73" ht="78.95" customHeight="1" thickBot="1">
      <c r="A911" s="133"/>
      <c r="B911" s="184"/>
      <c r="C911" s="133"/>
      <c r="D911" s="184"/>
      <c r="E911" s="133"/>
      <c r="F911" s="133"/>
      <c r="G911" s="184"/>
      <c r="H911" s="133"/>
      <c r="I911" s="133"/>
      <c r="J911" s="184"/>
      <c r="K911" s="133"/>
      <c r="L911" s="133"/>
      <c r="M911" s="184"/>
      <c r="N911" s="133"/>
      <c r="O911" s="133"/>
      <c r="P911" s="184"/>
      <c r="Q911" s="133"/>
      <c r="R911" s="184"/>
      <c r="S911" s="133"/>
      <c r="T911" s="133"/>
      <c r="U911" s="133"/>
      <c r="V911" s="133"/>
      <c r="W911" s="184"/>
      <c r="X911" s="133"/>
      <c r="Y911" s="133"/>
      <c r="AB911" s="134" t="s">
        <v>6911</v>
      </c>
      <c r="AC911" s="146" t="e" cm="1">
        <f t="array" ref="AC911">_xlfn.TEXTSPLIT(H911,CHAR(10))</f>
        <v>#VALUE!</v>
      </c>
      <c r="AD911" s="146"/>
      <c r="AE911" s="146" t="e">
        <v>#VALUE!</v>
      </c>
      <c r="AG911" s="134" t="e" cm="1" vm="1">
        <f t="array" ref="AG911">_xlfn.TEXTJOIN(",",TRUE,_xlfn._xlws.FILTER(市町村コード!$B$2:$B$186,ISNUMBER(SEARCH(市町村コード!$B$2:$B$186,K911))))</f>
        <v>#VALUE!</v>
      </c>
      <c r="AH911" s="134" t="e" vm="1">
        <v>#VALUE!</v>
      </c>
      <c r="AI911" s="134" t="str">
        <f t="shared" si="28"/>
        <v/>
      </c>
      <c r="AJ911" s="134" t="str">
        <f t="shared" si="29"/>
        <v/>
      </c>
      <c r="AK911" s="134" t="s">
        <v>6911</v>
      </c>
      <c r="AO911" s="133"/>
      <c r="AP911" s="134" t="e" cm="1">
        <f t="array" ref="AP911">_xlfn.TEXTSPLIT(AO911,CHAR(10))</f>
        <v>#VALUE!</v>
      </c>
      <c r="BM911" s="134" t="e">
        <v>#VALUE!</v>
      </c>
    </row>
    <row r="912" spans="1:73" ht="0.95" customHeight="1">
      <c r="A912" s="133"/>
      <c r="B912" s="183"/>
      <c r="C912" s="183"/>
      <c r="D912" s="183"/>
      <c r="E912" s="183"/>
      <c r="F912" s="183"/>
      <c r="G912" s="183"/>
      <c r="H912" s="183"/>
      <c r="I912" s="183"/>
      <c r="J912" s="183"/>
      <c r="K912" s="183"/>
      <c r="L912" s="183"/>
      <c r="M912" s="183"/>
      <c r="N912" s="183"/>
      <c r="O912" s="183"/>
      <c r="P912" s="183"/>
      <c r="Q912" s="183"/>
      <c r="R912" s="183"/>
      <c r="S912" s="183"/>
      <c r="T912" s="183"/>
      <c r="U912" s="183"/>
      <c r="V912" s="183"/>
      <c r="W912" s="133"/>
      <c r="X912" s="133"/>
      <c r="Y912" s="133"/>
      <c r="AB912" s="134" t="s">
        <v>6911</v>
      </c>
      <c r="AC912" s="146" t="e" cm="1">
        <f t="array" ref="AC912">_xlfn.TEXTSPLIT(H912,CHAR(10))</f>
        <v>#VALUE!</v>
      </c>
      <c r="AD912" s="146"/>
      <c r="AE912" s="146" t="e">
        <v>#VALUE!</v>
      </c>
      <c r="AG912" s="134" t="e" cm="1" vm="1">
        <f t="array" ref="AG912">_xlfn.TEXTJOIN(",",TRUE,_xlfn._xlws.FILTER(市町村コード!$B$2:$B$186,ISNUMBER(SEARCH(市町村コード!$B$2:$B$186,K912))))</f>
        <v>#VALUE!</v>
      </c>
      <c r="AH912" s="134" t="e" vm="1">
        <v>#VALUE!</v>
      </c>
      <c r="AI912" s="134" t="str">
        <f t="shared" si="28"/>
        <v/>
      </c>
      <c r="AJ912" s="134" t="str">
        <f t="shared" si="29"/>
        <v/>
      </c>
      <c r="AK912" s="134" t="s">
        <v>6911</v>
      </c>
      <c r="AP912" s="134" t="e" cm="1">
        <f t="array" ref="AP912">_xlfn.TEXTSPLIT(AO912,CHAR(10))</f>
        <v>#VALUE!</v>
      </c>
      <c r="BM912" s="134" t="e">
        <v>#VALUE!</v>
      </c>
    </row>
    <row r="913" spans="1:73" ht="60" customHeight="1">
      <c r="A913" s="133"/>
      <c r="B913" s="133"/>
      <c r="C913" s="133"/>
      <c r="D913" s="133"/>
      <c r="E913" s="133"/>
      <c r="F913" s="133"/>
      <c r="G913" s="133"/>
      <c r="H913" s="133"/>
      <c r="I913" s="133"/>
      <c r="J913" s="133"/>
      <c r="K913" s="133"/>
      <c r="L913" s="133"/>
      <c r="M913" s="133"/>
      <c r="N913" s="133"/>
      <c r="O913" s="133"/>
      <c r="P913" s="133"/>
      <c r="Q913" s="133"/>
      <c r="R913" s="133"/>
      <c r="S913" s="133"/>
      <c r="T913" s="133"/>
      <c r="U913" s="133"/>
      <c r="V913" s="133"/>
      <c r="W913" s="133"/>
      <c r="X913" s="133"/>
      <c r="Y913" s="133"/>
      <c r="AB913" s="134" t="s">
        <v>6911</v>
      </c>
      <c r="AC913" s="146" t="e" cm="1">
        <f t="array" ref="AC913">_xlfn.TEXTSPLIT(H913,CHAR(10))</f>
        <v>#VALUE!</v>
      </c>
      <c r="AD913" s="146"/>
      <c r="AE913" s="146" t="e">
        <v>#VALUE!</v>
      </c>
      <c r="AG913" s="134" t="e" cm="1" vm="1">
        <f t="array" ref="AG913">_xlfn.TEXTJOIN(",",TRUE,_xlfn._xlws.FILTER(市町村コード!$B$2:$B$186,ISNUMBER(SEARCH(市町村コード!$B$2:$B$186,K913))))</f>
        <v>#VALUE!</v>
      </c>
      <c r="AH913" s="134" t="e" vm="1">
        <v>#VALUE!</v>
      </c>
      <c r="AI913" s="134" t="str">
        <f t="shared" si="28"/>
        <v/>
      </c>
      <c r="AJ913" s="134" t="str">
        <f t="shared" si="29"/>
        <v/>
      </c>
      <c r="AK913" s="134" t="s">
        <v>6911</v>
      </c>
      <c r="AO913" s="133"/>
      <c r="AP913" s="134" t="e" cm="1">
        <f t="array" ref="AP913">_xlfn.TEXTSPLIT(AO913,CHAR(10))</f>
        <v>#VALUE!</v>
      </c>
      <c r="BM913" s="134" t="e">
        <v>#VALUE!</v>
      </c>
    </row>
    <row r="914" spans="1:73" ht="12" customHeight="1">
      <c r="A914" s="133"/>
      <c r="B914" s="133"/>
      <c r="C914" s="133"/>
      <c r="D914" s="133"/>
      <c r="E914" s="133"/>
      <c r="F914" s="133"/>
      <c r="G914" s="133"/>
      <c r="H914" s="133"/>
      <c r="I914" s="133"/>
      <c r="J914" s="133"/>
      <c r="K914" s="133"/>
      <c r="L914" s="133"/>
      <c r="M914" s="133"/>
      <c r="N914" s="133"/>
      <c r="O914" s="133"/>
      <c r="P914" s="133"/>
      <c r="Q914" s="133"/>
      <c r="R914" s="133"/>
      <c r="S914" s="133"/>
      <c r="T914" s="133"/>
      <c r="U914" s="133"/>
      <c r="V914" s="133"/>
      <c r="W914" s="133"/>
      <c r="X914" s="133"/>
      <c r="Y914" s="133"/>
      <c r="AB914" s="134" t="s">
        <v>6911</v>
      </c>
      <c r="AC914" s="146" t="e" cm="1">
        <f t="array" ref="AC914">_xlfn.TEXTSPLIT(H914,CHAR(10))</f>
        <v>#VALUE!</v>
      </c>
      <c r="AD914" s="146"/>
      <c r="AE914" s="146" t="e">
        <v>#VALUE!</v>
      </c>
      <c r="AG914" s="134" t="e" cm="1" vm="1">
        <f t="array" ref="AG914">_xlfn.TEXTJOIN(",",TRUE,_xlfn._xlws.FILTER(市町村コード!$B$2:$B$186,ISNUMBER(SEARCH(市町村コード!$B$2:$B$186,K914))))</f>
        <v>#VALUE!</v>
      </c>
      <c r="AH914" s="134" t="e" vm="1">
        <v>#VALUE!</v>
      </c>
      <c r="AI914" s="134" t="str">
        <f t="shared" si="28"/>
        <v/>
      </c>
      <c r="AJ914" s="134" t="str">
        <f t="shared" si="29"/>
        <v/>
      </c>
      <c r="AK914" s="134" t="s">
        <v>6911</v>
      </c>
      <c r="AO914" s="133"/>
      <c r="AP914" s="134" t="e" cm="1">
        <f t="array" ref="AP914">_xlfn.TEXTSPLIT(AO914,CHAR(10))</f>
        <v>#VALUE!</v>
      </c>
      <c r="BM914" s="134" t="e">
        <v>#VALUE!</v>
      </c>
    </row>
    <row r="915" spans="1:73" ht="8.1" customHeight="1">
      <c r="A915" s="133"/>
      <c r="B915" s="133"/>
      <c r="C915" s="133"/>
      <c r="D915" s="133"/>
      <c r="E915" s="133"/>
      <c r="F915" s="133"/>
      <c r="G915" s="133"/>
      <c r="H915" s="133"/>
      <c r="I915" s="178" t="s">
        <v>476</v>
      </c>
      <c r="J915" s="178"/>
      <c r="K915" s="178"/>
      <c r="L915" s="133"/>
      <c r="M915" s="133"/>
      <c r="N915" s="133"/>
      <c r="O915" s="133"/>
      <c r="P915" s="133"/>
      <c r="Q915" s="133"/>
      <c r="R915" s="133"/>
      <c r="S915" s="133"/>
      <c r="T915" s="133"/>
      <c r="U915" s="133"/>
      <c r="V915" s="133"/>
      <c r="W915" s="133"/>
      <c r="X915" s="133"/>
      <c r="Y915" s="133"/>
      <c r="AB915" s="134" t="s">
        <v>6911</v>
      </c>
      <c r="AC915" s="146" t="e" cm="1">
        <f t="array" ref="AC915">_xlfn.TEXTSPLIT(H915,CHAR(10))</f>
        <v>#VALUE!</v>
      </c>
      <c r="AD915" s="146"/>
      <c r="AE915" s="146" t="e">
        <v>#VALUE!</v>
      </c>
      <c r="AG915" s="134" t="e" cm="1" vm="1">
        <f t="array" ref="AG915">_xlfn.TEXTJOIN(",",TRUE,_xlfn._xlws.FILTER(市町村コード!$B$2:$B$186,ISNUMBER(SEARCH(市町村コード!$B$2:$B$186,K915))))</f>
        <v>#VALUE!</v>
      </c>
      <c r="AH915" s="134" t="e" vm="1">
        <v>#VALUE!</v>
      </c>
      <c r="AI915" s="134" t="str">
        <f t="shared" si="28"/>
        <v/>
      </c>
      <c r="AJ915" s="134" t="str">
        <f t="shared" si="29"/>
        <v/>
      </c>
      <c r="AK915" s="134" t="s">
        <v>6911</v>
      </c>
      <c r="AO915" s="133"/>
      <c r="AP915" s="134" t="e" cm="1">
        <f t="array" ref="AP915">_xlfn.TEXTSPLIT(AO915,CHAR(10))</f>
        <v>#VALUE!</v>
      </c>
      <c r="BM915" s="134" t="e">
        <v>#VALUE!</v>
      </c>
    </row>
    <row r="916" spans="1:73" ht="12" customHeight="1">
      <c r="A916" s="133"/>
      <c r="B916" s="179"/>
      <c r="C916" s="179"/>
      <c r="D916" s="179"/>
      <c r="E916" s="179"/>
      <c r="F916" s="133"/>
      <c r="G916" s="133"/>
      <c r="H916" s="133"/>
      <c r="I916" s="178"/>
      <c r="J916" s="178"/>
      <c r="K916" s="178"/>
      <c r="L916" s="133"/>
      <c r="M916" s="133"/>
      <c r="N916" s="133"/>
      <c r="O916" s="133"/>
      <c r="P916" s="133"/>
      <c r="Q916" s="133"/>
      <c r="R916" s="133"/>
      <c r="S916" s="133"/>
      <c r="T916" s="133"/>
      <c r="U916" s="133"/>
      <c r="V916" s="133"/>
      <c r="W916" s="133"/>
      <c r="X916" s="133"/>
      <c r="Y916" s="133"/>
      <c r="AB916" s="134" t="s">
        <v>6911</v>
      </c>
      <c r="AC916" s="146" t="e" cm="1">
        <f t="array" ref="AC916">_xlfn.TEXTSPLIT(H916,CHAR(10))</f>
        <v>#VALUE!</v>
      </c>
      <c r="AD916" s="146"/>
      <c r="AE916" s="146" t="e">
        <v>#VALUE!</v>
      </c>
      <c r="AG916" s="134" t="e" cm="1" vm="1">
        <f t="array" ref="AG916">_xlfn.TEXTJOIN(",",TRUE,_xlfn._xlws.FILTER(市町村コード!$B$2:$B$186,ISNUMBER(SEARCH(市町村コード!$B$2:$B$186,K916))))</f>
        <v>#VALUE!</v>
      </c>
      <c r="AH916" s="134" t="e" vm="1">
        <v>#VALUE!</v>
      </c>
      <c r="AI916" s="134" t="str">
        <f t="shared" si="28"/>
        <v/>
      </c>
      <c r="AJ916" s="134" t="str">
        <f t="shared" si="29"/>
        <v/>
      </c>
      <c r="AK916" s="134" t="s">
        <v>6911</v>
      </c>
      <c r="AO916" s="133"/>
      <c r="AP916" s="134" t="e" cm="1">
        <f t="array" ref="AP916">_xlfn.TEXTSPLIT(AO916,CHAR(10))</f>
        <v>#VALUE!</v>
      </c>
      <c r="BM916" s="134" t="e">
        <v>#VALUE!</v>
      </c>
    </row>
    <row r="917" spans="1:73" ht="14.1" customHeight="1">
      <c r="A917" s="133"/>
      <c r="B917" s="133"/>
      <c r="C917" s="180" t="s">
        <v>477</v>
      </c>
      <c r="D917" s="180"/>
      <c r="E917" s="180"/>
      <c r="F917" s="180"/>
      <c r="G917" s="180"/>
      <c r="H917" s="180"/>
      <c r="I917" s="180"/>
      <c r="J917" s="180"/>
      <c r="K917" s="180"/>
      <c r="L917" s="133"/>
      <c r="M917" s="133"/>
      <c r="N917" s="133"/>
      <c r="O917" s="181" t="s">
        <v>478</v>
      </c>
      <c r="P917" s="181"/>
      <c r="Q917" s="181"/>
      <c r="R917" s="181"/>
      <c r="S917" s="181"/>
      <c r="T917" s="135" t="s">
        <v>892</v>
      </c>
      <c r="U917" s="136" t="s">
        <v>480</v>
      </c>
      <c r="V917" s="133"/>
      <c r="W917" s="133"/>
      <c r="X917" s="133"/>
      <c r="Y917" s="133"/>
      <c r="AB917" s="134" t="s">
        <v>6911</v>
      </c>
      <c r="AC917" s="146" t="e" cm="1">
        <f t="array" ref="AC917">_xlfn.TEXTSPLIT(H917,CHAR(10))</f>
        <v>#VALUE!</v>
      </c>
      <c r="AD917" s="146"/>
      <c r="AE917" s="146" t="e">
        <v>#VALUE!</v>
      </c>
      <c r="AG917" s="134" t="e" cm="1" vm="1">
        <f t="array" ref="AG917">_xlfn.TEXTJOIN(",",TRUE,_xlfn._xlws.FILTER(市町村コード!$B$2:$B$186,ISNUMBER(SEARCH(市町村コード!$B$2:$B$186,K917))))</f>
        <v>#VALUE!</v>
      </c>
      <c r="AH917" s="134" t="e" vm="1">
        <v>#VALUE!</v>
      </c>
      <c r="AI917" s="134" t="str">
        <f t="shared" si="28"/>
        <v/>
      </c>
      <c r="AJ917" s="134" t="str">
        <f t="shared" si="29"/>
        <v/>
      </c>
      <c r="AK917" s="134" t="s">
        <v>6911</v>
      </c>
      <c r="AP917" s="134" t="e" cm="1">
        <f t="array" ref="AP917">_xlfn.TEXTSPLIT(AO917,CHAR(10))</f>
        <v>#VALUE!</v>
      </c>
      <c r="BM917" s="134" t="e">
        <v>#VALUE!</v>
      </c>
    </row>
    <row r="918" spans="1:73" ht="0.95" customHeight="1" thickBot="1">
      <c r="A918" s="133"/>
      <c r="B918" s="133"/>
      <c r="C918" s="133"/>
      <c r="D918" s="133"/>
      <c r="E918" s="133"/>
      <c r="F918" s="133"/>
      <c r="G918" s="133"/>
      <c r="H918" s="133"/>
      <c r="I918" s="133"/>
      <c r="J918" s="133"/>
      <c r="K918" s="133"/>
      <c r="L918" s="133"/>
      <c r="M918" s="133"/>
      <c r="N918" s="133"/>
      <c r="O918" s="133"/>
      <c r="P918" s="133"/>
      <c r="Q918" s="133"/>
      <c r="R918" s="133"/>
      <c r="S918" s="133"/>
      <c r="T918" s="133"/>
      <c r="U918" s="133"/>
      <c r="V918" s="133"/>
      <c r="W918" s="133"/>
      <c r="X918" s="133"/>
      <c r="Y918" s="133"/>
      <c r="AB918" s="134" t="s">
        <v>6911</v>
      </c>
      <c r="AC918" s="146" t="e" cm="1">
        <f t="array" ref="AC918">_xlfn.TEXTSPLIT(H918,CHAR(10))</f>
        <v>#VALUE!</v>
      </c>
      <c r="AD918" s="146"/>
      <c r="AE918" s="146" t="e">
        <v>#VALUE!</v>
      </c>
      <c r="AG918" s="134" t="e" cm="1" vm="1">
        <f t="array" ref="AG918">_xlfn.TEXTJOIN(",",TRUE,_xlfn._xlws.FILTER(市町村コード!$B$2:$B$186,ISNUMBER(SEARCH(市町村コード!$B$2:$B$186,K918))))</f>
        <v>#VALUE!</v>
      </c>
      <c r="AH918" s="134" t="e" vm="1">
        <v>#VALUE!</v>
      </c>
      <c r="AI918" s="134" t="str">
        <f t="shared" si="28"/>
        <v/>
      </c>
      <c r="AJ918" s="134" t="str">
        <f t="shared" si="29"/>
        <v/>
      </c>
      <c r="AK918" s="134" t="s">
        <v>6911</v>
      </c>
      <c r="AO918" s="133"/>
      <c r="AP918" s="134" t="e" cm="1">
        <f t="array" ref="AP918">_xlfn.TEXTSPLIT(AO918,CHAR(10))</f>
        <v>#VALUE!</v>
      </c>
      <c r="BM918" s="134" t="e">
        <v>#VALUE!</v>
      </c>
    </row>
    <row r="919" spans="1:73" ht="0.95" customHeight="1">
      <c r="A919" s="133"/>
      <c r="B919" s="176"/>
      <c r="C919" s="176"/>
      <c r="D919" s="176"/>
      <c r="E919" s="176"/>
      <c r="F919" s="176"/>
      <c r="G919" s="176"/>
      <c r="H919" s="176"/>
      <c r="I919" s="176"/>
      <c r="J919" s="176"/>
      <c r="K919" s="176"/>
      <c r="L919" s="176"/>
      <c r="M919" s="176"/>
      <c r="N919" s="176"/>
      <c r="O919" s="176"/>
      <c r="P919" s="176"/>
      <c r="Q919" s="176"/>
      <c r="R919" s="176"/>
      <c r="S919" s="176"/>
      <c r="T919" s="176"/>
      <c r="U919" s="176"/>
      <c r="V919" s="176"/>
      <c r="W919" s="176"/>
      <c r="X919" s="133"/>
      <c r="Y919" s="133"/>
      <c r="AB919" s="134" t="s">
        <v>6911</v>
      </c>
      <c r="AC919" s="146" t="e" cm="1">
        <f t="array" ref="AC919">_xlfn.TEXTSPLIT(H919,CHAR(10))</f>
        <v>#VALUE!</v>
      </c>
      <c r="AD919" s="146"/>
      <c r="AE919" s="146" t="e">
        <v>#VALUE!</v>
      </c>
      <c r="AG919" s="134" t="e" cm="1" vm="1">
        <f t="array" ref="AG919">_xlfn.TEXTJOIN(",",TRUE,_xlfn._xlws.FILTER(市町村コード!$B$2:$B$186,ISNUMBER(SEARCH(市町村コード!$B$2:$B$186,K919))))</f>
        <v>#VALUE!</v>
      </c>
      <c r="AH919" s="134" t="e" vm="1">
        <v>#VALUE!</v>
      </c>
      <c r="AI919" s="134" t="str">
        <f t="shared" si="28"/>
        <v/>
      </c>
      <c r="AJ919" s="134" t="str">
        <f t="shared" si="29"/>
        <v/>
      </c>
      <c r="AK919" s="134" t="s">
        <v>6911</v>
      </c>
      <c r="AP919" s="134" t="e" cm="1">
        <f t="array" ref="AP919">_xlfn.TEXTSPLIT(AO919,CHAR(10))</f>
        <v>#VALUE!</v>
      </c>
      <c r="BM919" s="134" t="e">
        <v>#VALUE!</v>
      </c>
    </row>
    <row r="920" spans="1:73" ht="15.95" customHeight="1" thickBot="1">
      <c r="A920" s="133"/>
      <c r="B920" s="137"/>
      <c r="C920" s="138" t="s">
        <v>481</v>
      </c>
      <c r="D920" s="137"/>
      <c r="E920" s="177" t="s">
        <v>482</v>
      </c>
      <c r="F920" s="177"/>
      <c r="G920" s="137"/>
      <c r="H920" s="177" t="s">
        <v>483</v>
      </c>
      <c r="I920" s="177"/>
      <c r="J920" s="137"/>
      <c r="K920" s="177" t="s">
        <v>484</v>
      </c>
      <c r="L920" s="177"/>
      <c r="M920" s="137"/>
      <c r="N920" s="177" t="s">
        <v>485</v>
      </c>
      <c r="O920" s="177"/>
      <c r="P920" s="137"/>
      <c r="Q920" s="139" t="s">
        <v>486</v>
      </c>
      <c r="R920" s="137"/>
      <c r="S920" s="177" t="s">
        <v>487</v>
      </c>
      <c r="T920" s="177"/>
      <c r="U920" s="177"/>
      <c r="V920" s="177"/>
      <c r="W920" s="137"/>
      <c r="X920" s="133"/>
      <c r="Y920" s="133"/>
      <c r="AB920" s="134" t="s">
        <v>482</v>
      </c>
      <c r="AC920" s="146" t="str" cm="1">
        <f t="array" ref="AC920">_xlfn.TEXTSPLIT(H920,CHAR(10))</f>
        <v>事業者名/事業所名</v>
      </c>
      <c r="AD920" s="146"/>
      <c r="AE920" s="146" t="s">
        <v>483</v>
      </c>
      <c r="AG920" s="134" t="e" cm="1" vm="1">
        <f t="array" ref="AG920">_xlfn.TEXTJOIN(",",TRUE,_xlfn._xlws.FILTER(市町村コード!$B$2:$B$186,ISNUMBER(SEARCH(市町村コード!$B$2:$B$186,K920))))</f>
        <v>#VALUE!</v>
      </c>
      <c r="AH920" s="134" t="e" vm="1">
        <v>#VALUE!</v>
      </c>
      <c r="AI920" s="134" t="str">
        <f t="shared" si="28"/>
        <v/>
      </c>
      <c r="AJ920" s="134" t="str">
        <f t="shared" si="29"/>
        <v>事業所所在地</v>
      </c>
      <c r="AK920" s="134" t="s">
        <v>484</v>
      </c>
      <c r="AO920" s="139" t="s">
        <v>486</v>
      </c>
      <c r="AP920" s="134" t="str" cm="1">
        <f t="array" ref="AP920">_xlfn.TEXTSPLIT(AO920,CHAR(10))</f>
        <v>受理番号</v>
      </c>
      <c r="BM920" s="134" t="s">
        <v>486</v>
      </c>
    </row>
    <row r="921" spans="1:73" ht="102" customHeight="1" thickBot="1">
      <c r="A921" s="133"/>
      <c r="B921" s="184"/>
      <c r="C921" s="140" t="s">
        <v>2735</v>
      </c>
      <c r="D921" s="184"/>
      <c r="E921" s="174" t="s">
        <v>2736</v>
      </c>
      <c r="F921" s="174"/>
      <c r="G921" s="184"/>
      <c r="H921" s="175" t="s">
        <v>2737</v>
      </c>
      <c r="I921" s="175"/>
      <c r="J921" s="184"/>
      <c r="K921" s="175" t="s">
        <v>2738</v>
      </c>
      <c r="L921" s="175"/>
      <c r="M921" s="184"/>
      <c r="N921" s="182" t="s">
        <v>2739</v>
      </c>
      <c r="O921" s="182"/>
      <c r="P921" s="184"/>
      <c r="Q921" s="141" t="s">
        <v>2740</v>
      </c>
      <c r="R921" s="184"/>
      <c r="S921" s="173" t="s">
        <v>2741</v>
      </c>
      <c r="T921" s="173"/>
      <c r="U921" s="173"/>
      <c r="V921" s="173"/>
      <c r="W921" s="184"/>
      <c r="X921" s="133"/>
      <c r="Y921" s="133"/>
      <c r="AB921" s="134" t="s">
        <v>9436</v>
      </c>
      <c r="AC921" s="146" t="str" cm="1">
        <f t="array" ref="AC921:AD921">_xlfn.TEXTSPLIT(H921,CHAR(10))</f>
        <v>ＳＯＭＰＯケア株式会社</v>
      </c>
      <c r="AD921" s="146" t="str">
        <v>ＳＯＭＰＯケア　札幌川下　訪問看護</v>
      </c>
      <c r="AE921" s="146" t="s">
        <v>7621</v>
      </c>
      <c r="AF921" s="134" t="s">
        <v>8154</v>
      </c>
      <c r="AG921" s="134" t="str" cm="1">
        <f t="array" ref="AG921">_xlfn.TEXTJOIN(",",TRUE,_xlfn._xlws.FILTER(市町村コード!$B$2:$B$186,ISNUMBER(SEARCH(市町村コード!$B$2:$B$186,K921))))</f>
        <v>札幌市</v>
      </c>
      <c r="AH921" s="134" t="s">
        <v>6712</v>
      </c>
      <c r="AI921" s="134" t="str">
        <f t="shared" si="28"/>
        <v xml:space="preserve">
札幌市白石区川下三条６丁目６番１号</v>
      </c>
      <c r="AJ921" s="134" t="str">
        <f t="shared" si="29"/>
        <v>〒003－0863</v>
      </c>
      <c r="AK921" s="134" t="s">
        <v>7130</v>
      </c>
      <c r="AO921" s="142" t="s">
        <v>2740</v>
      </c>
      <c r="AP921" s="134" t="str" cm="1">
        <f t="array" ref="AP921:AX921">_xlfn.TEXTSPLIT(AO921,CHAR(10))</f>
        <v>( 訪看10 )第    305 号</v>
      </c>
      <c r="AQ921" s="134" t="str">
        <v>( 訪看23 )第   1135 号</v>
      </c>
      <c r="AR921" s="134" t="str">
        <v>( 訪看24 )第    543 号</v>
      </c>
      <c r="AS921" s="134" t="str">
        <v>( 訪看25 )第    628 号</v>
      </c>
      <c r="AT921" s="134" t="str">
        <v>( 訪看27 )第    101 号</v>
      </c>
      <c r="AU921" s="134" t="str">
        <v>( 訪看34 )第    122 号</v>
      </c>
      <c r="AV921" s="134" t="str">
        <v>( 訪ベⅠ１ )第    324 号</v>
      </c>
      <c r="AW921" s="134" t="str">
        <v>( 訪ベⅠ１注 )第    330 号</v>
      </c>
      <c r="AX921" s="134" t="str">
        <v>( 訪看40 )第     24 号</v>
      </c>
      <c r="BM921" s="134" t="s">
        <v>12158</v>
      </c>
      <c r="BN921" s="134" t="s">
        <v>12159</v>
      </c>
      <c r="BO921" s="134" t="s">
        <v>12160</v>
      </c>
      <c r="BP921" s="134" t="s">
        <v>12161</v>
      </c>
      <c r="BQ921" s="134" t="s">
        <v>12162</v>
      </c>
      <c r="BR921" s="134" t="s">
        <v>12163</v>
      </c>
      <c r="BS921" s="134" t="s">
        <v>12164</v>
      </c>
      <c r="BT921" s="134" t="s">
        <v>12165</v>
      </c>
      <c r="BU921" s="134" t="s">
        <v>12166</v>
      </c>
    </row>
    <row r="922" spans="1:73" ht="84" customHeight="1" thickBot="1">
      <c r="A922" s="133"/>
      <c r="B922" s="184"/>
      <c r="C922" s="140" t="s">
        <v>2742</v>
      </c>
      <c r="D922" s="184"/>
      <c r="E922" s="174" t="s">
        <v>2743</v>
      </c>
      <c r="F922" s="174"/>
      <c r="G922" s="184"/>
      <c r="H922" s="175" t="s">
        <v>2744</v>
      </c>
      <c r="I922" s="175"/>
      <c r="J922" s="184"/>
      <c r="K922" s="175" t="s">
        <v>2745</v>
      </c>
      <c r="L922" s="175"/>
      <c r="M922" s="184"/>
      <c r="N922" s="182" t="s">
        <v>2746</v>
      </c>
      <c r="O922" s="182"/>
      <c r="P922" s="184"/>
      <c r="Q922" s="141" t="s">
        <v>2747</v>
      </c>
      <c r="R922" s="184"/>
      <c r="S922" s="173" t="s">
        <v>2748</v>
      </c>
      <c r="T922" s="173"/>
      <c r="U922" s="173"/>
      <c r="V922" s="173"/>
      <c r="W922" s="184"/>
      <c r="X922" s="133"/>
      <c r="Y922" s="133"/>
      <c r="AB922" s="134" t="s">
        <v>9437</v>
      </c>
      <c r="AC922" s="146" t="str" cm="1">
        <f t="array" ref="AC922:AD922">_xlfn.TEXTSPLIT(H922,CHAR(10))</f>
        <v>ＳＯＭＰＯケア株式会社</v>
      </c>
      <c r="AD922" s="146" t="str">
        <v>ＳＯＭＰＯケア　札幌澄川　訪問看護</v>
      </c>
      <c r="AE922" s="146" t="s">
        <v>7621</v>
      </c>
      <c r="AF922" s="134" t="s">
        <v>8155</v>
      </c>
      <c r="AG922" s="134" t="str" cm="1">
        <f t="array" ref="AG922">_xlfn.TEXTJOIN(",",TRUE,_xlfn._xlws.FILTER(市町村コード!$B$2:$B$186,ISNUMBER(SEARCH(市町村コード!$B$2:$B$186,K922))))</f>
        <v>札幌市</v>
      </c>
      <c r="AH922" s="134" t="s">
        <v>6712</v>
      </c>
      <c r="AI922" s="134" t="str">
        <f t="shared" si="28"/>
        <v xml:space="preserve">
札幌市南区澄川六条４丁目２番１号澄川ビル</v>
      </c>
      <c r="AJ922" s="134" t="str">
        <f t="shared" si="29"/>
        <v>〒005－0006</v>
      </c>
      <c r="AK922" s="134" t="s">
        <v>7131</v>
      </c>
      <c r="AO922" s="142" t="s">
        <v>2747</v>
      </c>
      <c r="AP922" s="134" t="str" cm="1">
        <f t="array" ref="AP922:AV922">_xlfn.TEXTSPLIT(AO922,CHAR(10))</f>
        <v>( 訪看10 )第    313 号</v>
      </c>
      <c r="AQ922" s="134" t="str">
        <v>( 訪看24 )第    551 号</v>
      </c>
      <c r="AR922" s="134" t="str">
        <v>( 訪看25 )第    636 号</v>
      </c>
      <c r="AS922" s="134" t="str">
        <v>( 訪看34 )第    123 号</v>
      </c>
      <c r="AT922" s="134" t="str">
        <v>( 訪ベⅠ１ )第    325 号</v>
      </c>
      <c r="AU922" s="134" t="str">
        <v>( 訪ベⅠ１注 )第    333 号</v>
      </c>
      <c r="AV922" s="134" t="str">
        <v>( 訪看41 )第    225 号</v>
      </c>
      <c r="BM922" s="134" t="s">
        <v>12167</v>
      </c>
      <c r="BN922" s="134" t="s">
        <v>12168</v>
      </c>
      <c r="BO922" s="134" t="s">
        <v>12169</v>
      </c>
      <c r="BP922" s="134" t="s">
        <v>12170</v>
      </c>
      <c r="BQ922" s="134" t="s">
        <v>12171</v>
      </c>
      <c r="BR922" s="134" t="s">
        <v>12172</v>
      </c>
      <c r="BS922" s="134" t="s">
        <v>12173</v>
      </c>
    </row>
    <row r="923" spans="1:73" ht="45.95" customHeight="1" thickBot="1">
      <c r="A923" s="133"/>
      <c r="B923" s="184"/>
      <c r="C923" s="140" t="s">
        <v>2749</v>
      </c>
      <c r="D923" s="184"/>
      <c r="E923" s="174" t="s">
        <v>2750</v>
      </c>
      <c r="F923" s="174"/>
      <c r="G923" s="184"/>
      <c r="H923" s="175" t="s">
        <v>2751</v>
      </c>
      <c r="I923" s="175"/>
      <c r="J923" s="184"/>
      <c r="K923" s="175" t="s">
        <v>2752</v>
      </c>
      <c r="L923" s="175"/>
      <c r="M923" s="184"/>
      <c r="N923" s="182" t="s">
        <v>2753</v>
      </c>
      <c r="O923" s="182"/>
      <c r="P923" s="184"/>
      <c r="Q923" s="141" t="s">
        <v>2754</v>
      </c>
      <c r="R923" s="184"/>
      <c r="S923" s="173" t="s">
        <v>2755</v>
      </c>
      <c r="T923" s="173"/>
      <c r="U923" s="173"/>
      <c r="V923" s="173"/>
      <c r="W923" s="184"/>
      <c r="X923" s="133"/>
      <c r="Y923" s="133"/>
      <c r="AB923" s="134" t="s">
        <v>9438</v>
      </c>
      <c r="AC923" s="146" t="str" cm="1">
        <f t="array" ref="AC923:AD923">_xlfn.TEXTSPLIT(H923,CHAR(10))</f>
        <v>医療法人社団図南会</v>
      </c>
      <c r="AD923" s="146" t="str">
        <v>訪問看護ステーション　えがお</v>
      </c>
      <c r="AE923" s="146" t="s">
        <v>8156</v>
      </c>
      <c r="AF923" s="134" t="s">
        <v>8157</v>
      </c>
      <c r="AG923" s="134" t="str" cm="1">
        <f t="array" ref="AG923">_xlfn.TEXTJOIN(",",TRUE,_xlfn._xlws.FILTER(市町村コード!$B$2:$B$186,ISNUMBER(SEARCH(市町村コード!$B$2:$B$186,K923))))</f>
        <v>札幌市</v>
      </c>
      <c r="AH923" s="134" t="s">
        <v>6712</v>
      </c>
      <c r="AI923" s="134" t="str">
        <f t="shared" si="28"/>
        <v xml:space="preserve">
札幌市清田区清田一条４丁目４番３５号</v>
      </c>
      <c r="AJ923" s="134" t="str">
        <f t="shared" si="29"/>
        <v>〒004－0841</v>
      </c>
      <c r="AK923" s="134" t="s">
        <v>6931</v>
      </c>
      <c r="AO923" s="142" t="s">
        <v>2754</v>
      </c>
      <c r="AP923" s="134" t="str" cm="1">
        <f t="array" ref="AP923:AQ923">_xlfn.TEXTSPLIT(AO923,CHAR(10))</f>
        <v>( 訪看10 )第    315 号</v>
      </c>
      <c r="AQ923" s="134" t="str">
        <v>( 訪看40 )第    434 号</v>
      </c>
      <c r="BM923" s="134" t="s">
        <v>12174</v>
      </c>
      <c r="BN923" s="134" t="s">
        <v>12175</v>
      </c>
    </row>
    <row r="924" spans="1:73" ht="48" customHeight="1" thickBot="1">
      <c r="A924" s="133"/>
      <c r="B924" s="184"/>
      <c r="C924" s="140" t="s">
        <v>2756</v>
      </c>
      <c r="D924" s="184"/>
      <c r="E924" s="174" t="s">
        <v>2757</v>
      </c>
      <c r="F924" s="174"/>
      <c r="G924" s="184"/>
      <c r="H924" s="175" t="s">
        <v>2758</v>
      </c>
      <c r="I924" s="175"/>
      <c r="J924" s="184"/>
      <c r="K924" s="175" t="s">
        <v>2759</v>
      </c>
      <c r="L924" s="175"/>
      <c r="M924" s="184"/>
      <c r="N924" s="182" t="s">
        <v>2760</v>
      </c>
      <c r="O924" s="182"/>
      <c r="P924" s="184"/>
      <c r="Q924" s="141" t="s">
        <v>2761</v>
      </c>
      <c r="R924" s="184"/>
      <c r="S924" s="173" t="s">
        <v>2762</v>
      </c>
      <c r="T924" s="173"/>
      <c r="U924" s="173"/>
      <c r="V924" s="173"/>
      <c r="W924" s="184"/>
      <c r="X924" s="133"/>
      <c r="Y924" s="133"/>
      <c r="AB924" s="134" t="s">
        <v>9439</v>
      </c>
      <c r="AC924" s="146" t="str" cm="1">
        <f t="array" ref="AC924:AD924">_xlfn.TEXTSPLIT(H924,CHAR(10))</f>
        <v>株式会社アイケア北海道</v>
      </c>
      <c r="AD924" s="146" t="str">
        <v>訪問看護ステーションアイケア北海道</v>
      </c>
      <c r="AE924" s="146" t="s">
        <v>7684</v>
      </c>
      <c r="AF924" s="134" t="s">
        <v>8158</v>
      </c>
      <c r="AG924" s="134" t="str" cm="1">
        <f t="array" ref="AG924">_xlfn.TEXTJOIN(",",TRUE,_xlfn._xlws.FILTER(市町村コード!$B$2:$B$186,ISNUMBER(SEARCH(市町村コード!$B$2:$B$186,K924))))</f>
        <v>札幌市</v>
      </c>
      <c r="AH924" s="134" t="s">
        <v>6712</v>
      </c>
      <c r="AI924" s="134" t="str">
        <f t="shared" si="28"/>
        <v xml:space="preserve">
札幌市清田区美しが丘二条３丁目３－２</v>
      </c>
      <c r="AJ924" s="134" t="str">
        <f t="shared" si="29"/>
        <v>〒004－0812</v>
      </c>
      <c r="AK924" s="134" t="s">
        <v>7115</v>
      </c>
      <c r="AO924" s="142" t="s">
        <v>2761</v>
      </c>
      <c r="AP924" s="134" t="str" cm="1">
        <f t="array" ref="AP924:AT924">_xlfn.TEXTSPLIT(AO924,CHAR(10))</f>
        <v>( 訪看10 )第    324 号</v>
      </c>
      <c r="AQ924" s="134" t="str">
        <v>( 訪看24 )第    568 号</v>
      </c>
      <c r="AR924" s="134" t="str">
        <v>( 訪看25 )第    652 号</v>
      </c>
      <c r="AS924" s="134" t="str">
        <v>( 訪看27 )第    154 号</v>
      </c>
      <c r="AT924" s="134" t="str">
        <v>( 訪看28 )第     85 号</v>
      </c>
      <c r="BM924" s="134" t="s">
        <v>12176</v>
      </c>
      <c r="BN924" s="134" t="s">
        <v>12177</v>
      </c>
      <c r="BO924" s="134" t="s">
        <v>12178</v>
      </c>
      <c r="BP924" s="134" t="s">
        <v>12179</v>
      </c>
      <c r="BQ924" s="134" t="s">
        <v>12180</v>
      </c>
    </row>
    <row r="925" spans="1:73" ht="48" customHeight="1" thickBot="1">
      <c r="A925" s="133"/>
      <c r="B925" s="184"/>
      <c r="C925" s="140" t="s">
        <v>2763</v>
      </c>
      <c r="D925" s="184"/>
      <c r="E925" s="174" t="s">
        <v>2764</v>
      </c>
      <c r="F925" s="174"/>
      <c r="G925" s="184"/>
      <c r="H925" s="175" t="s">
        <v>2765</v>
      </c>
      <c r="I925" s="175"/>
      <c r="J925" s="184"/>
      <c r="K925" s="175" t="s">
        <v>2766</v>
      </c>
      <c r="L925" s="175"/>
      <c r="M925" s="184"/>
      <c r="N925" s="182" t="s">
        <v>2767</v>
      </c>
      <c r="O925" s="182"/>
      <c r="P925" s="184"/>
      <c r="Q925" s="141" t="s">
        <v>2768</v>
      </c>
      <c r="R925" s="184"/>
      <c r="S925" s="173" t="s">
        <v>2769</v>
      </c>
      <c r="T925" s="173"/>
      <c r="U925" s="173"/>
      <c r="V925" s="173"/>
      <c r="W925" s="184"/>
      <c r="X925" s="133"/>
      <c r="Y925" s="133"/>
      <c r="AB925" s="134" t="s">
        <v>9440</v>
      </c>
      <c r="AC925" s="146" t="str" cm="1">
        <f t="array" ref="AC925:AD925">_xlfn.TEXTSPLIT(H925,CHAR(10))</f>
        <v>株式会社ノアコンツェル</v>
      </c>
      <c r="AD925" s="146" t="str">
        <v>訪問看護ステーション　ナースケアーズ美しが丘</v>
      </c>
      <c r="AE925" s="146" t="s">
        <v>7625</v>
      </c>
      <c r="AF925" s="134" t="s">
        <v>8159</v>
      </c>
      <c r="AG925" s="134" t="str" cm="1">
        <f t="array" ref="AG925">_xlfn.TEXTJOIN(",",TRUE,_xlfn._xlws.FILTER(市町村コード!$B$2:$B$186,ISNUMBER(SEARCH(市町村コード!$B$2:$B$186,K925))))</f>
        <v>札幌市</v>
      </c>
      <c r="AH925" s="134" t="s">
        <v>6712</v>
      </c>
      <c r="AI925" s="134" t="str">
        <f t="shared" si="28"/>
        <v xml:space="preserve">
札幌市清田区美しが丘二条１０丁目４－３ノアガーデンレジェンド１Ｆ</v>
      </c>
      <c r="AJ925" s="134" t="str">
        <f t="shared" si="29"/>
        <v>〒004－0812</v>
      </c>
      <c r="AK925" s="134" t="s">
        <v>7115</v>
      </c>
      <c r="AO925" s="142" t="s">
        <v>2768</v>
      </c>
      <c r="AP925" s="134" t="str" cm="1">
        <f t="array" ref="AP925:AS925">_xlfn.TEXTSPLIT(AO925,CHAR(10))</f>
        <v>( 訪看23 )第    943 号</v>
      </c>
      <c r="AQ925" s="134" t="str">
        <v>( 訪看25 )第   1014 号</v>
      </c>
      <c r="AR925" s="134" t="str">
        <v>( 訪ベⅠ１ )第    623 号</v>
      </c>
      <c r="AS925" s="134" t="str">
        <v>( 訪看41 )第     56 号</v>
      </c>
      <c r="BM925" s="134" t="s">
        <v>12181</v>
      </c>
      <c r="BN925" s="134" t="s">
        <v>12182</v>
      </c>
      <c r="BO925" s="134" t="s">
        <v>12183</v>
      </c>
      <c r="BP925" s="134" t="s">
        <v>12184</v>
      </c>
    </row>
    <row r="926" spans="1:73" ht="84" customHeight="1" thickBot="1">
      <c r="A926" s="133"/>
      <c r="B926" s="184"/>
      <c r="C926" s="140" t="s">
        <v>2770</v>
      </c>
      <c r="D926" s="184"/>
      <c r="E926" s="174" t="s">
        <v>2771</v>
      </c>
      <c r="F926" s="174"/>
      <c r="G926" s="184"/>
      <c r="H926" s="175" t="s">
        <v>2772</v>
      </c>
      <c r="I926" s="175"/>
      <c r="J926" s="184"/>
      <c r="K926" s="175" t="s">
        <v>2773</v>
      </c>
      <c r="L926" s="175"/>
      <c r="M926" s="184"/>
      <c r="N926" s="182" t="s">
        <v>2774</v>
      </c>
      <c r="O926" s="182"/>
      <c r="P926" s="184"/>
      <c r="Q926" s="141" t="s">
        <v>2775</v>
      </c>
      <c r="R926" s="184"/>
      <c r="S926" s="173" t="s">
        <v>2776</v>
      </c>
      <c r="T926" s="173"/>
      <c r="U926" s="173"/>
      <c r="V926" s="173"/>
      <c r="W926" s="184"/>
      <c r="X926" s="133"/>
      <c r="Y926" s="133"/>
      <c r="AB926" s="134" t="s">
        <v>9441</v>
      </c>
      <c r="AC926" s="146" t="str" cm="1">
        <f t="array" ref="AC926:AD926">_xlfn.TEXTSPLIT(H926,CHAR(10))</f>
        <v>株式会社ｔｗｏ．ｓｅｖｅｎ</v>
      </c>
      <c r="AD926" s="146" t="str">
        <v>リボン訪問看護ステーション平岸</v>
      </c>
      <c r="AE926" s="146" t="s">
        <v>7601</v>
      </c>
      <c r="AF926" s="134" t="s">
        <v>8160</v>
      </c>
      <c r="AG926" s="134" t="str" cm="1">
        <f t="array" ref="AG926">_xlfn.TEXTJOIN(",",TRUE,_xlfn._xlws.FILTER(市町村コード!$B$2:$B$186,ISNUMBER(SEARCH(市町村コード!$B$2:$B$186,K926))))</f>
        <v>札幌市</v>
      </c>
      <c r="AH926" s="134" t="s">
        <v>6712</v>
      </c>
      <c r="AI926" s="134" t="str">
        <f t="shared" si="28"/>
        <v xml:space="preserve">
札幌市豊平区平岸三条１２丁目５－７　２０４号</v>
      </c>
      <c r="AJ926" s="134" t="str">
        <f t="shared" si="29"/>
        <v>〒062－0933</v>
      </c>
      <c r="AK926" s="134" t="s">
        <v>7132</v>
      </c>
      <c r="AO926" s="142" t="s">
        <v>2775</v>
      </c>
      <c r="AP926" s="134" t="str" cm="1">
        <f t="array" ref="AP926:AV926">_xlfn.TEXTSPLIT(AO926,CHAR(10))</f>
        <v>( 訪看10 )第    431 号</v>
      </c>
      <c r="AQ926" s="134" t="str">
        <v>( 訪看23 )第    576 号</v>
      </c>
      <c r="AR926" s="134" t="str">
        <v>( 訪看25 )第    660 号</v>
      </c>
      <c r="AS926" s="134" t="str">
        <v>( 訪看34 )第    392 号</v>
      </c>
      <c r="AT926" s="134" t="str">
        <v>( 訪ベⅠ１ )第    288 号</v>
      </c>
      <c r="AU926" s="134" t="str">
        <v>( 訪ベⅠ１注 )第    245 号</v>
      </c>
      <c r="AV926" s="134" t="str">
        <v>( 訪看40 )第    259 号</v>
      </c>
      <c r="BM926" s="134" t="s">
        <v>12185</v>
      </c>
      <c r="BN926" s="134" t="s">
        <v>12186</v>
      </c>
      <c r="BO926" s="134" t="s">
        <v>12187</v>
      </c>
      <c r="BP926" s="134" t="s">
        <v>12188</v>
      </c>
      <c r="BQ926" s="134" t="s">
        <v>12189</v>
      </c>
      <c r="BR926" s="134" t="s">
        <v>12190</v>
      </c>
      <c r="BS926" s="134" t="s">
        <v>12191</v>
      </c>
    </row>
    <row r="927" spans="1:73" ht="57.95" customHeight="1" thickBot="1">
      <c r="A927" s="133"/>
      <c r="B927" s="184"/>
      <c r="C927" s="133"/>
      <c r="D927" s="184"/>
      <c r="E927" s="133"/>
      <c r="F927" s="133"/>
      <c r="G927" s="184"/>
      <c r="H927" s="133"/>
      <c r="I927" s="133"/>
      <c r="J927" s="184"/>
      <c r="K927" s="133"/>
      <c r="L927" s="133"/>
      <c r="M927" s="184"/>
      <c r="N927" s="133"/>
      <c r="O927" s="133"/>
      <c r="P927" s="184"/>
      <c r="Q927" s="133"/>
      <c r="R927" s="184"/>
      <c r="S927" s="133"/>
      <c r="T927" s="133"/>
      <c r="U927" s="133"/>
      <c r="V927" s="133"/>
      <c r="W927" s="184"/>
      <c r="X927" s="133"/>
      <c r="Y927" s="133"/>
      <c r="AB927" s="134" t="s">
        <v>6911</v>
      </c>
      <c r="AC927" s="146" t="e" cm="1">
        <f t="array" ref="AC927">_xlfn.TEXTSPLIT(H927,CHAR(10))</f>
        <v>#VALUE!</v>
      </c>
      <c r="AD927" s="146"/>
      <c r="AE927" s="146" t="e">
        <v>#VALUE!</v>
      </c>
      <c r="AG927" s="134" t="e" cm="1" vm="1">
        <f t="array" ref="AG927">_xlfn.TEXTJOIN(",",TRUE,_xlfn._xlws.FILTER(市町村コード!$B$2:$B$186,ISNUMBER(SEARCH(市町村コード!$B$2:$B$186,K927))))</f>
        <v>#VALUE!</v>
      </c>
      <c r="AH927" s="134" t="e" vm="1">
        <v>#VALUE!</v>
      </c>
      <c r="AI927" s="134" t="str">
        <f t="shared" si="28"/>
        <v/>
      </c>
      <c r="AJ927" s="134" t="str">
        <f t="shared" si="29"/>
        <v/>
      </c>
      <c r="AK927" s="134" t="s">
        <v>6911</v>
      </c>
      <c r="AO927" s="133"/>
      <c r="AP927" s="134" t="e" cm="1">
        <f t="array" ref="AP927">_xlfn.TEXTSPLIT(AO927,CHAR(10))</f>
        <v>#VALUE!</v>
      </c>
      <c r="BM927" s="134" t="e">
        <v>#VALUE!</v>
      </c>
    </row>
    <row r="928" spans="1:73" ht="0.95" customHeight="1">
      <c r="A928" s="133"/>
      <c r="B928" s="183"/>
      <c r="C928" s="183"/>
      <c r="D928" s="183"/>
      <c r="E928" s="183"/>
      <c r="F928" s="183"/>
      <c r="G928" s="183"/>
      <c r="H928" s="183"/>
      <c r="I928" s="183"/>
      <c r="J928" s="183"/>
      <c r="K928" s="183"/>
      <c r="L928" s="183"/>
      <c r="M928" s="183"/>
      <c r="N928" s="183"/>
      <c r="O928" s="183"/>
      <c r="P928" s="183"/>
      <c r="Q928" s="183"/>
      <c r="R928" s="183"/>
      <c r="S928" s="183"/>
      <c r="T928" s="183"/>
      <c r="U928" s="183"/>
      <c r="V928" s="183"/>
      <c r="W928" s="133"/>
      <c r="X928" s="133"/>
      <c r="Y928" s="133"/>
      <c r="AB928" s="134" t="s">
        <v>6911</v>
      </c>
      <c r="AC928" s="146" t="e" cm="1">
        <f t="array" ref="AC928">_xlfn.TEXTSPLIT(H928,CHAR(10))</f>
        <v>#VALUE!</v>
      </c>
      <c r="AD928" s="146"/>
      <c r="AE928" s="146" t="e">
        <v>#VALUE!</v>
      </c>
      <c r="AG928" s="134" t="e" cm="1" vm="1">
        <f t="array" ref="AG928">_xlfn.TEXTJOIN(",",TRUE,_xlfn._xlws.FILTER(市町村コード!$B$2:$B$186,ISNUMBER(SEARCH(市町村コード!$B$2:$B$186,K928))))</f>
        <v>#VALUE!</v>
      </c>
      <c r="AH928" s="134" t="e" vm="1">
        <v>#VALUE!</v>
      </c>
      <c r="AI928" s="134" t="str">
        <f t="shared" si="28"/>
        <v/>
      </c>
      <c r="AJ928" s="134" t="str">
        <f t="shared" si="29"/>
        <v/>
      </c>
      <c r="AK928" s="134" t="s">
        <v>6911</v>
      </c>
      <c r="AP928" s="134" t="e" cm="1">
        <f t="array" ref="AP928">_xlfn.TEXTSPLIT(AO928,CHAR(10))</f>
        <v>#VALUE!</v>
      </c>
      <c r="BM928" s="134" t="e">
        <v>#VALUE!</v>
      </c>
    </row>
    <row r="929" spans="1:75" ht="60" customHeight="1">
      <c r="A929" s="133"/>
      <c r="B929" s="133"/>
      <c r="C929" s="133"/>
      <c r="D929" s="133"/>
      <c r="E929" s="133"/>
      <c r="F929" s="133"/>
      <c r="G929" s="133"/>
      <c r="H929" s="133"/>
      <c r="I929" s="133"/>
      <c r="J929" s="133"/>
      <c r="K929" s="133"/>
      <c r="L929" s="133"/>
      <c r="M929" s="133"/>
      <c r="N929" s="133"/>
      <c r="O929" s="133"/>
      <c r="P929" s="133"/>
      <c r="Q929" s="133"/>
      <c r="R929" s="133"/>
      <c r="S929" s="133"/>
      <c r="T929" s="133"/>
      <c r="U929" s="133"/>
      <c r="V929" s="133"/>
      <c r="W929" s="133"/>
      <c r="X929" s="133"/>
      <c r="Y929" s="133"/>
      <c r="AB929" s="134" t="s">
        <v>6911</v>
      </c>
      <c r="AC929" s="146" t="e" cm="1">
        <f t="array" ref="AC929">_xlfn.TEXTSPLIT(H929,CHAR(10))</f>
        <v>#VALUE!</v>
      </c>
      <c r="AD929" s="146"/>
      <c r="AE929" s="146" t="e">
        <v>#VALUE!</v>
      </c>
      <c r="AG929" s="134" t="e" cm="1" vm="1">
        <f t="array" ref="AG929">_xlfn.TEXTJOIN(",",TRUE,_xlfn._xlws.FILTER(市町村コード!$B$2:$B$186,ISNUMBER(SEARCH(市町村コード!$B$2:$B$186,K929))))</f>
        <v>#VALUE!</v>
      </c>
      <c r="AH929" s="134" t="e" vm="1">
        <v>#VALUE!</v>
      </c>
      <c r="AI929" s="134" t="str">
        <f t="shared" si="28"/>
        <v/>
      </c>
      <c r="AJ929" s="134" t="str">
        <f t="shared" si="29"/>
        <v/>
      </c>
      <c r="AK929" s="134" t="s">
        <v>6911</v>
      </c>
      <c r="AO929" s="133"/>
      <c r="AP929" s="134" t="e" cm="1">
        <f t="array" ref="AP929">_xlfn.TEXTSPLIT(AO929,CHAR(10))</f>
        <v>#VALUE!</v>
      </c>
      <c r="BM929" s="134" t="e">
        <v>#VALUE!</v>
      </c>
    </row>
    <row r="930" spans="1:75" ht="12" customHeight="1">
      <c r="A930" s="133"/>
      <c r="B930" s="133"/>
      <c r="C930" s="133"/>
      <c r="D930" s="133"/>
      <c r="E930" s="133"/>
      <c r="F930" s="133"/>
      <c r="G930" s="133"/>
      <c r="H930" s="133"/>
      <c r="I930" s="133"/>
      <c r="J930" s="133"/>
      <c r="K930" s="133"/>
      <c r="L930" s="133"/>
      <c r="M930" s="133"/>
      <c r="N930" s="133"/>
      <c r="O930" s="133"/>
      <c r="P930" s="133"/>
      <c r="Q930" s="133"/>
      <c r="R930" s="133"/>
      <c r="S930" s="133"/>
      <c r="T930" s="133"/>
      <c r="U930" s="133"/>
      <c r="V930" s="133"/>
      <c r="W930" s="133"/>
      <c r="X930" s="133"/>
      <c r="Y930" s="133"/>
      <c r="AB930" s="134" t="s">
        <v>6911</v>
      </c>
      <c r="AC930" s="146" t="e" cm="1">
        <f t="array" ref="AC930">_xlfn.TEXTSPLIT(H930,CHAR(10))</f>
        <v>#VALUE!</v>
      </c>
      <c r="AD930" s="146"/>
      <c r="AE930" s="146" t="e">
        <v>#VALUE!</v>
      </c>
      <c r="AG930" s="134" t="e" cm="1" vm="1">
        <f t="array" ref="AG930">_xlfn.TEXTJOIN(",",TRUE,_xlfn._xlws.FILTER(市町村コード!$B$2:$B$186,ISNUMBER(SEARCH(市町村コード!$B$2:$B$186,K930))))</f>
        <v>#VALUE!</v>
      </c>
      <c r="AH930" s="134" t="e" vm="1">
        <v>#VALUE!</v>
      </c>
      <c r="AI930" s="134" t="str">
        <f t="shared" si="28"/>
        <v/>
      </c>
      <c r="AJ930" s="134" t="str">
        <f t="shared" si="29"/>
        <v/>
      </c>
      <c r="AK930" s="134" t="s">
        <v>6911</v>
      </c>
      <c r="AO930" s="133"/>
      <c r="AP930" s="134" t="e" cm="1">
        <f t="array" ref="AP930">_xlfn.TEXTSPLIT(AO930,CHAR(10))</f>
        <v>#VALUE!</v>
      </c>
      <c r="BM930" s="134" t="e">
        <v>#VALUE!</v>
      </c>
    </row>
    <row r="931" spans="1:75" ht="8.1" customHeight="1">
      <c r="A931" s="133"/>
      <c r="B931" s="133"/>
      <c r="C931" s="133"/>
      <c r="D931" s="133"/>
      <c r="E931" s="133"/>
      <c r="F931" s="133"/>
      <c r="G931" s="133"/>
      <c r="H931" s="133"/>
      <c r="I931" s="178" t="s">
        <v>476</v>
      </c>
      <c r="J931" s="178"/>
      <c r="K931" s="178"/>
      <c r="L931" s="133"/>
      <c r="M931" s="133"/>
      <c r="N931" s="133"/>
      <c r="O931" s="133"/>
      <c r="P931" s="133"/>
      <c r="Q931" s="133"/>
      <c r="R931" s="133"/>
      <c r="S931" s="133"/>
      <c r="T931" s="133"/>
      <c r="U931" s="133"/>
      <c r="V931" s="133"/>
      <c r="W931" s="133"/>
      <c r="X931" s="133"/>
      <c r="Y931" s="133"/>
      <c r="AB931" s="134" t="s">
        <v>6911</v>
      </c>
      <c r="AC931" s="146" t="e" cm="1">
        <f t="array" ref="AC931">_xlfn.TEXTSPLIT(H931,CHAR(10))</f>
        <v>#VALUE!</v>
      </c>
      <c r="AD931" s="146"/>
      <c r="AE931" s="146" t="e">
        <v>#VALUE!</v>
      </c>
      <c r="AG931" s="134" t="e" cm="1" vm="1">
        <f t="array" ref="AG931">_xlfn.TEXTJOIN(",",TRUE,_xlfn._xlws.FILTER(市町村コード!$B$2:$B$186,ISNUMBER(SEARCH(市町村コード!$B$2:$B$186,K931))))</f>
        <v>#VALUE!</v>
      </c>
      <c r="AH931" s="134" t="e" vm="1">
        <v>#VALUE!</v>
      </c>
      <c r="AI931" s="134" t="str">
        <f t="shared" si="28"/>
        <v/>
      </c>
      <c r="AJ931" s="134" t="str">
        <f t="shared" si="29"/>
        <v/>
      </c>
      <c r="AK931" s="134" t="s">
        <v>6911</v>
      </c>
      <c r="AO931" s="133"/>
      <c r="AP931" s="134" t="e" cm="1">
        <f t="array" ref="AP931">_xlfn.TEXTSPLIT(AO931,CHAR(10))</f>
        <v>#VALUE!</v>
      </c>
      <c r="BM931" s="134" t="e">
        <v>#VALUE!</v>
      </c>
    </row>
    <row r="932" spans="1:75" ht="12" customHeight="1">
      <c r="A932" s="133"/>
      <c r="B932" s="179"/>
      <c r="C932" s="179"/>
      <c r="D932" s="179"/>
      <c r="E932" s="179"/>
      <c r="F932" s="133"/>
      <c r="G932" s="133"/>
      <c r="H932" s="133"/>
      <c r="I932" s="178"/>
      <c r="J932" s="178"/>
      <c r="K932" s="178"/>
      <c r="L932" s="133"/>
      <c r="M932" s="133"/>
      <c r="N932" s="133"/>
      <c r="O932" s="133"/>
      <c r="P932" s="133"/>
      <c r="Q932" s="133"/>
      <c r="R932" s="133"/>
      <c r="S932" s="133"/>
      <c r="T932" s="133"/>
      <c r="U932" s="133"/>
      <c r="V932" s="133"/>
      <c r="W932" s="133"/>
      <c r="X932" s="133"/>
      <c r="Y932" s="133"/>
      <c r="AB932" s="134" t="s">
        <v>6911</v>
      </c>
      <c r="AC932" s="146" t="e" cm="1">
        <f t="array" ref="AC932">_xlfn.TEXTSPLIT(H932,CHAR(10))</f>
        <v>#VALUE!</v>
      </c>
      <c r="AD932" s="146"/>
      <c r="AE932" s="146" t="e">
        <v>#VALUE!</v>
      </c>
      <c r="AG932" s="134" t="e" cm="1" vm="1">
        <f t="array" ref="AG932">_xlfn.TEXTJOIN(",",TRUE,_xlfn._xlws.FILTER(市町村コード!$B$2:$B$186,ISNUMBER(SEARCH(市町村コード!$B$2:$B$186,K932))))</f>
        <v>#VALUE!</v>
      </c>
      <c r="AH932" s="134" t="e" vm="1">
        <v>#VALUE!</v>
      </c>
      <c r="AI932" s="134" t="str">
        <f t="shared" si="28"/>
        <v/>
      </c>
      <c r="AJ932" s="134" t="str">
        <f t="shared" si="29"/>
        <v/>
      </c>
      <c r="AK932" s="134" t="s">
        <v>6911</v>
      </c>
      <c r="AO932" s="133"/>
      <c r="AP932" s="134" t="e" cm="1">
        <f t="array" ref="AP932">_xlfn.TEXTSPLIT(AO932,CHAR(10))</f>
        <v>#VALUE!</v>
      </c>
      <c r="BM932" s="134" t="e">
        <v>#VALUE!</v>
      </c>
    </row>
    <row r="933" spans="1:75" ht="14.1" customHeight="1">
      <c r="A933" s="133"/>
      <c r="B933" s="133"/>
      <c r="C933" s="180" t="s">
        <v>477</v>
      </c>
      <c r="D933" s="180"/>
      <c r="E933" s="180"/>
      <c r="F933" s="180"/>
      <c r="G933" s="180"/>
      <c r="H933" s="180"/>
      <c r="I933" s="180"/>
      <c r="J933" s="180"/>
      <c r="K933" s="180"/>
      <c r="L933" s="133"/>
      <c r="M933" s="133"/>
      <c r="N933" s="133"/>
      <c r="O933" s="181" t="s">
        <v>478</v>
      </c>
      <c r="P933" s="181"/>
      <c r="Q933" s="181"/>
      <c r="R933" s="181"/>
      <c r="S933" s="181"/>
      <c r="T933" s="135" t="s">
        <v>899</v>
      </c>
      <c r="U933" s="136" t="s">
        <v>480</v>
      </c>
      <c r="V933" s="133"/>
      <c r="W933" s="133"/>
      <c r="X933" s="133"/>
      <c r="Y933" s="133"/>
      <c r="AB933" s="134" t="s">
        <v>6911</v>
      </c>
      <c r="AC933" s="146" t="e" cm="1">
        <f t="array" ref="AC933">_xlfn.TEXTSPLIT(H933,CHAR(10))</f>
        <v>#VALUE!</v>
      </c>
      <c r="AD933" s="146"/>
      <c r="AE933" s="146" t="e">
        <v>#VALUE!</v>
      </c>
      <c r="AG933" s="134" t="e" cm="1" vm="1">
        <f t="array" ref="AG933">_xlfn.TEXTJOIN(",",TRUE,_xlfn._xlws.FILTER(市町村コード!$B$2:$B$186,ISNUMBER(SEARCH(市町村コード!$B$2:$B$186,K933))))</f>
        <v>#VALUE!</v>
      </c>
      <c r="AH933" s="134" t="e" vm="1">
        <v>#VALUE!</v>
      </c>
      <c r="AI933" s="134" t="str">
        <f t="shared" si="28"/>
        <v/>
      </c>
      <c r="AJ933" s="134" t="str">
        <f t="shared" si="29"/>
        <v/>
      </c>
      <c r="AK933" s="134" t="s">
        <v>6911</v>
      </c>
      <c r="AP933" s="134" t="e" cm="1">
        <f t="array" ref="AP933">_xlfn.TEXTSPLIT(AO933,CHAR(10))</f>
        <v>#VALUE!</v>
      </c>
      <c r="BM933" s="134" t="e">
        <v>#VALUE!</v>
      </c>
    </row>
    <row r="934" spans="1:75" ht="0.95" customHeight="1" thickBot="1">
      <c r="A934" s="133"/>
      <c r="B934" s="133"/>
      <c r="C934" s="133"/>
      <c r="D934" s="133"/>
      <c r="E934" s="133"/>
      <c r="F934" s="133"/>
      <c r="G934" s="133"/>
      <c r="H934" s="133"/>
      <c r="I934" s="133"/>
      <c r="J934" s="133"/>
      <c r="K934" s="133"/>
      <c r="L934" s="133"/>
      <c r="M934" s="133"/>
      <c r="N934" s="133"/>
      <c r="O934" s="133"/>
      <c r="P934" s="133"/>
      <c r="Q934" s="133"/>
      <c r="R934" s="133"/>
      <c r="S934" s="133"/>
      <c r="T934" s="133"/>
      <c r="U934" s="133"/>
      <c r="V934" s="133"/>
      <c r="W934" s="133"/>
      <c r="X934" s="133"/>
      <c r="Y934" s="133"/>
      <c r="AB934" s="134" t="s">
        <v>6911</v>
      </c>
      <c r="AC934" s="146" t="e" cm="1">
        <f t="array" ref="AC934">_xlfn.TEXTSPLIT(H934,CHAR(10))</f>
        <v>#VALUE!</v>
      </c>
      <c r="AD934" s="146"/>
      <c r="AE934" s="146" t="e">
        <v>#VALUE!</v>
      </c>
      <c r="AG934" s="134" t="e" cm="1" vm="1">
        <f t="array" ref="AG934">_xlfn.TEXTJOIN(",",TRUE,_xlfn._xlws.FILTER(市町村コード!$B$2:$B$186,ISNUMBER(SEARCH(市町村コード!$B$2:$B$186,K934))))</f>
        <v>#VALUE!</v>
      </c>
      <c r="AH934" s="134" t="e" vm="1">
        <v>#VALUE!</v>
      </c>
      <c r="AI934" s="134" t="str">
        <f t="shared" si="28"/>
        <v/>
      </c>
      <c r="AJ934" s="134" t="str">
        <f t="shared" si="29"/>
        <v/>
      </c>
      <c r="AK934" s="134" t="s">
        <v>6911</v>
      </c>
      <c r="AO934" s="133"/>
      <c r="AP934" s="134" t="e" cm="1">
        <f t="array" ref="AP934">_xlfn.TEXTSPLIT(AO934,CHAR(10))</f>
        <v>#VALUE!</v>
      </c>
      <c r="BM934" s="134" t="e">
        <v>#VALUE!</v>
      </c>
    </row>
    <row r="935" spans="1:75" ht="0.95" customHeight="1">
      <c r="A935" s="133"/>
      <c r="B935" s="176"/>
      <c r="C935" s="176"/>
      <c r="D935" s="176"/>
      <c r="E935" s="176"/>
      <c r="F935" s="176"/>
      <c r="G935" s="176"/>
      <c r="H935" s="176"/>
      <c r="I935" s="176"/>
      <c r="J935" s="176"/>
      <c r="K935" s="176"/>
      <c r="L935" s="176"/>
      <c r="M935" s="176"/>
      <c r="N935" s="176"/>
      <c r="O935" s="176"/>
      <c r="P935" s="176"/>
      <c r="Q935" s="176"/>
      <c r="R935" s="176"/>
      <c r="S935" s="176"/>
      <c r="T935" s="176"/>
      <c r="U935" s="176"/>
      <c r="V935" s="176"/>
      <c r="W935" s="176"/>
      <c r="X935" s="133"/>
      <c r="Y935" s="133"/>
      <c r="AB935" s="134" t="s">
        <v>6911</v>
      </c>
      <c r="AC935" s="146" t="e" cm="1">
        <f t="array" ref="AC935">_xlfn.TEXTSPLIT(H935,CHAR(10))</f>
        <v>#VALUE!</v>
      </c>
      <c r="AD935" s="146"/>
      <c r="AE935" s="146" t="e">
        <v>#VALUE!</v>
      </c>
      <c r="AG935" s="134" t="e" cm="1" vm="1">
        <f t="array" ref="AG935">_xlfn.TEXTJOIN(",",TRUE,_xlfn._xlws.FILTER(市町村コード!$B$2:$B$186,ISNUMBER(SEARCH(市町村コード!$B$2:$B$186,K935))))</f>
        <v>#VALUE!</v>
      </c>
      <c r="AH935" s="134" t="e" vm="1">
        <v>#VALUE!</v>
      </c>
      <c r="AI935" s="134" t="str">
        <f t="shared" si="28"/>
        <v/>
      </c>
      <c r="AJ935" s="134" t="str">
        <f t="shared" si="29"/>
        <v/>
      </c>
      <c r="AK935" s="134" t="s">
        <v>6911</v>
      </c>
      <c r="AP935" s="134" t="e" cm="1">
        <f t="array" ref="AP935">_xlfn.TEXTSPLIT(AO935,CHAR(10))</f>
        <v>#VALUE!</v>
      </c>
      <c r="BM935" s="134" t="e">
        <v>#VALUE!</v>
      </c>
    </row>
    <row r="936" spans="1:75" ht="15.95" customHeight="1" thickBot="1">
      <c r="A936" s="133"/>
      <c r="B936" s="137"/>
      <c r="C936" s="138" t="s">
        <v>481</v>
      </c>
      <c r="D936" s="137"/>
      <c r="E936" s="177" t="s">
        <v>482</v>
      </c>
      <c r="F936" s="177"/>
      <c r="G936" s="137"/>
      <c r="H936" s="177" t="s">
        <v>483</v>
      </c>
      <c r="I936" s="177"/>
      <c r="J936" s="137"/>
      <c r="K936" s="177" t="s">
        <v>484</v>
      </c>
      <c r="L936" s="177"/>
      <c r="M936" s="137"/>
      <c r="N936" s="177" t="s">
        <v>485</v>
      </c>
      <c r="O936" s="177"/>
      <c r="P936" s="137"/>
      <c r="Q936" s="139" t="s">
        <v>486</v>
      </c>
      <c r="R936" s="137"/>
      <c r="S936" s="177" t="s">
        <v>487</v>
      </c>
      <c r="T936" s="177"/>
      <c r="U936" s="177"/>
      <c r="V936" s="177"/>
      <c r="W936" s="137"/>
      <c r="X936" s="133"/>
      <c r="Y936" s="133"/>
      <c r="AB936" s="134" t="s">
        <v>482</v>
      </c>
      <c r="AC936" s="146" t="str" cm="1">
        <f t="array" ref="AC936">_xlfn.TEXTSPLIT(H936,CHAR(10))</f>
        <v>事業者名/事業所名</v>
      </c>
      <c r="AD936" s="146"/>
      <c r="AE936" s="146" t="s">
        <v>483</v>
      </c>
      <c r="AG936" s="134" t="e" cm="1" vm="1">
        <f t="array" ref="AG936">_xlfn.TEXTJOIN(",",TRUE,_xlfn._xlws.FILTER(市町村コード!$B$2:$B$186,ISNUMBER(SEARCH(市町村コード!$B$2:$B$186,K936))))</f>
        <v>#VALUE!</v>
      </c>
      <c r="AH936" s="134" t="e" vm="1">
        <v>#VALUE!</v>
      </c>
      <c r="AI936" s="134" t="str">
        <f t="shared" si="28"/>
        <v/>
      </c>
      <c r="AJ936" s="134" t="str">
        <f t="shared" si="29"/>
        <v>事業所所在地</v>
      </c>
      <c r="AK936" s="134" t="s">
        <v>484</v>
      </c>
      <c r="AO936" s="139" t="s">
        <v>486</v>
      </c>
      <c r="AP936" s="134" t="str" cm="1">
        <f t="array" ref="AP936">_xlfn.TEXTSPLIT(AO936,CHAR(10))</f>
        <v>受理番号</v>
      </c>
      <c r="BM936" s="134" t="s">
        <v>486</v>
      </c>
    </row>
    <row r="937" spans="1:75" ht="75" customHeight="1" thickBot="1">
      <c r="A937" s="133"/>
      <c r="B937" s="184"/>
      <c r="C937" s="140" t="s">
        <v>2777</v>
      </c>
      <c r="D937" s="184"/>
      <c r="E937" s="174" t="s">
        <v>2778</v>
      </c>
      <c r="F937" s="174"/>
      <c r="G937" s="184"/>
      <c r="H937" s="175" t="s">
        <v>2779</v>
      </c>
      <c r="I937" s="175"/>
      <c r="J937" s="184"/>
      <c r="K937" s="175" t="s">
        <v>2780</v>
      </c>
      <c r="L937" s="175"/>
      <c r="M937" s="184"/>
      <c r="N937" s="182" t="s">
        <v>2781</v>
      </c>
      <c r="O937" s="182"/>
      <c r="P937" s="184"/>
      <c r="Q937" s="141" t="s">
        <v>2782</v>
      </c>
      <c r="R937" s="184"/>
      <c r="S937" s="173" t="s">
        <v>2783</v>
      </c>
      <c r="T937" s="173"/>
      <c r="U937" s="173"/>
      <c r="V937" s="173"/>
      <c r="W937" s="184"/>
      <c r="X937" s="133"/>
      <c r="Y937" s="133"/>
      <c r="AB937" s="134" t="s">
        <v>9442</v>
      </c>
      <c r="AC937" s="146" t="str" cm="1">
        <f t="array" ref="AC937:AD937">_xlfn.TEXTSPLIT(H937,CHAR(10))</f>
        <v>イリス株式会社</v>
      </c>
      <c r="AD937" s="146" t="str">
        <v>訪問看護ステーションあやめ</v>
      </c>
      <c r="AE937" s="146" t="s">
        <v>8161</v>
      </c>
      <c r="AF937" s="134" t="s">
        <v>8162</v>
      </c>
      <c r="AG937" s="134" t="str" cm="1">
        <f t="array" ref="AG937">_xlfn.TEXTJOIN(",",TRUE,_xlfn._xlws.FILTER(市町村コード!$B$2:$B$186,ISNUMBER(SEARCH(市町村コード!$B$2:$B$186,K937))))</f>
        <v>札幌市</v>
      </c>
      <c r="AH937" s="134" t="s">
        <v>6712</v>
      </c>
      <c r="AI937" s="134" t="str">
        <f t="shared" si="28"/>
        <v xml:space="preserve">
札幌市南区真駒内本町５丁目１番８号第５ナベビル２階</v>
      </c>
      <c r="AJ937" s="134" t="str">
        <f t="shared" si="29"/>
        <v>〒005－0021</v>
      </c>
      <c r="AK937" s="134" t="s">
        <v>7133</v>
      </c>
      <c r="AO937" s="142" t="s">
        <v>2782</v>
      </c>
      <c r="AP937" s="134" t="str" cm="1">
        <f t="array" ref="AP937:AW937">_xlfn.TEXTSPLIT(AO937,CHAR(10))</f>
        <v>( 訪看10 )第    581 号</v>
      </c>
      <c r="AQ937" s="134" t="str">
        <v>( 訪看24 )第    577 号</v>
      </c>
      <c r="AR937" s="134" t="str">
        <v>( 訪看25 )第    661 号</v>
      </c>
      <c r="AS937" s="134" t="str">
        <v>( 訪看27 )第    285 号</v>
      </c>
      <c r="AT937" s="134" t="str">
        <v>( 訪看28 )第    186 号</v>
      </c>
      <c r="AU937" s="134" t="str">
        <v>( 訪看34 )第    149 号</v>
      </c>
      <c r="AV937" s="134" t="str">
        <v>( 訪看40 )第    653 号</v>
      </c>
      <c r="AW937" s="134" t="str">
        <v>( 訪看41 )第    370 号</v>
      </c>
      <c r="BM937" s="134" t="s">
        <v>12192</v>
      </c>
      <c r="BN937" s="134" t="s">
        <v>12193</v>
      </c>
      <c r="BO937" s="134" t="s">
        <v>12194</v>
      </c>
      <c r="BP937" s="134" t="s">
        <v>12195</v>
      </c>
      <c r="BQ937" s="134" t="s">
        <v>12196</v>
      </c>
      <c r="BR937" s="134" t="s">
        <v>12197</v>
      </c>
      <c r="BS937" s="134" t="s">
        <v>12198</v>
      </c>
      <c r="BT937" s="134" t="s">
        <v>12199</v>
      </c>
    </row>
    <row r="938" spans="1:75" ht="75" customHeight="1" thickBot="1">
      <c r="A938" s="133"/>
      <c r="B938" s="184"/>
      <c r="C938" s="140" t="s">
        <v>2784</v>
      </c>
      <c r="D938" s="184"/>
      <c r="E938" s="174" t="s">
        <v>2785</v>
      </c>
      <c r="F938" s="174"/>
      <c r="G938" s="184"/>
      <c r="H938" s="175" t="s">
        <v>2786</v>
      </c>
      <c r="I938" s="175"/>
      <c r="J938" s="184"/>
      <c r="K938" s="175" t="s">
        <v>2787</v>
      </c>
      <c r="L938" s="175"/>
      <c r="M938" s="184"/>
      <c r="N938" s="182" t="s">
        <v>2788</v>
      </c>
      <c r="O938" s="182"/>
      <c r="P938" s="184"/>
      <c r="Q938" s="141" t="s">
        <v>2789</v>
      </c>
      <c r="R938" s="184"/>
      <c r="S938" s="173" t="s">
        <v>2790</v>
      </c>
      <c r="T938" s="173"/>
      <c r="U938" s="173"/>
      <c r="V938" s="173"/>
      <c r="W938" s="184"/>
      <c r="X938" s="133"/>
      <c r="Y938" s="133"/>
      <c r="AB938" s="134" t="s">
        <v>9443</v>
      </c>
      <c r="AC938" s="146" t="str" cm="1">
        <f t="array" ref="AC938:AD938">_xlfn.TEXTSPLIT(H938,CHAR(10))</f>
        <v>医療法人徳洲会</v>
      </c>
      <c r="AD938" s="146" t="str">
        <v>医療法人徳洲会　札幌徳洲会訪問看護ステーション</v>
      </c>
      <c r="AE938" s="146" t="s">
        <v>7790</v>
      </c>
      <c r="AF938" s="134" t="s">
        <v>8163</v>
      </c>
      <c r="AG938" s="134" t="str" cm="1">
        <f t="array" ref="AG938">_xlfn.TEXTJOIN(",",TRUE,_xlfn._xlws.FILTER(市町村コード!$B$2:$B$186,ISNUMBER(SEARCH(市町村コード!$B$2:$B$186,K938))))</f>
        <v>札幌市</v>
      </c>
      <c r="AH938" s="134" t="s">
        <v>6712</v>
      </c>
      <c r="AI938" s="134" t="str">
        <f t="shared" si="28"/>
        <v xml:space="preserve">
札幌市厚別区大谷地東１丁目１番１号</v>
      </c>
      <c r="AJ938" s="134" t="str">
        <f t="shared" si="29"/>
        <v>〒004－0041</v>
      </c>
      <c r="AK938" s="134" t="s">
        <v>7047</v>
      </c>
      <c r="AO938" s="142" t="s">
        <v>2789</v>
      </c>
      <c r="AP938" s="134" t="str" cm="1">
        <f t="array" ref="AP938:AU938">_xlfn.TEXTSPLIT(AO938,CHAR(10))</f>
        <v>( 訪看23 )第    614 号</v>
      </c>
      <c r="AQ938" s="134" t="str">
        <v>( 訪看25 )第    688 号</v>
      </c>
      <c r="AR938" s="134" t="str">
        <v>( 訪看32 )第     40 号</v>
      </c>
      <c r="AS938" s="134" t="str">
        <v>( 訪ベⅠ１ )第    192 号</v>
      </c>
      <c r="AT938" s="134" t="str">
        <v>( 訪ベⅠ１注 )第     78 号</v>
      </c>
      <c r="AU938" s="134" t="str">
        <v>( 訪看40 )第    132 号</v>
      </c>
      <c r="BM938" s="134" t="s">
        <v>12200</v>
      </c>
      <c r="BN938" s="134" t="s">
        <v>12201</v>
      </c>
      <c r="BO938" s="134" t="s">
        <v>12202</v>
      </c>
      <c r="BP938" s="134" t="s">
        <v>12203</v>
      </c>
      <c r="BQ938" s="134" t="s">
        <v>12204</v>
      </c>
      <c r="BR938" s="134" t="s">
        <v>12205</v>
      </c>
    </row>
    <row r="939" spans="1:75" ht="45.95" customHeight="1" thickBot="1">
      <c r="A939" s="133"/>
      <c r="B939" s="184"/>
      <c r="C939" s="140" t="s">
        <v>2791</v>
      </c>
      <c r="D939" s="184"/>
      <c r="E939" s="174" t="s">
        <v>2792</v>
      </c>
      <c r="F939" s="174"/>
      <c r="G939" s="184"/>
      <c r="H939" s="175" t="s">
        <v>2793</v>
      </c>
      <c r="I939" s="175"/>
      <c r="J939" s="184"/>
      <c r="K939" s="175" t="s">
        <v>2794</v>
      </c>
      <c r="L939" s="175"/>
      <c r="M939" s="184"/>
      <c r="N939" s="182" t="s">
        <v>2795</v>
      </c>
      <c r="O939" s="182"/>
      <c r="P939" s="184"/>
      <c r="Q939" s="141" t="s">
        <v>2796</v>
      </c>
      <c r="R939" s="184"/>
      <c r="S939" s="173" t="s">
        <v>2797</v>
      </c>
      <c r="T939" s="173"/>
      <c r="U939" s="173"/>
      <c r="V939" s="173"/>
      <c r="W939" s="184"/>
      <c r="X939" s="133"/>
      <c r="Y939" s="133"/>
      <c r="AB939" s="134" t="s">
        <v>9444</v>
      </c>
      <c r="AC939" s="146" t="str" cm="1">
        <f t="array" ref="AC939:AD939">_xlfn.TEXTSPLIT(H939,CHAR(10))</f>
        <v>合同会社まるわ</v>
      </c>
      <c r="AD939" s="146" t="str">
        <v>訪問看護　パークウェル</v>
      </c>
      <c r="AE939" s="146" t="s">
        <v>8164</v>
      </c>
      <c r="AF939" s="134" t="s">
        <v>8165</v>
      </c>
      <c r="AG939" s="134" t="str" cm="1">
        <f t="array" ref="AG939">_xlfn.TEXTJOIN(",",TRUE,_xlfn._xlws.FILTER(市町村コード!$B$2:$B$186,ISNUMBER(SEARCH(市町村コード!$B$2:$B$186,K939))))</f>
        <v>札幌市</v>
      </c>
      <c r="AH939" s="134" t="s">
        <v>6712</v>
      </c>
      <c r="AI939" s="134" t="str">
        <f t="shared" si="28"/>
        <v xml:space="preserve">
札幌市豊平区平岸二条１丁目７－６　パークウェル学園前</v>
      </c>
      <c r="AJ939" s="134" t="str">
        <f t="shared" si="29"/>
        <v>〒062－0932</v>
      </c>
      <c r="AK939" s="134" t="s">
        <v>6947</v>
      </c>
      <c r="AO939" s="142" t="s">
        <v>2796</v>
      </c>
      <c r="AP939" s="134" t="str" cm="1">
        <f t="array" ref="AP939:AR939">_xlfn.TEXTSPLIT(AO939,CHAR(10))</f>
        <v>( 訪看10 )第    555 号</v>
      </c>
      <c r="AQ939" s="134" t="str">
        <v>( 訪看24 )第    607 号</v>
      </c>
      <c r="AR939" s="134" t="str">
        <v>( 訪看25 )第    681 号</v>
      </c>
      <c r="BM939" s="134" t="s">
        <v>12206</v>
      </c>
      <c r="BN939" s="134" t="s">
        <v>12207</v>
      </c>
      <c r="BO939" s="134" t="s">
        <v>12208</v>
      </c>
    </row>
    <row r="940" spans="1:75" ht="84" customHeight="1" thickBot="1">
      <c r="A940" s="133"/>
      <c r="B940" s="184"/>
      <c r="C940" s="140" t="s">
        <v>2798</v>
      </c>
      <c r="D940" s="184"/>
      <c r="E940" s="174" t="s">
        <v>2799</v>
      </c>
      <c r="F940" s="174"/>
      <c r="G940" s="184"/>
      <c r="H940" s="175" t="s">
        <v>2800</v>
      </c>
      <c r="I940" s="175"/>
      <c r="J940" s="184"/>
      <c r="K940" s="175" t="s">
        <v>2801</v>
      </c>
      <c r="L940" s="175"/>
      <c r="M940" s="184"/>
      <c r="N940" s="182" t="s">
        <v>2802</v>
      </c>
      <c r="O940" s="182"/>
      <c r="P940" s="184"/>
      <c r="Q940" s="141" t="s">
        <v>2803</v>
      </c>
      <c r="R940" s="184"/>
      <c r="S940" s="173" t="s">
        <v>2804</v>
      </c>
      <c r="T940" s="173"/>
      <c r="U940" s="173"/>
      <c r="V940" s="173"/>
      <c r="W940" s="184"/>
      <c r="X940" s="133"/>
      <c r="Y940" s="133"/>
      <c r="AB940" s="134" t="s">
        <v>9445</v>
      </c>
      <c r="AC940" s="146" t="str" cm="1">
        <f t="array" ref="AC940:AD940">_xlfn.TEXTSPLIT(H940,CHAR(10))</f>
        <v>株式会社はこぶね</v>
      </c>
      <c r="AD940" s="146" t="str">
        <v>訪問看護ステーション　ワッカ</v>
      </c>
      <c r="AE940" s="146" t="s">
        <v>8166</v>
      </c>
      <c r="AF940" s="134" t="s">
        <v>8167</v>
      </c>
      <c r="AG940" s="134" t="str" cm="1">
        <f t="array" ref="AG940">_xlfn.TEXTJOIN(",",TRUE,_xlfn._xlws.FILTER(市町村コード!$B$2:$B$186,ISNUMBER(SEARCH(市町村コード!$B$2:$B$186,K940))))</f>
        <v>札幌市</v>
      </c>
      <c r="AH940" s="134" t="s">
        <v>6712</v>
      </c>
      <c r="AI940" s="134" t="str">
        <f t="shared" si="28"/>
        <v xml:space="preserve">
札幌市清田区北野三条２丁目１１番１５号</v>
      </c>
      <c r="AJ940" s="134" t="str">
        <f t="shared" si="29"/>
        <v>〒004－0863</v>
      </c>
      <c r="AK940" s="134" t="s">
        <v>7134</v>
      </c>
      <c r="AO940" s="142" t="s">
        <v>2803</v>
      </c>
      <c r="AP940" s="134" t="str" cm="1">
        <f t="array" ref="AP940:AV940">_xlfn.TEXTSPLIT(AO940,CHAR(10))</f>
        <v>( 訪看23 )第    977 号</v>
      </c>
      <c r="AQ940" s="134" t="str">
        <v>( 訪看24 )第    613 号</v>
      </c>
      <c r="AR940" s="134" t="str">
        <v>( 訪看25 )第    687 号</v>
      </c>
      <c r="AS940" s="134" t="str">
        <v>( 訪看34 )第     79 号</v>
      </c>
      <c r="AT940" s="134" t="str">
        <v>( 訪ベⅠ１ )第    385 号</v>
      </c>
      <c r="AU940" s="134" t="str">
        <v>( 訪ベⅠ１注 )第    395 号</v>
      </c>
      <c r="AV940" s="134" t="str">
        <v>( 訪看40 )第    260 号</v>
      </c>
      <c r="BM940" s="134" t="s">
        <v>12209</v>
      </c>
      <c r="BN940" s="134" t="s">
        <v>12210</v>
      </c>
      <c r="BO940" s="134" t="s">
        <v>12211</v>
      </c>
      <c r="BP940" s="134" t="s">
        <v>12212</v>
      </c>
      <c r="BQ940" s="134" t="s">
        <v>12213</v>
      </c>
      <c r="BR940" s="134" t="s">
        <v>12214</v>
      </c>
      <c r="BS940" s="134" t="s">
        <v>12215</v>
      </c>
    </row>
    <row r="941" spans="1:75" ht="147" customHeight="1" thickBot="1">
      <c r="A941" s="133"/>
      <c r="B941" s="184"/>
      <c r="C941" s="140" t="s">
        <v>2805</v>
      </c>
      <c r="D941" s="184"/>
      <c r="E941" s="174" t="s">
        <v>2806</v>
      </c>
      <c r="F941" s="174"/>
      <c r="G941" s="184"/>
      <c r="H941" s="175" t="s">
        <v>2807</v>
      </c>
      <c r="I941" s="175"/>
      <c r="J941" s="184"/>
      <c r="K941" s="175" t="s">
        <v>2808</v>
      </c>
      <c r="L941" s="175"/>
      <c r="M941" s="184"/>
      <c r="N941" s="182" t="s">
        <v>2809</v>
      </c>
      <c r="O941" s="182"/>
      <c r="P941" s="184"/>
      <c r="Q941" s="141" t="s">
        <v>2810</v>
      </c>
      <c r="R941" s="184"/>
      <c r="S941" s="173" t="s">
        <v>2811</v>
      </c>
      <c r="T941" s="173"/>
      <c r="U941" s="173"/>
      <c r="V941" s="173"/>
      <c r="W941" s="184"/>
      <c r="X941" s="133"/>
      <c r="Y941" s="133"/>
      <c r="AB941" s="134" t="s">
        <v>9446</v>
      </c>
      <c r="AC941" s="146" t="str" cm="1">
        <f t="array" ref="AC941:AD941">_xlfn.TEXTSPLIT(H941,CHAR(10))</f>
        <v>医療法人徳洲会</v>
      </c>
      <c r="AD941" s="146" t="str">
        <v>医療法人徳洲会　緩和ケア訪問看護ステーション札幌</v>
      </c>
      <c r="AE941" s="146" t="s">
        <v>7790</v>
      </c>
      <c r="AF941" s="134" t="s">
        <v>8168</v>
      </c>
      <c r="AG941" s="134" t="str" cm="1">
        <f t="array" ref="AG941">_xlfn.TEXTJOIN(",",TRUE,_xlfn._xlws.FILTER(市町村コード!$B$2:$B$186,ISNUMBER(SEARCH(市町村コード!$B$2:$B$186,K941))))</f>
        <v>札幌市</v>
      </c>
      <c r="AH941" s="134" t="s">
        <v>6712</v>
      </c>
      <c r="AI941" s="134" t="str">
        <f t="shared" si="28"/>
        <v xml:space="preserve">
札幌市清田区平岡五条１丁目５番１０号</v>
      </c>
      <c r="AJ941" s="134" t="str">
        <f t="shared" si="29"/>
        <v>〒004－0875</v>
      </c>
      <c r="AK941" s="134" t="s">
        <v>7135</v>
      </c>
      <c r="AO941" s="142" t="s">
        <v>2810</v>
      </c>
      <c r="AP941" s="134" t="str" cm="1">
        <f t="array" ref="AP941:AZ941">_xlfn.TEXTSPLIT(AO941,CHAR(10))</f>
        <v>( 訪看23 )第    621 号</v>
      </c>
      <c r="AQ941" s="134" t="str">
        <v>( 訪看25 )第    695 号</v>
      </c>
      <c r="AR941" s="134" t="str">
        <v>( 訪看26 )第     29 号</v>
      </c>
      <c r="AS941" s="134" t="str">
        <v>( 訪看機１ )第     20 号</v>
      </c>
      <c r="AT941" s="134" t="str">
        <v>( 訪看32 )第      8 号</v>
      </c>
      <c r="AU941" s="134" t="str">
        <v>( 訪看34 )第    283 号</v>
      </c>
      <c r="AV941" s="134" t="str">
        <v>( 訪ベⅠ１ )第     35 号</v>
      </c>
      <c r="AW941" s="134" t="str">
        <v>( 訪ベⅠ１注 )第     27 号</v>
      </c>
      <c r="AX941" s="134" t="str">
        <v>( 訪ベⅡ１８ )第     14 号</v>
      </c>
      <c r="AY941" s="134" t="str">
        <v>( 訪ベⅡ１８注 )第      2 号</v>
      </c>
      <c r="AZ941" s="134" t="str">
        <v>( 訪看40 )第    163 号</v>
      </c>
      <c r="BM941" s="134" t="s">
        <v>12216</v>
      </c>
      <c r="BN941" s="134" t="s">
        <v>12217</v>
      </c>
      <c r="BO941" s="134" t="s">
        <v>12218</v>
      </c>
      <c r="BP941" s="134" t="s">
        <v>12219</v>
      </c>
      <c r="BQ941" s="134" t="s">
        <v>12220</v>
      </c>
      <c r="BR941" s="134" t="s">
        <v>12221</v>
      </c>
      <c r="BS941" s="134" t="s">
        <v>12222</v>
      </c>
      <c r="BT941" s="134" t="s">
        <v>12223</v>
      </c>
      <c r="BU941" s="134" t="s">
        <v>12224</v>
      </c>
      <c r="BV941" s="134" t="s">
        <v>12225</v>
      </c>
      <c r="BW941" s="134" t="s">
        <v>12226</v>
      </c>
    </row>
    <row r="942" spans="1:75" ht="42.95" customHeight="1" thickBot="1">
      <c r="A942" s="133"/>
      <c r="B942" s="184"/>
      <c r="C942" s="133"/>
      <c r="D942" s="184"/>
      <c r="E942" s="133"/>
      <c r="F942" s="133"/>
      <c r="G942" s="184"/>
      <c r="H942" s="133"/>
      <c r="I942" s="133"/>
      <c r="J942" s="184"/>
      <c r="K942" s="133"/>
      <c r="L942" s="133"/>
      <c r="M942" s="184"/>
      <c r="N942" s="133"/>
      <c r="O942" s="133"/>
      <c r="P942" s="184"/>
      <c r="Q942" s="133"/>
      <c r="R942" s="184"/>
      <c r="S942" s="133"/>
      <c r="T942" s="133"/>
      <c r="U942" s="133"/>
      <c r="V942" s="133"/>
      <c r="W942" s="184"/>
      <c r="X942" s="133"/>
      <c r="Y942" s="133"/>
      <c r="AB942" s="134" t="s">
        <v>6911</v>
      </c>
      <c r="AC942" s="146" t="e" cm="1">
        <f t="array" ref="AC942">_xlfn.TEXTSPLIT(H942,CHAR(10))</f>
        <v>#VALUE!</v>
      </c>
      <c r="AD942" s="146"/>
      <c r="AE942" s="146" t="e">
        <v>#VALUE!</v>
      </c>
      <c r="AG942" s="134" t="e" cm="1" vm="1">
        <f t="array" ref="AG942">_xlfn.TEXTJOIN(",",TRUE,_xlfn._xlws.FILTER(市町村コード!$B$2:$B$186,ISNUMBER(SEARCH(市町村コード!$B$2:$B$186,K942))))</f>
        <v>#VALUE!</v>
      </c>
      <c r="AH942" s="134" t="e" vm="1">
        <v>#VALUE!</v>
      </c>
      <c r="AI942" s="134" t="str">
        <f t="shared" si="28"/>
        <v/>
      </c>
      <c r="AJ942" s="134" t="str">
        <f t="shared" si="29"/>
        <v/>
      </c>
      <c r="AK942" s="134" t="s">
        <v>6911</v>
      </c>
      <c r="AO942" s="133"/>
      <c r="AP942" s="134" t="e" cm="1">
        <f t="array" ref="AP942">_xlfn.TEXTSPLIT(AO942,CHAR(10))</f>
        <v>#VALUE!</v>
      </c>
      <c r="BM942" s="134" t="e">
        <v>#VALUE!</v>
      </c>
    </row>
    <row r="943" spans="1:75" ht="0.95" customHeight="1">
      <c r="A943" s="133"/>
      <c r="B943" s="183"/>
      <c r="C943" s="183"/>
      <c r="D943" s="183"/>
      <c r="E943" s="183"/>
      <c r="F943" s="183"/>
      <c r="G943" s="183"/>
      <c r="H943" s="183"/>
      <c r="I943" s="183"/>
      <c r="J943" s="183"/>
      <c r="K943" s="183"/>
      <c r="L943" s="183"/>
      <c r="M943" s="183"/>
      <c r="N943" s="183"/>
      <c r="O943" s="183"/>
      <c r="P943" s="183"/>
      <c r="Q943" s="183"/>
      <c r="R943" s="183"/>
      <c r="S943" s="183"/>
      <c r="T943" s="183"/>
      <c r="U943" s="183"/>
      <c r="V943" s="183"/>
      <c r="W943" s="133"/>
      <c r="X943" s="133"/>
      <c r="Y943" s="133"/>
      <c r="AB943" s="134" t="s">
        <v>6911</v>
      </c>
      <c r="AC943" s="146" t="e" cm="1">
        <f t="array" ref="AC943">_xlfn.TEXTSPLIT(H943,CHAR(10))</f>
        <v>#VALUE!</v>
      </c>
      <c r="AD943" s="146"/>
      <c r="AE943" s="146" t="e">
        <v>#VALUE!</v>
      </c>
      <c r="AG943" s="134" t="e" cm="1" vm="1">
        <f t="array" ref="AG943">_xlfn.TEXTJOIN(",",TRUE,_xlfn._xlws.FILTER(市町村コード!$B$2:$B$186,ISNUMBER(SEARCH(市町村コード!$B$2:$B$186,K943))))</f>
        <v>#VALUE!</v>
      </c>
      <c r="AH943" s="134" t="e" vm="1">
        <v>#VALUE!</v>
      </c>
      <c r="AI943" s="134" t="str">
        <f t="shared" si="28"/>
        <v/>
      </c>
      <c r="AJ943" s="134" t="str">
        <f t="shared" si="29"/>
        <v/>
      </c>
      <c r="AK943" s="134" t="s">
        <v>6911</v>
      </c>
      <c r="AP943" s="134" t="e" cm="1">
        <f t="array" ref="AP943">_xlfn.TEXTSPLIT(AO943,CHAR(10))</f>
        <v>#VALUE!</v>
      </c>
      <c r="BM943" s="134" t="e">
        <v>#VALUE!</v>
      </c>
    </row>
    <row r="944" spans="1:75" ht="60" customHeight="1">
      <c r="A944" s="133"/>
      <c r="B944" s="133"/>
      <c r="C944" s="133"/>
      <c r="D944" s="133"/>
      <c r="E944" s="133"/>
      <c r="F944" s="133"/>
      <c r="G944" s="133"/>
      <c r="H944" s="133"/>
      <c r="I944" s="133"/>
      <c r="J944" s="133"/>
      <c r="K944" s="133"/>
      <c r="L944" s="133"/>
      <c r="M944" s="133"/>
      <c r="N944" s="133"/>
      <c r="O944" s="133"/>
      <c r="P944" s="133"/>
      <c r="Q944" s="133"/>
      <c r="R944" s="133"/>
      <c r="S944" s="133"/>
      <c r="T944" s="133"/>
      <c r="U944" s="133"/>
      <c r="V944" s="133"/>
      <c r="W944" s="133"/>
      <c r="X944" s="133"/>
      <c r="Y944" s="133"/>
      <c r="AB944" s="134" t="s">
        <v>6911</v>
      </c>
      <c r="AC944" s="146" t="e" cm="1">
        <f t="array" ref="AC944">_xlfn.TEXTSPLIT(H944,CHAR(10))</f>
        <v>#VALUE!</v>
      </c>
      <c r="AD944" s="146"/>
      <c r="AE944" s="146" t="e">
        <v>#VALUE!</v>
      </c>
      <c r="AG944" s="134" t="e" cm="1" vm="1">
        <f t="array" ref="AG944">_xlfn.TEXTJOIN(",",TRUE,_xlfn._xlws.FILTER(市町村コード!$B$2:$B$186,ISNUMBER(SEARCH(市町村コード!$B$2:$B$186,K944))))</f>
        <v>#VALUE!</v>
      </c>
      <c r="AH944" s="134" t="e" vm="1">
        <v>#VALUE!</v>
      </c>
      <c r="AI944" s="134" t="str">
        <f t="shared" si="28"/>
        <v/>
      </c>
      <c r="AJ944" s="134" t="str">
        <f t="shared" si="29"/>
        <v/>
      </c>
      <c r="AK944" s="134" t="s">
        <v>6911</v>
      </c>
      <c r="AO944" s="133"/>
      <c r="AP944" s="134" t="e" cm="1">
        <f t="array" ref="AP944">_xlfn.TEXTSPLIT(AO944,CHAR(10))</f>
        <v>#VALUE!</v>
      </c>
      <c r="BM944" s="134" t="e">
        <v>#VALUE!</v>
      </c>
    </row>
    <row r="945" spans="1:75" ht="12" customHeight="1">
      <c r="A945" s="133"/>
      <c r="B945" s="133"/>
      <c r="C945" s="133"/>
      <c r="D945" s="133"/>
      <c r="E945" s="133"/>
      <c r="F945" s="133"/>
      <c r="G945" s="133"/>
      <c r="H945" s="133"/>
      <c r="I945" s="133"/>
      <c r="J945" s="133"/>
      <c r="K945" s="133"/>
      <c r="L945" s="133"/>
      <c r="M945" s="133"/>
      <c r="N945" s="133"/>
      <c r="O945" s="133"/>
      <c r="P945" s="133"/>
      <c r="Q945" s="133"/>
      <c r="R945" s="133"/>
      <c r="S945" s="133"/>
      <c r="T945" s="133"/>
      <c r="U945" s="133"/>
      <c r="V945" s="133"/>
      <c r="W945" s="133"/>
      <c r="X945" s="133"/>
      <c r="Y945" s="133"/>
      <c r="AB945" s="134" t="s">
        <v>6911</v>
      </c>
      <c r="AC945" s="146" t="e" cm="1">
        <f t="array" ref="AC945">_xlfn.TEXTSPLIT(H945,CHAR(10))</f>
        <v>#VALUE!</v>
      </c>
      <c r="AD945" s="146"/>
      <c r="AE945" s="146" t="e">
        <v>#VALUE!</v>
      </c>
      <c r="AG945" s="134" t="e" cm="1" vm="1">
        <f t="array" ref="AG945">_xlfn.TEXTJOIN(",",TRUE,_xlfn._xlws.FILTER(市町村コード!$B$2:$B$186,ISNUMBER(SEARCH(市町村コード!$B$2:$B$186,K945))))</f>
        <v>#VALUE!</v>
      </c>
      <c r="AH945" s="134" t="e" vm="1">
        <v>#VALUE!</v>
      </c>
      <c r="AI945" s="134" t="str">
        <f t="shared" si="28"/>
        <v/>
      </c>
      <c r="AJ945" s="134" t="str">
        <f t="shared" si="29"/>
        <v/>
      </c>
      <c r="AK945" s="134" t="s">
        <v>6911</v>
      </c>
      <c r="AO945" s="133"/>
      <c r="AP945" s="134" t="e" cm="1">
        <f t="array" ref="AP945">_xlfn.TEXTSPLIT(AO945,CHAR(10))</f>
        <v>#VALUE!</v>
      </c>
      <c r="BM945" s="134" t="e">
        <v>#VALUE!</v>
      </c>
    </row>
    <row r="946" spans="1:75" ht="8.1" customHeight="1">
      <c r="A946" s="133"/>
      <c r="B946" s="133"/>
      <c r="C946" s="133"/>
      <c r="D946" s="133"/>
      <c r="E946" s="133"/>
      <c r="F946" s="133"/>
      <c r="G946" s="133"/>
      <c r="H946" s="133"/>
      <c r="I946" s="178" t="s">
        <v>476</v>
      </c>
      <c r="J946" s="178"/>
      <c r="K946" s="178"/>
      <c r="L946" s="133"/>
      <c r="M946" s="133"/>
      <c r="N946" s="133"/>
      <c r="O946" s="133"/>
      <c r="P946" s="133"/>
      <c r="Q946" s="133"/>
      <c r="R946" s="133"/>
      <c r="S946" s="133"/>
      <c r="T946" s="133"/>
      <c r="U946" s="133"/>
      <c r="V946" s="133"/>
      <c r="W946" s="133"/>
      <c r="X946" s="133"/>
      <c r="Y946" s="133"/>
      <c r="AB946" s="134" t="s">
        <v>6911</v>
      </c>
      <c r="AC946" s="146" t="e" cm="1">
        <f t="array" ref="AC946">_xlfn.TEXTSPLIT(H946,CHAR(10))</f>
        <v>#VALUE!</v>
      </c>
      <c r="AD946" s="146"/>
      <c r="AE946" s="146" t="e">
        <v>#VALUE!</v>
      </c>
      <c r="AG946" s="134" t="e" cm="1" vm="1">
        <f t="array" ref="AG946">_xlfn.TEXTJOIN(",",TRUE,_xlfn._xlws.FILTER(市町村コード!$B$2:$B$186,ISNUMBER(SEARCH(市町村コード!$B$2:$B$186,K946))))</f>
        <v>#VALUE!</v>
      </c>
      <c r="AH946" s="134" t="e" vm="1">
        <v>#VALUE!</v>
      </c>
      <c r="AI946" s="134" t="str">
        <f t="shared" si="28"/>
        <v/>
      </c>
      <c r="AJ946" s="134" t="str">
        <f t="shared" si="29"/>
        <v/>
      </c>
      <c r="AK946" s="134" t="s">
        <v>6911</v>
      </c>
      <c r="AO946" s="133"/>
      <c r="AP946" s="134" t="e" cm="1">
        <f t="array" ref="AP946">_xlfn.TEXTSPLIT(AO946,CHAR(10))</f>
        <v>#VALUE!</v>
      </c>
      <c r="BM946" s="134" t="e">
        <v>#VALUE!</v>
      </c>
    </row>
    <row r="947" spans="1:75" ht="12" customHeight="1">
      <c r="A947" s="133"/>
      <c r="B947" s="179"/>
      <c r="C947" s="179"/>
      <c r="D947" s="179"/>
      <c r="E947" s="179"/>
      <c r="F947" s="133"/>
      <c r="G947" s="133"/>
      <c r="H947" s="133"/>
      <c r="I947" s="178"/>
      <c r="J947" s="178"/>
      <c r="K947" s="178"/>
      <c r="L947" s="133"/>
      <c r="M947" s="133"/>
      <c r="N947" s="133"/>
      <c r="O947" s="133"/>
      <c r="P947" s="133"/>
      <c r="Q947" s="133"/>
      <c r="R947" s="133"/>
      <c r="S947" s="133"/>
      <c r="T947" s="133"/>
      <c r="U947" s="133"/>
      <c r="V947" s="133"/>
      <c r="W947" s="133"/>
      <c r="X947" s="133"/>
      <c r="Y947" s="133"/>
      <c r="AB947" s="134" t="s">
        <v>6911</v>
      </c>
      <c r="AC947" s="146" t="e" cm="1">
        <f t="array" ref="AC947">_xlfn.TEXTSPLIT(H947,CHAR(10))</f>
        <v>#VALUE!</v>
      </c>
      <c r="AD947" s="146"/>
      <c r="AE947" s="146" t="e">
        <v>#VALUE!</v>
      </c>
      <c r="AG947" s="134" t="e" cm="1" vm="1">
        <f t="array" ref="AG947">_xlfn.TEXTJOIN(",",TRUE,_xlfn._xlws.FILTER(市町村コード!$B$2:$B$186,ISNUMBER(SEARCH(市町村コード!$B$2:$B$186,K947))))</f>
        <v>#VALUE!</v>
      </c>
      <c r="AH947" s="134" t="e" vm="1">
        <v>#VALUE!</v>
      </c>
      <c r="AI947" s="134" t="str">
        <f t="shared" si="28"/>
        <v/>
      </c>
      <c r="AJ947" s="134" t="str">
        <f t="shared" si="29"/>
        <v/>
      </c>
      <c r="AK947" s="134" t="s">
        <v>6911</v>
      </c>
      <c r="AO947" s="133"/>
      <c r="AP947" s="134" t="e" cm="1">
        <f t="array" ref="AP947">_xlfn.TEXTSPLIT(AO947,CHAR(10))</f>
        <v>#VALUE!</v>
      </c>
      <c r="BM947" s="134" t="e">
        <v>#VALUE!</v>
      </c>
    </row>
    <row r="948" spans="1:75" ht="14.1" customHeight="1">
      <c r="A948" s="133"/>
      <c r="B948" s="133"/>
      <c r="C948" s="180" t="s">
        <v>477</v>
      </c>
      <c r="D948" s="180"/>
      <c r="E948" s="180"/>
      <c r="F948" s="180"/>
      <c r="G948" s="180"/>
      <c r="H948" s="180"/>
      <c r="I948" s="180"/>
      <c r="J948" s="180"/>
      <c r="K948" s="180"/>
      <c r="L948" s="133"/>
      <c r="M948" s="133"/>
      <c r="N948" s="133"/>
      <c r="O948" s="181" t="s">
        <v>478</v>
      </c>
      <c r="P948" s="181"/>
      <c r="Q948" s="181"/>
      <c r="R948" s="181"/>
      <c r="S948" s="181"/>
      <c r="T948" s="135" t="s">
        <v>906</v>
      </c>
      <c r="U948" s="136" t="s">
        <v>480</v>
      </c>
      <c r="V948" s="133"/>
      <c r="W948" s="133"/>
      <c r="X948" s="133"/>
      <c r="Y948" s="133"/>
      <c r="AB948" s="134" t="s">
        <v>6911</v>
      </c>
      <c r="AC948" s="146" t="e" cm="1">
        <f t="array" ref="AC948">_xlfn.TEXTSPLIT(H948,CHAR(10))</f>
        <v>#VALUE!</v>
      </c>
      <c r="AD948" s="146"/>
      <c r="AE948" s="146" t="e">
        <v>#VALUE!</v>
      </c>
      <c r="AG948" s="134" t="e" cm="1" vm="1">
        <f t="array" ref="AG948">_xlfn.TEXTJOIN(",",TRUE,_xlfn._xlws.FILTER(市町村コード!$B$2:$B$186,ISNUMBER(SEARCH(市町村コード!$B$2:$B$186,K948))))</f>
        <v>#VALUE!</v>
      </c>
      <c r="AH948" s="134" t="e" vm="1">
        <v>#VALUE!</v>
      </c>
      <c r="AI948" s="134" t="str">
        <f t="shared" si="28"/>
        <v/>
      </c>
      <c r="AJ948" s="134" t="str">
        <f t="shared" si="29"/>
        <v/>
      </c>
      <c r="AK948" s="134" t="s">
        <v>6911</v>
      </c>
      <c r="AP948" s="134" t="e" cm="1">
        <f t="array" ref="AP948">_xlfn.TEXTSPLIT(AO948,CHAR(10))</f>
        <v>#VALUE!</v>
      </c>
      <c r="BM948" s="134" t="e">
        <v>#VALUE!</v>
      </c>
    </row>
    <row r="949" spans="1:75" ht="0.95" customHeight="1" thickBot="1">
      <c r="A949" s="133"/>
      <c r="B949" s="133"/>
      <c r="C949" s="133"/>
      <c r="D949" s="133"/>
      <c r="E949" s="133"/>
      <c r="F949" s="133"/>
      <c r="G949" s="133"/>
      <c r="H949" s="133"/>
      <c r="I949" s="133"/>
      <c r="J949" s="133"/>
      <c r="K949" s="133"/>
      <c r="L949" s="133"/>
      <c r="M949" s="133"/>
      <c r="N949" s="133"/>
      <c r="O949" s="133"/>
      <c r="P949" s="133"/>
      <c r="Q949" s="133"/>
      <c r="R949" s="133"/>
      <c r="S949" s="133"/>
      <c r="T949" s="133"/>
      <c r="U949" s="133"/>
      <c r="V949" s="133"/>
      <c r="W949" s="133"/>
      <c r="X949" s="133"/>
      <c r="Y949" s="133"/>
      <c r="AB949" s="134" t="s">
        <v>6911</v>
      </c>
      <c r="AC949" s="146" t="e" cm="1">
        <f t="array" ref="AC949">_xlfn.TEXTSPLIT(H949,CHAR(10))</f>
        <v>#VALUE!</v>
      </c>
      <c r="AD949" s="146"/>
      <c r="AE949" s="146" t="e">
        <v>#VALUE!</v>
      </c>
      <c r="AG949" s="134" t="e" cm="1" vm="1">
        <f t="array" ref="AG949">_xlfn.TEXTJOIN(",",TRUE,_xlfn._xlws.FILTER(市町村コード!$B$2:$B$186,ISNUMBER(SEARCH(市町村コード!$B$2:$B$186,K949))))</f>
        <v>#VALUE!</v>
      </c>
      <c r="AH949" s="134" t="e" vm="1">
        <v>#VALUE!</v>
      </c>
      <c r="AI949" s="134" t="str">
        <f t="shared" si="28"/>
        <v/>
      </c>
      <c r="AJ949" s="134" t="str">
        <f t="shared" si="29"/>
        <v/>
      </c>
      <c r="AK949" s="134" t="s">
        <v>6911</v>
      </c>
      <c r="AO949" s="133"/>
      <c r="AP949" s="134" t="e" cm="1">
        <f t="array" ref="AP949">_xlfn.TEXTSPLIT(AO949,CHAR(10))</f>
        <v>#VALUE!</v>
      </c>
      <c r="BM949" s="134" t="e">
        <v>#VALUE!</v>
      </c>
    </row>
    <row r="950" spans="1:75" ht="0.95" customHeight="1">
      <c r="A950" s="133"/>
      <c r="B950" s="176"/>
      <c r="C950" s="176"/>
      <c r="D950" s="176"/>
      <c r="E950" s="176"/>
      <c r="F950" s="176"/>
      <c r="G950" s="176"/>
      <c r="H950" s="176"/>
      <c r="I950" s="176"/>
      <c r="J950" s="176"/>
      <c r="K950" s="176"/>
      <c r="L950" s="176"/>
      <c r="M950" s="176"/>
      <c r="N950" s="176"/>
      <c r="O950" s="176"/>
      <c r="P950" s="176"/>
      <c r="Q950" s="176"/>
      <c r="R950" s="176"/>
      <c r="S950" s="176"/>
      <c r="T950" s="176"/>
      <c r="U950" s="176"/>
      <c r="V950" s="176"/>
      <c r="W950" s="176"/>
      <c r="X950" s="133"/>
      <c r="Y950" s="133"/>
      <c r="AB950" s="134" t="s">
        <v>6911</v>
      </c>
      <c r="AC950" s="146" t="e" cm="1">
        <f t="array" ref="AC950">_xlfn.TEXTSPLIT(H950,CHAR(10))</f>
        <v>#VALUE!</v>
      </c>
      <c r="AD950" s="146"/>
      <c r="AE950" s="146" t="e">
        <v>#VALUE!</v>
      </c>
      <c r="AG950" s="134" t="e" cm="1" vm="1">
        <f t="array" ref="AG950">_xlfn.TEXTJOIN(",",TRUE,_xlfn._xlws.FILTER(市町村コード!$B$2:$B$186,ISNUMBER(SEARCH(市町村コード!$B$2:$B$186,K950))))</f>
        <v>#VALUE!</v>
      </c>
      <c r="AH950" s="134" t="e" vm="1">
        <v>#VALUE!</v>
      </c>
      <c r="AI950" s="134" t="str">
        <f t="shared" si="28"/>
        <v/>
      </c>
      <c r="AJ950" s="134" t="str">
        <f t="shared" si="29"/>
        <v/>
      </c>
      <c r="AK950" s="134" t="s">
        <v>6911</v>
      </c>
      <c r="AP950" s="134" t="e" cm="1">
        <f t="array" ref="AP950">_xlfn.TEXTSPLIT(AO950,CHAR(10))</f>
        <v>#VALUE!</v>
      </c>
      <c r="BM950" s="134" t="e">
        <v>#VALUE!</v>
      </c>
    </row>
    <row r="951" spans="1:75" ht="15.95" customHeight="1" thickBot="1">
      <c r="A951" s="133"/>
      <c r="B951" s="137"/>
      <c r="C951" s="138" t="s">
        <v>481</v>
      </c>
      <c r="D951" s="137"/>
      <c r="E951" s="177" t="s">
        <v>482</v>
      </c>
      <c r="F951" s="177"/>
      <c r="G951" s="137"/>
      <c r="H951" s="177" t="s">
        <v>483</v>
      </c>
      <c r="I951" s="177"/>
      <c r="J951" s="137"/>
      <c r="K951" s="177" t="s">
        <v>484</v>
      </c>
      <c r="L951" s="177"/>
      <c r="M951" s="137"/>
      <c r="N951" s="177" t="s">
        <v>485</v>
      </c>
      <c r="O951" s="177"/>
      <c r="P951" s="137"/>
      <c r="Q951" s="139" t="s">
        <v>486</v>
      </c>
      <c r="R951" s="137"/>
      <c r="S951" s="177" t="s">
        <v>487</v>
      </c>
      <c r="T951" s="177"/>
      <c r="U951" s="177"/>
      <c r="V951" s="177"/>
      <c r="W951" s="137"/>
      <c r="X951" s="133"/>
      <c r="Y951" s="133"/>
      <c r="AB951" s="134" t="s">
        <v>482</v>
      </c>
      <c r="AC951" s="146" t="str" cm="1">
        <f t="array" ref="AC951">_xlfn.TEXTSPLIT(H951,CHAR(10))</f>
        <v>事業者名/事業所名</v>
      </c>
      <c r="AD951" s="146"/>
      <c r="AE951" s="146" t="s">
        <v>483</v>
      </c>
      <c r="AG951" s="134" t="e" cm="1" vm="1">
        <f t="array" ref="AG951">_xlfn.TEXTJOIN(",",TRUE,_xlfn._xlws.FILTER(市町村コード!$B$2:$B$186,ISNUMBER(SEARCH(市町村コード!$B$2:$B$186,K951))))</f>
        <v>#VALUE!</v>
      </c>
      <c r="AH951" s="134" t="e" vm="1">
        <v>#VALUE!</v>
      </c>
      <c r="AI951" s="134" t="str">
        <f t="shared" si="28"/>
        <v/>
      </c>
      <c r="AJ951" s="134" t="str">
        <f t="shared" si="29"/>
        <v>事業所所在地</v>
      </c>
      <c r="AK951" s="134" t="s">
        <v>484</v>
      </c>
      <c r="AO951" s="139" t="s">
        <v>486</v>
      </c>
      <c r="AP951" s="134" t="str" cm="1">
        <f t="array" ref="AP951">_xlfn.TEXTSPLIT(AO951,CHAR(10))</f>
        <v>受理番号</v>
      </c>
      <c r="BM951" s="134" t="s">
        <v>486</v>
      </c>
    </row>
    <row r="952" spans="1:75" ht="66" customHeight="1" thickBot="1">
      <c r="A952" s="133"/>
      <c r="B952" s="184"/>
      <c r="C952" s="140" t="s">
        <v>2812</v>
      </c>
      <c r="D952" s="184"/>
      <c r="E952" s="174" t="s">
        <v>2813</v>
      </c>
      <c r="F952" s="174"/>
      <c r="G952" s="184"/>
      <c r="H952" s="175" t="s">
        <v>2814</v>
      </c>
      <c r="I952" s="175"/>
      <c r="J952" s="184"/>
      <c r="K952" s="175" t="s">
        <v>2815</v>
      </c>
      <c r="L952" s="175"/>
      <c r="M952" s="184"/>
      <c r="N952" s="182" t="s">
        <v>2816</v>
      </c>
      <c r="O952" s="182"/>
      <c r="P952" s="184"/>
      <c r="Q952" s="141" t="s">
        <v>2817</v>
      </c>
      <c r="R952" s="184"/>
      <c r="S952" s="173" t="s">
        <v>2818</v>
      </c>
      <c r="T952" s="173"/>
      <c r="U952" s="173"/>
      <c r="V952" s="173"/>
      <c r="W952" s="184"/>
      <c r="X952" s="133"/>
      <c r="Y952" s="133"/>
      <c r="AB952" s="134" t="s">
        <v>9447</v>
      </c>
      <c r="AC952" s="146" t="str" cm="1">
        <f t="array" ref="AC952:AD952">_xlfn.TEXTSPLIT(H952,CHAR(10))</f>
        <v>株式会社　フェザーイノベーション</v>
      </c>
      <c r="AD952" s="146" t="str">
        <v>スカイ訪問看護ステーション</v>
      </c>
      <c r="AE952" s="146" t="s">
        <v>8169</v>
      </c>
      <c r="AF952" s="134" t="s">
        <v>8170</v>
      </c>
      <c r="AG952" s="134" t="str" cm="1">
        <f t="array" ref="AG952">_xlfn.TEXTJOIN(",",TRUE,_xlfn._xlws.FILTER(市町村コード!$B$2:$B$186,ISNUMBER(SEARCH(市町村コード!$B$2:$B$186,K952))))</f>
        <v>札幌市</v>
      </c>
      <c r="AH952" s="134" t="s">
        <v>6712</v>
      </c>
      <c r="AI952" s="134" t="str">
        <f t="shared" si="28"/>
        <v xml:space="preserve">
札幌市白石区栄通２１丁目２１－２４ベアーズⅡ３０２</v>
      </c>
      <c r="AJ952" s="134" t="str">
        <f t="shared" si="29"/>
        <v>〒003－0021</v>
      </c>
      <c r="AK952" s="134" t="s">
        <v>7106</v>
      </c>
      <c r="AO952" s="142" t="s">
        <v>2817</v>
      </c>
      <c r="AP952" s="134" t="str" cm="1">
        <f t="array" ref="AP952:AV952">_xlfn.TEXTSPLIT(AO952,CHAR(10))</f>
        <v>( 訪看10 )第    413 号</v>
      </c>
      <c r="AQ952" s="134" t="str">
        <v>( 訪看23 )第    978 号</v>
      </c>
      <c r="AR952" s="134" t="str">
        <v>( 訪看24 )第    714 号</v>
      </c>
      <c r="AS952" s="134" t="str">
        <v>( 訪看25 )第    787 号</v>
      </c>
      <c r="AT952" s="134" t="str">
        <v>( 訪看27 )第    229 号</v>
      </c>
      <c r="AU952" s="134" t="str">
        <v>( 訪看40 )第    435 号</v>
      </c>
      <c r="AV952" s="134" t="str">
        <v>( 訪看41 )第    163 号</v>
      </c>
      <c r="BM952" s="134" t="s">
        <v>12227</v>
      </c>
      <c r="BN952" s="134" t="s">
        <v>12228</v>
      </c>
      <c r="BO952" s="134" t="s">
        <v>12229</v>
      </c>
      <c r="BP952" s="134" t="s">
        <v>12230</v>
      </c>
      <c r="BQ952" s="134" t="s">
        <v>12231</v>
      </c>
      <c r="BR952" s="134" t="s">
        <v>12232</v>
      </c>
      <c r="BS952" s="134" t="s">
        <v>12233</v>
      </c>
    </row>
    <row r="953" spans="1:75" ht="45.95" customHeight="1" thickBot="1">
      <c r="A953" s="133"/>
      <c r="B953" s="184"/>
      <c r="C953" s="140" t="s">
        <v>2819</v>
      </c>
      <c r="D953" s="184"/>
      <c r="E953" s="174" t="s">
        <v>2820</v>
      </c>
      <c r="F953" s="174"/>
      <c r="G953" s="184"/>
      <c r="H953" s="175" t="s">
        <v>2821</v>
      </c>
      <c r="I953" s="175"/>
      <c r="J953" s="184"/>
      <c r="K953" s="175" t="s">
        <v>2822</v>
      </c>
      <c r="L953" s="175"/>
      <c r="M953" s="184"/>
      <c r="N953" s="182" t="s">
        <v>2823</v>
      </c>
      <c r="O953" s="182"/>
      <c r="P953" s="184"/>
      <c r="Q953" s="141" t="s">
        <v>2824</v>
      </c>
      <c r="R953" s="184"/>
      <c r="S953" s="173" t="s">
        <v>2825</v>
      </c>
      <c r="T953" s="173"/>
      <c r="U953" s="173"/>
      <c r="V953" s="173"/>
      <c r="W953" s="184"/>
      <c r="X953" s="133"/>
      <c r="Y953" s="133"/>
      <c r="AB953" s="134" t="s">
        <v>9448</v>
      </c>
      <c r="AC953" s="146" t="str" cm="1">
        <f t="array" ref="AC953:AD953">_xlfn.TEXTSPLIT(H953,CHAR(10))</f>
        <v>株式会社みなづき</v>
      </c>
      <c r="AD953" s="146" t="str">
        <v>訪問看護ステーション　みなづき</v>
      </c>
      <c r="AE953" s="146" t="s">
        <v>8171</v>
      </c>
      <c r="AF953" s="134" t="s">
        <v>8172</v>
      </c>
      <c r="AG953" s="134" t="str" cm="1">
        <f t="array" ref="AG953">_xlfn.TEXTJOIN(",",TRUE,_xlfn._xlws.FILTER(市町村コード!$B$2:$B$186,ISNUMBER(SEARCH(市町村コード!$B$2:$B$186,K953))))</f>
        <v>札幌市</v>
      </c>
      <c r="AH953" s="134" t="s">
        <v>6712</v>
      </c>
      <c r="AI953" s="134" t="str">
        <f t="shared" si="28"/>
        <v xml:space="preserve">
札幌市東区東苗穂八条２丁目１３番８号みなづきホーム東苗穂館</v>
      </c>
      <c r="AJ953" s="134" t="str">
        <f t="shared" si="29"/>
        <v>〒007－0808</v>
      </c>
      <c r="AK953" s="134" t="s">
        <v>7136</v>
      </c>
      <c r="AO953" s="142" t="s">
        <v>2824</v>
      </c>
      <c r="AP953" s="134" t="str" cm="1">
        <f t="array" ref="AP953:AQ953">_xlfn.TEXTSPLIT(AO953,CHAR(10))</f>
        <v>( 訪看24 )第    680 号</v>
      </c>
      <c r="AQ953" s="134" t="str">
        <v>( 訪看25 )第    752 号</v>
      </c>
      <c r="BM953" s="134" t="s">
        <v>12234</v>
      </c>
      <c r="BN953" s="134" t="s">
        <v>12235</v>
      </c>
    </row>
    <row r="954" spans="1:75" ht="66" customHeight="1" thickBot="1">
      <c r="A954" s="133"/>
      <c r="B954" s="184"/>
      <c r="C954" s="140" t="s">
        <v>2826</v>
      </c>
      <c r="D954" s="184"/>
      <c r="E954" s="174" t="s">
        <v>2827</v>
      </c>
      <c r="F954" s="174"/>
      <c r="G954" s="184"/>
      <c r="H954" s="175" t="s">
        <v>2828</v>
      </c>
      <c r="I954" s="175"/>
      <c r="J954" s="184"/>
      <c r="K954" s="175" t="s">
        <v>2829</v>
      </c>
      <c r="L954" s="175"/>
      <c r="M954" s="184"/>
      <c r="N954" s="182" t="s">
        <v>2830</v>
      </c>
      <c r="O954" s="182"/>
      <c r="P954" s="184"/>
      <c r="Q954" s="141" t="s">
        <v>2831</v>
      </c>
      <c r="R954" s="184"/>
      <c r="S954" s="173" t="s">
        <v>2832</v>
      </c>
      <c r="T954" s="173"/>
      <c r="U954" s="173"/>
      <c r="V954" s="173"/>
      <c r="W954" s="184"/>
      <c r="X954" s="133"/>
      <c r="Y954" s="133"/>
      <c r="AB954" s="134" t="s">
        <v>9449</v>
      </c>
      <c r="AC954" s="146" t="str" cm="1">
        <f t="array" ref="AC954:AD954">_xlfn.TEXTSPLIT(H954,CHAR(10))</f>
        <v>株式会社ＣＨＯＵＥＴＴＥ</v>
      </c>
      <c r="AD954" s="146" t="str">
        <v>訪問看護ステーション　シュエット</v>
      </c>
      <c r="AE954" s="146" t="s">
        <v>8173</v>
      </c>
      <c r="AF954" s="134" t="s">
        <v>8174</v>
      </c>
      <c r="AG954" s="134" t="str" cm="1">
        <f t="array" ref="AG954">_xlfn.TEXTJOIN(",",TRUE,_xlfn._xlws.FILTER(市町村コード!$B$2:$B$186,ISNUMBER(SEARCH(市町村コード!$B$2:$B$186,K954))))</f>
        <v>札幌市</v>
      </c>
      <c r="AH954" s="134" t="s">
        <v>6712</v>
      </c>
      <c r="AI954" s="134" t="str">
        <f t="shared" si="28"/>
        <v xml:space="preserve">
札幌市白石区栄通１８丁目５－４５ライブビル３０２号</v>
      </c>
      <c r="AJ954" s="134" t="str">
        <f t="shared" si="29"/>
        <v>〒003－0021</v>
      </c>
      <c r="AK954" s="134" t="s">
        <v>7106</v>
      </c>
      <c r="AO954" s="142" t="s">
        <v>2831</v>
      </c>
      <c r="AP954" s="134" t="str" cm="1">
        <f t="array" ref="AP954:AV954">_xlfn.TEXTSPLIT(AO954,CHAR(10))</f>
        <v>( 訪看10 )第    450 号</v>
      </c>
      <c r="AQ954" s="134" t="str">
        <v>( 訪看23 )第    651 号</v>
      </c>
      <c r="AR954" s="134" t="str">
        <v>( 訪看25 )第    725 号</v>
      </c>
      <c r="AS954" s="134" t="str">
        <v>( 訪看27 )第    197 号</v>
      </c>
      <c r="AT954" s="134" t="str">
        <v>( 訪看28 )第    119 号</v>
      </c>
      <c r="AU954" s="134" t="str">
        <v>( 訪看34 )第    146 号</v>
      </c>
      <c r="AV954" s="134" t="str">
        <v>( 訪看40 )第    161 号</v>
      </c>
      <c r="BM954" s="134" t="s">
        <v>12236</v>
      </c>
      <c r="BN954" s="134" t="s">
        <v>12237</v>
      </c>
      <c r="BO954" s="134" t="s">
        <v>12238</v>
      </c>
      <c r="BP954" s="134" t="s">
        <v>12239</v>
      </c>
      <c r="BQ954" s="134" t="s">
        <v>12240</v>
      </c>
      <c r="BR954" s="134" t="s">
        <v>12241</v>
      </c>
      <c r="BS954" s="134" t="s">
        <v>12242</v>
      </c>
    </row>
    <row r="955" spans="1:75" ht="120" customHeight="1" thickBot="1">
      <c r="A955" s="133"/>
      <c r="B955" s="184"/>
      <c r="C955" s="140" t="s">
        <v>2833</v>
      </c>
      <c r="D955" s="184"/>
      <c r="E955" s="174" t="s">
        <v>2834</v>
      </c>
      <c r="F955" s="174"/>
      <c r="G955" s="184"/>
      <c r="H955" s="175" t="s">
        <v>2835</v>
      </c>
      <c r="I955" s="175"/>
      <c r="J955" s="184"/>
      <c r="K955" s="175" t="s">
        <v>2836</v>
      </c>
      <c r="L955" s="175"/>
      <c r="M955" s="184"/>
      <c r="N955" s="182" t="s">
        <v>2837</v>
      </c>
      <c r="O955" s="182"/>
      <c r="P955" s="184"/>
      <c r="Q955" s="141" t="s">
        <v>2838</v>
      </c>
      <c r="R955" s="184"/>
      <c r="S955" s="173" t="s">
        <v>2839</v>
      </c>
      <c r="T955" s="173"/>
      <c r="U955" s="173"/>
      <c r="V955" s="173"/>
      <c r="W955" s="184"/>
      <c r="X955" s="133"/>
      <c r="Y955" s="133"/>
      <c r="AB955" s="134" t="s">
        <v>9450</v>
      </c>
      <c r="AC955" s="146" t="str" cm="1">
        <f t="array" ref="AC955:AD955">_xlfn.TEXTSPLIT(H955,CHAR(10))</f>
        <v>株式会社小春日和</v>
      </c>
      <c r="AD955" s="146" t="str">
        <v>訪問看護ステーション春の詩</v>
      </c>
      <c r="AE955" s="146" t="s">
        <v>8175</v>
      </c>
      <c r="AF955" s="134" t="s">
        <v>8176</v>
      </c>
      <c r="AG955" s="134" t="str" cm="1">
        <f t="array" ref="AG955">_xlfn.TEXTJOIN(",",TRUE,_xlfn._xlws.FILTER(市町村コード!$B$2:$B$186,ISNUMBER(SEARCH(市町村コード!$B$2:$B$186,K955))))</f>
        <v>札幌市</v>
      </c>
      <c r="AH955" s="134" t="s">
        <v>6712</v>
      </c>
      <c r="AI955" s="134" t="str">
        <f t="shared" si="28"/>
        <v xml:space="preserve">
札幌市清田区北野七条４丁目１１番２２号北野イーストビル　３Ｆ</v>
      </c>
      <c r="AJ955" s="134" t="str">
        <f t="shared" si="29"/>
        <v>〒004－0867</v>
      </c>
      <c r="AK955" s="134" t="s">
        <v>7137</v>
      </c>
      <c r="AO955" s="142" t="s">
        <v>2838</v>
      </c>
      <c r="AP955" s="134" t="str" cm="1">
        <f t="array" ref="AP955:AZ955">_xlfn.TEXTSPLIT(AO955,CHAR(10))</f>
        <v>( 訪看10 )第    415 号</v>
      </c>
      <c r="AQ955" s="134" t="str">
        <v>( 訪看23 )第    649 号</v>
      </c>
      <c r="AR955" s="134" t="str">
        <v>( 訪看25 )第    723 号</v>
      </c>
      <c r="AS955" s="134" t="str">
        <v>( 訪看27 )第    178 号</v>
      </c>
      <c r="AT955" s="134" t="str">
        <v>( 訪看28 )第    105 号</v>
      </c>
      <c r="AU955" s="134" t="str">
        <v>( 訪看34 )第    282 号</v>
      </c>
      <c r="AV955" s="134" t="str">
        <v>( 訪看35 )第     22 号</v>
      </c>
      <c r="AW955" s="134" t="str">
        <v>( 訪看37 )第     10 号</v>
      </c>
      <c r="AX955" s="134" t="str">
        <v>( 訪ベⅠ１ )第    195 号</v>
      </c>
      <c r="AY955" s="134" t="str">
        <v>( 訪ベⅠ１注 )第    146 号</v>
      </c>
      <c r="AZ955" s="134" t="str">
        <v>( 訪看40 )第    127 号</v>
      </c>
      <c r="BM955" s="134" t="s">
        <v>12243</v>
      </c>
      <c r="BN955" s="134" t="s">
        <v>12244</v>
      </c>
      <c r="BO955" s="134" t="s">
        <v>12245</v>
      </c>
      <c r="BP955" s="134" t="s">
        <v>12246</v>
      </c>
      <c r="BQ955" s="134" t="s">
        <v>12247</v>
      </c>
      <c r="BR955" s="134" t="s">
        <v>12248</v>
      </c>
      <c r="BS955" s="134" t="s">
        <v>12249</v>
      </c>
      <c r="BT955" s="134" t="s">
        <v>12250</v>
      </c>
      <c r="BU955" s="134" t="s">
        <v>12251</v>
      </c>
      <c r="BV955" s="134" t="s">
        <v>12252</v>
      </c>
      <c r="BW955" s="134" t="s">
        <v>12253</v>
      </c>
    </row>
    <row r="956" spans="1:75" ht="102" customHeight="1" thickBot="1">
      <c r="A956" s="133"/>
      <c r="B956" s="184"/>
      <c r="C956" s="140" t="s">
        <v>2840</v>
      </c>
      <c r="D956" s="184"/>
      <c r="E956" s="174" t="s">
        <v>2841</v>
      </c>
      <c r="F956" s="174"/>
      <c r="G956" s="184"/>
      <c r="H956" s="175" t="s">
        <v>2842</v>
      </c>
      <c r="I956" s="175"/>
      <c r="J956" s="184"/>
      <c r="K956" s="175" t="s">
        <v>2843</v>
      </c>
      <c r="L956" s="175"/>
      <c r="M956" s="184"/>
      <c r="N956" s="182" t="s">
        <v>2844</v>
      </c>
      <c r="O956" s="182"/>
      <c r="P956" s="184"/>
      <c r="Q956" s="141" t="s">
        <v>2845</v>
      </c>
      <c r="R956" s="184"/>
      <c r="S956" s="173" t="s">
        <v>2846</v>
      </c>
      <c r="T956" s="173"/>
      <c r="U956" s="173"/>
      <c r="V956" s="173"/>
      <c r="W956" s="184"/>
      <c r="X956" s="133"/>
      <c r="Y956" s="133"/>
      <c r="AB956" s="134" t="s">
        <v>9451</v>
      </c>
      <c r="AC956" s="146" t="str" cm="1">
        <f t="array" ref="AC956:AD956">_xlfn.TEXTSPLIT(H956,CHAR(10))</f>
        <v>株式会社つどい</v>
      </c>
      <c r="AD956" s="146" t="str">
        <v>訪問看護ステーション　つどい</v>
      </c>
      <c r="AE956" s="146" t="s">
        <v>8177</v>
      </c>
      <c r="AF956" s="134" t="s">
        <v>8178</v>
      </c>
      <c r="AG956" s="134" t="str" cm="1">
        <f t="array" ref="AG956">_xlfn.TEXTJOIN(",",TRUE,_xlfn._xlws.FILTER(市町村コード!$B$2:$B$186,ISNUMBER(SEARCH(市町村コード!$B$2:$B$186,K956))))</f>
        <v>札幌市</v>
      </c>
      <c r="AH956" s="134" t="s">
        <v>6712</v>
      </c>
      <c r="AI956" s="134" t="str">
        <f t="shared" si="28"/>
        <v xml:space="preserve">
札幌市豊平区豊平四条９丁目２－１２ＴＯＡマンション８０２</v>
      </c>
      <c r="AJ956" s="134" t="str">
        <f t="shared" si="29"/>
        <v>〒062－0904</v>
      </c>
      <c r="AK956" s="134" t="s">
        <v>7138</v>
      </c>
      <c r="AO956" s="142" t="s">
        <v>2845</v>
      </c>
      <c r="AP956" s="134" t="str" cm="1">
        <f t="array" ref="AP956:AX956">_xlfn.TEXTSPLIT(AO956,CHAR(10))</f>
        <v>( 訪看10 )第    410 号</v>
      </c>
      <c r="AQ956" s="134" t="str">
        <v>( 訪看23 )第    643 号</v>
      </c>
      <c r="AR956" s="134" t="str">
        <v>( 訪看25 )第    717 号</v>
      </c>
      <c r="AS956" s="134" t="str">
        <v>( 訪看27 )第    228 号</v>
      </c>
      <c r="AT956" s="134" t="str">
        <v>( 訪看34 )第     80 号</v>
      </c>
      <c r="AU956" s="134" t="str">
        <v>( 訪ベⅠ１ )第    349 号</v>
      </c>
      <c r="AV956" s="134" t="str">
        <v>( 訪ベⅠ１注 )第     20 号</v>
      </c>
      <c r="AW956" s="134" t="str">
        <v>( 訪看40 )第    644 号</v>
      </c>
      <c r="AX956" s="134" t="str">
        <v>( 訪看41 )第    227 号</v>
      </c>
      <c r="BM956" s="134" t="s">
        <v>12254</v>
      </c>
      <c r="BN956" s="134" t="s">
        <v>12255</v>
      </c>
      <c r="BO956" s="134" t="s">
        <v>12256</v>
      </c>
      <c r="BP956" s="134" t="s">
        <v>12257</v>
      </c>
      <c r="BQ956" s="134" t="s">
        <v>12258</v>
      </c>
      <c r="BR956" s="134" t="s">
        <v>12259</v>
      </c>
      <c r="BS956" s="134" t="s">
        <v>12260</v>
      </c>
      <c r="BT956" s="134" t="s">
        <v>12261</v>
      </c>
      <c r="BU956" s="134" t="s">
        <v>12262</v>
      </c>
    </row>
    <row r="957" spans="1:75" ht="48" customHeight="1" thickBot="1">
      <c r="A957" s="133"/>
      <c r="B957" s="184"/>
      <c r="C957" s="140" t="s">
        <v>2847</v>
      </c>
      <c r="D957" s="184"/>
      <c r="E957" s="174" t="s">
        <v>2848</v>
      </c>
      <c r="F957" s="174"/>
      <c r="G957" s="184"/>
      <c r="H957" s="175" t="s">
        <v>2849</v>
      </c>
      <c r="I957" s="175"/>
      <c r="J957" s="184"/>
      <c r="K957" s="175" t="s">
        <v>2850</v>
      </c>
      <c r="L957" s="175"/>
      <c r="M957" s="184"/>
      <c r="N957" s="182" t="s">
        <v>2851</v>
      </c>
      <c r="O957" s="182"/>
      <c r="P957" s="184"/>
      <c r="Q957" s="141" t="s">
        <v>2852</v>
      </c>
      <c r="R957" s="184"/>
      <c r="S957" s="173" t="s">
        <v>712</v>
      </c>
      <c r="T957" s="173"/>
      <c r="U957" s="173"/>
      <c r="V957" s="173"/>
      <c r="W957" s="184"/>
      <c r="X957" s="133"/>
      <c r="Y957" s="133"/>
      <c r="AB957" s="134" t="s">
        <v>9452</v>
      </c>
      <c r="AC957" s="146" t="str" cm="1">
        <f t="array" ref="AC957:AD957">_xlfn.TEXTSPLIT(H957,CHAR(10))</f>
        <v>株式会社ノアコンツェル</v>
      </c>
      <c r="AD957" s="146" t="str">
        <v>訪問看護ステーション　ナースケアーズ福住中央</v>
      </c>
      <c r="AE957" s="146" t="s">
        <v>7625</v>
      </c>
      <c r="AF957" s="134" t="s">
        <v>8179</v>
      </c>
      <c r="AG957" s="134" t="str" cm="1">
        <f t="array" ref="AG957">_xlfn.TEXTJOIN(",",TRUE,_xlfn._xlws.FILTER(市町村コード!$B$2:$B$186,ISNUMBER(SEARCH(市町村コード!$B$2:$B$186,K957))))</f>
        <v>札幌市</v>
      </c>
      <c r="AH957" s="134" t="s">
        <v>6712</v>
      </c>
      <c r="AI957" s="134" t="str">
        <f t="shared" si="28"/>
        <v xml:space="preserve">
札幌市豊平区福住一条２丁目９－２３ノアガーデンペイサージュ　１Ｆ</v>
      </c>
      <c r="AJ957" s="134" t="str">
        <f t="shared" si="29"/>
        <v>〒062－0041</v>
      </c>
      <c r="AK957" s="134" t="s">
        <v>7127</v>
      </c>
      <c r="AO957" s="142" t="s">
        <v>2852</v>
      </c>
      <c r="AP957" s="134" t="str" cm="1">
        <f t="array" ref="AP957:AS957">_xlfn.TEXTSPLIT(AO957,CHAR(10))</f>
        <v>( 訪看23 )第   1195 号</v>
      </c>
      <c r="AQ957" s="134" t="str">
        <v>( 訪看25 )第   1246 号</v>
      </c>
      <c r="AR957" s="134" t="str">
        <v>( 訪ベⅠ１ )第    624 号</v>
      </c>
      <c r="AS957" s="134" t="str">
        <v>( 訪看41 )第     57 号</v>
      </c>
      <c r="BM957" s="134" t="s">
        <v>12263</v>
      </c>
      <c r="BN957" s="134" t="s">
        <v>12264</v>
      </c>
      <c r="BO957" s="134" t="s">
        <v>12265</v>
      </c>
      <c r="BP957" s="134" t="s">
        <v>12266</v>
      </c>
    </row>
    <row r="958" spans="1:75" ht="21.95" customHeight="1" thickBot="1">
      <c r="A958" s="133"/>
      <c r="B958" s="184"/>
      <c r="C958" s="133"/>
      <c r="D958" s="184"/>
      <c r="E958" s="133"/>
      <c r="F958" s="133"/>
      <c r="G958" s="184"/>
      <c r="H958" s="133"/>
      <c r="I958" s="133"/>
      <c r="J958" s="184"/>
      <c r="K958" s="133"/>
      <c r="L958" s="133"/>
      <c r="M958" s="184"/>
      <c r="N958" s="133"/>
      <c r="O958" s="133"/>
      <c r="P958" s="184"/>
      <c r="Q958" s="133"/>
      <c r="R958" s="184"/>
      <c r="S958" s="133"/>
      <c r="T958" s="133"/>
      <c r="U958" s="133"/>
      <c r="V958" s="133"/>
      <c r="W958" s="184"/>
      <c r="X958" s="133"/>
      <c r="Y958" s="133"/>
      <c r="AB958" s="134" t="s">
        <v>6911</v>
      </c>
      <c r="AC958" s="146" t="e" cm="1">
        <f t="array" ref="AC958">_xlfn.TEXTSPLIT(H958,CHAR(10))</f>
        <v>#VALUE!</v>
      </c>
      <c r="AD958" s="146"/>
      <c r="AE958" s="146" t="e">
        <v>#VALUE!</v>
      </c>
      <c r="AG958" s="134" t="e" cm="1" vm="1">
        <f t="array" ref="AG958">_xlfn.TEXTJOIN(",",TRUE,_xlfn._xlws.FILTER(市町村コード!$B$2:$B$186,ISNUMBER(SEARCH(市町村コード!$B$2:$B$186,K958))))</f>
        <v>#VALUE!</v>
      </c>
      <c r="AH958" s="134" t="e" vm="1">
        <v>#VALUE!</v>
      </c>
      <c r="AI958" s="134" t="str">
        <f t="shared" si="28"/>
        <v/>
      </c>
      <c r="AJ958" s="134" t="str">
        <f t="shared" si="29"/>
        <v/>
      </c>
      <c r="AK958" s="134" t="s">
        <v>6911</v>
      </c>
      <c r="AO958" s="133"/>
      <c r="AP958" s="134" t="e" cm="1">
        <f t="array" ref="AP958">_xlfn.TEXTSPLIT(AO958,CHAR(10))</f>
        <v>#VALUE!</v>
      </c>
      <c r="BM958" s="134" t="e">
        <v>#VALUE!</v>
      </c>
    </row>
    <row r="959" spans="1:75" ht="0.95" customHeight="1">
      <c r="A959" s="133"/>
      <c r="B959" s="183"/>
      <c r="C959" s="183"/>
      <c r="D959" s="183"/>
      <c r="E959" s="183"/>
      <c r="F959" s="183"/>
      <c r="G959" s="183"/>
      <c r="H959" s="183"/>
      <c r="I959" s="183"/>
      <c r="J959" s="183"/>
      <c r="K959" s="183"/>
      <c r="L959" s="183"/>
      <c r="M959" s="183"/>
      <c r="N959" s="183"/>
      <c r="O959" s="183"/>
      <c r="P959" s="183"/>
      <c r="Q959" s="183"/>
      <c r="R959" s="183"/>
      <c r="S959" s="183"/>
      <c r="T959" s="183"/>
      <c r="U959" s="183"/>
      <c r="V959" s="183"/>
      <c r="W959" s="133"/>
      <c r="X959" s="133"/>
      <c r="Y959" s="133"/>
      <c r="AB959" s="134" t="s">
        <v>6911</v>
      </c>
      <c r="AC959" s="146" t="e" cm="1">
        <f t="array" ref="AC959">_xlfn.TEXTSPLIT(H959,CHAR(10))</f>
        <v>#VALUE!</v>
      </c>
      <c r="AD959" s="146"/>
      <c r="AE959" s="146" t="e">
        <v>#VALUE!</v>
      </c>
      <c r="AG959" s="134" t="e" cm="1" vm="1">
        <f t="array" ref="AG959">_xlfn.TEXTJOIN(",",TRUE,_xlfn._xlws.FILTER(市町村コード!$B$2:$B$186,ISNUMBER(SEARCH(市町村コード!$B$2:$B$186,K959))))</f>
        <v>#VALUE!</v>
      </c>
      <c r="AH959" s="134" t="e" vm="1">
        <v>#VALUE!</v>
      </c>
      <c r="AI959" s="134" t="str">
        <f t="shared" si="28"/>
        <v/>
      </c>
      <c r="AJ959" s="134" t="str">
        <f t="shared" si="29"/>
        <v/>
      </c>
      <c r="AK959" s="134" t="s">
        <v>6911</v>
      </c>
      <c r="AP959" s="134" t="e" cm="1">
        <f t="array" ref="AP959">_xlfn.TEXTSPLIT(AO959,CHAR(10))</f>
        <v>#VALUE!</v>
      </c>
      <c r="BM959" s="134" t="e">
        <v>#VALUE!</v>
      </c>
    </row>
    <row r="960" spans="1:75" ht="60" customHeight="1">
      <c r="A960" s="133"/>
      <c r="B960" s="133"/>
      <c r="C960" s="133"/>
      <c r="D960" s="133"/>
      <c r="E960" s="133"/>
      <c r="F960" s="133"/>
      <c r="G960" s="133"/>
      <c r="H960" s="133"/>
      <c r="I960" s="133"/>
      <c r="J960" s="133"/>
      <c r="K960" s="133"/>
      <c r="L960" s="133"/>
      <c r="M960" s="133"/>
      <c r="N960" s="133"/>
      <c r="O960" s="133"/>
      <c r="P960" s="133"/>
      <c r="Q960" s="133"/>
      <c r="R960" s="133"/>
      <c r="S960" s="133"/>
      <c r="T960" s="133"/>
      <c r="U960" s="133"/>
      <c r="V960" s="133"/>
      <c r="W960" s="133"/>
      <c r="X960" s="133"/>
      <c r="Y960" s="133"/>
      <c r="AB960" s="134" t="s">
        <v>6911</v>
      </c>
      <c r="AC960" s="146" t="e" cm="1">
        <f t="array" ref="AC960">_xlfn.TEXTSPLIT(H960,CHAR(10))</f>
        <v>#VALUE!</v>
      </c>
      <c r="AD960" s="146"/>
      <c r="AE960" s="146" t="e">
        <v>#VALUE!</v>
      </c>
      <c r="AG960" s="134" t="e" cm="1" vm="1">
        <f t="array" ref="AG960">_xlfn.TEXTJOIN(",",TRUE,_xlfn._xlws.FILTER(市町村コード!$B$2:$B$186,ISNUMBER(SEARCH(市町村コード!$B$2:$B$186,K960))))</f>
        <v>#VALUE!</v>
      </c>
      <c r="AH960" s="134" t="e" vm="1">
        <v>#VALUE!</v>
      </c>
      <c r="AI960" s="134" t="str">
        <f t="shared" si="28"/>
        <v/>
      </c>
      <c r="AJ960" s="134" t="str">
        <f t="shared" si="29"/>
        <v/>
      </c>
      <c r="AK960" s="134" t="s">
        <v>6911</v>
      </c>
      <c r="AO960" s="133"/>
      <c r="AP960" s="134" t="e" cm="1">
        <f t="array" ref="AP960">_xlfn.TEXTSPLIT(AO960,CHAR(10))</f>
        <v>#VALUE!</v>
      </c>
      <c r="BM960" s="134" t="e">
        <v>#VALUE!</v>
      </c>
    </row>
    <row r="961" spans="1:74" ht="12" customHeight="1">
      <c r="A961" s="133"/>
      <c r="B961" s="133"/>
      <c r="C961" s="133"/>
      <c r="D961" s="133"/>
      <c r="E961" s="133"/>
      <c r="F961" s="133"/>
      <c r="G961" s="133"/>
      <c r="H961" s="133"/>
      <c r="I961" s="133"/>
      <c r="J961" s="133"/>
      <c r="K961" s="133"/>
      <c r="L961" s="133"/>
      <c r="M961" s="133"/>
      <c r="N961" s="133"/>
      <c r="O961" s="133"/>
      <c r="P961" s="133"/>
      <c r="Q961" s="133"/>
      <c r="R961" s="133"/>
      <c r="S961" s="133"/>
      <c r="T961" s="133"/>
      <c r="U961" s="133"/>
      <c r="V961" s="133"/>
      <c r="W961" s="133"/>
      <c r="X961" s="133"/>
      <c r="Y961" s="133"/>
      <c r="AB961" s="134" t="s">
        <v>6911</v>
      </c>
      <c r="AC961" s="146" t="e" cm="1">
        <f t="array" ref="AC961">_xlfn.TEXTSPLIT(H961,CHAR(10))</f>
        <v>#VALUE!</v>
      </c>
      <c r="AD961" s="146"/>
      <c r="AE961" s="146" t="e">
        <v>#VALUE!</v>
      </c>
      <c r="AG961" s="134" t="e" cm="1" vm="1">
        <f t="array" ref="AG961">_xlfn.TEXTJOIN(",",TRUE,_xlfn._xlws.FILTER(市町村コード!$B$2:$B$186,ISNUMBER(SEARCH(市町村コード!$B$2:$B$186,K961))))</f>
        <v>#VALUE!</v>
      </c>
      <c r="AH961" s="134" t="e" vm="1">
        <v>#VALUE!</v>
      </c>
      <c r="AI961" s="134" t="str">
        <f t="shared" si="28"/>
        <v/>
      </c>
      <c r="AJ961" s="134" t="str">
        <f t="shared" si="29"/>
        <v/>
      </c>
      <c r="AK961" s="134" t="s">
        <v>6911</v>
      </c>
      <c r="AO961" s="133"/>
      <c r="AP961" s="134" t="e" cm="1">
        <f t="array" ref="AP961">_xlfn.TEXTSPLIT(AO961,CHAR(10))</f>
        <v>#VALUE!</v>
      </c>
      <c r="BM961" s="134" t="e">
        <v>#VALUE!</v>
      </c>
    </row>
    <row r="962" spans="1:74" ht="8.1" customHeight="1">
      <c r="A962" s="133"/>
      <c r="B962" s="133"/>
      <c r="C962" s="133"/>
      <c r="D962" s="133"/>
      <c r="E962" s="133"/>
      <c r="F962" s="133"/>
      <c r="G962" s="133"/>
      <c r="H962" s="133"/>
      <c r="I962" s="178" t="s">
        <v>476</v>
      </c>
      <c r="J962" s="178"/>
      <c r="K962" s="178"/>
      <c r="L962" s="133"/>
      <c r="M962" s="133"/>
      <c r="N962" s="133"/>
      <c r="O962" s="133"/>
      <c r="P962" s="133"/>
      <c r="Q962" s="133"/>
      <c r="R962" s="133"/>
      <c r="S962" s="133"/>
      <c r="T962" s="133"/>
      <c r="U962" s="133"/>
      <c r="V962" s="133"/>
      <c r="W962" s="133"/>
      <c r="X962" s="133"/>
      <c r="Y962" s="133"/>
      <c r="AB962" s="134" t="s">
        <v>6911</v>
      </c>
      <c r="AC962" s="146" t="e" cm="1">
        <f t="array" ref="AC962">_xlfn.TEXTSPLIT(H962,CHAR(10))</f>
        <v>#VALUE!</v>
      </c>
      <c r="AD962" s="146"/>
      <c r="AE962" s="146" t="e">
        <v>#VALUE!</v>
      </c>
      <c r="AG962" s="134" t="e" cm="1" vm="1">
        <f t="array" ref="AG962">_xlfn.TEXTJOIN(",",TRUE,_xlfn._xlws.FILTER(市町村コード!$B$2:$B$186,ISNUMBER(SEARCH(市町村コード!$B$2:$B$186,K962))))</f>
        <v>#VALUE!</v>
      </c>
      <c r="AH962" s="134" t="e" vm="1">
        <v>#VALUE!</v>
      </c>
      <c r="AI962" s="134" t="str">
        <f t="shared" si="28"/>
        <v/>
      </c>
      <c r="AJ962" s="134" t="str">
        <f t="shared" si="29"/>
        <v/>
      </c>
      <c r="AK962" s="134" t="s">
        <v>6911</v>
      </c>
      <c r="AO962" s="133"/>
      <c r="AP962" s="134" t="e" cm="1">
        <f t="array" ref="AP962">_xlfn.TEXTSPLIT(AO962,CHAR(10))</f>
        <v>#VALUE!</v>
      </c>
      <c r="BM962" s="134" t="e">
        <v>#VALUE!</v>
      </c>
    </row>
    <row r="963" spans="1:74" ht="12" customHeight="1">
      <c r="A963" s="133"/>
      <c r="B963" s="179"/>
      <c r="C963" s="179"/>
      <c r="D963" s="179"/>
      <c r="E963" s="179"/>
      <c r="F963" s="133"/>
      <c r="G963" s="133"/>
      <c r="H963" s="133"/>
      <c r="I963" s="178"/>
      <c r="J963" s="178"/>
      <c r="K963" s="178"/>
      <c r="L963" s="133"/>
      <c r="M963" s="133"/>
      <c r="N963" s="133"/>
      <c r="O963" s="133"/>
      <c r="P963" s="133"/>
      <c r="Q963" s="133"/>
      <c r="R963" s="133"/>
      <c r="S963" s="133"/>
      <c r="T963" s="133"/>
      <c r="U963" s="133"/>
      <c r="V963" s="133"/>
      <c r="W963" s="133"/>
      <c r="X963" s="133"/>
      <c r="Y963" s="133"/>
      <c r="AB963" s="134" t="s">
        <v>6911</v>
      </c>
      <c r="AC963" s="146" t="e" cm="1">
        <f t="array" ref="AC963">_xlfn.TEXTSPLIT(H963,CHAR(10))</f>
        <v>#VALUE!</v>
      </c>
      <c r="AD963" s="146"/>
      <c r="AE963" s="146" t="e">
        <v>#VALUE!</v>
      </c>
      <c r="AG963" s="134" t="e" cm="1" vm="1">
        <f t="array" ref="AG963">_xlfn.TEXTJOIN(",",TRUE,_xlfn._xlws.FILTER(市町村コード!$B$2:$B$186,ISNUMBER(SEARCH(市町村コード!$B$2:$B$186,K963))))</f>
        <v>#VALUE!</v>
      </c>
      <c r="AH963" s="134" t="e" vm="1">
        <v>#VALUE!</v>
      </c>
      <c r="AI963" s="134" t="str">
        <f t="shared" si="28"/>
        <v/>
      </c>
      <c r="AJ963" s="134" t="str">
        <f t="shared" si="29"/>
        <v/>
      </c>
      <c r="AK963" s="134" t="s">
        <v>6911</v>
      </c>
      <c r="AO963" s="133"/>
      <c r="AP963" s="134" t="e" cm="1">
        <f t="array" ref="AP963">_xlfn.TEXTSPLIT(AO963,CHAR(10))</f>
        <v>#VALUE!</v>
      </c>
      <c r="BM963" s="134" t="e">
        <v>#VALUE!</v>
      </c>
    </row>
    <row r="964" spans="1:74" ht="14.1" customHeight="1">
      <c r="A964" s="133"/>
      <c r="B964" s="133"/>
      <c r="C964" s="180" t="s">
        <v>477</v>
      </c>
      <c r="D964" s="180"/>
      <c r="E964" s="180"/>
      <c r="F964" s="180"/>
      <c r="G964" s="180"/>
      <c r="H964" s="180"/>
      <c r="I964" s="180"/>
      <c r="J964" s="180"/>
      <c r="K964" s="180"/>
      <c r="L964" s="133"/>
      <c r="M964" s="133"/>
      <c r="N964" s="133"/>
      <c r="O964" s="181" t="s">
        <v>478</v>
      </c>
      <c r="P964" s="181"/>
      <c r="Q964" s="181"/>
      <c r="R964" s="181"/>
      <c r="S964" s="181"/>
      <c r="T964" s="135" t="s">
        <v>913</v>
      </c>
      <c r="U964" s="136" t="s">
        <v>480</v>
      </c>
      <c r="V964" s="133"/>
      <c r="W964" s="133"/>
      <c r="X964" s="133"/>
      <c r="Y964" s="133"/>
      <c r="AB964" s="134" t="s">
        <v>6911</v>
      </c>
      <c r="AC964" s="146" t="e" cm="1">
        <f t="array" ref="AC964">_xlfn.TEXTSPLIT(H964,CHAR(10))</f>
        <v>#VALUE!</v>
      </c>
      <c r="AD964" s="146"/>
      <c r="AE964" s="146" t="e">
        <v>#VALUE!</v>
      </c>
      <c r="AG964" s="134" t="e" cm="1" vm="1">
        <f t="array" ref="AG964">_xlfn.TEXTJOIN(",",TRUE,_xlfn._xlws.FILTER(市町村コード!$B$2:$B$186,ISNUMBER(SEARCH(市町村コード!$B$2:$B$186,K964))))</f>
        <v>#VALUE!</v>
      </c>
      <c r="AH964" s="134" t="e" vm="1">
        <v>#VALUE!</v>
      </c>
      <c r="AI964" s="134" t="str">
        <f t="shared" si="28"/>
        <v/>
      </c>
      <c r="AJ964" s="134" t="str">
        <f t="shared" si="29"/>
        <v/>
      </c>
      <c r="AK964" s="134" t="s">
        <v>6911</v>
      </c>
      <c r="AP964" s="134" t="e" cm="1">
        <f t="array" ref="AP964">_xlfn.TEXTSPLIT(AO964,CHAR(10))</f>
        <v>#VALUE!</v>
      </c>
      <c r="BM964" s="134" t="e">
        <v>#VALUE!</v>
      </c>
    </row>
    <row r="965" spans="1:74" ht="0.95" customHeight="1" thickBot="1">
      <c r="A965" s="133"/>
      <c r="B965" s="133"/>
      <c r="C965" s="133"/>
      <c r="D965" s="133"/>
      <c r="E965" s="133"/>
      <c r="F965" s="133"/>
      <c r="G965" s="133"/>
      <c r="H965" s="133"/>
      <c r="I965" s="133"/>
      <c r="J965" s="133"/>
      <c r="K965" s="133"/>
      <c r="L965" s="133"/>
      <c r="M965" s="133"/>
      <c r="N965" s="133"/>
      <c r="O965" s="133"/>
      <c r="P965" s="133"/>
      <c r="Q965" s="133"/>
      <c r="R965" s="133"/>
      <c r="S965" s="133"/>
      <c r="T965" s="133"/>
      <c r="U965" s="133"/>
      <c r="V965" s="133"/>
      <c r="W965" s="133"/>
      <c r="X965" s="133"/>
      <c r="Y965" s="133"/>
      <c r="AB965" s="134" t="s">
        <v>6911</v>
      </c>
      <c r="AC965" s="146" t="e" cm="1">
        <f t="array" ref="AC965">_xlfn.TEXTSPLIT(H965,CHAR(10))</f>
        <v>#VALUE!</v>
      </c>
      <c r="AD965" s="146"/>
      <c r="AE965" s="146" t="e">
        <v>#VALUE!</v>
      </c>
      <c r="AG965" s="134" t="e" cm="1" vm="1">
        <f t="array" ref="AG965">_xlfn.TEXTJOIN(",",TRUE,_xlfn._xlws.FILTER(市町村コード!$B$2:$B$186,ISNUMBER(SEARCH(市町村コード!$B$2:$B$186,K965))))</f>
        <v>#VALUE!</v>
      </c>
      <c r="AH965" s="134" t="e" vm="1">
        <v>#VALUE!</v>
      </c>
      <c r="AI965" s="134" t="str">
        <f t="shared" si="28"/>
        <v/>
      </c>
      <c r="AJ965" s="134" t="str">
        <f t="shared" si="29"/>
        <v/>
      </c>
      <c r="AK965" s="134" t="s">
        <v>6911</v>
      </c>
      <c r="AO965" s="133"/>
      <c r="AP965" s="134" t="e" cm="1">
        <f t="array" ref="AP965">_xlfn.TEXTSPLIT(AO965,CHAR(10))</f>
        <v>#VALUE!</v>
      </c>
      <c r="BM965" s="134" t="e">
        <v>#VALUE!</v>
      </c>
    </row>
    <row r="966" spans="1:74" ht="0.95" customHeight="1">
      <c r="A966" s="133"/>
      <c r="B966" s="176"/>
      <c r="C966" s="176"/>
      <c r="D966" s="176"/>
      <c r="E966" s="176"/>
      <c r="F966" s="176"/>
      <c r="G966" s="176"/>
      <c r="H966" s="176"/>
      <c r="I966" s="176"/>
      <c r="J966" s="176"/>
      <c r="K966" s="176"/>
      <c r="L966" s="176"/>
      <c r="M966" s="176"/>
      <c r="N966" s="176"/>
      <c r="O966" s="176"/>
      <c r="P966" s="176"/>
      <c r="Q966" s="176"/>
      <c r="R966" s="176"/>
      <c r="S966" s="176"/>
      <c r="T966" s="176"/>
      <c r="U966" s="176"/>
      <c r="V966" s="176"/>
      <c r="W966" s="176"/>
      <c r="X966" s="133"/>
      <c r="Y966" s="133"/>
      <c r="AB966" s="134" t="s">
        <v>6911</v>
      </c>
      <c r="AC966" s="146" t="e" cm="1">
        <f t="array" ref="AC966">_xlfn.TEXTSPLIT(H966,CHAR(10))</f>
        <v>#VALUE!</v>
      </c>
      <c r="AD966" s="146"/>
      <c r="AE966" s="146" t="e">
        <v>#VALUE!</v>
      </c>
      <c r="AG966" s="134" t="e" cm="1" vm="1">
        <f t="array" ref="AG966">_xlfn.TEXTJOIN(",",TRUE,_xlfn._xlws.FILTER(市町村コード!$B$2:$B$186,ISNUMBER(SEARCH(市町村コード!$B$2:$B$186,K966))))</f>
        <v>#VALUE!</v>
      </c>
      <c r="AH966" s="134" t="e" vm="1">
        <v>#VALUE!</v>
      </c>
      <c r="AI966" s="134" t="str">
        <f t="shared" si="28"/>
        <v/>
      </c>
      <c r="AJ966" s="134" t="str">
        <f t="shared" si="29"/>
        <v/>
      </c>
      <c r="AK966" s="134" t="s">
        <v>6911</v>
      </c>
      <c r="AP966" s="134" t="e" cm="1">
        <f t="array" ref="AP966">_xlfn.TEXTSPLIT(AO966,CHAR(10))</f>
        <v>#VALUE!</v>
      </c>
      <c r="BM966" s="134" t="e">
        <v>#VALUE!</v>
      </c>
    </row>
    <row r="967" spans="1:74" ht="15.95" customHeight="1" thickBot="1">
      <c r="A967" s="133"/>
      <c r="B967" s="137"/>
      <c r="C967" s="138" t="s">
        <v>481</v>
      </c>
      <c r="D967" s="137"/>
      <c r="E967" s="177" t="s">
        <v>482</v>
      </c>
      <c r="F967" s="177"/>
      <c r="G967" s="137"/>
      <c r="H967" s="177" t="s">
        <v>483</v>
      </c>
      <c r="I967" s="177"/>
      <c r="J967" s="137"/>
      <c r="K967" s="177" t="s">
        <v>484</v>
      </c>
      <c r="L967" s="177"/>
      <c r="M967" s="137"/>
      <c r="N967" s="177" t="s">
        <v>485</v>
      </c>
      <c r="O967" s="177"/>
      <c r="P967" s="137"/>
      <c r="Q967" s="139" t="s">
        <v>486</v>
      </c>
      <c r="R967" s="137"/>
      <c r="S967" s="177" t="s">
        <v>487</v>
      </c>
      <c r="T967" s="177"/>
      <c r="U967" s="177"/>
      <c r="V967" s="177"/>
      <c r="W967" s="137"/>
      <c r="X967" s="133"/>
      <c r="Y967" s="133"/>
      <c r="AB967" s="134" t="s">
        <v>482</v>
      </c>
      <c r="AC967" s="146" t="str" cm="1">
        <f t="array" ref="AC967">_xlfn.TEXTSPLIT(H967,CHAR(10))</f>
        <v>事業者名/事業所名</v>
      </c>
      <c r="AD967" s="146"/>
      <c r="AE967" s="146" t="s">
        <v>483</v>
      </c>
      <c r="AG967" s="134" t="e" cm="1" vm="1">
        <f t="array" ref="AG967">_xlfn.TEXTJOIN(",",TRUE,_xlfn._xlws.FILTER(市町村コード!$B$2:$B$186,ISNUMBER(SEARCH(市町村コード!$B$2:$B$186,K967))))</f>
        <v>#VALUE!</v>
      </c>
      <c r="AH967" s="134" t="e" vm="1">
        <v>#VALUE!</v>
      </c>
      <c r="AI967" s="134" t="str">
        <f t="shared" si="28"/>
        <v/>
      </c>
      <c r="AJ967" s="134" t="str">
        <f t="shared" si="29"/>
        <v>事業所所在地</v>
      </c>
      <c r="AK967" s="134" t="s">
        <v>484</v>
      </c>
      <c r="AO967" s="139" t="s">
        <v>486</v>
      </c>
      <c r="AP967" s="134" t="str" cm="1">
        <f t="array" ref="AP967">_xlfn.TEXTSPLIT(AO967,CHAR(10))</f>
        <v>受理番号</v>
      </c>
      <c r="BM967" s="134" t="s">
        <v>486</v>
      </c>
    </row>
    <row r="968" spans="1:74" ht="129" customHeight="1" thickBot="1">
      <c r="A968" s="133"/>
      <c r="B968" s="184"/>
      <c r="C968" s="140" t="s">
        <v>2853</v>
      </c>
      <c r="D968" s="184"/>
      <c r="E968" s="174" t="s">
        <v>2854</v>
      </c>
      <c r="F968" s="174"/>
      <c r="G968" s="184"/>
      <c r="H968" s="175" t="s">
        <v>2855</v>
      </c>
      <c r="I968" s="175"/>
      <c r="J968" s="184"/>
      <c r="K968" s="175" t="s">
        <v>2856</v>
      </c>
      <c r="L968" s="175"/>
      <c r="M968" s="184"/>
      <c r="N968" s="182" t="s">
        <v>2857</v>
      </c>
      <c r="O968" s="182"/>
      <c r="P968" s="184"/>
      <c r="Q968" s="141" t="s">
        <v>2858</v>
      </c>
      <c r="R968" s="184"/>
      <c r="S968" s="173" t="s">
        <v>2859</v>
      </c>
      <c r="T968" s="173"/>
      <c r="U968" s="173"/>
      <c r="V968" s="173"/>
      <c r="W968" s="184"/>
      <c r="X968" s="133"/>
      <c r="Y968" s="133"/>
      <c r="AB968" s="134" t="s">
        <v>9453</v>
      </c>
      <c r="AC968" s="146" t="str" cm="1">
        <f t="array" ref="AC968:AD968">_xlfn.TEXTSPLIT(H968,CHAR(10))</f>
        <v>株式会社シーユーシー・ホスピス</v>
      </c>
      <c r="AD968" s="146" t="str">
        <v>看護クラーク札幌厚別</v>
      </c>
      <c r="AE968" s="146" t="s">
        <v>7819</v>
      </c>
      <c r="AF968" s="134" t="s">
        <v>8180</v>
      </c>
      <c r="AG968" s="134" t="str" cm="1">
        <f t="array" ref="AG968">_xlfn.TEXTJOIN(",",TRUE,_xlfn._xlws.FILTER(市町村コード!$B$2:$B$186,ISNUMBER(SEARCH(市町村コード!$B$2:$B$186,K968))))</f>
        <v>札幌市</v>
      </c>
      <c r="AH968" s="134" t="s">
        <v>6712</v>
      </c>
      <c r="AI968" s="134" t="str">
        <f t="shared" si="28"/>
        <v xml:space="preserve">
札幌市厚別区厚別西四条２丁目１２番２１号</v>
      </c>
      <c r="AJ968" s="134" t="str">
        <f t="shared" si="29"/>
        <v>〒004－0064</v>
      </c>
      <c r="AK968" s="134" t="s">
        <v>7139</v>
      </c>
      <c r="AO968" s="142" t="s">
        <v>2858</v>
      </c>
      <c r="AP968" s="134" t="str" cm="1">
        <f t="array" ref="AP968:AY968">_xlfn.TEXTSPLIT(AO968,CHAR(10))</f>
        <v>( 訪看23 )第    655 号</v>
      </c>
      <c r="AQ968" s="134" t="str">
        <v>( 訪看25 )第    729 号</v>
      </c>
      <c r="AR968" s="134" t="str">
        <v>( 訪看32 )第     76 号</v>
      </c>
      <c r="AS968" s="134" t="str">
        <v>( 訪看34 )第    103 号</v>
      </c>
      <c r="AT968" s="134" t="str">
        <v>( 訪看36 )第     25 号</v>
      </c>
      <c r="AU968" s="134" t="str">
        <v>( 訪ベⅠ１ )第     13 号</v>
      </c>
      <c r="AV968" s="134" t="str">
        <v>( 訪ベⅠ１注 )第    314 号</v>
      </c>
      <c r="AW968" s="134" t="str">
        <v>( 訪ベⅡ１８ )第      1 号</v>
      </c>
      <c r="AX968" s="134" t="str">
        <v>( 訪ベⅡ１８注 )第     10 号</v>
      </c>
      <c r="AY968" s="134" t="str">
        <v>( 訪看41 )第    228 号</v>
      </c>
      <c r="BM968" s="134" t="s">
        <v>12267</v>
      </c>
      <c r="BN968" s="134" t="s">
        <v>12268</v>
      </c>
      <c r="BO968" s="134" t="s">
        <v>12269</v>
      </c>
      <c r="BP968" s="134" t="s">
        <v>12270</v>
      </c>
      <c r="BQ968" s="134" t="s">
        <v>12271</v>
      </c>
      <c r="BR968" s="134" t="s">
        <v>12272</v>
      </c>
      <c r="BS968" s="134" t="s">
        <v>12273</v>
      </c>
      <c r="BT968" s="134" t="s">
        <v>12274</v>
      </c>
      <c r="BU968" s="134" t="s">
        <v>12275</v>
      </c>
      <c r="BV968" s="134" t="s">
        <v>12276</v>
      </c>
    </row>
    <row r="969" spans="1:74" ht="45.95" customHeight="1" thickBot="1">
      <c r="A969" s="133"/>
      <c r="B969" s="184"/>
      <c r="C969" s="140" t="s">
        <v>2860</v>
      </c>
      <c r="D969" s="184"/>
      <c r="E969" s="174" t="s">
        <v>2861</v>
      </c>
      <c r="F969" s="174"/>
      <c r="G969" s="184"/>
      <c r="H969" s="175" t="s">
        <v>2862</v>
      </c>
      <c r="I969" s="175"/>
      <c r="J969" s="184"/>
      <c r="K969" s="175" t="s">
        <v>2863</v>
      </c>
      <c r="L969" s="175"/>
      <c r="M969" s="184"/>
      <c r="N969" s="182" t="s">
        <v>2864</v>
      </c>
      <c r="O969" s="182"/>
      <c r="P969" s="184"/>
      <c r="Q969" s="141" t="s">
        <v>2865</v>
      </c>
      <c r="R969" s="184"/>
      <c r="S969" s="173" t="s">
        <v>2866</v>
      </c>
      <c r="T969" s="173"/>
      <c r="U969" s="173"/>
      <c r="V969" s="173"/>
      <c r="W969" s="184"/>
      <c r="X969" s="133"/>
      <c r="Y969" s="133"/>
      <c r="AB969" s="134" t="s">
        <v>9454</v>
      </c>
      <c r="AC969" s="146" t="str" cm="1">
        <f t="array" ref="AC969:AD969">_xlfn.TEXTSPLIT(H969,CHAR(10))</f>
        <v>株式会社創生事業団</v>
      </c>
      <c r="AD969" s="146" t="str">
        <v>グッドタイム訪問看護ステーション・白石中央</v>
      </c>
      <c r="AE969" s="146" t="s">
        <v>7719</v>
      </c>
      <c r="AF969" s="134" t="s">
        <v>8181</v>
      </c>
      <c r="AG969" s="134" t="str" cm="1">
        <f t="array" ref="AG969">_xlfn.TEXTJOIN(",",TRUE,_xlfn._xlws.FILTER(市町村コード!$B$2:$B$186,ISNUMBER(SEARCH(市町村コード!$B$2:$B$186,K969))))</f>
        <v>札幌市</v>
      </c>
      <c r="AH969" s="134" t="s">
        <v>6712</v>
      </c>
      <c r="AI969" s="134" t="str">
        <f t="shared" ref="AI969:AI1032" si="30">MID(K969,10,300)</f>
        <v xml:space="preserve">
札幌市白石区中央二条６丁目９番１６号</v>
      </c>
      <c r="AJ969" s="134" t="str">
        <f t="shared" ref="AJ969:AJ1032" si="31">LEFT(K969,9)</f>
        <v>〒003－0012</v>
      </c>
      <c r="AK969" s="134" t="s">
        <v>7140</v>
      </c>
      <c r="AO969" s="142" t="s">
        <v>2865</v>
      </c>
      <c r="AP969" s="134" t="str" cm="1">
        <f t="array" ref="AP969:AR969">_xlfn.TEXTSPLIT(AO969,CHAR(10))</f>
        <v>( 訪看10 )第    429 号</v>
      </c>
      <c r="AQ969" s="134" t="str">
        <v>( 訪看24 )第    678 号</v>
      </c>
      <c r="AR969" s="134" t="str">
        <v>( 訪看25 )第    750 号</v>
      </c>
      <c r="BM969" s="134" t="s">
        <v>12277</v>
      </c>
      <c r="BN969" s="134" t="s">
        <v>12278</v>
      </c>
      <c r="BO969" s="134" t="s">
        <v>12279</v>
      </c>
    </row>
    <row r="970" spans="1:74" ht="45.95" customHeight="1" thickBot="1">
      <c r="A970" s="133"/>
      <c r="B970" s="184"/>
      <c r="C970" s="140" t="s">
        <v>2867</v>
      </c>
      <c r="D970" s="184"/>
      <c r="E970" s="174" t="s">
        <v>2868</v>
      </c>
      <c r="F970" s="174"/>
      <c r="G970" s="184"/>
      <c r="H970" s="175" t="s">
        <v>2869</v>
      </c>
      <c r="I970" s="175"/>
      <c r="J970" s="184"/>
      <c r="K970" s="175" t="s">
        <v>2870</v>
      </c>
      <c r="L970" s="175"/>
      <c r="M970" s="184"/>
      <c r="N970" s="182" t="s">
        <v>2871</v>
      </c>
      <c r="O970" s="182"/>
      <c r="P970" s="184"/>
      <c r="Q970" s="141" t="s">
        <v>2872</v>
      </c>
      <c r="R970" s="184"/>
      <c r="S970" s="173" t="s">
        <v>2873</v>
      </c>
      <c r="T970" s="173"/>
      <c r="U970" s="173"/>
      <c r="V970" s="173"/>
      <c r="W970" s="184"/>
      <c r="X970" s="133"/>
      <c r="Y970" s="133"/>
      <c r="AB970" s="134" t="s">
        <v>9455</v>
      </c>
      <c r="AC970" s="146" t="str" cm="1">
        <f t="array" ref="AC970:AD970">_xlfn.TEXTSPLIT(H970,CHAR(10))</f>
        <v>株式会社Ｃ．Ｓ．Ｅ</v>
      </c>
      <c r="AD970" s="146" t="str">
        <v>看護ステーションあいりす</v>
      </c>
      <c r="AE970" s="146" t="s">
        <v>8182</v>
      </c>
      <c r="AF970" s="134" t="s">
        <v>8183</v>
      </c>
      <c r="AG970" s="134" t="str" cm="1">
        <f t="array" ref="AG970">_xlfn.TEXTJOIN(",",TRUE,_xlfn._xlws.FILTER(市町村コード!$B$2:$B$186,ISNUMBER(SEARCH(市町村コード!$B$2:$B$186,K970))))</f>
        <v>札幌市</v>
      </c>
      <c r="AH970" s="134" t="s">
        <v>6712</v>
      </c>
      <c r="AI970" s="134" t="str">
        <f t="shared" si="30"/>
        <v xml:space="preserve">
札幌市白石区北郷二条２丁目２－３６ハイツシャルマン１０５号</v>
      </c>
      <c r="AJ970" s="134" t="str">
        <f t="shared" si="31"/>
        <v>〒003－0832</v>
      </c>
      <c r="AK970" s="134" t="s">
        <v>7037</v>
      </c>
      <c r="AO970" s="142" t="s">
        <v>2872</v>
      </c>
      <c r="AP970" s="134" t="str" cm="1">
        <f t="array" ref="AP970:AQ970">_xlfn.TEXTSPLIT(AO970,CHAR(10))</f>
        <v>( 訪看10 )第    494 号</v>
      </c>
      <c r="AQ970" s="134" t="str">
        <v>( 訪看41 )第     58 号</v>
      </c>
      <c r="BM970" s="134" t="s">
        <v>12280</v>
      </c>
      <c r="BN970" s="134" t="s">
        <v>12281</v>
      </c>
    </row>
    <row r="971" spans="1:74" ht="102" customHeight="1" thickBot="1">
      <c r="A971" s="133"/>
      <c r="B971" s="184"/>
      <c r="C971" s="140" t="s">
        <v>2874</v>
      </c>
      <c r="D971" s="184"/>
      <c r="E971" s="174" t="s">
        <v>2875</v>
      </c>
      <c r="F971" s="174"/>
      <c r="G971" s="184"/>
      <c r="H971" s="175" t="s">
        <v>2876</v>
      </c>
      <c r="I971" s="175"/>
      <c r="J971" s="184"/>
      <c r="K971" s="175" t="s">
        <v>2877</v>
      </c>
      <c r="L971" s="175"/>
      <c r="M971" s="184"/>
      <c r="N971" s="182" t="s">
        <v>2878</v>
      </c>
      <c r="O971" s="182"/>
      <c r="P971" s="184"/>
      <c r="Q971" s="141" t="s">
        <v>2879</v>
      </c>
      <c r="R971" s="184"/>
      <c r="S971" s="173" t="s">
        <v>2880</v>
      </c>
      <c r="T971" s="173"/>
      <c r="U971" s="173"/>
      <c r="V971" s="173"/>
      <c r="W971" s="184"/>
      <c r="X971" s="133"/>
      <c r="Y971" s="133"/>
      <c r="AB971" s="134" t="s">
        <v>9456</v>
      </c>
      <c r="AC971" s="146" t="str" cm="1">
        <f t="array" ref="AC971:AD971">_xlfn.TEXTSPLIT(H971,CHAR(10))</f>
        <v>ＴＣＳ　Ｍｅｄｉｃａｌｉｚｅ株式会社</v>
      </c>
      <c r="AD971" s="146" t="str">
        <v>ライフケアＳＭＢ訪問看護ステーション札幌</v>
      </c>
      <c r="AE971" s="146" t="s">
        <v>8184</v>
      </c>
      <c r="AF971" s="134" t="s">
        <v>8185</v>
      </c>
      <c r="AG971" s="134" t="str" cm="1">
        <f t="array" ref="AG971">_xlfn.TEXTJOIN(",",TRUE,_xlfn._xlws.FILTER(市町村コード!$B$2:$B$186,ISNUMBER(SEARCH(市町村コード!$B$2:$B$186,K971))))</f>
        <v>札幌市</v>
      </c>
      <c r="AH971" s="134" t="s">
        <v>6712</v>
      </c>
      <c r="AI971" s="134" t="str">
        <f t="shared" si="30"/>
        <v xml:space="preserve">
札幌市豊平区月寒中央通７丁目６－２０ＪＡ月寒中央ビル２階</v>
      </c>
      <c r="AJ971" s="134" t="str">
        <f t="shared" si="31"/>
        <v>〒062－0020</v>
      </c>
      <c r="AK971" s="134" t="s">
        <v>7141</v>
      </c>
      <c r="AO971" s="142" t="s">
        <v>2879</v>
      </c>
      <c r="AP971" s="134" t="str" cm="1">
        <f t="array" ref="AP971:AX971">_xlfn.TEXTSPLIT(AO971,CHAR(10))</f>
        <v>( 訪看10 )第    440 号</v>
      </c>
      <c r="AQ971" s="134" t="str">
        <v>( 訪看23 )第   1055 号</v>
      </c>
      <c r="AR971" s="134" t="str">
        <v>( 訪看24 )第    693 号</v>
      </c>
      <c r="AS971" s="134" t="str">
        <v>( 訪看25 )第    765 号</v>
      </c>
      <c r="AT971" s="134" t="str">
        <v>( 訪看27 )第    191 号</v>
      </c>
      <c r="AU971" s="134" t="str">
        <v>( 訪看28 )第    116 号</v>
      </c>
      <c r="AV971" s="134" t="str">
        <v>( 訪ベⅠ１ )第    295 号</v>
      </c>
      <c r="AW971" s="134" t="str">
        <v>( 訪ベⅠ１注 )第     90 号</v>
      </c>
      <c r="AX971" s="134" t="str">
        <v>( 訪看40 )第    261 号</v>
      </c>
      <c r="BM971" s="134" t="s">
        <v>12282</v>
      </c>
      <c r="BN971" s="134" t="s">
        <v>12283</v>
      </c>
      <c r="BO971" s="134" t="s">
        <v>12284</v>
      </c>
      <c r="BP971" s="134" t="s">
        <v>12285</v>
      </c>
      <c r="BQ971" s="134" t="s">
        <v>12286</v>
      </c>
      <c r="BR971" s="134" t="s">
        <v>12287</v>
      </c>
      <c r="BS971" s="134" t="s">
        <v>12288</v>
      </c>
      <c r="BT971" s="134" t="s">
        <v>12289</v>
      </c>
      <c r="BU971" s="134" t="s">
        <v>12290</v>
      </c>
    </row>
    <row r="972" spans="1:74" ht="93" customHeight="1" thickBot="1">
      <c r="A972" s="133"/>
      <c r="B972" s="184"/>
      <c r="C972" s="140" t="s">
        <v>2881</v>
      </c>
      <c r="D972" s="184"/>
      <c r="E972" s="174" t="s">
        <v>2882</v>
      </c>
      <c r="F972" s="174"/>
      <c r="G972" s="184"/>
      <c r="H972" s="175" t="s">
        <v>2883</v>
      </c>
      <c r="I972" s="175"/>
      <c r="J972" s="184"/>
      <c r="K972" s="175" t="s">
        <v>2884</v>
      </c>
      <c r="L972" s="175"/>
      <c r="M972" s="184"/>
      <c r="N972" s="182" t="s">
        <v>2885</v>
      </c>
      <c r="O972" s="182"/>
      <c r="P972" s="184"/>
      <c r="Q972" s="141" t="s">
        <v>2886</v>
      </c>
      <c r="R972" s="184"/>
      <c r="S972" s="173" t="s">
        <v>2887</v>
      </c>
      <c r="T972" s="173"/>
      <c r="U972" s="173"/>
      <c r="V972" s="173"/>
      <c r="W972" s="184"/>
      <c r="X972" s="133"/>
      <c r="Y972" s="133"/>
      <c r="AB972" s="134" t="s">
        <v>9457</v>
      </c>
      <c r="AC972" s="146" t="str" cm="1">
        <f t="array" ref="AC972:AD972">_xlfn.TEXTSPLIT(H972,CHAR(10))</f>
        <v>株式会社ケアライズ</v>
      </c>
      <c r="AD972" s="146" t="str">
        <v>訪問看護ステーション　ケアライズ</v>
      </c>
      <c r="AE972" s="146" t="s">
        <v>8186</v>
      </c>
      <c r="AF972" s="134" t="s">
        <v>8187</v>
      </c>
      <c r="AG972" s="134" t="str" cm="1">
        <f t="array" ref="AG972">_xlfn.TEXTJOIN(",",TRUE,_xlfn._xlws.FILTER(市町村コード!$B$2:$B$186,ISNUMBER(SEARCH(市町村コード!$B$2:$B$186,K972))))</f>
        <v>札幌市</v>
      </c>
      <c r="AH972" s="134" t="s">
        <v>6712</v>
      </c>
      <c r="AI972" s="134" t="str">
        <f t="shared" si="30"/>
        <v xml:space="preserve">
札幌市白石区南郷通２１丁目南５－３９南郷２１メディカルビル１Ｆ</v>
      </c>
      <c r="AJ972" s="134" t="str">
        <f t="shared" si="31"/>
        <v>〒003－0022</v>
      </c>
      <c r="AK972" s="134" t="s">
        <v>7142</v>
      </c>
      <c r="AO972" s="142" t="s">
        <v>2886</v>
      </c>
      <c r="AP972" s="134" t="str" cm="1">
        <f t="array" ref="AP972:AX972">_xlfn.TEXTSPLIT(AO972,CHAR(10))</f>
        <v>( 訪看10 )第    446 号</v>
      </c>
      <c r="AQ972" s="134" t="str">
        <v>( 訪看23 )第   1026 号</v>
      </c>
      <c r="AR972" s="134" t="str">
        <v>( 訪看24 )第    700 号</v>
      </c>
      <c r="AS972" s="134" t="str">
        <v>( 訪看25 )第    772 号</v>
      </c>
      <c r="AT972" s="134" t="str">
        <v>( 訪看27 )第    195 号</v>
      </c>
      <c r="AU972" s="134" t="str">
        <v>( 訪看28 )第    118 号</v>
      </c>
      <c r="AV972" s="134" t="str">
        <v>( 訪看34 )第    145 号</v>
      </c>
      <c r="AW972" s="134" t="str">
        <v>( 訪ベⅠ１ )第    513 号</v>
      </c>
      <c r="AX972" s="134" t="str">
        <v>( 訪看40 )第    438 号</v>
      </c>
      <c r="BM972" s="134" t="s">
        <v>12291</v>
      </c>
      <c r="BN972" s="134" t="s">
        <v>12292</v>
      </c>
      <c r="BO972" s="134" t="s">
        <v>12293</v>
      </c>
      <c r="BP972" s="134" t="s">
        <v>12294</v>
      </c>
      <c r="BQ972" s="134" t="s">
        <v>12295</v>
      </c>
      <c r="BR972" s="134" t="s">
        <v>12296</v>
      </c>
      <c r="BS972" s="134" t="s">
        <v>12297</v>
      </c>
      <c r="BT972" s="134" t="s">
        <v>12298</v>
      </c>
      <c r="BU972" s="134" t="s">
        <v>12299</v>
      </c>
    </row>
    <row r="973" spans="1:74" ht="54" customHeight="1" thickBot="1">
      <c r="A973" s="133"/>
      <c r="B973" s="184"/>
      <c r="C973" s="133"/>
      <c r="D973" s="184"/>
      <c r="E973" s="133"/>
      <c r="F973" s="133"/>
      <c r="G973" s="184"/>
      <c r="H973" s="133"/>
      <c r="I973" s="133"/>
      <c r="J973" s="184"/>
      <c r="K973" s="133"/>
      <c r="L973" s="133"/>
      <c r="M973" s="184"/>
      <c r="N973" s="133"/>
      <c r="O973" s="133"/>
      <c r="P973" s="184"/>
      <c r="Q973" s="133"/>
      <c r="R973" s="184"/>
      <c r="S973" s="133"/>
      <c r="T973" s="133"/>
      <c r="U973" s="133"/>
      <c r="V973" s="133"/>
      <c r="W973" s="184"/>
      <c r="X973" s="133"/>
      <c r="Y973" s="133"/>
      <c r="AB973" s="134" t="s">
        <v>6911</v>
      </c>
      <c r="AC973" s="146" t="e" cm="1">
        <f t="array" ref="AC973">_xlfn.TEXTSPLIT(H973,CHAR(10))</f>
        <v>#VALUE!</v>
      </c>
      <c r="AD973" s="146"/>
      <c r="AE973" s="146" t="e">
        <v>#VALUE!</v>
      </c>
      <c r="AG973" s="134" t="e" cm="1" vm="1">
        <f t="array" ref="AG973">_xlfn.TEXTJOIN(",",TRUE,_xlfn._xlws.FILTER(市町村コード!$B$2:$B$186,ISNUMBER(SEARCH(市町村コード!$B$2:$B$186,K973))))</f>
        <v>#VALUE!</v>
      </c>
      <c r="AH973" s="134" t="e" vm="1">
        <v>#VALUE!</v>
      </c>
      <c r="AI973" s="134" t="str">
        <f t="shared" si="30"/>
        <v/>
      </c>
      <c r="AJ973" s="134" t="str">
        <f t="shared" si="31"/>
        <v/>
      </c>
      <c r="AK973" s="134" t="s">
        <v>6911</v>
      </c>
      <c r="AO973" s="133"/>
      <c r="AP973" s="134" t="e" cm="1">
        <f t="array" ref="AP973">_xlfn.TEXTSPLIT(AO973,CHAR(10))</f>
        <v>#VALUE!</v>
      </c>
      <c r="BM973" s="134" t="e">
        <v>#VALUE!</v>
      </c>
    </row>
    <row r="974" spans="1:74" ht="0.95" customHeight="1">
      <c r="A974" s="133"/>
      <c r="B974" s="183"/>
      <c r="C974" s="183"/>
      <c r="D974" s="183"/>
      <c r="E974" s="183"/>
      <c r="F974" s="183"/>
      <c r="G974" s="183"/>
      <c r="H974" s="183"/>
      <c r="I974" s="183"/>
      <c r="J974" s="183"/>
      <c r="K974" s="183"/>
      <c r="L974" s="183"/>
      <c r="M974" s="183"/>
      <c r="N974" s="183"/>
      <c r="O974" s="183"/>
      <c r="P974" s="183"/>
      <c r="Q974" s="183"/>
      <c r="R974" s="183"/>
      <c r="S974" s="183"/>
      <c r="T974" s="183"/>
      <c r="U974" s="183"/>
      <c r="V974" s="183"/>
      <c r="W974" s="133"/>
      <c r="X974" s="133"/>
      <c r="Y974" s="133"/>
      <c r="AB974" s="134" t="s">
        <v>6911</v>
      </c>
      <c r="AC974" s="146" t="e" cm="1">
        <f t="array" ref="AC974">_xlfn.TEXTSPLIT(H974,CHAR(10))</f>
        <v>#VALUE!</v>
      </c>
      <c r="AD974" s="146"/>
      <c r="AE974" s="146" t="e">
        <v>#VALUE!</v>
      </c>
      <c r="AG974" s="134" t="e" cm="1" vm="1">
        <f t="array" ref="AG974">_xlfn.TEXTJOIN(",",TRUE,_xlfn._xlws.FILTER(市町村コード!$B$2:$B$186,ISNUMBER(SEARCH(市町村コード!$B$2:$B$186,K974))))</f>
        <v>#VALUE!</v>
      </c>
      <c r="AH974" s="134" t="e" vm="1">
        <v>#VALUE!</v>
      </c>
      <c r="AI974" s="134" t="str">
        <f t="shared" si="30"/>
        <v/>
      </c>
      <c r="AJ974" s="134" t="str">
        <f t="shared" si="31"/>
        <v/>
      </c>
      <c r="AK974" s="134" t="s">
        <v>6911</v>
      </c>
      <c r="AP974" s="134" t="e" cm="1">
        <f t="array" ref="AP974">_xlfn.TEXTSPLIT(AO974,CHAR(10))</f>
        <v>#VALUE!</v>
      </c>
      <c r="BM974" s="134" t="e">
        <v>#VALUE!</v>
      </c>
    </row>
    <row r="975" spans="1:74" ht="60" customHeight="1">
      <c r="A975" s="133"/>
      <c r="B975" s="133"/>
      <c r="C975" s="133"/>
      <c r="D975" s="133"/>
      <c r="E975" s="133"/>
      <c r="F975" s="133"/>
      <c r="G975" s="133"/>
      <c r="H975" s="133"/>
      <c r="I975" s="133"/>
      <c r="J975" s="133"/>
      <c r="K975" s="133"/>
      <c r="L975" s="133"/>
      <c r="M975" s="133"/>
      <c r="N975" s="133"/>
      <c r="O975" s="133"/>
      <c r="P975" s="133"/>
      <c r="Q975" s="133"/>
      <c r="R975" s="133"/>
      <c r="S975" s="133"/>
      <c r="T975" s="133"/>
      <c r="U975" s="133"/>
      <c r="V975" s="133"/>
      <c r="W975" s="133"/>
      <c r="X975" s="133"/>
      <c r="Y975" s="133"/>
      <c r="AB975" s="134" t="s">
        <v>6911</v>
      </c>
      <c r="AC975" s="146" t="e" cm="1">
        <f t="array" ref="AC975">_xlfn.TEXTSPLIT(H975,CHAR(10))</f>
        <v>#VALUE!</v>
      </c>
      <c r="AD975" s="146"/>
      <c r="AE975" s="146" t="e">
        <v>#VALUE!</v>
      </c>
      <c r="AG975" s="134" t="e" cm="1" vm="1">
        <f t="array" ref="AG975">_xlfn.TEXTJOIN(",",TRUE,_xlfn._xlws.FILTER(市町村コード!$B$2:$B$186,ISNUMBER(SEARCH(市町村コード!$B$2:$B$186,K975))))</f>
        <v>#VALUE!</v>
      </c>
      <c r="AH975" s="134" t="e" vm="1">
        <v>#VALUE!</v>
      </c>
      <c r="AI975" s="134" t="str">
        <f t="shared" si="30"/>
        <v/>
      </c>
      <c r="AJ975" s="134" t="str">
        <f t="shared" si="31"/>
        <v/>
      </c>
      <c r="AK975" s="134" t="s">
        <v>6911</v>
      </c>
      <c r="AO975" s="133"/>
      <c r="AP975" s="134" t="e" cm="1">
        <f t="array" ref="AP975">_xlfn.TEXTSPLIT(AO975,CHAR(10))</f>
        <v>#VALUE!</v>
      </c>
      <c r="BM975" s="134" t="e">
        <v>#VALUE!</v>
      </c>
    </row>
    <row r="976" spans="1:74" ht="12" customHeight="1">
      <c r="A976" s="133"/>
      <c r="B976" s="133"/>
      <c r="C976" s="133"/>
      <c r="D976" s="133"/>
      <c r="E976" s="133"/>
      <c r="F976" s="133"/>
      <c r="G976" s="133"/>
      <c r="H976" s="133"/>
      <c r="I976" s="133"/>
      <c r="J976" s="133"/>
      <c r="K976" s="133"/>
      <c r="L976" s="133"/>
      <c r="M976" s="133"/>
      <c r="N976" s="133"/>
      <c r="O976" s="133"/>
      <c r="P976" s="133"/>
      <c r="Q976" s="133"/>
      <c r="R976" s="133"/>
      <c r="S976" s="133"/>
      <c r="T976" s="133"/>
      <c r="U976" s="133"/>
      <c r="V976" s="133"/>
      <c r="W976" s="133"/>
      <c r="X976" s="133"/>
      <c r="Y976" s="133"/>
      <c r="AB976" s="134" t="s">
        <v>6911</v>
      </c>
      <c r="AC976" s="146" t="e" cm="1">
        <f t="array" ref="AC976">_xlfn.TEXTSPLIT(H976,CHAR(10))</f>
        <v>#VALUE!</v>
      </c>
      <c r="AD976" s="146"/>
      <c r="AE976" s="146" t="e">
        <v>#VALUE!</v>
      </c>
      <c r="AG976" s="134" t="e" cm="1" vm="1">
        <f t="array" ref="AG976">_xlfn.TEXTJOIN(",",TRUE,_xlfn._xlws.FILTER(市町村コード!$B$2:$B$186,ISNUMBER(SEARCH(市町村コード!$B$2:$B$186,K976))))</f>
        <v>#VALUE!</v>
      </c>
      <c r="AH976" s="134" t="e" vm="1">
        <v>#VALUE!</v>
      </c>
      <c r="AI976" s="134" t="str">
        <f t="shared" si="30"/>
        <v/>
      </c>
      <c r="AJ976" s="134" t="str">
        <f t="shared" si="31"/>
        <v/>
      </c>
      <c r="AK976" s="134" t="s">
        <v>6911</v>
      </c>
      <c r="AO976" s="133"/>
      <c r="AP976" s="134" t="e" cm="1">
        <f t="array" ref="AP976">_xlfn.TEXTSPLIT(AO976,CHAR(10))</f>
        <v>#VALUE!</v>
      </c>
      <c r="BM976" s="134" t="e">
        <v>#VALUE!</v>
      </c>
    </row>
    <row r="977" spans="1:73" ht="8.1" customHeight="1">
      <c r="A977" s="133"/>
      <c r="B977" s="133"/>
      <c r="C977" s="133"/>
      <c r="D977" s="133"/>
      <c r="E977" s="133"/>
      <c r="F977" s="133"/>
      <c r="G977" s="133"/>
      <c r="H977" s="133"/>
      <c r="I977" s="178" t="s">
        <v>476</v>
      </c>
      <c r="J977" s="178"/>
      <c r="K977" s="178"/>
      <c r="L977" s="133"/>
      <c r="M977" s="133"/>
      <c r="N977" s="133"/>
      <c r="O977" s="133"/>
      <c r="P977" s="133"/>
      <c r="Q977" s="133"/>
      <c r="R977" s="133"/>
      <c r="S977" s="133"/>
      <c r="T977" s="133"/>
      <c r="U977" s="133"/>
      <c r="V977" s="133"/>
      <c r="W977" s="133"/>
      <c r="X977" s="133"/>
      <c r="Y977" s="133"/>
      <c r="AB977" s="134" t="s">
        <v>6911</v>
      </c>
      <c r="AC977" s="146" t="e" cm="1">
        <f t="array" ref="AC977">_xlfn.TEXTSPLIT(H977,CHAR(10))</f>
        <v>#VALUE!</v>
      </c>
      <c r="AD977" s="146"/>
      <c r="AE977" s="146" t="e">
        <v>#VALUE!</v>
      </c>
      <c r="AG977" s="134" t="e" cm="1" vm="1">
        <f t="array" ref="AG977">_xlfn.TEXTJOIN(",",TRUE,_xlfn._xlws.FILTER(市町村コード!$B$2:$B$186,ISNUMBER(SEARCH(市町村コード!$B$2:$B$186,K977))))</f>
        <v>#VALUE!</v>
      </c>
      <c r="AH977" s="134" t="e" vm="1">
        <v>#VALUE!</v>
      </c>
      <c r="AI977" s="134" t="str">
        <f t="shared" si="30"/>
        <v/>
      </c>
      <c r="AJ977" s="134" t="str">
        <f t="shared" si="31"/>
        <v/>
      </c>
      <c r="AK977" s="134" t="s">
        <v>6911</v>
      </c>
      <c r="AO977" s="133"/>
      <c r="AP977" s="134" t="e" cm="1">
        <f t="array" ref="AP977">_xlfn.TEXTSPLIT(AO977,CHAR(10))</f>
        <v>#VALUE!</v>
      </c>
      <c r="BM977" s="134" t="e">
        <v>#VALUE!</v>
      </c>
    </row>
    <row r="978" spans="1:73" ht="12" customHeight="1">
      <c r="A978" s="133"/>
      <c r="B978" s="179"/>
      <c r="C978" s="179"/>
      <c r="D978" s="179"/>
      <c r="E978" s="179"/>
      <c r="F978" s="133"/>
      <c r="G978" s="133"/>
      <c r="H978" s="133"/>
      <c r="I978" s="178"/>
      <c r="J978" s="178"/>
      <c r="K978" s="178"/>
      <c r="L978" s="133"/>
      <c r="M978" s="133"/>
      <c r="N978" s="133"/>
      <c r="O978" s="133"/>
      <c r="P978" s="133"/>
      <c r="Q978" s="133"/>
      <c r="R978" s="133"/>
      <c r="S978" s="133"/>
      <c r="T978" s="133"/>
      <c r="U978" s="133"/>
      <c r="V978" s="133"/>
      <c r="W978" s="133"/>
      <c r="X978" s="133"/>
      <c r="Y978" s="133"/>
      <c r="AB978" s="134" t="s">
        <v>6911</v>
      </c>
      <c r="AC978" s="146" t="e" cm="1">
        <f t="array" ref="AC978">_xlfn.TEXTSPLIT(H978,CHAR(10))</f>
        <v>#VALUE!</v>
      </c>
      <c r="AD978" s="146"/>
      <c r="AE978" s="146" t="e">
        <v>#VALUE!</v>
      </c>
      <c r="AG978" s="134" t="e" cm="1" vm="1">
        <f t="array" ref="AG978">_xlfn.TEXTJOIN(",",TRUE,_xlfn._xlws.FILTER(市町村コード!$B$2:$B$186,ISNUMBER(SEARCH(市町村コード!$B$2:$B$186,K978))))</f>
        <v>#VALUE!</v>
      </c>
      <c r="AH978" s="134" t="e" vm="1">
        <v>#VALUE!</v>
      </c>
      <c r="AI978" s="134" t="str">
        <f t="shared" si="30"/>
        <v/>
      </c>
      <c r="AJ978" s="134" t="str">
        <f t="shared" si="31"/>
        <v/>
      </c>
      <c r="AK978" s="134" t="s">
        <v>6911</v>
      </c>
      <c r="AO978" s="133"/>
      <c r="AP978" s="134" t="e" cm="1">
        <f t="array" ref="AP978">_xlfn.TEXTSPLIT(AO978,CHAR(10))</f>
        <v>#VALUE!</v>
      </c>
      <c r="BM978" s="134" t="e">
        <v>#VALUE!</v>
      </c>
    </row>
    <row r="979" spans="1:73" ht="14.1" customHeight="1">
      <c r="A979" s="133"/>
      <c r="B979" s="133"/>
      <c r="C979" s="180" t="s">
        <v>477</v>
      </c>
      <c r="D979" s="180"/>
      <c r="E979" s="180"/>
      <c r="F979" s="180"/>
      <c r="G979" s="180"/>
      <c r="H979" s="180"/>
      <c r="I979" s="180"/>
      <c r="J979" s="180"/>
      <c r="K979" s="180"/>
      <c r="L979" s="133"/>
      <c r="M979" s="133"/>
      <c r="N979" s="133"/>
      <c r="O979" s="181" t="s">
        <v>478</v>
      </c>
      <c r="P979" s="181"/>
      <c r="Q979" s="181"/>
      <c r="R979" s="181"/>
      <c r="S979" s="181"/>
      <c r="T979" s="135" t="s">
        <v>920</v>
      </c>
      <c r="U979" s="136" t="s">
        <v>480</v>
      </c>
      <c r="V979" s="133"/>
      <c r="W979" s="133"/>
      <c r="X979" s="133"/>
      <c r="Y979" s="133"/>
      <c r="AB979" s="134" t="s">
        <v>6911</v>
      </c>
      <c r="AC979" s="146" t="e" cm="1">
        <f t="array" ref="AC979">_xlfn.TEXTSPLIT(H979,CHAR(10))</f>
        <v>#VALUE!</v>
      </c>
      <c r="AD979" s="146"/>
      <c r="AE979" s="146" t="e">
        <v>#VALUE!</v>
      </c>
      <c r="AG979" s="134" t="e" cm="1" vm="1">
        <f t="array" ref="AG979">_xlfn.TEXTJOIN(",",TRUE,_xlfn._xlws.FILTER(市町村コード!$B$2:$B$186,ISNUMBER(SEARCH(市町村コード!$B$2:$B$186,K979))))</f>
        <v>#VALUE!</v>
      </c>
      <c r="AH979" s="134" t="e" vm="1">
        <v>#VALUE!</v>
      </c>
      <c r="AI979" s="134" t="str">
        <f t="shared" si="30"/>
        <v/>
      </c>
      <c r="AJ979" s="134" t="str">
        <f t="shared" si="31"/>
        <v/>
      </c>
      <c r="AK979" s="134" t="s">
        <v>6911</v>
      </c>
      <c r="AP979" s="134" t="e" cm="1">
        <f t="array" ref="AP979">_xlfn.TEXTSPLIT(AO979,CHAR(10))</f>
        <v>#VALUE!</v>
      </c>
      <c r="BM979" s="134" t="e">
        <v>#VALUE!</v>
      </c>
    </row>
    <row r="980" spans="1:73" ht="0.95" customHeight="1" thickBot="1">
      <c r="A980" s="133"/>
      <c r="B980" s="133"/>
      <c r="C980" s="133"/>
      <c r="D980" s="133"/>
      <c r="E980" s="133"/>
      <c r="F980" s="133"/>
      <c r="G980" s="133"/>
      <c r="H980" s="133"/>
      <c r="I980" s="133"/>
      <c r="J980" s="133"/>
      <c r="K980" s="133"/>
      <c r="L980" s="133"/>
      <c r="M980" s="133"/>
      <c r="N980" s="133"/>
      <c r="O980" s="133"/>
      <c r="P980" s="133"/>
      <c r="Q980" s="133"/>
      <c r="R980" s="133"/>
      <c r="S980" s="133"/>
      <c r="T980" s="133"/>
      <c r="U980" s="133"/>
      <c r="V980" s="133"/>
      <c r="W980" s="133"/>
      <c r="X980" s="133"/>
      <c r="Y980" s="133"/>
      <c r="AB980" s="134" t="s">
        <v>6911</v>
      </c>
      <c r="AC980" s="146" t="e" cm="1">
        <f t="array" ref="AC980">_xlfn.TEXTSPLIT(H980,CHAR(10))</f>
        <v>#VALUE!</v>
      </c>
      <c r="AD980" s="146"/>
      <c r="AE980" s="146" t="e">
        <v>#VALUE!</v>
      </c>
      <c r="AG980" s="134" t="e" cm="1" vm="1">
        <f t="array" ref="AG980">_xlfn.TEXTJOIN(",",TRUE,_xlfn._xlws.FILTER(市町村コード!$B$2:$B$186,ISNUMBER(SEARCH(市町村コード!$B$2:$B$186,K980))))</f>
        <v>#VALUE!</v>
      </c>
      <c r="AH980" s="134" t="e" vm="1">
        <v>#VALUE!</v>
      </c>
      <c r="AI980" s="134" t="str">
        <f t="shared" si="30"/>
        <v/>
      </c>
      <c r="AJ980" s="134" t="str">
        <f t="shared" si="31"/>
        <v/>
      </c>
      <c r="AK980" s="134" t="s">
        <v>6911</v>
      </c>
      <c r="AO980" s="133"/>
      <c r="AP980" s="134" t="e" cm="1">
        <f t="array" ref="AP980">_xlfn.TEXTSPLIT(AO980,CHAR(10))</f>
        <v>#VALUE!</v>
      </c>
      <c r="BM980" s="134" t="e">
        <v>#VALUE!</v>
      </c>
    </row>
    <row r="981" spans="1:73" ht="0.95" customHeight="1">
      <c r="A981" s="133"/>
      <c r="B981" s="176"/>
      <c r="C981" s="176"/>
      <c r="D981" s="176"/>
      <c r="E981" s="176"/>
      <c r="F981" s="176"/>
      <c r="G981" s="176"/>
      <c r="H981" s="176"/>
      <c r="I981" s="176"/>
      <c r="J981" s="176"/>
      <c r="K981" s="176"/>
      <c r="L981" s="176"/>
      <c r="M981" s="176"/>
      <c r="N981" s="176"/>
      <c r="O981" s="176"/>
      <c r="P981" s="176"/>
      <c r="Q981" s="176"/>
      <c r="R981" s="176"/>
      <c r="S981" s="176"/>
      <c r="T981" s="176"/>
      <c r="U981" s="176"/>
      <c r="V981" s="176"/>
      <c r="W981" s="176"/>
      <c r="X981" s="133"/>
      <c r="Y981" s="133"/>
      <c r="AB981" s="134" t="s">
        <v>6911</v>
      </c>
      <c r="AC981" s="146" t="e" cm="1">
        <f t="array" ref="AC981">_xlfn.TEXTSPLIT(H981,CHAR(10))</f>
        <v>#VALUE!</v>
      </c>
      <c r="AD981" s="146"/>
      <c r="AE981" s="146" t="e">
        <v>#VALUE!</v>
      </c>
      <c r="AG981" s="134" t="e" cm="1" vm="1">
        <f t="array" ref="AG981">_xlfn.TEXTJOIN(",",TRUE,_xlfn._xlws.FILTER(市町村コード!$B$2:$B$186,ISNUMBER(SEARCH(市町村コード!$B$2:$B$186,K981))))</f>
        <v>#VALUE!</v>
      </c>
      <c r="AH981" s="134" t="e" vm="1">
        <v>#VALUE!</v>
      </c>
      <c r="AI981" s="134" t="str">
        <f t="shared" si="30"/>
        <v/>
      </c>
      <c r="AJ981" s="134" t="str">
        <f t="shared" si="31"/>
        <v/>
      </c>
      <c r="AK981" s="134" t="s">
        <v>6911</v>
      </c>
      <c r="AP981" s="134" t="e" cm="1">
        <f t="array" ref="AP981">_xlfn.TEXTSPLIT(AO981,CHAR(10))</f>
        <v>#VALUE!</v>
      </c>
      <c r="BM981" s="134" t="e">
        <v>#VALUE!</v>
      </c>
    </row>
    <row r="982" spans="1:73" ht="15.95" customHeight="1" thickBot="1">
      <c r="A982" s="133"/>
      <c r="B982" s="137"/>
      <c r="C982" s="138" t="s">
        <v>481</v>
      </c>
      <c r="D982" s="137"/>
      <c r="E982" s="177" t="s">
        <v>482</v>
      </c>
      <c r="F982" s="177"/>
      <c r="G982" s="137"/>
      <c r="H982" s="177" t="s">
        <v>483</v>
      </c>
      <c r="I982" s="177"/>
      <c r="J982" s="137"/>
      <c r="K982" s="177" t="s">
        <v>484</v>
      </c>
      <c r="L982" s="177"/>
      <c r="M982" s="137"/>
      <c r="N982" s="177" t="s">
        <v>485</v>
      </c>
      <c r="O982" s="177"/>
      <c r="P982" s="137"/>
      <c r="Q982" s="139" t="s">
        <v>486</v>
      </c>
      <c r="R982" s="137"/>
      <c r="S982" s="177" t="s">
        <v>487</v>
      </c>
      <c r="T982" s="177"/>
      <c r="U982" s="177"/>
      <c r="V982" s="177"/>
      <c r="W982" s="137"/>
      <c r="X982" s="133"/>
      <c r="Y982" s="133"/>
      <c r="AB982" s="134" t="s">
        <v>482</v>
      </c>
      <c r="AC982" s="146" t="str" cm="1">
        <f t="array" ref="AC982">_xlfn.TEXTSPLIT(H982,CHAR(10))</f>
        <v>事業者名/事業所名</v>
      </c>
      <c r="AD982" s="146"/>
      <c r="AE982" s="146" t="s">
        <v>483</v>
      </c>
      <c r="AG982" s="134" t="e" cm="1" vm="1">
        <f t="array" ref="AG982">_xlfn.TEXTJOIN(",",TRUE,_xlfn._xlws.FILTER(市町村コード!$B$2:$B$186,ISNUMBER(SEARCH(市町村コード!$B$2:$B$186,K982))))</f>
        <v>#VALUE!</v>
      </c>
      <c r="AH982" s="134" t="e" vm="1">
        <v>#VALUE!</v>
      </c>
      <c r="AI982" s="134" t="str">
        <f t="shared" si="30"/>
        <v/>
      </c>
      <c r="AJ982" s="134" t="str">
        <f t="shared" si="31"/>
        <v>事業所所在地</v>
      </c>
      <c r="AK982" s="134" t="s">
        <v>484</v>
      </c>
      <c r="AO982" s="139" t="s">
        <v>486</v>
      </c>
      <c r="AP982" s="134" t="str" cm="1">
        <f t="array" ref="AP982">_xlfn.TEXTSPLIT(AO982,CHAR(10))</f>
        <v>受理番号</v>
      </c>
      <c r="BM982" s="134" t="s">
        <v>486</v>
      </c>
    </row>
    <row r="983" spans="1:73" ht="102" customHeight="1" thickBot="1">
      <c r="A983" s="133"/>
      <c r="B983" s="184"/>
      <c r="C983" s="140" t="s">
        <v>2888</v>
      </c>
      <c r="D983" s="184"/>
      <c r="E983" s="174" t="s">
        <v>2889</v>
      </c>
      <c r="F983" s="174"/>
      <c r="G983" s="184"/>
      <c r="H983" s="175" t="s">
        <v>2890</v>
      </c>
      <c r="I983" s="175"/>
      <c r="J983" s="184"/>
      <c r="K983" s="175" t="s">
        <v>2891</v>
      </c>
      <c r="L983" s="175"/>
      <c r="M983" s="184"/>
      <c r="N983" s="182" t="s">
        <v>2892</v>
      </c>
      <c r="O983" s="182"/>
      <c r="P983" s="184"/>
      <c r="Q983" s="141" t="s">
        <v>2893</v>
      </c>
      <c r="R983" s="184"/>
      <c r="S983" s="173" t="s">
        <v>2894</v>
      </c>
      <c r="T983" s="173"/>
      <c r="U983" s="173"/>
      <c r="V983" s="173"/>
      <c r="W983" s="184"/>
      <c r="X983" s="133"/>
      <c r="Y983" s="133"/>
      <c r="AB983" s="134" t="s">
        <v>9458</v>
      </c>
      <c r="AC983" s="146" t="str" cm="1">
        <f t="array" ref="AC983:AD983">_xlfn.TEXTSPLIT(H983,CHAR(10))</f>
        <v>社会医療法人交雄会メディカル</v>
      </c>
      <c r="AD983" s="146" t="str">
        <v>訪問看護ステーション風鈴</v>
      </c>
      <c r="AE983" s="146" t="s">
        <v>8188</v>
      </c>
      <c r="AF983" s="134" t="s">
        <v>8189</v>
      </c>
      <c r="AG983" s="134" t="str" cm="1">
        <f t="array" ref="AG983">_xlfn.TEXTJOIN(",",TRUE,_xlfn._xlws.FILTER(市町村コード!$B$2:$B$186,ISNUMBER(SEARCH(市町村コード!$B$2:$B$186,K983))))</f>
        <v>札幌市</v>
      </c>
      <c r="AH983" s="134" t="s">
        <v>6712</v>
      </c>
      <c r="AI983" s="134" t="str">
        <f t="shared" si="30"/>
        <v xml:space="preserve">
札幌市厚別区厚別中央一条６丁目２－５</v>
      </c>
      <c r="AJ983" s="134" t="str">
        <f t="shared" si="31"/>
        <v>〒004－0051</v>
      </c>
      <c r="AK983" s="134" t="s">
        <v>7143</v>
      </c>
      <c r="AO983" s="142" t="s">
        <v>2893</v>
      </c>
      <c r="AP983" s="134" t="str" cm="1">
        <f t="array" ref="AP983:AX983">_xlfn.TEXTSPLIT(AO983,CHAR(10))</f>
        <v>( 訪看10 )第    532 号</v>
      </c>
      <c r="AQ983" s="134" t="str">
        <v>( 訪看23 )第    701 号</v>
      </c>
      <c r="AR983" s="134" t="str">
        <v>( 訪看25 )第    773 号</v>
      </c>
      <c r="AS983" s="134" t="str">
        <v>( 訪看27 )第    288 号</v>
      </c>
      <c r="AT983" s="134" t="str">
        <v>( 訪看28 )第    189 号</v>
      </c>
      <c r="AU983" s="134" t="str">
        <v>( 訪看34 )第     62 号</v>
      </c>
      <c r="AV983" s="134" t="str">
        <v>( 訪ベⅠ１ )第    197 号</v>
      </c>
      <c r="AW983" s="134" t="str">
        <v>( 訪ベⅠ１注 )第     79 号</v>
      </c>
      <c r="AX983" s="134" t="str">
        <v>( 訪看41 )第    229 号</v>
      </c>
      <c r="BM983" s="134" t="s">
        <v>12300</v>
      </c>
      <c r="BN983" s="134" t="s">
        <v>12301</v>
      </c>
      <c r="BO983" s="134" t="s">
        <v>12302</v>
      </c>
      <c r="BP983" s="134" t="s">
        <v>12303</v>
      </c>
      <c r="BQ983" s="134" t="s">
        <v>12304</v>
      </c>
      <c r="BR983" s="134" t="s">
        <v>12305</v>
      </c>
      <c r="BS983" s="134" t="s">
        <v>12306</v>
      </c>
      <c r="BT983" s="134" t="s">
        <v>12307</v>
      </c>
      <c r="BU983" s="134" t="s">
        <v>12308</v>
      </c>
    </row>
    <row r="984" spans="1:73" ht="45.95" customHeight="1" thickBot="1">
      <c r="A984" s="133"/>
      <c r="B984" s="184"/>
      <c r="C984" s="140" t="s">
        <v>2895</v>
      </c>
      <c r="D984" s="184"/>
      <c r="E984" s="174" t="s">
        <v>2896</v>
      </c>
      <c r="F984" s="174"/>
      <c r="G984" s="184"/>
      <c r="H984" s="175" t="s">
        <v>2897</v>
      </c>
      <c r="I984" s="175"/>
      <c r="J984" s="184"/>
      <c r="K984" s="175" t="s">
        <v>2898</v>
      </c>
      <c r="L984" s="175"/>
      <c r="M984" s="184"/>
      <c r="N984" s="182" t="s">
        <v>2899</v>
      </c>
      <c r="O984" s="182"/>
      <c r="P984" s="184"/>
      <c r="Q984" s="141" t="s">
        <v>2900</v>
      </c>
      <c r="R984" s="184"/>
      <c r="S984" s="173" t="s">
        <v>2901</v>
      </c>
      <c r="T984" s="173"/>
      <c r="U984" s="173"/>
      <c r="V984" s="173"/>
      <c r="W984" s="184"/>
      <c r="X984" s="133"/>
      <c r="Y984" s="133"/>
      <c r="AB984" s="134" t="s">
        <v>9459</v>
      </c>
      <c r="AC984" s="146" t="str" cm="1">
        <f t="array" ref="AC984:AD984">_xlfn.TEXTSPLIT(H984,CHAR(10))</f>
        <v>株式会社ドクターアイズ</v>
      </c>
      <c r="AD984" s="146" t="str">
        <v>朝日訪問看護ステーション　澄川</v>
      </c>
      <c r="AE984" s="146" t="s">
        <v>7609</v>
      </c>
      <c r="AF984" s="134" t="s">
        <v>8190</v>
      </c>
      <c r="AG984" s="134" t="str" cm="1">
        <f t="array" ref="AG984">_xlfn.TEXTJOIN(",",TRUE,_xlfn._xlws.FILTER(市町村コード!$B$2:$B$186,ISNUMBER(SEARCH(市町村コード!$B$2:$B$186,K984))))</f>
        <v>札幌市</v>
      </c>
      <c r="AH984" s="134" t="s">
        <v>6712</v>
      </c>
      <c r="AI984" s="134" t="str">
        <f t="shared" si="30"/>
        <v xml:space="preserve">
札幌市南区澄川四条２丁目１７－１７</v>
      </c>
      <c r="AJ984" s="134" t="str">
        <f t="shared" si="31"/>
        <v>〒005－0004</v>
      </c>
      <c r="AK984" s="134" t="s">
        <v>6907</v>
      </c>
      <c r="AO984" s="142" t="s">
        <v>2900</v>
      </c>
      <c r="AP984" s="134" t="str" cm="1">
        <f t="array" ref="AP984:AQ984">_xlfn.TEXTSPLIT(AO984,CHAR(10))</f>
        <v>( 訪看24 )第    704 号</v>
      </c>
      <c r="AQ984" s="134" t="str">
        <v>( 訪看25 )第    777 号</v>
      </c>
      <c r="BM984" s="134" t="s">
        <v>12309</v>
      </c>
      <c r="BN984" s="134" t="s">
        <v>12310</v>
      </c>
    </row>
    <row r="985" spans="1:73" ht="66" customHeight="1" thickBot="1">
      <c r="A985" s="133"/>
      <c r="B985" s="184"/>
      <c r="C985" s="140" t="s">
        <v>2902</v>
      </c>
      <c r="D985" s="184"/>
      <c r="E985" s="174" t="s">
        <v>2903</v>
      </c>
      <c r="F985" s="174"/>
      <c r="G985" s="184"/>
      <c r="H985" s="175" t="s">
        <v>2904</v>
      </c>
      <c r="I985" s="175"/>
      <c r="J985" s="184"/>
      <c r="K985" s="175" t="s">
        <v>2905</v>
      </c>
      <c r="L985" s="175"/>
      <c r="M985" s="184"/>
      <c r="N985" s="182" t="s">
        <v>2906</v>
      </c>
      <c r="O985" s="182"/>
      <c r="P985" s="184"/>
      <c r="Q985" s="141" t="s">
        <v>2907</v>
      </c>
      <c r="R985" s="184"/>
      <c r="S985" s="173" t="s">
        <v>2908</v>
      </c>
      <c r="T985" s="173"/>
      <c r="U985" s="173"/>
      <c r="V985" s="173"/>
      <c r="W985" s="184"/>
      <c r="X985" s="133"/>
      <c r="Y985" s="133"/>
      <c r="AB985" s="134" t="s">
        <v>9460</v>
      </c>
      <c r="AC985" s="146" t="str" cm="1">
        <f t="array" ref="AC985:AD985">_xlfn.TEXTSPLIT(H985,CHAR(10))</f>
        <v>株式会社元気な介護</v>
      </c>
      <c r="AD985" s="146" t="str">
        <v>訪問看護ステーション　リーフィール</v>
      </c>
      <c r="AE985" s="146" t="s">
        <v>8191</v>
      </c>
      <c r="AF985" s="134" t="s">
        <v>8192</v>
      </c>
      <c r="AG985" s="134" t="str" cm="1">
        <f t="array" ref="AG985">_xlfn.TEXTJOIN(",",TRUE,_xlfn._xlws.FILTER(市町村コード!$B$2:$B$186,ISNUMBER(SEARCH(市町村コード!$B$2:$B$186,K985))))</f>
        <v>札幌市</v>
      </c>
      <c r="AH985" s="134" t="s">
        <v>6712</v>
      </c>
      <c r="AI985" s="134" t="str">
        <f t="shared" si="30"/>
        <v xml:space="preserve">
札幌市豊平区中の島一条７丁目１２－１</v>
      </c>
      <c r="AJ985" s="134" t="str">
        <f t="shared" si="31"/>
        <v>〒062－0921</v>
      </c>
      <c r="AK985" s="134" t="s">
        <v>6937</v>
      </c>
      <c r="AO985" s="142" t="s">
        <v>2907</v>
      </c>
      <c r="AP985" s="134" t="str" cm="1">
        <f t="array" ref="AP985:AU985">_xlfn.TEXTSPLIT(AO985,CHAR(10))</f>
        <v>( 訪看10 )第    457 号</v>
      </c>
      <c r="AQ985" s="134" t="str">
        <v>( 訪看24 )第    708 号</v>
      </c>
      <c r="AR985" s="134" t="str">
        <v>( 訪看25 )第    781 号</v>
      </c>
      <c r="AS985" s="134" t="str">
        <v>( 訪看34 )第     33 号</v>
      </c>
      <c r="AT985" s="134" t="str">
        <v>( 訪ベⅠ１ )第    576 号</v>
      </c>
      <c r="AU985" s="134" t="str">
        <v>( 訪看41 )第     60 号</v>
      </c>
      <c r="BM985" s="134" t="s">
        <v>12311</v>
      </c>
      <c r="BN985" s="134" t="s">
        <v>12312</v>
      </c>
      <c r="BO985" s="134" t="s">
        <v>12313</v>
      </c>
      <c r="BP985" s="134" t="s">
        <v>12314</v>
      </c>
      <c r="BQ985" s="134" t="s">
        <v>12315</v>
      </c>
      <c r="BR985" s="134" t="s">
        <v>12316</v>
      </c>
    </row>
    <row r="986" spans="1:73" ht="93" customHeight="1" thickBot="1">
      <c r="A986" s="133"/>
      <c r="B986" s="184"/>
      <c r="C986" s="140" t="s">
        <v>2909</v>
      </c>
      <c r="D986" s="184"/>
      <c r="E986" s="174" t="s">
        <v>2910</v>
      </c>
      <c r="F986" s="174"/>
      <c r="G986" s="184"/>
      <c r="H986" s="175" t="s">
        <v>2911</v>
      </c>
      <c r="I986" s="175"/>
      <c r="J986" s="184"/>
      <c r="K986" s="175" t="s">
        <v>965</v>
      </c>
      <c r="L986" s="175"/>
      <c r="M986" s="184"/>
      <c r="N986" s="182" t="s">
        <v>1075</v>
      </c>
      <c r="O986" s="182"/>
      <c r="P986" s="184"/>
      <c r="Q986" s="141" t="s">
        <v>2912</v>
      </c>
      <c r="R986" s="184"/>
      <c r="S986" s="173" t="s">
        <v>2913</v>
      </c>
      <c r="T986" s="173"/>
      <c r="U986" s="173"/>
      <c r="V986" s="173"/>
      <c r="W986" s="184"/>
      <c r="X986" s="133"/>
      <c r="Y986" s="133"/>
      <c r="AB986" s="134" t="s">
        <v>9461</v>
      </c>
      <c r="AC986" s="146" t="str" cm="1">
        <f t="array" ref="AC986:AD986">_xlfn.TEXTSPLIT(H986,CHAR(10))</f>
        <v>合同会社樹</v>
      </c>
      <c r="AD986" s="146" t="str">
        <v>訪問看護リハビリステーション　樹</v>
      </c>
      <c r="AE986" s="146" t="s">
        <v>7695</v>
      </c>
      <c r="AF986" s="134" t="s">
        <v>8193</v>
      </c>
      <c r="AG986" s="134" t="str" cm="1">
        <f t="array" ref="AG986">_xlfn.TEXTJOIN(",",TRUE,_xlfn._xlws.FILTER(市町村コード!$B$2:$B$186,ISNUMBER(SEARCH(市町村コード!$B$2:$B$186,K986))))</f>
        <v>札幌市</v>
      </c>
      <c r="AH986" s="134" t="s">
        <v>6712</v>
      </c>
      <c r="AI986" s="134" t="str">
        <f t="shared" si="30"/>
        <v xml:space="preserve">
札幌市中央区南十七条西９丁目２番３６号</v>
      </c>
      <c r="AJ986" s="134" t="str">
        <f t="shared" si="31"/>
        <v>〒064－0917</v>
      </c>
      <c r="AK986" s="134" t="s">
        <v>6927</v>
      </c>
      <c r="AO986" s="142" t="s">
        <v>2912</v>
      </c>
      <c r="AP986" s="134" t="str" cm="1">
        <f t="array" ref="AP986:AW986">_xlfn.TEXTSPLIT(AO986,CHAR(10))</f>
        <v>( 訪看10 )第    509 号</v>
      </c>
      <c r="AQ986" s="134" t="str">
        <v>( 訪看23 )第    711 号</v>
      </c>
      <c r="AR986" s="134" t="str">
        <v>( 訪看25 )第    784 号</v>
      </c>
      <c r="AS986" s="134" t="str">
        <v>( 訪看34 )第    284 号</v>
      </c>
      <c r="AT986" s="134" t="str">
        <v>( 訪ベⅠ１ )第    452 号</v>
      </c>
      <c r="AU986" s="134" t="str">
        <v>( 訪ベⅠ１注 )第     25 号</v>
      </c>
      <c r="AV986" s="134" t="str">
        <v>( 訪看40 )第    441 号</v>
      </c>
      <c r="AW986" s="134" t="str">
        <v>( 訪看41 )第    295 号</v>
      </c>
      <c r="BM986" s="134" t="s">
        <v>12317</v>
      </c>
      <c r="BN986" s="134" t="s">
        <v>12318</v>
      </c>
      <c r="BO986" s="134" t="s">
        <v>12319</v>
      </c>
      <c r="BP986" s="134" t="s">
        <v>12320</v>
      </c>
      <c r="BQ986" s="134" t="s">
        <v>12321</v>
      </c>
      <c r="BR986" s="134" t="s">
        <v>12322</v>
      </c>
      <c r="BS986" s="134" t="s">
        <v>12323</v>
      </c>
      <c r="BT986" s="134" t="s">
        <v>12324</v>
      </c>
    </row>
    <row r="987" spans="1:73" ht="45.95" customHeight="1" thickBot="1">
      <c r="A987" s="133"/>
      <c r="B987" s="184"/>
      <c r="C987" s="140" t="s">
        <v>2914</v>
      </c>
      <c r="D987" s="184"/>
      <c r="E987" s="174" t="s">
        <v>2915</v>
      </c>
      <c r="F987" s="174"/>
      <c r="G987" s="184"/>
      <c r="H987" s="175" t="s">
        <v>2916</v>
      </c>
      <c r="I987" s="175"/>
      <c r="J987" s="184"/>
      <c r="K987" s="175" t="s">
        <v>2917</v>
      </c>
      <c r="L987" s="175"/>
      <c r="M987" s="184"/>
      <c r="N987" s="182" t="s">
        <v>2918</v>
      </c>
      <c r="O987" s="182"/>
      <c r="P987" s="184"/>
      <c r="Q987" s="141" t="s">
        <v>2919</v>
      </c>
      <c r="R987" s="184"/>
      <c r="S987" s="173" t="s">
        <v>2920</v>
      </c>
      <c r="T987" s="173"/>
      <c r="U987" s="173"/>
      <c r="V987" s="173"/>
      <c r="W987" s="184"/>
      <c r="X987" s="133"/>
      <c r="Y987" s="133"/>
      <c r="AB987" s="134" t="s">
        <v>9462</v>
      </c>
      <c r="AC987" s="146" t="str" cm="1">
        <f t="array" ref="AC987:AD987">_xlfn.TEXTSPLIT(H987,CHAR(10))</f>
        <v>株式会社メディカルフェロー</v>
      </c>
      <c r="AD987" s="146" t="str">
        <v>訪問看護ステーション　リハポート</v>
      </c>
      <c r="AE987" s="146" t="s">
        <v>8194</v>
      </c>
      <c r="AF987" s="134" t="s">
        <v>8195</v>
      </c>
      <c r="AG987" s="134" t="str" cm="1">
        <f t="array" ref="AG987">_xlfn.TEXTJOIN(",",TRUE,_xlfn._xlws.FILTER(市町村コード!$B$2:$B$186,ISNUMBER(SEARCH(市町村コード!$B$2:$B$186,K987))))</f>
        <v>札幌市</v>
      </c>
      <c r="AH987" s="134" t="s">
        <v>6712</v>
      </c>
      <c r="AI987" s="134" t="str">
        <f t="shared" si="30"/>
        <v xml:space="preserve">
札幌市南区石山一条８丁目１－３ＯＭレジデンス札幌石山２０２号室</v>
      </c>
      <c r="AJ987" s="134" t="str">
        <f t="shared" si="31"/>
        <v>〒005－0841</v>
      </c>
      <c r="AK987" s="134" t="s">
        <v>7144</v>
      </c>
      <c r="AO987" s="142" t="s">
        <v>2919</v>
      </c>
      <c r="AP987" s="134" t="str" cm="1">
        <f t="array" ref="AP987:AR987">_xlfn.TEXTSPLIT(AO987,CHAR(10))</f>
        <v>( 訪看23 )第    738 号</v>
      </c>
      <c r="AQ987" s="134" t="str">
        <v>( 訪看25 )第    811 号</v>
      </c>
      <c r="AR987" s="134" t="str">
        <v>( 訪看40 )第    600 号</v>
      </c>
      <c r="BM987" s="134" t="s">
        <v>12325</v>
      </c>
      <c r="BN987" s="134" t="s">
        <v>12326</v>
      </c>
      <c r="BO987" s="134" t="s">
        <v>12327</v>
      </c>
    </row>
    <row r="988" spans="1:73" ht="102" customHeight="1" thickBot="1">
      <c r="A988" s="133"/>
      <c r="B988" s="184"/>
      <c r="C988" s="140" t="s">
        <v>2921</v>
      </c>
      <c r="D988" s="184"/>
      <c r="E988" s="174" t="s">
        <v>2922</v>
      </c>
      <c r="F988" s="174"/>
      <c r="G988" s="184"/>
      <c r="H988" s="175" t="s">
        <v>2923</v>
      </c>
      <c r="I988" s="175"/>
      <c r="J988" s="184"/>
      <c r="K988" s="175" t="s">
        <v>2924</v>
      </c>
      <c r="L988" s="175"/>
      <c r="M988" s="184"/>
      <c r="N988" s="182" t="s">
        <v>2925</v>
      </c>
      <c r="O988" s="182"/>
      <c r="P988" s="184"/>
      <c r="Q988" s="141" t="s">
        <v>2926</v>
      </c>
      <c r="R988" s="184"/>
      <c r="S988" s="173" t="s">
        <v>2927</v>
      </c>
      <c r="T988" s="173"/>
      <c r="U988" s="173"/>
      <c r="V988" s="173"/>
      <c r="W988" s="184"/>
      <c r="X988" s="133"/>
      <c r="Y988" s="133"/>
      <c r="AB988" s="134" t="s">
        <v>9463</v>
      </c>
      <c r="AC988" s="146" t="str" cm="1">
        <f t="array" ref="AC988:AD988">_xlfn.TEXTSPLIT(H988,CHAR(10))</f>
        <v>ソフィアメディ株式会社</v>
      </c>
      <c r="AD988" s="146" t="str">
        <v>ソフィアメディ訪問看護ステーション豊平</v>
      </c>
      <c r="AE988" s="146" t="s">
        <v>8074</v>
      </c>
      <c r="AF988" s="134" t="s">
        <v>8196</v>
      </c>
      <c r="AG988" s="134" t="str" cm="1">
        <f t="array" ref="AG988">_xlfn.TEXTJOIN(",",TRUE,_xlfn._xlws.FILTER(市町村コード!$B$2:$B$186,ISNUMBER(SEARCH(市町村コード!$B$2:$B$186,K988))))</f>
        <v>札幌市</v>
      </c>
      <c r="AH988" s="134" t="s">
        <v>6712</v>
      </c>
      <c r="AI988" s="134" t="str">
        <f t="shared" si="30"/>
        <v xml:space="preserve">
札幌市豊平区美園六条５丁目３－２３美園６５ＭＳ　１階</v>
      </c>
      <c r="AJ988" s="134" t="str">
        <f t="shared" si="31"/>
        <v>〒062－0006</v>
      </c>
      <c r="AK988" s="134" t="s">
        <v>7145</v>
      </c>
      <c r="AO988" s="142" t="s">
        <v>2926</v>
      </c>
      <c r="AP988" s="134" t="str" cm="1">
        <f t="array" ref="AP988:AX988">_xlfn.TEXTSPLIT(AO988,CHAR(10))</f>
        <v>( 訪看10 )第    466 号</v>
      </c>
      <c r="AQ988" s="134" t="str">
        <v>( 訪看23 )第    718 号</v>
      </c>
      <c r="AR988" s="134" t="str">
        <v>( 訪看25 )第    790 号</v>
      </c>
      <c r="AS988" s="134" t="str">
        <v>( 訪看27 )第    207 号</v>
      </c>
      <c r="AT988" s="134" t="str">
        <v>( 訪看28 )第    321 号</v>
      </c>
      <c r="AU988" s="134" t="str">
        <v>( 訪看34 )第    249 号</v>
      </c>
      <c r="AV988" s="134" t="str">
        <v>( 訪ベⅠ１ )第    199 号</v>
      </c>
      <c r="AW988" s="134" t="str">
        <v>( 訪ベⅠ１注 )第     23 号</v>
      </c>
      <c r="AX988" s="134" t="str">
        <v>( 訪看40 )第     55 号</v>
      </c>
      <c r="BM988" s="134" t="s">
        <v>12328</v>
      </c>
      <c r="BN988" s="134" t="s">
        <v>12329</v>
      </c>
      <c r="BO988" s="134" t="s">
        <v>12330</v>
      </c>
      <c r="BP988" s="134" t="s">
        <v>12331</v>
      </c>
      <c r="BQ988" s="134" t="s">
        <v>12332</v>
      </c>
      <c r="BR988" s="134" t="s">
        <v>12333</v>
      </c>
      <c r="BS988" s="134" t="s">
        <v>12334</v>
      </c>
      <c r="BT988" s="134" t="s">
        <v>12335</v>
      </c>
      <c r="BU988" s="134" t="s">
        <v>12336</v>
      </c>
    </row>
    <row r="989" spans="1:73" ht="15" customHeight="1" thickBot="1">
      <c r="A989" s="133"/>
      <c r="B989" s="184"/>
      <c r="C989" s="133"/>
      <c r="D989" s="184"/>
      <c r="E989" s="133"/>
      <c r="F989" s="133"/>
      <c r="G989" s="184"/>
      <c r="H989" s="133"/>
      <c r="I989" s="133"/>
      <c r="J989" s="184"/>
      <c r="K989" s="133"/>
      <c r="L989" s="133"/>
      <c r="M989" s="184"/>
      <c r="N989" s="133"/>
      <c r="O989" s="133"/>
      <c r="P989" s="184"/>
      <c r="Q989" s="133"/>
      <c r="R989" s="184"/>
      <c r="S989" s="133"/>
      <c r="T989" s="133"/>
      <c r="U989" s="133"/>
      <c r="V989" s="133"/>
      <c r="W989" s="184"/>
      <c r="X989" s="133"/>
      <c r="Y989" s="133"/>
      <c r="AB989" s="134" t="s">
        <v>6911</v>
      </c>
      <c r="AC989" s="146" t="e" cm="1">
        <f t="array" ref="AC989">_xlfn.TEXTSPLIT(H989,CHAR(10))</f>
        <v>#VALUE!</v>
      </c>
      <c r="AD989" s="146"/>
      <c r="AE989" s="146" t="e">
        <v>#VALUE!</v>
      </c>
      <c r="AG989" s="134" t="e" cm="1" vm="1">
        <f t="array" ref="AG989">_xlfn.TEXTJOIN(",",TRUE,_xlfn._xlws.FILTER(市町村コード!$B$2:$B$186,ISNUMBER(SEARCH(市町村コード!$B$2:$B$186,K989))))</f>
        <v>#VALUE!</v>
      </c>
      <c r="AH989" s="134" t="e" vm="1">
        <v>#VALUE!</v>
      </c>
      <c r="AI989" s="134" t="str">
        <f t="shared" si="30"/>
        <v/>
      </c>
      <c r="AJ989" s="134" t="str">
        <f t="shared" si="31"/>
        <v/>
      </c>
      <c r="AK989" s="134" t="s">
        <v>6911</v>
      </c>
      <c r="AO989" s="133"/>
      <c r="AP989" s="134" t="e" cm="1">
        <f t="array" ref="AP989">_xlfn.TEXTSPLIT(AO989,CHAR(10))</f>
        <v>#VALUE!</v>
      </c>
      <c r="BM989" s="134" t="e">
        <v>#VALUE!</v>
      </c>
    </row>
    <row r="990" spans="1:73" ht="0.95" customHeight="1">
      <c r="A990" s="133"/>
      <c r="B990" s="183"/>
      <c r="C990" s="183"/>
      <c r="D990" s="183"/>
      <c r="E990" s="183"/>
      <c r="F990" s="183"/>
      <c r="G990" s="183"/>
      <c r="H990" s="183"/>
      <c r="I990" s="183"/>
      <c r="J990" s="183"/>
      <c r="K990" s="183"/>
      <c r="L990" s="183"/>
      <c r="M990" s="183"/>
      <c r="N990" s="183"/>
      <c r="O990" s="183"/>
      <c r="P990" s="183"/>
      <c r="Q990" s="183"/>
      <c r="R990" s="183"/>
      <c r="S990" s="183"/>
      <c r="T990" s="183"/>
      <c r="U990" s="183"/>
      <c r="V990" s="183"/>
      <c r="W990" s="133"/>
      <c r="X990" s="133"/>
      <c r="Y990" s="133"/>
      <c r="AB990" s="134" t="s">
        <v>6911</v>
      </c>
      <c r="AC990" s="146" t="e" cm="1">
        <f t="array" ref="AC990">_xlfn.TEXTSPLIT(H990,CHAR(10))</f>
        <v>#VALUE!</v>
      </c>
      <c r="AD990" s="146"/>
      <c r="AE990" s="146" t="e">
        <v>#VALUE!</v>
      </c>
      <c r="AG990" s="134" t="e" cm="1" vm="1">
        <f t="array" ref="AG990">_xlfn.TEXTJOIN(",",TRUE,_xlfn._xlws.FILTER(市町村コード!$B$2:$B$186,ISNUMBER(SEARCH(市町村コード!$B$2:$B$186,K990))))</f>
        <v>#VALUE!</v>
      </c>
      <c r="AH990" s="134" t="e" vm="1">
        <v>#VALUE!</v>
      </c>
      <c r="AI990" s="134" t="str">
        <f t="shared" si="30"/>
        <v/>
      </c>
      <c r="AJ990" s="134" t="str">
        <f t="shared" si="31"/>
        <v/>
      </c>
      <c r="AK990" s="134" t="s">
        <v>6911</v>
      </c>
      <c r="AP990" s="134" t="e" cm="1">
        <f t="array" ref="AP990">_xlfn.TEXTSPLIT(AO990,CHAR(10))</f>
        <v>#VALUE!</v>
      </c>
      <c r="BM990" s="134" t="e">
        <v>#VALUE!</v>
      </c>
    </row>
    <row r="991" spans="1:73" ht="60" customHeight="1">
      <c r="A991" s="133"/>
      <c r="B991" s="133"/>
      <c r="C991" s="133"/>
      <c r="D991" s="133"/>
      <c r="E991" s="133"/>
      <c r="F991" s="133"/>
      <c r="G991" s="133"/>
      <c r="H991" s="133"/>
      <c r="I991" s="133"/>
      <c r="J991" s="133"/>
      <c r="K991" s="133"/>
      <c r="L991" s="133"/>
      <c r="M991" s="133"/>
      <c r="N991" s="133"/>
      <c r="O991" s="133"/>
      <c r="P991" s="133"/>
      <c r="Q991" s="133"/>
      <c r="R991" s="133"/>
      <c r="S991" s="133"/>
      <c r="T991" s="133"/>
      <c r="U991" s="133"/>
      <c r="V991" s="133"/>
      <c r="W991" s="133"/>
      <c r="X991" s="133"/>
      <c r="Y991" s="133"/>
      <c r="AB991" s="134" t="s">
        <v>6911</v>
      </c>
      <c r="AC991" s="146" t="e" cm="1">
        <f t="array" ref="AC991">_xlfn.TEXTSPLIT(H991,CHAR(10))</f>
        <v>#VALUE!</v>
      </c>
      <c r="AD991" s="146"/>
      <c r="AE991" s="146" t="e">
        <v>#VALUE!</v>
      </c>
      <c r="AG991" s="134" t="e" cm="1" vm="1">
        <f t="array" ref="AG991">_xlfn.TEXTJOIN(",",TRUE,_xlfn._xlws.FILTER(市町村コード!$B$2:$B$186,ISNUMBER(SEARCH(市町村コード!$B$2:$B$186,K991))))</f>
        <v>#VALUE!</v>
      </c>
      <c r="AH991" s="134" t="e" vm="1">
        <v>#VALUE!</v>
      </c>
      <c r="AI991" s="134" t="str">
        <f t="shared" si="30"/>
        <v/>
      </c>
      <c r="AJ991" s="134" t="str">
        <f t="shared" si="31"/>
        <v/>
      </c>
      <c r="AK991" s="134" t="s">
        <v>6911</v>
      </c>
      <c r="AO991" s="133"/>
      <c r="AP991" s="134" t="e" cm="1">
        <f t="array" ref="AP991">_xlfn.TEXTSPLIT(AO991,CHAR(10))</f>
        <v>#VALUE!</v>
      </c>
      <c r="BM991" s="134" t="e">
        <v>#VALUE!</v>
      </c>
    </row>
    <row r="992" spans="1:73" ht="12" customHeight="1">
      <c r="A992" s="133"/>
      <c r="B992" s="133"/>
      <c r="C992" s="133"/>
      <c r="D992" s="133"/>
      <c r="E992" s="133"/>
      <c r="F992" s="133"/>
      <c r="G992" s="133"/>
      <c r="H992" s="133"/>
      <c r="I992" s="133"/>
      <c r="J992" s="133"/>
      <c r="K992" s="133"/>
      <c r="L992" s="133"/>
      <c r="M992" s="133"/>
      <c r="N992" s="133"/>
      <c r="O992" s="133"/>
      <c r="P992" s="133"/>
      <c r="Q992" s="133"/>
      <c r="R992" s="133"/>
      <c r="S992" s="133"/>
      <c r="T992" s="133"/>
      <c r="U992" s="133"/>
      <c r="V992" s="133"/>
      <c r="W992" s="133"/>
      <c r="X992" s="133"/>
      <c r="Y992" s="133"/>
      <c r="AB992" s="134" t="s">
        <v>6911</v>
      </c>
      <c r="AC992" s="146" t="e" cm="1">
        <f t="array" ref="AC992">_xlfn.TEXTSPLIT(H992,CHAR(10))</f>
        <v>#VALUE!</v>
      </c>
      <c r="AD992" s="146"/>
      <c r="AE992" s="146" t="e">
        <v>#VALUE!</v>
      </c>
      <c r="AG992" s="134" t="e" cm="1" vm="1">
        <f t="array" ref="AG992">_xlfn.TEXTJOIN(",",TRUE,_xlfn._xlws.FILTER(市町村コード!$B$2:$B$186,ISNUMBER(SEARCH(市町村コード!$B$2:$B$186,K992))))</f>
        <v>#VALUE!</v>
      </c>
      <c r="AH992" s="134" t="e" vm="1">
        <v>#VALUE!</v>
      </c>
      <c r="AI992" s="134" t="str">
        <f t="shared" si="30"/>
        <v/>
      </c>
      <c r="AJ992" s="134" t="str">
        <f t="shared" si="31"/>
        <v/>
      </c>
      <c r="AK992" s="134" t="s">
        <v>6911</v>
      </c>
      <c r="AO992" s="133"/>
      <c r="AP992" s="134" t="e" cm="1">
        <f t="array" ref="AP992">_xlfn.TEXTSPLIT(AO992,CHAR(10))</f>
        <v>#VALUE!</v>
      </c>
      <c r="BM992" s="134" t="e">
        <v>#VALUE!</v>
      </c>
    </row>
    <row r="993" spans="1:73" ht="8.1" customHeight="1">
      <c r="A993" s="133"/>
      <c r="B993" s="133"/>
      <c r="C993" s="133"/>
      <c r="D993" s="133"/>
      <c r="E993" s="133"/>
      <c r="F993" s="133"/>
      <c r="G993" s="133"/>
      <c r="H993" s="133"/>
      <c r="I993" s="178" t="s">
        <v>476</v>
      </c>
      <c r="J993" s="178"/>
      <c r="K993" s="178"/>
      <c r="L993" s="133"/>
      <c r="M993" s="133"/>
      <c r="N993" s="133"/>
      <c r="O993" s="133"/>
      <c r="P993" s="133"/>
      <c r="Q993" s="133"/>
      <c r="R993" s="133"/>
      <c r="S993" s="133"/>
      <c r="T993" s="133"/>
      <c r="U993" s="133"/>
      <c r="V993" s="133"/>
      <c r="W993" s="133"/>
      <c r="X993" s="133"/>
      <c r="Y993" s="133"/>
      <c r="AB993" s="134" t="s">
        <v>6911</v>
      </c>
      <c r="AC993" s="146" t="e" cm="1">
        <f t="array" ref="AC993">_xlfn.TEXTSPLIT(H993,CHAR(10))</f>
        <v>#VALUE!</v>
      </c>
      <c r="AD993" s="146"/>
      <c r="AE993" s="146" t="e">
        <v>#VALUE!</v>
      </c>
      <c r="AG993" s="134" t="e" cm="1" vm="1">
        <f t="array" ref="AG993">_xlfn.TEXTJOIN(",",TRUE,_xlfn._xlws.FILTER(市町村コード!$B$2:$B$186,ISNUMBER(SEARCH(市町村コード!$B$2:$B$186,K993))))</f>
        <v>#VALUE!</v>
      </c>
      <c r="AH993" s="134" t="e" vm="1">
        <v>#VALUE!</v>
      </c>
      <c r="AI993" s="134" t="str">
        <f t="shared" si="30"/>
        <v/>
      </c>
      <c r="AJ993" s="134" t="str">
        <f t="shared" si="31"/>
        <v/>
      </c>
      <c r="AK993" s="134" t="s">
        <v>6911</v>
      </c>
      <c r="AO993" s="133"/>
      <c r="AP993" s="134" t="e" cm="1">
        <f t="array" ref="AP993">_xlfn.TEXTSPLIT(AO993,CHAR(10))</f>
        <v>#VALUE!</v>
      </c>
      <c r="BM993" s="134" t="e">
        <v>#VALUE!</v>
      </c>
    </row>
    <row r="994" spans="1:73" ht="12" customHeight="1">
      <c r="A994" s="133"/>
      <c r="B994" s="179"/>
      <c r="C994" s="179"/>
      <c r="D994" s="179"/>
      <c r="E994" s="179"/>
      <c r="F994" s="133"/>
      <c r="G994" s="133"/>
      <c r="H994" s="133"/>
      <c r="I994" s="178"/>
      <c r="J994" s="178"/>
      <c r="K994" s="178"/>
      <c r="L994" s="133"/>
      <c r="M994" s="133"/>
      <c r="N994" s="133"/>
      <c r="O994" s="133"/>
      <c r="P994" s="133"/>
      <c r="Q994" s="133"/>
      <c r="R994" s="133"/>
      <c r="S994" s="133"/>
      <c r="T994" s="133"/>
      <c r="U994" s="133"/>
      <c r="V994" s="133"/>
      <c r="W994" s="133"/>
      <c r="X994" s="133"/>
      <c r="Y994" s="133"/>
      <c r="AB994" s="134" t="s">
        <v>6911</v>
      </c>
      <c r="AC994" s="146" t="e" cm="1">
        <f t="array" ref="AC994">_xlfn.TEXTSPLIT(H994,CHAR(10))</f>
        <v>#VALUE!</v>
      </c>
      <c r="AD994" s="146"/>
      <c r="AE994" s="146" t="e">
        <v>#VALUE!</v>
      </c>
      <c r="AG994" s="134" t="e" cm="1" vm="1">
        <f t="array" ref="AG994">_xlfn.TEXTJOIN(",",TRUE,_xlfn._xlws.FILTER(市町村コード!$B$2:$B$186,ISNUMBER(SEARCH(市町村コード!$B$2:$B$186,K994))))</f>
        <v>#VALUE!</v>
      </c>
      <c r="AH994" s="134" t="e" vm="1">
        <v>#VALUE!</v>
      </c>
      <c r="AI994" s="134" t="str">
        <f t="shared" si="30"/>
        <v/>
      </c>
      <c r="AJ994" s="134" t="str">
        <f t="shared" si="31"/>
        <v/>
      </c>
      <c r="AK994" s="134" t="s">
        <v>6911</v>
      </c>
      <c r="AO994" s="133"/>
      <c r="AP994" s="134" t="e" cm="1">
        <f t="array" ref="AP994">_xlfn.TEXTSPLIT(AO994,CHAR(10))</f>
        <v>#VALUE!</v>
      </c>
      <c r="BM994" s="134" t="e">
        <v>#VALUE!</v>
      </c>
    </row>
    <row r="995" spans="1:73" ht="14.1" customHeight="1">
      <c r="A995" s="133"/>
      <c r="B995" s="133"/>
      <c r="C995" s="180" t="s">
        <v>477</v>
      </c>
      <c r="D995" s="180"/>
      <c r="E995" s="180"/>
      <c r="F995" s="180"/>
      <c r="G995" s="180"/>
      <c r="H995" s="180"/>
      <c r="I995" s="180"/>
      <c r="J995" s="180"/>
      <c r="K995" s="180"/>
      <c r="L995" s="133"/>
      <c r="M995" s="133"/>
      <c r="N995" s="133"/>
      <c r="O995" s="181" t="s">
        <v>478</v>
      </c>
      <c r="P995" s="181"/>
      <c r="Q995" s="181"/>
      <c r="R995" s="181"/>
      <c r="S995" s="181"/>
      <c r="T995" s="135" t="s">
        <v>927</v>
      </c>
      <c r="U995" s="136" t="s">
        <v>480</v>
      </c>
      <c r="V995" s="133"/>
      <c r="W995" s="133"/>
      <c r="X995" s="133"/>
      <c r="Y995" s="133"/>
      <c r="AB995" s="134" t="s">
        <v>6911</v>
      </c>
      <c r="AC995" s="146" t="e" cm="1">
        <f t="array" ref="AC995">_xlfn.TEXTSPLIT(H995,CHAR(10))</f>
        <v>#VALUE!</v>
      </c>
      <c r="AD995" s="146"/>
      <c r="AE995" s="146" t="e">
        <v>#VALUE!</v>
      </c>
      <c r="AG995" s="134" t="e" cm="1" vm="1">
        <f t="array" ref="AG995">_xlfn.TEXTJOIN(",",TRUE,_xlfn._xlws.FILTER(市町村コード!$B$2:$B$186,ISNUMBER(SEARCH(市町村コード!$B$2:$B$186,K995))))</f>
        <v>#VALUE!</v>
      </c>
      <c r="AH995" s="134" t="e" vm="1">
        <v>#VALUE!</v>
      </c>
      <c r="AI995" s="134" t="str">
        <f t="shared" si="30"/>
        <v/>
      </c>
      <c r="AJ995" s="134" t="str">
        <f t="shared" si="31"/>
        <v/>
      </c>
      <c r="AK995" s="134" t="s">
        <v>6911</v>
      </c>
      <c r="AP995" s="134" t="e" cm="1">
        <f t="array" ref="AP995">_xlfn.TEXTSPLIT(AO995,CHAR(10))</f>
        <v>#VALUE!</v>
      </c>
      <c r="BM995" s="134" t="e">
        <v>#VALUE!</v>
      </c>
    </row>
    <row r="996" spans="1:73" ht="0.95" customHeight="1" thickBot="1">
      <c r="A996" s="133"/>
      <c r="B996" s="133"/>
      <c r="C996" s="133"/>
      <c r="D996" s="133"/>
      <c r="E996" s="133"/>
      <c r="F996" s="133"/>
      <c r="G996" s="133"/>
      <c r="H996" s="133"/>
      <c r="I996" s="133"/>
      <c r="J996" s="133"/>
      <c r="K996" s="133"/>
      <c r="L996" s="133"/>
      <c r="M996" s="133"/>
      <c r="N996" s="133"/>
      <c r="O996" s="133"/>
      <c r="P996" s="133"/>
      <c r="Q996" s="133"/>
      <c r="R996" s="133"/>
      <c r="S996" s="133"/>
      <c r="T996" s="133"/>
      <c r="U996" s="133"/>
      <c r="V996" s="133"/>
      <c r="W996" s="133"/>
      <c r="X996" s="133"/>
      <c r="Y996" s="133"/>
      <c r="AB996" s="134" t="s">
        <v>6911</v>
      </c>
      <c r="AC996" s="146" t="e" cm="1">
        <f t="array" ref="AC996">_xlfn.TEXTSPLIT(H996,CHAR(10))</f>
        <v>#VALUE!</v>
      </c>
      <c r="AD996" s="146"/>
      <c r="AE996" s="146" t="e">
        <v>#VALUE!</v>
      </c>
      <c r="AG996" s="134" t="e" cm="1" vm="1">
        <f t="array" ref="AG996">_xlfn.TEXTJOIN(",",TRUE,_xlfn._xlws.FILTER(市町村コード!$B$2:$B$186,ISNUMBER(SEARCH(市町村コード!$B$2:$B$186,K996))))</f>
        <v>#VALUE!</v>
      </c>
      <c r="AH996" s="134" t="e" vm="1">
        <v>#VALUE!</v>
      </c>
      <c r="AI996" s="134" t="str">
        <f t="shared" si="30"/>
        <v/>
      </c>
      <c r="AJ996" s="134" t="str">
        <f t="shared" si="31"/>
        <v/>
      </c>
      <c r="AK996" s="134" t="s">
        <v>6911</v>
      </c>
      <c r="AO996" s="133"/>
      <c r="AP996" s="134" t="e" cm="1">
        <f t="array" ref="AP996">_xlfn.TEXTSPLIT(AO996,CHAR(10))</f>
        <v>#VALUE!</v>
      </c>
      <c r="BM996" s="134" t="e">
        <v>#VALUE!</v>
      </c>
    </row>
    <row r="997" spans="1:73" ht="0.95" customHeight="1">
      <c r="A997" s="133"/>
      <c r="B997" s="176"/>
      <c r="C997" s="176"/>
      <c r="D997" s="176"/>
      <c r="E997" s="176"/>
      <c r="F997" s="176"/>
      <c r="G997" s="176"/>
      <c r="H997" s="176"/>
      <c r="I997" s="176"/>
      <c r="J997" s="176"/>
      <c r="K997" s="176"/>
      <c r="L997" s="176"/>
      <c r="M997" s="176"/>
      <c r="N997" s="176"/>
      <c r="O997" s="176"/>
      <c r="P997" s="176"/>
      <c r="Q997" s="176"/>
      <c r="R997" s="176"/>
      <c r="S997" s="176"/>
      <c r="T997" s="176"/>
      <c r="U997" s="176"/>
      <c r="V997" s="176"/>
      <c r="W997" s="176"/>
      <c r="X997" s="133"/>
      <c r="Y997" s="133"/>
      <c r="AB997" s="134" t="s">
        <v>6911</v>
      </c>
      <c r="AC997" s="146" t="e" cm="1">
        <f t="array" ref="AC997">_xlfn.TEXTSPLIT(H997,CHAR(10))</f>
        <v>#VALUE!</v>
      </c>
      <c r="AD997" s="146"/>
      <c r="AE997" s="146" t="e">
        <v>#VALUE!</v>
      </c>
      <c r="AG997" s="134" t="e" cm="1" vm="1">
        <f t="array" ref="AG997">_xlfn.TEXTJOIN(",",TRUE,_xlfn._xlws.FILTER(市町村コード!$B$2:$B$186,ISNUMBER(SEARCH(市町村コード!$B$2:$B$186,K997))))</f>
        <v>#VALUE!</v>
      </c>
      <c r="AH997" s="134" t="e" vm="1">
        <v>#VALUE!</v>
      </c>
      <c r="AI997" s="134" t="str">
        <f t="shared" si="30"/>
        <v/>
      </c>
      <c r="AJ997" s="134" t="str">
        <f t="shared" si="31"/>
        <v/>
      </c>
      <c r="AK997" s="134" t="s">
        <v>6911</v>
      </c>
      <c r="AP997" s="134" t="e" cm="1">
        <f t="array" ref="AP997">_xlfn.TEXTSPLIT(AO997,CHAR(10))</f>
        <v>#VALUE!</v>
      </c>
      <c r="BM997" s="134" t="e">
        <v>#VALUE!</v>
      </c>
    </row>
    <row r="998" spans="1:73" ht="15.95" customHeight="1" thickBot="1">
      <c r="A998" s="133"/>
      <c r="B998" s="137"/>
      <c r="C998" s="138" t="s">
        <v>481</v>
      </c>
      <c r="D998" s="137"/>
      <c r="E998" s="177" t="s">
        <v>482</v>
      </c>
      <c r="F998" s="177"/>
      <c r="G998" s="137"/>
      <c r="H998" s="177" t="s">
        <v>483</v>
      </c>
      <c r="I998" s="177"/>
      <c r="J998" s="137"/>
      <c r="K998" s="177" t="s">
        <v>484</v>
      </c>
      <c r="L998" s="177"/>
      <c r="M998" s="137"/>
      <c r="N998" s="177" t="s">
        <v>485</v>
      </c>
      <c r="O998" s="177"/>
      <c r="P998" s="137"/>
      <c r="Q998" s="139" t="s">
        <v>486</v>
      </c>
      <c r="R998" s="137"/>
      <c r="S998" s="177" t="s">
        <v>487</v>
      </c>
      <c r="T998" s="177"/>
      <c r="U998" s="177"/>
      <c r="V998" s="177"/>
      <c r="W998" s="137"/>
      <c r="X998" s="133"/>
      <c r="Y998" s="133"/>
      <c r="AB998" s="134" t="s">
        <v>482</v>
      </c>
      <c r="AC998" s="146" t="str" cm="1">
        <f t="array" ref="AC998">_xlfn.TEXTSPLIT(H998,CHAR(10))</f>
        <v>事業者名/事業所名</v>
      </c>
      <c r="AD998" s="146"/>
      <c r="AE998" s="146" t="s">
        <v>483</v>
      </c>
      <c r="AG998" s="134" t="e" cm="1" vm="1">
        <f t="array" ref="AG998">_xlfn.TEXTJOIN(",",TRUE,_xlfn._xlws.FILTER(市町村コード!$B$2:$B$186,ISNUMBER(SEARCH(市町村コード!$B$2:$B$186,K998))))</f>
        <v>#VALUE!</v>
      </c>
      <c r="AH998" s="134" t="e" vm="1">
        <v>#VALUE!</v>
      </c>
      <c r="AI998" s="134" t="str">
        <f t="shared" si="30"/>
        <v/>
      </c>
      <c r="AJ998" s="134" t="str">
        <f t="shared" si="31"/>
        <v>事業所所在地</v>
      </c>
      <c r="AK998" s="134" t="s">
        <v>484</v>
      </c>
      <c r="AO998" s="139" t="s">
        <v>486</v>
      </c>
      <c r="AP998" s="134" t="str" cm="1">
        <f t="array" ref="AP998">_xlfn.TEXTSPLIT(AO998,CHAR(10))</f>
        <v>受理番号</v>
      </c>
      <c r="BM998" s="134" t="s">
        <v>486</v>
      </c>
    </row>
    <row r="999" spans="1:73" ht="75" customHeight="1" thickBot="1">
      <c r="A999" s="133"/>
      <c r="B999" s="184"/>
      <c r="C999" s="140" t="s">
        <v>2928</v>
      </c>
      <c r="D999" s="184"/>
      <c r="E999" s="174" t="s">
        <v>2929</v>
      </c>
      <c r="F999" s="174"/>
      <c r="G999" s="184"/>
      <c r="H999" s="175" t="s">
        <v>2930</v>
      </c>
      <c r="I999" s="175"/>
      <c r="J999" s="184"/>
      <c r="K999" s="175" t="s">
        <v>2931</v>
      </c>
      <c r="L999" s="175"/>
      <c r="M999" s="184"/>
      <c r="N999" s="182" t="s">
        <v>2932</v>
      </c>
      <c r="O999" s="182"/>
      <c r="P999" s="184"/>
      <c r="Q999" s="141" t="s">
        <v>2933</v>
      </c>
      <c r="R999" s="184"/>
      <c r="S999" s="173" t="s">
        <v>2934</v>
      </c>
      <c r="T999" s="173"/>
      <c r="U999" s="173"/>
      <c r="V999" s="173"/>
      <c r="W999" s="184"/>
      <c r="X999" s="133"/>
      <c r="Y999" s="133"/>
      <c r="AB999" s="134" t="s">
        <v>9464</v>
      </c>
      <c r="AC999" s="146" t="str" cm="1">
        <f t="array" ref="AC999:AD999">_xlfn.TEXTSPLIT(H999,CHAR(10))</f>
        <v>株式会社結絆</v>
      </c>
      <c r="AD999" s="146" t="str">
        <v>みいな訪問看護リハビリステーション</v>
      </c>
      <c r="AE999" s="146" t="s">
        <v>8197</v>
      </c>
      <c r="AF999" s="134" t="s">
        <v>8198</v>
      </c>
      <c r="AG999" s="134" t="str" cm="1">
        <f t="array" ref="AG999">_xlfn.TEXTJOIN(",",TRUE,_xlfn._xlws.FILTER(市町村コード!$B$2:$B$186,ISNUMBER(SEARCH(市町村コード!$B$2:$B$186,K999))))</f>
        <v>札幌市</v>
      </c>
      <c r="AH999" s="134" t="s">
        <v>6712</v>
      </c>
      <c r="AI999" s="134" t="str">
        <f t="shared" si="30"/>
        <v xml:space="preserve">
札幌市白石区南郷通１８丁目北１－１０</v>
      </c>
      <c r="AJ999" s="134" t="str">
        <f t="shared" si="31"/>
        <v>〒003－0023</v>
      </c>
      <c r="AK999" s="134" t="s">
        <v>7112</v>
      </c>
      <c r="AO999" s="142" t="s">
        <v>2933</v>
      </c>
      <c r="AP999" s="134" t="str" cm="1">
        <f t="array" ref="AP999:AW999">_xlfn.TEXTSPLIT(AO999,CHAR(10))</f>
        <v>( 訪看10 )第    471 号</v>
      </c>
      <c r="AQ999" s="134" t="str">
        <v>( 訪看24 )第    725 号</v>
      </c>
      <c r="AR999" s="134" t="str">
        <v>( 訪看25 )第    797 号</v>
      </c>
      <c r="AS999" s="134" t="str">
        <v>( 訪看26 )第     51 号</v>
      </c>
      <c r="AT999" s="134" t="str">
        <v>( 訪看27 )第    211 号</v>
      </c>
      <c r="AU999" s="134" t="str">
        <v>( 訪看32 )第     45 号</v>
      </c>
      <c r="AV999" s="134" t="str">
        <v>( 訪看34 )第    144 号</v>
      </c>
      <c r="AW999" s="134" t="str">
        <v>( 訪看40 )第    175 号</v>
      </c>
      <c r="BM999" s="134" t="s">
        <v>12337</v>
      </c>
      <c r="BN999" s="134" t="s">
        <v>12338</v>
      </c>
      <c r="BO999" s="134" t="s">
        <v>12339</v>
      </c>
      <c r="BP999" s="134" t="s">
        <v>12340</v>
      </c>
      <c r="BQ999" s="134" t="s">
        <v>12341</v>
      </c>
      <c r="BR999" s="134" t="s">
        <v>12342</v>
      </c>
      <c r="BS999" s="134" t="s">
        <v>12343</v>
      </c>
      <c r="BT999" s="134" t="s">
        <v>12344</v>
      </c>
    </row>
    <row r="1000" spans="1:73" ht="102" customHeight="1" thickBot="1">
      <c r="A1000" s="133"/>
      <c r="B1000" s="184"/>
      <c r="C1000" s="140" t="s">
        <v>2935</v>
      </c>
      <c r="D1000" s="184"/>
      <c r="E1000" s="174" t="s">
        <v>2936</v>
      </c>
      <c r="F1000" s="174"/>
      <c r="G1000" s="184"/>
      <c r="H1000" s="175" t="s">
        <v>2937</v>
      </c>
      <c r="I1000" s="175"/>
      <c r="J1000" s="184"/>
      <c r="K1000" s="175" t="s">
        <v>2938</v>
      </c>
      <c r="L1000" s="175"/>
      <c r="M1000" s="184"/>
      <c r="N1000" s="182" t="s">
        <v>2939</v>
      </c>
      <c r="O1000" s="182"/>
      <c r="P1000" s="184"/>
      <c r="Q1000" s="141" t="s">
        <v>2940</v>
      </c>
      <c r="R1000" s="184"/>
      <c r="S1000" s="173" t="s">
        <v>2941</v>
      </c>
      <c r="T1000" s="173"/>
      <c r="U1000" s="173"/>
      <c r="V1000" s="173"/>
      <c r="W1000" s="184"/>
      <c r="X1000" s="133"/>
      <c r="Y1000" s="133"/>
      <c r="AB1000" s="134" t="s">
        <v>9465</v>
      </c>
      <c r="AC1000" s="146" t="str" cm="1">
        <f t="array" ref="AC1000:AD1000">_xlfn.TEXTSPLIT(H1000,CHAR(10))</f>
        <v>株式会社モンエクスプレス</v>
      </c>
      <c r="AD1000" s="146" t="str">
        <v>訪問看護ステーションあいれもん</v>
      </c>
      <c r="AE1000" s="146" t="s">
        <v>8199</v>
      </c>
      <c r="AF1000" s="134" t="s">
        <v>8200</v>
      </c>
      <c r="AG1000" s="134" t="str" cm="1">
        <f t="array" ref="AG1000">_xlfn.TEXTJOIN(",",TRUE,_xlfn._xlws.FILTER(市町村コード!$B$2:$B$186,ISNUMBER(SEARCH(市町村コード!$B$2:$B$186,K1000))))</f>
        <v>札幌市</v>
      </c>
      <c r="AH1000" s="134" t="s">
        <v>6712</v>
      </c>
      <c r="AI1000" s="134" t="str">
        <f t="shared" si="30"/>
        <v xml:space="preserve">
札幌市豊平区平岸六条１７丁目１番２号ロイヤルレインボー平岸Ｃ棟１Ｆ</v>
      </c>
      <c r="AJ1000" s="134" t="str">
        <f t="shared" si="31"/>
        <v>〒062－0936</v>
      </c>
      <c r="AK1000" s="134" t="s">
        <v>7121</v>
      </c>
      <c r="AO1000" s="142" t="s">
        <v>2940</v>
      </c>
      <c r="AP1000" s="134" t="str" cm="1">
        <f t="array" ref="AP1000:AX1000">_xlfn.TEXTSPLIT(AO1000,CHAR(10))</f>
        <v>( 訪看10 )第    477 号</v>
      </c>
      <c r="AQ1000" s="134" t="str">
        <v>( 訪看23 )第    732 号</v>
      </c>
      <c r="AR1000" s="134" t="str">
        <v>( 訪看25 )第    805 号</v>
      </c>
      <c r="AS1000" s="134" t="str">
        <v>( 訪看27 )第    215 号</v>
      </c>
      <c r="AT1000" s="134" t="str">
        <v>( 訪看28 )第    134 号</v>
      </c>
      <c r="AU1000" s="134" t="str">
        <v>( 訪看34 )第    269 号</v>
      </c>
      <c r="AV1000" s="134" t="str">
        <v>( 訪ベⅠ１ )第    278 号</v>
      </c>
      <c r="AW1000" s="134" t="str">
        <v>( 訪ベⅠ１注 )第    203 号</v>
      </c>
      <c r="AX1000" s="134" t="str">
        <v>( 訪看40 )第    443 号</v>
      </c>
      <c r="BM1000" s="134" t="s">
        <v>12345</v>
      </c>
      <c r="BN1000" s="134" t="s">
        <v>12346</v>
      </c>
      <c r="BO1000" s="134" t="s">
        <v>12347</v>
      </c>
      <c r="BP1000" s="134" t="s">
        <v>12348</v>
      </c>
      <c r="BQ1000" s="134" t="s">
        <v>12349</v>
      </c>
      <c r="BR1000" s="134" t="s">
        <v>12350</v>
      </c>
      <c r="BS1000" s="134" t="s">
        <v>12351</v>
      </c>
      <c r="BT1000" s="134" t="s">
        <v>12352</v>
      </c>
      <c r="BU1000" s="134" t="s">
        <v>12353</v>
      </c>
    </row>
    <row r="1001" spans="1:73" ht="84" customHeight="1" thickBot="1">
      <c r="A1001" s="133"/>
      <c r="B1001" s="184"/>
      <c r="C1001" s="140" t="s">
        <v>2942</v>
      </c>
      <c r="D1001" s="184"/>
      <c r="E1001" s="174" t="s">
        <v>2943</v>
      </c>
      <c r="F1001" s="174"/>
      <c r="G1001" s="184"/>
      <c r="H1001" s="175" t="s">
        <v>2944</v>
      </c>
      <c r="I1001" s="175"/>
      <c r="J1001" s="184"/>
      <c r="K1001" s="175" t="s">
        <v>2945</v>
      </c>
      <c r="L1001" s="175"/>
      <c r="M1001" s="184"/>
      <c r="N1001" s="182" t="s">
        <v>2946</v>
      </c>
      <c r="O1001" s="182"/>
      <c r="P1001" s="184"/>
      <c r="Q1001" s="141" t="s">
        <v>2947</v>
      </c>
      <c r="R1001" s="184"/>
      <c r="S1001" s="173" t="s">
        <v>2948</v>
      </c>
      <c r="T1001" s="173"/>
      <c r="U1001" s="173"/>
      <c r="V1001" s="173"/>
      <c r="W1001" s="184"/>
      <c r="X1001" s="133"/>
      <c r="Y1001" s="133"/>
      <c r="AB1001" s="134" t="s">
        <v>9466</v>
      </c>
      <c r="AC1001" s="146" t="str" cm="1">
        <f t="array" ref="AC1001:AD1001">_xlfn.TEXTSPLIT(H1001,CHAR(10))</f>
        <v>合同会社ネクストハート</v>
      </c>
      <c r="AD1001" s="146" t="str">
        <v>アナベル訪問看護ステーション</v>
      </c>
      <c r="AE1001" s="146" t="s">
        <v>8201</v>
      </c>
      <c r="AF1001" s="134" t="s">
        <v>8202</v>
      </c>
      <c r="AG1001" s="134" t="str" cm="1">
        <f t="array" ref="AG1001">_xlfn.TEXTJOIN(",",TRUE,_xlfn._xlws.FILTER(市町村コード!$B$2:$B$186,ISNUMBER(SEARCH(市町村コード!$B$2:$B$186,K1001))))</f>
        <v>札幌市</v>
      </c>
      <c r="AH1001" s="134" t="s">
        <v>6712</v>
      </c>
      <c r="AI1001" s="134" t="str">
        <f t="shared" si="30"/>
        <v xml:space="preserve">
札幌市白石区栄通２丁目８番２６号</v>
      </c>
      <c r="AJ1001" s="134" t="str">
        <f t="shared" si="31"/>
        <v>〒003－0021</v>
      </c>
      <c r="AK1001" s="134" t="s">
        <v>7106</v>
      </c>
      <c r="AO1001" s="142" t="s">
        <v>2947</v>
      </c>
      <c r="AP1001" s="134" t="str" cm="1">
        <f t="array" ref="AP1001:AV1001">_xlfn.TEXTSPLIT(AO1001,CHAR(10))</f>
        <v>( 訪看10 )第    481 号</v>
      </c>
      <c r="AQ1001" s="134" t="str">
        <v>( 訪看23 )第    736 号</v>
      </c>
      <c r="AR1001" s="134" t="str">
        <v>( 訪看25 )第    810 号</v>
      </c>
      <c r="AS1001" s="134" t="str">
        <v>( 訪看27 )第    255 号</v>
      </c>
      <c r="AT1001" s="134" t="str">
        <v>( 訪ベⅠ１ )第    201 号</v>
      </c>
      <c r="AU1001" s="134" t="str">
        <v>( 訪ベⅠ１注 )第    273 号</v>
      </c>
      <c r="AV1001" s="134" t="str">
        <v>( 訪看40 )第    158 号</v>
      </c>
      <c r="BM1001" s="134" t="s">
        <v>12354</v>
      </c>
      <c r="BN1001" s="134" t="s">
        <v>12355</v>
      </c>
      <c r="BO1001" s="134" t="s">
        <v>12356</v>
      </c>
      <c r="BP1001" s="134" t="s">
        <v>12357</v>
      </c>
      <c r="BQ1001" s="134" t="s">
        <v>12358</v>
      </c>
      <c r="BR1001" s="134" t="s">
        <v>12359</v>
      </c>
      <c r="BS1001" s="134" t="s">
        <v>12360</v>
      </c>
    </row>
    <row r="1002" spans="1:73" ht="48" customHeight="1" thickBot="1">
      <c r="A1002" s="133"/>
      <c r="B1002" s="184"/>
      <c r="C1002" s="140" t="s">
        <v>2949</v>
      </c>
      <c r="D1002" s="184"/>
      <c r="E1002" s="174" t="s">
        <v>2950</v>
      </c>
      <c r="F1002" s="174"/>
      <c r="G1002" s="184"/>
      <c r="H1002" s="175" t="s">
        <v>2951</v>
      </c>
      <c r="I1002" s="175"/>
      <c r="J1002" s="184"/>
      <c r="K1002" s="175" t="s">
        <v>2952</v>
      </c>
      <c r="L1002" s="175"/>
      <c r="M1002" s="184"/>
      <c r="N1002" s="182" t="s">
        <v>2953</v>
      </c>
      <c r="O1002" s="182"/>
      <c r="P1002" s="184"/>
      <c r="Q1002" s="141" t="s">
        <v>2954</v>
      </c>
      <c r="R1002" s="184"/>
      <c r="S1002" s="173" t="s">
        <v>2955</v>
      </c>
      <c r="T1002" s="173"/>
      <c r="U1002" s="173"/>
      <c r="V1002" s="173"/>
      <c r="W1002" s="184"/>
      <c r="X1002" s="133"/>
      <c r="Y1002" s="133"/>
      <c r="AB1002" s="134" t="s">
        <v>9467</v>
      </c>
      <c r="AC1002" s="146" t="str" cm="1">
        <f t="array" ref="AC1002:AD1002">_xlfn.TEXTSPLIT(H1002,CHAR(10))</f>
        <v>株式会社いきいき生きる</v>
      </c>
      <c r="AD1002" s="146" t="str">
        <v>訪問看護ステーションぷらちな</v>
      </c>
      <c r="AE1002" s="146" t="s">
        <v>8203</v>
      </c>
      <c r="AF1002" s="134" t="s">
        <v>8204</v>
      </c>
      <c r="AG1002" s="134" t="str" cm="1">
        <f t="array" ref="AG1002">_xlfn.TEXTJOIN(",",TRUE,_xlfn._xlws.FILTER(市町村コード!$B$2:$B$186,ISNUMBER(SEARCH(市町村コード!$B$2:$B$186,K1002))))</f>
        <v>札幌市</v>
      </c>
      <c r="AH1002" s="134" t="s">
        <v>6712</v>
      </c>
      <c r="AI1002" s="134" t="str">
        <f t="shared" si="30"/>
        <v xml:space="preserve">
札幌市南区中ノ沢２丁目２ホクレンショップ中ノ沢　２階</v>
      </c>
      <c r="AJ1002" s="134" t="str">
        <f t="shared" si="31"/>
        <v>〒005－0831</v>
      </c>
      <c r="AK1002" s="134" t="s">
        <v>7146</v>
      </c>
      <c r="AO1002" s="142" t="s">
        <v>2954</v>
      </c>
      <c r="AP1002" s="134" t="str" cm="1">
        <f t="array" ref="AP1002:AS1002">_xlfn.TEXTSPLIT(AO1002,CHAR(10))</f>
        <v>( 訪看24 )第    754 号</v>
      </c>
      <c r="AQ1002" s="134" t="str">
        <v>( 訪看25 )第    828 号</v>
      </c>
      <c r="AR1002" s="134" t="str">
        <v>( 訪ベⅠ１ )第    431 号</v>
      </c>
      <c r="AS1002" s="134" t="str">
        <v>( 訪看40 )第    262 号</v>
      </c>
      <c r="BM1002" s="134" t="s">
        <v>12361</v>
      </c>
      <c r="BN1002" s="134" t="s">
        <v>12362</v>
      </c>
      <c r="BO1002" s="134" t="s">
        <v>12363</v>
      </c>
      <c r="BP1002" s="134" t="s">
        <v>12364</v>
      </c>
    </row>
    <row r="1003" spans="1:73" ht="84" customHeight="1" thickBot="1">
      <c r="A1003" s="133"/>
      <c r="B1003" s="184"/>
      <c r="C1003" s="140" t="s">
        <v>2956</v>
      </c>
      <c r="D1003" s="184"/>
      <c r="E1003" s="174" t="s">
        <v>2957</v>
      </c>
      <c r="F1003" s="174"/>
      <c r="G1003" s="184"/>
      <c r="H1003" s="175" t="s">
        <v>2958</v>
      </c>
      <c r="I1003" s="175"/>
      <c r="J1003" s="184"/>
      <c r="K1003" s="175" t="s">
        <v>2959</v>
      </c>
      <c r="L1003" s="175"/>
      <c r="M1003" s="184"/>
      <c r="N1003" s="182" t="s">
        <v>2960</v>
      </c>
      <c r="O1003" s="182"/>
      <c r="P1003" s="184"/>
      <c r="Q1003" s="141" t="s">
        <v>2961</v>
      </c>
      <c r="R1003" s="184"/>
      <c r="S1003" s="173" t="s">
        <v>2962</v>
      </c>
      <c r="T1003" s="173"/>
      <c r="U1003" s="173"/>
      <c r="V1003" s="173"/>
      <c r="W1003" s="184"/>
      <c r="X1003" s="133"/>
      <c r="Y1003" s="133"/>
      <c r="AB1003" s="134" t="s">
        <v>9468</v>
      </c>
      <c r="AC1003" s="146" t="str" cm="1">
        <f t="array" ref="AC1003:AD1003">_xlfn.TEXTSPLIT(H1003,CHAR(10))</f>
        <v>株式会社メディカルシャトー</v>
      </c>
      <c r="AD1003" s="146" t="str">
        <v>訪問看護リハビリステーション白ゆり南郷</v>
      </c>
      <c r="AE1003" s="146" t="s">
        <v>7633</v>
      </c>
      <c r="AF1003" s="134" t="s">
        <v>8205</v>
      </c>
      <c r="AG1003" s="134" t="str" cm="1">
        <f t="array" ref="AG1003">_xlfn.TEXTJOIN(",",TRUE,_xlfn._xlws.FILTER(市町村コード!$B$2:$B$186,ISNUMBER(SEARCH(市町村コード!$B$2:$B$186,K1003))))</f>
        <v>札幌市</v>
      </c>
      <c r="AH1003" s="134" t="s">
        <v>6712</v>
      </c>
      <c r="AI1003" s="134" t="str">
        <f t="shared" si="30"/>
        <v xml:space="preserve">
札幌市白石区南郷通２丁目南１１番１２号</v>
      </c>
      <c r="AJ1003" s="134" t="str">
        <f t="shared" si="31"/>
        <v>〒003－0022</v>
      </c>
      <c r="AK1003" s="134" t="s">
        <v>7142</v>
      </c>
      <c r="AO1003" s="142" t="s">
        <v>2961</v>
      </c>
      <c r="AP1003" s="134" t="str" cm="1">
        <f t="array" ref="AP1003:AV1003">_xlfn.TEXTSPLIT(AO1003,CHAR(10))</f>
        <v>( 訪看24 )第    750 号</v>
      </c>
      <c r="AQ1003" s="134" t="str">
        <v>( 訪看25 )第    824 号</v>
      </c>
      <c r="AR1003" s="134" t="str">
        <v>( 訪看34 )第    225 号</v>
      </c>
      <c r="AS1003" s="134" t="str">
        <v>( 訪看35 )第     52 号</v>
      </c>
      <c r="AT1003" s="134" t="str">
        <v>( 訪ベⅠ１ )第    203 号</v>
      </c>
      <c r="AU1003" s="134" t="str">
        <v>( 訪ベⅠ１注 )第    155 号</v>
      </c>
      <c r="AV1003" s="134" t="str">
        <v>( 訪看40 )第     38 号</v>
      </c>
      <c r="BM1003" s="134" t="s">
        <v>12365</v>
      </c>
      <c r="BN1003" s="134" t="s">
        <v>12366</v>
      </c>
      <c r="BO1003" s="134" t="s">
        <v>12367</v>
      </c>
      <c r="BP1003" s="134" t="s">
        <v>12368</v>
      </c>
      <c r="BQ1003" s="134" t="s">
        <v>12369</v>
      </c>
      <c r="BR1003" s="134" t="s">
        <v>12370</v>
      </c>
      <c r="BS1003" s="134" t="s">
        <v>12371</v>
      </c>
    </row>
    <row r="1004" spans="1:73" ht="77.099999999999994" customHeight="1" thickBot="1">
      <c r="A1004" s="133"/>
      <c r="B1004" s="184"/>
      <c r="C1004" s="133"/>
      <c r="D1004" s="184"/>
      <c r="E1004" s="133"/>
      <c r="F1004" s="133"/>
      <c r="G1004" s="184"/>
      <c r="H1004" s="133"/>
      <c r="I1004" s="133"/>
      <c r="J1004" s="184"/>
      <c r="K1004" s="133"/>
      <c r="L1004" s="133"/>
      <c r="M1004" s="184"/>
      <c r="N1004" s="133"/>
      <c r="O1004" s="133"/>
      <c r="P1004" s="184"/>
      <c r="Q1004" s="133"/>
      <c r="R1004" s="184"/>
      <c r="S1004" s="133"/>
      <c r="T1004" s="133"/>
      <c r="U1004" s="133"/>
      <c r="V1004" s="133"/>
      <c r="W1004" s="184"/>
      <c r="X1004" s="133"/>
      <c r="Y1004" s="133"/>
      <c r="AB1004" s="134" t="s">
        <v>6911</v>
      </c>
      <c r="AC1004" s="146" t="e" cm="1">
        <f t="array" ref="AC1004">_xlfn.TEXTSPLIT(H1004,CHAR(10))</f>
        <v>#VALUE!</v>
      </c>
      <c r="AD1004" s="146"/>
      <c r="AE1004" s="146" t="e">
        <v>#VALUE!</v>
      </c>
      <c r="AG1004" s="134" t="e" cm="1" vm="1">
        <f t="array" ref="AG1004">_xlfn.TEXTJOIN(",",TRUE,_xlfn._xlws.FILTER(市町村コード!$B$2:$B$186,ISNUMBER(SEARCH(市町村コード!$B$2:$B$186,K1004))))</f>
        <v>#VALUE!</v>
      </c>
      <c r="AH1004" s="134" t="e" vm="1">
        <v>#VALUE!</v>
      </c>
      <c r="AI1004" s="134" t="str">
        <f t="shared" si="30"/>
        <v/>
      </c>
      <c r="AJ1004" s="134" t="str">
        <f t="shared" si="31"/>
        <v/>
      </c>
      <c r="AK1004" s="134" t="s">
        <v>6911</v>
      </c>
      <c r="AO1004" s="133"/>
      <c r="AP1004" s="134" t="e" cm="1">
        <f t="array" ref="AP1004">_xlfn.TEXTSPLIT(AO1004,CHAR(10))</f>
        <v>#VALUE!</v>
      </c>
      <c r="BM1004" s="134" t="e">
        <v>#VALUE!</v>
      </c>
    </row>
    <row r="1005" spans="1:73" ht="0.95" customHeight="1">
      <c r="A1005" s="133"/>
      <c r="B1005" s="183"/>
      <c r="C1005" s="183"/>
      <c r="D1005" s="183"/>
      <c r="E1005" s="183"/>
      <c r="F1005" s="183"/>
      <c r="G1005" s="183"/>
      <c r="H1005" s="183"/>
      <c r="I1005" s="183"/>
      <c r="J1005" s="183"/>
      <c r="K1005" s="183"/>
      <c r="L1005" s="183"/>
      <c r="M1005" s="183"/>
      <c r="N1005" s="183"/>
      <c r="O1005" s="183"/>
      <c r="P1005" s="183"/>
      <c r="Q1005" s="183"/>
      <c r="R1005" s="183"/>
      <c r="S1005" s="183"/>
      <c r="T1005" s="183"/>
      <c r="U1005" s="183"/>
      <c r="V1005" s="183"/>
      <c r="W1005" s="133"/>
      <c r="X1005" s="133"/>
      <c r="Y1005" s="133"/>
      <c r="AB1005" s="134" t="s">
        <v>6911</v>
      </c>
      <c r="AC1005" s="146" t="e" cm="1">
        <f t="array" ref="AC1005">_xlfn.TEXTSPLIT(H1005,CHAR(10))</f>
        <v>#VALUE!</v>
      </c>
      <c r="AD1005" s="146"/>
      <c r="AE1005" s="146" t="e">
        <v>#VALUE!</v>
      </c>
      <c r="AG1005" s="134" t="e" cm="1" vm="1">
        <f t="array" ref="AG1005">_xlfn.TEXTJOIN(",",TRUE,_xlfn._xlws.FILTER(市町村コード!$B$2:$B$186,ISNUMBER(SEARCH(市町村コード!$B$2:$B$186,K1005))))</f>
        <v>#VALUE!</v>
      </c>
      <c r="AH1005" s="134" t="e" vm="1">
        <v>#VALUE!</v>
      </c>
      <c r="AI1005" s="134" t="str">
        <f t="shared" si="30"/>
        <v/>
      </c>
      <c r="AJ1005" s="134" t="str">
        <f t="shared" si="31"/>
        <v/>
      </c>
      <c r="AK1005" s="134" t="s">
        <v>6911</v>
      </c>
      <c r="AP1005" s="134" t="e" cm="1">
        <f t="array" ref="AP1005">_xlfn.TEXTSPLIT(AO1005,CHAR(10))</f>
        <v>#VALUE!</v>
      </c>
      <c r="BM1005" s="134" t="e">
        <v>#VALUE!</v>
      </c>
    </row>
    <row r="1006" spans="1:73" ht="60" customHeight="1">
      <c r="A1006" s="133"/>
      <c r="B1006" s="133"/>
      <c r="C1006" s="133"/>
      <c r="D1006" s="133"/>
      <c r="E1006" s="133"/>
      <c r="F1006" s="133"/>
      <c r="G1006" s="133"/>
      <c r="H1006" s="133"/>
      <c r="I1006" s="133"/>
      <c r="J1006" s="133"/>
      <c r="K1006" s="133"/>
      <c r="L1006" s="133"/>
      <c r="M1006" s="133"/>
      <c r="N1006" s="133"/>
      <c r="O1006" s="133"/>
      <c r="P1006" s="133"/>
      <c r="Q1006" s="133"/>
      <c r="R1006" s="133"/>
      <c r="S1006" s="133"/>
      <c r="T1006" s="133"/>
      <c r="U1006" s="133"/>
      <c r="V1006" s="133"/>
      <c r="W1006" s="133"/>
      <c r="X1006" s="133"/>
      <c r="Y1006" s="133"/>
      <c r="AB1006" s="134" t="s">
        <v>6911</v>
      </c>
      <c r="AC1006" s="146" t="e" cm="1">
        <f t="array" ref="AC1006">_xlfn.TEXTSPLIT(H1006,CHAR(10))</f>
        <v>#VALUE!</v>
      </c>
      <c r="AD1006" s="146"/>
      <c r="AE1006" s="146" t="e">
        <v>#VALUE!</v>
      </c>
      <c r="AG1006" s="134" t="e" cm="1" vm="1">
        <f t="array" ref="AG1006">_xlfn.TEXTJOIN(",",TRUE,_xlfn._xlws.FILTER(市町村コード!$B$2:$B$186,ISNUMBER(SEARCH(市町村コード!$B$2:$B$186,K1006))))</f>
        <v>#VALUE!</v>
      </c>
      <c r="AH1006" s="134" t="e" vm="1">
        <v>#VALUE!</v>
      </c>
      <c r="AI1006" s="134" t="str">
        <f t="shared" si="30"/>
        <v/>
      </c>
      <c r="AJ1006" s="134" t="str">
        <f t="shared" si="31"/>
        <v/>
      </c>
      <c r="AK1006" s="134" t="s">
        <v>6911</v>
      </c>
      <c r="AO1006" s="133"/>
      <c r="AP1006" s="134" t="e" cm="1">
        <f t="array" ref="AP1006">_xlfn.TEXTSPLIT(AO1006,CHAR(10))</f>
        <v>#VALUE!</v>
      </c>
      <c r="BM1006" s="134" t="e">
        <v>#VALUE!</v>
      </c>
    </row>
    <row r="1007" spans="1:73" ht="12" customHeight="1">
      <c r="A1007" s="133"/>
      <c r="B1007" s="133"/>
      <c r="C1007" s="133"/>
      <c r="D1007" s="133"/>
      <c r="E1007" s="133"/>
      <c r="F1007" s="133"/>
      <c r="G1007" s="133"/>
      <c r="H1007" s="133"/>
      <c r="I1007" s="133"/>
      <c r="J1007" s="133"/>
      <c r="K1007" s="133"/>
      <c r="L1007" s="133"/>
      <c r="M1007" s="133"/>
      <c r="N1007" s="133"/>
      <c r="O1007" s="133"/>
      <c r="P1007" s="133"/>
      <c r="Q1007" s="133"/>
      <c r="R1007" s="133"/>
      <c r="S1007" s="133"/>
      <c r="T1007" s="133"/>
      <c r="U1007" s="133"/>
      <c r="V1007" s="133"/>
      <c r="W1007" s="133"/>
      <c r="X1007" s="133"/>
      <c r="Y1007" s="133"/>
      <c r="AB1007" s="134" t="s">
        <v>6911</v>
      </c>
      <c r="AC1007" s="146" t="e" cm="1">
        <f t="array" ref="AC1007">_xlfn.TEXTSPLIT(H1007,CHAR(10))</f>
        <v>#VALUE!</v>
      </c>
      <c r="AD1007" s="146"/>
      <c r="AE1007" s="146" t="e">
        <v>#VALUE!</v>
      </c>
      <c r="AG1007" s="134" t="e" cm="1" vm="1">
        <f t="array" ref="AG1007">_xlfn.TEXTJOIN(",",TRUE,_xlfn._xlws.FILTER(市町村コード!$B$2:$B$186,ISNUMBER(SEARCH(市町村コード!$B$2:$B$186,K1007))))</f>
        <v>#VALUE!</v>
      </c>
      <c r="AH1007" s="134" t="e" vm="1">
        <v>#VALUE!</v>
      </c>
      <c r="AI1007" s="134" t="str">
        <f t="shared" si="30"/>
        <v/>
      </c>
      <c r="AJ1007" s="134" t="str">
        <f t="shared" si="31"/>
        <v/>
      </c>
      <c r="AK1007" s="134" t="s">
        <v>6911</v>
      </c>
      <c r="AO1007" s="133"/>
      <c r="AP1007" s="134" t="e" cm="1">
        <f t="array" ref="AP1007">_xlfn.TEXTSPLIT(AO1007,CHAR(10))</f>
        <v>#VALUE!</v>
      </c>
      <c r="BM1007" s="134" t="e">
        <v>#VALUE!</v>
      </c>
    </row>
    <row r="1008" spans="1:73" ht="8.1" customHeight="1">
      <c r="A1008" s="133"/>
      <c r="B1008" s="133"/>
      <c r="C1008" s="133"/>
      <c r="D1008" s="133"/>
      <c r="E1008" s="133"/>
      <c r="F1008" s="133"/>
      <c r="G1008" s="133"/>
      <c r="H1008" s="133"/>
      <c r="I1008" s="178" t="s">
        <v>476</v>
      </c>
      <c r="J1008" s="178"/>
      <c r="K1008" s="178"/>
      <c r="L1008" s="133"/>
      <c r="M1008" s="133"/>
      <c r="N1008" s="133"/>
      <c r="O1008" s="133"/>
      <c r="P1008" s="133"/>
      <c r="Q1008" s="133"/>
      <c r="R1008" s="133"/>
      <c r="S1008" s="133"/>
      <c r="T1008" s="133"/>
      <c r="U1008" s="133"/>
      <c r="V1008" s="133"/>
      <c r="W1008" s="133"/>
      <c r="X1008" s="133"/>
      <c r="Y1008" s="133"/>
      <c r="AB1008" s="134" t="s">
        <v>6911</v>
      </c>
      <c r="AC1008" s="146" t="e" cm="1">
        <f t="array" ref="AC1008">_xlfn.TEXTSPLIT(H1008,CHAR(10))</f>
        <v>#VALUE!</v>
      </c>
      <c r="AD1008" s="146"/>
      <c r="AE1008" s="146" t="e">
        <v>#VALUE!</v>
      </c>
      <c r="AG1008" s="134" t="e" cm="1" vm="1">
        <f t="array" ref="AG1008">_xlfn.TEXTJOIN(",",TRUE,_xlfn._xlws.FILTER(市町村コード!$B$2:$B$186,ISNUMBER(SEARCH(市町村コード!$B$2:$B$186,K1008))))</f>
        <v>#VALUE!</v>
      </c>
      <c r="AH1008" s="134" t="e" vm="1">
        <v>#VALUE!</v>
      </c>
      <c r="AI1008" s="134" t="str">
        <f t="shared" si="30"/>
        <v/>
      </c>
      <c r="AJ1008" s="134" t="str">
        <f t="shared" si="31"/>
        <v/>
      </c>
      <c r="AK1008" s="134" t="s">
        <v>6911</v>
      </c>
      <c r="AO1008" s="133"/>
      <c r="AP1008" s="134" t="e" cm="1">
        <f t="array" ref="AP1008">_xlfn.TEXTSPLIT(AO1008,CHAR(10))</f>
        <v>#VALUE!</v>
      </c>
      <c r="BM1008" s="134" t="e">
        <v>#VALUE!</v>
      </c>
    </row>
    <row r="1009" spans="1:75" ht="12" customHeight="1">
      <c r="A1009" s="133"/>
      <c r="B1009" s="179"/>
      <c r="C1009" s="179"/>
      <c r="D1009" s="179"/>
      <c r="E1009" s="179"/>
      <c r="F1009" s="133"/>
      <c r="G1009" s="133"/>
      <c r="H1009" s="133"/>
      <c r="I1009" s="178"/>
      <c r="J1009" s="178"/>
      <c r="K1009" s="178"/>
      <c r="L1009" s="133"/>
      <c r="M1009" s="133"/>
      <c r="N1009" s="133"/>
      <c r="O1009" s="133"/>
      <c r="P1009" s="133"/>
      <c r="Q1009" s="133"/>
      <c r="R1009" s="133"/>
      <c r="S1009" s="133"/>
      <c r="T1009" s="133"/>
      <c r="U1009" s="133"/>
      <c r="V1009" s="133"/>
      <c r="W1009" s="133"/>
      <c r="X1009" s="133"/>
      <c r="Y1009" s="133"/>
      <c r="AB1009" s="134" t="s">
        <v>6911</v>
      </c>
      <c r="AC1009" s="146" t="e" cm="1">
        <f t="array" ref="AC1009">_xlfn.TEXTSPLIT(H1009,CHAR(10))</f>
        <v>#VALUE!</v>
      </c>
      <c r="AD1009" s="146"/>
      <c r="AE1009" s="146" t="e">
        <v>#VALUE!</v>
      </c>
      <c r="AG1009" s="134" t="e" cm="1" vm="1">
        <f t="array" ref="AG1009">_xlfn.TEXTJOIN(",",TRUE,_xlfn._xlws.FILTER(市町村コード!$B$2:$B$186,ISNUMBER(SEARCH(市町村コード!$B$2:$B$186,K1009))))</f>
        <v>#VALUE!</v>
      </c>
      <c r="AH1009" s="134" t="e" vm="1">
        <v>#VALUE!</v>
      </c>
      <c r="AI1009" s="134" t="str">
        <f t="shared" si="30"/>
        <v/>
      </c>
      <c r="AJ1009" s="134" t="str">
        <f t="shared" si="31"/>
        <v/>
      </c>
      <c r="AK1009" s="134" t="s">
        <v>6911</v>
      </c>
      <c r="AO1009" s="133"/>
      <c r="AP1009" s="134" t="e" cm="1">
        <f t="array" ref="AP1009">_xlfn.TEXTSPLIT(AO1009,CHAR(10))</f>
        <v>#VALUE!</v>
      </c>
      <c r="BM1009" s="134" t="e">
        <v>#VALUE!</v>
      </c>
    </row>
    <row r="1010" spans="1:75" ht="14.1" customHeight="1">
      <c r="A1010" s="133"/>
      <c r="B1010" s="133"/>
      <c r="C1010" s="180" t="s">
        <v>477</v>
      </c>
      <c r="D1010" s="180"/>
      <c r="E1010" s="180"/>
      <c r="F1010" s="180"/>
      <c r="G1010" s="180"/>
      <c r="H1010" s="180"/>
      <c r="I1010" s="180"/>
      <c r="J1010" s="180"/>
      <c r="K1010" s="180"/>
      <c r="L1010" s="133"/>
      <c r="M1010" s="133"/>
      <c r="N1010" s="133"/>
      <c r="O1010" s="181" t="s">
        <v>478</v>
      </c>
      <c r="P1010" s="181"/>
      <c r="Q1010" s="181"/>
      <c r="R1010" s="181"/>
      <c r="S1010" s="181"/>
      <c r="T1010" s="135" t="s">
        <v>934</v>
      </c>
      <c r="U1010" s="136" t="s">
        <v>480</v>
      </c>
      <c r="V1010" s="133"/>
      <c r="W1010" s="133"/>
      <c r="X1010" s="133"/>
      <c r="Y1010" s="133"/>
      <c r="AB1010" s="134" t="s">
        <v>6911</v>
      </c>
      <c r="AC1010" s="146" t="e" cm="1">
        <f t="array" ref="AC1010">_xlfn.TEXTSPLIT(H1010,CHAR(10))</f>
        <v>#VALUE!</v>
      </c>
      <c r="AD1010" s="146"/>
      <c r="AE1010" s="146" t="e">
        <v>#VALUE!</v>
      </c>
      <c r="AG1010" s="134" t="e" cm="1" vm="1">
        <f t="array" ref="AG1010">_xlfn.TEXTJOIN(",",TRUE,_xlfn._xlws.FILTER(市町村コード!$B$2:$B$186,ISNUMBER(SEARCH(市町村コード!$B$2:$B$186,K1010))))</f>
        <v>#VALUE!</v>
      </c>
      <c r="AH1010" s="134" t="e" vm="1">
        <v>#VALUE!</v>
      </c>
      <c r="AI1010" s="134" t="str">
        <f t="shared" si="30"/>
        <v/>
      </c>
      <c r="AJ1010" s="134" t="str">
        <f t="shared" si="31"/>
        <v/>
      </c>
      <c r="AK1010" s="134" t="s">
        <v>6911</v>
      </c>
      <c r="AP1010" s="134" t="e" cm="1">
        <f t="array" ref="AP1010">_xlfn.TEXTSPLIT(AO1010,CHAR(10))</f>
        <v>#VALUE!</v>
      </c>
      <c r="BM1010" s="134" t="e">
        <v>#VALUE!</v>
      </c>
    </row>
    <row r="1011" spans="1:75" ht="0.95" customHeight="1" thickBot="1">
      <c r="A1011" s="133"/>
      <c r="B1011" s="133"/>
      <c r="C1011" s="133"/>
      <c r="D1011" s="133"/>
      <c r="E1011" s="133"/>
      <c r="F1011" s="133"/>
      <c r="G1011" s="133"/>
      <c r="H1011" s="133"/>
      <c r="I1011" s="133"/>
      <c r="J1011" s="133"/>
      <c r="K1011" s="133"/>
      <c r="L1011" s="133"/>
      <c r="M1011" s="133"/>
      <c r="N1011" s="133"/>
      <c r="O1011" s="133"/>
      <c r="P1011" s="133"/>
      <c r="Q1011" s="133"/>
      <c r="R1011" s="133"/>
      <c r="S1011" s="133"/>
      <c r="T1011" s="133"/>
      <c r="U1011" s="133"/>
      <c r="V1011" s="133"/>
      <c r="W1011" s="133"/>
      <c r="X1011" s="133"/>
      <c r="Y1011" s="133"/>
      <c r="AB1011" s="134" t="s">
        <v>6911</v>
      </c>
      <c r="AC1011" s="146" t="e" cm="1">
        <f t="array" ref="AC1011">_xlfn.TEXTSPLIT(H1011,CHAR(10))</f>
        <v>#VALUE!</v>
      </c>
      <c r="AD1011" s="146"/>
      <c r="AE1011" s="146" t="e">
        <v>#VALUE!</v>
      </c>
      <c r="AG1011" s="134" t="e" cm="1" vm="1">
        <f t="array" ref="AG1011">_xlfn.TEXTJOIN(",",TRUE,_xlfn._xlws.FILTER(市町村コード!$B$2:$B$186,ISNUMBER(SEARCH(市町村コード!$B$2:$B$186,K1011))))</f>
        <v>#VALUE!</v>
      </c>
      <c r="AH1011" s="134" t="e" vm="1">
        <v>#VALUE!</v>
      </c>
      <c r="AI1011" s="134" t="str">
        <f t="shared" si="30"/>
        <v/>
      </c>
      <c r="AJ1011" s="134" t="str">
        <f t="shared" si="31"/>
        <v/>
      </c>
      <c r="AK1011" s="134" t="s">
        <v>6911</v>
      </c>
      <c r="AO1011" s="133"/>
      <c r="AP1011" s="134" t="e" cm="1">
        <f t="array" ref="AP1011">_xlfn.TEXTSPLIT(AO1011,CHAR(10))</f>
        <v>#VALUE!</v>
      </c>
      <c r="BM1011" s="134" t="e">
        <v>#VALUE!</v>
      </c>
    </row>
    <row r="1012" spans="1:75" ht="0.95" customHeight="1">
      <c r="A1012" s="133"/>
      <c r="B1012" s="176"/>
      <c r="C1012" s="176"/>
      <c r="D1012" s="176"/>
      <c r="E1012" s="176"/>
      <c r="F1012" s="176"/>
      <c r="G1012" s="176"/>
      <c r="H1012" s="176"/>
      <c r="I1012" s="176"/>
      <c r="J1012" s="176"/>
      <c r="K1012" s="176"/>
      <c r="L1012" s="176"/>
      <c r="M1012" s="176"/>
      <c r="N1012" s="176"/>
      <c r="O1012" s="176"/>
      <c r="P1012" s="176"/>
      <c r="Q1012" s="176"/>
      <c r="R1012" s="176"/>
      <c r="S1012" s="176"/>
      <c r="T1012" s="176"/>
      <c r="U1012" s="176"/>
      <c r="V1012" s="176"/>
      <c r="W1012" s="176"/>
      <c r="X1012" s="133"/>
      <c r="Y1012" s="133"/>
      <c r="AB1012" s="134" t="s">
        <v>6911</v>
      </c>
      <c r="AC1012" s="146" t="e" cm="1">
        <f t="array" ref="AC1012">_xlfn.TEXTSPLIT(H1012,CHAR(10))</f>
        <v>#VALUE!</v>
      </c>
      <c r="AD1012" s="146"/>
      <c r="AE1012" s="146" t="e">
        <v>#VALUE!</v>
      </c>
      <c r="AG1012" s="134" t="e" cm="1" vm="1">
        <f t="array" ref="AG1012">_xlfn.TEXTJOIN(",",TRUE,_xlfn._xlws.FILTER(市町村コード!$B$2:$B$186,ISNUMBER(SEARCH(市町村コード!$B$2:$B$186,K1012))))</f>
        <v>#VALUE!</v>
      </c>
      <c r="AH1012" s="134" t="e" vm="1">
        <v>#VALUE!</v>
      </c>
      <c r="AI1012" s="134" t="str">
        <f t="shared" si="30"/>
        <v/>
      </c>
      <c r="AJ1012" s="134" t="str">
        <f t="shared" si="31"/>
        <v/>
      </c>
      <c r="AK1012" s="134" t="s">
        <v>6911</v>
      </c>
      <c r="AP1012" s="134" t="e" cm="1">
        <f t="array" ref="AP1012">_xlfn.TEXTSPLIT(AO1012,CHAR(10))</f>
        <v>#VALUE!</v>
      </c>
      <c r="BM1012" s="134" t="e">
        <v>#VALUE!</v>
      </c>
    </row>
    <row r="1013" spans="1:75" ht="15.95" customHeight="1" thickBot="1">
      <c r="A1013" s="133"/>
      <c r="B1013" s="137"/>
      <c r="C1013" s="138" t="s">
        <v>481</v>
      </c>
      <c r="D1013" s="137"/>
      <c r="E1013" s="177" t="s">
        <v>482</v>
      </c>
      <c r="F1013" s="177"/>
      <c r="G1013" s="137"/>
      <c r="H1013" s="177" t="s">
        <v>483</v>
      </c>
      <c r="I1013" s="177"/>
      <c r="J1013" s="137"/>
      <c r="K1013" s="177" t="s">
        <v>484</v>
      </c>
      <c r="L1013" s="177"/>
      <c r="M1013" s="137"/>
      <c r="N1013" s="177" t="s">
        <v>485</v>
      </c>
      <c r="O1013" s="177"/>
      <c r="P1013" s="137"/>
      <c r="Q1013" s="139" t="s">
        <v>486</v>
      </c>
      <c r="R1013" s="137"/>
      <c r="S1013" s="177" t="s">
        <v>487</v>
      </c>
      <c r="T1013" s="177"/>
      <c r="U1013" s="177"/>
      <c r="V1013" s="177"/>
      <c r="W1013" s="137"/>
      <c r="X1013" s="133"/>
      <c r="Y1013" s="133"/>
      <c r="AB1013" s="134" t="s">
        <v>482</v>
      </c>
      <c r="AC1013" s="146" t="str" cm="1">
        <f t="array" ref="AC1013">_xlfn.TEXTSPLIT(H1013,CHAR(10))</f>
        <v>事業者名/事業所名</v>
      </c>
      <c r="AD1013" s="146"/>
      <c r="AE1013" s="146" t="s">
        <v>483</v>
      </c>
      <c r="AG1013" s="134" t="e" cm="1" vm="1">
        <f t="array" ref="AG1013">_xlfn.TEXTJOIN(",",TRUE,_xlfn._xlws.FILTER(市町村コード!$B$2:$B$186,ISNUMBER(SEARCH(市町村コード!$B$2:$B$186,K1013))))</f>
        <v>#VALUE!</v>
      </c>
      <c r="AH1013" s="134" t="e" vm="1">
        <v>#VALUE!</v>
      </c>
      <c r="AI1013" s="134" t="str">
        <f t="shared" si="30"/>
        <v/>
      </c>
      <c r="AJ1013" s="134" t="str">
        <f t="shared" si="31"/>
        <v>事業所所在地</v>
      </c>
      <c r="AK1013" s="134" t="s">
        <v>484</v>
      </c>
      <c r="AO1013" s="139" t="s">
        <v>486</v>
      </c>
      <c r="AP1013" s="134" t="str" cm="1">
        <f t="array" ref="AP1013">_xlfn.TEXTSPLIT(AO1013,CHAR(10))</f>
        <v>受理番号</v>
      </c>
      <c r="BM1013" s="134" t="s">
        <v>486</v>
      </c>
    </row>
    <row r="1014" spans="1:75" ht="84" customHeight="1" thickBot="1">
      <c r="A1014" s="133"/>
      <c r="B1014" s="184"/>
      <c r="C1014" s="140" t="s">
        <v>2963</v>
      </c>
      <c r="D1014" s="184"/>
      <c r="E1014" s="174" t="s">
        <v>2964</v>
      </c>
      <c r="F1014" s="174"/>
      <c r="G1014" s="184"/>
      <c r="H1014" s="175" t="s">
        <v>2965</v>
      </c>
      <c r="I1014" s="175"/>
      <c r="J1014" s="184"/>
      <c r="K1014" s="175" t="s">
        <v>2966</v>
      </c>
      <c r="L1014" s="175"/>
      <c r="M1014" s="184"/>
      <c r="N1014" s="182" t="s">
        <v>2967</v>
      </c>
      <c r="O1014" s="182"/>
      <c r="P1014" s="184"/>
      <c r="Q1014" s="141" t="s">
        <v>2968</v>
      </c>
      <c r="R1014" s="184"/>
      <c r="S1014" s="173" t="s">
        <v>2969</v>
      </c>
      <c r="T1014" s="173"/>
      <c r="U1014" s="173"/>
      <c r="V1014" s="173"/>
      <c r="W1014" s="184"/>
      <c r="X1014" s="133"/>
      <c r="Y1014" s="133"/>
      <c r="AB1014" s="134" t="s">
        <v>9469</v>
      </c>
      <c r="AC1014" s="146" t="str" cm="1">
        <f t="array" ref="AC1014:AD1014">_xlfn.TEXTSPLIT(H1014,CHAR(10))</f>
        <v>医療法人社団青葉</v>
      </c>
      <c r="AD1014" s="146" t="str">
        <v>訪問看護ステーションなないろ</v>
      </c>
      <c r="AE1014" s="146" t="s">
        <v>7595</v>
      </c>
      <c r="AF1014" s="134" t="s">
        <v>8206</v>
      </c>
      <c r="AG1014" s="134" t="str" cm="1">
        <f t="array" ref="AG1014">_xlfn.TEXTJOIN(",",TRUE,_xlfn._xlws.FILTER(市町村コード!$B$2:$B$186,ISNUMBER(SEARCH(市町村コード!$B$2:$B$186,K1014))))</f>
        <v>札幌市</v>
      </c>
      <c r="AH1014" s="134" t="s">
        <v>6712</v>
      </c>
      <c r="AI1014" s="134" t="str">
        <f t="shared" si="30"/>
        <v xml:space="preserve">
札幌市南区澄川三条６丁目３番３号じょうてつドエル真駒内１階</v>
      </c>
      <c r="AJ1014" s="134" t="str">
        <f t="shared" si="31"/>
        <v>〒005－0003</v>
      </c>
      <c r="AK1014" s="134" t="s">
        <v>7147</v>
      </c>
      <c r="AO1014" s="142" t="s">
        <v>2968</v>
      </c>
      <c r="AP1014" s="134" t="str" cm="1">
        <f t="array" ref="AP1014:AV1014">_xlfn.TEXTSPLIT(AO1014,CHAR(10))</f>
        <v>( 訪看23 )第    745 号</v>
      </c>
      <c r="AQ1014" s="134" t="str">
        <v>( 訪看25 )第    819 号</v>
      </c>
      <c r="AR1014" s="134" t="str">
        <v>( 訪看34 )第    337 号</v>
      </c>
      <c r="AS1014" s="134" t="str">
        <v>( 訪看35 )第     30 号</v>
      </c>
      <c r="AT1014" s="134" t="str">
        <v>( 訪ベⅠ１ )第    237 号</v>
      </c>
      <c r="AU1014" s="134" t="str">
        <v>( 訪ベⅠ１注 )第    263 号</v>
      </c>
      <c r="AV1014" s="134" t="str">
        <v>( 訪看40 )第      8 号</v>
      </c>
      <c r="BM1014" s="134" t="s">
        <v>12372</v>
      </c>
      <c r="BN1014" s="134" t="s">
        <v>12373</v>
      </c>
      <c r="BO1014" s="134" t="s">
        <v>12374</v>
      </c>
      <c r="BP1014" s="134" t="s">
        <v>12375</v>
      </c>
      <c r="BQ1014" s="134" t="s">
        <v>12376</v>
      </c>
      <c r="BR1014" s="134" t="s">
        <v>12377</v>
      </c>
      <c r="BS1014" s="134" t="s">
        <v>12378</v>
      </c>
    </row>
    <row r="1015" spans="1:75" ht="93" customHeight="1" thickBot="1">
      <c r="A1015" s="133"/>
      <c r="B1015" s="184"/>
      <c r="C1015" s="140" t="s">
        <v>2970</v>
      </c>
      <c r="D1015" s="184"/>
      <c r="E1015" s="174" t="s">
        <v>2971</v>
      </c>
      <c r="F1015" s="174"/>
      <c r="G1015" s="184"/>
      <c r="H1015" s="175" t="s">
        <v>2972</v>
      </c>
      <c r="I1015" s="175"/>
      <c r="J1015" s="184"/>
      <c r="K1015" s="175" t="s">
        <v>2973</v>
      </c>
      <c r="L1015" s="175"/>
      <c r="M1015" s="184"/>
      <c r="N1015" s="182" t="s">
        <v>2974</v>
      </c>
      <c r="O1015" s="182"/>
      <c r="P1015" s="184"/>
      <c r="Q1015" s="141" t="s">
        <v>2975</v>
      </c>
      <c r="R1015" s="184"/>
      <c r="S1015" s="173" t="s">
        <v>2976</v>
      </c>
      <c r="T1015" s="173"/>
      <c r="U1015" s="173"/>
      <c r="V1015" s="173"/>
      <c r="W1015" s="184"/>
      <c r="X1015" s="133"/>
      <c r="Y1015" s="133"/>
      <c r="AB1015" s="134" t="s">
        <v>9470</v>
      </c>
      <c r="AC1015" s="146" t="str" cm="1">
        <f t="array" ref="AC1015:AD1015">_xlfn.TEXTSPLIT(H1015,CHAR(10))</f>
        <v>株式会社ハッピープラス</v>
      </c>
      <c r="AD1015" s="146" t="str">
        <v>訪問看護ステーション　ハッピーステーション</v>
      </c>
      <c r="AE1015" s="146" t="s">
        <v>8207</v>
      </c>
      <c r="AF1015" s="134" t="s">
        <v>8208</v>
      </c>
      <c r="AG1015" s="134" t="str" cm="1">
        <f t="array" ref="AG1015">_xlfn.TEXTJOIN(",",TRUE,_xlfn._xlws.FILTER(市町村コード!$B$2:$B$186,ISNUMBER(SEARCH(市町村コード!$B$2:$B$186,K1015))))</f>
        <v>札幌市</v>
      </c>
      <c r="AH1015" s="134" t="s">
        <v>6712</v>
      </c>
      <c r="AI1015" s="134" t="str">
        <f t="shared" si="30"/>
        <v xml:space="preserve">
札幌市中央区南十条西１丁目１番５１号メゾン井上ビル４階</v>
      </c>
      <c r="AJ1015" s="134" t="str">
        <f t="shared" si="31"/>
        <v>〒064－0810</v>
      </c>
      <c r="AK1015" s="134" t="s">
        <v>6933</v>
      </c>
      <c r="AO1015" s="142" t="s">
        <v>2975</v>
      </c>
      <c r="AP1015" s="134" t="str" cm="1">
        <f t="array" ref="AP1015:AW1015">_xlfn.TEXTSPLIT(AO1015,CHAR(10))</f>
        <v>( 訪看10 )第    748 号</v>
      </c>
      <c r="AQ1015" s="134" t="str">
        <v>( 訪看23 )第   1122 号</v>
      </c>
      <c r="AR1015" s="134" t="str">
        <v>( 訪看25 )第   1163 号</v>
      </c>
      <c r="AS1015" s="134" t="str">
        <v>( 訪看27 )第    437 号</v>
      </c>
      <c r="AT1015" s="134" t="str">
        <v>( 訪看28 )第    289 号</v>
      </c>
      <c r="AU1015" s="134" t="str">
        <v>( 訪ベⅠ１ )第    419 号</v>
      </c>
      <c r="AV1015" s="134" t="str">
        <v>( 訪ベⅠ１注 )第    152 号</v>
      </c>
      <c r="AW1015" s="134" t="str">
        <v>( 訪看41 )第    419 号</v>
      </c>
      <c r="BM1015" s="134" t="s">
        <v>12379</v>
      </c>
      <c r="BN1015" s="134" t="s">
        <v>12380</v>
      </c>
      <c r="BO1015" s="134" t="s">
        <v>12381</v>
      </c>
      <c r="BP1015" s="134" t="s">
        <v>12382</v>
      </c>
      <c r="BQ1015" s="134" t="s">
        <v>12383</v>
      </c>
      <c r="BR1015" s="134" t="s">
        <v>12384</v>
      </c>
      <c r="BS1015" s="134" t="s">
        <v>12385</v>
      </c>
      <c r="BT1015" s="134" t="s">
        <v>12386</v>
      </c>
    </row>
    <row r="1016" spans="1:75" ht="84" customHeight="1" thickBot="1">
      <c r="A1016" s="133"/>
      <c r="B1016" s="184"/>
      <c r="C1016" s="140" t="s">
        <v>2977</v>
      </c>
      <c r="D1016" s="184"/>
      <c r="E1016" s="174" t="s">
        <v>2978</v>
      </c>
      <c r="F1016" s="174"/>
      <c r="G1016" s="184"/>
      <c r="H1016" s="175" t="s">
        <v>2979</v>
      </c>
      <c r="I1016" s="175"/>
      <c r="J1016" s="184"/>
      <c r="K1016" s="175" t="s">
        <v>2980</v>
      </c>
      <c r="L1016" s="175"/>
      <c r="M1016" s="184"/>
      <c r="N1016" s="182" t="s">
        <v>2981</v>
      </c>
      <c r="O1016" s="182"/>
      <c r="P1016" s="184"/>
      <c r="Q1016" s="141" t="s">
        <v>2982</v>
      </c>
      <c r="R1016" s="184"/>
      <c r="S1016" s="173" t="s">
        <v>2983</v>
      </c>
      <c r="T1016" s="173"/>
      <c r="U1016" s="173"/>
      <c r="V1016" s="173"/>
      <c r="W1016" s="184"/>
      <c r="X1016" s="133"/>
      <c r="Y1016" s="133"/>
      <c r="AB1016" s="134" t="s">
        <v>9471</v>
      </c>
      <c r="AC1016" s="146" t="str" cm="1">
        <f t="array" ref="AC1016:AD1016">_xlfn.TEXTSPLIT(H1016,CHAR(10))</f>
        <v>株式会社ソニック</v>
      </c>
      <c r="AD1016" s="146" t="str">
        <v>住まいの訪問看護ステーション　新さっぽろ</v>
      </c>
      <c r="AE1016" s="146" t="s">
        <v>7760</v>
      </c>
      <c r="AF1016" s="134" t="s">
        <v>8209</v>
      </c>
      <c r="AG1016" s="134" t="str" cm="1">
        <f t="array" ref="AG1016">_xlfn.TEXTJOIN(",",TRUE,_xlfn._xlws.FILTER(市町村コード!$B$2:$B$186,ISNUMBER(SEARCH(市町村コード!$B$2:$B$186,K1016))))</f>
        <v>札幌市</v>
      </c>
      <c r="AH1016" s="134" t="s">
        <v>6712</v>
      </c>
      <c r="AI1016" s="134" t="str">
        <f t="shared" si="30"/>
        <v xml:space="preserve">
札幌市厚別区厚別東一条２丁目２番１５号</v>
      </c>
      <c r="AJ1016" s="134" t="str">
        <f t="shared" si="31"/>
        <v>〒004－0001</v>
      </c>
      <c r="AK1016" s="134" t="s">
        <v>7113</v>
      </c>
      <c r="AO1016" s="142" t="s">
        <v>2982</v>
      </c>
      <c r="AP1016" s="134" t="str" cm="1">
        <f t="array" ref="AP1016:AW1016">_xlfn.TEXTSPLIT(AO1016,CHAR(10))</f>
        <v>( 訪看10 )第    495 号</v>
      </c>
      <c r="AQ1016" s="134" t="str">
        <v>( 訪看23 )第   1083 号</v>
      </c>
      <c r="AR1016" s="134" t="str">
        <v>( 訪看24 )第    759 号</v>
      </c>
      <c r="AS1016" s="134" t="str">
        <v>( 訪看25 )第    833 号</v>
      </c>
      <c r="AT1016" s="134" t="str">
        <v>( 訪看27 )第    230 号</v>
      </c>
      <c r="AU1016" s="134" t="str">
        <v>( 訪看28 )第    143 号</v>
      </c>
      <c r="AV1016" s="134" t="str">
        <v>( 訪ベⅠ１ )第    618 号</v>
      </c>
      <c r="AW1016" s="134" t="str">
        <v>( 訪看41 )第     62 号</v>
      </c>
      <c r="BM1016" s="134" t="s">
        <v>12387</v>
      </c>
      <c r="BN1016" s="134" t="s">
        <v>12388</v>
      </c>
      <c r="BO1016" s="134" t="s">
        <v>12389</v>
      </c>
      <c r="BP1016" s="134" t="s">
        <v>12390</v>
      </c>
      <c r="BQ1016" s="134" t="s">
        <v>12391</v>
      </c>
      <c r="BR1016" s="134" t="s">
        <v>12392</v>
      </c>
      <c r="BS1016" s="134" t="s">
        <v>12393</v>
      </c>
      <c r="BT1016" s="134" t="s">
        <v>12394</v>
      </c>
    </row>
    <row r="1017" spans="1:75" ht="129" customHeight="1" thickBot="1">
      <c r="A1017" s="133"/>
      <c r="B1017" s="184"/>
      <c r="C1017" s="140" t="s">
        <v>2984</v>
      </c>
      <c r="D1017" s="184"/>
      <c r="E1017" s="174" t="s">
        <v>2985</v>
      </c>
      <c r="F1017" s="174"/>
      <c r="G1017" s="184"/>
      <c r="H1017" s="175" t="s">
        <v>2986</v>
      </c>
      <c r="I1017" s="175"/>
      <c r="J1017" s="184"/>
      <c r="K1017" s="175" t="s">
        <v>2987</v>
      </c>
      <c r="L1017" s="175"/>
      <c r="M1017" s="184"/>
      <c r="N1017" s="182" t="s">
        <v>2988</v>
      </c>
      <c r="O1017" s="182"/>
      <c r="P1017" s="184"/>
      <c r="Q1017" s="141" t="s">
        <v>2989</v>
      </c>
      <c r="R1017" s="184"/>
      <c r="S1017" s="173" t="s">
        <v>2990</v>
      </c>
      <c r="T1017" s="173"/>
      <c r="U1017" s="173"/>
      <c r="V1017" s="173"/>
      <c r="W1017" s="184"/>
      <c r="X1017" s="133"/>
      <c r="Y1017" s="133"/>
      <c r="AB1017" s="134" t="s">
        <v>9472</v>
      </c>
      <c r="AC1017" s="146" t="str" cm="1">
        <f t="array" ref="AC1017:AD1017">_xlfn.TEXTSPLIT(H1017,CHAR(10))</f>
        <v>株式会社ビオネスト</v>
      </c>
      <c r="AD1017" s="146" t="str">
        <v>訪問看護ステーションココエル　札幌</v>
      </c>
      <c r="AE1017" s="146" t="s">
        <v>8210</v>
      </c>
      <c r="AF1017" s="134" t="s">
        <v>8211</v>
      </c>
      <c r="AG1017" s="134" t="str" cm="1">
        <f t="array" ref="AG1017">_xlfn.TEXTJOIN(",",TRUE,_xlfn._xlws.FILTER(市町村コード!$B$2:$B$186,ISNUMBER(SEARCH(市町村コード!$B$2:$B$186,K1017))))</f>
        <v>札幌市</v>
      </c>
      <c r="AH1017" s="134" t="s">
        <v>6712</v>
      </c>
      <c r="AI1017" s="134" t="str">
        <f t="shared" si="30"/>
        <v xml:space="preserve">
札幌市南区真駒内本町１丁目５番３号</v>
      </c>
      <c r="AJ1017" s="134" t="str">
        <f t="shared" si="31"/>
        <v>〒005－0021</v>
      </c>
      <c r="AK1017" s="134" t="s">
        <v>7133</v>
      </c>
      <c r="AO1017" s="142" t="s">
        <v>2989</v>
      </c>
      <c r="AP1017" s="134" t="str" cm="1">
        <f t="array" ref="AP1017:AZ1017">_xlfn.TEXTSPLIT(AO1017,CHAR(10))</f>
        <v>( 訪看10 )第    496 号</v>
      </c>
      <c r="AQ1017" s="134" t="str">
        <v>( 訪看23 )第    979 号</v>
      </c>
      <c r="AR1017" s="134" t="str">
        <v>( 訪看25 )第    834 号</v>
      </c>
      <c r="AS1017" s="134" t="str">
        <v>( 訪看27 )第    231 号</v>
      </c>
      <c r="AT1017" s="134" t="str">
        <v>( 訪看28 )第    144 号</v>
      </c>
      <c r="AU1017" s="134" t="str">
        <v>( 訪看機２ )第     41 号</v>
      </c>
      <c r="AV1017" s="134" t="str">
        <v>( 訪看34 )第    345 号</v>
      </c>
      <c r="AW1017" s="134" t="str">
        <v>( 訪看37 )第     40 号</v>
      </c>
      <c r="AX1017" s="134" t="str">
        <v>( 訪ベⅠ１ )第    272 号</v>
      </c>
      <c r="AY1017" s="134" t="str">
        <v>( 訪ベⅠ１注 )第    277 号</v>
      </c>
      <c r="AZ1017" s="134" t="str">
        <v>( 訪看41 )第    230 号</v>
      </c>
      <c r="BM1017" s="134" t="s">
        <v>12395</v>
      </c>
      <c r="BN1017" s="134" t="s">
        <v>12396</v>
      </c>
      <c r="BO1017" s="134" t="s">
        <v>12397</v>
      </c>
      <c r="BP1017" s="134" t="s">
        <v>12398</v>
      </c>
      <c r="BQ1017" s="134" t="s">
        <v>12399</v>
      </c>
      <c r="BR1017" s="134" t="s">
        <v>12400</v>
      </c>
      <c r="BS1017" s="134" t="s">
        <v>12401</v>
      </c>
      <c r="BT1017" s="134" t="s">
        <v>12402</v>
      </c>
      <c r="BU1017" s="134" t="s">
        <v>12403</v>
      </c>
      <c r="BV1017" s="134" t="s">
        <v>12404</v>
      </c>
      <c r="BW1017" s="134" t="s">
        <v>12405</v>
      </c>
    </row>
    <row r="1018" spans="1:75" ht="57" customHeight="1" thickBot="1">
      <c r="A1018" s="133"/>
      <c r="B1018" s="184"/>
      <c r="C1018" s="140" t="s">
        <v>2991</v>
      </c>
      <c r="D1018" s="184"/>
      <c r="E1018" s="174" t="s">
        <v>2992</v>
      </c>
      <c r="F1018" s="174"/>
      <c r="G1018" s="184"/>
      <c r="H1018" s="175" t="s">
        <v>2993</v>
      </c>
      <c r="I1018" s="175"/>
      <c r="J1018" s="184"/>
      <c r="K1018" s="175" t="s">
        <v>2994</v>
      </c>
      <c r="L1018" s="175"/>
      <c r="M1018" s="184"/>
      <c r="N1018" s="182" t="s">
        <v>2995</v>
      </c>
      <c r="O1018" s="182"/>
      <c r="P1018" s="184"/>
      <c r="Q1018" s="141" t="s">
        <v>2996</v>
      </c>
      <c r="R1018" s="184"/>
      <c r="S1018" s="173" t="s">
        <v>2997</v>
      </c>
      <c r="T1018" s="173"/>
      <c r="U1018" s="173"/>
      <c r="V1018" s="173"/>
      <c r="W1018" s="184"/>
      <c r="X1018" s="133"/>
      <c r="Y1018" s="133"/>
      <c r="AB1018" s="134" t="s">
        <v>9473</v>
      </c>
      <c r="AC1018" s="146" t="str" cm="1">
        <f t="array" ref="AC1018:AD1018">_xlfn.TEXTSPLIT(H1018,CHAR(10))</f>
        <v>有限会社エーアステス</v>
      </c>
      <c r="AD1018" s="146" t="str">
        <v>訪問看護ステーション紬</v>
      </c>
      <c r="AE1018" s="146" t="s">
        <v>7955</v>
      </c>
      <c r="AF1018" s="134" t="s">
        <v>8212</v>
      </c>
      <c r="AG1018" s="134" t="str" cm="1">
        <f t="array" ref="AG1018">_xlfn.TEXTJOIN(",",TRUE,_xlfn._xlws.FILTER(市町村コード!$B$2:$B$186,ISNUMBER(SEARCH(市町村コード!$B$2:$B$186,K1018))))</f>
        <v>札幌市</v>
      </c>
      <c r="AH1018" s="134" t="s">
        <v>6712</v>
      </c>
      <c r="AI1018" s="134" t="str">
        <f t="shared" si="30"/>
        <v xml:space="preserve">
札幌市豊平区平岸二条５丁目２－４－２０１ネオハイツ</v>
      </c>
      <c r="AJ1018" s="134" t="str">
        <f t="shared" si="31"/>
        <v>〒062－0932</v>
      </c>
      <c r="AK1018" s="134" t="s">
        <v>6947</v>
      </c>
      <c r="AO1018" s="142" t="s">
        <v>2996</v>
      </c>
      <c r="AP1018" s="134" t="str" cm="1">
        <f t="array" ref="AP1018:AT1018">_xlfn.TEXTSPLIT(AO1018,CHAR(10))</f>
        <v>( 訪看23 )第    798 号</v>
      </c>
      <c r="AQ1018" s="134" t="str">
        <v>( 訪看25 )第    872 号</v>
      </c>
      <c r="AR1018" s="134" t="str">
        <v>( 訪看機３ )第     22 号</v>
      </c>
      <c r="AS1018" s="134" t="str">
        <v>( 訪看34 )第    386 号</v>
      </c>
      <c r="AT1018" s="134" t="str">
        <v>( 訪看40 )第    564 号</v>
      </c>
      <c r="BM1018" s="134" t="s">
        <v>12406</v>
      </c>
      <c r="BN1018" s="134" t="s">
        <v>12407</v>
      </c>
      <c r="BO1018" s="134" t="s">
        <v>12408</v>
      </c>
      <c r="BP1018" s="134" t="s">
        <v>12409</v>
      </c>
      <c r="BQ1018" s="134" t="s">
        <v>12410</v>
      </c>
    </row>
    <row r="1019" spans="1:75" ht="23.1" customHeight="1" thickBot="1">
      <c r="A1019" s="133"/>
      <c r="B1019" s="184"/>
      <c r="C1019" s="133"/>
      <c r="D1019" s="184"/>
      <c r="E1019" s="133"/>
      <c r="F1019" s="133"/>
      <c r="G1019" s="184"/>
      <c r="H1019" s="133"/>
      <c r="I1019" s="133"/>
      <c r="J1019" s="184"/>
      <c r="K1019" s="133"/>
      <c r="L1019" s="133"/>
      <c r="M1019" s="184"/>
      <c r="N1019" s="133"/>
      <c r="O1019" s="133"/>
      <c r="P1019" s="184"/>
      <c r="Q1019" s="133"/>
      <c r="R1019" s="184"/>
      <c r="S1019" s="133"/>
      <c r="T1019" s="133"/>
      <c r="U1019" s="133"/>
      <c r="V1019" s="133"/>
      <c r="W1019" s="184"/>
      <c r="X1019" s="133"/>
      <c r="Y1019" s="133"/>
      <c r="AB1019" s="134" t="s">
        <v>6911</v>
      </c>
      <c r="AC1019" s="146" t="e" cm="1">
        <f t="array" ref="AC1019">_xlfn.TEXTSPLIT(H1019,CHAR(10))</f>
        <v>#VALUE!</v>
      </c>
      <c r="AD1019" s="146"/>
      <c r="AE1019" s="146" t="e">
        <v>#VALUE!</v>
      </c>
      <c r="AG1019" s="134" t="e" cm="1" vm="1">
        <f t="array" ref="AG1019">_xlfn.TEXTJOIN(",",TRUE,_xlfn._xlws.FILTER(市町村コード!$B$2:$B$186,ISNUMBER(SEARCH(市町村コード!$B$2:$B$186,K1019))))</f>
        <v>#VALUE!</v>
      </c>
      <c r="AH1019" s="134" t="e" vm="1">
        <v>#VALUE!</v>
      </c>
      <c r="AI1019" s="134" t="str">
        <f t="shared" si="30"/>
        <v/>
      </c>
      <c r="AJ1019" s="134" t="str">
        <f t="shared" si="31"/>
        <v/>
      </c>
      <c r="AK1019" s="134" t="s">
        <v>6911</v>
      </c>
      <c r="AO1019" s="133"/>
      <c r="AP1019" s="134" t="e" cm="1">
        <f t="array" ref="AP1019">_xlfn.TEXTSPLIT(AO1019,CHAR(10))</f>
        <v>#VALUE!</v>
      </c>
      <c r="BM1019" s="134" t="e">
        <v>#VALUE!</v>
      </c>
    </row>
    <row r="1020" spans="1:75" ht="0.95" customHeight="1">
      <c r="A1020" s="133"/>
      <c r="B1020" s="183"/>
      <c r="C1020" s="183"/>
      <c r="D1020" s="183"/>
      <c r="E1020" s="183"/>
      <c r="F1020" s="183"/>
      <c r="G1020" s="183"/>
      <c r="H1020" s="183"/>
      <c r="I1020" s="183"/>
      <c r="J1020" s="183"/>
      <c r="K1020" s="183"/>
      <c r="L1020" s="183"/>
      <c r="M1020" s="183"/>
      <c r="N1020" s="183"/>
      <c r="O1020" s="183"/>
      <c r="P1020" s="183"/>
      <c r="Q1020" s="183"/>
      <c r="R1020" s="183"/>
      <c r="S1020" s="183"/>
      <c r="T1020" s="183"/>
      <c r="U1020" s="183"/>
      <c r="V1020" s="183"/>
      <c r="W1020" s="133"/>
      <c r="X1020" s="133"/>
      <c r="Y1020" s="133"/>
      <c r="AB1020" s="134" t="s">
        <v>6911</v>
      </c>
      <c r="AC1020" s="146" t="e" cm="1">
        <f t="array" ref="AC1020">_xlfn.TEXTSPLIT(H1020,CHAR(10))</f>
        <v>#VALUE!</v>
      </c>
      <c r="AD1020" s="146"/>
      <c r="AE1020" s="146" t="e">
        <v>#VALUE!</v>
      </c>
      <c r="AG1020" s="134" t="e" cm="1" vm="1">
        <f t="array" ref="AG1020">_xlfn.TEXTJOIN(",",TRUE,_xlfn._xlws.FILTER(市町村コード!$B$2:$B$186,ISNUMBER(SEARCH(市町村コード!$B$2:$B$186,K1020))))</f>
        <v>#VALUE!</v>
      </c>
      <c r="AH1020" s="134" t="e" vm="1">
        <v>#VALUE!</v>
      </c>
      <c r="AI1020" s="134" t="str">
        <f t="shared" si="30"/>
        <v/>
      </c>
      <c r="AJ1020" s="134" t="str">
        <f t="shared" si="31"/>
        <v/>
      </c>
      <c r="AK1020" s="134" t="s">
        <v>6911</v>
      </c>
      <c r="AP1020" s="134" t="e" cm="1">
        <f t="array" ref="AP1020">_xlfn.TEXTSPLIT(AO1020,CHAR(10))</f>
        <v>#VALUE!</v>
      </c>
      <c r="BM1020" s="134" t="e">
        <v>#VALUE!</v>
      </c>
    </row>
    <row r="1021" spans="1:75" ht="60" customHeight="1">
      <c r="A1021" s="133"/>
      <c r="B1021" s="133"/>
      <c r="C1021" s="133"/>
      <c r="D1021" s="133"/>
      <c r="E1021" s="133"/>
      <c r="F1021" s="133"/>
      <c r="G1021" s="133"/>
      <c r="H1021" s="133"/>
      <c r="I1021" s="133"/>
      <c r="J1021" s="133"/>
      <c r="K1021" s="133"/>
      <c r="L1021" s="133"/>
      <c r="M1021" s="133"/>
      <c r="N1021" s="133"/>
      <c r="O1021" s="133"/>
      <c r="P1021" s="133"/>
      <c r="Q1021" s="133"/>
      <c r="R1021" s="133"/>
      <c r="S1021" s="133"/>
      <c r="T1021" s="133"/>
      <c r="U1021" s="133"/>
      <c r="V1021" s="133"/>
      <c r="W1021" s="133"/>
      <c r="X1021" s="133"/>
      <c r="Y1021" s="133"/>
      <c r="AB1021" s="134" t="s">
        <v>6911</v>
      </c>
      <c r="AC1021" s="146" t="e" cm="1">
        <f t="array" ref="AC1021">_xlfn.TEXTSPLIT(H1021,CHAR(10))</f>
        <v>#VALUE!</v>
      </c>
      <c r="AD1021" s="146"/>
      <c r="AE1021" s="146" t="e">
        <v>#VALUE!</v>
      </c>
      <c r="AG1021" s="134" t="e" cm="1" vm="1">
        <f t="array" ref="AG1021">_xlfn.TEXTJOIN(",",TRUE,_xlfn._xlws.FILTER(市町村コード!$B$2:$B$186,ISNUMBER(SEARCH(市町村コード!$B$2:$B$186,K1021))))</f>
        <v>#VALUE!</v>
      </c>
      <c r="AH1021" s="134" t="e" vm="1">
        <v>#VALUE!</v>
      </c>
      <c r="AI1021" s="134" t="str">
        <f t="shared" si="30"/>
        <v/>
      </c>
      <c r="AJ1021" s="134" t="str">
        <f t="shared" si="31"/>
        <v/>
      </c>
      <c r="AK1021" s="134" t="s">
        <v>6911</v>
      </c>
      <c r="AO1021" s="133"/>
      <c r="AP1021" s="134" t="e" cm="1">
        <f t="array" ref="AP1021">_xlfn.TEXTSPLIT(AO1021,CHAR(10))</f>
        <v>#VALUE!</v>
      </c>
      <c r="BM1021" s="134" t="e">
        <v>#VALUE!</v>
      </c>
    </row>
    <row r="1022" spans="1:75" ht="12" customHeight="1">
      <c r="A1022" s="133"/>
      <c r="B1022" s="133"/>
      <c r="C1022" s="133"/>
      <c r="D1022" s="133"/>
      <c r="E1022" s="133"/>
      <c r="F1022" s="133"/>
      <c r="G1022" s="133"/>
      <c r="H1022" s="133"/>
      <c r="I1022" s="133"/>
      <c r="J1022" s="133"/>
      <c r="K1022" s="133"/>
      <c r="L1022" s="133"/>
      <c r="M1022" s="133"/>
      <c r="N1022" s="133"/>
      <c r="O1022" s="133"/>
      <c r="P1022" s="133"/>
      <c r="Q1022" s="133"/>
      <c r="R1022" s="133"/>
      <c r="S1022" s="133"/>
      <c r="T1022" s="133"/>
      <c r="U1022" s="133"/>
      <c r="V1022" s="133"/>
      <c r="W1022" s="133"/>
      <c r="X1022" s="133"/>
      <c r="Y1022" s="133"/>
      <c r="AB1022" s="134" t="s">
        <v>6911</v>
      </c>
      <c r="AC1022" s="146" t="e" cm="1">
        <f t="array" ref="AC1022">_xlfn.TEXTSPLIT(H1022,CHAR(10))</f>
        <v>#VALUE!</v>
      </c>
      <c r="AD1022" s="146"/>
      <c r="AE1022" s="146" t="e">
        <v>#VALUE!</v>
      </c>
      <c r="AG1022" s="134" t="e" cm="1" vm="1">
        <f t="array" ref="AG1022">_xlfn.TEXTJOIN(",",TRUE,_xlfn._xlws.FILTER(市町村コード!$B$2:$B$186,ISNUMBER(SEARCH(市町村コード!$B$2:$B$186,K1022))))</f>
        <v>#VALUE!</v>
      </c>
      <c r="AH1022" s="134" t="e" vm="1">
        <v>#VALUE!</v>
      </c>
      <c r="AI1022" s="134" t="str">
        <f t="shared" si="30"/>
        <v/>
      </c>
      <c r="AJ1022" s="134" t="str">
        <f t="shared" si="31"/>
        <v/>
      </c>
      <c r="AK1022" s="134" t="s">
        <v>6911</v>
      </c>
      <c r="AO1022" s="133"/>
      <c r="AP1022" s="134" t="e" cm="1">
        <f t="array" ref="AP1022">_xlfn.TEXTSPLIT(AO1022,CHAR(10))</f>
        <v>#VALUE!</v>
      </c>
      <c r="BM1022" s="134" t="e">
        <v>#VALUE!</v>
      </c>
    </row>
    <row r="1023" spans="1:75" ht="8.1" customHeight="1">
      <c r="A1023" s="133"/>
      <c r="B1023" s="133"/>
      <c r="C1023" s="133"/>
      <c r="D1023" s="133"/>
      <c r="E1023" s="133"/>
      <c r="F1023" s="133"/>
      <c r="G1023" s="133"/>
      <c r="H1023" s="133"/>
      <c r="I1023" s="178" t="s">
        <v>476</v>
      </c>
      <c r="J1023" s="178"/>
      <c r="K1023" s="178"/>
      <c r="L1023" s="133"/>
      <c r="M1023" s="133"/>
      <c r="N1023" s="133"/>
      <c r="O1023" s="133"/>
      <c r="P1023" s="133"/>
      <c r="Q1023" s="133"/>
      <c r="R1023" s="133"/>
      <c r="S1023" s="133"/>
      <c r="T1023" s="133"/>
      <c r="U1023" s="133"/>
      <c r="V1023" s="133"/>
      <c r="W1023" s="133"/>
      <c r="X1023" s="133"/>
      <c r="Y1023" s="133"/>
      <c r="AB1023" s="134" t="s">
        <v>6911</v>
      </c>
      <c r="AC1023" s="146" t="e" cm="1">
        <f t="array" ref="AC1023">_xlfn.TEXTSPLIT(H1023,CHAR(10))</f>
        <v>#VALUE!</v>
      </c>
      <c r="AD1023" s="146"/>
      <c r="AE1023" s="146" t="e">
        <v>#VALUE!</v>
      </c>
      <c r="AG1023" s="134" t="e" cm="1" vm="1">
        <f t="array" ref="AG1023">_xlfn.TEXTJOIN(",",TRUE,_xlfn._xlws.FILTER(市町村コード!$B$2:$B$186,ISNUMBER(SEARCH(市町村コード!$B$2:$B$186,K1023))))</f>
        <v>#VALUE!</v>
      </c>
      <c r="AH1023" s="134" t="e" vm="1">
        <v>#VALUE!</v>
      </c>
      <c r="AI1023" s="134" t="str">
        <f t="shared" si="30"/>
        <v/>
      </c>
      <c r="AJ1023" s="134" t="str">
        <f t="shared" si="31"/>
        <v/>
      </c>
      <c r="AK1023" s="134" t="s">
        <v>6911</v>
      </c>
      <c r="AO1023" s="133"/>
      <c r="AP1023" s="134" t="e" cm="1">
        <f t="array" ref="AP1023">_xlfn.TEXTSPLIT(AO1023,CHAR(10))</f>
        <v>#VALUE!</v>
      </c>
      <c r="BM1023" s="134" t="e">
        <v>#VALUE!</v>
      </c>
    </row>
    <row r="1024" spans="1:75" ht="12" customHeight="1">
      <c r="A1024" s="133"/>
      <c r="B1024" s="179"/>
      <c r="C1024" s="179"/>
      <c r="D1024" s="179"/>
      <c r="E1024" s="179"/>
      <c r="F1024" s="133"/>
      <c r="G1024" s="133"/>
      <c r="H1024" s="133"/>
      <c r="I1024" s="178"/>
      <c r="J1024" s="178"/>
      <c r="K1024" s="178"/>
      <c r="L1024" s="133"/>
      <c r="M1024" s="133"/>
      <c r="N1024" s="133"/>
      <c r="O1024" s="133"/>
      <c r="P1024" s="133"/>
      <c r="Q1024" s="133"/>
      <c r="R1024" s="133"/>
      <c r="S1024" s="133"/>
      <c r="T1024" s="133"/>
      <c r="U1024" s="133"/>
      <c r="V1024" s="133"/>
      <c r="W1024" s="133"/>
      <c r="X1024" s="133"/>
      <c r="Y1024" s="133"/>
      <c r="AB1024" s="134" t="s">
        <v>6911</v>
      </c>
      <c r="AC1024" s="146" t="e" cm="1">
        <f t="array" ref="AC1024">_xlfn.TEXTSPLIT(H1024,CHAR(10))</f>
        <v>#VALUE!</v>
      </c>
      <c r="AD1024" s="146"/>
      <c r="AE1024" s="146" t="e">
        <v>#VALUE!</v>
      </c>
      <c r="AG1024" s="134" t="e" cm="1" vm="1">
        <f t="array" ref="AG1024">_xlfn.TEXTJOIN(",",TRUE,_xlfn._xlws.FILTER(市町村コード!$B$2:$B$186,ISNUMBER(SEARCH(市町村コード!$B$2:$B$186,K1024))))</f>
        <v>#VALUE!</v>
      </c>
      <c r="AH1024" s="134" t="e" vm="1">
        <v>#VALUE!</v>
      </c>
      <c r="AI1024" s="134" t="str">
        <f t="shared" si="30"/>
        <v/>
      </c>
      <c r="AJ1024" s="134" t="str">
        <f t="shared" si="31"/>
        <v/>
      </c>
      <c r="AK1024" s="134" t="s">
        <v>6911</v>
      </c>
      <c r="AO1024" s="133"/>
      <c r="AP1024" s="134" t="e" cm="1">
        <f t="array" ref="AP1024">_xlfn.TEXTSPLIT(AO1024,CHAR(10))</f>
        <v>#VALUE!</v>
      </c>
      <c r="BM1024" s="134" t="e">
        <v>#VALUE!</v>
      </c>
    </row>
    <row r="1025" spans="1:73" ht="14.1" customHeight="1">
      <c r="A1025" s="133"/>
      <c r="B1025" s="133"/>
      <c r="C1025" s="180" t="s">
        <v>477</v>
      </c>
      <c r="D1025" s="180"/>
      <c r="E1025" s="180"/>
      <c r="F1025" s="180"/>
      <c r="G1025" s="180"/>
      <c r="H1025" s="180"/>
      <c r="I1025" s="180"/>
      <c r="J1025" s="180"/>
      <c r="K1025" s="180"/>
      <c r="L1025" s="133"/>
      <c r="M1025" s="133"/>
      <c r="N1025" s="133"/>
      <c r="O1025" s="181" t="s">
        <v>478</v>
      </c>
      <c r="P1025" s="181"/>
      <c r="Q1025" s="181"/>
      <c r="R1025" s="181"/>
      <c r="S1025" s="181"/>
      <c r="T1025" s="135" t="s">
        <v>941</v>
      </c>
      <c r="U1025" s="136" t="s">
        <v>480</v>
      </c>
      <c r="V1025" s="133"/>
      <c r="W1025" s="133"/>
      <c r="X1025" s="133"/>
      <c r="Y1025" s="133"/>
      <c r="AB1025" s="134" t="s">
        <v>6911</v>
      </c>
      <c r="AC1025" s="146" t="e" cm="1">
        <f t="array" ref="AC1025">_xlfn.TEXTSPLIT(H1025,CHAR(10))</f>
        <v>#VALUE!</v>
      </c>
      <c r="AD1025" s="146"/>
      <c r="AE1025" s="146" t="e">
        <v>#VALUE!</v>
      </c>
      <c r="AG1025" s="134" t="e" cm="1" vm="1">
        <f t="array" ref="AG1025">_xlfn.TEXTJOIN(",",TRUE,_xlfn._xlws.FILTER(市町村コード!$B$2:$B$186,ISNUMBER(SEARCH(市町村コード!$B$2:$B$186,K1025))))</f>
        <v>#VALUE!</v>
      </c>
      <c r="AH1025" s="134" t="e" vm="1">
        <v>#VALUE!</v>
      </c>
      <c r="AI1025" s="134" t="str">
        <f t="shared" si="30"/>
        <v/>
      </c>
      <c r="AJ1025" s="134" t="str">
        <f t="shared" si="31"/>
        <v/>
      </c>
      <c r="AK1025" s="134" t="s">
        <v>6911</v>
      </c>
      <c r="AP1025" s="134" t="e" cm="1">
        <f t="array" ref="AP1025">_xlfn.TEXTSPLIT(AO1025,CHAR(10))</f>
        <v>#VALUE!</v>
      </c>
      <c r="BM1025" s="134" t="e">
        <v>#VALUE!</v>
      </c>
    </row>
    <row r="1026" spans="1:73" ht="0.95" customHeight="1" thickBot="1">
      <c r="A1026" s="133"/>
      <c r="B1026" s="133"/>
      <c r="C1026" s="133"/>
      <c r="D1026" s="133"/>
      <c r="E1026" s="133"/>
      <c r="F1026" s="133"/>
      <c r="G1026" s="133"/>
      <c r="H1026" s="133"/>
      <c r="I1026" s="133"/>
      <c r="J1026" s="133"/>
      <c r="K1026" s="133"/>
      <c r="L1026" s="133"/>
      <c r="M1026" s="133"/>
      <c r="N1026" s="133"/>
      <c r="O1026" s="133"/>
      <c r="P1026" s="133"/>
      <c r="Q1026" s="133"/>
      <c r="R1026" s="133"/>
      <c r="S1026" s="133"/>
      <c r="T1026" s="133"/>
      <c r="U1026" s="133"/>
      <c r="V1026" s="133"/>
      <c r="W1026" s="133"/>
      <c r="X1026" s="133"/>
      <c r="Y1026" s="133"/>
      <c r="AB1026" s="134" t="s">
        <v>6911</v>
      </c>
      <c r="AC1026" s="146" t="e" cm="1">
        <f t="array" ref="AC1026">_xlfn.TEXTSPLIT(H1026,CHAR(10))</f>
        <v>#VALUE!</v>
      </c>
      <c r="AD1026" s="146"/>
      <c r="AE1026" s="146" t="e">
        <v>#VALUE!</v>
      </c>
      <c r="AG1026" s="134" t="e" cm="1" vm="1">
        <f t="array" ref="AG1026">_xlfn.TEXTJOIN(",",TRUE,_xlfn._xlws.FILTER(市町村コード!$B$2:$B$186,ISNUMBER(SEARCH(市町村コード!$B$2:$B$186,K1026))))</f>
        <v>#VALUE!</v>
      </c>
      <c r="AH1026" s="134" t="e" vm="1">
        <v>#VALUE!</v>
      </c>
      <c r="AI1026" s="134" t="str">
        <f t="shared" si="30"/>
        <v/>
      </c>
      <c r="AJ1026" s="134" t="str">
        <f t="shared" si="31"/>
        <v/>
      </c>
      <c r="AK1026" s="134" t="s">
        <v>6911</v>
      </c>
      <c r="AO1026" s="133"/>
      <c r="AP1026" s="134" t="e" cm="1">
        <f t="array" ref="AP1026">_xlfn.TEXTSPLIT(AO1026,CHAR(10))</f>
        <v>#VALUE!</v>
      </c>
      <c r="BM1026" s="134" t="e">
        <v>#VALUE!</v>
      </c>
    </row>
    <row r="1027" spans="1:73" ht="0.95" customHeight="1">
      <c r="A1027" s="133"/>
      <c r="B1027" s="176"/>
      <c r="C1027" s="176"/>
      <c r="D1027" s="176"/>
      <c r="E1027" s="176"/>
      <c r="F1027" s="176"/>
      <c r="G1027" s="176"/>
      <c r="H1027" s="176"/>
      <c r="I1027" s="176"/>
      <c r="J1027" s="176"/>
      <c r="K1027" s="176"/>
      <c r="L1027" s="176"/>
      <c r="M1027" s="176"/>
      <c r="N1027" s="176"/>
      <c r="O1027" s="176"/>
      <c r="P1027" s="176"/>
      <c r="Q1027" s="176"/>
      <c r="R1027" s="176"/>
      <c r="S1027" s="176"/>
      <c r="T1027" s="176"/>
      <c r="U1027" s="176"/>
      <c r="V1027" s="176"/>
      <c r="W1027" s="176"/>
      <c r="X1027" s="133"/>
      <c r="Y1027" s="133"/>
      <c r="AB1027" s="134" t="s">
        <v>6911</v>
      </c>
      <c r="AC1027" s="146" t="e" cm="1">
        <f t="array" ref="AC1027">_xlfn.TEXTSPLIT(H1027,CHAR(10))</f>
        <v>#VALUE!</v>
      </c>
      <c r="AD1027" s="146"/>
      <c r="AE1027" s="146" t="e">
        <v>#VALUE!</v>
      </c>
      <c r="AG1027" s="134" t="e" cm="1" vm="1">
        <f t="array" ref="AG1027">_xlfn.TEXTJOIN(",",TRUE,_xlfn._xlws.FILTER(市町村コード!$B$2:$B$186,ISNUMBER(SEARCH(市町村コード!$B$2:$B$186,K1027))))</f>
        <v>#VALUE!</v>
      </c>
      <c r="AH1027" s="134" t="e" vm="1">
        <v>#VALUE!</v>
      </c>
      <c r="AI1027" s="134" t="str">
        <f t="shared" si="30"/>
        <v/>
      </c>
      <c r="AJ1027" s="134" t="str">
        <f t="shared" si="31"/>
        <v/>
      </c>
      <c r="AK1027" s="134" t="s">
        <v>6911</v>
      </c>
      <c r="AP1027" s="134" t="e" cm="1">
        <f t="array" ref="AP1027">_xlfn.TEXTSPLIT(AO1027,CHAR(10))</f>
        <v>#VALUE!</v>
      </c>
      <c r="BM1027" s="134" t="e">
        <v>#VALUE!</v>
      </c>
    </row>
    <row r="1028" spans="1:73" ht="15.95" customHeight="1" thickBot="1">
      <c r="A1028" s="133"/>
      <c r="B1028" s="137"/>
      <c r="C1028" s="138" t="s">
        <v>481</v>
      </c>
      <c r="D1028" s="137"/>
      <c r="E1028" s="177" t="s">
        <v>482</v>
      </c>
      <c r="F1028" s="177"/>
      <c r="G1028" s="137"/>
      <c r="H1028" s="177" t="s">
        <v>483</v>
      </c>
      <c r="I1028" s="177"/>
      <c r="J1028" s="137"/>
      <c r="K1028" s="177" t="s">
        <v>484</v>
      </c>
      <c r="L1028" s="177"/>
      <c r="M1028" s="137"/>
      <c r="N1028" s="177" t="s">
        <v>485</v>
      </c>
      <c r="O1028" s="177"/>
      <c r="P1028" s="137"/>
      <c r="Q1028" s="139" t="s">
        <v>486</v>
      </c>
      <c r="R1028" s="137"/>
      <c r="S1028" s="177" t="s">
        <v>487</v>
      </c>
      <c r="T1028" s="177"/>
      <c r="U1028" s="177"/>
      <c r="V1028" s="177"/>
      <c r="W1028" s="137"/>
      <c r="X1028" s="133"/>
      <c r="Y1028" s="133"/>
      <c r="AB1028" s="134" t="s">
        <v>482</v>
      </c>
      <c r="AC1028" s="146" t="str" cm="1">
        <f t="array" ref="AC1028">_xlfn.TEXTSPLIT(H1028,CHAR(10))</f>
        <v>事業者名/事業所名</v>
      </c>
      <c r="AD1028" s="146"/>
      <c r="AE1028" s="146" t="s">
        <v>483</v>
      </c>
      <c r="AG1028" s="134" t="e" cm="1" vm="1">
        <f t="array" ref="AG1028">_xlfn.TEXTJOIN(",",TRUE,_xlfn._xlws.FILTER(市町村コード!$B$2:$B$186,ISNUMBER(SEARCH(市町村コード!$B$2:$B$186,K1028))))</f>
        <v>#VALUE!</v>
      </c>
      <c r="AH1028" s="134" t="e" vm="1">
        <v>#VALUE!</v>
      </c>
      <c r="AI1028" s="134" t="str">
        <f t="shared" si="30"/>
        <v/>
      </c>
      <c r="AJ1028" s="134" t="str">
        <f t="shared" si="31"/>
        <v>事業所所在地</v>
      </c>
      <c r="AK1028" s="134" t="s">
        <v>484</v>
      </c>
      <c r="AO1028" s="139" t="s">
        <v>486</v>
      </c>
      <c r="AP1028" s="134" t="str" cm="1">
        <f t="array" ref="AP1028">_xlfn.TEXTSPLIT(AO1028,CHAR(10))</f>
        <v>受理番号</v>
      </c>
      <c r="BM1028" s="134" t="s">
        <v>486</v>
      </c>
    </row>
    <row r="1029" spans="1:73" ht="48" customHeight="1" thickBot="1">
      <c r="A1029" s="133"/>
      <c r="B1029" s="184"/>
      <c r="C1029" s="140" t="s">
        <v>2998</v>
      </c>
      <c r="D1029" s="184"/>
      <c r="E1029" s="174" t="s">
        <v>2999</v>
      </c>
      <c r="F1029" s="174"/>
      <c r="G1029" s="184"/>
      <c r="H1029" s="175" t="s">
        <v>3000</v>
      </c>
      <c r="I1029" s="175"/>
      <c r="J1029" s="184"/>
      <c r="K1029" s="175" t="s">
        <v>3001</v>
      </c>
      <c r="L1029" s="175"/>
      <c r="M1029" s="184"/>
      <c r="N1029" s="182" t="s">
        <v>3002</v>
      </c>
      <c r="O1029" s="182"/>
      <c r="P1029" s="184"/>
      <c r="Q1029" s="141" t="s">
        <v>3003</v>
      </c>
      <c r="R1029" s="184"/>
      <c r="S1029" s="173" t="s">
        <v>3004</v>
      </c>
      <c r="T1029" s="173"/>
      <c r="U1029" s="173"/>
      <c r="V1029" s="173"/>
      <c r="W1029" s="184"/>
      <c r="X1029" s="133"/>
      <c r="Y1029" s="133"/>
      <c r="AB1029" s="134" t="s">
        <v>9474</v>
      </c>
      <c r="AC1029" s="146" t="str" cm="1">
        <f t="array" ref="AC1029:AD1029">_xlfn.TEXTSPLIT(H1029,CHAR(10))</f>
        <v>一般社団法人療養生活支援協議会</v>
      </c>
      <c r="AD1029" s="146" t="str">
        <v>訪問看護ステーション　さんさんさん</v>
      </c>
      <c r="AE1029" s="146" t="s">
        <v>7615</v>
      </c>
      <c r="AF1029" s="134" t="s">
        <v>8213</v>
      </c>
      <c r="AG1029" s="134" t="str" cm="1">
        <f t="array" ref="AG1029">_xlfn.TEXTJOIN(",",TRUE,_xlfn._xlws.FILTER(市町村コード!$B$2:$B$186,ISNUMBER(SEARCH(市町村コード!$B$2:$B$186,K1029))))</f>
        <v>札幌市</v>
      </c>
      <c r="AH1029" s="134" t="s">
        <v>6712</v>
      </c>
      <c r="AI1029" s="134" t="str">
        <f t="shared" si="30"/>
        <v xml:space="preserve">
札幌市厚別区厚別西一条２丁目１－１７グランシーＡＮ２０５号</v>
      </c>
      <c r="AJ1029" s="134" t="str">
        <f t="shared" si="31"/>
        <v>〒004－0061</v>
      </c>
      <c r="AK1029" s="134" t="s">
        <v>7148</v>
      </c>
      <c r="AO1029" s="142" t="s">
        <v>3003</v>
      </c>
      <c r="AP1029" s="134" t="str" cm="1">
        <f t="array" ref="AP1029:AT1029">_xlfn.TEXTSPLIT(AO1029,CHAR(10))</f>
        <v>( 訪看10 )第    503 号</v>
      </c>
      <c r="AQ1029" s="134" t="str">
        <v>( 訪看24 )第    770 号</v>
      </c>
      <c r="AR1029" s="134" t="str">
        <v>( 訪看25 )第    844 号</v>
      </c>
      <c r="AS1029" s="134" t="str">
        <v>( 訪看27 )第    237 号</v>
      </c>
      <c r="AT1029" s="134" t="str">
        <v>( 訪看28 )第    147 号</v>
      </c>
      <c r="BM1029" s="134" t="s">
        <v>12411</v>
      </c>
      <c r="BN1029" s="134" t="s">
        <v>12412</v>
      </c>
      <c r="BO1029" s="134" t="s">
        <v>12413</v>
      </c>
      <c r="BP1029" s="134" t="s">
        <v>12414</v>
      </c>
      <c r="BQ1029" s="134" t="s">
        <v>12415</v>
      </c>
    </row>
    <row r="1030" spans="1:73" ht="75" customHeight="1" thickBot="1">
      <c r="A1030" s="133"/>
      <c r="B1030" s="184"/>
      <c r="C1030" s="140" t="s">
        <v>3005</v>
      </c>
      <c r="D1030" s="184"/>
      <c r="E1030" s="174" t="s">
        <v>3006</v>
      </c>
      <c r="F1030" s="174"/>
      <c r="G1030" s="184"/>
      <c r="H1030" s="175" t="s">
        <v>3007</v>
      </c>
      <c r="I1030" s="175"/>
      <c r="J1030" s="184"/>
      <c r="K1030" s="175" t="s">
        <v>3008</v>
      </c>
      <c r="L1030" s="175"/>
      <c r="M1030" s="184"/>
      <c r="N1030" s="182" t="s">
        <v>3009</v>
      </c>
      <c r="O1030" s="182"/>
      <c r="P1030" s="184"/>
      <c r="Q1030" s="141" t="s">
        <v>3010</v>
      </c>
      <c r="R1030" s="184"/>
      <c r="S1030" s="173" t="s">
        <v>3011</v>
      </c>
      <c r="T1030" s="173"/>
      <c r="U1030" s="173"/>
      <c r="V1030" s="173"/>
      <c r="W1030" s="184"/>
      <c r="X1030" s="133"/>
      <c r="Y1030" s="133"/>
      <c r="AB1030" s="134" t="s">
        <v>9475</v>
      </c>
      <c r="AC1030" s="146" t="str" cm="1">
        <f t="array" ref="AC1030:AD1030">_xlfn.TEXTSPLIT(H1030,CHAR(10))</f>
        <v>株式会社プリコーション</v>
      </c>
      <c r="AD1030" s="146" t="str">
        <v>訪問看護ステーション　いっぽ　にほ　さんぽ</v>
      </c>
      <c r="AE1030" s="146" t="s">
        <v>8214</v>
      </c>
      <c r="AF1030" s="134" t="s">
        <v>8215</v>
      </c>
      <c r="AG1030" s="134" t="str" cm="1">
        <f t="array" ref="AG1030">_xlfn.TEXTJOIN(",",TRUE,_xlfn._xlws.FILTER(市町村コード!$B$2:$B$186,ISNUMBER(SEARCH(市町村コード!$B$2:$B$186,K1030))))</f>
        <v>札幌市</v>
      </c>
      <c r="AH1030" s="134" t="s">
        <v>6712</v>
      </c>
      <c r="AI1030" s="134" t="str">
        <f t="shared" si="30"/>
        <v xml:space="preserve">
札幌市白石区南郷通７丁目北５－１６第１中澤ビル２０１号室</v>
      </c>
      <c r="AJ1030" s="134" t="str">
        <f t="shared" si="31"/>
        <v>〒003－0023</v>
      </c>
      <c r="AK1030" s="134" t="s">
        <v>7112</v>
      </c>
      <c r="AO1030" s="142" t="s">
        <v>3010</v>
      </c>
      <c r="AP1030" s="134" t="str" cm="1">
        <f t="array" ref="AP1030:AV1030">_xlfn.TEXTSPLIT(AO1030,CHAR(10))</f>
        <v>( 訪看10 )第    510 号</v>
      </c>
      <c r="AQ1030" s="134" t="str">
        <v>( 訪看23 )第    775 号</v>
      </c>
      <c r="AR1030" s="134" t="str">
        <v>( 訪看25 )第    849 号</v>
      </c>
      <c r="AS1030" s="134" t="str">
        <v>( 訪看34 )第     88 号</v>
      </c>
      <c r="AT1030" s="134" t="str">
        <v>( 訪ベⅠ１ )第    516 号</v>
      </c>
      <c r="AU1030" s="134" t="str">
        <v>( 訪看40 )第    639 号</v>
      </c>
      <c r="AV1030" s="134" t="str">
        <v>( 訪看41 )第    231 号</v>
      </c>
      <c r="BM1030" s="134" t="s">
        <v>12416</v>
      </c>
      <c r="BN1030" s="134" t="s">
        <v>12417</v>
      </c>
      <c r="BO1030" s="134" t="s">
        <v>12418</v>
      </c>
      <c r="BP1030" s="134" t="s">
        <v>12419</v>
      </c>
      <c r="BQ1030" s="134" t="s">
        <v>12420</v>
      </c>
      <c r="BR1030" s="134" t="s">
        <v>12421</v>
      </c>
      <c r="BS1030" s="134" t="s">
        <v>12422</v>
      </c>
    </row>
    <row r="1031" spans="1:73" ht="84" customHeight="1" thickBot="1">
      <c r="A1031" s="133"/>
      <c r="B1031" s="184"/>
      <c r="C1031" s="140" t="s">
        <v>3012</v>
      </c>
      <c r="D1031" s="184"/>
      <c r="E1031" s="174" t="s">
        <v>3013</v>
      </c>
      <c r="F1031" s="174"/>
      <c r="G1031" s="184"/>
      <c r="H1031" s="175" t="s">
        <v>3014</v>
      </c>
      <c r="I1031" s="175"/>
      <c r="J1031" s="184"/>
      <c r="K1031" s="175" t="s">
        <v>3015</v>
      </c>
      <c r="L1031" s="175"/>
      <c r="M1031" s="184"/>
      <c r="N1031" s="182" t="s">
        <v>3016</v>
      </c>
      <c r="O1031" s="182"/>
      <c r="P1031" s="184"/>
      <c r="Q1031" s="141" t="s">
        <v>3017</v>
      </c>
      <c r="R1031" s="184"/>
      <c r="S1031" s="173" t="s">
        <v>3018</v>
      </c>
      <c r="T1031" s="173"/>
      <c r="U1031" s="173"/>
      <c r="V1031" s="173"/>
      <c r="W1031" s="184"/>
      <c r="X1031" s="133"/>
      <c r="Y1031" s="133"/>
      <c r="AB1031" s="134" t="s">
        <v>9476</v>
      </c>
      <c r="AC1031" s="146" t="str" cm="1">
        <f t="array" ref="AC1031:AD1031">_xlfn.TEXTSPLIT(H1031,CHAR(10))</f>
        <v>株式会社モカ</v>
      </c>
      <c r="AD1031" s="146" t="str">
        <v>もか訪問看護ステーション</v>
      </c>
      <c r="AE1031" s="146" t="s">
        <v>8216</v>
      </c>
      <c r="AF1031" s="134" t="s">
        <v>8217</v>
      </c>
      <c r="AG1031" s="134" t="str" cm="1">
        <f t="array" ref="AG1031">_xlfn.TEXTJOIN(",",TRUE,_xlfn._xlws.FILTER(市町村コード!$B$2:$B$186,ISNUMBER(SEARCH(市町村コード!$B$2:$B$186,K1031))))</f>
        <v>札幌市</v>
      </c>
      <c r="AH1031" s="134" t="s">
        <v>6712</v>
      </c>
      <c r="AI1031" s="134" t="str">
        <f t="shared" si="30"/>
        <v xml:space="preserve">
札幌市豊平区月寒西四条８丁目２番４７号</v>
      </c>
      <c r="AJ1031" s="134" t="str">
        <f t="shared" si="31"/>
        <v>〒062－0024</v>
      </c>
      <c r="AK1031" s="134" t="s">
        <v>7089</v>
      </c>
      <c r="AO1031" s="142" t="s">
        <v>3017</v>
      </c>
      <c r="AP1031" s="134" t="str" cm="1">
        <f t="array" ref="AP1031:AX1031">_xlfn.TEXTSPLIT(AO1031,CHAR(10))</f>
        <v>( 訪看10 )第    593 号</v>
      </c>
      <c r="AQ1031" s="134" t="str">
        <v>( 訪看24 )第    794 号</v>
      </c>
      <c r="AR1031" s="134" t="str">
        <v>( 訪看25 )第    868 号</v>
      </c>
      <c r="AS1031" s="134" t="str">
        <v>( 訪看27 )第    293 号</v>
      </c>
      <c r="AT1031" s="134" t="str">
        <v>( 訪看28 )第    193 号</v>
      </c>
      <c r="AU1031" s="134" t="str">
        <v>( 訪看34 )第     89 号</v>
      </c>
      <c r="AV1031" s="134" t="str">
        <v>( 訪看35 )第      3 号</v>
      </c>
      <c r="AW1031" s="134" t="str">
        <v>( 訪看40 )第      3 号</v>
      </c>
      <c r="AX1031" s="134" t="str">
        <v>( 訪看41 )第    452 号</v>
      </c>
      <c r="BM1031" s="134" t="s">
        <v>12423</v>
      </c>
      <c r="BN1031" s="134" t="s">
        <v>12424</v>
      </c>
      <c r="BO1031" s="134" t="s">
        <v>12425</v>
      </c>
      <c r="BP1031" s="134" t="s">
        <v>12426</v>
      </c>
      <c r="BQ1031" s="134" t="s">
        <v>12427</v>
      </c>
      <c r="BR1031" s="134" t="s">
        <v>12428</v>
      </c>
      <c r="BS1031" s="134" t="s">
        <v>12429</v>
      </c>
      <c r="BT1031" s="134" t="s">
        <v>12430</v>
      </c>
      <c r="BU1031" s="134" t="s">
        <v>12431</v>
      </c>
    </row>
    <row r="1032" spans="1:73" ht="48" customHeight="1" thickBot="1">
      <c r="A1032" s="133"/>
      <c r="B1032" s="184"/>
      <c r="C1032" s="140" t="s">
        <v>3019</v>
      </c>
      <c r="D1032" s="184"/>
      <c r="E1032" s="174" t="s">
        <v>3020</v>
      </c>
      <c r="F1032" s="174"/>
      <c r="G1032" s="184"/>
      <c r="H1032" s="175" t="s">
        <v>3021</v>
      </c>
      <c r="I1032" s="175"/>
      <c r="J1032" s="184"/>
      <c r="K1032" s="175" t="s">
        <v>3022</v>
      </c>
      <c r="L1032" s="175"/>
      <c r="M1032" s="184"/>
      <c r="N1032" s="182" t="s">
        <v>3023</v>
      </c>
      <c r="O1032" s="182"/>
      <c r="P1032" s="184"/>
      <c r="Q1032" s="141" t="s">
        <v>3024</v>
      </c>
      <c r="R1032" s="184"/>
      <c r="S1032" s="173" t="s">
        <v>712</v>
      </c>
      <c r="T1032" s="173"/>
      <c r="U1032" s="173"/>
      <c r="V1032" s="173"/>
      <c r="W1032" s="184"/>
      <c r="X1032" s="133"/>
      <c r="Y1032" s="133"/>
      <c r="AB1032" s="134" t="s">
        <v>9477</v>
      </c>
      <c r="AC1032" s="146" t="str" cm="1">
        <f t="array" ref="AC1032:AD1032">_xlfn.TEXTSPLIT(H1032,CHAR(10))</f>
        <v>株式会社ノアコンツェル</v>
      </c>
      <c r="AD1032" s="146" t="str">
        <v>訪問看護ステーション　ナースケアーズ福住南</v>
      </c>
      <c r="AE1032" s="146" t="s">
        <v>7625</v>
      </c>
      <c r="AF1032" s="134" t="s">
        <v>8218</v>
      </c>
      <c r="AG1032" s="134" t="str" cm="1">
        <f t="array" ref="AG1032">_xlfn.TEXTJOIN(",",TRUE,_xlfn._xlws.FILTER(市町村コード!$B$2:$B$186,ISNUMBER(SEARCH(市町村コード!$B$2:$B$186,K1032))))</f>
        <v>札幌市</v>
      </c>
      <c r="AH1032" s="134" t="s">
        <v>6712</v>
      </c>
      <c r="AI1032" s="134" t="str">
        <f t="shared" si="30"/>
        <v xml:space="preserve">
札幌市豊平区福住一条５丁目３－１ノアガーデン　シーズンベル１Ｆ</v>
      </c>
      <c r="AJ1032" s="134" t="str">
        <f t="shared" si="31"/>
        <v>〒062－0041</v>
      </c>
      <c r="AK1032" s="134" t="s">
        <v>7127</v>
      </c>
      <c r="AO1032" s="142" t="s">
        <v>3024</v>
      </c>
      <c r="AP1032" s="134" t="str" cm="1">
        <f t="array" ref="AP1032:AS1032">_xlfn.TEXTSPLIT(AO1032,CHAR(10))</f>
        <v>( 訪看23 )第   1196 号</v>
      </c>
      <c r="AQ1032" s="134" t="str">
        <v>( 訪看25 )第   1247 号</v>
      </c>
      <c r="AR1032" s="134" t="str">
        <v>( 訪ベⅠ１ )第    625 号</v>
      </c>
      <c r="AS1032" s="134" t="str">
        <v>( 訪看41 )第     63 号</v>
      </c>
      <c r="BM1032" s="134" t="s">
        <v>12432</v>
      </c>
      <c r="BN1032" s="134" t="s">
        <v>12433</v>
      </c>
      <c r="BO1032" s="134" t="s">
        <v>12434</v>
      </c>
      <c r="BP1032" s="134" t="s">
        <v>12435</v>
      </c>
    </row>
    <row r="1033" spans="1:73" ht="102" customHeight="1" thickBot="1">
      <c r="A1033" s="133"/>
      <c r="B1033" s="184"/>
      <c r="C1033" s="140" t="s">
        <v>3025</v>
      </c>
      <c r="D1033" s="184"/>
      <c r="E1033" s="174" t="s">
        <v>3026</v>
      </c>
      <c r="F1033" s="174"/>
      <c r="G1033" s="184"/>
      <c r="H1033" s="175" t="s">
        <v>3027</v>
      </c>
      <c r="I1033" s="175"/>
      <c r="J1033" s="184"/>
      <c r="K1033" s="175" t="s">
        <v>3028</v>
      </c>
      <c r="L1033" s="175"/>
      <c r="M1033" s="184"/>
      <c r="N1033" s="182" t="s">
        <v>3029</v>
      </c>
      <c r="O1033" s="182"/>
      <c r="P1033" s="184"/>
      <c r="Q1033" s="141" t="s">
        <v>3030</v>
      </c>
      <c r="R1033" s="184"/>
      <c r="S1033" s="173" t="s">
        <v>3031</v>
      </c>
      <c r="T1033" s="173"/>
      <c r="U1033" s="173"/>
      <c r="V1033" s="173"/>
      <c r="W1033" s="184"/>
      <c r="X1033" s="133"/>
      <c r="Y1033" s="133"/>
      <c r="AB1033" s="134" t="s">
        <v>9478</v>
      </c>
      <c r="AC1033" s="146" t="str" cm="1">
        <f t="array" ref="AC1033:AD1033">_xlfn.TEXTSPLIT(H1033,CHAR(10))</f>
        <v>株式会社きずな</v>
      </c>
      <c r="AD1033" s="146" t="str">
        <v>パルム訪問看護澄川</v>
      </c>
      <c r="AE1033" s="146" t="s">
        <v>7670</v>
      </c>
      <c r="AF1033" s="134" t="s">
        <v>8219</v>
      </c>
      <c r="AG1033" s="134" t="str" cm="1">
        <f t="array" ref="AG1033">_xlfn.TEXTJOIN(",",TRUE,_xlfn._xlws.FILTER(市町村コード!$B$2:$B$186,ISNUMBER(SEARCH(市町村コード!$B$2:$B$186,K1033))))</f>
        <v>札幌市</v>
      </c>
      <c r="AH1033" s="134" t="s">
        <v>6712</v>
      </c>
      <c r="AI1033" s="134" t="str">
        <f t="shared" ref="AI1033:AI1096" si="32">MID(K1033,10,300)</f>
        <v xml:space="preserve">
札幌市南区澄川五条３丁目３－４１</v>
      </c>
      <c r="AJ1033" s="134" t="str">
        <f t="shared" ref="AJ1033:AJ1096" si="33">LEFT(K1033,9)</f>
        <v>〒005－0005</v>
      </c>
      <c r="AK1033" s="134" t="s">
        <v>7149</v>
      </c>
      <c r="AO1033" s="142" t="s">
        <v>3030</v>
      </c>
      <c r="AP1033" s="134" t="str" cm="1">
        <f t="array" ref="AP1033:AW1033">_xlfn.TEXTSPLIT(AO1033,CHAR(10))</f>
        <v>( 訪看23 )第    806 号</v>
      </c>
      <c r="AQ1033" s="134" t="str">
        <v>( 訪看25 )第    880 号</v>
      </c>
      <c r="AR1033" s="134" t="str">
        <v>( 訪看32 )第     23 号</v>
      </c>
      <c r="AS1033" s="134" t="str">
        <v>( 訪看36 )第     35 号</v>
      </c>
      <c r="AT1033" s="134" t="str">
        <v>( 訪ベⅠ１ )第     19 号</v>
      </c>
      <c r="AU1033" s="134" t="str">
        <v>( 訪ベⅠ１注 )第    117 号</v>
      </c>
      <c r="AV1033" s="134" t="str">
        <v>( 訪ベⅡ１８ )第      5 号</v>
      </c>
      <c r="AW1033" s="134" t="str">
        <v>( 訪看41 )第    232 号</v>
      </c>
      <c r="BM1033" s="134" t="s">
        <v>12436</v>
      </c>
      <c r="BN1033" s="134" t="s">
        <v>12437</v>
      </c>
      <c r="BO1033" s="134" t="s">
        <v>12438</v>
      </c>
      <c r="BP1033" s="134" t="s">
        <v>12439</v>
      </c>
      <c r="BQ1033" s="134" t="s">
        <v>12440</v>
      </c>
      <c r="BR1033" s="134" t="s">
        <v>12441</v>
      </c>
      <c r="BS1033" s="134" t="s">
        <v>12442</v>
      </c>
      <c r="BT1033" s="134" t="s">
        <v>12443</v>
      </c>
    </row>
    <row r="1034" spans="1:73" ht="113.1" customHeight="1" thickBot="1">
      <c r="A1034" s="133"/>
      <c r="B1034" s="184"/>
      <c r="C1034" s="133"/>
      <c r="D1034" s="184"/>
      <c r="E1034" s="133"/>
      <c r="F1034" s="133"/>
      <c r="G1034" s="184"/>
      <c r="H1034" s="133"/>
      <c r="I1034" s="133"/>
      <c r="J1034" s="184"/>
      <c r="K1034" s="133"/>
      <c r="L1034" s="133"/>
      <c r="M1034" s="184"/>
      <c r="N1034" s="133"/>
      <c r="O1034" s="133"/>
      <c r="P1034" s="184"/>
      <c r="Q1034" s="133"/>
      <c r="R1034" s="184"/>
      <c r="S1034" s="133"/>
      <c r="T1034" s="133"/>
      <c r="U1034" s="133"/>
      <c r="V1034" s="133"/>
      <c r="W1034" s="184"/>
      <c r="X1034" s="133"/>
      <c r="Y1034" s="133"/>
      <c r="AB1034" s="134" t="s">
        <v>6911</v>
      </c>
      <c r="AC1034" s="146" t="e" cm="1">
        <f t="array" ref="AC1034">_xlfn.TEXTSPLIT(H1034,CHAR(10))</f>
        <v>#VALUE!</v>
      </c>
      <c r="AD1034" s="146"/>
      <c r="AE1034" s="146" t="e">
        <v>#VALUE!</v>
      </c>
      <c r="AG1034" s="134" t="e" cm="1" vm="1">
        <f t="array" ref="AG1034">_xlfn.TEXTJOIN(",",TRUE,_xlfn._xlws.FILTER(市町村コード!$B$2:$B$186,ISNUMBER(SEARCH(市町村コード!$B$2:$B$186,K1034))))</f>
        <v>#VALUE!</v>
      </c>
      <c r="AH1034" s="134" t="e" vm="1">
        <v>#VALUE!</v>
      </c>
      <c r="AI1034" s="134" t="str">
        <f t="shared" si="32"/>
        <v/>
      </c>
      <c r="AJ1034" s="134" t="str">
        <f t="shared" si="33"/>
        <v/>
      </c>
      <c r="AK1034" s="134" t="s">
        <v>6911</v>
      </c>
      <c r="AO1034" s="133"/>
      <c r="AP1034" s="134" t="e" cm="1">
        <f t="array" ref="AP1034">_xlfn.TEXTSPLIT(AO1034,CHAR(10))</f>
        <v>#VALUE!</v>
      </c>
      <c r="BM1034" s="134" t="e">
        <v>#VALUE!</v>
      </c>
    </row>
    <row r="1035" spans="1:73" ht="0.95" customHeight="1">
      <c r="A1035" s="133"/>
      <c r="B1035" s="183"/>
      <c r="C1035" s="183"/>
      <c r="D1035" s="183"/>
      <c r="E1035" s="183"/>
      <c r="F1035" s="183"/>
      <c r="G1035" s="183"/>
      <c r="H1035" s="183"/>
      <c r="I1035" s="183"/>
      <c r="J1035" s="183"/>
      <c r="K1035" s="183"/>
      <c r="L1035" s="183"/>
      <c r="M1035" s="183"/>
      <c r="N1035" s="183"/>
      <c r="O1035" s="183"/>
      <c r="P1035" s="183"/>
      <c r="Q1035" s="183"/>
      <c r="R1035" s="183"/>
      <c r="S1035" s="183"/>
      <c r="T1035" s="183"/>
      <c r="U1035" s="183"/>
      <c r="V1035" s="183"/>
      <c r="W1035" s="133"/>
      <c r="X1035" s="133"/>
      <c r="Y1035" s="133"/>
      <c r="AB1035" s="134" t="s">
        <v>6911</v>
      </c>
      <c r="AC1035" s="146" t="e" cm="1">
        <f t="array" ref="AC1035">_xlfn.TEXTSPLIT(H1035,CHAR(10))</f>
        <v>#VALUE!</v>
      </c>
      <c r="AD1035" s="146"/>
      <c r="AE1035" s="146" t="e">
        <v>#VALUE!</v>
      </c>
      <c r="AG1035" s="134" t="e" cm="1" vm="1">
        <f t="array" ref="AG1035">_xlfn.TEXTJOIN(",",TRUE,_xlfn._xlws.FILTER(市町村コード!$B$2:$B$186,ISNUMBER(SEARCH(市町村コード!$B$2:$B$186,K1035))))</f>
        <v>#VALUE!</v>
      </c>
      <c r="AH1035" s="134" t="e" vm="1">
        <v>#VALUE!</v>
      </c>
      <c r="AI1035" s="134" t="str">
        <f t="shared" si="32"/>
        <v/>
      </c>
      <c r="AJ1035" s="134" t="str">
        <f t="shared" si="33"/>
        <v/>
      </c>
      <c r="AK1035" s="134" t="s">
        <v>6911</v>
      </c>
      <c r="AP1035" s="134" t="e" cm="1">
        <f t="array" ref="AP1035">_xlfn.TEXTSPLIT(AO1035,CHAR(10))</f>
        <v>#VALUE!</v>
      </c>
      <c r="BM1035" s="134" t="e">
        <v>#VALUE!</v>
      </c>
    </row>
    <row r="1036" spans="1:73" ht="60" customHeight="1">
      <c r="A1036" s="133"/>
      <c r="B1036" s="133"/>
      <c r="C1036" s="133"/>
      <c r="D1036" s="133"/>
      <c r="E1036" s="133"/>
      <c r="F1036" s="133"/>
      <c r="G1036" s="133"/>
      <c r="H1036" s="133"/>
      <c r="I1036" s="133"/>
      <c r="J1036" s="133"/>
      <c r="K1036" s="133"/>
      <c r="L1036" s="133"/>
      <c r="M1036" s="133"/>
      <c r="N1036" s="133"/>
      <c r="O1036" s="133"/>
      <c r="P1036" s="133"/>
      <c r="Q1036" s="133"/>
      <c r="R1036" s="133"/>
      <c r="S1036" s="133"/>
      <c r="T1036" s="133"/>
      <c r="U1036" s="133"/>
      <c r="V1036" s="133"/>
      <c r="W1036" s="133"/>
      <c r="X1036" s="133"/>
      <c r="Y1036" s="133"/>
      <c r="AB1036" s="134" t="s">
        <v>6911</v>
      </c>
      <c r="AC1036" s="146" t="e" cm="1">
        <f t="array" ref="AC1036">_xlfn.TEXTSPLIT(H1036,CHAR(10))</f>
        <v>#VALUE!</v>
      </c>
      <c r="AD1036" s="146"/>
      <c r="AE1036" s="146" t="e">
        <v>#VALUE!</v>
      </c>
      <c r="AG1036" s="134" t="e" cm="1" vm="1">
        <f t="array" ref="AG1036">_xlfn.TEXTJOIN(",",TRUE,_xlfn._xlws.FILTER(市町村コード!$B$2:$B$186,ISNUMBER(SEARCH(市町村コード!$B$2:$B$186,K1036))))</f>
        <v>#VALUE!</v>
      </c>
      <c r="AH1036" s="134" t="e" vm="1">
        <v>#VALUE!</v>
      </c>
      <c r="AI1036" s="134" t="str">
        <f t="shared" si="32"/>
        <v/>
      </c>
      <c r="AJ1036" s="134" t="str">
        <f t="shared" si="33"/>
        <v/>
      </c>
      <c r="AK1036" s="134" t="s">
        <v>6911</v>
      </c>
      <c r="AO1036" s="133"/>
      <c r="AP1036" s="134" t="e" cm="1">
        <f t="array" ref="AP1036">_xlfn.TEXTSPLIT(AO1036,CHAR(10))</f>
        <v>#VALUE!</v>
      </c>
      <c r="BM1036" s="134" t="e">
        <v>#VALUE!</v>
      </c>
    </row>
    <row r="1037" spans="1:73" ht="12" customHeight="1">
      <c r="A1037" s="133"/>
      <c r="B1037" s="133"/>
      <c r="C1037" s="133"/>
      <c r="D1037" s="133"/>
      <c r="E1037" s="133"/>
      <c r="F1037" s="133"/>
      <c r="G1037" s="133"/>
      <c r="H1037" s="133"/>
      <c r="I1037" s="133"/>
      <c r="J1037" s="133"/>
      <c r="K1037" s="133"/>
      <c r="L1037" s="133"/>
      <c r="M1037" s="133"/>
      <c r="N1037" s="133"/>
      <c r="O1037" s="133"/>
      <c r="P1037" s="133"/>
      <c r="Q1037" s="133"/>
      <c r="R1037" s="133"/>
      <c r="S1037" s="133"/>
      <c r="T1037" s="133"/>
      <c r="U1037" s="133"/>
      <c r="V1037" s="133"/>
      <c r="W1037" s="133"/>
      <c r="X1037" s="133"/>
      <c r="Y1037" s="133"/>
      <c r="AB1037" s="134" t="s">
        <v>6911</v>
      </c>
      <c r="AC1037" s="146" t="e" cm="1">
        <f t="array" ref="AC1037">_xlfn.TEXTSPLIT(H1037,CHAR(10))</f>
        <v>#VALUE!</v>
      </c>
      <c r="AD1037" s="146"/>
      <c r="AE1037" s="146" t="e">
        <v>#VALUE!</v>
      </c>
      <c r="AG1037" s="134" t="e" cm="1" vm="1">
        <f t="array" ref="AG1037">_xlfn.TEXTJOIN(",",TRUE,_xlfn._xlws.FILTER(市町村コード!$B$2:$B$186,ISNUMBER(SEARCH(市町村コード!$B$2:$B$186,K1037))))</f>
        <v>#VALUE!</v>
      </c>
      <c r="AH1037" s="134" t="e" vm="1">
        <v>#VALUE!</v>
      </c>
      <c r="AI1037" s="134" t="str">
        <f t="shared" si="32"/>
        <v/>
      </c>
      <c r="AJ1037" s="134" t="str">
        <f t="shared" si="33"/>
        <v/>
      </c>
      <c r="AK1037" s="134" t="s">
        <v>6911</v>
      </c>
      <c r="AO1037" s="133"/>
      <c r="AP1037" s="134" t="e" cm="1">
        <f t="array" ref="AP1037">_xlfn.TEXTSPLIT(AO1037,CHAR(10))</f>
        <v>#VALUE!</v>
      </c>
      <c r="BM1037" s="134" t="e">
        <v>#VALUE!</v>
      </c>
    </row>
    <row r="1038" spans="1:73" ht="8.1" customHeight="1">
      <c r="A1038" s="133"/>
      <c r="B1038" s="133"/>
      <c r="C1038" s="133"/>
      <c r="D1038" s="133"/>
      <c r="E1038" s="133"/>
      <c r="F1038" s="133"/>
      <c r="G1038" s="133"/>
      <c r="H1038" s="133"/>
      <c r="I1038" s="178" t="s">
        <v>476</v>
      </c>
      <c r="J1038" s="178"/>
      <c r="K1038" s="178"/>
      <c r="L1038" s="133"/>
      <c r="M1038" s="133"/>
      <c r="N1038" s="133"/>
      <c r="O1038" s="133"/>
      <c r="P1038" s="133"/>
      <c r="Q1038" s="133"/>
      <c r="R1038" s="133"/>
      <c r="S1038" s="133"/>
      <c r="T1038" s="133"/>
      <c r="U1038" s="133"/>
      <c r="V1038" s="133"/>
      <c r="W1038" s="133"/>
      <c r="X1038" s="133"/>
      <c r="Y1038" s="133"/>
      <c r="AB1038" s="134" t="s">
        <v>6911</v>
      </c>
      <c r="AC1038" s="146" t="e" cm="1">
        <f t="array" ref="AC1038">_xlfn.TEXTSPLIT(H1038,CHAR(10))</f>
        <v>#VALUE!</v>
      </c>
      <c r="AD1038" s="146"/>
      <c r="AE1038" s="146" t="e">
        <v>#VALUE!</v>
      </c>
      <c r="AG1038" s="134" t="e" cm="1" vm="1">
        <f t="array" ref="AG1038">_xlfn.TEXTJOIN(",",TRUE,_xlfn._xlws.FILTER(市町村コード!$B$2:$B$186,ISNUMBER(SEARCH(市町村コード!$B$2:$B$186,K1038))))</f>
        <v>#VALUE!</v>
      </c>
      <c r="AH1038" s="134" t="e" vm="1">
        <v>#VALUE!</v>
      </c>
      <c r="AI1038" s="134" t="str">
        <f t="shared" si="32"/>
        <v/>
      </c>
      <c r="AJ1038" s="134" t="str">
        <f t="shared" si="33"/>
        <v/>
      </c>
      <c r="AK1038" s="134" t="s">
        <v>6911</v>
      </c>
      <c r="AO1038" s="133"/>
      <c r="AP1038" s="134" t="e" cm="1">
        <f t="array" ref="AP1038">_xlfn.TEXTSPLIT(AO1038,CHAR(10))</f>
        <v>#VALUE!</v>
      </c>
      <c r="BM1038" s="134" t="e">
        <v>#VALUE!</v>
      </c>
    </row>
    <row r="1039" spans="1:73" ht="12" customHeight="1">
      <c r="A1039" s="133"/>
      <c r="B1039" s="179"/>
      <c r="C1039" s="179"/>
      <c r="D1039" s="179"/>
      <c r="E1039" s="179"/>
      <c r="F1039" s="133"/>
      <c r="G1039" s="133"/>
      <c r="H1039" s="133"/>
      <c r="I1039" s="178"/>
      <c r="J1039" s="178"/>
      <c r="K1039" s="178"/>
      <c r="L1039" s="133"/>
      <c r="M1039" s="133"/>
      <c r="N1039" s="133"/>
      <c r="O1039" s="133"/>
      <c r="P1039" s="133"/>
      <c r="Q1039" s="133"/>
      <c r="R1039" s="133"/>
      <c r="S1039" s="133"/>
      <c r="T1039" s="133"/>
      <c r="U1039" s="133"/>
      <c r="V1039" s="133"/>
      <c r="W1039" s="133"/>
      <c r="X1039" s="133"/>
      <c r="Y1039" s="133"/>
      <c r="AB1039" s="134" t="s">
        <v>6911</v>
      </c>
      <c r="AC1039" s="146" t="e" cm="1">
        <f t="array" ref="AC1039">_xlfn.TEXTSPLIT(H1039,CHAR(10))</f>
        <v>#VALUE!</v>
      </c>
      <c r="AD1039" s="146"/>
      <c r="AE1039" s="146" t="e">
        <v>#VALUE!</v>
      </c>
      <c r="AG1039" s="134" t="e" cm="1" vm="1">
        <f t="array" ref="AG1039">_xlfn.TEXTJOIN(",",TRUE,_xlfn._xlws.FILTER(市町村コード!$B$2:$B$186,ISNUMBER(SEARCH(市町村コード!$B$2:$B$186,K1039))))</f>
        <v>#VALUE!</v>
      </c>
      <c r="AH1039" s="134" t="e" vm="1">
        <v>#VALUE!</v>
      </c>
      <c r="AI1039" s="134" t="str">
        <f t="shared" si="32"/>
        <v/>
      </c>
      <c r="AJ1039" s="134" t="str">
        <f t="shared" si="33"/>
        <v/>
      </c>
      <c r="AK1039" s="134" t="s">
        <v>6911</v>
      </c>
      <c r="AO1039" s="133"/>
      <c r="AP1039" s="134" t="e" cm="1">
        <f t="array" ref="AP1039">_xlfn.TEXTSPLIT(AO1039,CHAR(10))</f>
        <v>#VALUE!</v>
      </c>
      <c r="BM1039" s="134" t="e">
        <v>#VALUE!</v>
      </c>
    </row>
    <row r="1040" spans="1:73" ht="14.1" customHeight="1">
      <c r="A1040" s="133"/>
      <c r="B1040" s="133"/>
      <c r="C1040" s="180" t="s">
        <v>477</v>
      </c>
      <c r="D1040" s="180"/>
      <c r="E1040" s="180"/>
      <c r="F1040" s="180"/>
      <c r="G1040" s="180"/>
      <c r="H1040" s="180"/>
      <c r="I1040" s="180"/>
      <c r="J1040" s="180"/>
      <c r="K1040" s="180"/>
      <c r="L1040" s="133"/>
      <c r="M1040" s="133"/>
      <c r="N1040" s="133"/>
      <c r="O1040" s="181" t="s">
        <v>478</v>
      </c>
      <c r="P1040" s="181"/>
      <c r="Q1040" s="181"/>
      <c r="R1040" s="181"/>
      <c r="S1040" s="181"/>
      <c r="T1040" s="135" t="s">
        <v>948</v>
      </c>
      <c r="U1040" s="136" t="s">
        <v>480</v>
      </c>
      <c r="V1040" s="133"/>
      <c r="W1040" s="133"/>
      <c r="X1040" s="133"/>
      <c r="Y1040" s="133"/>
      <c r="AB1040" s="134" t="s">
        <v>6911</v>
      </c>
      <c r="AC1040" s="146" t="e" cm="1">
        <f t="array" ref="AC1040">_xlfn.TEXTSPLIT(H1040,CHAR(10))</f>
        <v>#VALUE!</v>
      </c>
      <c r="AD1040" s="146"/>
      <c r="AE1040" s="146" t="e">
        <v>#VALUE!</v>
      </c>
      <c r="AG1040" s="134" t="e" cm="1" vm="1">
        <f t="array" ref="AG1040">_xlfn.TEXTJOIN(",",TRUE,_xlfn._xlws.FILTER(市町村コード!$B$2:$B$186,ISNUMBER(SEARCH(市町村コード!$B$2:$B$186,K1040))))</f>
        <v>#VALUE!</v>
      </c>
      <c r="AH1040" s="134" t="e" vm="1">
        <v>#VALUE!</v>
      </c>
      <c r="AI1040" s="134" t="str">
        <f t="shared" si="32"/>
        <v/>
      </c>
      <c r="AJ1040" s="134" t="str">
        <f t="shared" si="33"/>
        <v/>
      </c>
      <c r="AK1040" s="134" t="s">
        <v>6911</v>
      </c>
      <c r="AP1040" s="134" t="e" cm="1">
        <f t="array" ref="AP1040">_xlfn.TEXTSPLIT(AO1040,CHAR(10))</f>
        <v>#VALUE!</v>
      </c>
      <c r="BM1040" s="134" t="e">
        <v>#VALUE!</v>
      </c>
    </row>
    <row r="1041" spans="1:73" ht="0.95" customHeight="1" thickBot="1">
      <c r="A1041" s="133"/>
      <c r="B1041" s="133"/>
      <c r="C1041" s="133"/>
      <c r="D1041" s="133"/>
      <c r="E1041" s="133"/>
      <c r="F1041" s="133"/>
      <c r="G1041" s="133"/>
      <c r="H1041" s="133"/>
      <c r="I1041" s="133"/>
      <c r="J1041" s="133"/>
      <c r="K1041" s="133"/>
      <c r="L1041" s="133"/>
      <c r="M1041" s="133"/>
      <c r="N1041" s="133"/>
      <c r="O1041" s="133"/>
      <c r="P1041" s="133"/>
      <c r="Q1041" s="133"/>
      <c r="R1041" s="133"/>
      <c r="S1041" s="133"/>
      <c r="T1041" s="133"/>
      <c r="U1041" s="133"/>
      <c r="V1041" s="133"/>
      <c r="W1041" s="133"/>
      <c r="X1041" s="133"/>
      <c r="Y1041" s="133"/>
      <c r="AB1041" s="134" t="s">
        <v>6911</v>
      </c>
      <c r="AC1041" s="146" t="e" cm="1">
        <f t="array" ref="AC1041">_xlfn.TEXTSPLIT(H1041,CHAR(10))</f>
        <v>#VALUE!</v>
      </c>
      <c r="AD1041" s="146"/>
      <c r="AE1041" s="146" t="e">
        <v>#VALUE!</v>
      </c>
      <c r="AG1041" s="134" t="e" cm="1" vm="1">
        <f t="array" ref="AG1041">_xlfn.TEXTJOIN(",",TRUE,_xlfn._xlws.FILTER(市町村コード!$B$2:$B$186,ISNUMBER(SEARCH(市町村コード!$B$2:$B$186,K1041))))</f>
        <v>#VALUE!</v>
      </c>
      <c r="AH1041" s="134" t="e" vm="1">
        <v>#VALUE!</v>
      </c>
      <c r="AI1041" s="134" t="str">
        <f t="shared" si="32"/>
        <v/>
      </c>
      <c r="AJ1041" s="134" t="str">
        <f t="shared" si="33"/>
        <v/>
      </c>
      <c r="AK1041" s="134" t="s">
        <v>6911</v>
      </c>
      <c r="AO1041" s="133"/>
      <c r="AP1041" s="134" t="e" cm="1">
        <f t="array" ref="AP1041">_xlfn.TEXTSPLIT(AO1041,CHAR(10))</f>
        <v>#VALUE!</v>
      </c>
      <c r="BM1041" s="134" t="e">
        <v>#VALUE!</v>
      </c>
    </row>
    <row r="1042" spans="1:73" ht="0.95" customHeight="1">
      <c r="A1042" s="133"/>
      <c r="B1042" s="176"/>
      <c r="C1042" s="176"/>
      <c r="D1042" s="176"/>
      <c r="E1042" s="176"/>
      <c r="F1042" s="176"/>
      <c r="G1042" s="176"/>
      <c r="H1042" s="176"/>
      <c r="I1042" s="176"/>
      <c r="J1042" s="176"/>
      <c r="K1042" s="176"/>
      <c r="L1042" s="176"/>
      <c r="M1042" s="176"/>
      <c r="N1042" s="176"/>
      <c r="O1042" s="176"/>
      <c r="P1042" s="176"/>
      <c r="Q1042" s="176"/>
      <c r="R1042" s="176"/>
      <c r="S1042" s="176"/>
      <c r="T1042" s="176"/>
      <c r="U1042" s="176"/>
      <c r="V1042" s="176"/>
      <c r="W1042" s="176"/>
      <c r="X1042" s="133"/>
      <c r="Y1042" s="133"/>
      <c r="AB1042" s="134" t="s">
        <v>6911</v>
      </c>
      <c r="AC1042" s="146" t="e" cm="1">
        <f t="array" ref="AC1042">_xlfn.TEXTSPLIT(H1042,CHAR(10))</f>
        <v>#VALUE!</v>
      </c>
      <c r="AD1042" s="146"/>
      <c r="AE1042" s="146" t="e">
        <v>#VALUE!</v>
      </c>
      <c r="AG1042" s="134" t="e" cm="1" vm="1">
        <f t="array" ref="AG1042">_xlfn.TEXTJOIN(",",TRUE,_xlfn._xlws.FILTER(市町村コード!$B$2:$B$186,ISNUMBER(SEARCH(市町村コード!$B$2:$B$186,K1042))))</f>
        <v>#VALUE!</v>
      </c>
      <c r="AH1042" s="134" t="e" vm="1">
        <v>#VALUE!</v>
      </c>
      <c r="AI1042" s="134" t="str">
        <f t="shared" si="32"/>
        <v/>
      </c>
      <c r="AJ1042" s="134" t="str">
        <f t="shared" si="33"/>
        <v/>
      </c>
      <c r="AK1042" s="134" t="s">
        <v>6911</v>
      </c>
      <c r="AP1042" s="134" t="e" cm="1">
        <f t="array" ref="AP1042">_xlfn.TEXTSPLIT(AO1042,CHAR(10))</f>
        <v>#VALUE!</v>
      </c>
      <c r="BM1042" s="134" t="e">
        <v>#VALUE!</v>
      </c>
    </row>
    <row r="1043" spans="1:73" ht="15.95" customHeight="1" thickBot="1">
      <c r="A1043" s="133"/>
      <c r="B1043" s="137"/>
      <c r="C1043" s="138" t="s">
        <v>481</v>
      </c>
      <c r="D1043" s="137"/>
      <c r="E1043" s="177" t="s">
        <v>482</v>
      </c>
      <c r="F1043" s="177"/>
      <c r="G1043" s="137"/>
      <c r="H1043" s="177" t="s">
        <v>483</v>
      </c>
      <c r="I1043" s="177"/>
      <c r="J1043" s="137"/>
      <c r="K1043" s="177" t="s">
        <v>484</v>
      </c>
      <c r="L1043" s="177"/>
      <c r="M1043" s="137"/>
      <c r="N1043" s="177" t="s">
        <v>485</v>
      </c>
      <c r="O1043" s="177"/>
      <c r="P1043" s="137"/>
      <c r="Q1043" s="139" t="s">
        <v>486</v>
      </c>
      <c r="R1043" s="137"/>
      <c r="S1043" s="177" t="s">
        <v>487</v>
      </c>
      <c r="T1043" s="177"/>
      <c r="U1043" s="177"/>
      <c r="V1043" s="177"/>
      <c r="W1043" s="137"/>
      <c r="X1043" s="133"/>
      <c r="Y1043" s="133"/>
      <c r="AB1043" s="134" t="s">
        <v>482</v>
      </c>
      <c r="AC1043" s="146" t="str" cm="1">
        <f t="array" ref="AC1043">_xlfn.TEXTSPLIT(H1043,CHAR(10))</f>
        <v>事業者名/事業所名</v>
      </c>
      <c r="AD1043" s="146"/>
      <c r="AE1043" s="146" t="s">
        <v>483</v>
      </c>
      <c r="AG1043" s="134" t="e" cm="1" vm="1">
        <f t="array" ref="AG1043">_xlfn.TEXTJOIN(",",TRUE,_xlfn._xlws.FILTER(市町村コード!$B$2:$B$186,ISNUMBER(SEARCH(市町村コード!$B$2:$B$186,K1043))))</f>
        <v>#VALUE!</v>
      </c>
      <c r="AH1043" s="134" t="e" vm="1">
        <v>#VALUE!</v>
      </c>
      <c r="AI1043" s="134" t="str">
        <f t="shared" si="32"/>
        <v/>
      </c>
      <c r="AJ1043" s="134" t="str">
        <f t="shared" si="33"/>
        <v>事業所所在地</v>
      </c>
      <c r="AK1043" s="134" t="s">
        <v>484</v>
      </c>
      <c r="AO1043" s="139" t="s">
        <v>486</v>
      </c>
      <c r="AP1043" s="134" t="str" cm="1">
        <f t="array" ref="AP1043">_xlfn.TEXTSPLIT(AO1043,CHAR(10))</f>
        <v>受理番号</v>
      </c>
      <c r="BM1043" s="134" t="s">
        <v>486</v>
      </c>
    </row>
    <row r="1044" spans="1:73" ht="120" customHeight="1" thickBot="1">
      <c r="A1044" s="133"/>
      <c r="B1044" s="184"/>
      <c r="C1044" s="140" t="s">
        <v>3032</v>
      </c>
      <c r="D1044" s="184"/>
      <c r="E1044" s="174" t="s">
        <v>3033</v>
      </c>
      <c r="F1044" s="174"/>
      <c r="G1044" s="184"/>
      <c r="H1044" s="175" t="s">
        <v>3034</v>
      </c>
      <c r="I1044" s="175"/>
      <c r="J1044" s="184"/>
      <c r="K1044" s="175" t="s">
        <v>3035</v>
      </c>
      <c r="L1044" s="175"/>
      <c r="M1044" s="184"/>
      <c r="N1044" s="182" t="s">
        <v>3036</v>
      </c>
      <c r="O1044" s="182"/>
      <c r="P1044" s="184"/>
      <c r="Q1044" s="141" t="s">
        <v>3037</v>
      </c>
      <c r="R1044" s="184"/>
      <c r="S1044" s="173" t="s">
        <v>3038</v>
      </c>
      <c r="T1044" s="173"/>
      <c r="U1044" s="173"/>
      <c r="V1044" s="173"/>
      <c r="W1044" s="184"/>
      <c r="X1044" s="133"/>
      <c r="Y1044" s="133"/>
      <c r="AB1044" s="134" t="s">
        <v>9479</v>
      </c>
      <c r="AC1044" s="146" t="str" cm="1">
        <f t="array" ref="AC1044:AD1044">_xlfn.TEXTSPLIT(H1044,CHAR(10))</f>
        <v>株式会社アンビス</v>
      </c>
      <c r="AD1044" s="146" t="str">
        <v>医心館　訪問看護ステーション　東札幌</v>
      </c>
      <c r="AE1044" s="146" t="s">
        <v>8042</v>
      </c>
      <c r="AF1044" s="134" t="s">
        <v>8220</v>
      </c>
      <c r="AG1044" s="134" t="str" cm="1">
        <f t="array" ref="AG1044">_xlfn.TEXTJOIN(",",TRUE,_xlfn._xlws.FILTER(市町村コード!$B$2:$B$186,ISNUMBER(SEARCH(市町村コード!$B$2:$B$186,K1044))))</f>
        <v>札幌市</v>
      </c>
      <c r="AH1044" s="134" t="s">
        <v>6712</v>
      </c>
      <c r="AI1044" s="134" t="str">
        <f t="shared" si="32"/>
        <v xml:space="preserve">
札幌市白石区東札幌一条１丁目６番２５号</v>
      </c>
      <c r="AJ1044" s="134" t="str">
        <f t="shared" si="33"/>
        <v>〒003－0001</v>
      </c>
      <c r="AK1044" s="134" t="s">
        <v>7150</v>
      </c>
      <c r="AO1044" s="142" t="s">
        <v>3037</v>
      </c>
      <c r="AP1044" s="134" t="str" cm="1">
        <f t="array" ref="AP1044:AX1044">_xlfn.TEXTSPLIT(AO1044,CHAR(10))</f>
        <v>( 訪看23 )第    812 号</v>
      </c>
      <c r="AQ1044" s="134" t="str">
        <v>( 訪看25 )第    886 号</v>
      </c>
      <c r="AR1044" s="134" t="str">
        <v>( 訪看34 )第    250 号</v>
      </c>
      <c r="AS1044" s="134" t="str">
        <v>( 訪看36 )第      4 号</v>
      </c>
      <c r="AT1044" s="134" t="str">
        <v>( 訪ベⅠ１ )第     17 号</v>
      </c>
      <c r="AU1044" s="134" t="str">
        <v>( 訪ベⅠ１注 )第    358 号</v>
      </c>
      <c r="AV1044" s="134" t="str">
        <v>( 訪ベⅡ１８ )第      4 号</v>
      </c>
      <c r="AW1044" s="134" t="str">
        <v>( 訪ベⅡ１８注 )第     15 号</v>
      </c>
      <c r="AX1044" s="134" t="str">
        <v>( 訪看41 )第    233 号</v>
      </c>
      <c r="BM1044" s="134" t="s">
        <v>12444</v>
      </c>
      <c r="BN1044" s="134" t="s">
        <v>12445</v>
      </c>
      <c r="BO1044" s="134" t="s">
        <v>12446</v>
      </c>
      <c r="BP1044" s="134" t="s">
        <v>12447</v>
      </c>
      <c r="BQ1044" s="134" t="s">
        <v>12448</v>
      </c>
      <c r="BR1044" s="134" t="s">
        <v>12449</v>
      </c>
      <c r="BS1044" s="134" t="s">
        <v>12450</v>
      </c>
      <c r="BT1044" s="134" t="s">
        <v>12451</v>
      </c>
      <c r="BU1044" s="134" t="s">
        <v>12452</v>
      </c>
    </row>
    <row r="1045" spans="1:73" ht="45.95" customHeight="1" thickBot="1">
      <c r="A1045" s="133"/>
      <c r="B1045" s="184"/>
      <c r="C1045" s="140" t="s">
        <v>3039</v>
      </c>
      <c r="D1045" s="184"/>
      <c r="E1045" s="174" t="s">
        <v>3040</v>
      </c>
      <c r="F1045" s="174"/>
      <c r="G1045" s="184"/>
      <c r="H1045" s="175" t="s">
        <v>3041</v>
      </c>
      <c r="I1045" s="175"/>
      <c r="J1045" s="184"/>
      <c r="K1045" s="175" t="s">
        <v>3042</v>
      </c>
      <c r="L1045" s="175"/>
      <c r="M1045" s="184"/>
      <c r="N1045" s="182" t="s">
        <v>3043</v>
      </c>
      <c r="O1045" s="182"/>
      <c r="P1045" s="184"/>
      <c r="Q1045" s="141" t="s">
        <v>3044</v>
      </c>
      <c r="R1045" s="184"/>
      <c r="S1045" s="173" t="s">
        <v>3045</v>
      </c>
      <c r="T1045" s="173"/>
      <c r="U1045" s="173"/>
      <c r="V1045" s="173"/>
      <c r="W1045" s="184"/>
      <c r="X1045" s="133"/>
      <c r="Y1045" s="133"/>
      <c r="AB1045" s="134" t="s">
        <v>9480</v>
      </c>
      <c r="AC1045" s="146" t="str" cm="1">
        <f t="array" ref="AC1045:AD1045">_xlfn.TEXTSPLIT(H1045,CHAR(10))</f>
        <v>医療法人三和会　札幌南整形外科病院</v>
      </c>
      <c r="AD1045" s="146" t="str">
        <v>札幌南整形　訪問看護ステーション</v>
      </c>
      <c r="AE1045" s="146" t="s">
        <v>8221</v>
      </c>
      <c r="AF1045" s="134" t="s">
        <v>8222</v>
      </c>
      <c r="AG1045" s="134" t="str" cm="1">
        <f t="array" ref="AG1045">_xlfn.TEXTJOIN(",",TRUE,_xlfn._xlws.FILTER(市町村コード!$B$2:$B$186,ISNUMBER(SEARCH(市町村コード!$B$2:$B$186,K1045))))</f>
        <v>札幌市</v>
      </c>
      <c r="AH1045" s="134" t="s">
        <v>6712</v>
      </c>
      <c r="AI1045" s="134" t="str">
        <f t="shared" si="32"/>
        <v xml:space="preserve">
札幌市南区南三十三条西１１丁目４番１号</v>
      </c>
      <c r="AJ1045" s="134" t="str">
        <f t="shared" si="33"/>
        <v>〒005－0033</v>
      </c>
      <c r="AK1045" s="134" t="s">
        <v>7151</v>
      </c>
      <c r="AO1045" s="142" t="s">
        <v>3044</v>
      </c>
      <c r="AP1045" s="134" t="str" cm="1">
        <f t="array" ref="AP1045:AQ1045">_xlfn.TEXTSPLIT(AO1045,CHAR(10))</f>
        <v>( 訪ベⅠ１ )第    499 号</v>
      </c>
      <c r="AQ1045" s="134" t="str">
        <v>( 訪看41 )第     64 号</v>
      </c>
      <c r="BM1045" s="134" t="s">
        <v>12453</v>
      </c>
      <c r="BN1045" s="134" t="s">
        <v>12454</v>
      </c>
    </row>
    <row r="1046" spans="1:73" ht="93" customHeight="1" thickBot="1">
      <c r="A1046" s="133"/>
      <c r="B1046" s="184"/>
      <c r="C1046" s="140" t="s">
        <v>3046</v>
      </c>
      <c r="D1046" s="184"/>
      <c r="E1046" s="174" t="s">
        <v>3047</v>
      </c>
      <c r="F1046" s="174"/>
      <c r="G1046" s="184"/>
      <c r="H1046" s="175" t="s">
        <v>3048</v>
      </c>
      <c r="I1046" s="175"/>
      <c r="J1046" s="184"/>
      <c r="K1046" s="175" t="s">
        <v>3049</v>
      </c>
      <c r="L1046" s="175"/>
      <c r="M1046" s="184"/>
      <c r="N1046" s="182" t="s">
        <v>3050</v>
      </c>
      <c r="O1046" s="182"/>
      <c r="P1046" s="184"/>
      <c r="Q1046" s="141" t="s">
        <v>3051</v>
      </c>
      <c r="R1046" s="184"/>
      <c r="S1046" s="173" t="s">
        <v>3052</v>
      </c>
      <c r="T1046" s="173"/>
      <c r="U1046" s="173"/>
      <c r="V1046" s="173"/>
      <c r="W1046" s="184"/>
      <c r="X1046" s="133"/>
      <c r="Y1046" s="133"/>
      <c r="AB1046" s="134" t="s">
        <v>9481</v>
      </c>
      <c r="AC1046" s="146" t="str" cm="1">
        <f t="array" ref="AC1046:AD1046">_xlfn.TEXTSPLIT(H1046,CHAR(10))</f>
        <v>三井ヘルスサービス株式会社</v>
      </c>
      <c r="AD1046" s="146" t="str">
        <v>訪問看護ステーション交雄会あかり厚別</v>
      </c>
      <c r="AE1046" s="146" t="s">
        <v>8223</v>
      </c>
      <c r="AF1046" s="134" t="s">
        <v>8224</v>
      </c>
      <c r="AG1046" s="134" t="str" cm="1">
        <f t="array" ref="AG1046">_xlfn.TEXTJOIN(",",TRUE,_xlfn._xlws.FILTER(市町村コード!$B$2:$B$186,ISNUMBER(SEARCH(市町村コード!$B$2:$B$186,K1046))))</f>
        <v>札幌市</v>
      </c>
      <c r="AH1046" s="134" t="s">
        <v>6712</v>
      </c>
      <c r="AI1046" s="134" t="str">
        <f t="shared" si="32"/>
        <v xml:space="preserve">
札幌市厚別区大谷地東５丁目７－２０</v>
      </c>
      <c r="AJ1046" s="134" t="str">
        <f t="shared" si="33"/>
        <v>〒004－0041</v>
      </c>
      <c r="AK1046" s="134" t="s">
        <v>7047</v>
      </c>
      <c r="AO1046" s="142" t="s">
        <v>3051</v>
      </c>
      <c r="AP1046" s="134" t="str" cm="1">
        <f t="array" ref="AP1046:AW1046">_xlfn.TEXTSPLIT(AO1046,CHAR(10))</f>
        <v>( 訪看10 )第    533 号</v>
      </c>
      <c r="AQ1046" s="134" t="str">
        <v>( 訪看24 )第    813 号</v>
      </c>
      <c r="AR1046" s="134" t="str">
        <v>( 訪看25 )第    887 号</v>
      </c>
      <c r="AS1046" s="134" t="str">
        <v>( 訪看36 )第     38 号</v>
      </c>
      <c r="AT1046" s="134" t="str">
        <v>( 訪看37 )第     46 号</v>
      </c>
      <c r="AU1046" s="134" t="str">
        <v>( 訪ベⅠ１ )第      9 号</v>
      </c>
      <c r="AV1046" s="134" t="str">
        <v>( 訪ベⅠ１注 )第    349 号</v>
      </c>
      <c r="AW1046" s="134" t="str">
        <v>( 訪看41 )第    165 号</v>
      </c>
      <c r="BM1046" s="134" t="s">
        <v>12455</v>
      </c>
      <c r="BN1046" s="134" t="s">
        <v>12456</v>
      </c>
      <c r="BO1046" s="134" t="s">
        <v>12457</v>
      </c>
      <c r="BP1046" s="134" t="s">
        <v>12458</v>
      </c>
      <c r="BQ1046" s="134" t="s">
        <v>12459</v>
      </c>
      <c r="BR1046" s="134" t="s">
        <v>12460</v>
      </c>
      <c r="BS1046" s="134" t="s">
        <v>12461</v>
      </c>
      <c r="BT1046" s="134" t="s">
        <v>12462</v>
      </c>
    </row>
    <row r="1047" spans="1:73" ht="45.95" customHeight="1" thickBot="1">
      <c r="A1047" s="133"/>
      <c r="B1047" s="184"/>
      <c r="C1047" s="140" t="s">
        <v>3053</v>
      </c>
      <c r="D1047" s="184"/>
      <c r="E1047" s="174" t="s">
        <v>3054</v>
      </c>
      <c r="F1047" s="174"/>
      <c r="G1047" s="184"/>
      <c r="H1047" s="175" t="s">
        <v>3055</v>
      </c>
      <c r="I1047" s="175"/>
      <c r="J1047" s="184"/>
      <c r="K1047" s="175" t="s">
        <v>3056</v>
      </c>
      <c r="L1047" s="175"/>
      <c r="M1047" s="184"/>
      <c r="N1047" s="182" t="s">
        <v>3057</v>
      </c>
      <c r="O1047" s="182"/>
      <c r="P1047" s="184"/>
      <c r="Q1047" s="141" t="s">
        <v>3058</v>
      </c>
      <c r="R1047" s="184"/>
      <c r="S1047" s="173" t="s">
        <v>3059</v>
      </c>
      <c r="T1047" s="173"/>
      <c r="U1047" s="173"/>
      <c r="V1047" s="173"/>
      <c r="W1047" s="184"/>
      <c r="X1047" s="133"/>
      <c r="Y1047" s="133"/>
      <c r="AB1047" s="134" t="s">
        <v>9482</v>
      </c>
      <c r="AC1047" s="146" t="str" cm="1">
        <f t="array" ref="AC1047:AD1047">_xlfn.TEXTSPLIT(H1047,CHAR(10))</f>
        <v>株式会社ホーク</v>
      </c>
      <c r="AD1047" s="146" t="str">
        <v>訪問看護ステーション　ホークプラス</v>
      </c>
      <c r="AE1047" s="146" t="s">
        <v>8225</v>
      </c>
      <c r="AF1047" s="134" t="s">
        <v>8226</v>
      </c>
      <c r="AG1047" s="134" t="str" cm="1">
        <f t="array" ref="AG1047">_xlfn.TEXTJOIN(",",TRUE,_xlfn._xlws.FILTER(市町村コード!$B$2:$B$186,ISNUMBER(SEARCH(市町村コード!$B$2:$B$186,K1047))))</f>
        <v>札幌市</v>
      </c>
      <c r="AH1047" s="134" t="s">
        <v>6712</v>
      </c>
      <c r="AI1047" s="134" t="str">
        <f t="shared" si="32"/>
        <v xml:space="preserve">
札幌市厚別区青葉町１１丁目１－７ｆｅｕｉｌｌｅｓ　ｖｅｒｔｅｓ　ＡＪ　１００２号室</v>
      </c>
      <c r="AJ1047" s="134" t="str">
        <f t="shared" si="33"/>
        <v>〒004－0021</v>
      </c>
      <c r="AK1047" s="134" t="s">
        <v>7103</v>
      </c>
      <c r="AO1047" s="142" t="s">
        <v>3058</v>
      </c>
      <c r="AP1047" s="134" t="str" cm="1">
        <f t="array" ref="AP1047:AR1047">_xlfn.TEXTSPLIT(AO1047,CHAR(10))</f>
        <v>( 訪看10 )第    541 号</v>
      </c>
      <c r="AQ1047" s="134" t="str">
        <v>( 訪看24 )第    818 号</v>
      </c>
      <c r="AR1047" s="134" t="str">
        <v>( 訪看25 )第    892 号</v>
      </c>
      <c r="BM1047" s="134" t="s">
        <v>12463</v>
      </c>
      <c r="BN1047" s="134" t="s">
        <v>12464</v>
      </c>
      <c r="BO1047" s="134" t="s">
        <v>12465</v>
      </c>
    </row>
    <row r="1048" spans="1:73" ht="93" customHeight="1" thickBot="1">
      <c r="A1048" s="133"/>
      <c r="B1048" s="184"/>
      <c r="C1048" s="140" t="s">
        <v>3060</v>
      </c>
      <c r="D1048" s="184"/>
      <c r="E1048" s="174" t="s">
        <v>3061</v>
      </c>
      <c r="F1048" s="174"/>
      <c r="G1048" s="184"/>
      <c r="H1048" s="175" t="s">
        <v>3062</v>
      </c>
      <c r="I1048" s="175"/>
      <c r="J1048" s="184"/>
      <c r="K1048" s="175" t="s">
        <v>3063</v>
      </c>
      <c r="L1048" s="175"/>
      <c r="M1048" s="184"/>
      <c r="N1048" s="182" t="s">
        <v>3064</v>
      </c>
      <c r="O1048" s="182"/>
      <c r="P1048" s="184"/>
      <c r="Q1048" s="141" t="s">
        <v>3065</v>
      </c>
      <c r="R1048" s="184"/>
      <c r="S1048" s="173" t="s">
        <v>3066</v>
      </c>
      <c r="T1048" s="173"/>
      <c r="U1048" s="173"/>
      <c r="V1048" s="173"/>
      <c r="W1048" s="184"/>
      <c r="X1048" s="133"/>
      <c r="Y1048" s="133"/>
      <c r="AB1048" s="134" t="s">
        <v>9483</v>
      </c>
      <c r="AC1048" s="146" t="str" cm="1">
        <f t="array" ref="AC1048:AD1048">_xlfn.TEXTSPLIT(H1048,CHAR(10))</f>
        <v>あしすと株式会社</v>
      </c>
      <c r="AD1048" s="146" t="str">
        <v>訪問看護ステーションあしすと</v>
      </c>
      <c r="AE1048" s="146" t="s">
        <v>8227</v>
      </c>
      <c r="AF1048" s="134" t="s">
        <v>8228</v>
      </c>
      <c r="AG1048" s="134" t="str" cm="1">
        <f t="array" ref="AG1048">_xlfn.TEXTJOIN(",",TRUE,_xlfn._xlws.FILTER(市町村コード!$B$2:$B$186,ISNUMBER(SEARCH(市町村コード!$B$2:$B$186,K1048))))</f>
        <v>札幌市</v>
      </c>
      <c r="AH1048" s="134" t="s">
        <v>6712</v>
      </c>
      <c r="AI1048" s="134" t="str">
        <f t="shared" si="32"/>
        <v xml:space="preserve">
札幌市清田区清田一条４丁目１番５５号</v>
      </c>
      <c r="AJ1048" s="134" t="str">
        <f t="shared" si="33"/>
        <v>〒004－0841</v>
      </c>
      <c r="AK1048" s="134" t="s">
        <v>6931</v>
      </c>
      <c r="AO1048" s="142" t="s">
        <v>3065</v>
      </c>
      <c r="AP1048" s="134" t="str" cm="1">
        <f t="array" ref="AP1048:AW1048">_xlfn.TEXTSPLIT(AO1048,CHAR(10))</f>
        <v>( 訪看10 )第    547 号</v>
      </c>
      <c r="AQ1048" s="134" t="str">
        <v>( 訪看24 )第    982 号</v>
      </c>
      <c r="AR1048" s="134" t="str">
        <v>( 訪看25 )第   1057 号</v>
      </c>
      <c r="AS1048" s="134" t="str">
        <v>( 訪看27 )第    364 号</v>
      </c>
      <c r="AT1048" s="134" t="str">
        <v>( 訪看28 )第    244 号</v>
      </c>
      <c r="AU1048" s="134" t="str">
        <v>( 訪ベⅠ１ )第    342 号</v>
      </c>
      <c r="AV1048" s="134" t="str">
        <v>( 訪ベⅠ１注 )第    131 号</v>
      </c>
      <c r="AW1048" s="134" t="str">
        <v>( 訪看40 )第    449 号</v>
      </c>
      <c r="BM1048" s="134" t="s">
        <v>12466</v>
      </c>
      <c r="BN1048" s="134" t="s">
        <v>12467</v>
      </c>
      <c r="BO1048" s="134" t="s">
        <v>12468</v>
      </c>
      <c r="BP1048" s="134" t="s">
        <v>12469</v>
      </c>
      <c r="BQ1048" s="134" t="s">
        <v>12470</v>
      </c>
      <c r="BR1048" s="134" t="s">
        <v>12471</v>
      </c>
      <c r="BS1048" s="134" t="s">
        <v>12472</v>
      </c>
      <c r="BT1048" s="134" t="s">
        <v>12473</v>
      </c>
    </row>
    <row r="1049" spans="1:73" ht="72" customHeight="1" thickBot="1">
      <c r="A1049" s="133"/>
      <c r="B1049" s="184"/>
      <c r="C1049" s="133"/>
      <c r="D1049" s="184"/>
      <c r="E1049" s="133"/>
      <c r="F1049" s="133"/>
      <c r="G1049" s="184"/>
      <c r="H1049" s="133"/>
      <c r="I1049" s="133"/>
      <c r="J1049" s="184"/>
      <c r="K1049" s="133"/>
      <c r="L1049" s="133"/>
      <c r="M1049" s="184"/>
      <c r="N1049" s="133"/>
      <c r="O1049" s="133"/>
      <c r="P1049" s="184"/>
      <c r="Q1049" s="133"/>
      <c r="R1049" s="184"/>
      <c r="S1049" s="133"/>
      <c r="T1049" s="133"/>
      <c r="U1049" s="133"/>
      <c r="V1049" s="133"/>
      <c r="W1049" s="184"/>
      <c r="X1049" s="133"/>
      <c r="Y1049" s="133"/>
      <c r="AB1049" s="134" t="s">
        <v>6911</v>
      </c>
      <c r="AC1049" s="146" t="e" cm="1">
        <f t="array" ref="AC1049">_xlfn.TEXTSPLIT(H1049,CHAR(10))</f>
        <v>#VALUE!</v>
      </c>
      <c r="AD1049" s="146"/>
      <c r="AE1049" s="146" t="e">
        <v>#VALUE!</v>
      </c>
      <c r="AG1049" s="134" t="e" cm="1" vm="1">
        <f t="array" ref="AG1049">_xlfn.TEXTJOIN(",",TRUE,_xlfn._xlws.FILTER(市町村コード!$B$2:$B$186,ISNUMBER(SEARCH(市町村コード!$B$2:$B$186,K1049))))</f>
        <v>#VALUE!</v>
      </c>
      <c r="AH1049" s="134" t="e" vm="1">
        <v>#VALUE!</v>
      </c>
      <c r="AI1049" s="134" t="str">
        <f t="shared" si="32"/>
        <v/>
      </c>
      <c r="AJ1049" s="134" t="str">
        <f t="shared" si="33"/>
        <v/>
      </c>
      <c r="AK1049" s="134" t="s">
        <v>6911</v>
      </c>
      <c r="AO1049" s="133"/>
      <c r="AP1049" s="134" t="e" cm="1">
        <f t="array" ref="AP1049">_xlfn.TEXTSPLIT(AO1049,CHAR(10))</f>
        <v>#VALUE!</v>
      </c>
      <c r="BM1049" s="134" t="e">
        <v>#VALUE!</v>
      </c>
    </row>
    <row r="1050" spans="1:73" ht="0.95" customHeight="1">
      <c r="A1050" s="133"/>
      <c r="B1050" s="183"/>
      <c r="C1050" s="183"/>
      <c r="D1050" s="183"/>
      <c r="E1050" s="183"/>
      <c r="F1050" s="183"/>
      <c r="G1050" s="183"/>
      <c r="H1050" s="183"/>
      <c r="I1050" s="183"/>
      <c r="J1050" s="183"/>
      <c r="K1050" s="183"/>
      <c r="L1050" s="183"/>
      <c r="M1050" s="183"/>
      <c r="N1050" s="183"/>
      <c r="O1050" s="183"/>
      <c r="P1050" s="183"/>
      <c r="Q1050" s="183"/>
      <c r="R1050" s="183"/>
      <c r="S1050" s="183"/>
      <c r="T1050" s="183"/>
      <c r="U1050" s="183"/>
      <c r="V1050" s="183"/>
      <c r="W1050" s="133"/>
      <c r="X1050" s="133"/>
      <c r="Y1050" s="133"/>
      <c r="AB1050" s="134" t="s">
        <v>6911</v>
      </c>
      <c r="AC1050" s="146" t="e" cm="1">
        <f t="array" ref="AC1050">_xlfn.TEXTSPLIT(H1050,CHAR(10))</f>
        <v>#VALUE!</v>
      </c>
      <c r="AD1050" s="146"/>
      <c r="AE1050" s="146" t="e">
        <v>#VALUE!</v>
      </c>
      <c r="AG1050" s="134" t="e" cm="1" vm="1">
        <f t="array" ref="AG1050">_xlfn.TEXTJOIN(",",TRUE,_xlfn._xlws.FILTER(市町村コード!$B$2:$B$186,ISNUMBER(SEARCH(市町村コード!$B$2:$B$186,K1050))))</f>
        <v>#VALUE!</v>
      </c>
      <c r="AH1050" s="134" t="e" vm="1">
        <v>#VALUE!</v>
      </c>
      <c r="AI1050" s="134" t="str">
        <f t="shared" si="32"/>
        <v/>
      </c>
      <c r="AJ1050" s="134" t="str">
        <f t="shared" si="33"/>
        <v/>
      </c>
      <c r="AK1050" s="134" t="s">
        <v>6911</v>
      </c>
      <c r="AP1050" s="134" t="e" cm="1">
        <f t="array" ref="AP1050">_xlfn.TEXTSPLIT(AO1050,CHAR(10))</f>
        <v>#VALUE!</v>
      </c>
      <c r="BM1050" s="134" t="e">
        <v>#VALUE!</v>
      </c>
    </row>
    <row r="1051" spans="1:73" ht="60" customHeight="1">
      <c r="A1051" s="133"/>
      <c r="B1051" s="133"/>
      <c r="C1051" s="133"/>
      <c r="D1051" s="133"/>
      <c r="E1051" s="133"/>
      <c r="F1051" s="133"/>
      <c r="G1051" s="133"/>
      <c r="H1051" s="133"/>
      <c r="I1051" s="133"/>
      <c r="J1051" s="133"/>
      <c r="K1051" s="133"/>
      <c r="L1051" s="133"/>
      <c r="M1051" s="133"/>
      <c r="N1051" s="133"/>
      <c r="O1051" s="133"/>
      <c r="P1051" s="133"/>
      <c r="Q1051" s="133"/>
      <c r="R1051" s="133"/>
      <c r="S1051" s="133"/>
      <c r="T1051" s="133"/>
      <c r="U1051" s="133"/>
      <c r="V1051" s="133"/>
      <c r="W1051" s="133"/>
      <c r="X1051" s="133"/>
      <c r="Y1051" s="133"/>
      <c r="AB1051" s="134" t="s">
        <v>6911</v>
      </c>
      <c r="AC1051" s="146" t="e" cm="1">
        <f t="array" ref="AC1051">_xlfn.TEXTSPLIT(H1051,CHAR(10))</f>
        <v>#VALUE!</v>
      </c>
      <c r="AD1051" s="146"/>
      <c r="AE1051" s="146" t="e">
        <v>#VALUE!</v>
      </c>
      <c r="AG1051" s="134" t="e" cm="1" vm="1">
        <f t="array" ref="AG1051">_xlfn.TEXTJOIN(",",TRUE,_xlfn._xlws.FILTER(市町村コード!$B$2:$B$186,ISNUMBER(SEARCH(市町村コード!$B$2:$B$186,K1051))))</f>
        <v>#VALUE!</v>
      </c>
      <c r="AH1051" s="134" t="e" vm="1">
        <v>#VALUE!</v>
      </c>
      <c r="AI1051" s="134" t="str">
        <f t="shared" si="32"/>
        <v/>
      </c>
      <c r="AJ1051" s="134" t="str">
        <f t="shared" si="33"/>
        <v/>
      </c>
      <c r="AK1051" s="134" t="s">
        <v>6911</v>
      </c>
      <c r="AO1051" s="133"/>
      <c r="AP1051" s="134" t="e" cm="1">
        <f t="array" ref="AP1051">_xlfn.TEXTSPLIT(AO1051,CHAR(10))</f>
        <v>#VALUE!</v>
      </c>
      <c r="BM1051" s="134" t="e">
        <v>#VALUE!</v>
      </c>
    </row>
    <row r="1052" spans="1:73" ht="12" customHeight="1">
      <c r="A1052" s="133"/>
      <c r="B1052" s="133"/>
      <c r="C1052" s="133"/>
      <c r="D1052" s="133"/>
      <c r="E1052" s="133"/>
      <c r="F1052" s="133"/>
      <c r="G1052" s="133"/>
      <c r="H1052" s="133"/>
      <c r="I1052" s="133"/>
      <c r="J1052" s="133"/>
      <c r="K1052" s="133"/>
      <c r="L1052" s="133"/>
      <c r="M1052" s="133"/>
      <c r="N1052" s="133"/>
      <c r="O1052" s="133"/>
      <c r="P1052" s="133"/>
      <c r="Q1052" s="133"/>
      <c r="R1052" s="133"/>
      <c r="S1052" s="133"/>
      <c r="T1052" s="133"/>
      <c r="U1052" s="133"/>
      <c r="V1052" s="133"/>
      <c r="W1052" s="133"/>
      <c r="X1052" s="133"/>
      <c r="Y1052" s="133"/>
      <c r="AB1052" s="134" t="s">
        <v>6911</v>
      </c>
      <c r="AC1052" s="146" t="e" cm="1">
        <f t="array" ref="AC1052">_xlfn.TEXTSPLIT(H1052,CHAR(10))</f>
        <v>#VALUE!</v>
      </c>
      <c r="AD1052" s="146"/>
      <c r="AE1052" s="146" t="e">
        <v>#VALUE!</v>
      </c>
      <c r="AG1052" s="134" t="e" cm="1" vm="1">
        <f t="array" ref="AG1052">_xlfn.TEXTJOIN(",",TRUE,_xlfn._xlws.FILTER(市町村コード!$B$2:$B$186,ISNUMBER(SEARCH(市町村コード!$B$2:$B$186,K1052))))</f>
        <v>#VALUE!</v>
      </c>
      <c r="AH1052" s="134" t="e" vm="1">
        <v>#VALUE!</v>
      </c>
      <c r="AI1052" s="134" t="str">
        <f t="shared" si="32"/>
        <v/>
      </c>
      <c r="AJ1052" s="134" t="str">
        <f t="shared" si="33"/>
        <v/>
      </c>
      <c r="AK1052" s="134" t="s">
        <v>6911</v>
      </c>
      <c r="AO1052" s="133"/>
      <c r="AP1052" s="134" t="e" cm="1">
        <f t="array" ref="AP1052">_xlfn.TEXTSPLIT(AO1052,CHAR(10))</f>
        <v>#VALUE!</v>
      </c>
      <c r="BM1052" s="134" t="e">
        <v>#VALUE!</v>
      </c>
    </row>
    <row r="1053" spans="1:73" ht="8.1" customHeight="1">
      <c r="A1053" s="133"/>
      <c r="B1053" s="133"/>
      <c r="C1053" s="133"/>
      <c r="D1053" s="133"/>
      <c r="E1053" s="133"/>
      <c r="F1053" s="133"/>
      <c r="G1053" s="133"/>
      <c r="H1053" s="133"/>
      <c r="I1053" s="178" t="s">
        <v>476</v>
      </c>
      <c r="J1053" s="178"/>
      <c r="K1053" s="178"/>
      <c r="L1053" s="133"/>
      <c r="M1053" s="133"/>
      <c r="N1053" s="133"/>
      <c r="O1053" s="133"/>
      <c r="P1053" s="133"/>
      <c r="Q1053" s="133"/>
      <c r="R1053" s="133"/>
      <c r="S1053" s="133"/>
      <c r="T1053" s="133"/>
      <c r="U1053" s="133"/>
      <c r="V1053" s="133"/>
      <c r="W1053" s="133"/>
      <c r="X1053" s="133"/>
      <c r="Y1053" s="133"/>
      <c r="AB1053" s="134" t="s">
        <v>6911</v>
      </c>
      <c r="AC1053" s="146" t="e" cm="1">
        <f t="array" ref="AC1053">_xlfn.TEXTSPLIT(H1053,CHAR(10))</f>
        <v>#VALUE!</v>
      </c>
      <c r="AD1053" s="146"/>
      <c r="AE1053" s="146" t="e">
        <v>#VALUE!</v>
      </c>
      <c r="AG1053" s="134" t="e" cm="1" vm="1">
        <f t="array" ref="AG1053">_xlfn.TEXTJOIN(",",TRUE,_xlfn._xlws.FILTER(市町村コード!$B$2:$B$186,ISNUMBER(SEARCH(市町村コード!$B$2:$B$186,K1053))))</f>
        <v>#VALUE!</v>
      </c>
      <c r="AH1053" s="134" t="e" vm="1">
        <v>#VALUE!</v>
      </c>
      <c r="AI1053" s="134" t="str">
        <f t="shared" si="32"/>
        <v/>
      </c>
      <c r="AJ1053" s="134" t="str">
        <f t="shared" si="33"/>
        <v/>
      </c>
      <c r="AK1053" s="134" t="s">
        <v>6911</v>
      </c>
      <c r="AO1053" s="133"/>
      <c r="AP1053" s="134" t="e" cm="1">
        <f t="array" ref="AP1053">_xlfn.TEXTSPLIT(AO1053,CHAR(10))</f>
        <v>#VALUE!</v>
      </c>
      <c r="BM1053" s="134" t="e">
        <v>#VALUE!</v>
      </c>
    </row>
    <row r="1054" spans="1:73" ht="12" customHeight="1">
      <c r="A1054" s="133"/>
      <c r="B1054" s="179"/>
      <c r="C1054" s="179"/>
      <c r="D1054" s="179"/>
      <c r="E1054" s="179"/>
      <c r="F1054" s="133"/>
      <c r="G1054" s="133"/>
      <c r="H1054" s="133"/>
      <c r="I1054" s="178"/>
      <c r="J1054" s="178"/>
      <c r="K1054" s="178"/>
      <c r="L1054" s="133"/>
      <c r="M1054" s="133"/>
      <c r="N1054" s="133"/>
      <c r="O1054" s="133"/>
      <c r="P1054" s="133"/>
      <c r="Q1054" s="133"/>
      <c r="R1054" s="133"/>
      <c r="S1054" s="133"/>
      <c r="T1054" s="133"/>
      <c r="U1054" s="133"/>
      <c r="V1054" s="133"/>
      <c r="W1054" s="133"/>
      <c r="X1054" s="133"/>
      <c r="Y1054" s="133"/>
      <c r="AB1054" s="134" t="s">
        <v>6911</v>
      </c>
      <c r="AC1054" s="146" t="e" cm="1">
        <f t="array" ref="AC1054">_xlfn.TEXTSPLIT(H1054,CHAR(10))</f>
        <v>#VALUE!</v>
      </c>
      <c r="AD1054" s="146"/>
      <c r="AE1054" s="146" t="e">
        <v>#VALUE!</v>
      </c>
      <c r="AG1054" s="134" t="e" cm="1" vm="1">
        <f t="array" ref="AG1054">_xlfn.TEXTJOIN(",",TRUE,_xlfn._xlws.FILTER(市町村コード!$B$2:$B$186,ISNUMBER(SEARCH(市町村コード!$B$2:$B$186,K1054))))</f>
        <v>#VALUE!</v>
      </c>
      <c r="AH1054" s="134" t="e" vm="1">
        <v>#VALUE!</v>
      </c>
      <c r="AI1054" s="134" t="str">
        <f t="shared" si="32"/>
        <v/>
      </c>
      <c r="AJ1054" s="134" t="str">
        <f t="shared" si="33"/>
        <v/>
      </c>
      <c r="AK1054" s="134" t="s">
        <v>6911</v>
      </c>
      <c r="AO1054" s="133"/>
      <c r="AP1054" s="134" t="e" cm="1">
        <f t="array" ref="AP1054">_xlfn.TEXTSPLIT(AO1054,CHAR(10))</f>
        <v>#VALUE!</v>
      </c>
      <c r="BM1054" s="134" t="e">
        <v>#VALUE!</v>
      </c>
    </row>
    <row r="1055" spans="1:73" ht="14.1" customHeight="1">
      <c r="A1055" s="133"/>
      <c r="B1055" s="133"/>
      <c r="C1055" s="180" t="s">
        <v>477</v>
      </c>
      <c r="D1055" s="180"/>
      <c r="E1055" s="180"/>
      <c r="F1055" s="180"/>
      <c r="G1055" s="180"/>
      <c r="H1055" s="180"/>
      <c r="I1055" s="180"/>
      <c r="J1055" s="180"/>
      <c r="K1055" s="180"/>
      <c r="L1055" s="133"/>
      <c r="M1055" s="133"/>
      <c r="N1055" s="133"/>
      <c r="O1055" s="181" t="s">
        <v>478</v>
      </c>
      <c r="P1055" s="181"/>
      <c r="Q1055" s="181"/>
      <c r="R1055" s="181"/>
      <c r="S1055" s="181"/>
      <c r="T1055" s="135" t="s">
        <v>955</v>
      </c>
      <c r="U1055" s="136" t="s">
        <v>480</v>
      </c>
      <c r="V1055" s="133"/>
      <c r="W1055" s="133"/>
      <c r="X1055" s="133"/>
      <c r="Y1055" s="133"/>
      <c r="AB1055" s="134" t="s">
        <v>6911</v>
      </c>
      <c r="AC1055" s="146" t="e" cm="1">
        <f t="array" ref="AC1055">_xlfn.TEXTSPLIT(H1055,CHAR(10))</f>
        <v>#VALUE!</v>
      </c>
      <c r="AD1055" s="146"/>
      <c r="AE1055" s="146" t="e">
        <v>#VALUE!</v>
      </c>
      <c r="AG1055" s="134" t="e" cm="1" vm="1">
        <f t="array" ref="AG1055">_xlfn.TEXTJOIN(",",TRUE,_xlfn._xlws.FILTER(市町村コード!$B$2:$B$186,ISNUMBER(SEARCH(市町村コード!$B$2:$B$186,K1055))))</f>
        <v>#VALUE!</v>
      </c>
      <c r="AH1055" s="134" t="e" vm="1">
        <v>#VALUE!</v>
      </c>
      <c r="AI1055" s="134" t="str">
        <f t="shared" si="32"/>
        <v/>
      </c>
      <c r="AJ1055" s="134" t="str">
        <f t="shared" si="33"/>
        <v/>
      </c>
      <c r="AK1055" s="134" t="s">
        <v>6911</v>
      </c>
      <c r="AP1055" s="134" t="e" cm="1">
        <f t="array" ref="AP1055">_xlfn.TEXTSPLIT(AO1055,CHAR(10))</f>
        <v>#VALUE!</v>
      </c>
      <c r="BM1055" s="134" t="e">
        <v>#VALUE!</v>
      </c>
    </row>
    <row r="1056" spans="1:73" ht="0.95" customHeight="1" thickBot="1">
      <c r="A1056" s="133"/>
      <c r="B1056" s="133"/>
      <c r="C1056" s="133"/>
      <c r="D1056" s="133"/>
      <c r="E1056" s="133"/>
      <c r="F1056" s="133"/>
      <c r="G1056" s="133"/>
      <c r="H1056" s="133"/>
      <c r="I1056" s="133"/>
      <c r="J1056" s="133"/>
      <c r="K1056" s="133"/>
      <c r="L1056" s="133"/>
      <c r="M1056" s="133"/>
      <c r="N1056" s="133"/>
      <c r="O1056" s="133"/>
      <c r="P1056" s="133"/>
      <c r="Q1056" s="133"/>
      <c r="R1056" s="133"/>
      <c r="S1056" s="133"/>
      <c r="T1056" s="133"/>
      <c r="U1056" s="133"/>
      <c r="V1056" s="133"/>
      <c r="W1056" s="133"/>
      <c r="X1056" s="133"/>
      <c r="Y1056" s="133"/>
      <c r="AB1056" s="134" t="s">
        <v>6911</v>
      </c>
      <c r="AC1056" s="146" t="e" cm="1">
        <f t="array" ref="AC1056">_xlfn.TEXTSPLIT(H1056,CHAR(10))</f>
        <v>#VALUE!</v>
      </c>
      <c r="AD1056" s="146"/>
      <c r="AE1056" s="146" t="e">
        <v>#VALUE!</v>
      </c>
      <c r="AG1056" s="134" t="e" cm="1" vm="1">
        <f t="array" ref="AG1056">_xlfn.TEXTJOIN(",",TRUE,_xlfn._xlws.FILTER(市町村コード!$B$2:$B$186,ISNUMBER(SEARCH(市町村コード!$B$2:$B$186,K1056))))</f>
        <v>#VALUE!</v>
      </c>
      <c r="AH1056" s="134" t="e" vm="1">
        <v>#VALUE!</v>
      </c>
      <c r="AI1056" s="134" t="str">
        <f t="shared" si="32"/>
        <v/>
      </c>
      <c r="AJ1056" s="134" t="str">
        <f t="shared" si="33"/>
        <v/>
      </c>
      <c r="AK1056" s="134" t="s">
        <v>6911</v>
      </c>
      <c r="AO1056" s="133"/>
      <c r="AP1056" s="134" t="e" cm="1">
        <f t="array" ref="AP1056">_xlfn.TEXTSPLIT(AO1056,CHAR(10))</f>
        <v>#VALUE!</v>
      </c>
      <c r="BM1056" s="134" t="e">
        <v>#VALUE!</v>
      </c>
    </row>
    <row r="1057" spans="1:75" ht="0.95" customHeight="1">
      <c r="A1057" s="133"/>
      <c r="B1057" s="176"/>
      <c r="C1057" s="176"/>
      <c r="D1057" s="176"/>
      <c r="E1057" s="176"/>
      <c r="F1057" s="176"/>
      <c r="G1057" s="176"/>
      <c r="H1057" s="176"/>
      <c r="I1057" s="176"/>
      <c r="J1057" s="176"/>
      <c r="K1057" s="176"/>
      <c r="L1057" s="176"/>
      <c r="M1057" s="176"/>
      <c r="N1057" s="176"/>
      <c r="O1057" s="176"/>
      <c r="P1057" s="176"/>
      <c r="Q1057" s="176"/>
      <c r="R1057" s="176"/>
      <c r="S1057" s="176"/>
      <c r="T1057" s="176"/>
      <c r="U1057" s="176"/>
      <c r="V1057" s="176"/>
      <c r="W1057" s="176"/>
      <c r="X1057" s="133"/>
      <c r="Y1057" s="133"/>
      <c r="AB1057" s="134" t="s">
        <v>6911</v>
      </c>
      <c r="AC1057" s="146" t="e" cm="1">
        <f t="array" ref="AC1057">_xlfn.TEXTSPLIT(H1057,CHAR(10))</f>
        <v>#VALUE!</v>
      </c>
      <c r="AD1057" s="146"/>
      <c r="AE1057" s="146" t="e">
        <v>#VALUE!</v>
      </c>
      <c r="AG1057" s="134" t="e" cm="1" vm="1">
        <f t="array" ref="AG1057">_xlfn.TEXTJOIN(",",TRUE,_xlfn._xlws.FILTER(市町村コード!$B$2:$B$186,ISNUMBER(SEARCH(市町村コード!$B$2:$B$186,K1057))))</f>
        <v>#VALUE!</v>
      </c>
      <c r="AH1057" s="134" t="e" vm="1">
        <v>#VALUE!</v>
      </c>
      <c r="AI1057" s="134" t="str">
        <f t="shared" si="32"/>
        <v/>
      </c>
      <c r="AJ1057" s="134" t="str">
        <f t="shared" si="33"/>
        <v/>
      </c>
      <c r="AK1057" s="134" t="s">
        <v>6911</v>
      </c>
      <c r="AP1057" s="134" t="e" cm="1">
        <f t="array" ref="AP1057">_xlfn.TEXTSPLIT(AO1057,CHAR(10))</f>
        <v>#VALUE!</v>
      </c>
      <c r="BM1057" s="134" t="e">
        <v>#VALUE!</v>
      </c>
    </row>
    <row r="1058" spans="1:75" ht="15.95" customHeight="1" thickBot="1">
      <c r="A1058" s="133"/>
      <c r="B1058" s="137"/>
      <c r="C1058" s="138" t="s">
        <v>481</v>
      </c>
      <c r="D1058" s="137"/>
      <c r="E1058" s="177" t="s">
        <v>482</v>
      </c>
      <c r="F1058" s="177"/>
      <c r="G1058" s="137"/>
      <c r="H1058" s="177" t="s">
        <v>483</v>
      </c>
      <c r="I1058" s="177"/>
      <c r="J1058" s="137"/>
      <c r="K1058" s="177" t="s">
        <v>484</v>
      </c>
      <c r="L1058" s="177"/>
      <c r="M1058" s="137"/>
      <c r="N1058" s="177" t="s">
        <v>485</v>
      </c>
      <c r="O1058" s="177"/>
      <c r="P1058" s="137"/>
      <c r="Q1058" s="139" t="s">
        <v>486</v>
      </c>
      <c r="R1058" s="137"/>
      <c r="S1058" s="177" t="s">
        <v>487</v>
      </c>
      <c r="T1058" s="177"/>
      <c r="U1058" s="177"/>
      <c r="V1058" s="177"/>
      <c r="W1058" s="137"/>
      <c r="X1058" s="133"/>
      <c r="Y1058" s="133"/>
      <c r="AB1058" s="134" t="s">
        <v>482</v>
      </c>
      <c r="AC1058" s="146" t="str" cm="1">
        <f t="array" ref="AC1058">_xlfn.TEXTSPLIT(H1058,CHAR(10))</f>
        <v>事業者名/事業所名</v>
      </c>
      <c r="AD1058" s="146"/>
      <c r="AE1058" s="146" t="s">
        <v>483</v>
      </c>
      <c r="AG1058" s="134" t="e" cm="1" vm="1">
        <f t="array" ref="AG1058">_xlfn.TEXTJOIN(",",TRUE,_xlfn._xlws.FILTER(市町村コード!$B$2:$B$186,ISNUMBER(SEARCH(市町村コード!$B$2:$B$186,K1058))))</f>
        <v>#VALUE!</v>
      </c>
      <c r="AH1058" s="134" t="e" vm="1">
        <v>#VALUE!</v>
      </c>
      <c r="AI1058" s="134" t="str">
        <f t="shared" si="32"/>
        <v/>
      </c>
      <c r="AJ1058" s="134" t="str">
        <f t="shared" si="33"/>
        <v>事業所所在地</v>
      </c>
      <c r="AK1058" s="134" t="s">
        <v>484</v>
      </c>
      <c r="AO1058" s="139" t="s">
        <v>486</v>
      </c>
      <c r="AP1058" s="134" t="str" cm="1">
        <f t="array" ref="AP1058">_xlfn.TEXTSPLIT(AO1058,CHAR(10))</f>
        <v>受理番号</v>
      </c>
      <c r="BM1058" s="134" t="s">
        <v>486</v>
      </c>
    </row>
    <row r="1059" spans="1:75" ht="120" customHeight="1" thickBot="1">
      <c r="A1059" s="133"/>
      <c r="B1059" s="184"/>
      <c r="C1059" s="140" t="s">
        <v>3067</v>
      </c>
      <c r="D1059" s="184"/>
      <c r="E1059" s="174" t="s">
        <v>3068</v>
      </c>
      <c r="F1059" s="174"/>
      <c r="G1059" s="184"/>
      <c r="H1059" s="175" t="s">
        <v>3069</v>
      </c>
      <c r="I1059" s="175"/>
      <c r="J1059" s="184"/>
      <c r="K1059" s="175" t="s">
        <v>3070</v>
      </c>
      <c r="L1059" s="175"/>
      <c r="M1059" s="184"/>
      <c r="N1059" s="182" t="s">
        <v>3071</v>
      </c>
      <c r="O1059" s="182"/>
      <c r="P1059" s="184"/>
      <c r="Q1059" s="141" t="s">
        <v>3072</v>
      </c>
      <c r="R1059" s="184"/>
      <c r="S1059" s="173" t="s">
        <v>3073</v>
      </c>
      <c r="T1059" s="173"/>
      <c r="U1059" s="173"/>
      <c r="V1059" s="173"/>
      <c r="W1059" s="184"/>
      <c r="X1059" s="133"/>
      <c r="Y1059" s="133"/>
      <c r="AB1059" s="134" t="s">
        <v>9484</v>
      </c>
      <c r="AC1059" s="146" t="str" cm="1">
        <f t="array" ref="AC1059:AD1059">_xlfn.TEXTSPLIT(H1059,CHAR(10))</f>
        <v>合同会社Ｎｉｃｏ</v>
      </c>
      <c r="AD1059" s="146" t="str">
        <v>ナースケアＮｉｃｏ</v>
      </c>
      <c r="AE1059" s="146" t="s">
        <v>8229</v>
      </c>
      <c r="AF1059" s="134" t="s">
        <v>8230</v>
      </c>
      <c r="AG1059" s="134" t="str" cm="1">
        <f t="array" ref="AG1059">_xlfn.TEXTJOIN(",",TRUE,_xlfn._xlws.FILTER(市町村コード!$B$2:$B$186,ISNUMBER(SEARCH(市町村コード!$B$2:$B$186,K1059))))</f>
        <v>札幌市</v>
      </c>
      <c r="AH1059" s="134" t="s">
        <v>6712</v>
      </c>
      <c r="AI1059" s="134" t="str">
        <f t="shared" si="32"/>
        <v xml:space="preserve">
札幌市豊平区福住二条１０丁目３－８</v>
      </c>
      <c r="AJ1059" s="134" t="str">
        <f t="shared" si="33"/>
        <v>〒062－0042</v>
      </c>
      <c r="AK1059" s="134" t="s">
        <v>7152</v>
      </c>
      <c r="AO1059" s="142" t="s">
        <v>3072</v>
      </c>
      <c r="AP1059" s="134" t="str" cm="1">
        <f t="array" ref="AP1059:AZ1059">_xlfn.TEXTSPLIT(AO1059,CHAR(10))</f>
        <v>( 訪看10 )第    550 号</v>
      </c>
      <c r="AQ1059" s="134" t="str">
        <v>( 訪看23 )第    830 号</v>
      </c>
      <c r="AR1059" s="134" t="str">
        <v>( 訪看25 )第    904 号</v>
      </c>
      <c r="AS1059" s="134" t="str">
        <v>( 訪看27 )第    265 号</v>
      </c>
      <c r="AT1059" s="134" t="str">
        <v>( 訪看28 )第    169 号</v>
      </c>
      <c r="AU1059" s="134" t="str">
        <v>( 訪看34 )第    124 号</v>
      </c>
      <c r="AV1059" s="134" t="str">
        <v>( 訪看35 )第     75 号</v>
      </c>
      <c r="AW1059" s="134" t="str">
        <v>( 訪看37 )第     30 号</v>
      </c>
      <c r="AX1059" s="134" t="str">
        <v>( 訪ベⅠ１ )第    339 号</v>
      </c>
      <c r="AY1059" s="134" t="str">
        <v>( 訪ベⅠ１注 )第    174 号</v>
      </c>
      <c r="AZ1059" s="134" t="str">
        <v>( 訪看40 )第    579 号</v>
      </c>
      <c r="BM1059" s="134" t="s">
        <v>12474</v>
      </c>
      <c r="BN1059" s="134" t="s">
        <v>12475</v>
      </c>
      <c r="BO1059" s="134" t="s">
        <v>12476</v>
      </c>
      <c r="BP1059" s="134" t="s">
        <v>12477</v>
      </c>
      <c r="BQ1059" s="134" t="s">
        <v>12478</v>
      </c>
      <c r="BR1059" s="134" t="s">
        <v>12479</v>
      </c>
      <c r="BS1059" s="134" t="s">
        <v>12480</v>
      </c>
      <c r="BT1059" s="134" t="s">
        <v>12481</v>
      </c>
      <c r="BU1059" s="134" t="s">
        <v>12482</v>
      </c>
      <c r="BV1059" s="134" t="s">
        <v>12483</v>
      </c>
      <c r="BW1059" s="134" t="s">
        <v>12484</v>
      </c>
    </row>
    <row r="1060" spans="1:75" ht="66" customHeight="1" thickBot="1">
      <c r="A1060" s="133"/>
      <c r="B1060" s="184"/>
      <c r="C1060" s="140" t="s">
        <v>3074</v>
      </c>
      <c r="D1060" s="184"/>
      <c r="E1060" s="174" t="s">
        <v>3075</v>
      </c>
      <c r="F1060" s="174"/>
      <c r="G1060" s="184"/>
      <c r="H1060" s="175" t="s">
        <v>3076</v>
      </c>
      <c r="I1060" s="175"/>
      <c r="J1060" s="184"/>
      <c r="K1060" s="175" t="s">
        <v>3077</v>
      </c>
      <c r="L1060" s="175"/>
      <c r="M1060" s="184"/>
      <c r="N1060" s="182" t="s">
        <v>3078</v>
      </c>
      <c r="O1060" s="182"/>
      <c r="P1060" s="184"/>
      <c r="Q1060" s="141" t="s">
        <v>3079</v>
      </c>
      <c r="R1060" s="184"/>
      <c r="S1060" s="173" t="s">
        <v>3080</v>
      </c>
      <c r="T1060" s="173"/>
      <c r="U1060" s="173"/>
      <c r="V1060" s="173"/>
      <c r="W1060" s="184"/>
      <c r="X1060" s="133"/>
      <c r="Y1060" s="133"/>
      <c r="AB1060" s="134" t="s">
        <v>9485</v>
      </c>
      <c r="AC1060" s="146" t="str" cm="1">
        <f t="array" ref="AC1060:AD1060">_xlfn.TEXTSPLIT(H1060,CHAR(10))</f>
        <v>株式会社ｓ－ｅｄｇｅ</v>
      </c>
      <c r="AD1060" s="146" t="str">
        <v>ＳＯＩＮ訪問看護ステーション厚別</v>
      </c>
      <c r="AE1060" s="146" t="s">
        <v>7812</v>
      </c>
      <c r="AF1060" s="134" t="s">
        <v>8231</v>
      </c>
      <c r="AG1060" s="134" t="str" cm="1">
        <f t="array" ref="AG1060">_xlfn.TEXTJOIN(",",TRUE,_xlfn._xlws.FILTER(市町村コード!$B$2:$B$186,ISNUMBER(SEARCH(市町村コード!$B$2:$B$186,K1060))))</f>
        <v>札幌市</v>
      </c>
      <c r="AH1060" s="134" t="s">
        <v>6712</v>
      </c>
      <c r="AI1060" s="134" t="str">
        <f t="shared" si="32"/>
        <v xml:space="preserve">
札幌市厚別区厚別西二条４丁目８－１５アクティブコート１０５号室</v>
      </c>
      <c r="AJ1060" s="134" t="str">
        <f t="shared" si="33"/>
        <v>〒004－0062</v>
      </c>
      <c r="AK1060" s="134" t="s">
        <v>7153</v>
      </c>
      <c r="AO1060" s="142" t="s">
        <v>3079</v>
      </c>
      <c r="AP1060" s="134" t="str" cm="1">
        <f t="array" ref="AP1060:AU1060">_xlfn.TEXTSPLIT(AO1060,CHAR(10))</f>
        <v>( 訪看23 )第    840 号</v>
      </c>
      <c r="AQ1060" s="134" t="str">
        <v>( 訪看25 )第    913 号</v>
      </c>
      <c r="AR1060" s="134" t="str">
        <v>( 訪看35 )第     65 号</v>
      </c>
      <c r="AS1060" s="134" t="str">
        <v>( 訪看37 )第     35 号</v>
      </c>
      <c r="AT1060" s="134" t="str">
        <v>( 訪ベⅠ１ )第    271 号</v>
      </c>
      <c r="AU1060" s="134" t="str">
        <v>( 訪看40 )第     77 号</v>
      </c>
      <c r="BM1060" s="134" t="s">
        <v>12485</v>
      </c>
      <c r="BN1060" s="134" t="s">
        <v>12486</v>
      </c>
      <c r="BO1060" s="134" t="s">
        <v>12487</v>
      </c>
      <c r="BP1060" s="134" t="s">
        <v>12488</v>
      </c>
      <c r="BQ1060" s="134" t="s">
        <v>12489</v>
      </c>
      <c r="BR1060" s="134" t="s">
        <v>12490</v>
      </c>
    </row>
    <row r="1061" spans="1:75" ht="66" customHeight="1" thickBot="1">
      <c r="A1061" s="133"/>
      <c r="B1061" s="184"/>
      <c r="C1061" s="140" t="s">
        <v>3081</v>
      </c>
      <c r="D1061" s="184"/>
      <c r="E1061" s="174" t="s">
        <v>3082</v>
      </c>
      <c r="F1061" s="174"/>
      <c r="G1061" s="184"/>
      <c r="H1061" s="175" t="s">
        <v>3083</v>
      </c>
      <c r="I1061" s="175"/>
      <c r="J1061" s="184"/>
      <c r="K1061" s="175" t="s">
        <v>3084</v>
      </c>
      <c r="L1061" s="175"/>
      <c r="M1061" s="184"/>
      <c r="N1061" s="182" t="s">
        <v>3085</v>
      </c>
      <c r="O1061" s="182"/>
      <c r="P1061" s="184"/>
      <c r="Q1061" s="141" t="s">
        <v>3086</v>
      </c>
      <c r="R1061" s="184"/>
      <c r="S1061" s="173" t="s">
        <v>3087</v>
      </c>
      <c r="T1061" s="173"/>
      <c r="U1061" s="173"/>
      <c r="V1061" s="173"/>
      <c r="W1061" s="184"/>
      <c r="X1061" s="133"/>
      <c r="Y1061" s="133"/>
      <c r="AB1061" s="134" t="s">
        <v>9486</v>
      </c>
      <c r="AC1061" s="146" t="str" cm="1">
        <f t="array" ref="AC1061:AD1061">_xlfn.TEXTSPLIT(H1061,CHAR(10))</f>
        <v>社会福祉法人　モニカ</v>
      </c>
      <c r="AD1061" s="146" t="str">
        <v>訪問看護ステーション　さくら</v>
      </c>
      <c r="AE1061" s="146" t="s">
        <v>8232</v>
      </c>
      <c r="AF1061" s="134" t="s">
        <v>8233</v>
      </c>
      <c r="AG1061" s="134" t="str" cm="1">
        <f t="array" ref="AG1061">_xlfn.TEXTJOIN(",",TRUE,_xlfn._xlws.FILTER(市町村コード!$B$2:$B$186,ISNUMBER(SEARCH(市町村コード!$B$2:$B$186,K1061))))</f>
        <v>札幌市</v>
      </c>
      <c r="AH1061" s="134" t="s">
        <v>6712</v>
      </c>
      <c r="AI1061" s="134" t="str">
        <f t="shared" si="32"/>
        <v xml:space="preserve">
札幌市白石区本通１２丁目南６番５号Ｒｉｎ南郷　１０６号室</v>
      </c>
      <c r="AJ1061" s="134" t="str">
        <f t="shared" si="33"/>
        <v>〒003－0026</v>
      </c>
      <c r="AK1061" s="134" t="s">
        <v>7105</v>
      </c>
      <c r="AO1061" s="142" t="s">
        <v>3086</v>
      </c>
      <c r="AP1061" s="134" t="str" cm="1">
        <f t="array" ref="AP1061:AV1061">_xlfn.TEXTSPLIT(AO1061,CHAR(10))</f>
        <v>( 訪看10 )第    563 号</v>
      </c>
      <c r="AQ1061" s="134" t="str">
        <v>( 訪看23 )第    841 号</v>
      </c>
      <c r="AR1061" s="134" t="str">
        <v>( 訪看25 )第    914 号</v>
      </c>
      <c r="AS1061" s="134" t="str">
        <v>( 訪看27 )第    272 号</v>
      </c>
      <c r="AT1061" s="134" t="str">
        <v>( 訪看28 )第    175 号</v>
      </c>
      <c r="AU1061" s="134" t="str">
        <v>( 訪看34 )第    125 号</v>
      </c>
      <c r="AV1061" s="134" t="str">
        <v>( 訪看41 )第    166 号</v>
      </c>
      <c r="BM1061" s="134" t="s">
        <v>12491</v>
      </c>
      <c r="BN1061" s="134" t="s">
        <v>12492</v>
      </c>
      <c r="BO1061" s="134" t="s">
        <v>12493</v>
      </c>
      <c r="BP1061" s="134" t="s">
        <v>12494</v>
      </c>
      <c r="BQ1061" s="134" t="s">
        <v>12495</v>
      </c>
      <c r="BR1061" s="134" t="s">
        <v>12496</v>
      </c>
      <c r="BS1061" s="134" t="s">
        <v>12497</v>
      </c>
    </row>
    <row r="1062" spans="1:75" ht="84" customHeight="1" thickBot="1">
      <c r="A1062" s="133"/>
      <c r="B1062" s="184"/>
      <c r="C1062" s="140" t="s">
        <v>3088</v>
      </c>
      <c r="D1062" s="184"/>
      <c r="E1062" s="174" t="s">
        <v>3089</v>
      </c>
      <c r="F1062" s="174"/>
      <c r="G1062" s="184"/>
      <c r="H1062" s="175" t="s">
        <v>3090</v>
      </c>
      <c r="I1062" s="175"/>
      <c r="J1062" s="184"/>
      <c r="K1062" s="175" t="s">
        <v>3091</v>
      </c>
      <c r="L1062" s="175"/>
      <c r="M1062" s="184"/>
      <c r="N1062" s="182" t="s">
        <v>3092</v>
      </c>
      <c r="O1062" s="182"/>
      <c r="P1062" s="184"/>
      <c r="Q1062" s="141" t="s">
        <v>3093</v>
      </c>
      <c r="R1062" s="184"/>
      <c r="S1062" s="173" t="s">
        <v>3094</v>
      </c>
      <c r="T1062" s="173"/>
      <c r="U1062" s="173"/>
      <c r="V1062" s="173"/>
      <c r="W1062" s="184"/>
      <c r="X1062" s="133"/>
      <c r="Y1062" s="133"/>
      <c r="AB1062" s="134" t="s">
        <v>9487</v>
      </c>
      <c r="AC1062" s="146" t="str" cm="1">
        <f t="array" ref="AC1062:AD1062">_xlfn.TEXTSPLIT(H1062,CHAR(10))</f>
        <v>株式会社Ａｙ</v>
      </c>
      <c r="AD1062" s="146" t="str">
        <v>訪問看護ステーションＣＩＳＥ</v>
      </c>
      <c r="AE1062" s="146" t="s">
        <v>8234</v>
      </c>
      <c r="AF1062" s="134" t="s">
        <v>8235</v>
      </c>
      <c r="AG1062" s="134" t="str" cm="1">
        <f t="array" ref="AG1062">_xlfn.TEXTJOIN(",",TRUE,_xlfn._xlws.FILTER(市町村コード!$B$2:$B$186,ISNUMBER(SEARCH(市町村コード!$B$2:$B$186,K1062))))</f>
        <v>札幌市</v>
      </c>
      <c r="AH1062" s="134" t="s">
        <v>6712</v>
      </c>
      <c r="AI1062" s="134" t="str">
        <f t="shared" si="32"/>
        <v xml:space="preserve">
札幌市豊平区豊平四条３丁目３－１７久慈ビル</v>
      </c>
      <c r="AJ1062" s="134" t="str">
        <f t="shared" si="33"/>
        <v>〒062－0904</v>
      </c>
      <c r="AK1062" s="134" t="s">
        <v>7138</v>
      </c>
      <c r="AO1062" s="142" t="s">
        <v>3093</v>
      </c>
      <c r="AP1062" s="134" t="str" cm="1">
        <f t="array" ref="AP1062:AV1062">_xlfn.TEXTSPLIT(AO1062,CHAR(10))</f>
        <v>( 訪看10 )第    557 号</v>
      </c>
      <c r="AQ1062" s="134" t="str">
        <v>( 訪看23 )第    835 号</v>
      </c>
      <c r="AR1062" s="134" t="str">
        <v>( 訪看28 )第    328 号</v>
      </c>
      <c r="AS1062" s="134" t="str">
        <v>( 訪看34 )第    299 号</v>
      </c>
      <c r="AT1062" s="134" t="str">
        <v>( 訪ベⅠ１ )第    205 号</v>
      </c>
      <c r="AU1062" s="134" t="str">
        <v>( 訪ベⅠ１注 )第    198 号</v>
      </c>
      <c r="AV1062" s="134" t="str">
        <v>( 訪看40 )第    263 号</v>
      </c>
      <c r="BM1062" s="134" t="s">
        <v>12498</v>
      </c>
      <c r="BN1062" s="134" t="s">
        <v>12499</v>
      </c>
      <c r="BO1062" s="134" t="s">
        <v>12500</v>
      </c>
      <c r="BP1062" s="134" t="s">
        <v>12501</v>
      </c>
      <c r="BQ1062" s="134" t="s">
        <v>12502</v>
      </c>
      <c r="BR1062" s="134" t="s">
        <v>12503</v>
      </c>
      <c r="BS1062" s="134" t="s">
        <v>12504</v>
      </c>
    </row>
    <row r="1063" spans="1:75" ht="75" customHeight="1" thickBot="1">
      <c r="A1063" s="133"/>
      <c r="B1063" s="184"/>
      <c r="C1063" s="140" t="s">
        <v>3095</v>
      </c>
      <c r="D1063" s="184"/>
      <c r="E1063" s="174" t="s">
        <v>3096</v>
      </c>
      <c r="F1063" s="174"/>
      <c r="G1063" s="184"/>
      <c r="H1063" s="175" t="s">
        <v>3097</v>
      </c>
      <c r="I1063" s="175"/>
      <c r="J1063" s="184"/>
      <c r="K1063" s="175" t="s">
        <v>3098</v>
      </c>
      <c r="L1063" s="175"/>
      <c r="M1063" s="184"/>
      <c r="N1063" s="182" t="s">
        <v>3099</v>
      </c>
      <c r="O1063" s="182"/>
      <c r="P1063" s="184"/>
      <c r="Q1063" s="141" t="s">
        <v>3100</v>
      </c>
      <c r="R1063" s="184"/>
      <c r="S1063" s="173" t="s">
        <v>3101</v>
      </c>
      <c r="T1063" s="173"/>
      <c r="U1063" s="173"/>
      <c r="V1063" s="173"/>
      <c r="W1063" s="184"/>
      <c r="X1063" s="133"/>
      <c r="Y1063" s="133"/>
      <c r="AB1063" s="134" t="s">
        <v>9488</v>
      </c>
      <c r="AC1063" s="146" t="str" cm="1">
        <f t="array" ref="AC1063:AD1063">_xlfn.TEXTSPLIT(H1063,CHAR(10))</f>
        <v>株式会社ＪＳＨ</v>
      </c>
      <c r="AD1063" s="146" t="str">
        <v>訪問看護ステーション　コルディアーレ札幌</v>
      </c>
      <c r="AE1063" s="146" t="s">
        <v>8236</v>
      </c>
      <c r="AF1063" s="134" t="s">
        <v>8237</v>
      </c>
      <c r="AG1063" s="134" t="str" cm="1">
        <f t="array" ref="AG1063">_xlfn.TEXTJOIN(",",TRUE,_xlfn._xlws.FILTER(市町村コード!$B$2:$B$186,ISNUMBER(SEARCH(市町村コード!$B$2:$B$186,K1063))))</f>
        <v>札幌市</v>
      </c>
      <c r="AH1063" s="134" t="s">
        <v>6712</v>
      </c>
      <c r="AI1063" s="134" t="str">
        <f t="shared" si="32"/>
        <v xml:space="preserve">
札幌市白石区菊水六条１丁目１－３３石川ビル２階</v>
      </c>
      <c r="AJ1063" s="134" t="str">
        <f t="shared" si="33"/>
        <v>〒003－0806</v>
      </c>
      <c r="AK1063" s="134" t="s">
        <v>7154</v>
      </c>
      <c r="AO1063" s="142" t="s">
        <v>3100</v>
      </c>
      <c r="AP1063" s="134" t="str" cm="1">
        <f t="array" ref="AP1063:AU1063">_xlfn.TEXTSPLIT(AO1063,CHAR(10))</f>
        <v>( 訪看10 )第    565 号</v>
      </c>
      <c r="AQ1063" s="134" t="str">
        <v>( 訪看34 )第     66 号</v>
      </c>
      <c r="AR1063" s="134" t="str">
        <v>( 訪ベⅠ１ )第    207 号</v>
      </c>
      <c r="AS1063" s="134" t="str">
        <v>( 訪ベⅠ１注 )第    385 号</v>
      </c>
      <c r="AT1063" s="134" t="str">
        <v>( 訪看40 )第    583 号</v>
      </c>
      <c r="AU1063" s="134" t="str">
        <v>( 訪看41 )第    234 号</v>
      </c>
      <c r="BM1063" s="134" t="s">
        <v>12505</v>
      </c>
      <c r="BN1063" s="134" t="s">
        <v>12506</v>
      </c>
      <c r="BO1063" s="134" t="s">
        <v>12507</v>
      </c>
      <c r="BP1063" s="134" t="s">
        <v>12508</v>
      </c>
      <c r="BQ1063" s="134" t="s">
        <v>12509</v>
      </c>
      <c r="BR1063" s="134" t="s">
        <v>12510</v>
      </c>
    </row>
    <row r="1064" spans="1:75" ht="59.1" customHeight="1" thickBot="1">
      <c r="A1064" s="133"/>
      <c r="B1064" s="184"/>
      <c r="C1064" s="133"/>
      <c r="D1064" s="184"/>
      <c r="E1064" s="133"/>
      <c r="F1064" s="133"/>
      <c r="G1064" s="184"/>
      <c r="H1064" s="133"/>
      <c r="I1064" s="133"/>
      <c r="J1064" s="184"/>
      <c r="K1064" s="133"/>
      <c r="L1064" s="133"/>
      <c r="M1064" s="184"/>
      <c r="N1064" s="133"/>
      <c r="O1064" s="133"/>
      <c r="P1064" s="184"/>
      <c r="Q1064" s="133"/>
      <c r="R1064" s="184"/>
      <c r="S1064" s="133"/>
      <c r="T1064" s="133"/>
      <c r="U1064" s="133"/>
      <c r="V1064" s="133"/>
      <c r="W1064" s="184"/>
      <c r="X1064" s="133"/>
      <c r="Y1064" s="133"/>
      <c r="AB1064" s="134" t="s">
        <v>6911</v>
      </c>
      <c r="AC1064" s="146" t="e" cm="1">
        <f t="array" ref="AC1064">_xlfn.TEXTSPLIT(H1064,CHAR(10))</f>
        <v>#VALUE!</v>
      </c>
      <c r="AD1064" s="146"/>
      <c r="AE1064" s="146" t="e">
        <v>#VALUE!</v>
      </c>
      <c r="AG1064" s="134" t="e" cm="1" vm="1">
        <f t="array" ref="AG1064">_xlfn.TEXTJOIN(",",TRUE,_xlfn._xlws.FILTER(市町村コード!$B$2:$B$186,ISNUMBER(SEARCH(市町村コード!$B$2:$B$186,K1064))))</f>
        <v>#VALUE!</v>
      </c>
      <c r="AH1064" s="134" t="e" vm="1">
        <v>#VALUE!</v>
      </c>
      <c r="AI1064" s="134" t="str">
        <f t="shared" si="32"/>
        <v/>
      </c>
      <c r="AJ1064" s="134" t="str">
        <f t="shared" si="33"/>
        <v/>
      </c>
      <c r="AK1064" s="134" t="s">
        <v>6911</v>
      </c>
      <c r="AO1064" s="133"/>
      <c r="AP1064" s="134" t="e" cm="1">
        <f t="array" ref="AP1064">_xlfn.TEXTSPLIT(AO1064,CHAR(10))</f>
        <v>#VALUE!</v>
      </c>
      <c r="BM1064" s="134" t="e">
        <v>#VALUE!</v>
      </c>
    </row>
    <row r="1065" spans="1:75" ht="0.95" customHeight="1">
      <c r="A1065" s="133"/>
      <c r="B1065" s="183"/>
      <c r="C1065" s="183"/>
      <c r="D1065" s="183"/>
      <c r="E1065" s="183"/>
      <c r="F1065" s="183"/>
      <c r="G1065" s="183"/>
      <c r="H1065" s="183"/>
      <c r="I1065" s="183"/>
      <c r="J1065" s="183"/>
      <c r="K1065" s="183"/>
      <c r="L1065" s="183"/>
      <c r="M1065" s="183"/>
      <c r="N1065" s="183"/>
      <c r="O1065" s="183"/>
      <c r="P1065" s="183"/>
      <c r="Q1065" s="183"/>
      <c r="R1065" s="183"/>
      <c r="S1065" s="183"/>
      <c r="T1065" s="183"/>
      <c r="U1065" s="183"/>
      <c r="V1065" s="183"/>
      <c r="W1065" s="133"/>
      <c r="X1065" s="133"/>
      <c r="Y1065" s="133"/>
      <c r="AB1065" s="134" t="s">
        <v>6911</v>
      </c>
      <c r="AC1065" s="146" t="e" cm="1">
        <f t="array" ref="AC1065">_xlfn.TEXTSPLIT(H1065,CHAR(10))</f>
        <v>#VALUE!</v>
      </c>
      <c r="AD1065" s="146"/>
      <c r="AE1065" s="146" t="e">
        <v>#VALUE!</v>
      </c>
      <c r="AG1065" s="134" t="e" cm="1" vm="1">
        <f t="array" ref="AG1065">_xlfn.TEXTJOIN(",",TRUE,_xlfn._xlws.FILTER(市町村コード!$B$2:$B$186,ISNUMBER(SEARCH(市町村コード!$B$2:$B$186,K1065))))</f>
        <v>#VALUE!</v>
      </c>
      <c r="AH1065" s="134" t="e" vm="1">
        <v>#VALUE!</v>
      </c>
      <c r="AI1065" s="134" t="str">
        <f t="shared" si="32"/>
        <v/>
      </c>
      <c r="AJ1065" s="134" t="str">
        <f t="shared" si="33"/>
        <v/>
      </c>
      <c r="AK1065" s="134" t="s">
        <v>6911</v>
      </c>
      <c r="AP1065" s="134" t="e" cm="1">
        <f t="array" ref="AP1065">_xlfn.TEXTSPLIT(AO1065,CHAR(10))</f>
        <v>#VALUE!</v>
      </c>
      <c r="BM1065" s="134" t="e">
        <v>#VALUE!</v>
      </c>
    </row>
    <row r="1066" spans="1:75" ht="60" customHeight="1">
      <c r="A1066" s="133"/>
      <c r="B1066" s="133"/>
      <c r="C1066" s="133"/>
      <c r="D1066" s="133"/>
      <c r="E1066" s="133"/>
      <c r="F1066" s="133"/>
      <c r="G1066" s="133"/>
      <c r="H1066" s="133"/>
      <c r="I1066" s="133"/>
      <c r="J1066" s="133"/>
      <c r="K1066" s="133"/>
      <c r="L1066" s="133"/>
      <c r="M1066" s="133"/>
      <c r="N1066" s="133"/>
      <c r="O1066" s="133"/>
      <c r="P1066" s="133"/>
      <c r="Q1066" s="133"/>
      <c r="R1066" s="133"/>
      <c r="S1066" s="133"/>
      <c r="T1066" s="133"/>
      <c r="U1066" s="133"/>
      <c r="V1066" s="133"/>
      <c r="W1066" s="133"/>
      <c r="X1066" s="133"/>
      <c r="Y1066" s="133"/>
      <c r="AB1066" s="134" t="s">
        <v>6911</v>
      </c>
      <c r="AC1066" s="146" t="e" cm="1">
        <f t="array" ref="AC1066">_xlfn.TEXTSPLIT(H1066,CHAR(10))</f>
        <v>#VALUE!</v>
      </c>
      <c r="AD1066" s="146"/>
      <c r="AE1066" s="146" t="e">
        <v>#VALUE!</v>
      </c>
      <c r="AG1066" s="134" t="e" cm="1" vm="1">
        <f t="array" ref="AG1066">_xlfn.TEXTJOIN(",",TRUE,_xlfn._xlws.FILTER(市町村コード!$B$2:$B$186,ISNUMBER(SEARCH(市町村コード!$B$2:$B$186,K1066))))</f>
        <v>#VALUE!</v>
      </c>
      <c r="AH1066" s="134" t="e" vm="1">
        <v>#VALUE!</v>
      </c>
      <c r="AI1066" s="134" t="str">
        <f t="shared" si="32"/>
        <v/>
      </c>
      <c r="AJ1066" s="134" t="str">
        <f t="shared" si="33"/>
        <v/>
      </c>
      <c r="AK1066" s="134" t="s">
        <v>6911</v>
      </c>
      <c r="AO1066" s="133"/>
      <c r="AP1066" s="134" t="e" cm="1">
        <f t="array" ref="AP1066">_xlfn.TEXTSPLIT(AO1066,CHAR(10))</f>
        <v>#VALUE!</v>
      </c>
      <c r="BM1066" s="134" t="e">
        <v>#VALUE!</v>
      </c>
    </row>
    <row r="1067" spans="1:75" ht="12" customHeight="1">
      <c r="A1067" s="133"/>
      <c r="B1067" s="133"/>
      <c r="C1067" s="133"/>
      <c r="D1067" s="133"/>
      <c r="E1067" s="133"/>
      <c r="F1067" s="133"/>
      <c r="G1067" s="133"/>
      <c r="H1067" s="133"/>
      <c r="I1067" s="133"/>
      <c r="J1067" s="133"/>
      <c r="K1067" s="133"/>
      <c r="L1067" s="133"/>
      <c r="M1067" s="133"/>
      <c r="N1067" s="133"/>
      <c r="O1067" s="133"/>
      <c r="P1067" s="133"/>
      <c r="Q1067" s="133"/>
      <c r="R1067" s="133"/>
      <c r="S1067" s="133"/>
      <c r="T1067" s="133"/>
      <c r="U1067" s="133"/>
      <c r="V1067" s="133"/>
      <c r="W1067" s="133"/>
      <c r="X1067" s="133"/>
      <c r="Y1067" s="133"/>
      <c r="AB1067" s="134" t="s">
        <v>6911</v>
      </c>
      <c r="AC1067" s="146" t="e" cm="1">
        <f t="array" ref="AC1067">_xlfn.TEXTSPLIT(H1067,CHAR(10))</f>
        <v>#VALUE!</v>
      </c>
      <c r="AD1067" s="146"/>
      <c r="AE1067" s="146" t="e">
        <v>#VALUE!</v>
      </c>
      <c r="AG1067" s="134" t="e" cm="1" vm="1">
        <f t="array" ref="AG1067">_xlfn.TEXTJOIN(",",TRUE,_xlfn._xlws.FILTER(市町村コード!$B$2:$B$186,ISNUMBER(SEARCH(市町村コード!$B$2:$B$186,K1067))))</f>
        <v>#VALUE!</v>
      </c>
      <c r="AH1067" s="134" t="e" vm="1">
        <v>#VALUE!</v>
      </c>
      <c r="AI1067" s="134" t="str">
        <f t="shared" si="32"/>
        <v/>
      </c>
      <c r="AJ1067" s="134" t="str">
        <f t="shared" si="33"/>
        <v/>
      </c>
      <c r="AK1067" s="134" t="s">
        <v>6911</v>
      </c>
      <c r="AO1067" s="133"/>
      <c r="AP1067" s="134" t="e" cm="1">
        <f t="array" ref="AP1067">_xlfn.TEXTSPLIT(AO1067,CHAR(10))</f>
        <v>#VALUE!</v>
      </c>
      <c r="BM1067" s="134" t="e">
        <v>#VALUE!</v>
      </c>
    </row>
    <row r="1068" spans="1:75" ht="8.1" customHeight="1">
      <c r="A1068" s="133"/>
      <c r="B1068" s="133"/>
      <c r="C1068" s="133"/>
      <c r="D1068" s="133"/>
      <c r="E1068" s="133"/>
      <c r="F1068" s="133"/>
      <c r="G1068" s="133"/>
      <c r="H1068" s="133"/>
      <c r="I1068" s="178" t="s">
        <v>476</v>
      </c>
      <c r="J1068" s="178"/>
      <c r="K1068" s="178"/>
      <c r="L1068" s="133"/>
      <c r="M1068" s="133"/>
      <c r="N1068" s="133"/>
      <c r="O1068" s="133"/>
      <c r="P1068" s="133"/>
      <c r="Q1068" s="133"/>
      <c r="R1068" s="133"/>
      <c r="S1068" s="133"/>
      <c r="T1068" s="133"/>
      <c r="U1068" s="133"/>
      <c r="V1068" s="133"/>
      <c r="W1068" s="133"/>
      <c r="X1068" s="133"/>
      <c r="Y1068" s="133"/>
      <c r="AB1068" s="134" t="s">
        <v>6911</v>
      </c>
      <c r="AC1068" s="146" t="e" cm="1">
        <f t="array" ref="AC1068">_xlfn.TEXTSPLIT(H1068,CHAR(10))</f>
        <v>#VALUE!</v>
      </c>
      <c r="AD1068" s="146"/>
      <c r="AE1068" s="146" t="e">
        <v>#VALUE!</v>
      </c>
      <c r="AG1068" s="134" t="e" cm="1" vm="1">
        <f t="array" ref="AG1068">_xlfn.TEXTJOIN(",",TRUE,_xlfn._xlws.FILTER(市町村コード!$B$2:$B$186,ISNUMBER(SEARCH(市町村コード!$B$2:$B$186,K1068))))</f>
        <v>#VALUE!</v>
      </c>
      <c r="AH1068" s="134" t="e" vm="1">
        <v>#VALUE!</v>
      </c>
      <c r="AI1068" s="134" t="str">
        <f t="shared" si="32"/>
        <v/>
      </c>
      <c r="AJ1068" s="134" t="str">
        <f t="shared" si="33"/>
        <v/>
      </c>
      <c r="AK1068" s="134" t="s">
        <v>6911</v>
      </c>
      <c r="AO1068" s="133"/>
      <c r="AP1068" s="134" t="e" cm="1">
        <f t="array" ref="AP1068">_xlfn.TEXTSPLIT(AO1068,CHAR(10))</f>
        <v>#VALUE!</v>
      </c>
      <c r="BM1068" s="134" t="e">
        <v>#VALUE!</v>
      </c>
    </row>
    <row r="1069" spans="1:75" ht="12" customHeight="1">
      <c r="A1069" s="133"/>
      <c r="B1069" s="179"/>
      <c r="C1069" s="179"/>
      <c r="D1069" s="179"/>
      <c r="E1069" s="179"/>
      <c r="F1069" s="133"/>
      <c r="G1069" s="133"/>
      <c r="H1069" s="133"/>
      <c r="I1069" s="178"/>
      <c r="J1069" s="178"/>
      <c r="K1069" s="178"/>
      <c r="L1069" s="133"/>
      <c r="M1069" s="133"/>
      <c r="N1069" s="133"/>
      <c r="O1069" s="133"/>
      <c r="P1069" s="133"/>
      <c r="Q1069" s="133"/>
      <c r="R1069" s="133"/>
      <c r="S1069" s="133"/>
      <c r="T1069" s="133"/>
      <c r="U1069" s="133"/>
      <c r="V1069" s="133"/>
      <c r="W1069" s="133"/>
      <c r="X1069" s="133"/>
      <c r="Y1069" s="133"/>
      <c r="AB1069" s="134" t="s">
        <v>6911</v>
      </c>
      <c r="AC1069" s="146" t="e" cm="1">
        <f t="array" ref="AC1069">_xlfn.TEXTSPLIT(H1069,CHAR(10))</f>
        <v>#VALUE!</v>
      </c>
      <c r="AD1069" s="146"/>
      <c r="AE1069" s="146" t="e">
        <v>#VALUE!</v>
      </c>
      <c r="AG1069" s="134" t="e" cm="1" vm="1">
        <f t="array" ref="AG1069">_xlfn.TEXTJOIN(",",TRUE,_xlfn._xlws.FILTER(市町村コード!$B$2:$B$186,ISNUMBER(SEARCH(市町村コード!$B$2:$B$186,K1069))))</f>
        <v>#VALUE!</v>
      </c>
      <c r="AH1069" s="134" t="e" vm="1">
        <v>#VALUE!</v>
      </c>
      <c r="AI1069" s="134" t="str">
        <f t="shared" si="32"/>
        <v/>
      </c>
      <c r="AJ1069" s="134" t="str">
        <f t="shared" si="33"/>
        <v/>
      </c>
      <c r="AK1069" s="134" t="s">
        <v>6911</v>
      </c>
      <c r="AO1069" s="133"/>
      <c r="AP1069" s="134" t="e" cm="1">
        <f t="array" ref="AP1069">_xlfn.TEXTSPLIT(AO1069,CHAR(10))</f>
        <v>#VALUE!</v>
      </c>
      <c r="BM1069" s="134" t="e">
        <v>#VALUE!</v>
      </c>
    </row>
    <row r="1070" spans="1:75" ht="14.1" customHeight="1">
      <c r="A1070" s="133"/>
      <c r="B1070" s="133"/>
      <c r="C1070" s="180" t="s">
        <v>477</v>
      </c>
      <c r="D1070" s="180"/>
      <c r="E1070" s="180"/>
      <c r="F1070" s="180"/>
      <c r="G1070" s="180"/>
      <c r="H1070" s="180"/>
      <c r="I1070" s="180"/>
      <c r="J1070" s="180"/>
      <c r="K1070" s="180"/>
      <c r="L1070" s="133"/>
      <c r="M1070" s="133"/>
      <c r="N1070" s="133"/>
      <c r="O1070" s="181" t="s">
        <v>478</v>
      </c>
      <c r="P1070" s="181"/>
      <c r="Q1070" s="181"/>
      <c r="R1070" s="181"/>
      <c r="S1070" s="181"/>
      <c r="T1070" s="135" t="s">
        <v>962</v>
      </c>
      <c r="U1070" s="136" t="s">
        <v>480</v>
      </c>
      <c r="V1070" s="133"/>
      <c r="W1070" s="133"/>
      <c r="X1070" s="133"/>
      <c r="Y1070" s="133"/>
      <c r="AB1070" s="134" t="s">
        <v>6911</v>
      </c>
      <c r="AC1070" s="146" t="e" cm="1">
        <f t="array" ref="AC1070">_xlfn.TEXTSPLIT(H1070,CHAR(10))</f>
        <v>#VALUE!</v>
      </c>
      <c r="AD1070" s="146"/>
      <c r="AE1070" s="146" t="e">
        <v>#VALUE!</v>
      </c>
      <c r="AG1070" s="134" t="e" cm="1" vm="1">
        <f t="array" ref="AG1070">_xlfn.TEXTJOIN(",",TRUE,_xlfn._xlws.FILTER(市町村コード!$B$2:$B$186,ISNUMBER(SEARCH(市町村コード!$B$2:$B$186,K1070))))</f>
        <v>#VALUE!</v>
      </c>
      <c r="AH1070" s="134" t="e" vm="1">
        <v>#VALUE!</v>
      </c>
      <c r="AI1070" s="134" t="str">
        <f t="shared" si="32"/>
        <v/>
      </c>
      <c r="AJ1070" s="134" t="str">
        <f t="shared" si="33"/>
        <v/>
      </c>
      <c r="AK1070" s="134" t="s">
        <v>6911</v>
      </c>
      <c r="AP1070" s="134" t="e" cm="1">
        <f t="array" ref="AP1070">_xlfn.TEXTSPLIT(AO1070,CHAR(10))</f>
        <v>#VALUE!</v>
      </c>
      <c r="BM1070" s="134" t="e">
        <v>#VALUE!</v>
      </c>
    </row>
    <row r="1071" spans="1:75" ht="0.95" customHeight="1" thickBot="1">
      <c r="A1071" s="133"/>
      <c r="B1071" s="133"/>
      <c r="C1071" s="133"/>
      <c r="D1071" s="133"/>
      <c r="E1071" s="133"/>
      <c r="F1071" s="133"/>
      <c r="G1071" s="133"/>
      <c r="H1071" s="133"/>
      <c r="I1071" s="133"/>
      <c r="J1071" s="133"/>
      <c r="K1071" s="133"/>
      <c r="L1071" s="133"/>
      <c r="M1071" s="133"/>
      <c r="N1071" s="133"/>
      <c r="O1071" s="133"/>
      <c r="P1071" s="133"/>
      <c r="Q1071" s="133"/>
      <c r="R1071" s="133"/>
      <c r="S1071" s="133"/>
      <c r="T1071" s="133"/>
      <c r="U1071" s="133"/>
      <c r="V1071" s="133"/>
      <c r="W1071" s="133"/>
      <c r="X1071" s="133"/>
      <c r="Y1071" s="133"/>
      <c r="AB1071" s="134" t="s">
        <v>6911</v>
      </c>
      <c r="AC1071" s="146" t="e" cm="1">
        <f t="array" ref="AC1071">_xlfn.TEXTSPLIT(H1071,CHAR(10))</f>
        <v>#VALUE!</v>
      </c>
      <c r="AD1071" s="146"/>
      <c r="AE1071" s="146" t="e">
        <v>#VALUE!</v>
      </c>
      <c r="AG1071" s="134" t="e" cm="1" vm="1">
        <f t="array" ref="AG1071">_xlfn.TEXTJOIN(",",TRUE,_xlfn._xlws.FILTER(市町村コード!$B$2:$B$186,ISNUMBER(SEARCH(市町村コード!$B$2:$B$186,K1071))))</f>
        <v>#VALUE!</v>
      </c>
      <c r="AH1071" s="134" t="e" vm="1">
        <v>#VALUE!</v>
      </c>
      <c r="AI1071" s="134" t="str">
        <f t="shared" si="32"/>
        <v/>
      </c>
      <c r="AJ1071" s="134" t="str">
        <f t="shared" si="33"/>
        <v/>
      </c>
      <c r="AK1071" s="134" t="s">
        <v>6911</v>
      </c>
      <c r="AO1071" s="133"/>
      <c r="AP1071" s="134" t="e" cm="1">
        <f t="array" ref="AP1071">_xlfn.TEXTSPLIT(AO1071,CHAR(10))</f>
        <v>#VALUE!</v>
      </c>
      <c r="BM1071" s="134" t="e">
        <v>#VALUE!</v>
      </c>
    </row>
    <row r="1072" spans="1:75" ht="0.95" customHeight="1">
      <c r="A1072" s="133"/>
      <c r="B1072" s="176"/>
      <c r="C1072" s="176"/>
      <c r="D1072" s="176"/>
      <c r="E1072" s="176"/>
      <c r="F1072" s="176"/>
      <c r="G1072" s="176"/>
      <c r="H1072" s="176"/>
      <c r="I1072" s="176"/>
      <c r="J1072" s="176"/>
      <c r="K1072" s="176"/>
      <c r="L1072" s="176"/>
      <c r="M1072" s="176"/>
      <c r="N1072" s="176"/>
      <c r="O1072" s="176"/>
      <c r="P1072" s="176"/>
      <c r="Q1072" s="176"/>
      <c r="R1072" s="176"/>
      <c r="S1072" s="176"/>
      <c r="T1072" s="176"/>
      <c r="U1072" s="176"/>
      <c r="V1072" s="176"/>
      <c r="W1072" s="176"/>
      <c r="X1072" s="133"/>
      <c r="Y1072" s="133"/>
      <c r="AB1072" s="134" t="s">
        <v>6911</v>
      </c>
      <c r="AC1072" s="146" t="e" cm="1">
        <f t="array" ref="AC1072">_xlfn.TEXTSPLIT(H1072,CHAR(10))</f>
        <v>#VALUE!</v>
      </c>
      <c r="AD1072" s="146"/>
      <c r="AE1072" s="146" t="e">
        <v>#VALUE!</v>
      </c>
      <c r="AG1072" s="134" t="e" cm="1" vm="1">
        <f t="array" ref="AG1072">_xlfn.TEXTJOIN(",",TRUE,_xlfn._xlws.FILTER(市町村コード!$B$2:$B$186,ISNUMBER(SEARCH(市町村コード!$B$2:$B$186,K1072))))</f>
        <v>#VALUE!</v>
      </c>
      <c r="AH1072" s="134" t="e" vm="1">
        <v>#VALUE!</v>
      </c>
      <c r="AI1072" s="134" t="str">
        <f t="shared" si="32"/>
        <v/>
      </c>
      <c r="AJ1072" s="134" t="str">
        <f t="shared" si="33"/>
        <v/>
      </c>
      <c r="AK1072" s="134" t="s">
        <v>6911</v>
      </c>
      <c r="AP1072" s="134" t="e" cm="1">
        <f t="array" ref="AP1072">_xlfn.TEXTSPLIT(AO1072,CHAR(10))</f>
        <v>#VALUE!</v>
      </c>
      <c r="BM1072" s="134" t="e">
        <v>#VALUE!</v>
      </c>
    </row>
    <row r="1073" spans="1:74" ht="15.95" customHeight="1" thickBot="1">
      <c r="A1073" s="133"/>
      <c r="B1073" s="137"/>
      <c r="C1073" s="138" t="s">
        <v>481</v>
      </c>
      <c r="D1073" s="137"/>
      <c r="E1073" s="177" t="s">
        <v>482</v>
      </c>
      <c r="F1073" s="177"/>
      <c r="G1073" s="137"/>
      <c r="H1073" s="177" t="s">
        <v>483</v>
      </c>
      <c r="I1073" s="177"/>
      <c r="J1073" s="137"/>
      <c r="K1073" s="177" t="s">
        <v>484</v>
      </c>
      <c r="L1073" s="177"/>
      <c r="M1073" s="137"/>
      <c r="N1073" s="177" t="s">
        <v>485</v>
      </c>
      <c r="O1073" s="177"/>
      <c r="P1073" s="137"/>
      <c r="Q1073" s="139" t="s">
        <v>486</v>
      </c>
      <c r="R1073" s="137"/>
      <c r="S1073" s="177" t="s">
        <v>487</v>
      </c>
      <c r="T1073" s="177"/>
      <c r="U1073" s="177"/>
      <c r="V1073" s="177"/>
      <c r="W1073" s="137"/>
      <c r="X1073" s="133"/>
      <c r="Y1073" s="133"/>
      <c r="AB1073" s="134" t="s">
        <v>482</v>
      </c>
      <c r="AC1073" s="146" t="str" cm="1">
        <f t="array" ref="AC1073">_xlfn.TEXTSPLIT(H1073,CHAR(10))</f>
        <v>事業者名/事業所名</v>
      </c>
      <c r="AD1073" s="146"/>
      <c r="AE1073" s="146" t="s">
        <v>483</v>
      </c>
      <c r="AG1073" s="134" t="e" cm="1" vm="1">
        <f t="array" ref="AG1073">_xlfn.TEXTJOIN(",",TRUE,_xlfn._xlws.FILTER(市町村コード!$B$2:$B$186,ISNUMBER(SEARCH(市町村コード!$B$2:$B$186,K1073))))</f>
        <v>#VALUE!</v>
      </c>
      <c r="AH1073" s="134" t="e" vm="1">
        <v>#VALUE!</v>
      </c>
      <c r="AI1073" s="134" t="str">
        <f t="shared" si="32"/>
        <v/>
      </c>
      <c r="AJ1073" s="134" t="str">
        <f t="shared" si="33"/>
        <v>事業所所在地</v>
      </c>
      <c r="AK1073" s="134" t="s">
        <v>484</v>
      </c>
      <c r="AO1073" s="139" t="s">
        <v>486</v>
      </c>
      <c r="AP1073" s="134" t="str" cm="1">
        <f t="array" ref="AP1073">_xlfn.TEXTSPLIT(AO1073,CHAR(10))</f>
        <v>受理番号</v>
      </c>
      <c r="BM1073" s="134" t="s">
        <v>486</v>
      </c>
    </row>
    <row r="1074" spans="1:74" ht="75" customHeight="1" thickBot="1">
      <c r="A1074" s="133"/>
      <c r="B1074" s="184"/>
      <c r="C1074" s="140" t="s">
        <v>3102</v>
      </c>
      <c r="D1074" s="184"/>
      <c r="E1074" s="174" t="s">
        <v>3103</v>
      </c>
      <c r="F1074" s="174"/>
      <c r="G1074" s="184"/>
      <c r="H1074" s="175" t="s">
        <v>3104</v>
      </c>
      <c r="I1074" s="175"/>
      <c r="J1074" s="184"/>
      <c r="K1074" s="175" t="s">
        <v>3105</v>
      </c>
      <c r="L1074" s="175"/>
      <c r="M1074" s="184"/>
      <c r="N1074" s="182" t="s">
        <v>3106</v>
      </c>
      <c r="O1074" s="182"/>
      <c r="P1074" s="184"/>
      <c r="Q1074" s="141" t="s">
        <v>3107</v>
      </c>
      <c r="R1074" s="184"/>
      <c r="S1074" s="173" t="s">
        <v>3108</v>
      </c>
      <c r="T1074" s="173"/>
      <c r="U1074" s="173"/>
      <c r="V1074" s="173"/>
      <c r="W1074" s="184"/>
      <c r="X1074" s="133"/>
      <c r="Y1074" s="133"/>
      <c r="AB1074" s="134" t="s">
        <v>9489</v>
      </c>
      <c r="AC1074" s="146" t="str" cm="1">
        <f t="array" ref="AC1074:AD1074">_xlfn.TEXTSPLIT(H1074,CHAR(10))</f>
        <v>ワンダーストレージ株式会社</v>
      </c>
      <c r="AD1074" s="146" t="str">
        <v>訪問看護ルグラン</v>
      </c>
      <c r="AE1074" s="146" t="s">
        <v>7722</v>
      </c>
      <c r="AF1074" s="134" t="s">
        <v>8238</v>
      </c>
      <c r="AG1074" s="134" t="str" cm="1">
        <f t="array" ref="AG1074">_xlfn.TEXTJOIN(",",TRUE,_xlfn._xlws.FILTER(市町村コード!$B$2:$B$186,ISNUMBER(SEARCH(市町村コード!$B$2:$B$186,K1074))))</f>
        <v>札幌市</v>
      </c>
      <c r="AH1074" s="134" t="s">
        <v>6712</v>
      </c>
      <c r="AI1074" s="134" t="str">
        <f t="shared" si="32"/>
        <v xml:space="preserve">
札幌市豊平区中の島二条７丁目４－５ナーシングホームルグラン中の島２号館１階</v>
      </c>
      <c r="AJ1074" s="134" t="str">
        <f t="shared" si="33"/>
        <v>〒062－0922</v>
      </c>
      <c r="AK1074" s="134" t="s">
        <v>7155</v>
      </c>
      <c r="AO1074" s="142" t="s">
        <v>3107</v>
      </c>
      <c r="AP1074" s="134" t="str" cm="1">
        <f t="array" ref="AP1074:AV1074">_xlfn.TEXTSPLIT(AO1074,CHAR(10))</f>
        <v>( 訪看10 )第    716 号</v>
      </c>
      <c r="AQ1074" s="134" t="str">
        <v>( 訪看23 )第    848 号</v>
      </c>
      <c r="AR1074" s="134" t="str">
        <v>( 訪看25 )第    920 号</v>
      </c>
      <c r="AS1074" s="134" t="str">
        <v>( 訪看27 )第    411 号</v>
      </c>
      <c r="AT1074" s="134" t="str">
        <v>( 訪看36 )第     34 号</v>
      </c>
      <c r="AU1074" s="134" t="str">
        <v>( 訪ベⅠ１ )第    608 号</v>
      </c>
      <c r="AV1074" s="134" t="str">
        <v>( 訪看41 )第    314 号</v>
      </c>
      <c r="BM1074" s="134" t="s">
        <v>12511</v>
      </c>
      <c r="BN1074" s="134" t="s">
        <v>12512</v>
      </c>
      <c r="BO1074" s="134" t="s">
        <v>12513</v>
      </c>
      <c r="BP1074" s="134" t="s">
        <v>12514</v>
      </c>
      <c r="BQ1074" s="134" t="s">
        <v>12515</v>
      </c>
      <c r="BR1074" s="134" t="s">
        <v>12516</v>
      </c>
      <c r="BS1074" s="134" t="s">
        <v>12517</v>
      </c>
    </row>
    <row r="1075" spans="1:74" ht="45.95" customHeight="1" thickBot="1">
      <c r="A1075" s="133"/>
      <c r="B1075" s="184"/>
      <c r="C1075" s="140" t="s">
        <v>3109</v>
      </c>
      <c r="D1075" s="184"/>
      <c r="E1075" s="174" t="s">
        <v>3110</v>
      </c>
      <c r="F1075" s="174"/>
      <c r="G1075" s="184"/>
      <c r="H1075" s="175" t="s">
        <v>3111</v>
      </c>
      <c r="I1075" s="175"/>
      <c r="J1075" s="184"/>
      <c r="K1075" s="175" t="s">
        <v>3112</v>
      </c>
      <c r="L1075" s="175"/>
      <c r="M1075" s="184"/>
      <c r="N1075" s="182" t="s">
        <v>3113</v>
      </c>
      <c r="O1075" s="182"/>
      <c r="P1075" s="184"/>
      <c r="Q1075" s="141" t="s">
        <v>3114</v>
      </c>
      <c r="R1075" s="184"/>
      <c r="S1075" s="173" t="s">
        <v>3115</v>
      </c>
      <c r="T1075" s="173"/>
      <c r="U1075" s="173"/>
      <c r="V1075" s="173"/>
      <c r="W1075" s="184"/>
      <c r="X1075" s="133"/>
      <c r="Y1075" s="133"/>
      <c r="AB1075" s="134" t="s">
        <v>9490</v>
      </c>
      <c r="AC1075" s="146" t="str" cm="1">
        <f t="array" ref="AC1075:AD1075">_xlfn.TEXTSPLIT(H1075,CHAR(10))</f>
        <v>合同会社ＥＭＡＲＢＥＬ</v>
      </c>
      <c r="AD1075" s="146" t="str">
        <v>Ｎｕｒｓｅ　Ｃａｒｅ</v>
      </c>
      <c r="AE1075" s="146" t="s">
        <v>8239</v>
      </c>
      <c r="AF1075" s="134" t="s">
        <v>8240</v>
      </c>
      <c r="AG1075" s="134" t="str" cm="1">
        <f t="array" ref="AG1075">_xlfn.TEXTJOIN(",",TRUE,_xlfn._xlws.FILTER(市町村コード!$B$2:$B$186,ISNUMBER(SEARCH(市町村コード!$B$2:$B$186,K1075))))</f>
        <v>札幌市</v>
      </c>
      <c r="AH1075" s="134" t="s">
        <v>6712</v>
      </c>
      <c r="AI1075" s="134" t="str">
        <f t="shared" si="32"/>
        <v xml:space="preserve">
札幌市豊平区平岸二条１１丁目３－２１第５川崎ビル２階</v>
      </c>
      <c r="AJ1075" s="134" t="str">
        <f t="shared" si="33"/>
        <v>〒062－0932</v>
      </c>
      <c r="AK1075" s="134" t="s">
        <v>6947</v>
      </c>
      <c r="AO1075" s="142" t="s">
        <v>3114</v>
      </c>
      <c r="AP1075" s="134" t="str" cm="1">
        <f t="array" ref="AP1075:AQ1075">_xlfn.TEXTSPLIT(AO1075,CHAR(10))</f>
        <v>( 訪看24 )第    847 号</v>
      </c>
      <c r="AQ1075" s="134" t="str">
        <v>( 訪看25 )第    919 号</v>
      </c>
      <c r="BM1075" s="134" t="s">
        <v>12518</v>
      </c>
      <c r="BN1075" s="134" t="s">
        <v>12519</v>
      </c>
    </row>
    <row r="1076" spans="1:74" ht="84" customHeight="1" thickBot="1">
      <c r="A1076" s="133"/>
      <c r="B1076" s="184"/>
      <c r="C1076" s="140" t="s">
        <v>3116</v>
      </c>
      <c r="D1076" s="184"/>
      <c r="E1076" s="174" t="s">
        <v>3117</v>
      </c>
      <c r="F1076" s="174"/>
      <c r="G1076" s="184"/>
      <c r="H1076" s="175" t="s">
        <v>3118</v>
      </c>
      <c r="I1076" s="175"/>
      <c r="J1076" s="184"/>
      <c r="K1076" s="175" t="s">
        <v>3119</v>
      </c>
      <c r="L1076" s="175"/>
      <c r="M1076" s="184"/>
      <c r="N1076" s="182" t="s">
        <v>3120</v>
      </c>
      <c r="O1076" s="182"/>
      <c r="P1076" s="184"/>
      <c r="Q1076" s="141" t="s">
        <v>3121</v>
      </c>
      <c r="R1076" s="184"/>
      <c r="S1076" s="173" t="s">
        <v>3122</v>
      </c>
      <c r="T1076" s="173"/>
      <c r="U1076" s="173"/>
      <c r="V1076" s="173"/>
      <c r="W1076" s="184"/>
      <c r="X1076" s="133"/>
      <c r="Y1076" s="133"/>
      <c r="AB1076" s="134" t="s">
        <v>9491</v>
      </c>
      <c r="AC1076" s="146" t="str" cm="1">
        <f t="array" ref="AC1076:AD1076">_xlfn.TEXTSPLIT(H1076,CHAR(10))</f>
        <v>株式会社ＴＩＴ</v>
      </c>
      <c r="AD1076" s="146" t="str">
        <v>訪問看護ステーション看五右衛門</v>
      </c>
      <c r="AE1076" s="146" t="s">
        <v>8241</v>
      </c>
      <c r="AF1076" s="134" t="s">
        <v>8242</v>
      </c>
      <c r="AG1076" s="134" t="str" cm="1">
        <f t="array" ref="AG1076">_xlfn.TEXTJOIN(",",TRUE,_xlfn._xlws.FILTER(市町村コード!$B$2:$B$186,ISNUMBER(SEARCH(市町村コード!$B$2:$B$186,K1076))))</f>
        <v>札幌市</v>
      </c>
      <c r="AH1076" s="134" t="s">
        <v>6712</v>
      </c>
      <c r="AI1076" s="134" t="str">
        <f t="shared" si="32"/>
        <v xml:space="preserve">
札幌市白石区北郷四条２丁目１７－２０ロイヤルコート北郷　３０２号室</v>
      </c>
      <c r="AJ1076" s="134" t="str">
        <f t="shared" si="33"/>
        <v>〒003－0834</v>
      </c>
      <c r="AK1076" s="134" t="s">
        <v>7156</v>
      </c>
      <c r="AO1076" s="142" t="s">
        <v>3121</v>
      </c>
      <c r="AP1076" s="134" t="str" cm="1">
        <f t="array" ref="AP1076:AV1076">_xlfn.TEXTSPLIT(AO1076,CHAR(10))</f>
        <v>( 訪看10 )第    574 号</v>
      </c>
      <c r="AQ1076" s="134" t="str">
        <v>( 訪看24 )第    852 号</v>
      </c>
      <c r="AR1076" s="134" t="str">
        <v>( 訪看25 )第    924 号</v>
      </c>
      <c r="AS1076" s="134" t="str">
        <v>( 訪看35 )第     63 号</v>
      </c>
      <c r="AT1076" s="134" t="str">
        <v>( 訪ベⅠ１ )第    429 号</v>
      </c>
      <c r="AU1076" s="134" t="str">
        <v>( 訪ベⅠ１注 )第    142 号</v>
      </c>
      <c r="AV1076" s="134" t="str">
        <v>( 訪看41 )第    354 号</v>
      </c>
      <c r="BM1076" s="134" t="s">
        <v>12520</v>
      </c>
      <c r="BN1076" s="134" t="s">
        <v>12521</v>
      </c>
      <c r="BO1076" s="134" t="s">
        <v>12522</v>
      </c>
      <c r="BP1076" s="134" t="s">
        <v>12523</v>
      </c>
      <c r="BQ1076" s="134" t="s">
        <v>12524</v>
      </c>
      <c r="BR1076" s="134" t="s">
        <v>12525</v>
      </c>
      <c r="BS1076" s="134" t="s">
        <v>12526</v>
      </c>
    </row>
    <row r="1077" spans="1:74" ht="111" customHeight="1" thickBot="1">
      <c r="A1077" s="133"/>
      <c r="B1077" s="184"/>
      <c r="C1077" s="140" t="s">
        <v>3123</v>
      </c>
      <c r="D1077" s="184"/>
      <c r="E1077" s="174" t="s">
        <v>3124</v>
      </c>
      <c r="F1077" s="174"/>
      <c r="G1077" s="184"/>
      <c r="H1077" s="175" t="s">
        <v>3125</v>
      </c>
      <c r="I1077" s="175"/>
      <c r="J1077" s="184"/>
      <c r="K1077" s="175" t="s">
        <v>3126</v>
      </c>
      <c r="L1077" s="175"/>
      <c r="M1077" s="184"/>
      <c r="N1077" s="182" t="s">
        <v>3127</v>
      </c>
      <c r="O1077" s="182"/>
      <c r="P1077" s="184"/>
      <c r="Q1077" s="141" t="s">
        <v>3128</v>
      </c>
      <c r="R1077" s="184"/>
      <c r="S1077" s="173" t="s">
        <v>3129</v>
      </c>
      <c r="T1077" s="173"/>
      <c r="U1077" s="173"/>
      <c r="V1077" s="173"/>
      <c r="W1077" s="184"/>
      <c r="X1077" s="133"/>
      <c r="Y1077" s="133"/>
      <c r="AB1077" s="134" t="s">
        <v>9492</v>
      </c>
      <c r="AC1077" s="146" t="str" cm="1">
        <f t="array" ref="AC1077:AD1077">_xlfn.TEXTSPLIT(H1077,CHAR(10))</f>
        <v>医療法人渓仁会</v>
      </c>
      <c r="AD1077" s="146" t="str">
        <v>定山渓病院　訪問看護ステーション　エール</v>
      </c>
      <c r="AE1077" s="146" t="s">
        <v>7623</v>
      </c>
      <c r="AF1077" s="134" t="s">
        <v>8243</v>
      </c>
      <c r="AG1077" s="134" t="str" cm="1">
        <f t="array" ref="AG1077">_xlfn.TEXTJOIN(",",TRUE,_xlfn._xlws.FILTER(市町村コード!$B$2:$B$186,ISNUMBER(SEARCH(市町村コード!$B$2:$B$186,K1077))))</f>
        <v>札幌市</v>
      </c>
      <c r="AH1077" s="134" t="s">
        <v>6712</v>
      </c>
      <c r="AI1077" s="134" t="str">
        <f t="shared" si="32"/>
        <v xml:space="preserve">
札幌市南区藤野二条４丁目１番２号東光ストア藤野店２階</v>
      </c>
      <c r="AJ1077" s="134" t="str">
        <f t="shared" si="33"/>
        <v>〒061－2282</v>
      </c>
      <c r="AK1077" s="134" t="s">
        <v>7157</v>
      </c>
      <c r="AO1077" s="142" t="s">
        <v>3128</v>
      </c>
      <c r="AP1077" s="134" t="str" cm="1">
        <f t="array" ref="AP1077:AY1077">_xlfn.TEXTSPLIT(AO1077,CHAR(10))</f>
        <v>( 訪看10 )第    586 号</v>
      </c>
      <c r="AQ1077" s="134" t="str">
        <v>( 訪看24 )第    853 号</v>
      </c>
      <c r="AR1077" s="134" t="str">
        <v>( 訪看25 )第    925 号</v>
      </c>
      <c r="AS1077" s="134" t="str">
        <v>( 訪看26 )第     47 号</v>
      </c>
      <c r="AT1077" s="134" t="str">
        <v>( 訪看27 )第    438 号</v>
      </c>
      <c r="AU1077" s="134" t="str">
        <v>( 訪看32 )第     35 号</v>
      </c>
      <c r="AV1077" s="134" t="str">
        <v>( 訪看34 )第    289 号</v>
      </c>
      <c r="AW1077" s="134" t="str">
        <v>( 訪ベⅠ１ )第    209 号</v>
      </c>
      <c r="AX1077" s="134" t="str">
        <v>( 訪ベⅠ１注 )第     71 号</v>
      </c>
      <c r="AY1077" s="134" t="str">
        <v>( 訪看40 )第    174 号</v>
      </c>
      <c r="BM1077" s="134" t="s">
        <v>12527</v>
      </c>
      <c r="BN1077" s="134" t="s">
        <v>12528</v>
      </c>
      <c r="BO1077" s="134" t="s">
        <v>12529</v>
      </c>
      <c r="BP1077" s="134" t="s">
        <v>12530</v>
      </c>
      <c r="BQ1077" s="134" t="s">
        <v>12531</v>
      </c>
      <c r="BR1077" s="134" t="s">
        <v>12532</v>
      </c>
      <c r="BS1077" s="134" t="s">
        <v>12533</v>
      </c>
      <c r="BT1077" s="134" t="s">
        <v>12534</v>
      </c>
      <c r="BU1077" s="134" t="s">
        <v>12535</v>
      </c>
      <c r="BV1077" s="134" t="s">
        <v>12536</v>
      </c>
    </row>
    <row r="1078" spans="1:74" ht="102" customHeight="1" thickBot="1">
      <c r="A1078" s="133"/>
      <c r="B1078" s="184"/>
      <c r="C1078" s="140" t="s">
        <v>3130</v>
      </c>
      <c r="D1078" s="184"/>
      <c r="E1078" s="174" t="s">
        <v>3131</v>
      </c>
      <c r="F1078" s="174"/>
      <c r="G1078" s="184"/>
      <c r="H1078" s="175" t="s">
        <v>3132</v>
      </c>
      <c r="I1078" s="175"/>
      <c r="J1078" s="184"/>
      <c r="K1078" s="175" t="s">
        <v>3133</v>
      </c>
      <c r="L1078" s="175"/>
      <c r="M1078" s="184"/>
      <c r="N1078" s="182" t="s">
        <v>3134</v>
      </c>
      <c r="O1078" s="182"/>
      <c r="P1078" s="184"/>
      <c r="Q1078" s="141" t="s">
        <v>3135</v>
      </c>
      <c r="R1078" s="184"/>
      <c r="S1078" s="173" t="s">
        <v>3136</v>
      </c>
      <c r="T1078" s="173"/>
      <c r="U1078" s="173"/>
      <c r="V1078" s="173"/>
      <c r="W1078" s="184"/>
      <c r="X1078" s="133"/>
      <c r="Y1078" s="133"/>
      <c r="AB1078" s="134" t="s">
        <v>9493</v>
      </c>
      <c r="AC1078" s="146" t="str" cm="1">
        <f t="array" ref="AC1078:AD1078">_xlfn.TEXTSPLIT(H1078,CHAR(10))</f>
        <v>合同会社Ｔｅｎ</v>
      </c>
      <c r="AD1078" s="146" t="str">
        <v>訪問看護ステーション　奏</v>
      </c>
      <c r="AE1078" s="146" t="s">
        <v>8244</v>
      </c>
      <c r="AF1078" s="134" t="s">
        <v>8245</v>
      </c>
      <c r="AG1078" s="134" t="str" cm="1">
        <f t="array" ref="AG1078">_xlfn.TEXTJOIN(",",TRUE,_xlfn._xlws.FILTER(市町村コード!$B$2:$B$186,ISNUMBER(SEARCH(市町村コード!$B$2:$B$186,K1078))))</f>
        <v>札幌市</v>
      </c>
      <c r="AH1078" s="134" t="s">
        <v>6712</v>
      </c>
      <c r="AI1078" s="134" t="str">
        <f t="shared" si="32"/>
        <v xml:space="preserve">
札幌市豊平区美園十二条７丁目７－６パークハイム１２・７　４０３号室</v>
      </c>
      <c r="AJ1078" s="134" t="str">
        <f t="shared" si="33"/>
        <v>〒062－0012</v>
      </c>
      <c r="AK1078" s="134" t="s">
        <v>7158</v>
      </c>
      <c r="AO1078" s="142" t="s">
        <v>3135</v>
      </c>
      <c r="AP1078" s="134" t="str" cm="1">
        <f t="array" ref="AP1078:AX1078">_xlfn.TEXTSPLIT(AO1078,CHAR(10))</f>
        <v>( 訪看10 )第    577 号</v>
      </c>
      <c r="AQ1078" s="134" t="str">
        <v>( 訪看23 )第    856 号</v>
      </c>
      <c r="AR1078" s="134" t="str">
        <v>( 訪看25 )第    928 号</v>
      </c>
      <c r="AS1078" s="134" t="str">
        <v>( 訪看27 )第    282 号</v>
      </c>
      <c r="AT1078" s="134" t="str">
        <v>( 訪看28 )第    183 号</v>
      </c>
      <c r="AU1078" s="134" t="str">
        <v>( 訪看35 )第     91 号</v>
      </c>
      <c r="AV1078" s="134" t="str">
        <v>( 訪ベⅠ１ )第    211 号</v>
      </c>
      <c r="AW1078" s="134" t="str">
        <v>( 訪ベⅠ１注 )第    171 号</v>
      </c>
      <c r="AX1078" s="134" t="str">
        <v>( 訪看40 )第    180 号</v>
      </c>
      <c r="BM1078" s="134" t="s">
        <v>12537</v>
      </c>
      <c r="BN1078" s="134" t="s">
        <v>12538</v>
      </c>
      <c r="BO1078" s="134" t="s">
        <v>12539</v>
      </c>
      <c r="BP1078" s="134" t="s">
        <v>12540</v>
      </c>
      <c r="BQ1078" s="134" t="s">
        <v>12541</v>
      </c>
      <c r="BR1078" s="134" t="s">
        <v>12542</v>
      </c>
      <c r="BS1078" s="134" t="s">
        <v>12543</v>
      </c>
      <c r="BT1078" s="134" t="s">
        <v>12544</v>
      </c>
      <c r="BU1078" s="134" t="s">
        <v>12545</v>
      </c>
    </row>
    <row r="1079" spans="1:74" ht="51.95" customHeight="1" thickBot="1">
      <c r="A1079" s="133"/>
      <c r="B1079" s="184"/>
      <c r="C1079" s="133"/>
      <c r="D1079" s="184"/>
      <c r="E1079" s="133"/>
      <c r="F1079" s="133"/>
      <c r="G1079" s="184"/>
      <c r="H1079" s="133"/>
      <c r="I1079" s="133"/>
      <c r="J1079" s="184"/>
      <c r="K1079" s="133"/>
      <c r="L1079" s="133"/>
      <c r="M1079" s="184"/>
      <c r="N1079" s="133"/>
      <c r="O1079" s="133"/>
      <c r="P1079" s="184"/>
      <c r="Q1079" s="133"/>
      <c r="R1079" s="184"/>
      <c r="S1079" s="133"/>
      <c r="T1079" s="133"/>
      <c r="U1079" s="133"/>
      <c r="V1079" s="133"/>
      <c r="W1079" s="184"/>
      <c r="X1079" s="133"/>
      <c r="Y1079" s="133"/>
      <c r="AB1079" s="134" t="s">
        <v>6911</v>
      </c>
      <c r="AC1079" s="146" t="e" cm="1">
        <f t="array" ref="AC1079">_xlfn.TEXTSPLIT(H1079,CHAR(10))</f>
        <v>#VALUE!</v>
      </c>
      <c r="AD1079" s="146"/>
      <c r="AE1079" s="146" t="e">
        <v>#VALUE!</v>
      </c>
      <c r="AG1079" s="134" t="e" cm="1" vm="1">
        <f t="array" ref="AG1079">_xlfn.TEXTJOIN(",",TRUE,_xlfn._xlws.FILTER(市町村コード!$B$2:$B$186,ISNUMBER(SEARCH(市町村コード!$B$2:$B$186,K1079))))</f>
        <v>#VALUE!</v>
      </c>
      <c r="AH1079" s="134" t="e" vm="1">
        <v>#VALUE!</v>
      </c>
      <c r="AI1079" s="134" t="str">
        <f t="shared" si="32"/>
        <v/>
      </c>
      <c r="AJ1079" s="134" t="str">
        <f t="shared" si="33"/>
        <v/>
      </c>
      <c r="AK1079" s="134" t="s">
        <v>6911</v>
      </c>
      <c r="AO1079" s="133"/>
      <c r="AP1079" s="134" t="e" cm="1">
        <f t="array" ref="AP1079">_xlfn.TEXTSPLIT(AO1079,CHAR(10))</f>
        <v>#VALUE!</v>
      </c>
      <c r="BM1079" s="134" t="e">
        <v>#VALUE!</v>
      </c>
    </row>
    <row r="1080" spans="1:74" ht="0.95" customHeight="1">
      <c r="A1080" s="133"/>
      <c r="B1080" s="183"/>
      <c r="C1080" s="183"/>
      <c r="D1080" s="183"/>
      <c r="E1080" s="183"/>
      <c r="F1080" s="183"/>
      <c r="G1080" s="183"/>
      <c r="H1080" s="183"/>
      <c r="I1080" s="183"/>
      <c r="J1080" s="183"/>
      <c r="K1080" s="183"/>
      <c r="L1080" s="183"/>
      <c r="M1080" s="183"/>
      <c r="N1080" s="183"/>
      <c r="O1080" s="183"/>
      <c r="P1080" s="183"/>
      <c r="Q1080" s="183"/>
      <c r="R1080" s="183"/>
      <c r="S1080" s="183"/>
      <c r="T1080" s="183"/>
      <c r="U1080" s="183"/>
      <c r="V1080" s="183"/>
      <c r="W1080" s="133"/>
      <c r="X1080" s="133"/>
      <c r="Y1080" s="133"/>
      <c r="AB1080" s="134" t="s">
        <v>6911</v>
      </c>
      <c r="AC1080" s="146" t="e" cm="1">
        <f t="array" ref="AC1080">_xlfn.TEXTSPLIT(H1080,CHAR(10))</f>
        <v>#VALUE!</v>
      </c>
      <c r="AD1080" s="146"/>
      <c r="AE1080" s="146" t="e">
        <v>#VALUE!</v>
      </c>
      <c r="AG1080" s="134" t="e" cm="1" vm="1">
        <f t="array" ref="AG1080">_xlfn.TEXTJOIN(",",TRUE,_xlfn._xlws.FILTER(市町村コード!$B$2:$B$186,ISNUMBER(SEARCH(市町村コード!$B$2:$B$186,K1080))))</f>
        <v>#VALUE!</v>
      </c>
      <c r="AH1080" s="134" t="e" vm="1">
        <v>#VALUE!</v>
      </c>
      <c r="AI1080" s="134" t="str">
        <f t="shared" si="32"/>
        <v/>
      </c>
      <c r="AJ1080" s="134" t="str">
        <f t="shared" si="33"/>
        <v/>
      </c>
      <c r="AK1080" s="134" t="s">
        <v>6911</v>
      </c>
      <c r="AP1080" s="134" t="e" cm="1">
        <f t="array" ref="AP1080">_xlfn.TEXTSPLIT(AO1080,CHAR(10))</f>
        <v>#VALUE!</v>
      </c>
      <c r="BM1080" s="134" t="e">
        <v>#VALUE!</v>
      </c>
    </row>
    <row r="1081" spans="1:74" ht="60" customHeight="1">
      <c r="A1081" s="133"/>
      <c r="B1081" s="133"/>
      <c r="C1081" s="133"/>
      <c r="D1081" s="133"/>
      <c r="E1081" s="133"/>
      <c r="F1081" s="133"/>
      <c r="G1081" s="133"/>
      <c r="H1081" s="133"/>
      <c r="I1081" s="133"/>
      <c r="J1081" s="133"/>
      <c r="K1081" s="133"/>
      <c r="L1081" s="133"/>
      <c r="M1081" s="133"/>
      <c r="N1081" s="133"/>
      <c r="O1081" s="133"/>
      <c r="P1081" s="133"/>
      <c r="Q1081" s="133"/>
      <c r="R1081" s="133"/>
      <c r="S1081" s="133"/>
      <c r="T1081" s="133"/>
      <c r="U1081" s="133"/>
      <c r="V1081" s="133"/>
      <c r="W1081" s="133"/>
      <c r="X1081" s="133"/>
      <c r="Y1081" s="133"/>
      <c r="AB1081" s="134" t="s">
        <v>6911</v>
      </c>
      <c r="AC1081" s="146" t="e" cm="1">
        <f t="array" ref="AC1081">_xlfn.TEXTSPLIT(H1081,CHAR(10))</f>
        <v>#VALUE!</v>
      </c>
      <c r="AD1081" s="146"/>
      <c r="AE1081" s="146" t="e">
        <v>#VALUE!</v>
      </c>
      <c r="AG1081" s="134" t="e" cm="1" vm="1">
        <f t="array" ref="AG1081">_xlfn.TEXTJOIN(",",TRUE,_xlfn._xlws.FILTER(市町村コード!$B$2:$B$186,ISNUMBER(SEARCH(市町村コード!$B$2:$B$186,K1081))))</f>
        <v>#VALUE!</v>
      </c>
      <c r="AH1081" s="134" t="e" vm="1">
        <v>#VALUE!</v>
      </c>
      <c r="AI1081" s="134" t="str">
        <f t="shared" si="32"/>
        <v/>
      </c>
      <c r="AJ1081" s="134" t="str">
        <f t="shared" si="33"/>
        <v/>
      </c>
      <c r="AK1081" s="134" t="s">
        <v>6911</v>
      </c>
      <c r="AO1081" s="133"/>
      <c r="AP1081" s="134" t="e" cm="1">
        <f t="array" ref="AP1081">_xlfn.TEXTSPLIT(AO1081,CHAR(10))</f>
        <v>#VALUE!</v>
      </c>
      <c r="BM1081" s="134" t="e">
        <v>#VALUE!</v>
      </c>
    </row>
    <row r="1082" spans="1:74" ht="12" customHeight="1">
      <c r="A1082" s="133"/>
      <c r="B1082" s="133"/>
      <c r="C1082" s="133"/>
      <c r="D1082" s="133"/>
      <c r="E1082" s="133"/>
      <c r="F1082" s="133"/>
      <c r="G1082" s="133"/>
      <c r="H1082" s="133"/>
      <c r="I1082" s="133"/>
      <c r="J1082" s="133"/>
      <c r="K1082" s="133"/>
      <c r="L1082" s="133"/>
      <c r="M1082" s="133"/>
      <c r="N1082" s="133"/>
      <c r="O1082" s="133"/>
      <c r="P1082" s="133"/>
      <c r="Q1082" s="133"/>
      <c r="R1082" s="133"/>
      <c r="S1082" s="133"/>
      <c r="T1082" s="133"/>
      <c r="U1082" s="133"/>
      <c r="V1082" s="133"/>
      <c r="W1082" s="133"/>
      <c r="X1082" s="133"/>
      <c r="Y1082" s="133"/>
      <c r="AB1082" s="134" t="s">
        <v>6911</v>
      </c>
      <c r="AC1082" s="146" t="e" cm="1">
        <f t="array" ref="AC1082">_xlfn.TEXTSPLIT(H1082,CHAR(10))</f>
        <v>#VALUE!</v>
      </c>
      <c r="AD1082" s="146"/>
      <c r="AE1082" s="146" t="e">
        <v>#VALUE!</v>
      </c>
      <c r="AG1082" s="134" t="e" cm="1" vm="1">
        <f t="array" ref="AG1082">_xlfn.TEXTJOIN(",",TRUE,_xlfn._xlws.FILTER(市町村コード!$B$2:$B$186,ISNUMBER(SEARCH(市町村コード!$B$2:$B$186,K1082))))</f>
        <v>#VALUE!</v>
      </c>
      <c r="AH1082" s="134" t="e" vm="1">
        <v>#VALUE!</v>
      </c>
      <c r="AI1082" s="134" t="str">
        <f t="shared" si="32"/>
        <v/>
      </c>
      <c r="AJ1082" s="134" t="str">
        <f t="shared" si="33"/>
        <v/>
      </c>
      <c r="AK1082" s="134" t="s">
        <v>6911</v>
      </c>
      <c r="AO1082" s="133"/>
      <c r="AP1082" s="134" t="e" cm="1">
        <f t="array" ref="AP1082">_xlfn.TEXTSPLIT(AO1082,CHAR(10))</f>
        <v>#VALUE!</v>
      </c>
      <c r="BM1082" s="134" t="e">
        <v>#VALUE!</v>
      </c>
    </row>
    <row r="1083" spans="1:74" ht="8.1" customHeight="1">
      <c r="A1083" s="133"/>
      <c r="B1083" s="133"/>
      <c r="C1083" s="133"/>
      <c r="D1083" s="133"/>
      <c r="E1083" s="133"/>
      <c r="F1083" s="133"/>
      <c r="G1083" s="133"/>
      <c r="H1083" s="133"/>
      <c r="I1083" s="178" t="s">
        <v>476</v>
      </c>
      <c r="J1083" s="178"/>
      <c r="K1083" s="178"/>
      <c r="L1083" s="133"/>
      <c r="M1083" s="133"/>
      <c r="N1083" s="133"/>
      <c r="O1083" s="133"/>
      <c r="P1083" s="133"/>
      <c r="Q1083" s="133"/>
      <c r="R1083" s="133"/>
      <c r="S1083" s="133"/>
      <c r="T1083" s="133"/>
      <c r="U1083" s="133"/>
      <c r="V1083" s="133"/>
      <c r="W1083" s="133"/>
      <c r="X1083" s="133"/>
      <c r="Y1083" s="133"/>
      <c r="AB1083" s="134" t="s">
        <v>6911</v>
      </c>
      <c r="AC1083" s="146" t="e" cm="1">
        <f t="array" ref="AC1083">_xlfn.TEXTSPLIT(H1083,CHAR(10))</f>
        <v>#VALUE!</v>
      </c>
      <c r="AD1083" s="146"/>
      <c r="AE1083" s="146" t="e">
        <v>#VALUE!</v>
      </c>
      <c r="AG1083" s="134" t="e" cm="1" vm="1">
        <f t="array" ref="AG1083">_xlfn.TEXTJOIN(",",TRUE,_xlfn._xlws.FILTER(市町村コード!$B$2:$B$186,ISNUMBER(SEARCH(市町村コード!$B$2:$B$186,K1083))))</f>
        <v>#VALUE!</v>
      </c>
      <c r="AH1083" s="134" t="e" vm="1">
        <v>#VALUE!</v>
      </c>
      <c r="AI1083" s="134" t="str">
        <f t="shared" si="32"/>
        <v/>
      </c>
      <c r="AJ1083" s="134" t="str">
        <f t="shared" si="33"/>
        <v/>
      </c>
      <c r="AK1083" s="134" t="s">
        <v>6911</v>
      </c>
      <c r="AO1083" s="133"/>
      <c r="AP1083" s="134" t="e" cm="1">
        <f t="array" ref="AP1083">_xlfn.TEXTSPLIT(AO1083,CHAR(10))</f>
        <v>#VALUE!</v>
      </c>
      <c r="BM1083" s="134" t="e">
        <v>#VALUE!</v>
      </c>
    </row>
    <row r="1084" spans="1:74" ht="12" customHeight="1">
      <c r="A1084" s="133"/>
      <c r="B1084" s="179"/>
      <c r="C1084" s="179"/>
      <c r="D1084" s="179"/>
      <c r="E1084" s="179"/>
      <c r="F1084" s="133"/>
      <c r="G1084" s="133"/>
      <c r="H1084" s="133"/>
      <c r="I1084" s="178"/>
      <c r="J1084" s="178"/>
      <c r="K1084" s="178"/>
      <c r="L1084" s="133"/>
      <c r="M1084" s="133"/>
      <c r="N1084" s="133"/>
      <c r="O1084" s="133"/>
      <c r="P1084" s="133"/>
      <c r="Q1084" s="133"/>
      <c r="R1084" s="133"/>
      <c r="S1084" s="133"/>
      <c r="T1084" s="133"/>
      <c r="U1084" s="133"/>
      <c r="V1084" s="133"/>
      <c r="W1084" s="133"/>
      <c r="X1084" s="133"/>
      <c r="Y1084" s="133"/>
      <c r="AB1084" s="134" t="s">
        <v>6911</v>
      </c>
      <c r="AC1084" s="146" t="e" cm="1">
        <f t="array" ref="AC1084">_xlfn.TEXTSPLIT(H1084,CHAR(10))</f>
        <v>#VALUE!</v>
      </c>
      <c r="AD1084" s="146"/>
      <c r="AE1084" s="146" t="e">
        <v>#VALUE!</v>
      </c>
      <c r="AG1084" s="134" t="e" cm="1" vm="1">
        <f t="array" ref="AG1084">_xlfn.TEXTJOIN(",",TRUE,_xlfn._xlws.FILTER(市町村コード!$B$2:$B$186,ISNUMBER(SEARCH(市町村コード!$B$2:$B$186,K1084))))</f>
        <v>#VALUE!</v>
      </c>
      <c r="AH1084" s="134" t="e" vm="1">
        <v>#VALUE!</v>
      </c>
      <c r="AI1084" s="134" t="str">
        <f t="shared" si="32"/>
        <v/>
      </c>
      <c r="AJ1084" s="134" t="str">
        <f t="shared" si="33"/>
        <v/>
      </c>
      <c r="AK1084" s="134" t="s">
        <v>6911</v>
      </c>
      <c r="AO1084" s="133"/>
      <c r="AP1084" s="134" t="e" cm="1">
        <f t="array" ref="AP1084">_xlfn.TEXTSPLIT(AO1084,CHAR(10))</f>
        <v>#VALUE!</v>
      </c>
      <c r="BM1084" s="134" t="e">
        <v>#VALUE!</v>
      </c>
    </row>
    <row r="1085" spans="1:74" ht="14.1" customHeight="1">
      <c r="A1085" s="133"/>
      <c r="B1085" s="133"/>
      <c r="C1085" s="180" t="s">
        <v>477</v>
      </c>
      <c r="D1085" s="180"/>
      <c r="E1085" s="180"/>
      <c r="F1085" s="180"/>
      <c r="G1085" s="180"/>
      <c r="H1085" s="180"/>
      <c r="I1085" s="180"/>
      <c r="J1085" s="180"/>
      <c r="K1085" s="180"/>
      <c r="L1085" s="133"/>
      <c r="M1085" s="133"/>
      <c r="N1085" s="133"/>
      <c r="O1085" s="181" t="s">
        <v>478</v>
      </c>
      <c r="P1085" s="181"/>
      <c r="Q1085" s="181"/>
      <c r="R1085" s="181"/>
      <c r="S1085" s="181"/>
      <c r="T1085" s="135" t="s">
        <v>969</v>
      </c>
      <c r="U1085" s="136" t="s">
        <v>480</v>
      </c>
      <c r="V1085" s="133"/>
      <c r="W1085" s="133"/>
      <c r="X1085" s="133"/>
      <c r="Y1085" s="133"/>
      <c r="AB1085" s="134" t="s">
        <v>6911</v>
      </c>
      <c r="AC1085" s="146" t="e" cm="1">
        <f t="array" ref="AC1085">_xlfn.TEXTSPLIT(H1085,CHAR(10))</f>
        <v>#VALUE!</v>
      </c>
      <c r="AD1085" s="146"/>
      <c r="AE1085" s="146" t="e">
        <v>#VALUE!</v>
      </c>
      <c r="AG1085" s="134" t="e" cm="1" vm="1">
        <f t="array" ref="AG1085">_xlfn.TEXTJOIN(",",TRUE,_xlfn._xlws.FILTER(市町村コード!$B$2:$B$186,ISNUMBER(SEARCH(市町村コード!$B$2:$B$186,K1085))))</f>
        <v>#VALUE!</v>
      </c>
      <c r="AH1085" s="134" t="e" vm="1">
        <v>#VALUE!</v>
      </c>
      <c r="AI1085" s="134" t="str">
        <f t="shared" si="32"/>
        <v/>
      </c>
      <c r="AJ1085" s="134" t="str">
        <f t="shared" si="33"/>
        <v/>
      </c>
      <c r="AK1085" s="134" t="s">
        <v>6911</v>
      </c>
      <c r="AP1085" s="134" t="e" cm="1">
        <f t="array" ref="AP1085">_xlfn.TEXTSPLIT(AO1085,CHAR(10))</f>
        <v>#VALUE!</v>
      </c>
      <c r="BM1085" s="134" t="e">
        <v>#VALUE!</v>
      </c>
    </row>
    <row r="1086" spans="1:74" ht="0.95" customHeight="1" thickBot="1">
      <c r="A1086" s="133"/>
      <c r="B1086" s="133"/>
      <c r="C1086" s="133"/>
      <c r="D1086" s="133"/>
      <c r="E1086" s="133"/>
      <c r="F1086" s="133"/>
      <c r="G1086" s="133"/>
      <c r="H1086" s="133"/>
      <c r="I1086" s="133"/>
      <c r="J1086" s="133"/>
      <c r="K1086" s="133"/>
      <c r="L1086" s="133"/>
      <c r="M1086" s="133"/>
      <c r="N1086" s="133"/>
      <c r="O1086" s="133"/>
      <c r="P1086" s="133"/>
      <c r="Q1086" s="133"/>
      <c r="R1086" s="133"/>
      <c r="S1086" s="133"/>
      <c r="T1086" s="133"/>
      <c r="U1086" s="133"/>
      <c r="V1086" s="133"/>
      <c r="W1086" s="133"/>
      <c r="X1086" s="133"/>
      <c r="Y1086" s="133"/>
      <c r="AB1086" s="134" t="s">
        <v>6911</v>
      </c>
      <c r="AC1086" s="146" t="e" cm="1">
        <f t="array" ref="AC1086">_xlfn.TEXTSPLIT(H1086,CHAR(10))</f>
        <v>#VALUE!</v>
      </c>
      <c r="AD1086" s="146"/>
      <c r="AE1086" s="146" t="e">
        <v>#VALUE!</v>
      </c>
      <c r="AG1086" s="134" t="e" cm="1" vm="1">
        <f t="array" ref="AG1086">_xlfn.TEXTJOIN(",",TRUE,_xlfn._xlws.FILTER(市町村コード!$B$2:$B$186,ISNUMBER(SEARCH(市町村コード!$B$2:$B$186,K1086))))</f>
        <v>#VALUE!</v>
      </c>
      <c r="AH1086" s="134" t="e" vm="1">
        <v>#VALUE!</v>
      </c>
      <c r="AI1086" s="134" t="str">
        <f t="shared" si="32"/>
        <v/>
      </c>
      <c r="AJ1086" s="134" t="str">
        <f t="shared" si="33"/>
        <v/>
      </c>
      <c r="AK1086" s="134" t="s">
        <v>6911</v>
      </c>
      <c r="AO1086" s="133"/>
      <c r="AP1086" s="134" t="e" cm="1">
        <f t="array" ref="AP1086">_xlfn.TEXTSPLIT(AO1086,CHAR(10))</f>
        <v>#VALUE!</v>
      </c>
      <c r="BM1086" s="134" t="e">
        <v>#VALUE!</v>
      </c>
    </row>
    <row r="1087" spans="1:74" ht="0.95" customHeight="1">
      <c r="A1087" s="133"/>
      <c r="B1087" s="176"/>
      <c r="C1087" s="176"/>
      <c r="D1087" s="176"/>
      <c r="E1087" s="176"/>
      <c r="F1087" s="176"/>
      <c r="G1087" s="176"/>
      <c r="H1087" s="176"/>
      <c r="I1087" s="176"/>
      <c r="J1087" s="176"/>
      <c r="K1087" s="176"/>
      <c r="L1087" s="176"/>
      <c r="M1087" s="176"/>
      <c r="N1087" s="176"/>
      <c r="O1087" s="176"/>
      <c r="P1087" s="176"/>
      <c r="Q1087" s="176"/>
      <c r="R1087" s="176"/>
      <c r="S1087" s="176"/>
      <c r="T1087" s="176"/>
      <c r="U1087" s="176"/>
      <c r="V1087" s="176"/>
      <c r="W1087" s="176"/>
      <c r="X1087" s="133"/>
      <c r="Y1087" s="133"/>
      <c r="AB1087" s="134" t="s">
        <v>6911</v>
      </c>
      <c r="AC1087" s="146" t="e" cm="1">
        <f t="array" ref="AC1087">_xlfn.TEXTSPLIT(H1087,CHAR(10))</f>
        <v>#VALUE!</v>
      </c>
      <c r="AD1087" s="146"/>
      <c r="AE1087" s="146" t="e">
        <v>#VALUE!</v>
      </c>
      <c r="AG1087" s="134" t="e" cm="1" vm="1">
        <f t="array" ref="AG1087">_xlfn.TEXTJOIN(",",TRUE,_xlfn._xlws.FILTER(市町村コード!$B$2:$B$186,ISNUMBER(SEARCH(市町村コード!$B$2:$B$186,K1087))))</f>
        <v>#VALUE!</v>
      </c>
      <c r="AH1087" s="134" t="e" vm="1">
        <v>#VALUE!</v>
      </c>
      <c r="AI1087" s="134" t="str">
        <f t="shared" si="32"/>
        <v/>
      </c>
      <c r="AJ1087" s="134" t="str">
        <f t="shared" si="33"/>
        <v/>
      </c>
      <c r="AK1087" s="134" t="s">
        <v>6911</v>
      </c>
      <c r="AP1087" s="134" t="e" cm="1">
        <f t="array" ref="AP1087">_xlfn.TEXTSPLIT(AO1087,CHAR(10))</f>
        <v>#VALUE!</v>
      </c>
      <c r="BM1087" s="134" t="e">
        <v>#VALUE!</v>
      </c>
    </row>
    <row r="1088" spans="1:74" ht="15.95" customHeight="1" thickBot="1">
      <c r="A1088" s="133"/>
      <c r="B1088" s="137"/>
      <c r="C1088" s="138" t="s">
        <v>481</v>
      </c>
      <c r="D1088" s="137"/>
      <c r="E1088" s="177" t="s">
        <v>482</v>
      </c>
      <c r="F1088" s="177"/>
      <c r="G1088" s="137"/>
      <c r="H1088" s="177" t="s">
        <v>483</v>
      </c>
      <c r="I1088" s="177"/>
      <c r="J1088" s="137"/>
      <c r="K1088" s="177" t="s">
        <v>484</v>
      </c>
      <c r="L1088" s="177"/>
      <c r="M1088" s="137"/>
      <c r="N1088" s="177" t="s">
        <v>485</v>
      </c>
      <c r="O1088" s="177"/>
      <c r="P1088" s="137"/>
      <c r="Q1088" s="139" t="s">
        <v>486</v>
      </c>
      <c r="R1088" s="137"/>
      <c r="S1088" s="177" t="s">
        <v>487</v>
      </c>
      <c r="T1088" s="177"/>
      <c r="U1088" s="177"/>
      <c r="V1088" s="177"/>
      <c r="W1088" s="137"/>
      <c r="X1088" s="133"/>
      <c r="Y1088" s="133"/>
      <c r="AB1088" s="134" t="s">
        <v>482</v>
      </c>
      <c r="AC1088" s="146" t="str" cm="1">
        <f t="array" ref="AC1088">_xlfn.TEXTSPLIT(H1088,CHAR(10))</f>
        <v>事業者名/事業所名</v>
      </c>
      <c r="AD1088" s="146"/>
      <c r="AE1088" s="146" t="s">
        <v>483</v>
      </c>
      <c r="AG1088" s="134" t="e" cm="1" vm="1">
        <f t="array" ref="AG1088">_xlfn.TEXTJOIN(",",TRUE,_xlfn._xlws.FILTER(市町村コード!$B$2:$B$186,ISNUMBER(SEARCH(市町村コード!$B$2:$B$186,K1088))))</f>
        <v>#VALUE!</v>
      </c>
      <c r="AH1088" s="134" t="e" vm="1">
        <v>#VALUE!</v>
      </c>
      <c r="AI1088" s="134" t="str">
        <f t="shared" si="32"/>
        <v/>
      </c>
      <c r="AJ1088" s="134" t="str">
        <f t="shared" si="33"/>
        <v>事業所所在地</v>
      </c>
      <c r="AK1088" s="134" t="s">
        <v>484</v>
      </c>
      <c r="AO1088" s="139" t="s">
        <v>486</v>
      </c>
      <c r="AP1088" s="134" t="str" cm="1">
        <f t="array" ref="AP1088">_xlfn.TEXTSPLIT(AO1088,CHAR(10))</f>
        <v>受理番号</v>
      </c>
      <c r="BM1088" s="134" t="s">
        <v>486</v>
      </c>
    </row>
    <row r="1089" spans="1:73" ht="57" customHeight="1" thickBot="1">
      <c r="A1089" s="133"/>
      <c r="B1089" s="184"/>
      <c r="C1089" s="140" t="s">
        <v>3137</v>
      </c>
      <c r="D1089" s="184"/>
      <c r="E1089" s="174" t="s">
        <v>3138</v>
      </c>
      <c r="F1089" s="174"/>
      <c r="G1089" s="184"/>
      <c r="H1089" s="175" t="s">
        <v>3139</v>
      </c>
      <c r="I1089" s="175"/>
      <c r="J1089" s="184"/>
      <c r="K1089" s="175" t="s">
        <v>3140</v>
      </c>
      <c r="L1089" s="175"/>
      <c r="M1089" s="184"/>
      <c r="N1089" s="182" t="s">
        <v>3141</v>
      </c>
      <c r="O1089" s="182"/>
      <c r="P1089" s="184"/>
      <c r="Q1089" s="141" t="s">
        <v>3142</v>
      </c>
      <c r="R1089" s="184"/>
      <c r="S1089" s="173" t="s">
        <v>3143</v>
      </c>
      <c r="T1089" s="173"/>
      <c r="U1089" s="173"/>
      <c r="V1089" s="173"/>
      <c r="W1089" s="184"/>
      <c r="X1089" s="133"/>
      <c r="Y1089" s="133"/>
      <c r="AB1089" s="134" t="s">
        <v>9494</v>
      </c>
      <c r="AC1089" s="146" t="str" cm="1">
        <f t="array" ref="AC1089:AD1089">_xlfn.TEXTSPLIT(H1089,CHAR(10))</f>
        <v>ファミリー・ホスピス株式会社</v>
      </c>
      <c r="AD1089" s="146" t="str">
        <v>アオハル訪問看護ステーション</v>
      </c>
      <c r="AE1089" s="146" t="s">
        <v>8246</v>
      </c>
      <c r="AF1089" s="134" t="s">
        <v>8247</v>
      </c>
      <c r="AG1089" s="134" t="str" cm="1">
        <f t="array" ref="AG1089">_xlfn.TEXTJOIN(",",TRUE,_xlfn._xlws.FILTER(市町村コード!$B$2:$B$186,ISNUMBER(SEARCH(市町村コード!$B$2:$B$186,K1089))))</f>
        <v>札幌市</v>
      </c>
      <c r="AH1089" s="134" t="s">
        <v>6712</v>
      </c>
      <c r="AI1089" s="134" t="str">
        <f t="shared" si="32"/>
        <v xml:space="preserve">
札幌市厚別区厚別西五条２丁目１８－２２</v>
      </c>
      <c r="AJ1089" s="134" t="str">
        <f t="shared" si="33"/>
        <v>〒004－0065</v>
      </c>
      <c r="AK1089" s="134" t="s">
        <v>7159</v>
      </c>
      <c r="AO1089" s="142" t="s">
        <v>3142</v>
      </c>
      <c r="AP1089" s="134" t="str" cm="1">
        <f t="array" ref="AP1089:AT1089">_xlfn.TEXTSPLIT(AO1089,CHAR(10))</f>
        <v>( 訪看23 )第    876 号</v>
      </c>
      <c r="AQ1089" s="134" t="str">
        <v>( 訪看25 )第    948 号</v>
      </c>
      <c r="AR1089" s="134" t="str">
        <v>( 訪看36 )第     15 号</v>
      </c>
      <c r="AS1089" s="134" t="str">
        <v>( 訪ベⅠ１ )第    492 号</v>
      </c>
      <c r="AT1089" s="134" t="str">
        <v>( 訪看41 )第    235 号</v>
      </c>
      <c r="BM1089" s="134" t="s">
        <v>12546</v>
      </c>
      <c r="BN1089" s="134" t="s">
        <v>12547</v>
      </c>
      <c r="BO1089" s="134" t="s">
        <v>12548</v>
      </c>
      <c r="BP1089" s="134" t="s">
        <v>12549</v>
      </c>
      <c r="BQ1089" s="134" t="s">
        <v>12550</v>
      </c>
    </row>
    <row r="1090" spans="1:73" ht="45.95" customHeight="1" thickBot="1">
      <c r="A1090" s="133"/>
      <c r="B1090" s="184"/>
      <c r="C1090" s="140" t="s">
        <v>3144</v>
      </c>
      <c r="D1090" s="184"/>
      <c r="E1090" s="174" t="s">
        <v>3145</v>
      </c>
      <c r="F1090" s="174"/>
      <c r="G1090" s="184"/>
      <c r="H1090" s="175" t="s">
        <v>3146</v>
      </c>
      <c r="I1090" s="175"/>
      <c r="J1090" s="184"/>
      <c r="K1090" s="175" t="s">
        <v>3147</v>
      </c>
      <c r="L1090" s="175"/>
      <c r="M1090" s="184"/>
      <c r="N1090" s="182" t="s">
        <v>3148</v>
      </c>
      <c r="O1090" s="182"/>
      <c r="P1090" s="184"/>
      <c r="Q1090" s="141" t="s">
        <v>3149</v>
      </c>
      <c r="R1090" s="184"/>
      <c r="S1090" s="173" t="s">
        <v>3150</v>
      </c>
      <c r="T1090" s="173"/>
      <c r="U1090" s="173"/>
      <c r="V1090" s="173"/>
      <c r="W1090" s="184"/>
      <c r="X1090" s="133"/>
      <c r="Y1090" s="133"/>
      <c r="AB1090" s="134" t="s">
        <v>9495</v>
      </c>
      <c r="AC1090" s="146" t="str" cm="1">
        <f t="array" ref="AC1090:AD1090">_xlfn.TEXTSPLIT(H1090,CHAR(10))</f>
        <v>株式会社ＴＵホームケア</v>
      </c>
      <c r="AD1090" s="146" t="str">
        <v>サンズナースステーション札幌</v>
      </c>
      <c r="AE1090" s="146" t="s">
        <v>8248</v>
      </c>
      <c r="AF1090" s="134" t="s">
        <v>8249</v>
      </c>
      <c r="AG1090" s="134" t="str" cm="1">
        <f t="array" ref="AG1090">_xlfn.TEXTJOIN(",",TRUE,_xlfn._xlws.FILTER(市町村コード!$B$2:$B$186,ISNUMBER(SEARCH(市町村コード!$B$2:$B$186,K1090))))</f>
        <v>札幌市</v>
      </c>
      <c r="AH1090" s="134" t="s">
        <v>6712</v>
      </c>
      <c r="AI1090" s="134" t="str">
        <f t="shared" si="32"/>
        <v xml:space="preserve">
札幌市厚別区厚別南２丁目３－１８ラークヒルズマンション３０６</v>
      </c>
      <c r="AJ1090" s="134" t="str">
        <f t="shared" si="33"/>
        <v>〒004－0022</v>
      </c>
      <c r="AK1090" s="134" t="s">
        <v>7160</v>
      </c>
      <c r="AO1090" s="142" t="s">
        <v>3149</v>
      </c>
      <c r="AP1090" s="134" t="str" cm="1">
        <f t="array" ref="AP1090:AQ1090">_xlfn.TEXTSPLIT(AO1090,CHAR(10))</f>
        <v>( 訪看24 )第    877 号</v>
      </c>
      <c r="AQ1090" s="134" t="str">
        <v>( 訪看25 )第    949 号</v>
      </c>
      <c r="BM1090" s="134" t="s">
        <v>12551</v>
      </c>
      <c r="BN1090" s="134" t="s">
        <v>12552</v>
      </c>
    </row>
    <row r="1091" spans="1:73" ht="57" customHeight="1" thickBot="1">
      <c r="A1091" s="133"/>
      <c r="B1091" s="184"/>
      <c r="C1091" s="140" t="s">
        <v>3151</v>
      </c>
      <c r="D1091" s="184"/>
      <c r="E1091" s="174" t="s">
        <v>3152</v>
      </c>
      <c r="F1091" s="174"/>
      <c r="G1091" s="184"/>
      <c r="H1091" s="175" t="s">
        <v>3153</v>
      </c>
      <c r="I1091" s="175"/>
      <c r="J1091" s="184"/>
      <c r="K1091" s="175" t="s">
        <v>3154</v>
      </c>
      <c r="L1091" s="175"/>
      <c r="M1091" s="184"/>
      <c r="N1091" s="182" t="s">
        <v>3155</v>
      </c>
      <c r="O1091" s="182"/>
      <c r="P1091" s="184"/>
      <c r="Q1091" s="141" t="s">
        <v>3156</v>
      </c>
      <c r="R1091" s="184"/>
      <c r="S1091" s="173" t="s">
        <v>3157</v>
      </c>
      <c r="T1091" s="173"/>
      <c r="U1091" s="173"/>
      <c r="V1091" s="173"/>
      <c r="W1091" s="184"/>
      <c r="X1091" s="133"/>
      <c r="Y1091" s="133"/>
      <c r="AB1091" s="134" t="s">
        <v>9496</v>
      </c>
      <c r="AC1091" s="146" t="str" cm="1">
        <f t="array" ref="AC1091:AD1091">_xlfn.TEXTSPLIT(H1091,CHAR(10))</f>
        <v>一般社団法人ＯＷＬ</v>
      </c>
      <c r="AD1091" s="146" t="str">
        <v>訪問看護ステーション　あさがおプラス</v>
      </c>
      <c r="AE1091" s="146" t="s">
        <v>8250</v>
      </c>
      <c r="AF1091" s="134" t="s">
        <v>8251</v>
      </c>
      <c r="AG1091" s="134" t="str" cm="1">
        <f t="array" ref="AG1091">_xlfn.TEXTJOIN(",",TRUE,_xlfn._xlws.FILTER(市町村コード!$B$2:$B$186,ISNUMBER(SEARCH(市町村コード!$B$2:$B$186,K1091))))</f>
        <v>札幌市</v>
      </c>
      <c r="AH1091" s="134" t="s">
        <v>6712</v>
      </c>
      <c r="AI1091" s="134" t="str">
        <f t="shared" si="32"/>
        <v xml:space="preserve">
札幌市清田区平岡四条１丁目１６－１</v>
      </c>
      <c r="AJ1091" s="134" t="str">
        <f t="shared" si="33"/>
        <v>〒004－0874</v>
      </c>
      <c r="AK1091" s="134" t="s">
        <v>7161</v>
      </c>
      <c r="AO1091" s="142" t="s">
        <v>3156</v>
      </c>
      <c r="AP1091" s="134" t="str" cm="1">
        <f t="array" ref="AP1091:AU1091">_xlfn.TEXTSPLIT(AO1091,CHAR(10))</f>
        <v>( 訪看10 )第    604 号</v>
      </c>
      <c r="AQ1091" s="134" t="str">
        <v>( 訪看24 )第    902 号</v>
      </c>
      <c r="AR1091" s="134" t="str">
        <v>( 訪看25 )第    972 号</v>
      </c>
      <c r="AS1091" s="134" t="str">
        <v>( 訪看27 )第    306 号</v>
      </c>
      <c r="AT1091" s="134" t="str">
        <v>( 訪看28 )第    201 号</v>
      </c>
      <c r="AU1091" s="134" t="str">
        <v>( 訪看41 )第    139 号</v>
      </c>
      <c r="BM1091" s="134" t="s">
        <v>12553</v>
      </c>
      <c r="BN1091" s="134" t="s">
        <v>12554</v>
      </c>
      <c r="BO1091" s="134" t="s">
        <v>12555</v>
      </c>
      <c r="BP1091" s="134" t="s">
        <v>12556</v>
      </c>
      <c r="BQ1091" s="134" t="s">
        <v>12557</v>
      </c>
      <c r="BR1091" s="134" t="s">
        <v>12558</v>
      </c>
    </row>
    <row r="1092" spans="1:73" ht="102" customHeight="1" thickBot="1">
      <c r="A1092" s="133"/>
      <c r="B1092" s="184"/>
      <c r="C1092" s="140" t="s">
        <v>3158</v>
      </c>
      <c r="D1092" s="184"/>
      <c r="E1092" s="174" t="s">
        <v>3159</v>
      </c>
      <c r="F1092" s="174"/>
      <c r="G1092" s="184"/>
      <c r="H1092" s="175" t="s">
        <v>3160</v>
      </c>
      <c r="I1092" s="175"/>
      <c r="J1092" s="184"/>
      <c r="K1092" s="175" t="s">
        <v>3161</v>
      </c>
      <c r="L1092" s="175"/>
      <c r="M1092" s="184"/>
      <c r="N1092" s="182" t="s">
        <v>3162</v>
      </c>
      <c r="O1092" s="182"/>
      <c r="P1092" s="184"/>
      <c r="Q1092" s="141" t="s">
        <v>3163</v>
      </c>
      <c r="R1092" s="184"/>
      <c r="S1092" s="173" t="s">
        <v>3164</v>
      </c>
      <c r="T1092" s="173"/>
      <c r="U1092" s="173"/>
      <c r="V1092" s="173"/>
      <c r="W1092" s="184"/>
      <c r="X1092" s="133"/>
      <c r="Y1092" s="133"/>
      <c r="AB1092" s="134" t="s">
        <v>9497</v>
      </c>
      <c r="AC1092" s="146" t="str" cm="1">
        <f t="array" ref="AC1092:AD1092">_xlfn.TEXTSPLIT(H1092,CHAR(10))</f>
        <v>医療法人社団平郁会</v>
      </c>
      <c r="AD1092" s="146" t="str">
        <v>訪問看護ステーションそよ風</v>
      </c>
      <c r="AE1092" s="146" t="s">
        <v>8252</v>
      </c>
      <c r="AF1092" s="134" t="s">
        <v>8253</v>
      </c>
      <c r="AG1092" s="134" t="str" cm="1">
        <f t="array" ref="AG1092">_xlfn.TEXTJOIN(",",TRUE,_xlfn._xlws.FILTER(市町村コード!$B$2:$B$186,ISNUMBER(SEARCH(市町村コード!$B$2:$B$186,K1092))))</f>
        <v>札幌市</v>
      </c>
      <c r="AH1092" s="134" t="s">
        <v>6712</v>
      </c>
      <c r="AI1092" s="134" t="str">
        <f t="shared" si="32"/>
        <v xml:space="preserve">
札幌市清田区清田一条４丁目５－５２</v>
      </c>
      <c r="AJ1092" s="134" t="str">
        <f t="shared" si="33"/>
        <v>〒004－0841</v>
      </c>
      <c r="AK1092" s="134" t="s">
        <v>6931</v>
      </c>
      <c r="AO1092" s="142" t="s">
        <v>3163</v>
      </c>
      <c r="AP1092" s="134" t="str" cm="1">
        <f t="array" ref="AP1092:AX1092">_xlfn.TEXTSPLIT(AO1092,CHAR(10))</f>
        <v>( 訪看24 )第    894 号</v>
      </c>
      <c r="AQ1092" s="134" t="str">
        <v>( 訪看25 )第    964 号</v>
      </c>
      <c r="AR1092" s="134" t="str">
        <v>( 訪看26 )第     48 号</v>
      </c>
      <c r="AS1092" s="134" t="str">
        <v>( 訪看27 )第    302 号</v>
      </c>
      <c r="AT1092" s="134" t="str">
        <v>( 訪看28 )第    199 号</v>
      </c>
      <c r="AU1092" s="134" t="str">
        <v>( 訪看32 )第     37 号</v>
      </c>
      <c r="AV1092" s="134" t="str">
        <v>( 訪ベⅠ１ )第     10 号</v>
      </c>
      <c r="AW1092" s="134" t="str">
        <v>( 訪ベⅠ１注 )第     66 号</v>
      </c>
      <c r="AX1092" s="134" t="str">
        <v>( 訪看40 )第    264 号</v>
      </c>
      <c r="BM1092" s="134" t="s">
        <v>12559</v>
      </c>
      <c r="BN1092" s="134" t="s">
        <v>12560</v>
      </c>
      <c r="BO1092" s="134" t="s">
        <v>12561</v>
      </c>
      <c r="BP1092" s="134" t="s">
        <v>12562</v>
      </c>
      <c r="BQ1092" s="134" t="s">
        <v>12563</v>
      </c>
      <c r="BR1092" s="134" t="s">
        <v>12564</v>
      </c>
      <c r="BS1092" s="134" t="s">
        <v>12565</v>
      </c>
      <c r="BT1092" s="134" t="s">
        <v>12566</v>
      </c>
      <c r="BU1092" s="134" t="s">
        <v>12567</v>
      </c>
    </row>
    <row r="1093" spans="1:73" ht="84" customHeight="1" thickBot="1">
      <c r="A1093" s="133"/>
      <c r="B1093" s="184"/>
      <c r="C1093" s="140" t="s">
        <v>3165</v>
      </c>
      <c r="D1093" s="184"/>
      <c r="E1093" s="174" t="s">
        <v>3166</v>
      </c>
      <c r="F1093" s="174"/>
      <c r="G1093" s="184"/>
      <c r="H1093" s="175" t="s">
        <v>3167</v>
      </c>
      <c r="I1093" s="175"/>
      <c r="J1093" s="184"/>
      <c r="K1093" s="175" t="s">
        <v>3168</v>
      </c>
      <c r="L1093" s="175"/>
      <c r="M1093" s="184"/>
      <c r="N1093" s="182" t="s">
        <v>3169</v>
      </c>
      <c r="O1093" s="182"/>
      <c r="P1093" s="184"/>
      <c r="Q1093" s="141" t="s">
        <v>3170</v>
      </c>
      <c r="R1093" s="184"/>
      <c r="S1093" s="173" t="s">
        <v>1536</v>
      </c>
      <c r="T1093" s="173"/>
      <c r="U1093" s="173"/>
      <c r="V1093" s="173"/>
      <c r="W1093" s="184"/>
      <c r="X1093" s="133"/>
      <c r="Y1093" s="133"/>
      <c r="AB1093" s="134" t="s">
        <v>9498</v>
      </c>
      <c r="AC1093" s="146" t="str" cm="1">
        <f t="array" ref="AC1093:AD1093">_xlfn.TEXTSPLIT(H1093,CHAR(10))</f>
        <v>ＳＯＭＰＯケア株式会社</v>
      </c>
      <c r="AD1093" s="146" t="str">
        <v>ＳＯＭＰＯケア　豊平　訪問看護</v>
      </c>
      <c r="AE1093" s="146" t="s">
        <v>7621</v>
      </c>
      <c r="AF1093" s="134" t="s">
        <v>8254</v>
      </c>
      <c r="AG1093" s="134" t="str" cm="1">
        <f t="array" ref="AG1093">_xlfn.TEXTJOIN(",",TRUE,_xlfn._xlws.FILTER(市町村コード!$B$2:$B$186,ISNUMBER(SEARCH(市町村コード!$B$2:$B$186,K1093))))</f>
        <v>札幌市</v>
      </c>
      <c r="AH1093" s="134" t="s">
        <v>6712</v>
      </c>
      <c r="AI1093" s="134" t="str">
        <f t="shared" si="32"/>
        <v xml:space="preserve">
札幌市豊平区豊平三条１丁目１番３８号</v>
      </c>
      <c r="AJ1093" s="134" t="str">
        <f t="shared" si="33"/>
        <v>〒062－0903</v>
      </c>
      <c r="AK1093" s="134" t="s">
        <v>7162</v>
      </c>
      <c r="AO1093" s="142" t="s">
        <v>3170</v>
      </c>
      <c r="AP1093" s="134" t="str" cm="1">
        <f t="array" ref="AP1093:AV1093">_xlfn.TEXTSPLIT(AO1093,CHAR(10))</f>
        <v>( 訪看24 )第    897 号</v>
      </c>
      <c r="AQ1093" s="134" t="str">
        <v>( 訪看25 )第    967 号</v>
      </c>
      <c r="AR1093" s="134" t="str">
        <v>( 訪看34 )第    126 号</v>
      </c>
      <c r="AS1093" s="134" t="str">
        <v>( 訪看36 )第     32 号</v>
      </c>
      <c r="AT1093" s="134" t="str">
        <v>( 訪ベⅠ１ )第    326 号</v>
      </c>
      <c r="AU1093" s="134" t="str">
        <v>( 訪ベⅠ１注 )第    340 号</v>
      </c>
      <c r="AV1093" s="134" t="str">
        <v>( 訪看41 )第    236 号</v>
      </c>
      <c r="BM1093" s="134" t="s">
        <v>12568</v>
      </c>
      <c r="BN1093" s="134" t="s">
        <v>12569</v>
      </c>
      <c r="BO1093" s="134" t="s">
        <v>12570</v>
      </c>
      <c r="BP1093" s="134" t="s">
        <v>12571</v>
      </c>
      <c r="BQ1093" s="134" t="s">
        <v>12572</v>
      </c>
      <c r="BR1093" s="134" t="s">
        <v>12573</v>
      </c>
      <c r="BS1093" s="134" t="s">
        <v>12574</v>
      </c>
    </row>
    <row r="1094" spans="1:73" ht="45.95" customHeight="1" thickBot="1">
      <c r="A1094" s="133"/>
      <c r="B1094" s="184"/>
      <c r="C1094" s="140" t="s">
        <v>3171</v>
      </c>
      <c r="D1094" s="184"/>
      <c r="E1094" s="174" t="s">
        <v>3172</v>
      </c>
      <c r="F1094" s="174"/>
      <c r="G1094" s="184"/>
      <c r="H1094" s="175" t="s">
        <v>3173</v>
      </c>
      <c r="I1094" s="175"/>
      <c r="J1094" s="184"/>
      <c r="K1094" s="175" t="s">
        <v>3174</v>
      </c>
      <c r="L1094" s="175"/>
      <c r="M1094" s="184"/>
      <c r="N1094" s="182" t="s">
        <v>3175</v>
      </c>
      <c r="O1094" s="182"/>
      <c r="P1094" s="184"/>
      <c r="Q1094" s="141" t="s">
        <v>3176</v>
      </c>
      <c r="R1094" s="184"/>
      <c r="S1094" s="173" t="s">
        <v>3177</v>
      </c>
      <c r="T1094" s="173"/>
      <c r="U1094" s="173"/>
      <c r="V1094" s="173"/>
      <c r="W1094" s="184"/>
      <c r="X1094" s="133"/>
      <c r="Y1094" s="133"/>
      <c r="AB1094" s="134" t="s">
        <v>9499</v>
      </c>
      <c r="AC1094" s="146" t="str" cm="1">
        <f t="array" ref="AC1094:AD1094">_xlfn.TEXTSPLIT(H1094,CHAR(10))</f>
        <v>株式会社さくらフレンズ</v>
      </c>
      <c r="AD1094" s="146" t="str">
        <v>訪問看護ステーションえーる</v>
      </c>
      <c r="AE1094" s="146" t="s">
        <v>8255</v>
      </c>
      <c r="AF1094" s="134" t="s">
        <v>8256</v>
      </c>
      <c r="AG1094" s="134" t="str" cm="1">
        <f t="array" ref="AG1094">_xlfn.TEXTJOIN(",",TRUE,_xlfn._xlws.FILTER(市町村コード!$B$2:$B$186,ISNUMBER(SEARCH(市町村コード!$B$2:$B$186,K1094))))</f>
        <v>札幌市</v>
      </c>
      <c r="AH1094" s="134" t="s">
        <v>6712</v>
      </c>
      <c r="AI1094" s="134" t="str">
        <f t="shared" si="32"/>
        <v xml:space="preserve">
札幌市豊平区福住一条３丁目８－５</v>
      </c>
      <c r="AJ1094" s="134" t="str">
        <f t="shared" si="33"/>
        <v>〒062－0041</v>
      </c>
      <c r="AK1094" s="134" t="s">
        <v>7127</v>
      </c>
      <c r="AO1094" s="142" t="s">
        <v>3176</v>
      </c>
      <c r="AP1094" s="134" t="str" cm="1">
        <f t="array" ref="AP1094:AS1094">_xlfn.TEXTSPLIT(AO1094,CHAR(10))</f>
        <v>( 訪看10 )第    720 号</v>
      </c>
      <c r="AQ1094" s="134" t="str">
        <v>( 訪看23 )第   1066 号</v>
      </c>
      <c r="AR1094" s="134" t="str">
        <v>( 訪看25 )第   1090 号</v>
      </c>
      <c r="AS1094" s="134" t="str">
        <v>( 訪看41 )第    329 号</v>
      </c>
      <c r="BM1094" s="134" t="s">
        <v>12575</v>
      </c>
      <c r="BN1094" s="134" t="s">
        <v>12576</v>
      </c>
      <c r="BO1094" s="134" t="s">
        <v>12577</v>
      </c>
      <c r="BP1094" s="134" t="s">
        <v>12578</v>
      </c>
    </row>
    <row r="1095" spans="1:73" ht="78" customHeight="1" thickBot="1">
      <c r="A1095" s="133"/>
      <c r="B1095" s="184"/>
      <c r="C1095" s="133"/>
      <c r="D1095" s="184"/>
      <c r="E1095" s="133"/>
      <c r="F1095" s="133"/>
      <c r="G1095" s="184"/>
      <c r="H1095" s="133"/>
      <c r="I1095" s="133"/>
      <c r="J1095" s="184"/>
      <c r="K1095" s="133"/>
      <c r="L1095" s="133"/>
      <c r="M1095" s="184"/>
      <c r="N1095" s="133"/>
      <c r="O1095" s="133"/>
      <c r="P1095" s="184"/>
      <c r="Q1095" s="133"/>
      <c r="R1095" s="184"/>
      <c r="S1095" s="133"/>
      <c r="T1095" s="133"/>
      <c r="U1095" s="133"/>
      <c r="V1095" s="133"/>
      <c r="W1095" s="184"/>
      <c r="X1095" s="133"/>
      <c r="Y1095" s="133"/>
      <c r="AB1095" s="134" t="s">
        <v>6911</v>
      </c>
      <c r="AC1095" s="146" t="e" cm="1">
        <f t="array" ref="AC1095">_xlfn.TEXTSPLIT(H1095,CHAR(10))</f>
        <v>#VALUE!</v>
      </c>
      <c r="AD1095" s="146"/>
      <c r="AE1095" s="146" t="e">
        <v>#VALUE!</v>
      </c>
      <c r="AG1095" s="134" t="e" cm="1" vm="1">
        <f t="array" ref="AG1095">_xlfn.TEXTJOIN(",",TRUE,_xlfn._xlws.FILTER(市町村コード!$B$2:$B$186,ISNUMBER(SEARCH(市町村コード!$B$2:$B$186,K1095))))</f>
        <v>#VALUE!</v>
      </c>
      <c r="AH1095" s="134" t="e" vm="1">
        <v>#VALUE!</v>
      </c>
      <c r="AI1095" s="134" t="str">
        <f t="shared" si="32"/>
        <v/>
      </c>
      <c r="AJ1095" s="134" t="str">
        <f t="shared" si="33"/>
        <v/>
      </c>
      <c r="AK1095" s="134" t="s">
        <v>6911</v>
      </c>
      <c r="AO1095" s="133"/>
      <c r="AP1095" s="134" t="e" cm="1">
        <f t="array" ref="AP1095">_xlfn.TEXTSPLIT(AO1095,CHAR(10))</f>
        <v>#VALUE!</v>
      </c>
      <c r="BM1095" s="134" t="e">
        <v>#VALUE!</v>
      </c>
    </row>
    <row r="1096" spans="1:73" ht="0.95" customHeight="1">
      <c r="A1096" s="133"/>
      <c r="B1096" s="183"/>
      <c r="C1096" s="183"/>
      <c r="D1096" s="183"/>
      <c r="E1096" s="183"/>
      <c r="F1096" s="183"/>
      <c r="G1096" s="183"/>
      <c r="H1096" s="183"/>
      <c r="I1096" s="183"/>
      <c r="J1096" s="183"/>
      <c r="K1096" s="183"/>
      <c r="L1096" s="183"/>
      <c r="M1096" s="183"/>
      <c r="N1096" s="183"/>
      <c r="O1096" s="183"/>
      <c r="P1096" s="183"/>
      <c r="Q1096" s="183"/>
      <c r="R1096" s="183"/>
      <c r="S1096" s="183"/>
      <c r="T1096" s="183"/>
      <c r="U1096" s="183"/>
      <c r="V1096" s="183"/>
      <c r="W1096" s="133"/>
      <c r="X1096" s="133"/>
      <c r="Y1096" s="133"/>
      <c r="AB1096" s="134" t="s">
        <v>6911</v>
      </c>
      <c r="AC1096" s="146" t="e" cm="1">
        <f t="array" ref="AC1096">_xlfn.TEXTSPLIT(H1096,CHAR(10))</f>
        <v>#VALUE!</v>
      </c>
      <c r="AD1096" s="146"/>
      <c r="AE1096" s="146" t="e">
        <v>#VALUE!</v>
      </c>
      <c r="AG1096" s="134" t="e" cm="1" vm="1">
        <f t="array" ref="AG1096">_xlfn.TEXTJOIN(",",TRUE,_xlfn._xlws.FILTER(市町村コード!$B$2:$B$186,ISNUMBER(SEARCH(市町村コード!$B$2:$B$186,K1096))))</f>
        <v>#VALUE!</v>
      </c>
      <c r="AH1096" s="134" t="e" vm="1">
        <v>#VALUE!</v>
      </c>
      <c r="AI1096" s="134" t="str">
        <f t="shared" si="32"/>
        <v/>
      </c>
      <c r="AJ1096" s="134" t="str">
        <f t="shared" si="33"/>
        <v/>
      </c>
      <c r="AK1096" s="134" t="s">
        <v>6911</v>
      </c>
      <c r="AP1096" s="134" t="e" cm="1">
        <f t="array" ref="AP1096">_xlfn.TEXTSPLIT(AO1096,CHAR(10))</f>
        <v>#VALUE!</v>
      </c>
      <c r="BM1096" s="134" t="e">
        <v>#VALUE!</v>
      </c>
    </row>
    <row r="1097" spans="1:73" ht="60" customHeight="1">
      <c r="A1097" s="133"/>
      <c r="B1097" s="133"/>
      <c r="C1097" s="133"/>
      <c r="D1097" s="133"/>
      <c r="E1097" s="133"/>
      <c r="F1097" s="133"/>
      <c r="G1097" s="133"/>
      <c r="H1097" s="133"/>
      <c r="I1097" s="133"/>
      <c r="J1097" s="133"/>
      <c r="K1097" s="133"/>
      <c r="L1097" s="133"/>
      <c r="M1097" s="133"/>
      <c r="N1097" s="133"/>
      <c r="O1097" s="133"/>
      <c r="P1097" s="133"/>
      <c r="Q1097" s="133"/>
      <c r="R1097" s="133"/>
      <c r="S1097" s="133"/>
      <c r="T1097" s="133"/>
      <c r="U1097" s="133"/>
      <c r="V1097" s="133"/>
      <c r="W1097" s="133"/>
      <c r="X1097" s="133"/>
      <c r="Y1097" s="133"/>
      <c r="AB1097" s="134" t="s">
        <v>6911</v>
      </c>
      <c r="AC1097" s="146" t="e" cm="1">
        <f t="array" ref="AC1097">_xlfn.TEXTSPLIT(H1097,CHAR(10))</f>
        <v>#VALUE!</v>
      </c>
      <c r="AD1097" s="146"/>
      <c r="AE1097" s="146" t="e">
        <v>#VALUE!</v>
      </c>
      <c r="AG1097" s="134" t="e" cm="1" vm="1">
        <f t="array" ref="AG1097">_xlfn.TEXTJOIN(",",TRUE,_xlfn._xlws.FILTER(市町村コード!$B$2:$B$186,ISNUMBER(SEARCH(市町村コード!$B$2:$B$186,K1097))))</f>
        <v>#VALUE!</v>
      </c>
      <c r="AH1097" s="134" t="e" vm="1">
        <v>#VALUE!</v>
      </c>
      <c r="AI1097" s="134" t="str">
        <f t="shared" ref="AI1097:AI1160" si="34">MID(K1097,10,300)</f>
        <v/>
      </c>
      <c r="AJ1097" s="134" t="str">
        <f t="shared" ref="AJ1097:AJ1160" si="35">LEFT(K1097,9)</f>
        <v/>
      </c>
      <c r="AK1097" s="134" t="s">
        <v>6911</v>
      </c>
      <c r="AO1097" s="133"/>
      <c r="AP1097" s="134" t="e" cm="1">
        <f t="array" ref="AP1097">_xlfn.TEXTSPLIT(AO1097,CHAR(10))</f>
        <v>#VALUE!</v>
      </c>
      <c r="BM1097" s="134" t="e">
        <v>#VALUE!</v>
      </c>
    </row>
    <row r="1098" spans="1:73" ht="12" customHeight="1">
      <c r="A1098" s="133"/>
      <c r="B1098" s="133"/>
      <c r="C1098" s="133"/>
      <c r="D1098" s="133"/>
      <c r="E1098" s="133"/>
      <c r="F1098" s="133"/>
      <c r="G1098" s="133"/>
      <c r="H1098" s="133"/>
      <c r="I1098" s="133"/>
      <c r="J1098" s="133"/>
      <c r="K1098" s="133"/>
      <c r="L1098" s="133"/>
      <c r="M1098" s="133"/>
      <c r="N1098" s="133"/>
      <c r="O1098" s="133"/>
      <c r="P1098" s="133"/>
      <c r="Q1098" s="133"/>
      <c r="R1098" s="133"/>
      <c r="S1098" s="133"/>
      <c r="T1098" s="133"/>
      <c r="U1098" s="133"/>
      <c r="V1098" s="133"/>
      <c r="W1098" s="133"/>
      <c r="X1098" s="133"/>
      <c r="Y1098" s="133"/>
      <c r="AB1098" s="134" t="s">
        <v>6911</v>
      </c>
      <c r="AC1098" s="146" t="e" cm="1">
        <f t="array" ref="AC1098">_xlfn.TEXTSPLIT(H1098,CHAR(10))</f>
        <v>#VALUE!</v>
      </c>
      <c r="AD1098" s="146"/>
      <c r="AE1098" s="146" t="e">
        <v>#VALUE!</v>
      </c>
      <c r="AG1098" s="134" t="e" cm="1" vm="1">
        <f t="array" ref="AG1098">_xlfn.TEXTJOIN(",",TRUE,_xlfn._xlws.FILTER(市町村コード!$B$2:$B$186,ISNUMBER(SEARCH(市町村コード!$B$2:$B$186,K1098))))</f>
        <v>#VALUE!</v>
      </c>
      <c r="AH1098" s="134" t="e" vm="1">
        <v>#VALUE!</v>
      </c>
      <c r="AI1098" s="134" t="str">
        <f t="shared" si="34"/>
        <v/>
      </c>
      <c r="AJ1098" s="134" t="str">
        <f t="shared" si="35"/>
        <v/>
      </c>
      <c r="AK1098" s="134" t="s">
        <v>6911</v>
      </c>
      <c r="AO1098" s="133"/>
      <c r="AP1098" s="134" t="e" cm="1">
        <f t="array" ref="AP1098">_xlfn.TEXTSPLIT(AO1098,CHAR(10))</f>
        <v>#VALUE!</v>
      </c>
      <c r="BM1098" s="134" t="e">
        <v>#VALUE!</v>
      </c>
    </row>
    <row r="1099" spans="1:73" ht="8.1" customHeight="1">
      <c r="A1099" s="133"/>
      <c r="B1099" s="133"/>
      <c r="C1099" s="133"/>
      <c r="D1099" s="133"/>
      <c r="E1099" s="133"/>
      <c r="F1099" s="133"/>
      <c r="G1099" s="133"/>
      <c r="H1099" s="133"/>
      <c r="I1099" s="178" t="s">
        <v>476</v>
      </c>
      <c r="J1099" s="178"/>
      <c r="K1099" s="178"/>
      <c r="L1099" s="133"/>
      <c r="M1099" s="133"/>
      <c r="N1099" s="133"/>
      <c r="O1099" s="133"/>
      <c r="P1099" s="133"/>
      <c r="Q1099" s="133"/>
      <c r="R1099" s="133"/>
      <c r="S1099" s="133"/>
      <c r="T1099" s="133"/>
      <c r="U1099" s="133"/>
      <c r="V1099" s="133"/>
      <c r="W1099" s="133"/>
      <c r="X1099" s="133"/>
      <c r="Y1099" s="133"/>
      <c r="AB1099" s="134" t="s">
        <v>6911</v>
      </c>
      <c r="AC1099" s="146" t="e" cm="1">
        <f t="array" ref="AC1099">_xlfn.TEXTSPLIT(H1099,CHAR(10))</f>
        <v>#VALUE!</v>
      </c>
      <c r="AD1099" s="146"/>
      <c r="AE1099" s="146" t="e">
        <v>#VALUE!</v>
      </c>
      <c r="AG1099" s="134" t="e" cm="1" vm="1">
        <f t="array" ref="AG1099">_xlfn.TEXTJOIN(",",TRUE,_xlfn._xlws.FILTER(市町村コード!$B$2:$B$186,ISNUMBER(SEARCH(市町村コード!$B$2:$B$186,K1099))))</f>
        <v>#VALUE!</v>
      </c>
      <c r="AH1099" s="134" t="e" vm="1">
        <v>#VALUE!</v>
      </c>
      <c r="AI1099" s="134" t="str">
        <f t="shared" si="34"/>
        <v/>
      </c>
      <c r="AJ1099" s="134" t="str">
        <f t="shared" si="35"/>
        <v/>
      </c>
      <c r="AK1099" s="134" t="s">
        <v>6911</v>
      </c>
      <c r="AO1099" s="133"/>
      <c r="AP1099" s="134" t="e" cm="1">
        <f t="array" ref="AP1099">_xlfn.TEXTSPLIT(AO1099,CHAR(10))</f>
        <v>#VALUE!</v>
      </c>
      <c r="BM1099" s="134" t="e">
        <v>#VALUE!</v>
      </c>
    </row>
    <row r="1100" spans="1:73" ht="12" customHeight="1">
      <c r="A1100" s="133"/>
      <c r="B1100" s="179"/>
      <c r="C1100" s="179"/>
      <c r="D1100" s="179"/>
      <c r="E1100" s="179"/>
      <c r="F1100" s="133"/>
      <c r="G1100" s="133"/>
      <c r="H1100" s="133"/>
      <c r="I1100" s="178"/>
      <c r="J1100" s="178"/>
      <c r="K1100" s="178"/>
      <c r="L1100" s="133"/>
      <c r="M1100" s="133"/>
      <c r="N1100" s="133"/>
      <c r="O1100" s="133"/>
      <c r="P1100" s="133"/>
      <c r="Q1100" s="133"/>
      <c r="R1100" s="133"/>
      <c r="S1100" s="133"/>
      <c r="T1100" s="133"/>
      <c r="U1100" s="133"/>
      <c r="V1100" s="133"/>
      <c r="W1100" s="133"/>
      <c r="X1100" s="133"/>
      <c r="Y1100" s="133"/>
      <c r="AB1100" s="134" t="s">
        <v>6911</v>
      </c>
      <c r="AC1100" s="146" t="e" cm="1">
        <f t="array" ref="AC1100">_xlfn.TEXTSPLIT(H1100,CHAR(10))</f>
        <v>#VALUE!</v>
      </c>
      <c r="AD1100" s="146"/>
      <c r="AE1100" s="146" t="e">
        <v>#VALUE!</v>
      </c>
      <c r="AG1100" s="134" t="e" cm="1" vm="1">
        <f t="array" ref="AG1100">_xlfn.TEXTJOIN(",",TRUE,_xlfn._xlws.FILTER(市町村コード!$B$2:$B$186,ISNUMBER(SEARCH(市町村コード!$B$2:$B$186,K1100))))</f>
        <v>#VALUE!</v>
      </c>
      <c r="AH1100" s="134" t="e" vm="1">
        <v>#VALUE!</v>
      </c>
      <c r="AI1100" s="134" t="str">
        <f t="shared" si="34"/>
        <v/>
      </c>
      <c r="AJ1100" s="134" t="str">
        <f t="shared" si="35"/>
        <v/>
      </c>
      <c r="AK1100" s="134" t="s">
        <v>6911</v>
      </c>
      <c r="AO1100" s="133"/>
      <c r="AP1100" s="134" t="e" cm="1">
        <f t="array" ref="AP1100">_xlfn.TEXTSPLIT(AO1100,CHAR(10))</f>
        <v>#VALUE!</v>
      </c>
      <c r="BM1100" s="134" t="e">
        <v>#VALUE!</v>
      </c>
    </row>
    <row r="1101" spans="1:73" ht="14.1" customHeight="1">
      <c r="A1101" s="133"/>
      <c r="B1101" s="133"/>
      <c r="C1101" s="180" t="s">
        <v>477</v>
      </c>
      <c r="D1101" s="180"/>
      <c r="E1101" s="180"/>
      <c r="F1101" s="180"/>
      <c r="G1101" s="180"/>
      <c r="H1101" s="180"/>
      <c r="I1101" s="180"/>
      <c r="J1101" s="180"/>
      <c r="K1101" s="180"/>
      <c r="L1101" s="133"/>
      <c r="M1101" s="133"/>
      <c r="N1101" s="133"/>
      <c r="O1101" s="181" t="s">
        <v>478</v>
      </c>
      <c r="P1101" s="181"/>
      <c r="Q1101" s="181"/>
      <c r="R1101" s="181"/>
      <c r="S1101" s="181"/>
      <c r="T1101" s="135" t="s">
        <v>976</v>
      </c>
      <c r="U1101" s="136" t="s">
        <v>480</v>
      </c>
      <c r="V1101" s="133"/>
      <c r="W1101" s="133"/>
      <c r="X1101" s="133"/>
      <c r="Y1101" s="133"/>
      <c r="AB1101" s="134" t="s">
        <v>6911</v>
      </c>
      <c r="AC1101" s="146" t="e" cm="1">
        <f t="array" ref="AC1101">_xlfn.TEXTSPLIT(H1101,CHAR(10))</f>
        <v>#VALUE!</v>
      </c>
      <c r="AD1101" s="146"/>
      <c r="AE1101" s="146" t="e">
        <v>#VALUE!</v>
      </c>
      <c r="AG1101" s="134" t="e" cm="1" vm="1">
        <f t="array" ref="AG1101">_xlfn.TEXTJOIN(",",TRUE,_xlfn._xlws.FILTER(市町村コード!$B$2:$B$186,ISNUMBER(SEARCH(市町村コード!$B$2:$B$186,K1101))))</f>
        <v>#VALUE!</v>
      </c>
      <c r="AH1101" s="134" t="e" vm="1">
        <v>#VALUE!</v>
      </c>
      <c r="AI1101" s="134" t="str">
        <f t="shared" si="34"/>
        <v/>
      </c>
      <c r="AJ1101" s="134" t="str">
        <f t="shared" si="35"/>
        <v/>
      </c>
      <c r="AK1101" s="134" t="s">
        <v>6911</v>
      </c>
      <c r="AP1101" s="134" t="e" cm="1">
        <f t="array" ref="AP1101">_xlfn.TEXTSPLIT(AO1101,CHAR(10))</f>
        <v>#VALUE!</v>
      </c>
      <c r="BM1101" s="134" t="e">
        <v>#VALUE!</v>
      </c>
    </row>
    <row r="1102" spans="1:73" ht="0.95" customHeight="1" thickBot="1">
      <c r="A1102" s="133"/>
      <c r="B1102" s="133"/>
      <c r="C1102" s="133"/>
      <c r="D1102" s="133"/>
      <c r="E1102" s="133"/>
      <c r="F1102" s="133"/>
      <c r="G1102" s="133"/>
      <c r="H1102" s="133"/>
      <c r="I1102" s="133"/>
      <c r="J1102" s="133"/>
      <c r="K1102" s="133"/>
      <c r="L1102" s="133"/>
      <c r="M1102" s="133"/>
      <c r="N1102" s="133"/>
      <c r="O1102" s="133"/>
      <c r="P1102" s="133"/>
      <c r="Q1102" s="133"/>
      <c r="R1102" s="133"/>
      <c r="S1102" s="133"/>
      <c r="T1102" s="133"/>
      <c r="U1102" s="133"/>
      <c r="V1102" s="133"/>
      <c r="W1102" s="133"/>
      <c r="X1102" s="133"/>
      <c r="Y1102" s="133"/>
      <c r="AB1102" s="134" t="s">
        <v>6911</v>
      </c>
      <c r="AC1102" s="146" t="e" cm="1">
        <f t="array" ref="AC1102">_xlfn.TEXTSPLIT(H1102,CHAR(10))</f>
        <v>#VALUE!</v>
      </c>
      <c r="AD1102" s="146"/>
      <c r="AE1102" s="146" t="e">
        <v>#VALUE!</v>
      </c>
      <c r="AG1102" s="134" t="e" cm="1" vm="1">
        <f t="array" ref="AG1102">_xlfn.TEXTJOIN(",",TRUE,_xlfn._xlws.FILTER(市町村コード!$B$2:$B$186,ISNUMBER(SEARCH(市町村コード!$B$2:$B$186,K1102))))</f>
        <v>#VALUE!</v>
      </c>
      <c r="AH1102" s="134" t="e" vm="1">
        <v>#VALUE!</v>
      </c>
      <c r="AI1102" s="134" t="str">
        <f t="shared" si="34"/>
        <v/>
      </c>
      <c r="AJ1102" s="134" t="str">
        <f t="shared" si="35"/>
        <v/>
      </c>
      <c r="AK1102" s="134" t="s">
        <v>6911</v>
      </c>
      <c r="AO1102" s="133"/>
      <c r="AP1102" s="134" t="e" cm="1">
        <f t="array" ref="AP1102">_xlfn.TEXTSPLIT(AO1102,CHAR(10))</f>
        <v>#VALUE!</v>
      </c>
      <c r="BM1102" s="134" t="e">
        <v>#VALUE!</v>
      </c>
    </row>
    <row r="1103" spans="1:73" ht="0.95" customHeight="1">
      <c r="A1103" s="133"/>
      <c r="B1103" s="176"/>
      <c r="C1103" s="176"/>
      <c r="D1103" s="176"/>
      <c r="E1103" s="176"/>
      <c r="F1103" s="176"/>
      <c r="G1103" s="176"/>
      <c r="H1103" s="176"/>
      <c r="I1103" s="176"/>
      <c r="J1103" s="176"/>
      <c r="K1103" s="176"/>
      <c r="L1103" s="176"/>
      <c r="M1103" s="176"/>
      <c r="N1103" s="176"/>
      <c r="O1103" s="176"/>
      <c r="P1103" s="176"/>
      <c r="Q1103" s="176"/>
      <c r="R1103" s="176"/>
      <c r="S1103" s="176"/>
      <c r="T1103" s="176"/>
      <c r="U1103" s="176"/>
      <c r="V1103" s="176"/>
      <c r="W1103" s="176"/>
      <c r="X1103" s="133"/>
      <c r="Y1103" s="133"/>
      <c r="AB1103" s="134" t="s">
        <v>6911</v>
      </c>
      <c r="AC1103" s="146" t="e" cm="1">
        <f t="array" ref="AC1103">_xlfn.TEXTSPLIT(H1103,CHAR(10))</f>
        <v>#VALUE!</v>
      </c>
      <c r="AD1103" s="146"/>
      <c r="AE1103" s="146" t="e">
        <v>#VALUE!</v>
      </c>
      <c r="AG1103" s="134" t="e" cm="1" vm="1">
        <f t="array" ref="AG1103">_xlfn.TEXTJOIN(",",TRUE,_xlfn._xlws.FILTER(市町村コード!$B$2:$B$186,ISNUMBER(SEARCH(市町村コード!$B$2:$B$186,K1103))))</f>
        <v>#VALUE!</v>
      </c>
      <c r="AH1103" s="134" t="e" vm="1">
        <v>#VALUE!</v>
      </c>
      <c r="AI1103" s="134" t="str">
        <f t="shared" si="34"/>
        <v/>
      </c>
      <c r="AJ1103" s="134" t="str">
        <f t="shared" si="35"/>
        <v/>
      </c>
      <c r="AK1103" s="134" t="s">
        <v>6911</v>
      </c>
      <c r="AP1103" s="134" t="e" cm="1">
        <f t="array" ref="AP1103">_xlfn.TEXTSPLIT(AO1103,CHAR(10))</f>
        <v>#VALUE!</v>
      </c>
      <c r="BM1103" s="134" t="e">
        <v>#VALUE!</v>
      </c>
    </row>
    <row r="1104" spans="1:73" ht="15.95" customHeight="1" thickBot="1">
      <c r="A1104" s="133"/>
      <c r="B1104" s="137"/>
      <c r="C1104" s="138" t="s">
        <v>481</v>
      </c>
      <c r="D1104" s="137"/>
      <c r="E1104" s="177" t="s">
        <v>482</v>
      </c>
      <c r="F1104" s="177"/>
      <c r="G1104" s="137"/>
      <c r="H1104" s="177" t="s">
        <v>483</v>
      </c>
      <c r="I1104" s="177"/>
      <c r="J1104" s="137"/>
      <c r="K1104" s="177" t="s">
        <v>484</v>
      </c>
      <c r="L1104" s="177"/>
      <c r="M1104" s="137"/>
      <c r="N1104" s="177" t="s">
        <v>485</v>
      </c>
      <c r="O1104" s="177"/>
      <c r="P1104" s="137"/>
      <c r="Q1104" s="139" t="s">
        <v>486</v>
      </c>
      <c r="R1104" s="137"/>
      <c r="S1104" s="177" t="s">
        <v>487</v>
      </c>
      <c r="T1104" s="177"/>
      <c r="U1104" s="177"/>
      <c r="V1104" s="177"/>
      <c r="W1104" s="137"/>
      <c r="X1104" s="133"/>
      <c r="Y1104" s="133"/>
      <c r="AB1104" s="134" t="s">
        <v>482</v>
      </c>
      <c r="AC1104" s="146" t="str" cm="1">
        <f t="array" ref="AC1104">_xlfn.TEXTSPLIT(H1104,CHAR(10))</f>
        <v>事業者名/事業所名</v>
      </c>
      <c r="AD1104" s="146"/>
      <c r="AE1104" s="146" t="s">
        <v>483</v>
      </c>
      <c r="AG1104" s="134" t="e" cm="1" vm="1">
        <f t="array" ref="AG1104">_xlfn.TEXTJOIN(",",TRUE,_xlfn._xlws.FILTER(市町村コード!$B$2:$B$186,ISNUMBER(SEARCH(市町村コード!$B$2:$B$186,K1104))))</f>
        <v>#VALUE!</v>
      </c>
      <c r="AH1104" s="134" t="e" vm="1">
        <v>#VALUE!</v>
      </c>
      <c r="AI1104" s="134" t="str">
        <f t="shared" si="34"/>
        <v/>
      </c>
      <c r="AJ1104" s="134" t="str">
        <f t="shared" si="35"/>
        <v>事業所所在地</v>
      </c>
      <c r="AK1104" s="134" t="s">
        <v>484</v>
      </c>
      <c r="AO1104" s="139" t="s">
        <v>486</v>
      </c>
      <c r="AP1104" s="134" t="str" cm="1">
        <f t="array" ref="AP1104">_xlfn.TEXTSPLIT(AO1104,CHAR(10))</f>
        <v>受理番号</v>
      </c>
      <c r="BM1104" s="134" t="s">
        <v>486</v>
      </c>
    </row>
    <row r="1105" spans="1:76" ht="84" customHeight="1" thickBot="1">
      <c r="A1105" s="133"/>
      <c r="B1105" s="184"/>
      <c r="C1105" s="140" t="s">
        <v>3178</v>
      </c>
      <c r="D1105" s="184"/>
      <c r="E1105" s="174" t="s">
        <v>3179</v>
      </c>
      <c r="F1105" s="174"/>
      <c r="G1105" s="184"/>
      <c r="H1105" s="175" t="s">
        <v>3180</v>
      </c>
      <c r="I1105" s="175"/>
      <c r="J1105" s="184"/>
      <c r="K1105" s="175" t="s">
        <v>3181</v>
      </c>
      <c r="L1105" s="175"/>
      <c r="M1105" s="184"/>
      <c r="N1105" s="182" t="s">
        <v>3182</v>
      </c>
      <c r="O1105" s="182"/>
      <c r="P1105" s="184"/>
      <c r="Q1105" s="141" t="s">
        <v>3183</v>
      </c>
      <c r="R1105" s="184"/>
      <c r="S1105" s="173" t="s">
        <v>3184</v>
      </c>
      <c r="T1105" s="173"/>
      <c r="U1105" s="173"/>
      <c r="V1105" s="173"/>
      <c r="W1105" s="184"/>
      <c r="X1105" s="133"/>
      <c r="Y1105" s="133"/>
      <c r="AB1105" s="134" t="s">
        <v>9500</v>
      </c>
      <c r="AC1105" s="146" t="str" cm="1">
        <f t="array" ref="AC1105:AD1105">_xlfn.TEXTSPLIT(H1105,CHAR(10))</f>
        <v>株式会社親中産業</v>
      </c>
      <c r="AD1105" s="146" t="str">
        <v>訪問看護ステーションリリーヴ</v>
      </c>
      <c r="AE1105" s="146" t="s">
        <v>8257</v>
      </c>
      <c r="AF1105" s="134" t="s">
        <v>8258</v>
      </c>
      <c r="AG1105" s="134" t="str" cm="1">
        <f t="array" ref="AG1105">_xlfn.TEXTJOIN(",",TRUE,_xlfn._xlws.FILTER(市町村コード!$B$2:$B$186,ISNUMBER(SEARCH(市町村コード!$B$2:$B$186,K1105))))</f>
        <v>札幌市</v>
      </c>
      <c r="AH1105" s="134" t="s">
        <v>6712</v>
      </c>
      <c r="AI1105" s="134" t="str">
        <f t="shared" si="34"/>
        <v xml:space="preserve">
札幌市豊平区平岸三条７丁目８番３号北川ビル４０６号室</v>
      </c>
      <c r="AJ1105" s="134" t="str">
        <f t="shared" si="35"/>
        <v>〒062－0933</v>
      </c>
      <c r="AK1105" s="134" t="s">
        <v>7132</v>
      </c>
      <c r="AO1105" s="142" t="s">
        <v>3183</v>
      </c>
      <c r="AP1105" s="134" t="str" cm="1">
        <f t="array" ref="AP1105:AV1105">_xlfn.TEXTSPLIT(AO1105,CHAR(10))</f>
        <v>( 訪看10 )第    602 号</v>
      </c>
      <c r="AQ1105" s="134" t="str">
        <v>( 訪看24 )第    893 号</v>
      </c>
      <c r="AR1105" s="134" t="str">
        <v>( 訪看25 )第   1104 号</v>
      </c>
      <c r="AS1105" s="134" t="str">
        <v>( 訪看27 )第    301 号</v>
      </c>
      <c r="AT1105" s="134" t="str">
        <v>( 訪ベⅠ１ )第    549 号</v>
      </c>
      <c r="AU1105" s="134" t="str">
        <v>( 訪ベⅠ１注 )第    257 号</v>
      </c>
      <c r="AV1105" s="134" t="str">
        <v>( 訪看40 )第    604 号</v>
      </c>
      <c r="BM1105" s="134" t="s">
        <v>12579</v>
      </c>
      <c r="BN1105" s="134" t="s">
        <v>12580</v>
      </c>
      <c r="BO1105" s="134" t="s">
        <v>12581</v>
      </c>
      <c r="BP1105" s="134" t="s">
        <v>12582</v>
      </c>
      <c r="BQ1105" s="134" t="s">
        <v>12583</v>
      </c>
      <c r="BR1105" s="134" t="s">
        <v>12584</v>
      </c>
      <c r="BS1105" s="134" t="s">
        <v>12585</v>
      </c>
    </row>
    <row r="1106" spans="1:76" ht="57" customHeight="1" thickBot="1">
      <c r="A1106" s="133"/>
      <c r="B1106" s="184"/>
      <c r="C1106" s="140" t="s">
        <v>3185</v>
      </c>
      <c r="D1106" s="184"/>
      <c r="E1106" s="174" t="s">
        <v>3186</v>
      </c>
      <c r="F1106" s="174"/>
      <c r="G1106" s="184"/>
      <c r="H1106" s="175" t="s">
        <v>3187</v>
      </c>
      <c r="I1106" s="175"/>
      <c r="J1106" s="184"/>
      <c r="K1106" s="175" t="s">
        <v>3188</v>
      </c>
      <c r="L1106" s="175"/>
      <c r="M1106" s="184"/>
      <c r="N1106" s="182" t="s">
        <v>3189</v>
      </c>
      <c r="O1106" s="182"/>
      <c r="P1106" s="184"/>
      <c r="Q1106" s="141" t="s">
        <v>3190</v>
      </c>
      <c r="R1106" s="184"/>
      <c r="S1106" s="173" t="s">
        <v>3191</v>
      </c>
      <c r="T1106" s="173"/>
      <c r="U1106" s="173"/>
      <c r="V1106" s="173"/>
      <c r="W1106" s="184"/>
      <c r="X1106" s="133"/>
      <c r="Y1106" s="133"/>
      <c r="AB1106" s="134" t="s">
        <v>9501</v>
      </c>
      <c r="AC1106" s="146" t="str" cm="1">
        <f t="array" ref="AC1106:AD1106">_xlfn.TEXTSPLIT(H1106,CHAR(10))</f>
        <v>ファミリー・ホスピス株式会社</v>
      </c>
      <c r="AD1106" s="146" t="str">
        <v>訪問看護ファミリー・ホスピス白石</v>
      </c>
      <c r="AE1106" s="146" t="s">
        <v>8246</v>
      </c>
      <c r="AF1106" s="134" t="s">
        <v>8259</v>
      </c>
      <c r="AG1106" s="134" t="str" cm="1">
        <f t="array" ref="AG1106">_xlfn.TEXTJOIN(",",TRUE,_xlfn._xlws.FILTER(市町村コード!$B$2:$B$186,ISNUMBER(SEARCH(市町村コード!$B$2:$B$186,K1106))))</f>
        <v>札幌市</v>
      </c>
      <c r="AH1106" s="134" t="s">
        <v>6712</v>
      </c>
      <c r="AI1106" s="134" t="str">
        <f t="shared" si="34"/>
        <v xml:space="preserve">
札幌市白石区川下二条７丁目２－２２</v>
      </c>
      <c r="AJ1106" s="134" t="str">
        <f t="shared" si="35"/>
        <v>〒003－0862</v>
      </c>
      <c r="AK1106" s="134" t="s">
        <v>7163</v>
      </c>
      <c r="AO1106" s="142" t="s">
        <v>3190</v>
      </c>
      <c r="AP1106" s="134" t="str" cm="1">
        <f t="array" ref="AP1106:AT1106">_xlfn.TEXTSPLIT(AO1106,CHAR(10))</f>
        <v>( 訪看23 )第    885 号</v>
      </c>
      <c r="AQ1106" s="134" t="str">
        <v>( 訪看25 )第    957 号</v>
      </c>
      <c r="AR1106" s="134" t="str">
        <v>( 訪看36 )第     14 号</v>
      </c>
      <c r="AS1106" s="134" t="str">
        <v>( 訪ベⅠ１ )第    491 号</v>
      </c>
      <c r="AT1106" s="134" t="str">
        <v>( 訪看41 )第    237 号</v>
      </c>
      <c r="BM1106" s="134" t="s">
        <v>12586</v>
      </c>
      <c r="BN1106" s="134" t="s">
        <v>12587</v>
      </c>
      <c r="BO1106" s="134" t="s">
        <v>12588</v>
      </c>
      <c r="BP1106" s="134" t="s">
        <v>12589</v>
      </c>
      <c r="BQ1106" s="134" t="s">
        <v>12590</v>
      </c>
    </row>
    <row r="1107" spans="1:76" ht="57" customHeight="1" thickBot="1">
      <c r="A1107" s="133"/>
      <c r="B1107" s="184"/>
      <c r="C1107" s="140" t="s">
        <v>3192</v>
      </c>
      <c r="D1107" s="184"/>
      <c r="E1107" s="174" t="s">
        <v>3193</v>
      </c>
      <c r="F1107" s="174"/>
      <c r="G1107" s="184"/>
      <c r="H1107" s="175" t="s">
        <v>3194</v>
      </c>
      <c r="I1107" s="175"/>
      <c r="J1107" s="184"/>
      <c r="K1107" s="175" t="s">
        <v>3195</v>
      </c>
      <c r="L1107" s="175"/>
      <c r="M1107" s="184"/>
      <c r="N1107" s="182" t="s">
        <v>3196</v>
      </c>
      <c r="O1107" s="182"/>
      <c r="P1107" s="184"/>
      <c r="Q1107" s="141" t="s">
        <v>3197</v>
      </c>
      <c r="R1107" s="184"/>
      <c r="S1107" s="173" t="s">
        <v>3198</v>
      </c>
      <c r="T1107" s="173"/>
      <c r="U1107" s="173"/>
      <c r="V1107" s="173"/>
      <c r="W1107" s="184"/>
      <c r="X1107" s="133"/>
      <c r="Y1107" s="133"/>
      <c r="AB1107" s="134" t="s">
        <v>9502</v>
      </c>
      <c r="AC1107" s="146" t="str" cm="1">
        <f t="array" ref="AC1107:AD1107">_xlfn.TEXTSPLIT(H1107,CHAR(10))</f>
        <v>株式会社ぽるく</v>
      </c>
      <c r="AD1107" s="146" t="str">
        <v>訪問看護ステーションぽるく</v>
      </c>
      <c r="AE1107" s="146" t="s">
        <v>8260</v>
      </c>
      <c r="AF1107" s="134" t="s">
        <v>8261</v>
      </c>
      <c r="AG1107" s="134" t="str" cm="1">
        <f t="array" ref="AG1107">_xlfn.TEXTJOIN(",",TRUE,_xlfn._xlws.FILTER(市町村コード!$B$2:$B$186,ISNUMBER(SEARCH(市町村コード!$B$2:$B$186,K1107))))</f>
        <v>札幌市</v>
      </c>
      <c r="AH1107" s="134" t="s">
        <v>6712</v>
      </c>
      <c r="AI1107" s="134" t="str">
        <f t="shared" si="34"/>
        <v xml:space="preserve">
札幌市白石区南郷通１丁目南３番１６号ローズ・アヴェニュー南郷通１０１号</v>
      </c>
      <c r="AJ1107" s="134" t="str">
        <f t="shared" si="35"/>
        <v>〒003－0022</v>
      </c>
      <c r="AK1107" s="134" t="s">
        <v>7142</v>
      </c>
      <c r="AO1107" s="142" t="s">
        <v>3197</v>
      </c>
      <c r="AP1107" s="134" t="str" cm="1">
        <f t="array" ref="AP1107:AU1107">_xlfn.TEXTSPLIT(AO1107,CHAR(10))</f>
        <v>( 訪看10 )第    614 号</v>
      </c>
      <c r="AQ1107" s="134" t="str">
        <v>( 訪看23 )第    907 号</v>
      </c>
      <c r="AR1107" s="134" t="str">
        <v>( 訪看25 )第    977 号</v>
      </c>
      <c r="AS1107" s="134" t="str">
        <v>( 訪看27 )第    314 号</v>
      </c>
      <c r="AT1107" s="134" t="str">
        <v>( 訪看28 )第    207 号</v>
      </c>
      <c r="AU1107" s="134" t="str">
        <v>( 訪看34 )第     21 号</v>
      </c>
      <c r="BM1107" s="134" t="s">
        <v>12591</v>
      </c>
      <c r="BN1107" s="134" t="s">
        <v>12592</v>
      </c>
      <c r="BO1107" s="134" t="s">
        <v>12593</v>
      </c>
      <c r="BP1107" s="134" t="s">
        <v>12594</v>
      </c>
      <c r="BQ1107" s="134" t="s">
        <v>12595</v>
      </c>
      <c r="BR1107" s="134" t="s">
        <v>12596</v>
      </c>
    </row>
    <row r="1108" spans="1:76" ht="138" customHeight="1" thickBot="1">
      <c r="A1108" s="133"/>
      <c r="B1108" s="184"/>
      <c r="C1108" s="140" t="s">
        <v>3199</v>
      </c>
      <c r="D1108" s="184"/>
      <c r="E1108" s="174" t="s">
        <v>3200</v>
      </c>
      <c r="F1108" s="174"/>
      <c r="G1108" s="184"/>
      <c r="H1108" s="175" t="s">
        <v>3201</v>
      </c>
      <c r="I1108" s="175"/>
      <c r="J1108" s="184"/>
      <c r="K1108" s="175" t="s">
        <v>3202</v>
      </c>
      <c r="L1108" s="175"/>
      <c r="M1108" s="184"/>
      <c r="N1108" s="182" t="s">
        <v>3203</v>
      </c>
      <c r="O1108" s="182"/>
      <c r="P1108" s="184"/>
      <c r="Q1108" s="141" t="s">
        <v>3204</v>
      </c>
      <c r="R1108" s="184"/>
      <c r="S1108" s="173" t="s">
        <v>3205</v>
      </c>
      <c r="T1108" s="173"/>
      <c r="U1108" s="173"/>
      <c r="V1108" s="173"/>
      <c r="W1108" s="184"/>
      <c r="X1108" s="133"/>
      <c r="Y1108" s="133"/>
      <c r="AB1108" s="134" t="s">
        <v>9503</v>
      </c>
      <c r="AC1108" s="146" t="str" cm="1">
        <f t="array" ref="AC1108:AD1108">_xlfn.TEXTSPLIT(H1108,CHAR(10))</f>
        <v>株式会社イノカン</v>
      </c>
      <c r="AD1108" s="146" t="str">
        <v>イノカン訪問看護ステーション　札幌月寒</v>
      </c>
      <c r="AE1108" s="146" t="s">
        <v>8262</v>
      </c>
      <c r="AF1108" s="134" t="s">
        <v>8263</v>
      </c>
      <c r="AG1108" s="134" t="str" cm="1">
        <f t="array" ref="AG1108">_xlfn.TEXTJOIN(",",TRUE,_xlfn._xlws.FILTER(市町村コード!$B$2:$B$186,ISNUMBER(SEARCH(市町村コード!$B$2:$B$186,K1108))))</f>
        <v>札幌市</v>
      </c>
      <c r="AH1108" s="134" t="s">
        <v>6712</v>
      </c>
      <c r="AI1108" s="134" t="str">
        <f t="shared" si="34"/>
        <v xml:space="preserve">
札幌市豊平区月寒東一条１７丁目５番４８号有田不動産ビル１階</v>
      </c>
      <c r="AJ1108" s="134" t="str">
        <f t="shared" si="35"/>
        <v>〒062－0051</v>
      </c>
      <c r="AK1108" s="134" t="s">
        <v>7044</v>
      </c>
      <c r="AO1108" s="142" t="s">
        <v>3204</v>
      </c>
      <c r="AP1108" s="134" t="str" cm="1">
        <f t="array" ref="AP1108:BA1108">_xlfn.TEXTSPLIT(AO1108,CHAR(10))</f>
        <v>( 訪看10 )第    611 号</v>
      </c>
      <c r="AQ1108" s="134" t="str">
        <v>( 訪看23 )第    908 号</v>
      </c>
      <c r="AR1108" s="134" t="str">
        <v>( 訪看25 )第    978 号</v>
      </c>
      <c r="AS1108" s="134" t="str">
        <v>( 訪看27 )第    311 号</v>
      </c>
      <c r="AT1108" s="134" t="str">
        <v>( 訪看28 )第    205 号</v>
      </c>
      <c r="AU1108" s="134" t="str">
        <v>( 訪看機３ )第     30 号</v>
      </c>
      <c r="AV1108" s="134" t="str">
        <v>( 訪看34 )第     22 号</v>
      </c>
      <c r="AW1108" s="134" t="str">
        <v>( 訪看35 )第     16 号</v>
      </c>
      <c r="AX1108" s="134" t="str">
        <v>( 訪看37 )第     23 号</v>
      </c>
      <c r="AY1108" s="134" t="str">
        <v>( 訪ベⅠ１ )第    213 号</v>
      </c>
      <c r="AZ1108" s="134" t="str">
        <v>( 訪ベⅠ１注 )第    178 号</v>
      </c>
      <c r="BA1108" s="134" t="str">
        <v>( 訪看40 )第    352 号</v>
      </c>
      <c r="BM1108" s="134" t="s">
        <v>12597</v>
      </c>
      <c r="BN1108" s="134" t="s">
        <v>12598</v>
      </c>
      <c r="BO1108" s="134" t="s">
        <v>12599</v>
      </c>
      <c r="BP1108" s="134" t="s">
        <v>12600</v>
      </c>
      <c r="BQ1108" s="134" t="s">
        <v>12601</v>
      </c>
      <c r="BR1108" s="134" t="s">
        <v>12602</v>
      </c>
      <c r="BS1108" s="134" t="s">
        <v>12603</v>
      </c>
      <c r="BT1108" s="134" t="s">
        <v>12604</v>
      </c>
      <c r="BU1108" s="134" t="s">
        <v>12605</v>
      </c>
      <c r="BV1108" s="134" t="s">
        <v>12606</v>
      </c>
      <c r="BW1108" s="134" t="s">
        <v>12607</v>
      </c>
      <c r="BX1108" s="134" t="s">
        <v>12608</v>
      </c>
    </row>
    <row r="1109" spans="1:76" ht="57" customHeight="1" thickBot="1">
      <c r="A1109" s="133"/>
      <c r="B1109" s="184"/>
      <c r="C1109" s="140" t="s">
        <v>3206</v>
      </c>
      <c r="D1109" s="184"/>
      <c r="E1109" s="174" t="s">
        <v>3207</v>
      </c>
      <c r="F1109" s="174"/>
      <c r="G1109" s="184"/>
      <c r="H1109" s="175" t="s">
        <v>3208</v>
      </c>
      <c r="I1109" s="175"/>
      <c r="J1109" s="184"/>
      <c r="K1109" s="175" t="s">
        <v>3209</v>
      </c>
      <c r="L1109" s="175"/>
      <c r="M1109" s="184"/>
      <c r="N1109" s="182" t="s">
        <v>3210</v>
      </c>
      <c r="O1109" s="182"/>
      <c r="P1109" s="184"/>
      <c r="Q1109" s="141" t="s">
        <v>3211</v>
      </c>
      <c r="R1109" s="184"/>
      <c r="S1109" s="173" t="s">
        <v>3212</v>
      </c>
      <c r="T1109" s="173"/>
      <c r="U1109" s="173"/>
      <c r="V1109" s="173"/>
      <c r="W1109" s="184"/>
      <c r="X1109" s="133"/>
      <c r="Y1109" s="133"/>
      <c r="AB1109" s="134" t="s">
        <v>9504</v>
      </c>
      <c r="AC1109" s="146" t="str" cm="1">
        <f t="array" ref="AC1109:AD1109">_xlfn.TEXTSPLIT(H1109,CHAR(10))</f>
        <v>ファミリー・ホスピス株式会社</v>
      </c>
      <c r="AD1109" s="146" t="str">
        <v>訪問看護ファミリー・ホスピス中島公園</v>
      </c>
      <c r="AE1109" s="146" t="s">
        <v>8246</v>
      </c>
      <c r="AF1109" s="134" t="s">
        <v>8264</v>
      </c>
      <c r="AG1109" s="134" t="str" cm="1">
        <f t="array" ref="AG1109">_xlfn.TEXTJOIN(",",TRUE,_xlfn._xlws.FILTER(市町村コード!$B$2:$B$186,ISNUMBER(SEARCH(市町村コード!$B$2:$B$186,K1109))))</f>
        <v>札幌市</v>
      </c>
      <c r="AH1109" s="134" t="s">
        <v>6712</v>
      </c>
      <c r="AI1109" s="134" t="str">
        <f t="shared" si="34"/>
        <v xml:space="preserve">
札幌市中央区南十三条西７丁目１－２７</v>
      </c>
      <c r="AJ1109" s="134" t="str">
        <f t="shared" si="35"/>
        <v>〒064－0913</v>
      </c>
      <c r="AK1109" s="134" t="s">
        <v>7164</v>
      </c>
      <c r="AO1109" s="142" t="s">
        <v>3211</v>
      </c>
      <c r="AP1109" s="134" t="str" cm="1">
        <f t="array" ref="AP1109:AT1109">_xlfn.TEXTSPLIT(AO1109,CHAR(10))</f>
        <v>( 訪看23 )第    915 号</v>
      </c>
      <c r="AQ1109" s="134" t="str">
        <v>( 訪看25 )第    987 号</v>
      </c>
      <c r="AR1109" s="134" t="str">
        <v>( 訪看36 )第     13 号</v>
      </c>
      <c r="AS1109" s="134" t="str">
        <v>( 訪ベⅠ１ )第    496 号</v>
      </c>
      <c r="AT1109" s="134" t="str">
        <v>( 訪看41 )第    238 号</v>
      </c>
      <c r="BM1109" s="134" t="s">
        <v>12609</v>
      </c>
      <c r="BN1109" s="134" t="s">
        <v>12610</v>
      </c>
      <c r="BO1109" s="134" t="s">
        <v>12611</v>
      </c>
      <c r="BP1109" s="134" t="s">
        <v>12612</v>
      </c>
      <c r="BQ1109" s="134" t="s">
        <v>12613</v>
      </c>
    </row>
    <row r="1110" spans="1:76" ht="45.95" customHeight="1" thickBot="1">
      <c r="A1110" s="133"/>
      <c r="B1110" s="184"/>
      <c r="C1110" s="140" t="s">
        <v>3213</v>
      </c>
      <c r="D1110" s="184"/>
      <c r="E1110" s="174" t="s">
        <v>3214</v>
      </c>
      <c r="F1110" s="174"/>
      <c r="G1110" s="184"/>
      <c r="H1110" s="175" t="s">
        <v>3215</v>
      </c>
      <c r="I1110" s="175"/>
      <c r="J1110" s="184"/>
      <c r="K1110" s="175" t="s">
        <v>3216</v>
      </c>
      <c r="L1110" s="175"/>
      <c r="M1110" s="184"/>
      <c r="N1110" s="182" t="s">
        <v>3217</v>
      </c>
      <c r="O1110" s="182"/>
      <c r="P1110" s="184"/>
      <c r="Q1110" s="141" t="s">
        <v>3218</v>
      </c>
      <c r="R1110" s="184"/>
      <c r="S1110" s="173" t="s">
        <v>3219</v>
      </c>
      <c r="T1110" s="173"/>
      <c r="U1110" s="173"/>
      <c r="V1110" s="173"/>
      <c r="W1110" s="184"/>
      <c r="X1110" s="133"/>
      <c r="Y1110" s="133"/>
      <c r="AB1110" s="134" t="s">
        <v>9505</v>
      </c>
      <c r="AC1110" s="146" t="str" cm="1">
        <f t="array" ref="AC1110:AD1110">_xlfn.TEXTSPLIT(H1110,CHAR(10))</f>
        <v>株式会社大蔵メディカル</v>
      </c>
      <c r="AD1110" s="146" t="str">
        <v>訪問看護よつ葉の郷</v>
      </c>
      <c r="AE1110" s="146" t="s">
        <v>8265</v>
      </c>
      <c r="AF1110" s="134" t="s">
        <v>8266</v>
      </c>
      <c r="AG1110" s="134" t="str" cm="1">
        <f t="array" ref="AG1110">_xlfn.TEXTJOIN(",",TRUE,_xlfn._xlws.FILTER(市町村コード!$B$2:$B$186,ISNUMBER(SEARCH(市町村コード!$B$2:$B$186,K1110))))</f>
        <v>札幌市</v>
      </c>
      <c r="AH1110" s="134" t="s">
        <v>6712</v>
      </c>
      <c r="AI1110" s="134" t="str">
        <f t="shared" si="34"/>
        <v xml:space="preserve">
札幌市豊平区豊平五条２丁目２－１８ピュア・Ｍ・豊平４０３</v>
      </c>
      <c r="AJ1110" s="134" t="str">
        <f t="shared" si="35"/>
        <v>〒062－0905</v>
      </c>
      <c r="AK1110" s="134" t="s">
        <v>7165</v>
      </c>
      <c r="AO1110" s="142" t="s">
        <v>3218</v>
      </c>
      <c r="AP1110" s="134" t="str" cm="1">
        <f t="array" ref="AP1110:AQ1110">_xlfn.TEXTSPLIT(AO1110,CHAR(10))</f>
        <v>( 訪看24 )第    916 号</v>
      </c>
      <c r="AQ1110" s="134" t="str">
        <v>( 訪看25 )第    986 号</v>
      </c>
      <c r="BM1110" s="134" t="s">
        <v>12614</v>
      </c>
      <c r="BN1110" s="134" t="s">
        <v>12615</v>
      </c>
    </row>
    <row r="1111" spans="1:76" ht="30.95" customHeight="1" thickBot="1">
      <c r="A1111" s="133"/>
      <c r="B1111" s="184"/>
      <c r="C1111" s="133"/>
      <c r="D1111" s="184"/>
      <c r="E1111" s="133"/>
      <c r="F1111" s="133"/>
      <c r="G1111" s="184"/>
      <c r="H1111" s="133"/>
      <c r="I1111" s="133"/>
      <c r="J1111" s="184"/>
      <c r="K1111" s="133"/>
      <c r="L1111" s="133"/>
      <c r="M1111" s="184"/>
      <c r="N1111" s="133"/>
      <c r="O1111" s="133"/>
      <c r="P1111" s="184"/>
      <c r="Q1111" s="133"/>
      <c r="R1111" s="184"/>
      <c r="S1111" s="133"/>
      <c r="T1111" s="133"/>
      <c r="U1111" s="133"/>
      <c r="V1111" s="133"/>
      <c r="W1111" s="184"/>
      <c r="X1111" s="133"/>
      <c r="Y1111" s="133"/>
      <c r="AB1111" s="134" t="s">
        <v>6911</v>
      </c>
      <c r="AC1111" s="146" t="e" cm="1">
        <f t="array" ref="AC1111">_xlfn.TEXTSPLIT(H1111,CHAR(10))</f>
        <v>#VALUE!</v>
      </c>
      <c r="AD1111" s="146"/>
      <c r="AE1111" s="146" t="e">
        <v>#VALUE!</v>
      </c>
      <c r="AG1111" s="134" t="e" cm="1" vm="1">
        <f t="array" ref="AG1111">_xlfn.TEXTJOIN(",",TRUE,_xlfn._xlws.FILTER(市町村コード!$B$2:$B$186,ISNUMBER(SEARCH(市町村コード!$B$2:$B$186,K1111))))</f>
        <v>#VALUE!</v>
      </c>
      <c r="AH1111" s="134" t="e" vm="1">
        <v>#VALUE!</v>
      </c>
      <c r="AI1111" s="134" t="str">
        <f t="shared" si="34"/>
        <v/>
      </c>
      <c r="AJ1111" s="134" t="str">
        <f t="shared" si="35"/>
        <v/>
      </c>
      <c r="AK1111" s="134" t="s">
        <v>6911</v>
      </c>
      <c r="AO1111" s="133"/>
      <c r="AP1111" s="134" t="e" cm="1">
        <f t="array" ref="AP1111">_xlfn.TEXTSPLIT(AO1111,CHAR(10))</f>
        <v>#VALUE!</v>
      </c>
      <c r="BM1111" s="134" t="e">
        <v>#VALUE!</v>
      </c>
    </row>
    <row r="1112" spans="1:76" ht="0.95" customHeight="1">
      <c r="A1112" s="133"/>
      <c r="B1112" s="183"/>
      <c r="C1112" s="183"/>
      <c r="D1112" s="183"/>
      <c r="E1112" s="183"/>
      <c r="F1112" s="183"/>
      <c r="G1112" s="183"/>
      <c r="H1112" s="183"/>
      <c r="I1112" s="183"/>
      <c r="J1112" s="183"/>
      <c r="K1112" s="183"/>
      <c r="L1112" s="183"/>
      <c r="M1112" s="183"/>
      <c r="N1112" s="183"/>
      <c r="O1112" s="183"/>
      <c r="P1112" s="183"/>
      <c r="Q1112" s="183"/>
      <c r="R1112" s="183"/>
      <c r="S1112" s="183"/>
      <c r="T1112" s="183"/>
      <c r="U1112" s="183"/>
      <c r="V1112" s="183"/>
      <c r="W1112" s="133"/>
      <c r="X1112" s="133"/>
      <c r="Y1112" s="133"/>
      <c r="AB1112" s="134" t="s">
        <v>6911</v>
      </c>
      <c r="AC1112" s="146" t="e" cm="1">
        <f t="array" ref="AC1112">_xlfn.TEXTSPLIT(H1112,CHAR(10))</f>
        <v>#VALUE!</v>
      </c>
      <c r="AD1112" s="146"/>
      <c r="AE1112" s="146" t="e">
        <v>#VALUE!</v>
      </c>
      <c r="AG1112" s="134" t="e" cm="1" vm="1">
        <f t="array" ref="AG1112">_xlfn.TEXTJOIN(",",TRUE,_xlfn._xlws.FILTER(市町村コード!$B$2:$B$186,ISNUMBER(SEARCH(市町村コード!$B$2:$B$186,K1112))))</f>
        <v>#VALUE!</v>
      </c>
      <c r="AH1112" s="134" t="e" vm="1">
        <v>#VALUE!</v>
      </c>
      <c r="AI1112" s="134" t="str">
        <f t="shared" si="34"/>
        <v/>
      </c>
      <c r="AJ1112" s="134" t="str">
        <f t="shared" si="35"/>
        <v/>
      </c>
      <c r="AK1112" s="134" t="s">
        <v>6911</v>
      </c>
      <c r="AP1112" s="134" t="e" cm="1">
        <f t="array" ref="AP1112">_xlfn.TEXTSPLIT(AO1112,CHAR(10))</f>
        <v>#VALUE!</v>
      </c>
      <c r="BM1112" s="134" t="e">
        <v>#VALUE!</v>
      </c>
    </row>
    <row r="1113" spans="1:76" ht="60" customHeight="1">
      <c r="A1113" s="133"/>
      <c r="B1113" s="133"/>
      <c r="C1113" s="133"/>
      <c r="D1113" s="133"/>
      <c r="E1113" s="133"/>
      <c r="F1113" s="133"/>
      <c r="G1113" s="133"/>
      <c r="H1113" s="133"/>
      <c r="I1113" s="133"/>
      <c r="J1113" s="133"/>
      <c r="K1113" s="133"/>
      <c r="L1113" s="133"/>
      <c r="M1113" s="133"/>
      <c r="N1113" s="133"/>
      <c r="O1113" s="133"/>
      <c r="P1113" s="133"/>
      <c r="Q1113" s="133"/>
      <c r="R1113" s="133"/>
      <c r="S1113" s="133"/>
      <c r="T1113" s="133"/>
      <c r="U1113" s="133"/>
      <c r="V1113" s="133"/>
      <c r="W1113" s="133"/>
      <c r="X1113" s="133"/>
      <c r="Y1113" s="133"/>
      <c r="AB1113" s="134" t="s">
        <v>6911</v>
      </c>
      <c r="AC1113" s="146" t="e" cm="1">
        <f t="array" ref="AC1113">_xlfn.TEXTSPLIT(H1113,CHAR(10))</f>
        <v>#VALUE!</v>
      </c>
      <c r="AD1113" s="146"/>
      <c r="AE1113" s="146" t="e">
        <v>#VALUE!</v>
      </c>
      <c r="AG1113" s="134" t="e" cm="1" vm="1">
        <f t="array" ref="AG1113">_xlfn.TEXTJOIN(",",TRUE,_xlfn._xlws.FILTER(市町村コード!$B$2:$B$186,ISNUMBER(SEARCH(市町村コード!$B$2:$B$186,K1113))))</f>
        <v>#VALUE!</v>
      </c>
      <c r="AH1113" s="134" t="e" vm="1">
        <v>#VALUE!</v>
      </c>
      <c r="AI1113" s="134" t="str">
        <f t="shared" si="34"/>
        <v/>
      </c>
      <c r="AJ1113" s="134" t="str">
        <f t="shared" si="35"/>
        <v/>
      </c>
      <c r="AK1113" s="134" t="s">
        <v>6911</v>
      </c>
      <c r="AO1113" s="133"/>
      <c r="AP1113" s="134" t="e" cm="1">
        <f t="array" ref="AP1113">_xlfn.TEXTSPLIT(AO1113,CHAR(10))</f>
        <v>#VALUE!</v>
      </c>
      <c r="BM1113" s="134" t="e">
        <v>#VALUE!</v>
      </c>
    </row>
    <row r="1114" spans="1:76" ht="12" customHeight="1">
      <c r="A1114" s="133"/>
      <c r="B1114" s="133"/>
      <c r="C1114" s="133"/>
      <c r="D1114" s="133"/>
      <c r="E1114" s="133"/>
      <c r="F1114" s="133"/>
      <c r="G1114" s="133"/>
      <c r="H1114" s="133"/>
      <c r="I1114" s="133"/>
      <c r="J1114" s="133"/>
      <c r="K1114" s="133"/>
      <c r="L1114" s="133"/>
      <c r="M1114" s="133"/>
      <c r="N1114" s="133"/>
      <c r="O1114" s="133"/>
      <c r="P1114" s="133"/>
      <c r="Q1114" s="133"/>
      <c r="R1114" s="133"/>
      <c r="S1114" s="133"/>
      <c r="T1114" s="133"/>
      <c r="U1114" s="133"/>
      <c r="V1114" s="133"/>
      <c r="W1114" s="133"/>
      <c r="X1114" s="133"/>
      <c r="Y1114" s="133"/>
      <c r="AB1114" s="134" t="s">
        <v>6911</v>
      </c>
      <c r="AC1114" s="146" t="e" cm="1">
        <f t="array" ref="AC1114">_xlfn.TEXTSPLIT(H1114,CHAR(10))</f>
        <v>#VALUE!</v>
      </c>
      <c r="AD1114" s="146"/>
      <c r="AE1114" s="146" t="e">
        <v>#VALUE!</v>
      </c>
      <c r="AG1114" s="134" t="e" cm="1" vm="1">
        <f t="array" ref="AG1114">_xlfn.TEXTJOIN(",",TRUE,_xlfn._xlws.FILTER(市町村コード!$B$2:$B$186,ISNUMBER(SEARCH(市町村コード!$B$2:$B$186,K1114))))</f>
        <v>#VALUE!</v>
      </c>
      <c r="AH1114" s="134" t="e" vm="1">
        <v>#VALUE!</v>
      </c>
      <c r="AI1114" s="134" t="str">
        <f t="shared" si="34"/>
        <v/>
      </c>
      <c r="AJ1114" s="134" t="str">
        <f t="shared" si="35"/>
        <v/>
      </c>
      <c r="AK1114" s="134" t="s">
        <v>6911</v>
      </c>
      <c r="AO1114" s="133"/>
      <c r="AP1114" s="134" t="e" cm="1">
        <f t="array" ref="AP1114">_xlfn.TEXTSPLIT(AO1114,CHAR(10))</f>
        <v>#VALUE!</v>
      </c>
      <c r="BM1114" s="134" t="e">
        <v>#VALUE!</v>
      </c>
    </row>
    <row r="1115" spans="1:76" ht="8.1" customHeight="1">
      <c r="A1115" s="133"/>
      <c r="B1115" s="133"/>
      <c r="C1115" s="133"/>
      <c r="D1115" s="133"/>
      <c r="E1115" s="133"/>
      <c r="F1115" s="133"/>
      <c r="G1115" s="133"/>
      <c r="H1115" s="133"/>
      <c r="I1115" s="178" t="s">
        <v>476</v>
      </c>
      <c r="J1115" s="178"/>
      <c r="K1115" s="178"/>
      <c r="L1115" s="133"/>
      <c r="M1115" s="133"/>
      <c r="N1115" s="133"/>
      <c r="O1115" s="133"/>
      <c r="P1115" s="133"/>
      <c r="Q1115" s="133"/>
      <c r="R1115" s="133"/>
      <c r="S1115" s="133"/>
      <c r="T1115" s="133"/>
      <c r="U1115" s="133"/>
      <c r="V1115" s="133"/>
      <c r="W1115" s="133"/>
      <c r="X1115" s="133"/>
      <c r="Y1115" s="133"/>
      <c r="AB1115" s="134" t="s">
        <v>6911</v>
      </c>
      <c r="AC1115" s="146" t="e" cm="1">
        <f t="array" ref="AC1115">_xlfn.TEXTSPLIT(H1115,CHAR(10))</f>
        <v>#VALUE!</v>
      </c>
      <c r="AD1115" s="146"/>
      <c r="AE1115" s="146" t="e">
        <v>#VALUE!</v>
      </c>
      <c r="AG1115" s="134" t="e" cm="1" vm="1">
        <f t="array" ref="AG1115">_xlfn.TEXTJOIN(",",TRUE,_xlfn._xlws.FILTER(市町村コード!$B$2:$B$186,ISNUMBER(SEARCH(市町村コード!$B$2:$B$186,K1115))))</f>
        <v>#VALUE!</v>
      </c>
      <c r="AH1115" s="134" t="e" vm="1">
        <v>#VALUE!</v>
      </c>
      <c r="AI1115" s="134" t="str">
        <f t="shared" si="34"/>
        <v/>
      </c>
      <c r="AJ1115" s="134" t="str">
        <f t="shared" si="35"/>
        <v/>
      </c>
      <c r="AK1115" s="134" t="s">
        <v>6911</v>
      </c>
      <c r="AO1115" s="133"/>
      <c r="AP1115" s="134" t="e" cm="1">
        <f t="array" ref="AP1115">_xlfn.TEXTSPLIT(AO1115,CHAR(10))</f>
        <v>#VALUE!</v>
      </c>
      <c r="BM1115" s="134" t="e">
        <v>#VALUE!</v>
      </c>
    </row>
    <row r="1116" spans="1:76" ht="12" customHeight="1">
      <c r="A1116" s="133"/>
      <c r="B1116" s="179"/>
      <c r="C1116" s="179"/>
      <c r="D1116" s="179"/>
      <c r="E1116" s="179"/>
      <c r="F1116" s="133"/>
      <c r="G1116" s="133"/>
      <c r="H1116" s="133"/>
      <c r="I1116" s="178"/>
      <c r="J1116" s="178"/>
      <c r="K1116" s="178"/>
      <c r="L1116" s="133"/>
      <c r="M1116" s="133"/>
      <c r="N1116" s="133"/>
      <c r="O1116" s="133"/>
      <c r="P1116" s="133"/>
      <c r="Q1116" s="133"/>
      <c r="R1116" s="133"/>
      <c r="S1116" s="133"/>
      <c r="T1116" s="133"/>
      <c r="U1116" s="133"/>
      <c r="V1116" s="133"/>
      <c r="W1116" s="133"/>
      <c r="X1116" s="133"/>
      <c r="Y1116" s="133"/>
      <c r="AB1116" s="134" t="s">
        <v>6911</v>
      </c>
      <c r="AC1116" s="146" t="e" cm="1">
        <f t="array" ref="AC1116">_xlfn.TEXTSPLIT(H1116,CHAR(10))</f>
        <v>#VALUE!</v>
      </c>
      <c r="AD1116" s="146"/>
      <c r="AE1116" s="146" t="e">
        <v>#VALUE!</v>
      </c>
      <c r="AG1116" s="134" t="e" cm="1" vm="1">
        <f t="array" ref="AG1116">_xlfn.TEXTJOIN(",",TRUE,_xlfn._xlws.FILTER(市町村コード!$B$2:$B$186,ISNUMBER(SEARCH(市町村コード!$B$2:$B$186,K1116))))</f>
        <v>#VALUE!</v>
      </c>
      <c r="AH1116" s="134" t="e" vm="1">
        <v>#VALUE!</v>
      </c>
      <c r="AI1116" s="134" t="str">
        <f t="shared" si="34"/>
        <v/>
      </c>
      <c r="AJ1116" s="134" t="str">
        <f t="shared" si="35"/>
        <v/>
      </c>
      <c r="AK1116" s="134" t="s">
        <v>6911</v>
      </c>
      <c r="AO1116" s="133"/>
      <c r="AP1116" s="134" t="e" cm="1">
        <f t="array" ref="AP1116">_xlfn.TEXTSPLIT(AO1116,CHAR(10))</f>
        <v>#VALUE!</v>
      </c>
      <c r="BM1116" s="134" t="e">
        <v>#VALUE!</v>
      </c>
    </row>
    <row r="1117" spans="1:76" ht="14.1" customHeight="1">
      <c r="A1117" s="133"/>
      <c r="B1117" s="133"/>
      <c r="C1117" s="180" t="s">
        <v>477</v>
      </c>
      <c r="D1117" s="180"/>
      <c r="E1117" s="180"/>
      <c r="F1117" s="180"/>
      <c r="G1117" s="180"/>
      <c r="H1117" s="180"/>
      <c r="I1117" s="180"/>
      <c r="J1117" s="180"/>
      <c r="K1117" s="180"/>
      <c r="L1117" s="133"/>
      <c r="M1117" s="133"/>
      <c r="N1117" s="133"/>
      <c r="O1117" s="181" t="s">
        <v>478</v>
      </c>
      <c r="P1117" s="181"/>
      <c r="Q1117" s="181"/>
      <c r="R1117" s="181"/>
      <c r="S1117" s="181"/>
      <c r="T1117" s="135" t="s">
        <v>983</v>
      </c>
      <c r="U1117" s="136" t="s">
        <v>480</v>
      </c>
      <c r="V1117" s="133"/>
      <c r="W1117" s="133"/>
      <c r="X1117" s="133"/>
      <c r="Y1117" s="133"/>
      <c r="AB1117" s="134" t="s">
        <v>6911</v>
      </c>
      <c r="AC1117" s="146" t="e" cm="1">
        <f t="array" ref="AC1117">_xlfn.TEXTSPLIT(H1117,CHAR(10))</f>
        <v>#VALUE!</v>
      </c>
      <c r="AD1117" s="146"/>
      <c r="AE1117" s="146" t="e">
        <v>#VALUE!</v>
      </c>
      <c r="AG1117" s="134" t="e" cm="1" vm="1">
        <f t="array" ref="AG1117">_xlfn.TEXTJOIN(",",TRUE,_xlfn._xlws.FILTER(市町村コード!$B$2:$B$186,ISNUMBER(SEARCH(市町村コード!$B$2:$B$186,K1117))))</f>
        <v>#VALUE!</v>
      </c>
      <c r="AH1117" s="134" t="e" vm="1">
        <v>#VALUE!</v>
      </c>
      <c r="AI1117" s="134" t="str">
        <f t="shared" si="34"/>
        <v/>
      </c>
      <c r="AJ1117" s="134" t="str">
        <f t="shared" si="35"/>
        <v/>
      </c>
      <c r="AK1117" s="134" t="s">
        <v>6911</v>
      </c>
      <c r="AP1117" s="134" t="e" cm="1">
        <f t="array" ref="AP1117">_xlfn.TEXTSPLIT(AO1117,CHAR(10))</f>
        <v>#VALUE!</v>
      </c>
      <c r="BM1117" s="134" t="e">
        <v>#VALUE!</v>
      </c>
    </row>
    <row r="1118" spans="1:76" ht="0.95" customHeight="1" thickBot="1">
      <c r="A1118" s="133"/>
      <c r="B1118" s="133"/>
      <c r="C1118" s="133"/>
      <c r="D1118" s="133"/>
      <c r="E1118" s="133"/>
      <c r="F1118" s="133"/>
      <c r="G1118" s="133"/>
      <c r="H1118" s="133"/>
      <c r="I1118" s="133"/>
      <c r="J1118" s="133"/>
      <c r="K1118" s="133"/>
      <c r="L1118" s="133"/>
      <c r="M1118" s="133"/>
      <c r="N1118" s="133"/>
      <c r="O1118" s="133"/>
      <c r="P1118" s="133"/>
      <c r="Q1118" s="133"/>
      <c r="R1118" s="133"/>
      <c r="S1118" s="133"/>
      <c r="T1118" s="133"/>
      <c r="U1118" s="133"/>
      <c r="V1118" s="133"/>
      <c r="W1118" s="133"/>
      <c r="X1118" s="133"/>
      <c r="Y1118" s="133"/>
      <c r="AB1118" s="134" t="s">
        <v>6911</v>
      </c>
      <c r="AC1118" s="146" t="e" cm="1">
        <f t="array" ref="AC1118">_xlfn.TEXTSPLIT(H1118,CHAR(10))</f>
        <v>#VALUE!</v>
      </c>
      <c r="AD1118" s="146"/>
      <c r="AE1118" s="146" t="e">
        <v>#VALUE!</v>
      </c>
      <c r="AG1118" s="134" t="e" cm="1" vm="1">
        <f t="array" ref="AG1118">_xlfn.TEXTJOIN(",",TRUE,_xlfn._xlws.FILTER(市町村コード!$B$2:$B$186,ISNUMBER(SEARCH(市町村コード!$B$2:$B$186,K1118))))</f>
        <v>#VALUE!</v>
      </c>
      <c r="AH1118" s="134" t="e" vm="1">
        <v>#VALUE!</v>
      </c>
      <c r="AI1118" s="134" t="str">
        <f t="shared" si="34"/>
        <v/>
      </c>
      <c r="AJ1118" s="134" t="str">
        <f t="shared" si="35"/>
        <v/>
      </c>
      <c r="AK1118" s="134" t="s">
        <v>6911</v>
      </c>
      <c r="AO1118" s="133"/>
      <c r="AP1118" s="134" t="e" cm="1">
        <f t="array" ref="AP1118">_xlfn.TEXTSPLIT(AO1118,CHAR(10))</f>
        <v>#VALUE!</v>
      </c>
      <c r="BM1118" s="134" t="e">
        <v>#VALUE!</v>
      </c>
    </row>
    <row r="1119" spans="1:76" ht="0.95" customHeight="1">
      <c r="A1119" s="133"/>
      <c r="B1119" s="176"/>
      <c r="C1119" s="176"/>
      <c r="D1119" s="176"/>
      <c r="E1119" s="176"/>
      <c r="F1119" s="176"/>
      <c r="G1119" s="176"/>
      <c r="H1119" s="176"/>
      <c r="I1119" s="176"/>
      <c r="J1119" s="176"/>
      <c r="K1119" s="176"/>
      <c r="L1119" s="176"/>
      <c r="M1119" s="176"/>
      <c r="N1119" s="176"/>
      <c r="O1119" s="176"/>
      <c r="P1119" s="176"/>
      <c r="Q1119" s="176"/>
      <c r="R1119" s="176"/>
      <c r="S1119" s="176"/>
      <c r="T1119" s="176"/>
      <c r="U1119" s="176"/>
      <c r="V1119" s="176"/>
      <c r="W1119" s="176"/>
      <c r="X1119" s="133"/>
      <c r="Y1119" s="133"/>
      <c r="AB1119" s="134" t="s">
        <v>6911</v>
      </c>
      <c r="AC1119" s="146" t="e" cm="1">
        <f t="array" ref="AC1119">_xlfn.TEXTSPLIT(H1119,CHAR(10))</f>
        <v>#VALUE!</v>
      </c>
      <c r="AD1119" s="146"/>
      <c r="AE1119" s="146" t="e">
        <v>#VALUE!</v>
      </c>
      <c r="AG1119" s="134" t="e" cm="1" vm="1">
        <f t="array" ref="AG1119">_xlfn.TEXTJOIN(",",TRUE,_xlfn._xlws.FILTER(市町村コード!$B$2:$B$186,ISNUMBER(SEARCH(市町村コード!$B$2:$B$186,K1119))))</f>
        <v>#VALUE!</v>
      </c>
      <c r="AH1119" s="134" t="e" vm="1">
        <v>#VALUE!</v>
      </c>
      <c r="AI1119" s="134" t="str">
        <f t="shared" si="34"/>
        <v/>
      </c>
      <c r="AJ1119" s="134" t="str">
        <f t="shared" si="35"/>
        <v/>
      </c>
      <c r="AK1119" s="134" t="s">
        <v>6911</v>
      </c>
      <c r="AP1119" s="134" t="e" cm="1">
        <f t="array" ref="AP1119">_xlfn.TEXTSPLIT(AO1119,CHAR(10))</f>
        <v>#VALUE!</v>
      </c>
      <c r="BM1119" s="134" t="e">
        <v>#VALUE!</v>
      </c>
    </row>
    <row r="1120" spans="1:76" ht="15.95" customHeight="1" thickBot="1">
      <c r="A1120" s="133"/>
      <c r="B1120" s="137"/>
      <c r="C1120" s="138" t="s">
        <v>481</v>
      </c>
      <c r="D1120" s="137"/>
      <c r="E1120" s="177" t="s">
        <v>482</v>
      </c>
      <c r="F1120" s="177"/>
      <c r="G1120" s="137"/>
      <c r="H1120" s="177" t="s">
        <v>483</v>
      </c>
      <c r="I1120" s="177"/>
      <c r="J1120" s="137"/>
      <c r="K1120" s="177" t="s">
        <v>484</v>
      </c>
      <c r="L1120" s="177"/>
      <c r="M1120" s="137"/>
      <c r="N1120" s="177" t="s">
        <v>485</v>
      </c>
      <c r="O1120" s="177"/>
      <c r="P1120" s="137"/>
      <c r="Q1120" s="139" t="s">
        <v>486</v>
      </c>
      <c r="R1120" s="137"/>
      <c r="S1120" s="177" t="s">
        <v>487</v>
      </c>
      <c r="T1120" s="177"/>
      <c r="U1120" s="177"/>
      <c r="V1120" s="177"/>
      <c r="W1120" s="137"/>
      <c r="X1120" s="133"/>
      <c r="Y1120" s="133"/>
      <c r="AB1120" s="134" t="s">
        <v>482</v>
      </c>
      <c r="AC1120" s="146" t="str" cm="1">
        <f t="array" ref="AC1120">_xlfn.TEXTSPLIT(H1120,CHAR(10))</f>
        <v>事業者名/事業所名</v>
      </c>
      <c r="AD1120" s="146"/>
      <c r="AE1120" s="146" t="s">
        <v>483</v>
      </c>
      <c r="AG1120" s="134" t="e" cm="1" vm="1">
        <f t="array" ref="AG1120">_xlfn.TEXTJOIN(",",TRUE,_xlfn._xlws.FILTER(市町村コード!$B$2:$B$186,ISNUMBER(SEARCH(市町村コード!$B$2:$B$186,K1120))))</f>
        <v>#VALUE!</v>
      </c>
      <c r="AH1120" s="134" t="e" vm="1">
        <v>#VALUE!</v>
      </c>
      <c r="AI1120" s="134" t="str">
        <f t="shared" si="34"/>
        <v/>
      </c>
      <c r="AJ1120" s="134" t="str">
        <f t="shared" si="35"/>
        <v>事業所所在地</v>
      </c>
      <c r="AK1120" s="134" t="s">
        <v>484</v>
      </c>
      <c r="AO1120" s="139" t="s">
        <v>486</v>
      </c>
      <c r="AP1120" s="134" t="str" cm="1">
        <f t="array" ref="AP1120">_xlfn.TEXTSPLIT(AO1120,CHAR(10))</f>
        <v>受理番号</v>
      </c>
      <c r="BM1120" s="134" t="s">
        <v>486</v>
      </c>
    </row>
    <row r="1121" spans="1:72" ht="45.95" customHeight="1" thickBot="1">
      <c r="A1121" s="133"/>
      <c r="B1121" s="184"/>
      <c r="C1121" s="140" t="s">
        <v>3220</v>
      </c>
      <c r="D1121" s="184"/>
      <c r="E1121" s="174" t="s">
        <v>3221</v>
      </c>
      <c r="F1121" s="174"/>
      <c r="G1121" s="184"/>
      <c r="H1121" s="175" t="s">
        <v>3222</v>
      </c>
      <c r="I1121" s="175"/>
      <c r="J1121" s="184"/>
      <c r="K1121" s="175" t="s">
        <v>3223</v>
      </c>
      <c r="L1121" s="175"/>
      <c r="M1121" s="184"/>
      <c r="N1121" s="182" t="s">
        <v>3224</v>
      </c>
      <c r="O1121" s="182"/>
      <c r="P1121" s="184"/>
      <c r="Q1121" s="141" t="s">
        <v>3225</v>
      </c>
      <c r="R1121" s="184"/>
      <c r="S1121" s="173" t="s">
        <v>3045</v>
      </c>
      <c r="T1121" s="173"/>
      <c r="U1121" s="173"/>
      <c r="V1121" s="173"/>
      <c r="W1121" s="184"/>
      <c r="X1121" s="133"/>
      <c r="Y1121" s="133"/>
      <c r="AB1121" s="134" t="s">
        <v>9506</v>
      </c>
      <c r="AC1121" s="146" t="str" cm="1">
        <f t="array" ref="AC1121:AD1121">_xlfn.TEXTSPLIT(H1121,CHAR(10))</f>
        <v>北海道無垢株式会社</v>
      </c>
      <c r="AD1121" s="146" t="str">
        <v>訪問看護ステーション　無垢の家</v>
      </c>
      <c r="AE1121" s="146" t="s">
        <v>8267</v>
      </c>
      <c r="AF1121" s="134" t="s">
        <v>8268</v>
      </c>
      <c r="AG1121" s="134" t="str" cm="1">
        <f t="array" ref="AG1121">_xlfn.TEXTJOIN(",",TRUE,_xlfn._xlws.FILTER(市町村コード!$B$2:$B$186,ISNUMBER(SEARCH(市町村コード!$B$2:$B$186,K1121))))</f>
        <v>札幌市</v>
      </c>
      <c r="AH1121" s="134" t="s">
        <v>6712</v>
      </c>
      <c r="AI1121" s="134" t="str">
        <f t="shared" si="34"/>
        <v xml:space="preserve">
札幌市南区川沿一条４丁目１０番１２号</v>
      </c>
      <c r="AJ1121" s="134" t="str">
        <f t="shared" si="35"/>
        <v>〒005－0801</v>
      </c>
      <c r="AK1121" s="134" t="s">
        <v>7166</v>
      </c>
      <c r="AO1121" s="142" t="s">
        <v>3225</v>
      </c>
      <c r="AP1121" s="134" t="str" cm="1">
        <f t="array" ref="AP1121:AQ1121">_xlfn.TEXTSPLIT(AO1121,CHAR(10))</f>
        <v>( 訪ベⅠ１ )第    531 号</v>
      </c>
      <c r="AQ1121" s="134" t="str">
        <v>( 訪看41 )第     67 号</v>
      </c>
      <c r="BM1121" s="134" t="s">
        <v>12616</v>
      </c>
      <c r="BN1121" s="134" t="s">
        <v>12617</v>
      </c>
    </row>
    <row r="1122" spans="1:72" ht="75" customHeight="1" thickBot="1">
      <c r="A1122" s="133"/>
      <c r="B1122" s="184"/>
      <c r="C1122" s="140" t="s">
        <v>3226</v>
      </c>
      <c r="D1122" s="184"/>
      <c r="E1122" s="174" t="s">
        <v>3227</v>
      </c>
      <c r="F1122" s="174"/>
      <c r="G1122" s="184"/>
      <c r="H1122" s="175" t="s">
        <v>3228</v>
      </c>
      <c r="I1122" s="175"/>
      <c r="J1122" s="184"/>
      <c r="K1122" s="175" t="s">
        <v>3229</v>
      </c>
      <c r="L1122" s="175"/>
      <c r="M1122" s="184"/>
      <c r="N1122" s="182" t="s">
        <v>3230</v>
      </c>
      <c r="O1122" s="182"/>
      <c r="P1122" s="184"/>
      <c r="Q1122" s="141" t="s">
        <v>3231</v>
      </c>
      <c r="R1122" s="184"/>
      <c r="S1122" s="173" t="s">
        <v>3232</v>
      </c>
      <c r="T1122" s="173"/>
      <c r="U1122" s="173"/>
      <c r="V1122" s="173"/>
      <c r="W1122" s="184"/>
      <c r="X1122" s="133"/>
      <c r="Y1122" s="133"/>
      <c r="AB1122" s="134" t="s">
        <v>9507</v>
      </c>
      <c r="AC1122" s="146" t="str" cm="1">
        <f t="array" ref="AC1122:AD1122">_xlfn.TEXTSPLIT(H1122,CHAR(10))</f>
        <v>社会医療法人貞仁会</v>
      </c>
      <c r="AD1122" s="146" t="str">
        <v>訪問看護ステーションＨＡＹＡ</v>
      </c>
      <c r="AE1122" s="146" t="s">
        <v>8088</v>
      </c>
      <c r="AF1122" s="134" t="s">
        <v>8269</v>
      </c>
      <c r="AG1122" s="134" t="str" cm="1">
        <f t="array" ref="AG1122">_xlfn.TEXTJOIN(",",TRUE,_xlfn._xlws.FILTER(市町村コード!$B$2:$B$186,ISNUMBER(SEARCH(市町村コード!$B$2:$B$186,K1122))))</f>
        <v>札幌市</v>
      </c>
      <c r="AH1122" s="134" t="s">
        <v>6712</v>
      </c>
      <c r="AI1122" s="134" t="str">
        <f t="shared" si="34"/>
        <v xml:space="preserve">
札幌市厚別区厚別西五条１丁目１６番２０号２階－１区画</v>
      </c>
      <c r="AJ1122" s="134" t="str">
        <f t="shared" si="35"/>
        <v>〒004－0065</v>
      </c>
      <c r="AK1122" s="134" t="s">
        <v>7159</v>
      </c>
      <c r="AO1122" s="142" t="s">
        <v>3231</v>
      </c>
      <c r="AP1122" s="134" t="str" cm="1">
        <f t="array" ref="AP1122:AU1122">_xlfn.TEXTSPLIT(AO1122,CHAR(10))</f>
        <v>( 訪看23 )第    926 号</v>
      </c>
      <c r="AQ1122" s="134" t="str">
        <v>( 訪看25 )第    998 号</v>
      </c>
      <c r="AR1122" s="134" t="str">
        <v>( 訪看34 )第    398 号</v>
      </c>
      <c r="AS1122" s="134" t="str">
        <v>( 訪ベⅠ１ )第    406 号</v>
      </c>
      <c r="AT1122" s="134" t="str">
        <v>( 訪ベⅠ１注 )第    116 号</v>
      </c>
      <c r="AU1122" s="134" t="str">
        <v>( 訪看40 )第    265 号</v>
      </c>
      <c r="BM1122" s="134" t="s">
        <v>12618</v>
      </c>
      <c r="BN1122" s="134" t="s">
        <v>12619</v>
      </c>
      <c r="BO1122" s="134" t="s">
        <v>12620</v>
      </c>
      <c r="BP1122" s="134" t="s">
        <v>12621</v>
      </c>
      <c r="BQ1122" s="134" t="s">
        <v>12622</v>
      </c>
      <c r="BR1122" s="134" t="s">
        <v>12623</v>
      </c>
    </row>
    <row r="1123" spans="1:72" ht="84" customHeight="1" thickBot="1">
      <c r="A1123" s="133"/>
      <c r="B1123" s="184"/>
      <c r="C1123" s="140" t="s">
        <v>3233</v>
      </c>
      <c r="D1123" s="184"/>
      <c r="E1123" s="174" t="s">
        <v>3234</v>
      </c>
      <c r="F1123" s="174"/>
      <c r="G1123" s="184"/>
      <c r="H1123" s="175" t="s">
        <v>3235</v>
      </c>
      <c r="I1123" s="175"/>
      <c r="J1123" s="184"/>
      <c r="K1123" s="175" t="s">
        <v>3236</v>
      </c>
      <c r="L1123" s="175"/>
      <c r="M1123" s="184"/>
      <c r="N1123" s="182" t="s">
        <v>3237</v>
      </c>
      <c r="O1123" s="182"/>
      <c r="P1123" s="184"/>
      <c r="Q1123" s="141" t="s">
        <v>3238</v>
      </c>
      <c r="R1123" s="184"/>
      <c r="S1123" s="173" t="s">
        <v>3239</v>
      </c>
      <c r="T1123" s="173"/>
      <c r="U1123" s="173"/>
      <c r="V1123" s="173"/>
      <c r="W1123" s="184"/>
      <c r="X1123" s="133"/>
      <c r="Y1123" s="133"/>
      <c r="AB1123" s="134" t="s">
        <v>9508</v>
      </c>
      <c r="AC1123" s="146" t="str" cm="1">
        <f t="array" ref="AC1123:AD1123">_xlfn.TEXTSPLIT(H1123,CHAR(10))</f>
        <v>株式会社イツモ</v>
      </c>
      <c r="AD1123" s="146" t="str">
        <v>訪問看護ステーションイツモ</v>
      </c>
      <c r="AE1123" s="146" t="s">
        <v>8270</v>
      </c>
      <c r="AF1123" s="134" t="s">
        <v>8271</v>
      </c>
      <c r="AG1123" s="134" t="str" cm="1">
        <f t="array" ref="AG1123">_xlfn.TEXTJOIN(",",TRUE,_xlfn._xlws.FILTER(市町村コード!$B$2:$B$186,ISNUMBER(SEARCH(市町村コード!$B$2:$B$186,K1123))))</f>
        <v>札幌市</v>
      </c>
      <c r="AH1123" s="134" t="s">
        <v>6712</v>
      </c>
      <c r="AI1123" s="134" t="str">
        <f t="shared" si="34"/>
        <v xml:space="preserve">
札幌市豊平区豊平五条２丁目１－１６－１０２クラリス豊平Ⅴ</v>
      </c>
      <c r="AJ1123" s="134" t="str">
        <f t="shared" si="35"/>
        <v>〒062－0905</v>
      </c>
      <c r="AK1123" s="134" t="s">
        <v>7165</v>
      </c>
      <c r="AO1123" s="142" t="s">
        <v>3238</v>
      </c>
      <c r="AP1123" s="134" t="str" cm="1">
        <f t="array" ref="AP1123:AW1123">_xlfn.TEXTSPLIT(AO1123,CHAR(10))</f>
        <v>( 訪看10 )第    631 号</v>
      </c>
      <c r="AQ1123" s="134" t="str">
        <v>( 訪看23 )第    936 号</v>
      </c>
      <c r="AR1123" s="134" t="str">
        <v>( 訪看25 )第   1007 号</v>
      </c>
      <c r="AS1123" s="134" t="str">
        <v>( 訪看27 )第    330 号</v>
      </c>
      <c r="AT1123" s="134" t="str">
        <v>( 訪看28 )第    220 号</v>
      </c>
      <c r="AU1123" s="134" t="str">
        <v>( 訪ベⅠ１ )第    570 号</v>
      </c>
      <c r="AV1123" s="134" t="str">
        <v>( 訪看40 )第    613 号</v>
      </c>
      <c r="AW1123" s="134" t="str">
        <v>( 訪看41 )第      3 号</v>
      </c>
      <c r="BM1123" s="134" t="s">
        <v>12624</v>
      </c>
      <c r="BN1123" s="134" t="s">
        <v>12625</v>
      </c>
      <c r="BO1123" s="134" t="s">
        <v>12626</v>
      </c>
      <c r="BP1123" s="134" t="s">
        <v>12627</v>
      </c>
      <c r="BQ1123" s="134" t="s">
        <v>12628</v>
      </c>
      <c r="BR1123" s="134" t="s">
        <v>12629</v>
      </c>
      <c r="BS1123" s="134" t="s">
        <v>12630</v>
      </c>
      <c r="BT1123" s="134" t="s">
        <v>12631</v>
      </c>
    </row>
    <row r="1124" spans="1:72" ht="45.95" customHeight="1" thickBot="1">
      <c r="A1124" s="133"/>
      <c r="B1124" s="184"/>
      <c r="C1124" s="140" t="s">
        <v>3240</v>
      </c>
      <c r="D1124" s="184"/>
      <c r="E1124" s="174" t="s">
        <v>3241</v>
      </c>
      <c r="F1124" s="174"/>
      <c r="G1124" s="184"/>
      <c r="H1124" s="175" t="s">
        <v>3242</v>
      </c>
      <c r="I1124" s="175"/>
      <c r="J1124" s="184"/>
      <c r="K1124" s="175" t="s">
        <v>3243</v>
      </c>
      <c r="L1124" s="175"/>
      <c r="M1124" s="184"/>
      <c r="N1124" s="182" t="s">
        <v>3244</v>
      </c>
      <c r="O1124" s="182"/>
      <c r="P1124" s="184"/>
      <c r="Q1124" s="141" t="s">
        <v>3245</v>
      </c>
      <c r="R1124" s="184"/>
      <c r="S1124" s="173" t="s">
        <v>3246</v>
      </c>
      <c r="T1124" s="173"/>
      <c r="U1124" s="173"/>
      <c r="V1124" s="173"/>
      <c r="W1124" s="184"/>
      <c r="X1124" s="133"/>
      <c r="Y1124" s="133"/>
      <c r="AB1124" s="134" t="s">
        <v>9509</v>
      </c>
      <c r="AC1124" s="146" t="str" cm="1">
        <f t="array" ref="AC1124:AD1124">_xlfn.TEXTSPLIT(H1124,CHAR(10))</f>
        <v>株式会社スリータクト</v>
      </c>
      <c r="AD1124" s="146" t="str">
        <v>訪問看護ステーション　リガーレ</v>
      </c>
      <c r="AE1124" s="146" t="s">
        <v>8272</v>
      </c>
      <c r="AF1124" s="134" t="s">
        <v>8273</v>
      </c>
      <c r="AG1124" s="134" t="str" cm="1">
        <f t="array" ref="AG1124">_xlfn.TEXTJOIN(",",TRUE,_xlfn._xlws.FILTER(市町村コード!$B$2:$B$186,ISNUMBER(SEARCH(市町村コード!$B$2:$B$186,K1124))))</f>
        <v>札幌市</v>
      </c>
      <c r="AH1124" s="134" t="s">
        <v>6712</v>
      </c>
      <c r="AI1124" s="134" t="str">
        <f t="shared" si="34"/>
        <v xml:space="preserve">
札幌市白石区菊水一条４丁目４－８Ｅ－ｈｏｒｉｚｏｎ菊水４０２</v>
      </c>
      <c r="AJ1124" s="134" t="str">
        <f t="shared" si="35"/>
        <v>〒003－0801</v>
      </c>
      <c r="AK1124" s="134" t="s">
        <v>7167</v>
      </c>
      <c r="AO1124" s="142" t="s">
        <v>3245</v>
      </c>
      <c r="AP1124" s="134" t="str" cm="1">
        <f t="array" ref="AP1124:AQ1124">_xlfn.TEXTSPLIT(AO1124,CHAR(10))</f>
        <v>( 訪看24 )第   1087 号</v>
      </c>
      <c r="AQ1124" s="134" t="str">
        <v>( 訪看25 )第   1171 号</v>
      </c>
      <c r="BM1124" s="134" t="s">
        <v>12632</v>
      </c>
      <c r="BN1124" s="134" t="s">
        <v>12633</v>
      </c>
    </row>
    <row r="1125" spans="1:72" ht="93" customHeight="1" thickBot="1">
      <c r="A1125" s="133"/>
      <c r="B1125" s="184"/>
      <c r="C1125" s="140" t="s">
        <v>3247</v>
      </c>
      <c r="D1125" s="184"/>
      <c r="E1125" s="174" t="s">
        <v>3248</v>
      </c>
      <c r="F1125" s="174"/>
      <c r="G1125" s="184"/>
      <c r="H1125" s="175" t="s">
        <v>3249</v>
      </c>
      <c r="I1125" s="175"/>
      <c r="J1125" s="184"/>
      <c r="K1125" s="175" t="s">
        <v>3250</v>
      </c>
      <c r="L1125" s="175"/>
      <c r="M1125" s="184"/>
      <c r="N1125" s="182" t="s">
        <v>3251</v>
      </c>
      <c r="O1125" s="182"/>
      <c r="P1125" s="184"/>
      <c r="Q1125" s="141" t="s">
        <v>3252</v>
      </c>
      <c r="R1125" s="184"/>
      <c r="S1125" s="173" t="s">
        <v>3253</v>
      </c>
      <c r="T1125" s="173"/>
      <c r="U1125" s="173"/>
      <c r="V1125" s="173"/>
      <c r="W1125" s="184"/>
      <c r="X1125" s="133"/>
      <c r="Y1125" s="133"/>
      <c r="AB1125" s="134" t="s">
        <v>9510</v>
      </c>
      <c r="AC1125" s="146" t="str" cm="1">
        <f t="array" ref="AC1125:AD1125">_xlfn.TEXTSPLIT(H1125,CHAR(10))</f>
        <v>株式会社トリニティー</v>
      </c>
      <c r="AD1125" s="146" t="str">
        <v>訪問看護ステーション　ルリアン</v>
      </c>
      <c r="AE1125" s="146" t="s">
        <v>8274</v>
      </c>
      <c r="AF1125" s="134" t="s">
        <v>8275</v>
      </c>
      <c r="AG1125" s="134" t="str" cm="1">
        <f t="array" ref="AG1125">_xlfn.TEXTJOIN(",",TRUE,_xlfn._xlws.FILTER(市町村コード!$B$2:$B$186,ISNUMBER(SEARCH(市町村コード!$B$2:$B$186,K1125))))</f>
        <v>札幌市</v>
      </c>
      <c r="AH1125" s="134" t="s">
        <v>6712</v>
      </c>
      <c r="AI1125" s="134" t="str">
        <f t="shared" si="34"/>
        <v xml:space="preserve">
札幌市厚別区厚別中央一条７丁目１７－３７スズキビル２Ｆ</v>
      </c>
      <c r="AJ1125" s="134" t="str">
        <f t="shared" si="35"/>
        <v>〒004－0051</v>
      </c>
      <c r="AK1125" s="134" t="s">
        <v>7143</v>
      </c>
      <c r="AO1125" s="142" t="s">
        <v>3252</v>
      </c>
      <c r="AP1125" s="134" t="str" cm="1">
        <f t="array" ref="AP1125:AW1125">_xlfn.TEXTSPLIT(AO1125,CHAR(10))</f>
        <v>( 訪看10 )第    639 号</v>
      </c>
      <c r="AQ1125" s="134" t="str">
        <v>( 訪看23 )第    944 号</v>
      </c>
      <c r="AR1125" s="134" t="str">
        <v>( 訪看25 )第   1015 号</v>
      </c>
      <c r="AS1125" s="134" t="str">
        <v>( 訪看27 )第    394 号</v>
      </c>
      <c r="AT1125" s="134" t="str">
        <v>( 訪看34 )第     23 号</v>
      </c>
      <c r="AU1125" s="134" t="str">
        <v>( 訪ベⅠ１ )第    355 号</v>
      </c>
      <c r="AV1125" s="134" t="str">
        <v>( 訪ベⅠ１注 )第    100 号</v>
      </c>
      <c r="AW1125" s="134" t="str">
        <v>( 訪看41 )第      4 号</v>
      </c>
      <c r="BM1125" s="134" t="s">
        <v>12634</v>
      </c>
      <c r="BN1125" s="134" t="s">
        <v>12635</v>
      </c>
      <c r="BO1125" s="134" t="s">
        <v>12636</v>
      </c>
      <c r="BP1125" s="134" t="s">
        <v>12637</v>
      </c>
      <c r="BQ1125" s="134" t="s">
        <v>12638</v>
      </c>
      <c r="BR1125" s="134" t="s">
        <v>12639</v>
      </c>
      <c r="BS1125" s="134" t="s">
        <v>12640</v>
      </c>
      <c r="BT1125" s="134" t="s">
        <v>12641</v>
      </c>
    </row>
    <row r="1126" spans="1:72" ht="75" customHeight="1" thickBot="1">
      <c r="A1126" s="133"/>
      <c r="B1126" s="184"/>
      <c r="C1126" s="140" t="s">
        <v>3254</v>
      </c>
      <c r="D1126" s="184"/>
      <c r="E1126" s="174" t="s">
        <v>3255</v>
      </c>
      <c r="F1126" s="174"/>
      <c r="G1126" s="184"/>
      <c r="H1126" s="175" t="s">
        <v>3256</v>
      </c>
      <c r="I1126" s="175"/>
      <c r="J1126" s="184"/>
      <c r="K1126" s="175" t="s">
        <v>3257</v>
      </c>
      <c r="L1126" s="175"/>
      <c r="M1126" s="184"/>
      <c r="N1126" s="182" t="s">
        <v>3258</v>
      </c>
      <c r="O1126" s="182"/>
      <c r="P1126" s="184"/>
      <c r="Q1126" s="141" t="s">
        <v>3259</v>
      </c>
      <c r="R1126" s="184"/>
      <c r="S1126" s="173" t="s">
        <v>3260</v>
      </c>
      <c r="T1126" s="173"/>
      <c r="U1126" s="173"/>
      <c r="V1126" s="173"/>
      <c r="W1126" s="184"/>
      <c r="X1126" s="133"/>
      <c r="Y1126" s="133"/>
      <c r="AB1126" s="134" t="s">
        <v>9511</v>
      </c>
      <c r="AC1126" s="146" t="str" cm="1">
        <f t="array" ref="AC1126:AD1126">_xlfn.TEXTSPLIT(H1126,CHAR(10))</f>
        <v>ザオーケア株式会社</v>
      </c>
      <c r="AD1126" s="146" t="str">
        <v>ザオーケア訪問看護ステーション札幌</v>
      </c>
      <c r="AE1126" s="146" t="s">
        <v>8276</v>
      </c>
      <c r="AF1126" s="134" t="s">
        <v>8277</v>
      </c>
      <c r="AG1126" s="134" t="str" cm="1">
        <f t="array" ref="AG1126">_xlfn.TEXTJOIN(",",TRUE,_xlfn._xlws.FILTER(市町村コード!$B$2:$B$186,ISNUMBER(SEARCH(市町村コード!$B$2:$B$186,K1126))))</f>
        <v>札幌市</v>
      </c>
      <c r="AH1126" s="134" t="s">
        <v>6712</v>
      </c>
      <c r="AI1126" s="134" t="str">
        <f t="shared" si="34"/>
        <v xml:space="preserve">
札幌市豊平区月寒東一条１８丁目５－９０月寒東１条１８丁目テナント１Ｆ</v>
      </c>
      <c r="AJ1126" s="134" t="str">
        <f t="shared" si="35"/>
        <v>〒062－0051</v>
      </c>
      <c r="AK1126" s="134" t="s">
        <v>7044</v>
      </c>
      <c r="AO1126" s="142" t="s">
        <v>3259</v>
      </c>
      <c r="AP1126" s="134" t="str" cm="1">
        <f t="array" ref="AP1126:AW1126">_xlfn.TEXTSPLIT(AO1126,CHAR(10))</f>
        <v>( 訪看10 )第    640 号</v>
      </c>
      <c r="AQ1126" s="134" t="str">
        <v>( 訪看23 )第   1004 号</v>
      </c>
      <c r="AR1126" s="134" t="str">
        <v>( 訪看25 )第   1023 号</v>
      </c>
      <c r="AS1126" s="134" t="str">
        <v>( 訪看27 )第    334 号</v>
      </c>
      <c r="AT1126" s="134" t="str">
        <v>( 訪看28 )第    224 号</v>
      </c>
      <c r="AU1126" s="134" t="str">
        <v>( 訪看34 )第    331 号</v>
      </c>
      <c r="AV1126" s="134" t="str">
        <v>( 訪看40 )第    631 号</v>
      </c>
      <c r="AW1126" s="134" t="str">
        <v>( 訪看41 )第      5 号</v>
      </c>
      <c r="BM1126" s="134" t="s">
        <v>12642</v>
      </c>
      <c r="BN1126" s="134" t="s">
        <v>12643</v>
      </c>
      <c r="BO1126" s="134" t="s">
        <v>12644</v>
      </c>
      <c r="BP1126" s="134" t="s">
        <v>12645</v>
      </c>
      <c r="BQ1126" s="134" t="s">
        <v>12646</v>
      </c>
      <c r="BR1126" s="134" t="s">
        <v>12647</v>
      </c>
      <c r="BS1126" s="134" t="s">
        <v>12648</v>
      </c>
      <c r="BT1126" s="134" t="s">
        <v>12649</v>
      </c>
    </row>
    <row r="1127" spans="1:72" ht="51" customHeight="1" thickBot="1">
      <c r="A1127" s="133"/>
      <c r="B1127" s="184"/>
      <c r="C1127" s="133"/>
      <c r="D1127" s="184"/>
      <c r="E1127" s="133"/>
      <c r="F1127" s="133"/>
      <c r="G1127" s="184"/>
      <c r="H1127" s="133"/>
      <c r="I1127" s="133"/>
      <c r="J1127" s="184"/>
      <c r="K1127" s="133"/>
      <c r="L1127" s="133"/>
      <c r="M1127" s="184"/>
      <c r="N1127" s="133"/>
      <c r="O1127" s="133"/>
      <c r="P1127" s="184"/>
      <c r="Q1127" s="133"/>
      <c r="R1127" s="184"/>
      <c r="S1127" s="133"/>
      <c r="T1127" s="133"/>
      <c r="U1127" s="133"/>
      <c r="V1127" s="133"/>
      <c r="W1127" s="184"/>
      <c r="X1127" s="133"/>
      <c r="Y1127" s="133"/>
      <c r="AB1127" s="134" t="s">
        <v>6911</v>
      </c>
      <c r="AC1127" s="146" t="e" cm="1">
        <f t="array" ref="AC1127">_xlfn.TEXTSPLIT(H1127,CHAR(10))</f>
        <v>#VALUE!</v>
      </c>
      <c r="AD1127" s="146"/>
      <c r="AE1127" s="146" t="e">
        <v>#VALUE!</v>
      </c>
      <c r="AG1127" s="134" t="e" cm="1" vm="1">
        <f t="array" ref="AG1127">_xlfn.TEXTJOIN(",",TRUE,_xlfn._xlws.FILTER(市町村コード!$B$2:$B$186,ISNUMBER(SEARCH(市町村コード!$B$2:$B$186,K1127))))</f>
        <v>#VALUE!</v>
      </c>
      <c r="AH1127" s="134" t="e" vm="1">
        <v>#VALUE!</v>
      </c>
      <c r="AI1127" s="134" t="str">
        <f t="shared" si="34"/>
        <v/>
      </c>
      <c r="AJ1127" s="134" t="str">
        <f t="shared" si="35"/>
        <v/>
      </c>
      <c r="AK1127" s="134" t="s">
        <v>6911</v>
      </c>
      <c r="AO1127" s="133"/>
      <c r="AP1127" s="134" t="e" cm="1">
        <f t="array" ref="AP1127">_xlfn.TEXTSPLIT(AO1127,CHAR(10))</f>
        <v>#VALUE!</v>
      </c>
      <c r="BM1127" s="134" t="e">
        <v>#VALUE!</v>
      </c>
    </row>
    <row r="1128" spans="1:72" ht="0.95" customHeight="1">
      <c r="A1128" s="133"/>
      <c r="B1128" s="183"/>
      <c r="C1128" s="183"/>
      <c r="D1128" s="183"/>
      <c r="E1128" s="183"/>
      <c r="F1128" s="183"/>
      <c r="G1128" s="183"/>
      <c r="H1128" s="183"/>
      <c r="I1128" s="183"/>
      <c r="J1128" s="183"/>
      <c r="K1128" s="183"/>
      <c r="L1128" s="183"/>
      <c r="M1128" s="183"/>
      <c r="N1128" s="183"/>
      <c r="O1128" s="183"/>
      <c r="P1128" s="183"/>
      <c r="Q1128" s="183"/>
      <c r="R1128" s="183"/>
      <c r="S1128" s="183"/>
      <c r="T1128" s="183"/>
      <c r="U1128" s="183"/>
      <c r="V1128" s="183"/>
      <c r="W1128" s="133"/>
      <c r="X1128" s="133"/>
      <c r="Y1128" s="133"/>
      <c r="AB1128" s="134" t="s">
        <v>6911</v>
      </c>
      <c r="AC1128" s="146" t="e" cm="1">
        <f t="array" ref="AC1128">_xlfn.TEXTSPLIT(H1128,CHAR(10))</f>
        <v>#VALUE!</v>
      </c>
      <c r="AD1128" s="146"/>
      <c r="AE1128" s="146" t="e">
        <v>#VALUE!</v>
      </c>
      <c r="AG1128" s="134" t="e" cm="1" vm="1">
        <f t="array" ref="AG1128">_xlfn.TEXTJOIN(",",TRUE,_xlfn._xlws.FILTER(市町村コード!$B$2:$B$186,ISNUMBER(SEARCH(市町村コード!$B$2:$B$186,K1128))))</f>
        <v>#VALUE!</v>
      </c>
      <c r="AH1128" s="134" t="e" vm="1">
        <v>#VALUE!</v>
      </c>
      <c r="AI1128" s="134" t="str">
        <f t="shared" si="34"/>
        <v/>
      </c>
      <c r="AJ1128" s="134" t="str">
        <f t="shared" si="35"/>
        <v/>
      </c>
      <c r="AK1128" s="134" t="s">
        <v>6911</v>
      </c>
      <c r="AP1128" s="134" t="e" cm="1">
        <f t="array" ref="AP1128">_xlfn.TEXTSPLIT(AO1128,CHAR(10))</f>
        <v>#VALUE!</v>
      </c>
      <c r="BM1128" s="134" t="e">
        <v>#VALUE!</v>
      </c>
    </row>
    <row r="1129" spans="1:72" ht="60" customHeight="1">
      <c r="A1129" s="133"/>
      <c r="B1129" s="133"/>
      <c r="C1129" s="133"/>
      <c r="D1129" s="133"/>
      <c r="E1129" s="133"/>
      <c r="F1129" s="133"/>
      <c r="G1129" s="133"/>
      <c r="H1129" s="133"/>
      <c r="I1129" s="133"/>
      <c r="J1129" s="133"/>
      <c r="K1129" s="133"/>
      <c r="L1129" s="133"/>
      <c r="M1129" s="133"/>
      <c r="N1129" s="133"/>
      <c r="O1129" s="133"/>
      <c r="P1129" s="133"/>
      <c r="Q1129" s="133"/>
      <c r="R1129" s="133"/>
      <c r="S1129" s="133"/>
      <c r="T1129" s="133"/>
      <c r="U1129" s="133"/>
      <c r="V1129" s="133"/>
      <c r="W1129" s="133"/>
      <c r="X1129" s="133"/>
      <c r="Y1129" s="133"/>
      <c r="AB1129" s="134" t="s">
        <v>6911</v>
      </c>
      <c r="AC1129" s="146" t="e" cm="1">
        <f t="array" ref="AC1129">_xlfn.TEXTSPLIT(H1129,CHAR(10))</f>
        <v>#VALUE!</v>
      </c>
      <c r="AD1129" s="146"/>
      <c r="AE1129" s="146" t="e">
        <v>#VALUE!</v>
      </c>
      <c r="AG1129" s="134" t="e" cm="1" vm="1">
        <f t="array" ref="AG1129">_xlfn.TEXTJOIN(",",TRUE,_xlfn._xlws.FILTER(市町村コード!$B$2:$B$186,ISNUMBER(SEARCH(市町村コード!$B$2:$B$186,K1129))))</f>
        <v>#VALUE!</v>
      </c>
      <c r="AH1129" s="134" t="e" vm="1">
        <v>#VALUE!</v>
      </c>
      <c r="AI1129" s="134" t="str">
        <f t="shared" si="34"/>
        <v/>
      </c>
      <c r="AJ1129" s="134" t="str">
        <f t="shared" si="35"/>
        <v/>
      </c>
      <c r="AK1129" s="134" t="s">
        <v>6911</v>
      </c>
      <c r="AO1129" s="133"/>
      <c r="AP1129" s="134" t="e" cm="1">
        <f t="array" ref="AP1129">_xlfn.TEXTSPLIT(AO1129,CHAR(10))</f>
        <v>#VALUE!</v>
      </c>
      <c r="BM1129" s="134" t="e">
        <v>#VALUE!</v>
      </c>
    </row>
    <row r="1130" spans="1:72" ht="12" customHeight="1">
      <c r="A1130" s="133"/>
      <c r="B1130" s="133"/>
      <c r="C1130" s="133"/>
      <c r="D1130" s="133"/>
      <c r="E1130" s="133"/>
      <c r="F1130" s="133"/>
      <c r="G1130" s="133"/>
      <c r="H1130" s="133"/>
      <c r="I1130" s="133"/>
      <c r="J1130" s="133"/>
      <c r="K1130" s="133"/>
      <c r="L1130" s="133"/>
      <c r="M1130" s="133"/>
      <c r="N1130" s="133"/>
      <c r="O1130" s="133"/>
      <c r="P1130" s="133"/>
      <c r="Q1130" s="133"/>
      <c r="R1130" s="133"/>
      <c r="S1130" s="133"/>
      <c r="T1130" s="133"/>
      <c r="U1130" s="133"/>
      <c r="V1130" s="133"/>
      <c r="W1130" s="133"/>
      <c r="X1130" s="133"/>
      <c r="Y1130" s="133"/>
      <c r="AB1130" s="134" t="s">
        <v>6911</v>
      </c>
      <c r="AC1130" s="146" t="e" cm="1">
        <f t="array" ref="AC1130">_xlfn.TEXTSPLIT(H1130,CHAR(10))</f>
        <v>#VALUE!</v>
      </c>
      <c r="AD1130" s="146"/>
      <c r="AE1130" s="146" t="e">
        <v>#VALUE!</v>
      </c>
      <c r="AG1130" s="134" t="e" cm="1" vm="1">
        <f t="array" ref="AG1130">_xlfn.TEXTJOIN(",",TRUE,_xlfn._xlws.FILTER(市町村コード!$B$2:$B$186,ISNUMBER(SEARCH(市町村コード!$B$2:$B$186,K1130))))</f>
        <v>#VALUE!</v>
      </c>
      <c r="AH1130" s="134" t="e" vm="1">
        <v>#VALUE!</v>
      </c>
      <c r="AI1130" s="134" t="str">
        <f t="shared" si="34"/>
        <v/>
      </c>
      <c r="AJ1130" s="134" t="str">
        <f t="shared" si="35"/>
        <v/>
      </c>
      <c r="AK1130" s="134" t="s">
        <v>6911</v>
      </c>
      <c r="AO1130" s="133"/>
      <c r="AP1130" s="134" t="e" cm="1">
        <f t="array" ref="AP1130">_xlfn.TEXTSPLIT(AO1130,CHAR(10))</f>
        <v>#VALUE!</v>
      </c>
      <c r="BM1130" s="134" t="e">
        <v>#VALUE!</v>
      </c>
    </row>
    <row r="1131" spans="1:72" ht="8.1" customHeight="1">
      <c r="A1131" s="133"/>
      <c r="B1131" s="133"/>
      <c r="C1131" s="133"/>
      <c r="D1131" s="133"/>
      <c r="E1131" s="133"/>
      <c r="F1131" s="133"/>
      <c r="G1131" s="133"/>
      <c r="H1131" s="133"/>
      <c r="I1131" s="178" t="s">
        <v>476</v>
      </c>
      <c r="J1131" s="178"/>
      <c r="K1131" s="178"/>
      <c r="L1131" s="133"/>
      <c r="M1131" s="133"/>
      <c r="N1131" s="133"/>
      <c r="O1131" s="133"/>
      <c r="P1131" s="133"/>
      <c r="Q1131" s="133"/>
      <c r="R1131" s="133"/>
      <c r="S1131" s="133"/>
      <c r="T1131" s="133"/>
      <c r="U1131" s="133"/>
      <c r="V1131" s="133"/>
      <c r="W1131" s="133"/>
      <c r="X1131" s="133"/>
      <c r="Y1131" s="133"/>
      <c r="AB1131" s="134" t="s">
        <v>6911</v>
      </c>
      <c r="AC1131" s="146" t="e" cm="1">
        <f t="array" ref="AC1131">_xlfn.TEXTSPLIT(H1131,CHAR(10))</f>
        <v>#VALUE!</v>
      </c>
      <c r="AD1131" s="146"/>
      <c r="AE1131" s="146" t="e">
        <v>#VALUE!</v>
      </c>
      <c r="AG1131" s="134" t="e" cm="1" vm="1">
        <f t="array" ref="AG1131">_xlfn.TEXTJOIN(",",TRUE,_xlfn._xlws.FILTER(市町村コード!$B$2:$B$186,ISNUMBER(SEARCH(市町村コード!$B$2:$B$186,K1131))))</f>
        <v>#VALUE!</v>
      </c>
      <c r="AH1131" s="134" t="e" vm="1">
        <v>#VALUE!</v>
      </c>
      <c r="AI1131" s="134" t="str">
        <f t="shared" si="34"/>
        <v/>
      </c>
      <c r="AJ1131" s="134" t="str">
        <f t="shared" si="35"/>
        <v/>
      </c>
      <c r="AK1131" s="134" t="s">
        <v>6911</v>
      </c>
      <c r="AO1131" s="133"/>
      <c r="AP1131" s="134" t="e" cm="1">
        <f t="array" ref="AP1131">_xlfn.TEXTSPLIT(AO1131,CHAR(10))</f>
        <v>#VALUE!</v>
      </c>
      <c r="BM1131" s="134" t="e">
        <v>#VALUE!</v>
      </c>
    </row>
    <row r="1132" spans="1:72" ht="12" customHeight="1">
      <c r="A1132" s="133"/>
      <c r="B1132" s="179"/>
      <c r="C1132" s="179"/>
      <c r="D1132" s="179"/>
      <c r="E1132" s="179"/>
      <c r="F1132" s="133"/>
      <c r="G1132" s="133"/>
      <c r="H1132" s="133"/>
      <c r="I1132" s="178"/>
      <c r="J1132" s="178"/>
      <c r="K1132" s="178"/>
      <c r="L1132" s="133"/>
      <c r="M1132" s="133"/>
      <c r="N1132" s="133"/>
      <c r="O1132" s="133"/>
      <c r="P1132" s="133"/>
      <c r="Q1132" s="133"/>
      <c r="R1132" s="133"/>
      <c r="S1132" s="133"/>
      <c r="T1132" s="133"/>
      <c r="U1132" s="133"/>
      <c r="V1132" s="133"/>
      <c r="W1132" s="133"/>
      <c r="X1132" s="133"/>
      <c r="Y1132" s="133"/>
      <c r="AB1132" s="134" t="s">
        <v>6911</v>
      </c>
      <c r="AC1132" s="146" t="e" cm="1">
        <f t="array" ref="AC1132">_xlfn.TEXTSPLIT(H1132,CHAR(10))</f>
        <v>#VALUE!</v>
      </c>
      <c r="AD1132" s="146"/>
      <c r="AE1132" s="146" t="e">
        <v>#VALUE!</v>
      </c>
      <c r="AG1132" s="134" t="e" cm="1" vm="1">
        <f t="array" ref="AG1132">_xlfn.TEXTJOIN(",",TRUE,_xlfn._xlws.FILTER(市町村コード!$B$2:$B$186,ISNUMBER(SEARCH(市町村コード!$B$2:$B$186,K1132))))</f>
        <v>#VALUE!</v>
      </c>
      <c r="AH1132" s="134" t="e" vm="1">
        <v>#VALUE!</v>
      </c>
      <c r="AI1132" s="134" t="str">
        <f t="shared" si="34"/>
        <v/>
      </c>
      <c r="AJ1132" s="134" t="str">
        <f t="shared" si="35"/>
        <v/>
      </c>
      <c r="AK1132" s="134" t="s">
        <v>6911</v>
      </c>
      <c r="AO1132" s="133"/>
      <c r="AP1132" s="134" t="e" cm="1">
        <f t="array" ref="AP1132">_xlfn.TEXTSPLIT(AO1132,CHAR(10))</f>
        <v>#VALUE!</v>
      </c>
      <c r="BM1132" s="134" t="e">
        <v>#VALUE!</v>
      </c>
    </row>
    <row r="1133" spans="1:72" ht="14.1" customHeight="1">
      <c r="A1133" s="133"/>
      <c r="B1133" s="133"/>
      <c r="C1133" s="180" t="s">
        <v>477</v>
      </c>
      <c r="D1133" s="180"/>
      <c r="E1133" s="180"/>
      <c r="F1133" s="180"/>
      <c r="G1133" s="180"/>
      <c r="H1133" s="180"/>
      <c r="I1133" s="180"/>
      <c r="J1133" s="180"/>
      <c r="K1133" s="180"/>
      <c r="L1133" s="133"/>
      <c r="M1133" s="133"/>
      <c r="N1133" s="133"/>
      <c r="O1133" s="181" t="s">
        <v>478</v>
      </c>
      <c r="P1133" s="181"/>
      <c r="Q1133" s="181"/>
      <c r="R1133" s="181"/>
      <c r="S1133" s="181"/>
      <c r="T1133" s="135" t="s">
        <v>990</v>
      </c>
      <c r="U1133" s="136" t="s">
        <v>480</v>
      </c>
      <c r="V1133" s="133"/>
      <c r="W1133" s="133"/>
      <c r="X1133" s="133"/>
      <c r="Y1133" s="133"/>
      <c r="AB1133" s="134" t="s">
        <v>6911</v>
      </c>
      <c r="AC1133" s="146" t="e" cm="1">
        <f t="array" ref="AC1133">_xlfn.TEXTSPLIT(H1133,CHAR(10))</f>
        <v>#VALUE!</v>
      </c>
      <c r="AD1133" s="146"/>
      <c r="AE1133" s="146" t="e">
        <v>#VALUE!</v>
      </c>
      <c r="AG1133" s="134" t="e" cm="1" vm="1">
        <f t="array" ref="AG1133">_xlfn.TEXTJOIN(",",TRUE,_xlfn._xlws.FILTER(市町村コード!$B$2:$B$186,ISNUMBER(SEARCH(市町村コード!$B$2:$B$186,K1133))))</f>
        <v>#VALUE!</v>
      </c>
      <c r="AH1133" s="134" t="e" vm="1">
        <v>#VALUE!</v>
      </c>
      <c r="AI1133" s="134" t="str">
        <f t="shared" si="34"/>
        <v/>
      </c>
      <c r="AJ1133" s="134" t="str">
        <f t="shared" si="35"/>
        <v/>
      </c>
      <c r="AK1133" s="134" t="s">
        <v>6911</v>
      </c>
      <c r="AP1133" s="134" t="e" cm="1">
        <f t="array" ref="AP1133">_xlfn.TEXTSPLIT(AO1133,CHAR(10))</f>
        <v>#VALUE!</v>
      </c>
      <c r="BM1133" s="134" t="e">
        <v>#VALUE!</v>
      </c>
    </row>
    <row r="1134" spans="1:72" ht="0.95" customHeight="1" thickBot="1">
      <c r="A1134" s="133"/>
      <c r="B1134" s="133"/>
      <c r="C1134" s="133"/>
      <c r="D1134" s="133"/>
      <c r="E1134" s="133"/>
      <c r="F1134" s="133"/>
      <c r="G1134" s="133"/>
      <c r="H1134" s="133"/>
      <c r="I1134" s="133"/>
      <c r="J1134" s="133"/>
      <c r="K1134" s="133"/>
      <c r="L1134" s="133"/>
      <c r="M1134" s="133"/>
      <c r="N1134" s="133"/>
      <c r="O1134" s="133"/>
      <c r="P1134" s="133"/>
      <c r="Q1134" s="133"/>
      <c r="R1134" s="133"/>
      <c r="S1134" s="133"/>
      <c r="T1134" s="133"/>
      <c r="U1134" s="133"/>
      <c r="V1134" s="133"/>
      <c r="W1134" s="133"/>
      <c r="X1134" s="133"/>
      <c r="Y1134" s="133"/>
      <c r="AB1134" s="134" t="s">
        <v>6911</v>
      </c>
      <c r="AC1134" s="146" t="e" cm="1">
        <f t="array" ref="AC1134">_xlfn.TEXTSPLIT(H1134,CHAR(10))</f>
        <v>#VALUE!</v>
      </c>
      <c r="AD1134" s="146"/>
      <c r="AE1134" s="146" t="e">
        <v>#VALUE!</v>
      </c>
      <c r="AG1134" s="134" t="e" cm="1" vm="1">
        <f t="array" ref="AG1134">_xlfn.TEXTJOIN(",",TRUE,_xlfn._xlws.FILTER(市町村コード!$B$2:$B$186,ISNUMBER(SEARCH(市町村コード!$B$2:$B$186,K1134))))</f>
        <v>#VALUE!</v>
      </c>
      <c r="AH1134" s="134" t="e" vm="1">
        <v>#VALUE!</v>
      </c>
      <c r="AI1134" s="134" t="str">
        <f t="shared" si="34"/>
        <v/>
      </c>
      <c r="AJ1134" s="134" t="str">
        <f t="shared" si="35"/>
        <v/>
      </c>
      <c r="AK1134" s="134" t="s">
        <v>6911</v>
      </c>
      <c r="AO1134" s="133"/>
      <c r="AP1134" s="134" t="e" cm="1">
        <f t="array" ref="AP1134">_xlfn.TEXTSPLIT(AO1134,CHAR(10))</f>
        <v>#VALUE!</v>
      </c>
      <c r="BM1134" s="134" t="e">
        <v>#VALUE!</v>
      </c>
    </row>
    <row r="1135" spans="1:72" ht="0.95" customHeight="1">
      <c r="A1135" s="133"/>
      <c r="B1135" s="176"/>
      <c r="C1135" s="176"/>
      <c r="D1135" s="176"/>
      <c r="E1135" s="176"/>
      <c r="F1135" s="176"/>
      <c r="G1135" s="176"/>
      <c r="H1135" s="176"/>
      <c r="I1135" s="176"/>
      <c r="J1135" s="176"/>
      <c r="K1135" s="176"/>
      <c r="L1135" s="176"/>
      <c r="M1135" s="176"/>
      <c r="N1135" s="176"/>
      <c r="O1135" s="176"/>
      <c r="P1135" s="176"/>
      <c r="Q1135" s="176"/>
      <c r="R1135" s="176"/>
      <c r="S1135" s="176"/>
      <c r="T1135" s="176"/>
      <c r="U1135" s="176"/>
      <c r="V1135" s="176"/>
      <c r="W1135" s="176"/>
      <c r="X1135" s="133"/>
      <c r="Y1135" s="133"/>
      <c r="AB1135" s="134" t="s">
        <v>6911</v>
      </c>
      <c r="AC1135" s="146" t="e" cm="1">
        <f t="array" ref="AC1135">_xlfn.TEXTSPLIT(H1135,CHAR(10))</f>
        <v>#VALUE!</v>
      </c>
      <c r="AD1135" s="146"/>
      <c r="AE1135" s="146" t="e">
        <v>#VALUE!</v>
      </c>
      <c r="AG1135" s="134" t="e" cm="1" vm="1">
        <f t="array" ref="AG1135">_xlfn.TEXTJOIN(",",TRUE,_xlfn._xlws.FILTER(市町村コード!$B$2:$B$186,ISNUMBER(SEARCH(市町村コード!$B$2:$B$186,K1135))))</f>
        <v>#VALUE!</v>
      </c>
      <c r="AH1135" s="134" t="e" vm="1">
        <v>#VALUE!</v>
      </c>
      <c r="AI1135" s="134" t="str">
        <f t="shared" si="34"/>
        <v/>
      </c>
      <c r="AJ1135" s="134" t="str">
        <f t="shared" si="35"/>
        <v/>
      </c>
      <c r="AK1135" s="134" t="s">
        <v>6911</v>
      </c>
      <c r="AP1135" s="134" t="e" cm="1">
        <f t="array" ref="AP1135">_xlfn.TEXTSPLIT(AO1135,CHAR(10))</f>
        <v>#VALUE!</v>
      </c>
      <c r="BM1135" s="134" t="e">
        <v>#VALUE!</v>
      </c>
    </row>
    <row r="1136" spans="1:72" ht="15.95" customHeight="1" thickBot="1">
      <c r="A1136" s="133"/>
      <c r="B1136" s="137"/>
      <c r="C1136" s="138" t="s">
        <v>481</v>
      </c>
      <c r="D1136" s="137"/>
      <c r="E1136" s="177" t="s">
        <v>482</v>
      </c>
      <c r="F1136" s="177"/>
      <c r="G1136" s="137"/>
      <c r="H1136" s="177" t="s">
        <v>483</v>
      </c>
      <c r="I1136" s="177"/>
      <c r="J1136" s="137"/>
      <c r="K1136" s="177" t="s">
        <v>484</v>
      </c>
      <c r="L1136" s="177"/>
      <c r="M1136" s="137"/>
      <c r="N1136" s="177" t="s">
        <v>485</v>
      </c>
      <c r="O1136" s="177"/>
      <c r="P1136" s="137"/>
      <c r="Q1136" s="139" t="s">
        <v>486</v>
      </c>
      <c r="R1136" s="137"/>
      <c r="S1136" s="177" t="s">
        <v>487</v>
      </c>
      <c r="T1136" s="177"/>
      <c r="U1136" s="177"/>
      <c r="V1136" s="177"/>
      <c r="W1136" s="137"/>
      <c r="X1136" s="133"/>
      <c r="Y1136" s="133"/>
      <c r="AB1136" s="134" t="s">
        <v>482</v>
      </c>
      <c r="AC1136" s="146" t="str" cm="1">
        <f t="array" ref="AC1136">_xlfn.TEXTSPLIT(H1136,CHAR(10))</f>
        <v>事業者名/事業所名</v>
      </c>
      <c r="AD1136" s="146"/>
      <c r="AE1136" s="146" t="s">
        <v>483</v>
      </c>
      <c r="AG1136" s="134" t="e" cm="1" vm="1">
        <f t="array" ref="AG1136">_xlfn.TEXTJOIN(",",TRUE,_xlfn._xlws.FILTER(市町村コード!$B$2:$B$186,ISNUMBER(SEARCH(市町村コード!$B$2:$B$186,K1136))))</f>
        <v>#VALUE!</v>
      </c>
      <c r="AH1136" s="134" t="e" vm="1">
        <v>#VALUE!</v>
      </c>
      <c r="AI1136" s="134" t="str">
        <f t="shared" si="34"/>
        <v/>
      </c>
      <c r="AJ1136" s="134" t="str">
        <f t="shared" si="35"/>
        <v>事業所所在地</v>
      </c>
      <c r="AK1136" s="134" t="s">
        <v>484</v>
      </c>
      <c r="AO1136" s="139" t="s">
        <v>486</v>
      </c>
      <c r="AP1136" s="134" t="str" cm="1">
        <f t="array" ref="AP1136">_xlfn.TEXTSPLIT(AO1136,CHAR(10))</f>
        <v>受理番号</v>
      </c>
      <c r="BM1136" s="134" t="s">
        <v>486</v>
      </c>
    </row>
    <row r="1137" spans="1:74" ht="93" customHeight="1" thickBot="1">
      <c r="A1137" s="133"/>
      <c r="B1137" s="184"/>
      <c r="C1137" s="140" t="s">
        <v>3261</v>
      </c>
      <c r="D1137" s="184"/>
      <c r="E1137" s="174" t="s">
        <v>3262</v>
      </c>
      <c r="F1137" s="174"/>
      <c r="G1137" s="184"/>
      <c r="H1137" s="175" t="s">
        <v>3263</v>
      </c>
      <c r="I1137" s="175"/>
      <c r="J1137" s="184"/>
      <c r="K1137" s="175" t="s">
        <v>3264</v>
      </c>
      <c r="L1137" s="175"/>
      <c r="M1137" s="184"/>
      <c r="N1137" s="182" t="s">
        <v>3265</v>
      </c>
      <c r="O1137" s="182"/>
      <c r="P1137" s="184"/>
      <c r="Q1137" s="141" t="s">
        <v>3266</v>
      </c>
      <c r="R1137" s="184"/>
      <c r="S1137" s="173" t="s">
        <v>3267</v>
      </c>
      <c r="T1137" s="173"/>
      <c r="U1137" s="173"/>
      <c r="V1137" s="173"/>
      <c r="W1137" s="184"/>
      <c r="X1137" s="133"/>
      <c r="Y1137" s="133"/>
      <c r="AB1137" s="134" t="s">
        <v>9512</v>
      </c>
      <c r="AC1137" s="146" t="str" cm="1">
        <f t="array" ref="AC1137:AD1137">_xlfn.TEXTSPLIT(H1137,CHAR(10))</f>
        <v>株式会社Ｎ．Ｏ．Ｋ</v>
      </c>
      <c r="AD1137" s="146" t="str">
        <v>訪問看護ステーション　カムイ</v>
      </c>
      <c r="AE1137" s="146" t="s">
        <v>8278</v>
      </c>
      <c r="AF1137" s="134" t="s">
        <v>8279</v>
      </c>
      <c r="AG1137" s="134" t="str" cm="1">
        <f t="array" ref="AG1137">_xlfn.TEXTJOIN(",",TRUE,_xlfn._xlws.FILTER(市町村コード!$B$2:$B$186,ISNUMBER(SEARCH(市町村コード!$B$2:$B$186,K1137))))</f>
        <v>札幌市</v>
      </c>
      <c r="AH1137" s="134" t="s">
        <v>6712</v>
      </c>
      <c r="AI1137" s="134" t="str">
        <f t="shared" si="34"/>
        <v xml:space="preserve">
札幌市清田区美しが丘二条７丁目２番１号</v>
      </c>
      <c r="AJ1137" s="134" t="str">
        <f t="shared" si="35"/>
        <v>〒004－0812</v>
      </c>
      <c r="AK1137" s="134" t="s">
        <v>7115</v>
      </c>
      <c r="AO1137" s="142" t="s">
        <v>3266</v>
      </c>
      <c r="AP1137" s="134" t="str" cm="1">
        <f t="array" ref="AP1137:AW1137">_xlfn.TEXTSPLIT(AO1137,CHAR(10))</f>
        <v>( 訪看10 )第    650 号</v>
      </c>
      <c r="AQ1137" s="134" t="str">
        <v>( 訪看23 )第   1003 号</v>
      </c>
      <c r="AR1137" s="134" t="str">
        <v>( 訪看25 )第   1032 号</v>
      </c>
      <c r="AS1137" s="134" t="str">
        <v>( 訪看27 )第    348 号</v>
      </c>
      <c r="AT1137" s="134" t="str">
        <v>( 訪看28 )第    232 号</v>
      </c>
      <c r="AU1137" s="134" t="str">
        <v>( 訪ベⅠ１ )第    573 号</v>
      </c>
      <c r="AV1137" s="134" t="str">
        <v>( 訪ベⅠ１注 )第    311 号</v>
      </c>
      <c r="AW1137" s="134" t="str">
        <v>( 訪看41 )第    308 号</v>
      </c>
      <c r="BM1137" s="134" t="s">
        <v>12650</v>
      </c>
      <c r="BN1137" s="134" t="s">
        <v>12651</v>
      </c>
      <c r="BO1137" s="134" t="s">
        <v>12652</v>
      </c>
      <c r="BP1137" s="134" t="s">
        <v>12653</v>
      </c>
      <c r="BQ1137" s="134" t="s">
        <v>12654</v>
      </c>
      <c r="BR1137" s="134" t="s">
        <v>12655</v>
      </c>
      <c r="BS1137" s="134" t="s">
        <v>12656</v>
      </c>
      <c r="BT1137" s="134" t="s">
        <v>12657</v>
      </c>
    </row>
    <row r="1138" spans="1:74" ht="84" customHeight="1" thickBot="1">
      <c r="A1138" s="133"/>
      <c r="B1138" s="184"/>
      <c r="C1138" s="140" t="s">
        <v>3268</v>
      </c>
      <c r="D1138" s="184"/>
      <c r="E1138" s="174" t="s">
        <v>3269</v>
      </c>
      <c r="F1138" s="174"/>
      <c r="G1138" s="184"/>
      <c r="H1138" s="175" t="s">
        <v>3270</v>
      </c>
      <c r="I1138" s="175"/>
      <c r="J1138" s="184"/>
      <c r="K1138" s="175" t="s">
        <v>3271</v>
      </c>
      <c r="L1138" s="175"/>
      <c r="M1138" s="184"/>
      <c r="N1138" s="182" t="s">
        <v>3272</v>
      </c>
      <c r="O1138" s="182"/>
      <c r="P1138" s="184"/>
      <c r="Q1138" s="141" t="s">
        <v>3273</v>
      </c>
      <c r="R1138" s="184"/>
      <c r="S1138" s="173" t="s">
        <v>3274</v>
      </c>
      <c r="T1138" s="173"/>
      <c r="U1138" s="173"/>
      <c r="V1138" s="173"/>
      <c r="W1138" s="184"/>
      <c r="X1138" s="133"/>
      <c r="Y1138" s="133"/>
      <c r="AB1138" s="134" t="s">
        <v>9513</v>
      </c>
      <c r="AC1138" s="146" t="str" cm="1">
        <f t="array" ref="AC1138:AD1138">_xlfn.TEXTSPLIT(H1138,CHAR(10))</f>
        <v>株式会社Ａｍｏｕｒ</v>
      </c>
      <c r="AD1138" s="146" t="str">
        <v>訪問看護ステーションＡｍｏｕｒ</v>
      </c>
      <c r="AE1138" s="146" t="s">
        <v>8280</v>
      </c>
      <c r="AF1138" s="134" t="s">
        <v>8281</v>
      </c>
      <c r="AG1138" s="134" t="str" cm="1">
        <f t="array" ref="AG1138">_xlfn.TEXTJOIN(",",TRUE,_xlfn._xlws.FILTER(市町村コード!$B$2:$B$186,ISNUMBER(SEARCH(市町村コード!$B$2:$B$186,K1138))))</f>
        <v>札幌市</v>
      </c>
      <c r="AH1138" s="134" t="s">
        <v>6712</v>
      </c>
      <c r="AI1138" s="134" t="str">
        <f t="shared" si="34"/>
        <v xml:space="preserve">
札幌市白石区東札幌四条１丁目３－２５Ｂｌａｉｓｅ３階</v>
      </c>
      <c r="AJ1138" s="134" t="str">
        <f t="shared" si="35"/>
        <v>〒003－0004</v>
      </c>
      <c r="AK1138" s="134" t="s">
        <v>7117</v>
      </c>
      <c r="AO1138" s="142" t="s">
        <v>3273</v>
      </c>
      <c r="AP1138" s="134" t="str" cm="1">
        <f t="array" ref="AP1138:AW1138">_xlfn.TEXTSPLIT(AO1138,CHAR(10))</f>
        <v>( 訪看10 )第    660 号</v>
      </c>
      <c r="AQ1138" s="134" t="str">
        <v>( 訪看23 )第   1166 号</v>
      </c>
      <c r="AR1138" s="134" t="str">
        <v>( 訪看24 )第    970 号</v>
      </c>
      <c r="AS1138" s="134" t="str">
        <v>( 訪看25 )第   1042 号</v>
      </c>
      <c r="AT1138" s="134" t="str">
        <v>( 訪看27 )第    356 号</v>
      </c>
      <c r="AU1138" s="134" t="str">
        <v>( 訪看28 )第    237 号</v>
      </c>
      <c r="AV1138" s="134" t="str">
        <v>( 訪ベⅠ１ )第    537 号</v>
      </c>
      <c r="AW1138" s="134" t="str">
        <v>( 訪看41 )第    128 号</v>
      </c>
      <c r="BM1138" s="134" t="s">
        <v>12658</v>
      </c>
      <c r="BN1138" s="134" t="s">
        <v>12659</v>
      </c>
      <c r="BO1138" s="134" t="s">
        <v>12660</v>
      </c>
      <c r="BP1138" s="134" t="s">
        <v>12661</v>
      </c>
      <c r="BQ1138" s="134" t="s">
        <v>12662</v>
      </c>
      <c r="BR1138" s="134" t="s">
        <v>12663</v>
      </c>
      <c r="BS1138" s="134" t="s">
        <v>12664</v>
      </c>
      <c r="BT1138" s="134" t="s">
        <v>12665</v>
      </c>
    </row>
    <row r="1139" spans="1:74" ht="75" customHeight="1" thickBot="1">
      <c r="A1139" s="133"/>
      <c r="B1139" s="184"/>
      <c r="C1139" s="140" t="s">
        <v>3275</v>
      </c>
      <c r="D1139" s="184"/>
      <c r="E1139" s="174" t="s">
        <v>3276</v>
      </c>
      <c r="F1139" s="174"/>
      <c r="G1139" s="184"/>
      <c r="H1139" s="175" t="s">
        <v>3277</v>
      </c>
      <c r="I1139" s="175"/>
      <c r="J1139" s="184"/>
      <c r="K1139" s="175" t="s">
        <v>3278</v>
      </c>
      <c r="L1139" s="175"/>
      <c r="M1139" s="184"/>
      <c r="N1139" s="182" t="s">
        <v>3279</v>
      </c>
      <c r="O1139" s="182"/>
      <c r="P1139" s="184"/>
      <c r="Q1139" s="141" t="s">
        <v>3280</v>
      </c>
      <c r="R1139" s="184"/>
      <c r="S1139" s="173" t="s">
        <v>3281</v>
      </c>
      <c r="T1139" s="173"/>
      <c r="U1139" s="173"/>
      <c r="V1139" s="173"/>
      <c r="W1139" s="184"/>
      <c r="X1139" s="133"/>
      <c r="Y1139" s="133"/>
      <c r="AB1139" s="134" t="s">
        <v>9514</v>
      </c>
      <c r="AC1139" s="146" t="str" cm="1">
        <f t="array" ref="AC1139:AD1139">_xlfn.TEXTSPLIT(H1139,CHAR(10))</f>
        <v>合同会社惺</v>
      </c>
      <c r="AD1139" s="146" t="str">
        <v>つばさ訪問看護ステーション</v>
      </c>
      <c r="AE1139" s="146" t="s">
        <v>8282</v>
      </c>
      <c r="AF1139" s="134" t="s">
        <v>8283</v>
      </c>
      <c r="AG1139" s="134" t="str" cm="1">
        <f t="array" ref="AG1139">_xlfn.TEXTJOIN(",",TRUE,_xlfn._xlws.FILTER(市町村コード!$B$2:$B$186,ISNUMBER(SEARCH(市町村コード!$B$2:$B$186,K1139))))</f>
        <v>札幌市</v>
      </c>
      <c r="AH1139" s="134" t="s">
        <v>6712</v>
      </c>
      <c r="AI1139" s="134" t="str">
        <f t="shared" si="34"/>
        <v xml:space="preserve">
札幌市白石区菊水元町九条１丁目１番９号</v>
      </c>
      <c r="AJ1139" s="134" t="str">
        <f t="shared" si="35"/>
        <v>〒003－0829</v>
      </c>
      <c r="AK1139" s="134" t="s">
        <v>7168</v>
      </c>
      <c r="AO1139" s="142" t="s">
        <v>3280</v>
      </c>
      <c r="AP1139" s="134" t="str" cm="1">
        <f t="array" ref="AP1139:AV1139">_xlfn.TEXTSPLIT(AO1139,CHAR(10))</f>
        <v>( 訪看10 )第    661 号</v>
      </c>
      <c r="AQ1139" s="134" t="str">
        <v>( 訪看24 )第    975 号</v>
      </c>
      <c r="AR1139" s="134" t="str">
        <v>( 訪看25 )第   1047 号</v>
      </c>
      <c r="AS1139" s="134" t="str">
        <v>( 訪看27 )第    357 号</v>
      </c>
      <c r="AT1139" s="134" t="str">
        <v>( 訪看28 )第    238 号</v>
      </c>
      <c r="AU1139" s="134" t="str">
        <v>( 訪ベⅠ１ )第    553 号</v>
      </c>
      <c r="AV1139" s="134" t="str">
        <v>( 訪看41 )第    129 号</v>
      </c>
      <c r="BM1139" s="134" t="s">
        <v>12666</v>
      </c>
      <c r="BN1139" s="134" t="s">
        <v>12667</v>
      </c>
      <c r="BO1139" s="134" t="s">
        <v>12668</v>
      </c>
      <c r="BP1139" s="134" t="s">
        <v>12669</v>
      </c>
      <c r="BQ1139" s="134" t="s">
        <v>12670</v>
      </c>
      <c r="BR1139" s="134" t="s">
        <v>12671</v>
      </c>
      <c r="BS1139" s="134" t="s">
        <v>12672</v>
      </c>
    </row>
    <row r="1140" spans="1:74" ht="111" customHeight="1" thickBot="1">
      <c r="A1140" s="133"/>
      <c r="B1140" s="184"/>
      <c r="C1140" s="140" t="s">
        <v>3282</v>
      </c>
      <c r="D1140" s="184"/>
      <c r="E1140" s="174" t="s">
        <v>3283</v>
      </c>
      <c r="F1140" s="174"/>
      <c r="G1140" s="184"/>
      <c r="H1140" s="175" t="s">
        <v>3284</v>
      </c>
      <c r="I1140" s="175"/>
      <c r="J1140" s="184"/>
      <c r="K1140" s="175" t="s">
        <v>3285</v>
      </c>
      <c r="L1140" s="175"/>
      <c r="M1140" s="184"/>
      <c r="N1140" s="182" t="s">
        <v>3286</v>
      </c>
      <c r="O1140" s="182"/>
      <c r="P1140" s="184"/>
      <c r="Q1140" s="141" t="s">
        <v>3287</v>
      </c>
      <c r="R1140" s="184"/>
      <c r="S1140" s="173" t="s">
        <v>3288</v>
      </c>
      <c r="T1140" s="173"/>
      <c r="U1140" s="173"/>
      <c r="V1140" s="173"/>
      <c r="W1140" s="184"/>
      <c r="X1140" s="133"/>
      <c r="Y1140" s="133"/>
      <c r="AB1140" s="134" t="s">
        <v>9515</v>
      </c>
      <c r="AC1140" s="146" t="str" cm="1">
        <f t="array" ref="AC1140:AD1140">_xlfn.TEXTSPLIT(H1140,CHAR(10))</f>
        <v>一般社団法人ホームホスピスばらのおうち</v>
      </c>
      <c r="AD1140" s="146" t="str">
        <v>あづまし家ナースステーション</v>
      </c>
      <c r="AE1140" s="146" t="s">
        <v>8284</v>
      </c>
      <c r="AF1140" s="134" t="s">
        <v>8285</v>
      </c>
      <c r="AG1140" s="134" t="str" cm="1">
        <f t="array" ref="AG1140">_xlfn.TEXTJOIN(",",TRUE,_xlfn._xlws.FILTER(市町村コード!$B$2:$B$186,ISNUMBER(SEARCH(市町村コード!$B$2:$B$186,K1140))))</f>
        <v>札幌市</v>
      </c>
      <c r="AH1140" s="134" t="s">
        <v>6712</v>
      </c>
      <c r="AI1140" s="134" t="str">
        <f t="shared" si="34"/>
        <v xml:space="preserve">
札幌市豊平区月寒東二条７丁目９－２８　２０１号室</v>
      </c>
      <c r="AJ1140" s="134" t="str">
        <f t="shared" si="35"/>
        <v>〒062－0052</v>
      </c>
      <c r="AK1140" s="134" t="s">
        <v>7124</v>
      </c>
      <c r="AO1140" s="142" t="s">
        <v>3287</v>
      </c>
      <c r="AP1140" s="134" t="str" cm="1">
        <f t="array" ref="AP1140:AY1140">_xlfn.TEXTSPLIT(AO1140,CHAR(10))</f>
        <v>( 訪看10 )第    663 号</v>
      </c>
      <c r="AQ1140" s="134" t="str">
        <v>( 訪看24 )第    981 号</v>
      </c>
      <c r="AR1140" s="134" t="str">
        <v>( 訪看25 )第   1052 号</v>
      </c>
      <c r="AS1140" s="134" t="str">
        <v>( 訪看27 )第    359 号</v>
      </c>
      <c r="AT1140" s="134" t="str">
        <v>( 訪看28 )第    240 号</v>
      </c>
      <c r="AU1140" s="134" t="str">
        <v>( 訪看32 )第     63 号</v>
      </c>
      <c r="AV1140" s="134" t="str">
        <v>( 訪看34 )第    426 号</v>
      </c>
      <c r="AW1140" s="134" t="str">
        <v>( 訪ベⅠ１ )第    344 号</v>
      </c>
      <c r="AX1140" s="134" t="str">
        <v>( 訪ベⅠ１注 )第    169 号</v>
      </c>
      <c r="AY1140" s="134" t="str">
        <v>( 訪看41 )第    135 号</v>
      </c>
      <c r="BM1140" s="134" t="s">
        <v>12673</v>
      </c>
      <c r="BN1140" s="134" t="s">
        <v>12674</v>
      </c>
      <c r="BO1140" s="134" t="s">
        <v>12675</v>
      </c>
      <c r="BP1140" s="134" t="s">
        <v>12676</v>
      </c>
      <c r="BQ1140" s="134" t="s">
        <v>12677</v>
      </c>
      <c r="BR1140" s="134" t="s">
        <v>12678</v>
      </c>
      <c r="BS1140" s="134" t="s">
        <v>12679</v>
      </c>
      <c r="BT1140" s="134" t="s">
        <v>12680</v>
      </c>
      <c r="BU1140" s="134" t="s">
        <v>12681</v>
      </c>
      <c r="BV1140" s="134" t="s">
        <v>12682</v>
      </c>
    </row>
    <row r="1141" spans="1:74" ht="102" customHeight="1" thickBot="1">
      <c r="A1141" s="133"/>
      <c r="B1141" s="184"/>
      <c r="C1141" s="140" t="s">
        <v>3289</v>
      </c>
      <c r="D1141" s="184"/>
      <c r="E1141" s="174" t="s">
        <v>3290</v>
      </c>
      <c r="F1141" s="174"/>
      <c r="G1141" s="184"/>
      <c r="H1141" s="175" t="s">
        <v>3291</v>
      </c>
      <c r="I1141" s="175"/>
      <c r="J1141" s="184"/>
      <c r="K1141" s="175" t="s">
        <v>3292</v>
      </c>
      <c r="L1141" s="175"/>
      <c r="M1141" s="184"/>
      <c r="N1141" s="182" t="s">
        <v>3293</v>
      </c>
      <c r="O1141" s="182"/>
      <c r="P1141" s="184"/>
      <c r="Q1141" s="141" t="s">
        <v>3294</v>
      </c>
      <c r="R1141" s="184"/>
      <c r="S1141" s="173" t="s">
        <v>3295</v>
      </c>
      <c r="T1141" s="173"/>
      <c r="U1141" s="173"/>
      <c r="V1141" s="173"/>
      <c r="W1141" s="184"/>
      <c r="X1141" s="133"/>
      <c r="Y1141" s="133"/>
      <c r="AB1141" s="134" t="s">
        <v>9516</v>
      </c>
      <c r="AC1141" s="146" t="str" cm="1">
        <f t="array" ref="AC1141:AD1141">_xlfn.TEXTSPLIT(H1141,CHAR(10))</f>
        <v>株式会社エフプランツ</v>
      </c>
      <c r="AD1141" s="146" t="str">
        <v>訪問看護ステーションＦｉｔ</v>
      </c>
      <c r="AE1141" s="146" t="s">
        <v>8286</v>
      </c>
      <c r="AF1141" s="134" t="s">
        <v>8287</v>
      </c>
      <c r="AG1141" s="134" t="str" cm="1">
        <f t="array" ref="AG1141">_xlfn.TEXTJOIN(",",TRUE,_xlfn._xlws.FILTER(市町村コード!$B$2:$B$186,ISNUMBER(SEARCH(市町村コード!$B$2:$B$186,K1141))))</f>
        <v>札幌市</v>
      </c>
      <c r="AH1141" s="134" t="s">
        <v>6712</v>
      </c>
      <c r="AI1141" s="134" t="str">
        <f t="shared" si="34"/>
        <v xml:space="preserve">
札幌市厚別区厚別中央五条２丁目４番３２号マンションパール１０２号室</v>
      </c>
      <c r="AJ1141" s="134" t="str">
        <f t="shared" si="35"/>
        <v>〒004－0055</v>
      </c>
      <c r="AK1141" s="134" t="s">
        <v>7041</v>
      </c>
      <c r="AO1141" s="142" t="s">
        <v>3294</v>
      </c>
      <c r="AP1141" s="134" t="str" cm="1">
        <f t="array" ref="AP1141:AX1141">_xlfn.TEXTSPLIT(AO1141,CHAR(10))</f>
        <v>( 訪看10 )第    664 号</v>
      </c>
      <c r="AQ1141" s="134" t="str">
        <v>( 訪看24 )第    988 号</v>
      </c>
      <c r="AR1141" s="134" t="str">
        <v>( 訪看25 )第   1066 号</v>
      </c>
      <c r="AS1141" s="134" t="str">
        <v>( 訪看27 )第    370 号</v>
      </c>
      <c r="AT1141" s="134" t="str">
        <v>( 訪看28 )第    245 号</v>
      </c>
      <c r="AU1141" s="134" t="str">
        <v>( 訪ベⅠ１ )第    354 号</v>
      </c>
      <c r="AV1141" s="134" t="str">
        <v>( 訪ベⅠ１注 )第     84 号</v>
      </c>
      <c r="AW1141" s="134" t="str">
        <v>( 訪看40 )第    621 号</v>
      </c>
      <c r="AX1141" s="134" t="str">
        <v>( 訪看41 )第    339 号</v>
      </c>
      <c r="BM1141" s="134" t="s">
        <v>12683</v>
      </c>
      <c r="BN1141" s="134" t="s">
        <v>12684</v>
      </c>
      <c r="BO1141" s="134" t="s">
        <v>12685</v>
      </c>
      <c r="BP1141" s="134" t="s">
        <v>12686</v>
      </c>
      <c r="BQ1141" s="134" t="s">
        <v>12687</v>
      </c>
      <c r="BR1141" s="134" t="s">
        <v>12688</v>
      </c>
      <c r="BS1141" s="134" t="s">
        <v>12689</v>
      </c>
      <c r="BT1141" s="134" t="s">
        <v>12690</v>
      </c>
      <c r="BU1141" s="134" t="s">
        <v>12691</v>
      </c>
    </row>
    <row r="1142" spans="1:74" ht="5.0999999999999996" customHeight="1" thickBot="1">
      <c r="A1142" s="133"/>
      <c r="B1142" s="184"/>
      <c r="C1142" s="133"/>
      <c r="D1142" s="184"/>
      <c r="E1142" s="133"/>
      <c r="F1142" s="133"/>
      <c r="G1142" s="184"/>
      <c r="H1142" s="133"/>
      <c r="I1142" s="133"/>
      <c r="J1142" s="184"/>
      <c r="K1142" s="133"/>
      <c r="L1142" s="133"/>
      <c r="M1142" s="184"/>
      <c r="N1142" s="133"/>
      <c r="O1142" s="133"/>
      <c r="P1142" s="184"/>
      <c r="Q1142" s="133"/>
      <c r="R1142" s="184"/>
      <c r="S1142" s="133"/>
      <c r="T1142" s="133"/>
      <c r="U1142" s="133"/>
      <c r="V1142" s="133"/>
      <c r="W1142" s="184"/>
      <c r="X1142" s="133"/>
      <c r="Y1142" s="133"/>
      <c r="AB1142" s="134" t="s">
        <v>6911</v>
      </c>
      <c r="AC1142" s="146" t="e" cm="1">
        <f t="array" ref="AC1142">_xlfn.TEXTSPLIT(H1142,CHAR(10))</f>
        <v>#VALUE!</v>
      </c>
      <c r="AD1142" s="146"/>
      <c r="AE1142" s="146" t="e">
        <v>#VALUE!</v>
      </c>
      <c r="AG1142" s="134" t="e" cm="1" vm="1">
        <f t="array" ref="AG1142">_xlfn.TEXTJOIN(",",TRUE,_xlfn._xlws.FILTER(市町村コード!$B$2:$B$186,ISNUMBER(SEARCH(市町村コード!$B$2:$B$186,K1142))))</f>
        <v>#VALUE!</v>
      </c>
      <c r="AH1142" s="134" t="e" vm="1">
        <v>#VALUE!</v>
      </c>
      <c r="AI1142" s="134" t="str">
        <f t="shared" si="34"/>
        <v/>
      </c>
      <c r="AJ1142" s="134" t="str">
        <f t="shared" si="35"/>
        <v/>
      </c>
      <c r="AK1142" s="134" t="s">
        <v>6911</v>
      </c>
      <c r="AO1142" s="133"/>
      <c r="AP1142" s="134" t="e" cm="1">
        <f t="array" ref="AP1142">_xlfn.TEXTSPLIT(AO1142,CHAR(10))</f>
        <v>#VALUE!</v>
      </c>
      <c r="BM1142" s="134" t="e">
        <v>#VALUE!</v>
      </c>
    </row>
    <row r="1143" spans="1:74" ht="0.95" customHeight="1">
      <c r="A1143" s="133"/>
      <c r="B1143" s="183"/>
      <c r="C1143" s="183"/>
      <c r="D1143" s="183"/>
      <c r="E1143" s="183"/>
      <c r="F1143" s="183"/>
      <c r="G1143" s="183"/>
      <c r="H1143" s="183"/>
      <c r="I1143" s="183"/>
      <c r="J1143" s="183"/>
      <c r="K1143" s="183"/>
      <c r="L1143" s="183"/>
      <c r="M1143" s="183"/>
      <c r="N1143" s="183"/>
      <c r="O1143" s="183"/>
      <c r="P1143" s="183"/>
      <c r="Q1143" s="183"/>
      <c r="R1143" s="183"/>
      <c r="S1143" s="183"/>
      <c r="T1143" s="183"/>
      <c r="U1143" s="183"/>
      <c r="V1143" s="183"/>
      <c r="W1143" s="133"/>
      <c r="X1143" s="133"/>
      <c r="Y1143" s="133"/>
      <c r="AB1143" s="134" t="s">
        <v>6911</v>
      </c>
      <c r="AC1143" s="146" t="e" cm="1">
        <f t="array" ref="AC1143">_xlfn.TEXTSPLIT(H1143,CHAR(10))</f>
        <v>#VALUE!</v>
      </c>
      <c r="AD1143" s="146"/>
      <c r="AE1143" s="146" t="e">
        <v>#VALUE!</v>
      </c>
      <c r="AG1143" s="134" t="e" cm="1" vm="1">
        <f t="array" ref="AG1143">_xlfn.TEXTJOIN(",",TRUE,_xlfn._xlws.FILTER(市町村コード!$B$2:$B$186,ISNUMBER(SEARCH(市町村コード!$B$2:$B$186,K1143))))</f>
        <v>#VALUE!</v>
      </c>
      <c r="AH1143" s="134" t="e" vm="1">
        <v>#VALUE!</v>
      </c>
      <c r="AI1143" s="134" t="str">
        <f t="shared" si="34"/>
        <v/>
      </c>
      <c r="AJ1143" s="134" t="str">
        <f t="shared" si="35"/>
        <v/>
      </c>
      <c r="AK1143" s="134" t="s">
        <v>6911</v>
      </c>
      <c r="AP1143" s="134" t="e" cm="1">
        <f t="array" ref="AP1143">_xlfn.TEXTSPLIT(AO1143,CHAR(10))</f>
        <v>#VALUE!</v>
      </c>
      <c r="BM1143" s="134" t="e">
        <v>#VALUE!</v>
      </c>
    </row>
    <row r="1144" spans="1:74" ht="60" customHeight="1">
      <c r="A1144" s="133"/>
      <c r="B1144" s="133"/>
      <c r="C1144" s="133"/>
      <c r="D1144" s="133"/>
      <c r="E1144" s="133"/>
      <c r="F1144" s="133"/>
      <c r="G1144" s="133"/>
      <c r="H1144" s="133"/>
      <c r="I1144" s="133"/>
      <c r="J1144" s="133"/>
      <c r="K1144" s="133"/>
      <c r="L1144" s="133"/>
      <c r="M1144" s="133"/>
      <c r="N1144" s="133"/>
      <c r="O1144" s="133"/>
      <c r="P1144" s="133"/>
      <c r="Q1144" s="133"/>
      <c r="R1144" s="133"/>
      <c r="S1144" s="133"/>
      <c r="T1144" s="133"/>
      <c r="U1144" s="133"/>
      <c r="V1144" s="133"/>
      <c r="W1144" s="133"/>
      <c r="X1144" s="133"/>
      <c r="Y1144" s="133"/>
      <c r="AB1144" s="134" t="s">
        <v>6911</v>
      </c>
      <c r="AC1144" s="146" t="e" cm="1">
        <f t="array" ref="AC1144">_xlfn.TEXTSPLIT(H1144,CHAR(10))</f>
        <v>#VALUE!</v>
      </c>
      <c r="AD1144" s="146"/>
      <c r="AE1144" s="146" t="e">
        <v>#VALUE!</v>
      </c>
      <c r="AG1144" s="134" t="e" cm="1" vm="1">
        <f t="array" ref="AG1144">_xlfn.TEXTJOIN(",",TRUE,_xlfn._xlws.FILTER(市町村コード!$B$2:$B$186,ISNUMBER(SEARCH(市町村コード!$B$2:$B$186,K1144))))</f>
        <v>#VALUE!</v>
      </c>
      <c r="AH1144" s="134" t="e" vm="1">
        <v>#VALUE!</v>
      </c>
      <c r="AI1144" s="134" t="str">
        <f t="shared" si="34"/>
        <v/>
      </c>
      <c r="AJ1144" s="134" t="str">
        <f t="shared" si="35"/>
        <v/>
      </c>
      <c r="AK1144" s="134" t="s">
        <v>6911</v>
      </c>
      <c r="AO1144" s="133"/>
      <c r="AP1144" s="134" t="e" cm="1">
        <f t="array" ref="AP1144">_xlfn.TEXTSPLIT(AO1144,CHAR(10))</f>
        <v>#VALUE!</v>
      </c>
      <c r="BM1144" s="134" t="e">
        <v>#VALUE!</v>
      </c>
    </row>
    <row r="1145" spans="1:74" ht="12" customHeight="1">
      <c r="A1145" s="133"/>
      <c r="B1145" s="133"/>
      <c r="C1145" s="133"/>
      <c r="D1145" s="133"/>
      <c r="E1145" s="133"/>
      <c r="F1145" s="133"/>
      <c r="G1145" s="133"/>
      <c r="H1145" s="133"/>
      <c r="I1145" s="133"/>
      <c r="J1145" s="133"/>
      <c r="K1145" s="133"/>
      <c r="L1145" s="133"/>
      <c r="M1145" s="133"/>
      <c r="N1145" s="133"/>
      <c r="O1145" s="133"/>
      <c r="P1145" s="133"/>
      <c r="Q1145" s="133"/>
      <c r="R1145" s="133"/>
      <c r="S1145" s="133"/>
      <c r="T1145" s="133"/>
      <c r="U1145" s="133"/>
      <c r="V1145" s="133"/>
      <c r="W1145" s="133"/>
      <c r="X1145" s="133"/>
      <c r="Y1145" s="133"/>
      <c r="AB1145" s="134" t="s">
        <v>6911</v>
      </c>
      <c r="AC1145" s="146" t="e" cm="1">
        <f t="array" ref="AC1145">_xlfn.TEXTSPLIT(H1145,CHAR(10))</f>
        <v>#VALUE!</v>
      </c>
      <c r="AD1145" s="146"/>
      <c r="AE1145" s="146" t="e">
        <v>#VALUE!</v>
      </c>
      <c r="AG1145" s="134" t="e" cm="1" vm="1">
        <f t="array" ref="AG1145">_xlfn.TEXTJOIN(",",TRUE,_xlfn._xlws.FILTER(市町村コード!$B$2:$B$186,ISNUMBER(SEARCH(市町村コード!$B$2:$B$186,K1145))))</f>
        <v>#VALUE!</v>
      </c>
      <c r="AH1145" s="134" t="e" vm="1">
        <v>#VALUE!</v>
      </c>
      <c r="AI1145" s="134" t="str">
        <f t="shared" si="34"/>
        <v/>
      </c>
      <c r="AJ1145" s="134" t="str">
        <f t="shared" si="35"/>
        <v/>
      </c>
      <c r="AK1145" s="134" t="s">
        <v>6911</v>
      </c>
      <c r="AO1145" s="133"/>
      <c r="AP1145" s="134" t="e" cm="1">
        <f t="array" ref="AP1145">_xlfn.TEXTSPLIT(AO1145,CHAR(10))</f>
        <v>#VALUE!</v>
      </c>
      <c r="BM1145" s="134" t="e">
        <v>#VALUE!</v>
      </c>
    </row>
    <row r="1146" spans="1:74" ht="8.1" customHeight="1">
      <c r="A1146" s="133"/>
      <c r="B1146" s="133"/>
      <c r="C1146" s="133"/>
      <c r="D1146" s="133"/>
      <c r="E1146" s="133"/>
      <c r="F1146" s="133"/>
      <c r="G1146" s="133"/>
      <c r="H1146" s="133"/>
      <c r="I1146" s="178" t="s">
        <v>476</v>
      </c>
      <c r="J1146" s="178"/>
      <c r="K1146" s="178"/>
      <c r="L1146" s="133"/>
      <c r="M1146" s="133"/>
      <c r="N1146" s="133"/>
      <c r="O1146" s="133"/>
      <c r="P1146" s="133"/>
      <c r="Q1146" s="133"/>
      <c r="R1146" s="133"/>
      <c r="S1146" s="133"/>
      <c r="T1146" s="133"/>
      <c r="U1146" s="133"/>
      <c r="V1146" s="133"/>
      <c r="W1146" s="133"/>
      <c r="X1146" s="133"/>
      <c r="Y1146" s="133"/>
      <c r="AB1146" s="134" t="s">
        <v>6911</v>
      </c>
      <c r="AC1146" s="146" t="e" cm="1">
        <f t="array" ref="AC1146">_xlfn.TEXTSPLIT(H1146,CHAR(10))</f>
        <v>#VALUE!</v>
      </c>
      <c r="AD1146" s="146"/>
      <c r="AE1146" s="146" t="e">
        <v>#VALUE!</v>
      </c>
      <c r="AG1146" s="134" t="e" cm="1" vm="1">
        <f t="array" ref="AG1146">_xlfn.TEXTJOIN(",",TRUE,_xlfn._xlws.FILTER(市町村コード!$B$2:$B$186,ISNUMBER(SEARCH(市町村コード!$B$2:$B$186,K1146))))</f>
        <v>#VALUE!</v>
      </c>
      <c r="AH1146" s="134" t="e" vm="1">
        <v>#VALUE!</v>
      </c>
      <c r="AI1146" s="134" t="str">
        <f t="shared" si="34"/>
        <v/>
      </c>
      <c r="AJ1146" s="134" t="str">
        <f t="shared" si="35"/>
        <v/>
      </c>
      <c r="AK1146" s="134" t="s">
        <v>6911</v>
      </c>
      <c r="AO1146" s="133"/>
      <c r="AP1146" s="134" t="e" cm="1">
        <f t="array" ref="AP1146">_xlfn.TEXTSPLIT(AO1146,CHAR(10))</f>
        <v>#VALUE!</v>
      </c>
      <c r="BM1146" s="134" t="e">
        <v>#VALUE!</v>
      </c>
    </row>
    <row r="1147" spans="1:74" ht="12" customHeight="1">
      <c r="A1147" s="133"/>
      <c r="B1147" s="179"/>
      <c r="C1147" s="179"/>
      <c r="D1147" s="179"/>
      <c r="E1147" s="179"/>
      <c r="F1147" s="133"/>
      <c r="G1147" s="133"/>
      <c r="H1147" s="133"/>
      <c r="I1147" s="178"/>
      <c r="J1147" s="178"/>
      <c r="K1147" s="178"/>
      <c r="L1147" s="133"/>
      <c r="M1147" s="133"/>
      <c r="N1147" s="133"/>
      <c r="O1147" s="133"/>
      <c r="P1147" s="133"/>
      <c r="Q1147" s="133"/>
      <c r="R1147" s="133"/>
      <c r="S1147" s="133"/>
      <c r="T1147" s="133"/>
      <c r="U1147" s="133"/>
      <c r="V1147" s="133"/>
      <c r="W1147" s="133"/>
      <c r="X1147" s="133"/>
      <c r="Y1147" s="133"/>
      <c r="AB1147" s="134" t="s">
        <v>6911</v>
      </c>
      <c r="AC1147" s="146" t="e" cm="1">
        <f t="array" ref="AC1147">_xlfn.TEXTSPLIT(H1147,CHAR(10))</f>
        <v>#VALUE!</v>
      </c>
      <c r="AD1147" s="146"/>
      <c r="AE1147" s="146" t="e">
        <v>#VALUE!</v>
      </c>
      <c r="AG1147" s="134" t="e" cm="1" vm="1">
        <f t="array" ref="AG1147">_xlfn.TEXTJOIN(",",TRUE,_xlfn._xlws.FILTER(市町村コード!$B$2:$B$186,ISNUMBER(SEARCH(市町村コード!$B$2:$B$186,K1147))))</f>
        <v>#VALUE!</v>
      </c>
      <c r="AH1147" s="134" t="e" vm="1">
        <v>#VALUE!</v>
      </c>
      <c r="AI1147" s="134" t="str">
        <f t="shared" si="34"/>
        <v/>
      </c>
      <c r="AJ1147" s="134" t="str">
        <f t="shared" si="35"/>
        <v/>
      </c>
      <c r="AK1147" s="134" t="s">
        <v>6911</v>
      </c>
      <c r="AO1147" s="133"/>
      <c r="AP1147" s="134" t="e" cm="1">
        <f t="array" ref="AP1147">_xlfn.TEXTSPLIT(AO1147,CHAR(10))</f>
        <v>#VALUE!</v>
      </c>
      <c r="BM1147" s="134" t="e">
        <v>#VALUE!</v>
      </c>
    </row>
    <row r="1148" spans="1:74" ht="14.1" customHeight="1">
      <c r="A1148" s="133"/>
      <c r="B1148" s="133"/>
      <c r="C1148" s="180" t="s">
        <v>477</v>
      </c>
      <c r="D1148" s="180"/>
      <c r="E1148" s="180"/>
      <c r="F1148" s="180"/>
      <c r="G1148" s="180"/>
      <c r="H1148" s="180"/>
      <c r="I1148" s="180"/>
      <c r="J1148" s="180"/>
      <c r="K1148" s="180"/>
      <c r="L1148" s="133"/>
      <c r="M1148" s="133"/>
      <c r="N1148" s="133"/>
      <c r="O1148" s="181" t="s">
        <v>478</v>
      </c>
      <c r="P1148" s="181"/>
      <c r="Q1148" s="181"/>
      <c r="R1148" s="181"/>
      <c r="S1148" s="181"/>
      <c r="T1148" s="135" t="s">
        <v>997</v>
      </c>
      <c r="U1148" s="136" t="s">
        <v>480</v>
      </c>
      <c r="V1148" s="133"/>
      <c r="W1148" s="133"/>
      <c r="X1148" s="133"/>
      <c r="Y1148" s="133"/>
      <c r="AB1148" s="134" t="s">
        <v>6911</v>
      </c>
      <c r="AC1148" s="146" t="e" cm="1">
        <f t="array" ref="AC1148">_xlfn.TEXTSPLIT(H1148,CHAR(10))</f>
        <v>#VALUE!</v>
      </c>
      <c r="AD1148" s="146"/>
      <c r="AE1148" s="146" t="e">
        <v>#VALUE!</v>
      </c>
      <c r="AG1148" s="134" t="e" cm="1" vm="1">
        <f t="array" ref="AG1148">_xlfn.TEXTJOIN(",",TRUE,_xlfn._xlws.FILTER(市町村コード!$B$2:$B$186,ISNUMBER(SEARCH(市町村コード!$B$2:$B$186,K1148))))</f>
        <v>#VALUE!</v>
      </c>
      <c r="AH1148" s="134" t="e" vm="1">
        <v>#VALUE!</v>
      </c>
      <c r="AI1148" s="134" t="str">
        <f t="shared" si="34"/>
        <v/>
      </c>
      <c r="AJ1148" s="134" t="str">
        <f t="shared" si="35"/>
        <v/>
      </c>
      <c r="AK1148" s="134" t="s">
        <v>6911</v>
      </c>
      <c r="AP1148" s="134" t="e" cm="1">
        <f t="array" ref="AP1148">_xlfn.TEXTSPLIT(AO1148,CHAR(10))</f>
        <v>#VALUE!</v>
      </c>
      <c r="BM1148" s="134" t="e">
        <v>#VALUE!</v>
      </c>
    </row>
    <row r="1149" spans="1:74" ht="0.95" customHeight="1" thickBot="1">
      <c r="A1149" s="133"/>
      <c r="B1149" s="133"/>
      <c r="C1149" s="133"/>
      <c r="D1149" s="133"/>
      <c r="E1149" s="133"/>
      <c r="F1149" s="133"/>
      <c r="G1149" s="133"/>
      <c r="H1149" s="133"/>
      <c r="I1149" s="133"/>
      <c r="J1149" s="133"/>
      <c r="K1149" s="133"/>
      <c r="L1149" s="133"/>
      <c r="M1149" s="133"/>
      <c r="N1149" s="133"/>
      <c r="O1149" s="133"/>
      <c r="P1149" s="133"/>
      <c r="Q1149" s="133"/>
      <c r="R1149" s="133"/>
      <c r="S1149" s="133"/>
      <c r="T1149" s="133"/>
      <c r="U1149" s="133"/>
      <c r="V1149" s="133"/>
      <c r="W1149" s="133"/>
      <c r="X1149" s="133"/>
      <c r="Y1149" s="133"/>
      <c r="AB1149" s="134" t="s">
        <v>6911</v>
      </c>
      <c r="AC1149" s="146" t="e" cm="1">
        <f t="array" ref="AC1149">_xlfn.TEXTSPLIT(H1149,CHAR(10))</f>
        <v>#VALUE!</v>
      </c>
      <c r="AD1149" s="146"/>
      <c r="AE1149" s="146" t="e">
        <v>#VALUE!</v>
      </c>
      <c r="AG1149" s="134" t="e" cm="1" vm="1">
        <f t="array" ref="AG1149">_xlfn.TEXTJOIN(",",TRUE,_xlfn._xlws.FILTER(市町村コード!$B$2:$B$186,ISNUMBER(SEARCH(市町村コード!$B$2:$B$186,K1149))))</f>
        <v>#VALUE!</v>
      </c>
      <c r="AH1149" s="134" t="e" vm="1">
        <v>#VALUE!</v>
      </c>
      <c r="AI1149" s="134" t="str">
        <f t="shared" si="34"/>
        <v/>
      </c>
      <c r="AJ1149" s="134" t="str">
        <f t="shared" si="35"/>
        <v/>
      </c>
      <c r="AK1149" s="134" t="s">
        <v>6911</v>
      </c>
      <c r="AO1149" s="133"/>
      <c r="AP1149" s="134" t="e" cm="1">
        <f t="array" ref="AP1149">_xlfn.TEXTSPLIT(AO1149,CHAR(10))</f>
        <v>#VALUE!</v>
      </c>
      <c r="BM1149" s="134" t="e">
        <v>#VALUE!</v>
      </c>
    </row>
    <row r="1150" spans="1:74" ht="0.95" customHeight="1">
      <c r="A1150" s="133"/>
      <c r="B1150" s="176"/>
      <c r="C1150" s="176"/>
      <c r="D1150" s="176"/>
      <c r="E1150" s="176"/>
      <c r="F1150" s="176"/>
      <c r="G1150" s="176"/>
      <c r="H1150" s="176"/>
      <c r="I1150" s="176"/>
      <c r="J1150" s="176"/>
      <c r="K1150" s="176"/>
      <c r="L1150" s="176"/>
      <c r="M1150" s="176"/>
      <c r="N1150" s="176"/>
      <c r="O1150" s="176"/>
      <c r="P1150" s="176"/>
      <c r="Q1150" s="176"/>
      <c r="R1150" s="176"/>
      <c r="S1150" s="176"/>
      <c r="T1150" s="176"/>
      <c r="U1150" s="176"/>
      <c r="V1150" s="176"/>
      <c r="W1150" s="176"/>
      <c r="X1150" s="133"/>
      <c r="Y1150" s="133"/>
      <c r="AB1150" s="134" t="s">
        <v>6911</v>
      </c>
      <c r="AC1150" s="146" t="e" cm="1">
        <f t="array" ref="AC1150">_xlfn.TEXTSPLIT(H1150,CHAR(10))</f>
        <v>#VALUE!</v>
      </c>
      <c r="AD1150" s="146"/>
      <c r="AE1150" s="146" t="e">
        <v>#VALUE!</v>
      </c>
      <c r="AG1150" s="134" t="e" cm="1" vm="1">
        <f t="array" ref="AG1150">_xlfn.TEXTJOIN(",",TRUE,_xlfn._xlws.FILTER(市町村コード!$B$2:$B$186,ISNUMBER(SEARCH(市町村コード!$B$2:$B$186,K1150))))</f>
        <v>#VALUE!</v>
      </c>
      <c r="AH1150" s="134" t="e" vm="1">
        <v>#VALUE!</v>
      </c>
      <c r="AI1150" s="134" t="str">
        <f t="shared" si="34"/>
        <v/>
      </c>
      <c r="AJ1150" s="134" t="str">
        <f t="shared" si="35"/>
        <v/>
      </c>
      <c r="AK1150" s="134" t="s">
        <v>6911</v>
      </c>
      <c r="AP1150" s="134" t="e" cm="1">
        <f t="array" ref="AP1150">_xlfn.TEXTSPLIT(AO1150,CHAR(10))</f>
        <v>#VALUE!</v>
      </c>
      <c r="BM1150" s="134" t="e">
        <v>#VALUE!</v>
      </c>
    </row>
    <row r="1151" spans="1:74" ht="15.95" customHeight="1" thickBot="1">
      <c r="A1151" s="133"/>
      <c r="B1151" s="137"/>
      <c r="C1151" s="138" t="s">
        <v>481</v>
      </c>
      <c r="D1151" s="137"/>
      <c r="E1151" s="177" t="s">
        <v>482</v>
      </c>
      <c r="F1151" s="177"/>
      <c r="G1151" s="137"/>
      <c r="H1151" s="177" t="s">
        <v>483</v>
      </c>
      <c r="I1151" s="177"/>
      <c r="J1151" s="137"/>
      <c r="K1151" s="177" t="s">
        <v>484</v>
      </c>
      <c r="L1151" s="177"/>
      <c r="M1151" s="137"/>
      <c r="N1151" s="177" t="s">
        <v>485</v>
      </c>
      <c r="O1151" s="177"/>
      <c r="P1151" s="137"/>
      <c r="Q1151" s="139" t="s">
        <v>486</v>
      </c>
      <c r="R1151" s="137"/>
      <c r="S1151" s="177" t="s">
        <v>487</v>
      </c>
      <c r="T1151" s="177"/>
      <c r="U1151" s="177"/>
      <c r="V1151" s="177"/>
      <c r="W1151" s="137"/>
      <c r="X1151" s="133"/>
      <c r="Y1151" s="133"/>
      <c r="AB1151" s="134" t="s">
        <v>482</v>
      </c>
      <c r="AC1151" s="146" t="str" cm="1">
        <f t="array" ref="AC1151">_xlfn.TEXTSPLIT(H1151,CHAR(10))</f>
        <v>事業者名/事業所名</v>
      </c>
      <c r="AD1151" s="146"/>
      <c r="AE1151" s="146" t="s">
        <v>483</v>
      </c>
      <c r="AG1151" s="134" t="e" cm="1" vm="1">
        <f t="array" ref="AG1151">_xlfn.TEXTJOIN(",",TRUE,_xlfn._xlws.FILTER(市町村コード!$B$2:$B$186,ISNUMBER(SEARCH(市町村コード!$B$2:$B$186,K1151))))</f>
        <v>#VALUE!</v>
      </c>
      <c r="AH1151" s="134" t="e" vm="1">
        <v>#VALUE!</v>
      </c>
      <c r="AI1151" s="134" t="str">
        <f t="shared" si="34"/>
        <v/>
      </c>
      <c r="AJ1151" s="134" t="str">
        <f t="shared" si="35"/>
        <v>事業所所在地</v>
      </c>
      <c r="AK1151" s="134" t="s">
        <v>484</v>
      </c>
      <c r="AO1151" s="139" t="s">
        <v>486</v>
      </c>
      <c r="AP1151" s="134" t="str" cm="1">
        <f t="array" ref="AP1151">_xlfn.TEXTSPLIT(AO1151,CHAR(10))</f>
        <v>受理番号</v>
      </c>
      <c r="BM1151" s="134" t="s">
        <v>486</v>
      </c>
    </row>
    <row r="1152" spans="1:74" ht="45.95" customHeight="1" thickBot="1">
      <c r="A1152" s="133"/>
      <c r="B1152" s="184"/>
      <c r="C1152" s="140" t="s">
        <v>3296</v>
      </c>
      <c r="D1152" s="184"/>
      <c r="E1152" s="174" t="s">
        <v>3297</v>
      </c>
      <c r="F1152" s="174"/>
      <c r="G1152" s="184"/>
      <c r="H1152" s="175" t="s">
        <v>3298</v>
      </c>
      <c r="I1152" s="175"/>
      <c r="J1152" s="184"/>
      <c r="K1152" s="175" t="s">
        <v>3299</v>
      </c>
      <c r="L1152" s="175"/>
      <c r="M1152" s="184"/>
      <c r="N1152" s="182" t="s">
        <v>3300</v>
      </c>
      <c r="O1152" s="182"/>
      <c r="P1152" s="184"/>
      <c r="Q1152" s="141" t="s">
        <v>3301</v>
      </c>
      <c r="R1152" s="184"/>
      <c r="S1152" s="173" t="s">
        <v>3302</v>
      </c>
      <c r="T1152" s="173"/>
      <c r="U1152" s="173"/>
      <c r="V1152" s="173"/>
      <c r="W1152" s="184"/>
      <c r="X1152" s="133"/>
      <c r="Y1152" s="133"/>
      <c r="AB1152" s="134" t="s">
        <v>9517</v>
      </c>
      <c r="AC1152" s="146" t="str" cm="1">
        <f t="array" ref="AC1152:AD1152">_xlfn.TEXTSPLIT(H1152,CHAR(10))</f>
        <v>株式会社もんじゅ</v>
      </c>
      <c r="AD1152" s="146" t="str">
        <v>訪問看護ステーション　トータルケア札幌白石</v>
      </c>
      <c r="AE1152" s="146" t="s">
        <v>8288</v>
      </c>
      <c r="AF1152" s="134" t="s">
        <v>8289</v>
      </c>
      <c r="AG1152" s="134" t="str" cm="1">
        <f t="array" ref="AG1152">_xlfn.TEXTJOIN(",",TRUE,_xlfn._xlws.FILTER(市町村コード!$B$2:$B$186,ISNUMBER(SEARCH(市町村コード!$B$2:$B$186,K1152))))</f>
        <v>札幌市</v>
      </c>
      <c r="AH1152" s="134" t="s">
        <v>6712</v>
      </c>
      <c r="AI1152" s="134" t="str">
        <f t="shared" si="34"/>
        <v xml:space="preserve">
札幌市白石区本通１０丁目北６－１９第１ムーヴビル２階</v>
      </c>
      <c r="AJ1152" s="134" t="str">
        <f t="shared" si="35"/>
        <v>〒003－0027</v>
      </c>
      <c r="AK1152" s="134" t="s">
        <v>7123</v>
      </c>
      <c r="AO1152" s="142" t="s">
        <v>3301</v>
      </c>
      <c r="AP1152" s="134" t="str" cm="1">
        <f t="array" ref="AP1152:AS1152">_xlfn.TEXTSPLIT(AO1152,CHAR(10))</f>
        <v>( 訪看23 )第   1052 号</v>
      </c>
      <c r="AQ1152" s="134" t="str">
        <v>( 訪看25 )第   1076 号</v>
      </c>
      <c r="AR1152" s="134" t="str">
        <v>( 訪看34 )第    425 号</v>
      </c>
      <c r="AS1152" s="134" t="str">
        <v>( 訪看41 )第    239 号</v>
      </c>
      <c r="BM1152" s="134" t="s">
        <v>12692</v>
      </c>
      <c r="BN1152" s="134" t="s">
        <v>12693</v>
      </c>
      <c r="BO1152" s="134" t="s">
        <v>12694</v>
      </c>
      <c r="BP1152" s="134" t="s">
        <v>12695</v>
      </c>
    </row>
    <row r="1153" spans="1:74" ht="66" customHeight="1" thickBot="1">
      <c r="A1153" s="133"/>
      <c r="B1153" s="184"/>
      <c r="C1153" s="140" t="s">
        <v>3303</v>
      </c>
      <c r="D1153" s="184"/>
      <c r="E1153" s="174" t="s">
        <v>3304</v>
      </c>
      <c r="F1153" s="174"/>
      <c r="G1153" s="184"/>
      <c r="H1153" s="175" t="s">
        <v>3305</v>
      </c>
      <c r="I1153" s="175"/>
      <c r="J1153" s="184"/>
      <c r="K1153" s="175" t="s">
        <v>3306</v>
      </c>
      <c r="L1153" s="175"/>
      <c r="M1153" s="184"/>
      <c r="N1153" s="182" t="s">
        <v>3307</v>
      </c>
      <c r="O1153" s="182"/>
      <c r="P1153" s="184"/>
      <c r="Q1153" s="141" t="s">
        <v>3308</v>
      </c>
      <c r="R1153" s="184"/>
      <c r="S1153" s="173" t="s">
        <v>3309</v>
      </c>
      <c r="T1153" s="173"/>
      <c r="U1153" s="173"/>
      <c r="V1153" s="173"/>
      <c r="W1153" s="184"/>
      <c r="X1153" s="133"/>
      <c r="Y1153" s="133"/>
      <c r="AB1153" s="134" t="s">
        <v>9518</v>
      </c>
      <c r="AC1153" s="146" t="str" cm="1">
        <f t="array" ref="AC1153:AD1153">_xlfn.TEXTSPLIT(H1153,CHAR(10))</f>
        <v>株式会社トラストリング</v>
      </c>
      <c r="AD1153" s="146" t="str">
        <v>ナースケアサポートきたの</v>
      </c>
      <c r="AE1153" s="146" t="s">
        <v>8290</v>
      </c>
      <c r="AF1153" s="134" t="s">
        <v>8291</v>
      </c>
      <c r="AG1153" s="134" t="str" cm="1">
        <f t="array" ref="AG1153">_xlfn.TEXTJOIN(",",TRUE,_xlfn._xlws.FILTER(市町村コード!$B$2:$B$186,ISNUMBER(SEARCH(市町村コード!$B$2:$B$186,K1153))))</f>
        <v>札幌市</v>
      </c>
      <c r="AH1153" s="134" t="s">
        <v>6712</v>
      </c>
      <c r="AI1153" s="134" t="str">
        <f t="shared" si="34"/>
        <v xml:space="preserve">
札幌市清田区北野二条１丁目１５－１－３０２</v>
      </c>
      <c r="AJ1153" s="134" t="str">
        <f t="shared" si="35"/>
        <v>〒004－0862</v>
      </c>
      <c r="AK1153" s="134" t="s">
        <v>7169</v>
      </c>
      <c r="AO1153" s="142" t="s">
        <v>3308</v>
      </c>
      <c r="AP1153" s="134" t="str" cm="1">
        <f t="array" ref="AP1153:AV1153">_xlfn.TEXTSPLIT(AO1153,CHAR(10))</f>
        <v>( 訪看10 )第    673 号</v>
      </c>
      <c r="AQ1153" s="134" t="str">
        <v>( 訪看23 )第   1056 号</v>
      </c>
      <c r="AR1153" s="134" t="str">
        <v>( 訪看24 )第    989 号</v>
      </c>
      <c r="AS1153" s="134" t="str">
        <v>( 訪看25 )第   1067 号</v>
      </c>
      <c r="AT1153" s="134" t="str">
        <v>( 訪看27 )第    371 号</v>
      </c>
      <c r="AU1153" s="134" t="str">
        <v>( 訪看40 )第    582 号</v>
      </c>
      <c r="AV1153" s="134" t="str">
        <v>( 訪看41 )第    240 号</v>
      </c>
      <c r="BM1153" s="134" t="s">
        <v>12696</v>
      </c>
      <c r="BN1153" s="134" t="s">
        <v>12697</v>
      </c>
      <c r="BO1153" s="134" t="s">
        <v>12698</v>
      </c>
      <c r="BP1153" s="134" t="s">
        <v>12699</v>
      </c>
      <c r="BQ1153" s="134" t="s">
        <v>12700</v>
      </c>
      <c r="BR1153" s="134" t="s">
        <v>12701</v>
      </c>
      <c r="BS1153" s="134" t="s">
        <v>12702</v>
      </c>
    </row>
    <row r="1154" spans="1:74" ht="57" customHeight="1" thickBot="1">
      <c r="A1154" s="133"/>
      <c r="B1154" s="184"/>
      <c r="C1154" s="140" t="s">
        <v>3310</v>
      </c>
      <c r="D1154" s="184"/>
      <c r="E1154" s="174" t="s">
        <v>3311</v>
      </c>
      <c r="F1154" s="174"/>
      <c r="G1154" s="184"/>
      <c r="H1154" s="175" t="s">
        <v>3312</v>
      </c>
      <c r="I1154" s="175"/>
      <c r="J1154" s="184"/>
      <c r="K1154" s="175" t="s">
        <v>3313</v>
      </c>
      <c r="L1154" s="175"/>
      <c r="M1154" s="184"/>
      <c r="N1154" s="182" t="s">
        <v>3314</v>
      </c>
      <c r="O1154" s="182"/>
      <c r="P1154" s="184"/>
      <c r="Q1154" s="141" t="s">
        <v>3315</v>
      </c>
      <c r="R1154" s="184"/>
      <c r="S1154" s="173" t="s">
        <v>3316</v>
      </c>
      <c r="T1154" s="173"/>
      <c r="U1154" s="173"/>
      <c r="V1154" s="173"/>
      <c r="W1154" s="184"/>
      <c r="X1154" s="133"/>
      <c r="Y1154" s="133"/>
      <c r="AB1154" s="134" t="s">
        <v>9519</v>
      </c>
      <c r="AC1154" s="146" t="str" cm="1">
        <f t="array" ref="AC1154:AD1154">_xlfn.TEXTSPLIT(H1154,CHAR(10))</f>
        <v>株式会社ウェルサポ</v>
      </c>
      <c r="AD1154" s="146" t="str">
        <v>訪問看護ステーションウェルネス札幌</v>
      </c>
      <c r="AE1154" s="146" t="s">
        <v>8292</v>
      </c>
      <c r="AF1154" s="134" t="s">
        <v>8293</v>
      </c>
      <c r="AG1154" s="134" t="str" cm="1">
        <f t="array" ref="AG1154">_xlfn.TEXTJOIN(",",TRUE,_xlfn._xlws.FILTER(市町村コード!$B$2:$B$186,ISNUMBER(SEARCH(市町村コード!$B$2:$B$186,K1154))))</f>
        <v>札幌市</v>
      </c>
      <c r="AH1154" s="134" t="s">
        <v>6712</v>
      </c>
      <c r="AI1154" s="134" t="str">
        <f t="shared" si="34"/>
        <v xml:space="preserve">
札幌市清田区清田二条１丁目１４－１７</v>
      </c>
      <c r="AJ1154" s="134" t="str">
        <f t="shared" si="35"/>
        <v>〒004－0842</v>
      </c>
      <c r="AK1154" s="134" t="s">
        <v>7170</v>
      </c>
      <c r="AO1154" s="142" t="s">
        <v>3315</v>
      </c>
      <c r="AP1154" s="134" t="str" cm="1">
        <f t="array" ref="AP1154:AU1154">_xlfn.TEXTSPLIT(AO1154,CHAR(10))</f>
        <v>( 訪看10 )第    688 号</v>
      </c>
      <c r="AQ1154" s="134" t="str">
        <v>( 訪看24 )第   1006 号</v>
      </c>
      <c r="AR1154" s="134" t="str">
        <v>( 訪看25 )第   1085 号</v>
      </c>
      <c r="AS1154" s="134" t="str">
        <v>( 訪看27 )第    386 号</v>
      </c>
      <c r="AT1154" s="134" t="str">
        <v>( 訪看28 )第    256 号</v>
      </c>
      <c r="AU1154" s="134" t="str">
        <v>( 訪看41 )第    293 号</v>
      </c>
      <c r="BM1154" s="134" t="s">
        <v>12703</v>
      </c>
      <c r="BN1154" s="134" t="s">
        <v>12704</v>
      </c>
      <c r="BO1154" s="134" t="s">
        <v>12705</v>
      </c>
      <c r="BP1154" s="134" t="s">
        <v>12706</v>
      </c>
      <c r="BQ1154" s="134" t="s">
        <v>12707</v>
      </c>
      <c r="BR1154" s="134" t="s">
        <v>12708</v>
      </c>
    </row>
    <row r="1155" spans="1:74" ht="75" customHeight="1" thickBot="1">
      <c r="A1155" s="133"/>
      <c r="B1155" s="184"/>
      <c r="C1155" s="140" t="s">
        <v>3317</v>
      </c>
      <c r="D1155" s="184"/>
      <c r="E1155" s="174" t="s">
        <v>3318</v>
      </c>
      <c r="F1155" s="174"/>
      <c r="G1155" s="184"/>
      <c r="H1155" s="175" t="s">
        <v>3319</v>
      </c>
      <c r="I1155" s="175"/>
      <c r="J1155" s="184"/>
      <c r="K1155" s="175" t="s">
        <v>3320</v>
      </c>
      <c r="L1155" s="175"/>
      <c r="M1155" s="184"/>
      <c r="N1155" s="182" t="s">
        <v>3321</v>
      </c>
      <c r="O1155" s="182"/>
      <c r="P1155" s="184"/>
      <c r="Q1155" s="141" t="s">
        <v>3322</v>
      </c>
      <c r="R1155" s="184"/>
      <c r="S1155" s="173" t="s">
        <v>3323</v>
      </c>
      <c r="T1155" s="173"/>
      <c r="U1155" s="173"/>
      <c r="V1155" s="173"/>
      <c r="W1155" s="184"/>
      <c r="X1155" s="133"/>
      <c r="Y1155" s="133"/>
      <c r="AB1155" s="134" t="s">
        <v>9520</v>
      </c>
      <c r="AC1155" s="146" t="str" cm="1">
        <f t="array" ref="AC1155:AD1155">_xlfn.TEXTSPLIT(H1155,CHAR(10))</f>
        <v>ちひろ合同会社</v>
      </c>
      <c r="AD1155" s="146" t="str">
        <v>いまここ訪問看護ステーション</v>
      </c>
      <c r="AE1155" s="146" t="s">
        <v>8294</v>
      </c>
      <c r="AF1155" s="134" t="s">
        <v>8295</v>
      </c>
      <c r="AG1155" s="134" t="str" cm="1">
        <f t="array" ref="AG1155">_xlfn.TEXTJOIN(",",TRUE,_xlfn._xlws.FILTER(市町村コード!$B$2:$B$186,ISNUMBER(SEARCH(市町村コード!$B$2:$B$186,K1155))))</f>
        <v>札幌市</v>
      </c>
      <c r="AH1155" s="134" t="s">
        <v>6712</v>
      </c>
      <c r="AI1155" s="134" t="str">
        <f t="shared" si="34"/>
        <v xml:space="preserve">
札幌市南区澄川五条１０丁目３－２０ハイツ高橋Ａ　２０３</v>
      </c>
      <c r="AJ1155" s="134" t="str">
        <f t="shared" si="35"/>
        <v>〒005－0005</v>
      </c>
      <c r="AK1155" s="134" t="s">
        <v>7149</v>
      </c>
      <c r="AO1155" s="142" t="s">
        <v>3322</v>
      </c>
      <c r="AP1155" s="134" t="str" cm="1">
        <f t="array" ref="AP1155:AV1155">_xlfn.TEXTSPLIT(AO1155,CHAR(10))</f>
        <v>( 訪看10 )第    685 号</v>
      </c>
      <c r="AQ1155" s="134" t="str">
        <v>( 訪看23 )第   1072 号</v>
      </c>
      <c r="AR1155" s="134" t="str">
        <v>( 訪看24 )第   1007 号</v>
      </c>
      <c r="AS1155" s="134" t="str">
        <v>( 訪看25 )第   1079 号</v>
      </c>
      <c r="AT1155" s="134" t="str">
        <v>( 訪看27 )第    383 号</v>
      </c>
      <c r="AU1155" s="134" t="str">
        <v>( 訪ベⅠ１ )第    609 号</v>
      </c>
      <c r="AV1155" s="134" t="str">
        <v>( 訪看41 )第    288 号</v>
      </c>
      <c r="BM1155" s="134" t="s">
        <v>12709</v>
      </c>
      <c r="BN1155" s="134" t="s">
        <v>12710</v>
      </c>
      <c r="BO1155" s="134" t="s">
        <v>12711</v>
      </c>
      <c r="BP1155" s="134" t="s">
        <v>12712</v>
      </c>
      <c r="BQ1155" s="134" t="s">
        <v>12713</v>
      </c>
      <c r="BR1155" s="134" t="s">
        <v>12714</v>
      </c>
      <c r="BS1155" s="134" t="s">
        <v>12715</v>
      </c>
    </row>
    <row r="1156" spans="1:74" ht="102" customHeight="1" thickBot="1">
      <c r="A1156" s="133"/>
      <c r="B1156" s="184"/>
      <c r="C1156" s="140" t="s">
        <v>3324</v>
      </c>
      <c r="D1156" s="184"/>
      <c r="E1156" s="174" t="s">
        <v>3325</v>
      </c>
      <c r="F1156" s="174"/>
      <c r="G1156" s="184"/>
      <c r="H1156" s="175" t="s">
        <v>3326</v>
      </c>
      <c r="I1156" s="175"/>
      <c r="J1156" s="184"/>
      <c r="K1156" s="175" t="s">
        <v>3327</v>
      </c>
      <c r="L1156" s="175"/>
      <c r="M1156" s="184"/>
      <c r="N1156" s="182" t="s">
        <v>3328</v>
      </c>
      <c r="O1156" s="182"/>
      <c r="P1156" s="184"/>
      <c r="Q1156" s="141" t="s">
        <v>3329</v>
      </c>
      <c r="R1156" s="184"/>
      <c r="S1156" s="173" t="s">
        <v>3330</v>
      </c>
      <c r="T1156" s="173"/>
      <c r="U1156" s="173"/>
      <c r="V1156" s="173"/>
      <c r="W1156" s="184"/>
      <c r="X1156" s="133"/>
      <c r="Y1156" s="133"/>
      <c r="AB1156" s="134" t="s">
        <v>9521</v>
      </c>
      <c r="AC1156" s="146" t="str" cm="1">
        <f t="array" ref="AC1156:AD1156">_xlfn.TEXTSPLIT(H1156,CHAR(10))</f>
        <v>株式会社Ｊｅｗｅｌｒｙ・Ｂｅｌｌｅ</v>
      </c>
      <c r="AD1156" s="146" t="str">
        <v>ここあい訪問看護ステーション豊平</v>
      </c>
      <c r="AE1156" s="146" t="s">
        <v>8296</v>
      </c>
      <c r="AF1156" s="134" t="s">
        <v>8297</v>
      </c>
      <c r="AG1156" s="134" t="str" cm="1">
        <f t="array" ref="AG1156">_xlfn.TEXTJOIN(",",TRUE,_xlfn._xlws.FILTER(市町村コード!$B$2:$B$186,ISNUMBER(SEARCH(市町村コード!$B$2:$B$186,K1156))))</f>
        <v>札幌市</v>
      </c>
      <c r="AH1156" s="134" t="s">
        <v>6712</v>
      </c>
      <c r="AI1156" s="134" t="str">
        <f t="shared" si="34"/>
        <v xml:space="preserve">
札幌市豊平区月寒東五条９丁目３番６号シャレード藤Ｔ１０１号室</v>
      </c>
      <c r="AJ1156" s="134" t="str">
        <f t="shared" si="35"/>
        <v>〒062－0055</v>
      </c>
      <c r="AK1156" s="134" t="s">
        <v>7171</v>
      </c>
      <c r="AO1156" s="142" t="s">
        <v>3329</v>
      </c>
      <c r="AP1156" s="134" t="str" cm="1">
        <f t="array" ref="AP1156:AX1156">_xlfn.TEXTSPLIT(AO1156,CHAR(10))</f>
        <v>( 訪看10 )第    684 号</v>
      </c>
      <c r="AQ1156" s="134" t="str">
        <v>( 訪看24 )第   1002 号</v>
      </c>
      <c r="AR1156" s="134" t="str">
        <v>( 訪看25 )第   1078 号</v>
      </c>
      <c r="AS1156" s="134" t="str">
        <v>( 訪看27 )第    382 号</v>
      </c>
      <c r="AT1156" s="134" t="str">
        <v>( 訪看28 )第    254 号</v>
      </c>
      <c r="AU1156" s="134" t="str">
        <v>( 訪看34 )第    159 号</v>
      </c>
      <c r="AV1156" s="134" t="str">
        <v>( 訪ベⅠ１ )第    389 号</v>
      </c>
      <c r="AW1156" s="134" t="str">
        <v>( 訪ベⅠ１注 )第    405 号</v>
      </c>
      <c r="AX1156" s="134" t="str">
        <v>( 訪看41 )第    287 号</v>
      </c>
      <c r="BM1156" s="134" t="s">
        <v>12716</v>
      </c>
      <c r="BN1156" s="134" t="s">
        <v>12717</v>
      </c>
      <c r="BO1156" s="134" t="s">
        <v>12718</v>
      </c>
      <c r="BP1156" s="134" t="s">
        <v>12719</v>
      </c>
      <c r="BQ1156" s="134" t="s">
        <v>12720</v>
      </c>
      <c r="BR1156" s="134" t="s">
        <v>12721</v>
      </c>
      <c r="BS1156" s="134" t="s">
        <v>12722</v>
      </c>
      <c r="BT1156" s="134" t="s">
        <v>12723</v>
      </c>
      <c r="BU1156" s="134" t="s">
        <v>12724</v>
      </c>
    </row>
    <row r="1157" spans="1:74" ht="102" customHeight="1" thickBot="1">
      <c r="A1157" s="133"/>
      <c r="B1157" s="184"/>
      <c r="C1157" s="140" t="s">
        <v>3331</v>
      </c>
      <c r="D1157" s="184"/>
      <c r="E1157" s="174" t="s">
        <v>3332</v>
      </c>
      <c r="F1157" s="174"/>
      <c r="G1157" s="184"/>
      <c r="H1157" s="175" t="s">
        <v>3333</v>
      </c>
      <c r="I1157" s="175"/>
      <c r="J1157" s="184"/>
      <c r="K1157" s="175" t="s">
        <v>3334</v>
      </c>
      <c r="L1157" s="175"/>
      <c r="M1157" s="184"/>
      <c r="N1157" s="182" t="s">
        <v>3335</v>
      </c>
      <c r="O1157" s="182"/>
      <c r="P1157" s="184"/>
      <c r="Q1157" s="141" t="s">
        <v>3336</v>
      </c>
      <c r="R1157" s="184"/>
      <c r="S1157" s="173" t="s">
        <v>3337</v>
      </c>
      <c r="T1157" s="173"/>
      <c r="U1157" s="173"/>
      <c r="V1157" s="173"/>
      <c r="W1157" s="184"/>
      <c r="X1157" s="133"/>
      <c r="Y1157" s="133"/>
      <c r="AB1157" s="134" t="s">
        <v>9522</v>
      </c>
      <c r="AC1157" s="146" t="str" cm="1">
        <f t="array" ref="AC1157:AD1157">_xlfn.TEXTSPLIT(H1157,CHAR(10))</f>
        <v>株式会社Ｉ．Ｓ．Ｔ</v>
      </c>
      <c r="AD1157" s="146" t="str">
        <v>ナーシングケアＭＵＫＵ</v>
      </c>
      <c r="AE1157" s="146" t="s">
        <v>8298</v>
      </c>
      <c r="AF1157" s="134" t="s">
        <v>8299</v>
      </c>
      <c r="AG1157" s="134" t="str" cm="1">
        <f t="array" ref="AG1157">_xlfn.TEXTJOIN(",",TRUE,_xlfn._xlws.FILTER(市町村コード!$B$2:$B$186,ISNUMBER(SEARCH(市町村コード!$B$2:$B$186,K1157))))</f>
        <v>札幌市</v>
      </c>
      <c r="AH1157" s="134" t="s">
        <v>6712</v>
      </c>
      <c r="AI1157" s="134" t="str">
        <f t="shared" si="34"/>
        <v xml:space="preserve">
札幌市清田区平岡四条７丁目３－２１</v>
      </c>
      <c r="AJ1157" s="134" t="str">
        <f t="shared" si="35"/>
        <v>〒004－0874</v>
      </c>
      <c r="AK1157" s="134" t="s">
        <v>7161</v>
      </c>
      <c r="AO1157" s="142" t="s">
        <v>3336</v>
      </c>
      <c r="AP1157" s="134" t="str" cm="1">
        <f t="array" ref="AP1157:AX1157">_xlfn.TEXTSPLIT(AO1157,CHAR(10))</f>
        <v>( 訪看10 )第    717 号</v>
      </c>
      <c r="AQ1157" s="134" t="str">
        <v>( 訪看23 )第   1098 号</v>
      </c>
      <c r="AR1157" s="134" t="str">
        <v>( 訪看25 )第   1125 号</v>
      </c>
      <c r="AS1157" s="134" t="str">
        <v>( 訪看27 )第    412 号</v>
      </c>
      <c r="AT1157" s="134" t="str">
        <v>( 訪看28 )第    274 号</v>
      </c>
      <c r="AU1157" s="134" t="str">
        <v>( 訪看34 )第    322 号</v>
      </c>
      <c r="AV1157" s="134" t="str">
        <v>( 訪ベⅠ１ )第    556 号</v>
      </c>
      <c r="AW1157" s="134" t="str">
        <v>( 訪ベⅠ１注 )第    276 号</v>
      </c>
      <c r="AX1157" s="134" t="str">
        <v>( 訪看41 )第    424 号</v>
      </c>
      <c r="BM1157" s="134" t="s">
        <v>12725</v>
      </c>
      <c r="BN1157" s="134" t="s">
        <v>12726</v>
      </c>
      <c r="BO1157" s="134" t="s">
        <v>12727</v>
      </c>
      <c r="BP1157" s="134" t="s">
        <v>12728</v>
      </c>
      <c r="BQ1157" s="134" t="s">
        <v>12729</v>
      </c>
      <c r="BR1157" s="134" t="s">
        <v>12730</v>
      </c>
      <c r="BS1157" s="134" t="s">
        <v>12731</v>
      </c>
      <c r="BT1157" s="134" t="s">
        <v>12732</v>
      </c>
      <c r="BU1157" s="134" t="s">
        <v>12733</v>
      </c>
    </row>
    <row r="1158" spans="1:74" ht="21.95" customHeight="1" thickBot="1">
      <c r="A1158" s="133"/>
      <c r="B1158" s="184"/>
      <c r="C1158" s="133"/>
      <c r="D1158" s="184"/>
      <c r="E1158" s="133"/>
      <c r="F1158" s="133"/>
      <c r="G1158" s="184"/>
      <c r="H1158" s="133"/>
      <c r="I1158" s="133"/>
      <c r="J1158" s="184"/>
      <c r="K1158" s="133"/>
      <c r="L1158" s="133"/>
      <c r="M1158" s="184"/>
      <c r="N1158" s="133"/>
      <c r="O1158" s="133"/>
      <c r="P1158" s="184"/>
      <c r="Q1158" s="133"/>
      <c r="R1158" s="184"/>
      <c r="S1158" s="133"/>
      <c r="T1158" s="133"/>
      <c r="U1158" s="133"/>
      <c r="V1158" s="133"/>
      <c r="W1158" s="184"/>
      <c r="X1158" s="133"/>
      <c r="Y1158" s="133"/>
      <c r="AB1158" s="134" t="s">
        <v>6911</v>
      </c>
      <c r="AC1158" s="146" t="e" cm="1">
        <f t="array" ref="AC1158">_xlfn.TEXTSPLIT(H1158,CHAR(10))</f>
        <v>#VALUE!</v>
      </c>
      <c r="AD1158" s="146"/>
      <c r="AE1158" s="146" t="e">
        <v>#VALUE!</v>
      </c>
      <c r="AG1158" s="134" t="e" cm="1" vm="1">
        <f t="array" ref="AG1158">_xlfn.TEXTJOIN(",",TRUE,_xlfn._xlws.FILTER(市町村コード!$B$2:$B$186,ISNUMBER(SEARCH(市町村コード!$B$2:$B$186,K1158))))</f>
        <v>#VALUE!</v>
      </c>
      <c r="AH1158" s="134" t="e" vm="1">
        <v>#VALUE!</v>
      </c>
      <c r="AI1158" s="134" t="str">
        <f t="shared" si="34"/>
        <v/>
      </c>
      <c r="AJ1158" s="134" t="str">
        <f t="shared" si="35"/>
        <v/>
      </c>
      <c r="AK1158" s="134" t="s">
        <v>6911</v>
      </c>
      <c r="AO1158" s="133"/>
      <c r="AP1158" s="134" t="e" cm="1">
        <f t="array" ref="AP1158">_xlfn.TEXTSPLIT(AO1158,CHAR(10))</f>
        <v>#VALUE!</v>
      </c>
      <c r="BM1158" s="134" t="e">
        <v>#VALUE!</v>
      </c>
    </row>
    <row r="1159" spans="1:74" ht="0.95" customHeight="1">
      <c r="A1159" s="133"/>
      <c r="B1159" s="183"/>
      <c r="C1159" s="183"/>
      <c r="D1159" s="183"/>
      <c r="E1159" s="183"/>
      <c r="F1159" s="183"/>
      <c r="G1159" s="183"/>
      <c r="H1159" s="183"/>
      <c r="I1159" s="183"/>
      <c r="J1159" s="183"/>
      <c r="K1159" s="183"/>
      <c r="L1159" s="183"/>
      <c r="M1159" s="183"/>
      <c r="N1159" s="183"/>
      <c r="O1159" s="183"/>
      <c r="P1159" s="183"/>
      <c r="Q1159" s="183"/>
      <c r="R1159" s="183"/>
      <c r="S1159" s="183"/>
      <c r="T1159" s="183"/>
      <c r="U1159" s="183"/>
      <c r="V1159" s="183"/>
      <c r="W1159" s="133"/>
      <c r="X1159" s="133"/>
      <c r="Y1159" s="133"/>
      <c r="AB1159" s="134" t="s">
        <v>6911</v>
      </c>
      <c r="AC1159" s="146" t="e" cm="1">
        <f t="array" ref="AC1159">_xlfn.TEXTSPLIT(H1159,CHAR(10))</f>
        <v>#VALUE!</v>
      </c>
      <c r="AD1159" s="146"/>
      <c r="AE1159" s="146" t="e">
        <v>#VALUE!</v>
      </c>
      <c r="AG1159" s="134" t="e" cm="1" vm="1">
        <f t="array" ref="AG1159">_xlfn.TEXTJOIN(",",TRUE,_xlfn._xlws.FILTER(市町村コード!$B$2:$B$186,ISNUMBER(SEARCH(市町村コード!$B$2:$B$186,K1159))))</f>
        <v>#VALUE!</v>
      </c>
      <c r="AH1159" s="134" t="e" vm="1">
        <v>#VALUE!</v>
      </c>
      <c r="AI1159" s="134" t="str">
        <f t="shared" si="34"/>
        <v/>
      </c>
      <c r="AJ1159" s="134" t="str">
        <f t="shared" si="35"/>
        <v/>
      </c>
      <c r="AK1159" s="134" t="s">
        <v>6911</v>
      </c>
      <c r="AP1159" s="134" t="e" cm="1">
        <f t="array" ref="AP1159">_xlfn.TEXTSPLIT(AO1159,CHAR(10))</f>
        <v>#VALUE!</v>
      </c>
      <c r="BM1159" s="134" t="e">
        <v>#VALUE!</v>
      </c>
    </row>
    <row r="1160" spans="1:74" ht="60" customHeight="1">
      <c r="A1160" s="133"/>
      <c r="B1160" s="133"/>
      <c r="C1160" s="133"/>
      <c r="D1160" s="133"/>
      <c r="E1160" s="133"/>
      <c r="F1160" s="133"/>
      <c r="G1160" s="133"/>
      <c r="H1160" s="133"/>
      <c r="I1160" s="133"/>
      <c r="J1160" s="133"/>
      <c r="K1160" s="133"/>
      <c r="L1160" s="133"/>
      <c r="M1160" s="133"/>
      <c r="N1160" s="133"/>
      <c r="O1160" s="133"/>
      <c r="P1160" s="133"/>
      <c r="Q1160" s="133"/>
      <c r="R1160" s="133"/>
      <c r="S1160" s="133"/>
      <c r="T1160" s="133"/>
      <c r="U1160" s="133"/>
      <c r="V1160" s="133"/>
      <c r="W1160" s="133"/>
      <c r="X1160" s="133"/>
      <c r="Y1160" s="133"/>
      <c r="AB1160" s="134" t="s">
        <v>6911</v>
      </c>
      <c r="AC1160" s="146" t="e" cm="1">
        <f t="array" ref="AC1160">_xlfn.TEXTSPLIT(H1160,CHAR(10))</f>
        <v>#VALUE!</v>
      </c>
      <c r="AD1160" s="146"/>
      <c r="AE1160" s="146" t="e">
        <v>#VALUE!</v>
      </c>
      <c r="AG1160" s="134" t="e" cm="1" vm="1">
        <f t="array" ref="AG1160">_xlfn.TEXTJOIN(",",TRUE,_xlfn._xlws.FILTER(市町村コード!$B$2:$B$186,ISNUMBER(SEARCH(市町村コード!$B$2:$B$186,K1160))))</f>
        <v>#VALUE!</v>
      </c>
      <c r="AH1160" s="134" t="e" vm="1">
        <v>#VALUE!</v>
      </c>
      <c r="AI1160" s="134" t="str">
        <f t="shared" si="34"/>
        <v/>
      </c>
      <c r="AJ1160" s="134" t="str">
        <f t="shared" si="35"/>
        <v/>
      </c>
      <c r="AK1160" s="134" t="s">
        <v>6911</v>
      </c>
      <c r="AO1160" s="133"/>
      <c r="AP1160" s="134" t="e" cm="1">
        <f t="array" ref="AP1160">_xlfn.TEXTSPLIT(AO1160,CHAR(10))</f>
        <v>#VALUE!</v>
      </c>
      <c r="BM1160" s="134" t="e">
        <v>#VALUE!</v>
      </c>
    </row>
    <row r="1161" spans="1:74" ht="12" customHeight="1">
      <c r="A1161" s="133"/>
      <c r="B1161" s="133"/>
      <c r="C1161" s="133"/>
      <c r="D1161" s="133"/>
      <c r="E1161" s="133"/>
      <c r="F1161" s="133"/>
      <c r="G1161" s="133"/>
      <c r="H1161" s="133"/>
      <c r="I1161" s="133"/>
      <c r="J1161" s="133"/>
      <c r="K1161" s="133"/>
      <c r="L1161" s="133"/>
      <c r="M1161" s="133"/>
      <c r="N1161" s="133"/>
      <c r="O1161" s="133"/>
      <c r="P1161" s="133"/>
      <c r="Q1161" s="133"/>
      <c r="R1161" s="133"/>
      <c r="S1161" s="133"/>
      <c r="T1161" s="133"/>
      <c r="U1161" s="133"/>
      <c r="V1161" s="133"/>
      <c r="W1161" s="133"/>
      <c r="X1161" s="133"/>
      <c r="Y1161" s="133"/>
      <c r="AB1161" s="134" t="s">
        <v>6911</v>
      </c>
      <c r="AC1161" s="146" t="e" cm="1">
        <f t="array" ref="AC1161">_xlfn.TEXTSPLIT(H1161,CHAR(10))</f>
        <v>#VALUE!</v>
      </c>
      <c r="AD1161" s="146"/>
      <c r="AE1161" s="146" t="e">
        <v>#VALUE!</v>
      </c>
      <c r="AG1161" s="134" t="e" cm="1" vm="1">
        <f t="array" ref="AG1161">_xlfn.TEXTJOIN(",",TRUE,_xlfn._xlws.FILTER(市町村コード!$B$2:$B$186,ISNUMBER(SEARCH(市町村コード!$B$2:$B$186,K1161))))</f>
        <v>#VALUE!</v>
      </c>
      <c r="AH1161" s="134" t="e" vm="1">
        <v>#VALUE!</v>
      </c>
      <c r="AI1161" s="134" t="str">
        <f t="shared" ref="AI1161:AI1224" si="36">MID(K1161,10,300)</f>
        <v/>
      </c>
      <c r="AJ1161" s="134" t="str">
        <f t="shared" ref="AJ1161:AJ1224" si="37">LEFT(K1161,9)</f>
        <v/>
      </c>
      <c r="AK1161" s="134" t="s">
        <v>6911</v>
      </c>
      <c r="AO1161" s="133"/>
      <c r="AP1161" s="134" t="e" cm="1">
        <f t="array" ref="AP1161">_xlfn.TEXTSPLIT(AO1161,CHAR(10))</f>
        <v>#VALUE!</v>
      </c>
      <c r="BM1161" s="134" t="e">
        <v>#VALUE!</v>
      </c>
    </row>
    <row r="1162" spans="1:74" ht="8.1" customHeight="1">
      <c r="A1162" s="133"/>
      <c r="B1162" s="133"/>
      <c r="C1162" s="133"/>
      <c r="D1162" s="133"/>
      <c r="E1162" s="133"/>
      <c r="F1162" s="133"/>
      <c r="G1162" s="133"/>
      <c r="H1162" s="133"/>
      <c r="I1162" s="178" t="s">
        <v>476</v>
      </c>
      <c r="J1162" s="178"/>
      <c r="K1162" s="178"/>
      <c r="L1162" s="133"/>
      <c r="M1162" s="133"/>
      <c r="N1162" s="133"/>
      <c r="O1162" s="133"/>
      <c r="P1162" s="133"/>
      <c r="Q1162" s="133"/>
      <c r="R1162" s="133"/>
      <c r="S1162" s="133"/>
      <c r="T1162" s="133"/>
      <c r="U1162" s="133"/>
      <c r="V1162" s="133"/>
      <c r="W1162" s="133"/>
      <c r="X1162" s="133"/>
      <c r="Y1162" s="133"/>
      <c r="AB1162" s="134" t="s">
        <v>6911</v>
      </c>
      <c r="AC1162" s="146" t="e" cm="1">
        <f t="array" ref="AC1162">_xlfn.TEXTSPLIT(H1162,CHAR(10))</f>
        <v>#VALUE!</v>
      </c>
      <c r="AD1162" s="146"/>
      <c r="AE1162" s="146" t="e">
        <v>#VALUE!</v>
      </c>
      <c r="AG1162" s="134" t="e" cm="1" vm="1">
        <f t="array" ref="AG1162">_xlfn.TEXTJOIN(",",TRUE,_xlfn._xlws.FILTER(市町村コード!$B$2:$B$186,ISNUMBER(SEARCH(市町村コード!$B$2:$B$186,K1162))))</f>
        <v>#VALUE!</v>
      </c>
      <c r="AH1162" s="134" t="e" vm="1">
        <v>#VALUE!</v>
      </c>
      <c r="AI1162" s="134" t="str">
        <f t="shared" si="36"/>
        <v/>
      </c>
      <c r="AJ1162" s="134" t="str">
        <f t="shared" si="37"/>
        <v/>
      </c>
      <c r="AK1162" s="134" t="s">
        <v>6911</v>
      </c>
      <c r="AO1162" s="133"/>
      <c r="AP1162" s="134" t="e" cm="1">
        <f t="array" ref="AP1162">_xlfn.TEXTSPLIT(AO1162,CHAR(10))</f>
        <v>#VALUE!</v>
      </c>
      <c r="BM1162" s="134" t="e">
        <v>#VALUE!</v>
      </c>
    </row>
    <row r="1163" spans="1:74" ht="12" customHeight="1">
      <c r="A1163" s="133"/>
      <c r="B1163" s="179"/>
      <c r="C1163" s="179"/>
      <c r="D1163" s="179"/>
      <c r="E1163" s="179"/>
      <c r="F1163" s="133"/>
      <c r="G1163" s="133"/>
      <c r="H1163" s="133"/>
      <c r="I1163" s="178"/>
      <c r="J1163" s="178"/>
      <c r="K1163" s="178"/>
      <c r="L1163" s="133"/>
      <c r="M1163" s="133"/>
      <c r="N1163" s="133"/>
      <c r="O1163" s="133"/>
      <c r="P1163" s="133"/>
      <c r="Q1163" s="133"/>
      <c r="R1163" s="133"/>
      <c r="S1163" s="133"/>
      <c r="T1163" s="133"/>
      <c r="U1163" s="133"/>
      <c r="V1163" s="133"/>
      <c r="W1163" s="133"/>
      <c r="X1163" s="133"/>
      <c r="Y1163" s="133"/>
      <c r="AB1163" s="134" t="s">
        <v>6911</v>
      </c>
      <c r="AC1163" s="146" t="e" cm="1">
        <f t="array" ref="AC1163">_xlfn.TEXTSPLIT(H1163,CHAR(10))</f>
        <v>#VALUE!</v>
      </c>
      <c r="AD1163" s="146"/>
      <c r="AE1163" s="146" t="e">
        <v>#VALUE!</v>
      </c>
      <c r="AG1163" s="134" t="e" cm="1" vm="1">
        <f t="array" ref="AG1163">_xlfn.TEXTJOIN(",",TRUE,_xlfn._xlws.FILTER(市町村コード!$B$2:$B$186,ISNUMBER(SEARCH(市町村コード!$B$2:$B$186,K1163))))</f>
        <v>#VALUE!</v>
      </c>
      <c r="AH1163" s="134" t="e" vm="1">
        <v>#VALUE!</v>
      </c>
      <c r="AI1163" s="134" t="str">
        <f t="shared" si="36"/>
        <v/>
      </c>
      <c r="AJ1163" s="134" t="str">
        <f t="shared" si="37"/>
        <v/>
      </c>
      <c r="AK1163" s="134" t="s">
        <v>6911</v>
      </c>
      <c r="AO1163" s="133"/>
      <c r="AP1163" s="134" t="e" cm="1">
        <f t="array" ref="AP1163">_xlfn.TEXTSPLIT(AO1163,CHAR(10))</f>
        <v>#VALUE!</v>
      </c>
      <c r="BM1163" s="134" t="e">
        <v>#VALUE!</v>
      </c>
    </row>
    <row r="1164" spans="1:74" ht="14.1" customHeight="1">
      <c r="A1164" s="133"/>
      <c r="B1164" s="133"/>
      <c r="C1164" s="180" t="s">
        <v>477</v>
      </c>
      <c r="D1164" s="180"/>
      <c r="E1164" s="180"/>
      <c r="F1164" s="180"/>
      <c r="G1164" s="180"/>
      <c r="H1164" s="180"/>
      <c r="I1164" s="180"/>
      <c r="J1164" s="180"/>
      <c r="K1164" s="180"/>
      <c r="L1164" s="133"/>
      <c r="M1164" s="133"/>
      <c r="N1164" s="133"/>
      <c r="O1164" s="181" t="s">
        <v>478</v>
      </c>
      <c r="P1164" s="181"/>
      <c r="Q1164" s="181"/>
      <c r="R1164" s="181"/>
      <c r="S1164" s="181"/>
      <c r="T1164" s="135" t="s">
        <v>1004</v>
      </c>
      <c r="U1164" s="136" t="s">
        <v>480</v>
      </c>
      <c r="V1164" s="133"/>
      <c r="W1164" s="133"/>
      <c r="X1164" s="133"/>
      <c r="Y1164" s="133"/>
      <c r="AB1164" s="134" t="s">
        <v>6911</v>
      </c>
      <c r="AC1164" s="146" t="e" cm="1">
        <f t="array" ref="AC1164">_xlfn.TEXTSPLIT(H1164,CHAR(10))</f>
        <v>#VALUE!</v>
      </c>
      <c r="AD1164" s="146"/>
      <c r="AE1164" s="146" t="e">
        <v>#VALUE!</v>
      </c>
      <c r="AG1164" s="134" t="e" cm="1" vm="1">
        <f t="array" ref="AG1164">_xlfn.TEXTJOIN(",",TRUE,_xlfn._xlws.FILTER(市町村コード!$B$2:$B$186,ISNUMBER(SEARCH(市町村コード!$B$2:$B$186,K1164))))</f>
        <v>#VALUE!</v>
      </c>
      <c r="AH1164" s="134" t="e" vm="1">
        <v>#VALUE!</v>
      </c>
      <c r="AI1164" s="134" t="str">
        <f t="shared" si="36"/>
        <v/>
      </c>
      <c r="AJ1164" s="134" t="str">
        <f t="shared" si="37"/>
        <v/>
      </c>
      <c r="AK1164" s="134" t="s">
        <v>6911</v>
      </c>
      <c r="AP1164" s="134" t="e" cm="1">
        <f t="array" ref="AP1164">_xlfn.TEXTSPLIT(AO1164,CHAR(10))</f>
        <v>#VALUE!</v>
      </c>
      <c r="BM1164" s="134" t="e">
        <v>#VALUE!</v>
      </c>
    </row>
    <row r="1165" spans="1:74" ht="0.95" customHeight="1" thickBot="1">
      <c r="A1165" s="133"/>
      <c r="B1165" s="133"/>
      <c r="C1165" s="133"/>
      <c r="D1165" s="133"/>
      <c r="E1165" s="133"/>
      <c r="F1165" s="133"/>
      <c r="G1165" s="133"/>
      <c r="H1165" s="133"/>
      <c r="I1165" s="133"/>
      <c r="J1165" s="133"/>
      <c r="K1165" s="133"/>
      <c r="L1165" s="133"/>
      <c r="M1165" s="133"/>
      <c r="N1165" s="133"/>
      <c r="O1165" s="133"/>
      <c r="P1165" s="133"/>
      <c r="Q1165" s="133"/>
      <c r="R1165" s="133"/>
      <c r="S1165" s="133"/>
      <c r="T1165" s="133"/>
      <c r="U1165" s="133"/>
      <c r="V1165" s="133"/>
      <c r="W1165" s="133"/>
      <c r="X1165" s="133"/>
      <c r="Y1165" s="133"/>
      <c r="AB1165" s="134" t="s">
        <v>6911</v>
      </c>
      <c r="AC1165" s="146" t="e" cm="1">
        <f t="array" ref="AC1165">_xlfn.TEXTSPLIT(H1165,CHAR(10))</f>
        <v>#VALUE!</v>
      </c>
      <c r="AD1165" s="146"/>
      <c r="AE1165" s="146" t="e">
        <v>#VALUE!</v>
      </c>
      <c r="AG1165" s="134" t="e" cm="1" vm="1">
        <f t="array" ref="AG1165">_xlfn.TEXTJOIN(",",TRUE,_xlfn._xlws.FILTER(市町村コード!$B$2:$B$186,ISNUMBER(SEARCH(市町村コード!$B$2:$B$186,K1165))))</f>
        <v>#VALUE!</v>
      </c>
      <c r="AH1165" s="134" t="e" vm="1">
        <v>#VALUE!</v>
      </c>
      <c r="AI1165" s="134" t="str">
        <f t="shared" si="36"/>
        <v/>
      </c>
      <c r="AJ1165" s="134" t="str">
        <f t="shared" si="37"/>
        <v/>
      </c>
      <c r="AK1165" s="134" t="s">
        <v>6911</v>
      </c>
      <c r="AO1165" s="133"/>
      <c r="AP1165" s="134" t="e" cm="1">
        <f t="array" ref="AP1165">_xlfn.TEXTSPLIT(AO1165,CHAR(10))</f>
        <v>#VALUE!</v>
      </c>
      <c r="BM1165" s="134" t="e">
        <v>#VALUE!</v>
      </c>
    </row>
    <row r="1166" spans="1:74" ht="0.95" customHeight="1">
      <c r="A1166" s="133"/>
      <c r="B1166" s="176"/>
      <c r="C1166" s="176"/>
      <c r="D1166" s="176"/>
      <c r="E1166" s="176"/>
      <c r="F1166" s="176"/>
      <c r="G1166" s="176"/>
      <c r="H1166" s="176"/>
      <c r="I1166" s="176"/>
      <c r="J1166" s="176"/>
      <c r="K1166" s="176"/>
      <c r="L1166" s="176"/>
      <c r="M1166" s="176"/>
      <c r="N1166" s="176"/>
      <c r="O1166" s="176"/>
      <c r="P1166" s="176"/>
      <c r="Q1166" s="176"/>
      <c r="R1166" s="176"/>
      <c r="S1166" s="176"/>
      <c r="T1166" s="176"/>
      <c r="U1166" s="176"/>
      <c r="V1166" s="176"/>
      <c r="W1166" s="176"/>
      <c r="X1166" s="133"/>
      <c r="Y1166" s="133"/>
      <c r="AB1166" s="134" t="s">
        <v>6911</v>
      </c>
      <c r="AC1166" s="146" t="e" cm="1">
        <f t="array" ref="AC1166">_xlfn.TEXTSPLIT(H1166,CHAR(10))</f>
        <v>#VALUE!</v>
      </c>
      <c r="AD1166" s="146"/>
      <c r="AE1166" s="146" t="e">
        <v>#VALUE!</v>
      </c>
      <c r="AG1166" s="134" t="e" cm="1" vm="1">
        <f t="array" ref="AG1166">_xlfn.TEXTJOIN(",",TRUE,_xlfn._xlws.FILTER(市町村コード!$B$2:$B$186,ISNUMBER(SEARCH(市町村コード!$B$2:$B$186,K1166))))</f>
        <v>#VALUE!</v>
      </c>
      <c r="AH1166" s="134" t="e" vm="1">
        <v>#VALUE!</v>
      </c>
      <c r="AI1166" s="134" t="str">
        <f t="shared" si="36"/>
        <v/>
      </c>
      <c r="AJ1166" s="134" t="str">
        <f t="shared" si="37"/>
        <v/>
      </c>
      <c r="AK1166" s="134" t="s">
        <v>6911</v>
      </c>
      <c r="AP1166" s="134" t="e" cm="1">
        <f t="array" ref="AP1166">_xlfn.TEXTSPLIT(AO1166,CHAR(10))</f>
        <v>#VALUE!</v>
      </c>
      <c r="BM1166" s="134" t="e">
        <v>#VALUE!</v>
      </c>
    </row>
    <row r="1167" spans="1:74" ht="15.95" customHeight="1" thickBot="1">
      <c r="A1167" s="133"/>
      <c r="B1167" s="137"/>
      <c r="C1167" s="138" t="s">
        <v>481</v>
      </c>
      <c r="D1167" s="137"/>
      <c r="E1167" s="177" t="s">
        <v>482</v>
      </c>
      <c r="F1167" s="177"/>
      <c r="G1167" s="137"/>
      <c r="H1167" s="177" t="s">
        <v>483</v>
      </c>
      <c r="I1167" s="177"/>
      <c r="J1167" s="137"/>
      <c r="K1167" s="177" t="s">
        <v>484</v>
      </c>
      <c r="L1167" s="177"/>
      <c r="M1167" s="137"/>
      <c r="N1167" s="177" t="s">
        <v>485</v>
      </c>
      <c r="O1167" s="177"/>
      <c r="P1167" s="137"/>
      <c r="Q1167" s="139" t="s">
        <v>486</v>
      </c>
      <c r="R1167" s="137"/>
      <c r="S1167" s="177" t="s">
        <v>487</v>
      </c>
      <c r="T1167" s="177"/>
      <c r="U1167" s="177"/>
      <c r="V1167" s="177"/>
      <c r="W1167" s="137"/>
      <c r="X1167" s="133"/>
      <c r="Y1167" s="133"/>
      <c r="AB1167" s="134" t="s">
        <v>482</v>
      </c>
      <c r="AC1167" s="146" t="str" cm="1">
        <f t="array" ref="AC1167">_xlfn.TEXTSPLIT(H1167,CHAR(10))</f>
        <v>事業者名/事業所名</v>
      </c>
      <c r="AD1167" s="146"/>
      <c r="AE1167" s="146" t="s">
        <v>483</v>
      </c>
      <c r="AG1167" s="134" t="e" cm="1" vm="1">
        <f t="array" ref="AG1167">_xlfn.TEXTJOIN(",",TRUE,_xlfn._xlws.FILTER(市町村コード!$B$2:$B$186,ISNUMBER(SEARCH(市町村コード!$B$2:$B$186,K1167))))</f>
        <v>#VALUE!</v>
      </c>
      <c r="AH1167" s="134" t="e" vm="1">
        <v>#VALUE!</v>
      </c>
      <c r="AI1167" s="134" t="str">
        <f t="shared" si="36"/>
        <v/>
      </c>
      <c r="AJ1167" s="134" t="str">
        <f t="shared" si="37"/>
        <v>事業所所在地</v>
      </c>
      <c r="AK1167" s="134" t="s">
        <v>484</v>
      </c>
      <c r="AO1167" s="139" t="s">
        <v>486</v>
      </c>
      <c r="AP1167" s="134" t="str" cm="1">
        <f t="array" ref="AP1167">_xlfn.TEXTSPLIT(AO1167,CHAR(10))</f>
        <v>受理番号</v>
      </c>
      <c r="BM1167" s="134" t="s">
        <v>486</v>
      </c>
    </row>
    <row r="1168" spans="1:74" ht="102" customHeight="1" thickBot="1">
      <c r="A1168" s="133"/>
      <c r="B1168" s="184"/>
      <c r="C1168" s="140" t="s">
        <v>3338</v>
      </c>
      <c r="D1168" s="184"/>
      <c r="E1168" s="174" t="s">
        <v>3339</v>
      </c>
      <c r="F1168" s="174"/>
      <c r="G1168" s="184"/>
      <c r="H1168" s="175" t="s">
        <v>3340</v>
      </c>
      <c r="I1168" s="175"/>
      <c r="J1168" s="184"/>
      <c r="K1168" s="175" t="s">
        <v>3341</v>
      </c>
      <c r="L1168" s="175"/>
      <c r="M1168" s="184"/>
      <c r="N1168" s="182" t="s">
        <v>3342</v>
      </c>
      <c r="O1168" s="182"/>
      <c r="P1168" s="184"/>
      <c r="Q1168" s="141" t="s">
        <v>3343</v>
      </c>
      <c r="R1168" s="184"/>
      <c r="S1168" s="173" t="s">
        <v>3344</v>
      </c>
      <c r="T1168" s="173"/>
      <c r="U1168" s="173"/>
      <c r="V1168" s="173"/>
      <c r="W1168" s="184"/>
      <c r="X1168" s="133"/>
      <c r="Y1168" s="133"/>
      <c r="AB1168" s="134" t="s">
        <v>9523</v>
      </c>
      <c r="AC1168" s="146" t="str" cm="1">
        <f t="array" ref="AC1168:AD1168">_xlfn.TEXTSPLIT(H1168,CHAR(10))</f>
        <v>合同会社メディケアイズム</v>
      </c>
      <c r="AD1168" s="146" t="str">
        <v>ウェルネス訪問看護リハステーション</v>
      </c>
      <c r="AE1168" s="146" t="s">
        <v>8300</v>
      </c>
      <c r="AF1168" s="134" t="s">
        <v>8301</v>
      </c>
      <c r="AG1168" s="134" t="str" cm="1">
        <f t="array" ref="AG1168">_xlfn.TEXTJOIN(",",TRUE,_xlfn._xlws.FILTER(市町村コード!$B$2:$B$186,ISNUMBER(SEARCH(市町村コード!$B$2:$B$186,K1168))))</f>
        <v>札幌市</v>
      </c>
      <c r="AH1168" s="134" t="s">
        <v>6712</v>
      </c>
      <c r="AI1168" s="134" t="str">
        <f t="shared" si="36"/>
        <v xml:space="preserve">
札幌市豊平区平岸五条６丁目１－２４平岸フレンドビル１階</v>
      </c>
      <c r="AJ1168" s="134" t="str">
        <f t="shared" si="37"/>
        <v>〒062－0935</v>
      </c>
      <c r="AK1168" s="134" t="s">
        <v>7172</v>
      </c>
      <c r="AO1168" s="142" t="s">
        <v>3343</v>
      </c>
      <c r="AP1168" s="134" t="str" cm="1">
        <f t="array" ref="AP1168:AY1168">_xlfn.TEXTSPLIT(AO1168,CHAR(10))</f>
        <v>( 訪看10 )第    693 号</v>
      </c>
      <c r="AQ1168" s="134" t="str">
        <v>( 訪看23 )第   1074 号</v>
      </c>
      <c r="AR1168" s="134" t="str">
        <v>( 訪看24 )第   1015 号</v>
      </c>
      <c r="AS1168" s="134" t="str">
        <v>( 訪看25 )第   1093 号</v>
      </c>
      <c r="AT1168" s="134" t="str">
        <v>( 訪看27 )第    390 号</v>
      </c>
      <c r="AU1168" s="134" t="str">
        <v>( 訪看28 )第    258 号</v>
      </c>
      <c r="AV1168" s="134" t="str">
        <v>( 訪看34 )第    318 号</v>
      </c>
      <c r="AW1168" s="134" t="str">
        <v>( 訪ベⅠ１ )第    636 号</v>
      </c>
      <c r="AX1168" s="134" t="str">
        <v>( 訪看40 )第    635 号</v>
      </c>
      <c r="AY1168" s="134" t="str">
        <v>( 訪看41 )第    333 号</v>
      </c>
      <c r="BM1168" s="134" t="s">
        <v>12734</v>
      </c>
      <c r="BN1168" s="134" t="s">
        <v>12735</v>
      </c>
      <c r="BO1168" s="134" t="s">
        <v>12736</v>
      </c>
      <c r="BP1168" s="134" t="s">
        <v>12737</v>
      </c>
      <c r="BQ1168" s="134" t="s">
        <v>12738</v>
      </c>
      <c r="BR1168" s="134" t="s">
        <v>12739</v>
      </c>
      <c r="BS1168" s="134" t="s">
        <v>12740</v>
      </c>
      <c r="BT1168" s="134" t="s">
        <v>12741</v>
      </c>
      <c r="BU1168" s="134" t="s">
        <v>12742</v>
      </c>
      <c r="BV1168" s="134" t="s">
        <v>12743</v>
      </c>
    </row>
    <row r="1169" spans="1:75" ht="93" customHeight="1" thickBot="1">
      <c r="A1169" s="133"/>
      <c r="B1169" s="184"/>
      <c r="C1169" s="140" t="s">
        <v>3345</v>
      </c>
      <c r="D1169" s="184"/>
      <c r="E1169" s="174" t="s">
        <v>3346</v>
      </c>
      <c r="F1169" s="174"/>
      <c r="G1169" s="184"/>
      <c r="H1169" s="175" t="s">
        <v>3347</v>
      </c>
      <c r="I1169" s="175"/>
      <c r="J1169" s="184"/>
      <c r="K1169" s="175" t="s">
        <v>3348</v>
      </c>
      <c r="L1169" s="175"/>
      <c r="M1169" s="184"/>
      <c r="N1169" s="182" t="s">
        <v>3349</v>
      </c>
      <c r="O1169" s="182"/>
      <c r="P1169" s="184"/>
      <c r="Q1169" s="141" t="s">
        <v>3350</v>
      </c>
      <c r="R1169" s="184"/>
      <c r="S1169" s="173" t="s">
        <v>3351</v>
      </c>
      <c r="T1169" s="173"/>
      <c r="U1169" s="173"/>
      <c r="V1169" s="173"/>
      <c r="W1169" s="184"/>
      <c r="X1169" s="133"/>
      <c r="Y1169" s="133"/>
      <c r="AB1169" s="134" t="s">
        <v>9524</v>
      </c>
      <c r="AC1169" s="146" t="str" cm="1">
        <f t="array" ref="AC1169:AD1169">_xlfn.TEXTSPLIT(H1169,CHAR(10))</f>
        <v>株式会社ハートウッドケア</v>
      </c>
      <c r="AD1169" s="146" t="str">
        <v>訪問看護ステーションハートウッドケア</v>
      </c>
      <c r="AE1169" s="146" t="s">
        <v>8302</v>
      </c>
      <c r="AF1169" s="134" t="s">
        <v>8303</v>
      </c>
      <c r="AG1169" s="134" t="str" cm="1">
        <f t="array" ref="AG1169">_xlfn.TEXTJOIN(",",TRUE,_xlfn._xlws.FILTER(市町村コード!$B$2:$B$186,ISNUMBER(SEARCH(市町村コード!$B$2:$B$186,K1169))))</f>
        <v>札幌市</v>
      </c>
      <c r="AH1169" s="134" t="s">
        <v>6712</v>
      </c>
      <c r="AI1169" s="134" t="str">
        <f t="shared" si="36"/>
        <v xml:space="preserve">
札幌市白石区中央二条３丁目９－１８</v>
      </c>
      <c r="AJ1169" s="134" t="str">
        <f t="shared" si="37"/>
        <v>〒003－0012</v>
      </c>
      <c r="AK1169" s="134" t="s">
        <v>7140</v>
      </c>
      <c r="AO1169" s="142" t="s">
        <v>3350</v>
      </c>
      <c r="AP1169" s="134" t="str" cm="1">
        <f t="array" ref="AP1169:AV1169">_xlfn.TEXTSPLIT(AO1169,CHAR(10))</f>
        <v>( 訪看24 )第   1013 号</v>
      </c>
      <c r="AQ1169" s="134" t="str">
        <v>( 訪看25 )第   1091 号</v>
      </c>
      <c r="AR1169" s="134" t="str">
        <v>( 訪看34 )第    400 号</v>
      </c>
      <c r="AS1169" s="134" t="str">
        <v>( 訪ベⅠ１ )第    405 号</v>
      </c>
      <c r="AT1169" s="134" t="str">
        <v>( 訪ベⅠ１注 )第    352 号</v>
      </c>
      <c r="AU1169" s="134" t="str">
        <v>( 訪ベⅡ１ )第      1 号</v>
      </c>
      <c r="AV1169" s="134" t="str">
        <v>( 訪看41 )第    331 号</v>
      </c>
      <c r="BM1169" s="134" t="s">
        <v>12744</v>
      </c>
      <c r="BN1169" s="134" t="s">
        <v>12745</v>
      </c>
      <c r="BO1169" s="134" t="s">
        <v>12746</v>
      </c>
      <c r="BP1169" s="134" t="s">
        <v>12747</v>
      </c>
      <c r="BQ1169" s="134" t="s">
        <v>12748</v>
      </c>
      <c r="BR1169" s="134" t="s">
        <v>12749</v>
      </c>
      <c r="BS1169" s="134" t="s">
        <v>12750</v>
      </c>
    </row>
    <row r="1170" spans="1:75" ht="45.95" customHeight="1" thickBot="1">
      <c r="A1170" s="133"/>
      <c r="B1170" s="184"/>
      <c r="C1170" s="140" t="s">
        <v>3352</v>
      </c>
      <c r="D1170" s="184"/>
      <c r="E1170" s="174" t="s">
        <v>3353</v>
      </c>
      <c r="F1170" s="174"/>
      <c r="G1170" s="184"/>
      <c r="H1170" s="175" t="s">
        <v>3354</v>
      </c>
      <c r="I1170" s="175"/>
      <c r="J1170" s="184"/>
      <c r="K1170" s="175" t="s">
        <v>3355</v>
      </c>
      <c r="L1170" s="175"/>
      <c r="M1170" s="184"/>
      <c r="N1170" s="182" t="s">
        <v>3356</v>
      </c>
      <c r="O1170" s="182"/>
      <c r="P1170" s="184"/>
      <c r="Q1170" s="141" t="s">
        <v>3357</v>
      </c>
      <c r="R1170" s="184"/>
      <c r="S1170" s="173" t="s">
        <v>3358</v>
      </c>
      <c r="T1170" s="173"/>
      <c r="U1170" s="173"/>
      <c r="V1170" s="173"/>
      <c r="W1170" s="184"/>
      <c r="X1170" s="133"/>
      <c r="Y1170" s="133"/>
      <c r="AB1170" s="134" t="s">
        <v>9525</v>
      </c>
      <c r="AC1170" s="146" t="str" cm="1">
        <f t="array" ref="AC1170:AD1170">_xlfn.TEXTSPLIT(H1170,CHAR(10))</f>
        <v>株式会社元気な介護</v>
      </c>
      <c r="AD1170" s="146" t="str">
        <v>訪問看護ステーション　リーフィール澄川</v>
      </c>
      <c r="AE1170" s="146" t="s">
        <v>8191</v>
      </c>
      <c r="AF1170" s="134" t="s">
        <v>8304</v>
      </c>
      <c r="AG1170" s="134" t="str" cm="1">
        <f t="array" ref="AG1170">_xlfn.TEXTJOIN(",",TRUE,_xlfn._xlws.FILTER(市町村コード!$B$2:$B$186,ISNUMBER(SEARCH(市町村コード!$B$2:$B$186,K1170))))</f>
        <v>札幌市</v>
      </c>
      <c r="AH1170" s="134" t="s">
        <v>6712</v>
      </c>
      <c r="AI1170" s="134" t="str">
        <f t="shared" si="36"/>
        <v xml:space="preserve">
札幌市南区澄川四条二丁目１７－１７</v>
      </c>
      <c r="AJ1170" s="134" t="str">
        <f t="shared" si="37"/>
        <v>〒005－0004</v>
      </c>
      <c r="AK1170" s="134" t="s">
        <v>6907</v>
      </c>
      <c r="AO1170" s="142" t="s">
        <v>3357</v>
      </c>
      <c r="AP1170" s="134" t="str" cm="1">
        <f t="array" ref="AP1170:AQ1170">_xlfn.TEXTSPLIT(AO1170,CHAR(10))</f>
        <v>( 訪ベⅠ１ )第    578 号</v>
      </c>
      <c r="AQ1170" s="134" t="str">
        <v>( 訪看41 )第    341 号</v>
      </c>
      <c r="BM1170" s="134" t="s">
        <v>12751</v>
      </c>
      <c r="BN1170" s="134" t="s">
        <v>12752</v>
      </c>
    </row>
    <row r="1171" spans="1:75" ht="84" customHeight="1" thickBot="1">
      <c r="A1171" s="133"/>
      <c r="B1171" s="184"/>
      <c r="C1171" s="140" t="s">
        <v>3359</v>
      </c>
      <c r="D1171" s="184"/>
      <c r="E1171" s="174" t="s">
        <v>3360</v>
      </c>
      <c r="F1171" s="174"/>
      <c r="G1171" s="184"/>
      <c r="H1171" s="175" t="s">
        <v>3361</v>
      </c>
      <c r="I1171" s="175"/>
      <c r="J1171" s="184"/>
      <c r="K1171" s="175" t="s">
        <v>3362</v>
      </c>
      <c r="L1171" s="175"/>
      <c r="M1171" s="184"/>
      <c r="N1171" s="182" t="s">
        <v>3363</v>
      </c>
      <c r="O1171" s="182"/>
      <c r="P1171" s="184"/>
      <c r="Q1171" s="141" t="s">
        <v>3364</v>
      </c>
      <c r="R1171" s="184"/>
      <c r="S1171" s="173" t="s">
        <v>3365</v>
      </c>
      <c r="T1171" s="173"/>
      <c r="U1171" s="173"/>
      <c r="V1171" s="173"/>
      <c r="W1171" s="184"/>
      <c r="X1171" s="133"/>
      <c r="Y1171" s="133"/>
      <c r="AB1171" s="134" t="s">
        <v>9526</v>
      </c>
      <c r="AC1171" s="146" t="str" cm="1">
        <f t="array" ref="AC1171:AD1171">_xlfn.TEXTSPLIT(H1171,CHAR(10))</f>
        <v>株式会社Ａｍｂｅｒ</v>
      </c>
      <c r="AD1171" s="146" t="str">
        <v>訪問看護ステーションひいらぎ</v>
      </c>
      <c r="AE1171" s="146" t="s">
        <v>8305</v>
      </c>
      <c r="AF1171" s="134" t="s">
        <v>8306</v>
      </c>
      <c r="AG1171" s="134" t="str" cm="1">
        <f t="array" ref="AG1171">_xlfn.TEXTJOIN(",",TRUE,_xlfn._xlws.FILTER(市町村コード!$B$2:$B$186,ISNUMBER(SEARCH(市町村コード!$B$2:$B$186,K1171))))</f>
        <v>札幌市</v>
      </c>
      <c r="AH1171" s="134" t="s">
        <v>6712</v>
      </c>
      <c r="AI1171" s="134" t="str">
        <f t="shared" si="36"/>
        <v xml:space="preserve">
札幌市南区澄川三条６丁目３－３じょうてつドエル真駒内　３２６号室</v>
      </c>
      <c r="AJ1171" s="134" t="str">
        <f t="shared" si="37"/>
        <v>〒005－0003</v>
      </c>
      <c r="AK1171" s="134" t="s">
        <v>7147</v>
      </c>
      <c r="AO1171" s="142" t="s">
        <v>3364</v>
      </c>
      <c r="AP1171" s="134" t="str" cm="1">
        <f t="array" ref="AP1171:AX1171">_xlfn.TEXTSPLIT(AO1171,CHAR(10))</f>
        <v>( 訪看10 )第    702 号</v>
      </c>
      <c r="AQ1171" s="134" t="str">
        <v>( 訪看23 )第   1110 号</v>
      </c>
      <c r="AR1171" s="134" t="str">
        <v>( 訪看24 )第   1026 号</v>
      </c>
      <c r="AS1171" s="134" t="str">
        <v>( 訪看25 )第   1106 号</v>
      </c>
      <c r="AT1171" s="134" t="str">
        <v>( 訪看27 )第    399 号</v>
      </c>
      <c r="AU1171" s="134" t="str">
        <v>( 訪看28 )第    264 号</v>
      </c>
      <c r="AV1171" s="134" t="str">
        <v>( 訪看34 )第    286 号</v>
      </c>
      <c r="AW1171" s="134" t="str">
        <v>( 訪看35 )第     73 号</v>
      </c>
      <c r="AX1171" s="134" t="str">
        <v>( 訪看41 )第    358 号</v>
      </c>
      <c r="BM1171" s="134" t="s">
        <v>12753</v>
      </c>
      <c r="BN1171" s="134" t="s">
        <v>12754</v>
      </c>
      <c r="BO1171" s="134" t="s">
        <v>12755</v>
      </c>
      <c r="BP1171" s="134" t="s">
        <v>12756</v>
      </c>
      <c r="BQ1171" s="134" t="s">
        <v>12757</v>
      </c>
      <c r="BR1171" s="134" t="s">
        <v>12758</v>
      </c>
      <c r="BS1171" s="134" t="s">
        <v>12759</v>
      </c>
      <c r="BT1171" s="134" t="s">
        <v>12760</v>
      </c>
      <c r="BU1171" s="134" t="s">
        <v>12761</v>
      </c>
    </row>
    <row r="1172" spans="1:75" ht="120" customHeight="1" thickBot="1">
      <c r="A1172" s="133"/>
      <c r="B1172" s="184"/>
      <c r="C1172" s="140" t="s">
        <v>3366</v>
      </c>
      <c r="D1172" s="184"/>
      <c r="E1172" s="174" t="s">
        <v>3367</v>
      </c>
      <c r="F1172" s="174"/>
      <c r="G1172" s="184"/>
      <c r="H1172" s="175" t="s">
        <v>3368</v>
      </c>
      <c r="I1172" s="175"/>
      <c r="J1172" s="184"/>
      <c r="K1172" s="175" t="s">
        <v>3369</v>
      </c>
      <c r="L1172" s="175"/>
      <c r="M1172" s="184"/>
      <c r="N1172" s="182" t="s">
        <v>3370</v>
      </c>
      <c r="O1172" s="182"/>
      <c r="P1172" s="184"/>
      <c r="Q1172" s="141" t="s">
        <v>3371</v>
      </c>
      <c r="R1172" s="184"/>
      <c r="S1172" s="173" t="s">
        <v>3372</v>
      </c>
      <c r="T1172" s="173"/>
      <c r="U1172" s="173"/>
      <c r="V1172" s="173"/>
      <c r="W1172" s="184"/>
      <c r="X1172" s="133"/>
      <c r="Y1172" s="133"/>
      <c r="AB1172" s="134" t="s">
        <v>9527</v>
      </c>
      <c r="AC1172" s="146" t="str" cm="1">
        <f t="array" ref="AC1172:AD1172">_xlfn.TEXTSPLIT(H1172,CHAR(10))</f>
        <v>医療法人社団幸嶺会</v>
      </c>
      <c r="AD1172" s="146" t="str">
        <v>訪問看護ステーション　南大橋</v>
      </c>
      <c r="AE1172" s="146" t="s">
        <v>8307</v>
      </c>
      <c r="AF1172" s="134" t="s">
        <v>8308</v>
      </c>
      <c r="AG1172" s="134" t="str" cm="1">
        <f t="array" ref="AG1172">_xlfn.TEXTJOIN(",",TRUE,_xlfn._xlws.FILTER(市町村コード!$B$2:$B$186,ISNUMBER(SEARCH(市町村コード!$B$2:$B$186,K1172))))</f>
        <v>札幌市</v>
      </c>
      <c r="AH1172" s="134" t="s">
        <v>6712</v>
      </c>
      <c r="AI1172" s="134" t="str">
        <f t="shared" si="36"/>
        <v xml:space="preserve">
札幌市豊平区豊平４条３丁目３番２号さんぱちビルⅡ７０３</v>
      </c>
      <c r="AJ1172" s="134" t="str">
        <f t="shared" si="37"/>
        <v>〒062－0904</v>
      </c>
      <c r="AK1172" s="134" t="s">
        <v>7138</v>
      </c>
      <c r="AO1172" s="142" t="s">
        <v>3371</v>
      </c>
      <c r="AP1172" s="134" t="str" cm="1">
        <f t="array" ref="AP1172:AZ1172">_xlfn.TEXTSPLIT(AO1172,CHAR(10))</f>
        <v>( 訪看10 )第    701 号</v>
      </c>
      <c r="AQ1172" s="134" t="str">
        <v>( 訪看23 )第   1104 号</v>
      </c>
      <c r="AR1172" s="134" t="str">
        <v>( 訪看24 )第   1025 号</v>
      </c>
      <c r="AS1172" s="134" t="str">
        <v>( 訪看25 )第   1105 号</v>
      </c>
      <c r="AT1172" s="134" t="str">
        <v>( 訪看27 )第    398 号</v>
      </c>
      <c r="AU1172" s="134" t="str">
        <v>( 訪看28 )第    263 号</v>
      </c>
      <c r="AV1172" s="134" t="str">
        <v>( 訪看35 )第     72 号</v>
      </c>
      <c r="AW1172" s="134" t="str">
        <v>( 訪看37 )第     28 号</v>
      </c>
      <c r="AX1172" s="134" t="str">
        <v>( 訪ベⅠ１ )第    414 号</v>
      </c>
      <c r="AY1172" s="134" t="str">
        <v>( 訪ベⅠ１注 )第    300 号</v>
      </c>
      <c r="AZ1172" s="134" t="str">
        <v>( 訪看41 )第    357 号</v>
      </c>
      <c r="BM1172" s="134" t="s">
        <v>12762</v>
      </c>
      <c r="BN1172" s="134" t="s">
        <v>12763</v>
      </c>
      <c r="BO1172" s="134" t="s">
        <v>12764</v>
      </c>
      <c r="BP1172" s="134" t="s">
        <v>12765</v>
      </c>
      <c r="BQ1172" s="134" t="s">
        <v>12766</v>
      </c>
      <c r="BR1172" s="134" t="s">
        <v>12767</v>
      </c>
      <c r="BS1172" s="134" t="s">
        <v>12768</v>
      </c>
      <c r="BT1172" s="134" t="s">
        <v>12769</v>
      </c>
      <c r="BU1172" s="134" t="s">
        <v>12770</v>
      </c>
      <c r="BV1172" s="134" t="s">
        <v>12771</v>
      </c>
      <c r="BW1172" s="134" t="s">
        <v>12772</v>
      </c>
    </row>
    <row r="1173" spans="1:75" ht="24.95" customHeight="1" thickBot="1">
      <c r="A1173" s="133"/>
      <c r="B1173" s="184"/>
      <c r="C1173" s="133"/>
      <c r="D1173" s="184"/>
      <c r="E1173" s="133"/>
      <c r="F1173" s="133"/>
      <c r="G1173" s="184"/>
      <c r="H1173" s="133"/>
      <c r="I1173" s="133"/>
      <c r="J1173" s="184"/>
      <c r="K1173" s="133"/>
      <c r="L1173" s="133"/>
      <c r="M1173" s="184"/>
      <c r="N1173" s="133"/>
      <c r="O1173" s="133"/>
      <c r="P1173" s="184"/>
      <c r="Q1173" s="133"/>
      <c r="R1173" s="184"/>
      <c r="S1173" s="133"/>
      <c r="T1173" s="133"/>
      <c r="U1173" s="133"/>
      <c r="V1173" s="133"/>
      <c r="W1173" s="184"/>
      <c r="X1173" s="133"/>
      <c r="Y1173" s="133"/>
      <c r="AB1173" s="134" t="s">
        <v>6911</v>
      </c>
      <c r="AC1173" s="146" t="e" cm="1">
        <f t="array" ref="AC1173">_xlfn.TEXTSPLIT(H1173,CHAR(10))</f>
        <v>#VALUE!</v>
      </c>
      <c r="AD1173" s="146"/>
      <c r="AE1173" s="146" t="e">
        <v>#VALUE!</v>
      </c>
      <c r="AG1173" s="134" t="e" cm="1" vm="1">
        <f t="array" ref="AG1173">_xlfn.TEXTJOIN(",",TRUE,_xlfn._xlws.FILTER(市町村コード!$B$2:$B$186,ISNUMBER(SEARCH(市町村コード!$B$2:$B$186,K1173))))</f>
        <v>#VALUE!</v>
      </c>
      <c r="AH1173" s="134" t="e" vm="1">
        <v>#VALUE!</v>
      </c>
      <c r="AI1173" s="134" t="str">
        <f t="shared" si="36"/>
        <v/>
      </c>
      <c r="AJ1173" s="134" t="str">
        <f t="shared" si="37"/>
        <v/>
      </c>
      <c r="AK1173" s="134" t="s">
        <v>6911</v>
      </c>
      <c r="AO1173" s="133"/>
      <c r="AP1173" s="134" t="e" cm="1">
        <f t="array" ref="AP1173">_xlfn.TEXTSPLIT(AO1173,CHAR(10))</f>
        <v>#VALUE!</v>
      </c>
      <c r="BM1173" s="134" t="e">
        <v>#VALUE!</v>
      </c>
    </row>
    <row r="1174" spans="1:75" ht="0.95" customHeight="1">
      <c r="A1174" s="133"/>
      <c r="B1174" s="183"/>
      <c r="C1174" s="183"/>
      <c r="D1174" s="183"/>
      <c r="E1174" s="183"/>
      <c r="F1174" s="183"/>
      <c r="G1174" s="183"/>
      <c r="H1174" s="183"/>
      <c r="I1174" s="183"/>
      <c r="J1174" s="183"/>
      <c r="K1174" s="183"/>
      <c r="L1174" s="183"/>
      <c r="M1174" s="183"/>
      <c r="N1174" s="183"/>
      <c r="O1174" s="183"/>
      <c r="P1174" s="183"/>
      <c r="Q1174" s="183"/>
      <c r="R1174" s="183"/>
      <c r="S1174" s="183"/>
      <c r="T1174" s="183"/>
      <c r="U1174" s="183"/>
      <c r="V1174" s="183"/>
      <c r="W1174" s="133"/>
      <c r="X1174" s="133"/>
      <c r="Y1174" s="133"/>
      <c r="AB1174" s="134" t="s">
        <v>6911</v>
      </c>
      <c r="AC1174" s="146" t="e" cm="1">
        <f t="array" ref="AC1174">_xlfn.TEXTSPLIT(H1174,CHAR(10))</f>
        <v>#VALUE!</v>
      </c>
      <c r="AD1174" s="146"/>
      <c r="AE1174" s="146" t="e">
        <v>#VALUE!</v>
      </c>
      <c r="AG1174" s="134" t="e" cm="1" vm="1">
        <f t="array" ref="AG1174">_xlfn.TEXTJOIN(",",TRUE,_xlfn._xlws.FILTER(市町村コード!$B$2:$B$186,ISNUMBER(SEARCH(市町村コード!$B$2:$B$186,K1174))))</f>
        <v>#VALUE!</v>
      </c>
      <c r="AH1174" s="134" t="e" vm="1">
        <v>#VALUE!</v>
      </c>
      <c r="AI1174" s="134" t="str">
        <f t="shared" si="36"/>
        <v/>
      </c>
      <c r="AJ1174" s="134" t="str">
        <f t="shared" si="37"/>
        <v/>
      </c>
      <c r="AK1174" s="134" t="s">
        <v>6911</v>
      </c>
      <c r="AP1174" s="134" t="e" cm="1">
        <f t="array" ref="AP1174">_xlfn.TEXTSPLIT(AO1174,CHAR(10))</f>
        <v>#VALUE!</v>
      </c>
      <c r="BM1174" s="134" t="e">
        <v>#VALUE!</v>
      </c>
    </row>
    <row r="1175" spans="1:75" ht="60" customHeight="1">
      <c r="A1175" s="133"/>
      <c r="B1175" s="133"/>
      <c r="C1175" s="133"/>
      <c r="D1175" s="133"/>
      <c r="E1175" s="133"/>
      <c r="F1175" s="133"/>
      <c r="G1175" s="133"/>
      <c r="H1175" s="133"/>
      <c r="I1175" s="133"/>
      <c r="J1175" s="133"/>
      <c r="K1175" s="133"/>
      <c r="L1175" s="133"/>
      <c r="M1175" s="133"/>
      <c r="N1175" s="133"/>
      <c r="O1175" s="133"/>
      <c r="P1175" s="133"/>
      <c r="Q1175" s="133"/>
      <c r="R1175" s="133"/>
      <c r="S1175" s="133"/>
      <c r="T1175" s="133"/>
      <c r="U1175" s="133"/>
      <c r="V1175" s="133"/>
      <c r="W1175" s="133"/>
      <c r="X1175" s="133"/>
      <c r="Y1175" s="133"/>
      <c r="AB1175" s="134" t="s">
        <v>6911</v>
      </c>
      <c r="AC1175" s="146" t="e" cm="1">
        <f t="array" ref="AC1175">_xlfn.TEXTSPLIT(H1175,CHAR(10))</f>
        <v>#VALUE!</v>
      </c>
      <c r="AD1175" s="146"/>
      <c r="AE1175" s="146" t="e">
        <v>#VALUE!</v>
      </c>
      <c r="AG1175" s="134" t="e" cm="1" vm="1">
        <f t="array" ref="AG1175">_xlfn.TEXTJOIN(",",TRUE,_xlfn._xlws.FILTER(市町村コード!$B$2:$B$186,ISNUMBER(SEARCH(市町村コード!$B$2:$B$186,K1175))))</f>
        <v>#VALUE!</v>
      </c>
      <c r="AH1175" s="134" t="e" vm="1">
        <v>#VALUE!</v>
      </c>
      <c r="AI1175" s="134" t="str">
        <f t="shared" si="36"/>
        <v/>
      </c>
      <c r="AJ1175" s="134" t="str">
        <f t="shared" si="37"/>
        <v/>
      </c>
      <c r="AK1175" s="134" t="s">
        <v>6911</v>
      </c>
      <c r="AO1175" s="133"/>
      <c r="AP1175" s="134" t="e" cm="1">
        <f t="array" ref="AP1175">_xlfn.TEXTSPLIT(AO1175,CHAR(10))</f>
        <v>#VALUE!</v>
      </c>
      <c r="BM1175" s="134" t="e">
        <v>#VALUE!</v>
      </c>
    </row>
    <row r="1176" spans="1:75" ht="12" customHeight="1">
      <c r="A1176" s="133"/>
      <c r="B1176" s="133"/>
      <c r="C1176" s="133"/>
      <c r="D1176" s="133"/>
      <c r="E1176" s="133"/>
      <c r="F1176" s="133"/>
      <c r="G1176" s="133"/>
      <c r="H1176" s="133"/>
      <c r="I1176" s="133"/>
      <c r="J1176" s="133"/>
      <c r="K1176" s="133"/>
      <c r="L1176" s="133"/>
      <c r="M1176" s="133"/>
      <c r="N1176" s="133"/>
      <c r="O1176" s="133"/>
      <c r="P1176" s="133"/>
      <c r="Q1176" s="133"/>
      <c r="R1176" s="133"/>
      <c r="S1176" s="133"/>
      <c r="T1176" s="133"/>
      <c r="U1176" s="133"/>
      <c r="V1176" s="133"/>
      <c r="W1176" s="133"/>
      <c r="X1176" s="133"/>
      <c r="Y1176" s="133"/>
      <c r="AB1176" s="134" t="s">
        <v>6911</v>
      </c>
      <c r="AC1176" s="146" t="e" cm="1">
        <f t="array" ref="AC1176">_xlfn.TEXTSPLIT(H1176,CHAR(10))</f>
        <v>#VALUE!</v>
      </c>
      <c r="AD1176" s="146"/>
      <c r="AE1176" s="146" t="e">
        <v>#VALUE!</v>
      </c>
      <c r="AG1176" s="134" t="e" cm="1" vm="1">
        <f t="array" ref="AG1176">_xlfn.TEXTJOIN(",",TRUE,_xlfn._xlws.FILTER(市町村コード!$B$2:$B$186,ISNUMBER(SEARCH(市町村コード!$B$2:$B$186,K1176))))</f>
        <v>#VALUE!</v>
      </c>
      <c r="AH1176" s="134" t="e" vm="1">
        <v>#VALUE!</v>
      </c>
      <c r="AI1176" s="134" t="str">
        <f t="shared" si="36"/>
        <v/>
      </c>
      <c r="AJ1176" s="134" t="str">
        <f t="shared" si="37"/>
        <v/>
      </c>
      <c r="AK1176" s="134" t="s">
        <v>6911</v>
      </c>
      <c r="AO1176" s="133"/>
      <c r="AP1176" s="134" t="e" cm="1">
        <f t="array" ref="AP1176">_xlfn.TEXTSPLIT(AO1176,CHAR(10))</f>
        <v>#VALUE!</v>
      </c>
      <c r="BM1176" s="134" t="e">
        <v>#VALUE!</v>
      </c>
    </row>
    <row r="1177" spans="1:75" ht="8.1" customHeight="1">
      <c r="A1177" s="133"/>
      <c r="B1177" s="133"/>
      <c r="C1177" s="133"/>
      <c r="D1177" s="133"/>
      <c r="E1177" s="133"/>
      <c r="F1177" s="133"/>
      <c r="G1177" s="133"/>
      <c r="H1177" s="133"/>
      <c r="I1177" s="178" t="s">
        <v>476</v>
      </c>
      <c r="J1177" s="178"/>
      <c r="K1177" s="178"/>
      <c r="L1177" s="133"/>
      <c r="M1177" s="133"/>
      <c r="N1177" s="133"/>
      <c r="O1177" s="133"/>
      <c r="P1177" s="133"/>
      <c r="Q1177" s="133"/>
      <c r="R1177" s="133"/>
      <c r="S1177" s="133"/>
      <c r="T1177" s="133"/>
      <c r="U1177" s="133"/>
      <c r="V1177" s="133"/>
      <c r="W1177" s="133"/>
      <c r="X1177" s="133"/>
      <c r="Y1177" s="133"/>
      <c r="AB1177" s="134" t="s">
        <v>6911</v>
      </c>
      <c r="AC1177" s="146" t="e" cm="1">
        <f t="array" ref="AC1177">_xlfn.TEXTSPLIT(H1177,CHAR(10))</f>
        <v>#VALUE!</v>
      </c>
      <c r="AD1177" s="146"/>
      <c r="AE1177" s="146" t="e">
        <v>#VALUE!</v>
      </c>
      <c r="AG1177" s="134" t="e" cm="1" vm="1">
        <f t="array" ref="AG1177">_xlfn.TEXTJOIN(",",TRUE,_xlfn._xlws.FILTER(市町村コード!$B$2:$B$186,ISNUMBER(SEARCH(市町村コード!$B$2:$B$186,K1177))))</f>
        <v>#VALUE!</v>
      </c>
      <c r="AH1177" s="134" t="e" vm="1">
        <v>#VALUE!</v>
      </c>
      <c r="AI1177" s="134" t="str">
        <f t="shared" si="36"/>
        <v/>
      </c>
      <c r="AJ1177" s="134" t="str">
        <f t="shared" si="37"/>
        <v/>
      </c>
      <c r="AK1177" s="134" t="s">
        <v>6911</v>
      </c>
      <c r="AO1177" s="133"/>
      <c r="AP1177" s="134" t="e" cm="1">
        <f t="array" ref="AP1177">_xlfn.TEXTSPLIT(AO1177,CHAR(10))</f>
        <v>#VALUE!</v>
      </c>
      <c r="BM1177" s="134" t="e">
        <v>#VALUE!</v>
      </c>
    </row>
    <row r="1178" spans="1:75" ht="12" customHeight="1">
      <c r="A1178" s="133"/>
      <c r="B1178" s="179"/>
      <c r="C1178" s="179"/>
      <c r="D1178" s="179"/>
      <c r="E1178" s="179"/>
      <c r="F1178" s="133"/>
      <c r="G1178" s="133"/>
      <c r="H1178" s="133"/>
      <c r="I1178" s="178"/>
      <c r="J1178" s="178"/>
      <c r="K1178" s="178"/>
      <c r="L1178" s="133"/>
      <c r="M1178" s="133"/>
      <c r="N1178" s="133"/>
      <c r="O1178" s="133"/>
      <c r="P1178" s="133"/>
      <c r="Q1178" s="133"/>
      <c r="R1178" s="133"/>
      <c r="S1178" s="133"/>
      <c r="T1178" s="133"/>
      <c r="U1178" s="133"/>
      <c r="V1178" s="133"/>
      <c r="W1178" s="133"/>
      <c r="X1178" s="133"/>
      <c r="Y1178" s="133"/>
      <c r="AB1178" s="134" t="s">
        <v>6911</v>
      </c>
      <c r="AC1178" s="146" t="e" cm="1">
        <f t="array" ref="AC1178">_xlfn.TEXTSPLIT(H1178,CHAR(10))</f>
        <v>#VALUE!</v>
      </c>
      <c r="AD1178" s="146"/>
      <c r="AE1178" s="146" t="e">
        <v>#VALUE!</v>
      </c>
      <c r="AG1178" s="134" t="e" cm="1" vm="1">
        <f t="array" ref="AG1178">_xlfn.TEXTJOIN(",",TRUE,_xlfn._xlws.FILTER(市町村コード!$B$2:$B$186,ISNUMBER(SEARCH(市町村コード!$B$2:$B$186,K1178))))</f>
        <v>#VALUE!</v>
      </c>
      <c r="AH1178" s="134" t="e" vm="1">
        <v>#VALUE!</v>
      </c>
      <c r="AI1178" s="134" t="str">
        <f t="shared" si="36"/>
        <v/>
      </c>
      <c r="AJ1178" s="134" t="str">
        <f t="shared" si="37"/>
        <v/>
      </c>
      <c r="AK1178" s="134" t="s">
        <v>6911</v>
      </c>
      <c r="AO1178" s="133"/>
      <c r="AP1178" s="134" t="e" cm="1">
        <f t="array" ref="AP1178">_xlfn.TEXTSPLIT(AO1178,CHAR(10))</f>
        <v>#VALUE!</v>
      </c>
      <c r="BM1178" s="134" t="e">
        <v>#VALUE!</v>
      </c>
    </row>
    <row r="1179" spans="1:75" ht="14.1" customHeight="1">
      <c r="A1179" s="133"/>
      <c r="B1179" s="133"/>
      <c r="C1179" s="180" t="s">
        <v>477</v>
      </c>
      <c r="D1179" s="180"/>
      <c r="E1179" s="180"/>
      <c r="F1179" s="180"/>
      <c r="G1179" s="180"/>
      <c r="H1179" s="180"/>
      <c r="I1179" s="180"/>
      <c r="J1179" s="180"/>
      <c r="K1179" s="180"/>
      <c r="L1179" s="133"/>
      <c r="M1179" s="133"/>
      <c r="N1179" s="133"/>
      <c r="O1179" s="181" t="s">
        <v>478</v>
      </c>
      <c r="P1179" s="181"/>
      <c r="Q1179" s="181"/>
      <c r="R1179" s="181"/>
      <c r="S1179" s="181"/>
      <c r="T1179" s="135" t="s">
        <v>1011</v>
      </c>
      <c r="U1179" s="136" t="s">
        <v>480</v>
      </c>
      <c r="V1179" s="133"/>
      <c r="W1179" s="133"/>
      <c r="X1179" s="133"/>
      <c r="Y1179" s="133"/>
      <c r="AB1179" s="134" t="s">
        <v>6911</v>
      </c>
      <c r="AC1179" s="146" t="e" cm="1">
        <f t="array" ref="AC1179">_xlfn.TEXTSPLIT(H1179,CHAR(10))</f>
        <v>#VALUE!</v>
      </c>
      <c r="AD1179" s="146"/>
      <c r="AE1179" s="146" t="e">
        <v>#VALUE!</v>
      </c>
      <c r="AG1179" s="134" t="e" cm="1" vm="1">
        <f t="array" ref="AG1179">_xlfn.TEXTJOIN(",",TRUE,_xlfn._xlws.FILTER(市町村コード!$B$2:$B$186,ISNUMBER(SEARCH(市町村コード!$B$2:$B$186,K1179))))</f>
        <v>#VALUE!</v>
      </c>
      <c r="AH1179" s="134" t="e" vm="1">
        <v>#VALUE!</v>
      </c>
      <c r="AI1179" s="134" t="str">
        <f t="shared" si="36"/>
        <v/>
      </c>
      <c r="AJ1179" s="134" t="str">
        <f t="shared" si="37"/>
        <v/>
      </c>
      <c r="AK1179" s="134" t="s">
        <v>6911</v>
      </c>
      <c r="AP1179" s="134" t="e" cm="1">
        <f t="array" ref="AP1179">_xlfn.TEXTSPLIT(AO1179,CHAR(10))</f>
        <v>#VALUE!</v>
      </c>
      <c r="BM1179" s="134" t="e">
        <v>#VALUE!</v>
      </c>
    </row>
    <row r="1180" spans="1:75" ht="0.95" customHeight="1" thickBot="1">
      <c r="A1180" s="133"/>
      <c r="B1180" s="133"/>
      <c r="C1180" s="133"/>
      <c r="D1180" s="133"/>
      <c r="E1180" s="133"/>
      <c r="F1180" s="133"/>
      <c r="G1180" s="133"/>
      <c r="H1180" s="133"/>
      <c r="I1180" s="133"/>
      <c r="J1180" s="133"/>
      <c r="K1180" s="133"/>
      <c r="L1180" s="133"/>
      <c r="M1180" s="133"/>
      <c r="N1180" s="133"/>
      <c r="O1180" s="133"/>
      <c r="P1180" s="133"/>
      <c r="Q1180" s="133"/>
      <c r="R1180" s="133"/>
      <c r="S1180" s="133"/>
      <c r="T1180" s="133"/>
      <c r="U1180" s="133"/>
      <c r="V1180" s="133"/>
      <c r="W1180" s="133"/>
      <c r="X1180" s="133"/>
      <c r="Y1180" s="133"/>
      <c r="AB1180" s="134" t="s">
        <v>6911</v>
      </c>
      <c r="AC1180" s="146" t="e" cm="1">
        <f t="array" ref="AC1180">_xlfn.TEXTSPLIT(H1180,CHAR(10))</f>
        <v>#VALUE!</v>
      </c>
      <c r="AD1180" s="146"/>
      <c r="AE1180" s="146" t="e">
        <v>#VALUE!</v>
      </c>
      <c r="AG1180" s="134" t="e" cm="1" vm="1">
        <f t="array" ref="AG1180">_xlfn.TEXTJOIN(",",TRUE,_xlfn._xlws.FILTER(市町村コード!$B$2:$B$186,ISNUMBER(SEARCH(市町村コード!$B$2:$B$186,K1180))))</f>
        <v>#VALUE!</v>
      </c>
      <c r="AH1180" s="134" t="e" vm="1">
        <v>#VALUE!</v>
      </c>
      <c r="AI1180" s="134" t="str">
        <f t="shared" si="36"/>
        <v/>
      </c>
      <c r="AJ1180" s="134" t="str">
        <f t="shared" si="37"/>
        <v/>
      </c>
      <c r="AK1180" s="134" t="s">
        <v>6911</v>
      </c>
      <c r="AO1180" s="133"/>
      <c r="AP1180" s="134" t="e" cm="1">
        <f t="array" ref="AP1180">_xlfn.TEXTSPLIT(AO1180,CHAR(10))</f>
        <v>#VALUE!</v>
      </c>
      <c r="BM1180" s="134" t="e">
        <v>#VALUE!</v>
      </c>
    </row>
    <row r="1181" spans="1:75" ht="0.95" customHeight="1">
      <c r="A1181" s="133"/>
      <c r="B1181" s="176"/>
      <c r="C1181" s="176"/>
      <c r="D1181" s="176"/>
      <c r="E1181" s="176"/>
      <c r="F1181" s="176"/>
      <c r="G1181" s="176"/>
      <c r="H1181" s="176"/>
      <c r="I1181" s="176"/>
      <c r="J1181" s="176"/>
      <c r="K1181" s="176"/>
      <c r="L1181" s="176"/>
      <c r="M1181" s="176"/>
      <c r="N1181" s="176"/>
      <c r="O1181" s="176"/>
      <c r="P1181" s="176"/>
      <c r="Q1181" s="176"/>
      <c r="R1181" s="176"/>
      <c r="S1181" s="176"/>
      <c r="T1181" s="176"/>
      <c r="U1181" s="176"/>
      <c r="V1181" s="176"/>
      <c r="W1181" s="176"/>
      <c r="X1181" s="133"/>
      <c r="Y1181" s="133"/>
      <c r="AB1181" s="134" t="s">
        <v>6911</v>
      </c>
      <c r="AC1181" s="146" t="e" cm="1">
        <f t="array" ref="AC1181">_xlfn.TEXTSPLIT(H1181,CHAR(10))</f>
        <v>#VALUE!</v>
      </c>
      <c r="AD1181" s="146"/>
      <c r="AE1181" s="146" t="e">
        <v>#VALUE!</v>
      </c>
      <c r="AG1181" s="134" t="e" cm="1" vm="1">
        <f t="array" ref="AG1181">_xlfn.TEXTJOIN(",",TRUE,_xlfn._xlws.FILTER(市町村コード!$B$2:$B$186,ISNUMBER(SEARCH(市町村コード!$B$2:$B$186,K1181))))</f>
        <v>#VALUE!</v>
      </c>
      <c r="AH1181" s="134" t="e" vm="1">
        <v>#VALUE!</v>
      </c>
      <c r="AI1181" s="134" t="str">
        <f t="shared" si="36"/>
        <v/>
      </c>
      <c r="AJ1181" s="134" t="str">
        <f t="shared" si="37"/>
        <v/>
      </c>
      <c r="AK1181" s="134" t="s">
        <v>6911</v>
      </c>
      <c r="AP1181" s="134" t="e" cm="1">
        <f t="array" ref="AP1181">_xlfn.TEXTSPLIT(AO1181,CHAR(10))</f>
        <v>#VALUE!</v>
      </c>
      <c r="BM1181" s="134" t="e">
        <v>#VALUE!</v>
      </c>
    </row>
    <row r="1182" spans="1:75" ht="15.95" customHeight="1" thickBot="1">
      <c r="A1182" s="133"/>
      <c r="B1182" s="137"/>
      <c r="C1182" s="138" t="s">
        <v>481</v>
      </c>
      <c r="D1182" s="137"/>
      <c r="E1182" s="177" t="s">
        <v>482</v>
      </c>
      <c r="F1182" s="177"/>
      <c r="G1182" s="137"/>
      <c r="H1182" s="177" t="s">
        <v>483</v>
      </c>
      <c r="I1182" s="177"/>
      <c r="J1182" s="137"/>
      <c r="K1182" s="177" t="s">
        <v>484</v>
      </c>
      <c r="L1182" s="177"/>
      <c r="M1182" s="137"/>
      <c r="N1182" s="177" t="s">
        <v>485</v>
      </c>
      <c r="O1182" s="177"/>
      <c r="P1182" s="137"/>
      <c r="Q1182" s="139" t="s">
        <v>486</v>
      </c>
      <c r="R1182" s="137"/>
      <c r="S1182" s="177" t="s">
        <v>487</v>
      </c>
      <c r="T1182" s="177"/>
      <c r="U1182" s="177"/>
      <c r="V1182" s="177"/>
      <c r="W1182" s="137"/>
      <c r="X1182" s="133"/>
      <c r="Y1182" s="133"/>
      <c r="AB1182" s="134" t="s">
        <v>482</v>
      </c>
      <c r="AC1182" s="146" t="str" cm="1">
        <f t="array" ref="AC1182">_xlfn.TEXTSPLIT(H1182,CHAR(10))</f>
        <v>事業者名/事業所名</v>
      </c>
      <c r="AD1182" s="146"/>
      <c r="AE1182" s="146" t="s">
        <v>483</v>
      </c>
      <c r="AG1182" s="134" t="e" cm="1" vm="1">
        <f t="array" ref="AG1182">_xlfn.TEXTJOIN(",",TRUE,_xlfn._xlws.FILTER(市町村コード!$B$2:$B$186,ISNUMBER(SEARCH(市町村コード!$B$2:$B$186,K1182))))</f>
        <v>#VALUE!</v>
      </c>
      <c r="AH1182" s="134" t="e" vm="1">
        <v>#VALUE!</v>
      </c>
      <c r="AI1182" s="134" t="str">
        <f t="shared" si="36"/>
        <v/>
      </c>
      <c r="AJ1182" s="134" t="str">
        <f t="shared" si="37"/>
        <v>事業所所在地</v>
      </c>
      <c r="AK1182" s="134" t="s">
        <v>484</v>
      </c>
      <c r="AO1182" s="139" t="s">
        <v>486</v>
      </c>
      <c r="AP1182" s="134" t="str" cm="1">
        <f t="array" ref="AP1182">_xlfn.TEXTSPLIT(AO1182,CHAR(10))</f>
        <v>受理番号</v>
      </c>
      <c r="BM1182" s="134" t="s">
        <v>486</v>
      </c>
    </row>
    <row r="1183" spans="1:75" ht="57" customHeight="1" thickBot="1">
      <c r="A1183" s="133"/>
      <c r="B1183" s="184"/>
      <c r="C1183" s="140" t="s">
        <v>3373</v>
      </c>
      <c r="D1183" s="184"/>
      <c r="E1183" s="174" t="s">
        <v>3374</v>
      </c>
      <c r="F1183" s="174"/>
      <c r="G1183" s="184"/>
      <c r="H1183" s="175" t="s">
        <v>3375</v>
      </c>
      <c r="I1183" s="175"/>
      <c r="J1183" s="184"/>
      <c r="K1183" s="175" t="s">
        <v>3376</v>
      </c>
      <c r="L1183" s="175"/>
      <c r="M1183" s="184"/>
      <c r="N1183" s="182" t="s">
        <v>3377</v>
      </c>
      <c r="O1183" s="182"/>
      <c r="P1183" s="184"/>
      <c r="Q1183" s="141" t="s">
        <v>3378</v>
      </c>
      <c r="R1183" s="184"/>
      <c r="S1183" s="173" t="s">
        <v>3379</v>
      </c>
      <c r="T1183" s="173"/>
      <c r="U1183" s="173"/>
      <c r="V1183" s="173"/>
      <c r="W1183" s="184"/>
      <c r="X1183" s="133"/>
      <c r="Y1183" s="133"/>
      <c r="AB1183" s="134" t="s">
        <v>9528</v>
      </c>
      <c r="AC1183" s="146" t="str" cm="1">
        <f t="array" ref="AC1183:AD1183">_xlfn.TEXTSPLIT(H1183,CHAR(10))</f>
        <v>株式会社スピリアート</v>
      </c>
      <c r="AD1183" s="146" t="str">
        <v>訪問看護ステーションスピリアート</v>
      </c>
      <c r="AE1183" s="146" t="s">
        <v>8309</v>
      </c>
      <c r="AF1183" s="134" t="s">
        <v>8310</v>
      </c>
      <c r="AG1183" s="134" t="str" cm="1">
        <f t="array" ref="AG1183">_xlfn.TEXTJOIN(",",TRUE,_xlfn._xlws.FILTER(市町村コード!$B$2:$B$186,ISNUMBER(SEARCH(市町村コード!$B$2:$B$186,K1183))))</f>
        <v>札幌市</v>
      </c>
      <c r="AH1183" s="134" t="s">
        <v>6712</v>
      </c>
      <c r="AI1183" s="134" t="str">
        <f t="shared" si="36"/>
        <v xml:space="preserve">
札幌市豊平区平岸八条１２丁目３－７０－２１１</v>
      </c>
      <c r="AJ1183" s="134" t="str">
        <f t="shared" si="37"/>
        <v>〒062－0938</v>
      </c>
      <c r="AK1183" s="134" t="s">
        <v>7173</v>
      </c>
      <c r="AO1183" s="142" t="s">
        <v>3378</v>
      </c>
      <c r="AP1183" s="134" t="str" cm="1">
        <f t="array" ref="AP1183:AU1183">_xlfn.TEXTSPLIT(AO1183,CHAR(10))</f>
        <v>( 訪看10 )第    723 号</v>
      </c>
      <c r="AQ1183" s="134" t="str">
        <v>( 訪看24 )第   1045 号</v>
      </c>
      <c r="AR1183" s="134" t="str">
        <v>( 訪看25 )第   1126 号</v>
      </c>
      <c r="AS1183" s="134" t="str">
        <v>( 訪看27 )第    416 号</v>
      </c>
      <c r="AT1183" s="134" t="str">
        <v>( 訪看28 )第    277 号</v>
      </c>
      <c r="AU1183" s="134" t="str">
        <v>( 訪看41 )第    378 号</v>
      </c>
      <c r="BM1183" s="134" t="s">
        <v>12773</v>
      </c>
      <c r="BN1183" s="134" t="s">
        <v>12774</v>
      </c>
      <c r="BO1183" s="134" t="s">
        <v>12775</v>
      </c>
      <c r="BP1183" s="134" t="s">
        <v>12776</v>
      </c>
      <c r="BQ1183" s="134" t="s">
        <v>12777</v>
      </c>
      <c r="BR1183" s="134" t="s">
        <v>12778</v>
      </c>
    </row>
    <row r="1184" spans="1:75" ht="75" customHeight="1" thickBot="1">
      <c r="A1184" s="133"/>
      <c r="B1184" s="184"/>
      <c r="C1184" s="140" t="s">
        <v>3380</v>
      </c>
      <c r="D1184" s="184"/>
      <c r="E1184" s="174" t="s">
        <v>3381</v>
      </c>
      <c r="F1184" s="174"/>
      <c r="G1184" s="184"/>
      <c r="H1184" s="175" t="s">
        <v>3382</v>
      </c>
      <c r="I1184" s="175"/>
      <c r="J1184" s="184"/>
      <c r="K1184" s="175" t="s">
        <v>3383</v>
      </c>
      <c r="L1184" s="175"/>
      <c r="M1184" s="184"/>
      <c r="N1184" s="182" t="s">
        <v>3384</v>
      </c>
      <c r="O1184" s="182"/>
      <c r="P1184" s="184"/>
      <c r="Q1184" s="141" t="s">
        <v>3385</v>
      </c>
      <c r="R1184" s="184"/>
      <c r="S1184" s="173" t="s">
        <v>3386</v>
      </c>
      <c r="T1184" s="173"/>
      <c r="U1184" s="173"/>
      <c r="V1184" s="173"/>
      <c r="W1184" s="184"/>
      <c r="X1184" s="133"/>
      <c r="Y1184" s="133"/>
      <c r="AB1184" s="134" t="s">
        <v>9529</v>
      </c>
      <c r="AC1184" s="146" t="str" cm="1">
        <f t="array" ref="AC1184:AD1184">_xlfn.TEXTSPLIT(H1184,CHAR(10))</f>
        <v>株式会社ＭＵＲＡＭＩ</v>
      </c>
      <c r="AD1184" s="146" t="str">
        <v>訪問看護事業所　織</v>
      </c>
      <c r="AE1184" s="146" t="s">
        <v>8311</v>
      </c>
      <c r="AF1184" s="134" t="s">
        <v>8312</v>
      </c>
      <c r="AG1184" s="134" t="str" cm="1">
        <f t="array" ref="AG1184">_xlfn.TEXTJOIN(",",TRUE,_xlfn._xlws.FILTER(市町村コード!$B$2:$B$186,ISNUMBER(SEARCH(市町村コード!$B$2:$B$186,K1184))))</f>
        <v>札幌市</v>
      </c>
      <c r="AH1184" s="134" t="s">
        <v>6712</v>
      </c>
      <c r="AI1184" s="134" t="str">
        <f t="shared" si="36"/>
        <v xml:space="preserve">
札幌市白石区平和通６丁目南３－４</v>
      </c>
      <c r="AJ1184" s="134" t="str">
        <f t="shared" si="37"/>
        <v>〒003－0028</v>
      </c>
      <c r="AK1184" s="134" t="s">
        <v>6950</v>
      </c>
      <c r="AO1184" s="142" t="s">
        <v>3385</v>
      </c>
      <c r="AP1184" s="134" t="str" cm="1">
        <f t="array" ref="AP1184:AV1184">_xlfn.TEXTSPLIT(AO1184,CHAR(10))</f>
        <v>( 訪看10 )第    753 号</v>
      </c>
      <c r="AQ1184" s="134" t="str">
        <v>( 訪看23 )第   1130 号</v>
      </c>
      <c r="AR1184" s="134" t="str">
        <v>( 訪看24 )第   1032 号</v>
      </c>
      <c r="AS1184" s="134" t="str">
        <v>( 訪看25 )第   1113 号</v>
      </c>
      <c r="AT1184" s="134" t="str">
        <v>( 訪看27 )第    440 号</v>
      </c>
      <c r="AU1184" s="134" t="str">
        <v>( 訪ベⅠ１ )第    480 号</v>
      </c>
      <c r="AV1184" s="134" t="str">
        <v>( 訪看41 )第    422 号</v>
      </c>
      <c r="BM1184" s="134" t="s">
        <v>12779</v>
      </c>
      <c r="BN1184" s="134" t="s">
        <v>12780</v>
      </c>
      <c r="BO1184" s="134" t="s">
        <v>12781</v>
      </c>
      <c r="BP1184" s="134" t="s">
        <v>12782</v>
      </c>
      <c r="BQ1184" s="134" t="s">
        <v>12783</v>
      </c>
      <c r="BR1184" s="134" t="s">
        <v>12784</v>
      </c>
      <c r="BS1184" s="134" t="s">
        <v>12785</v>
      </c>
    </row>
    <row r="1185" spans="1:72" ht="66" customHeight="1" thickBot="1">
      <c r="A1185" s="133"/>
      <c r="B1185" s="184"/>
      <c r="C1185" s="140" t="s">
        <v>3387</v>
      </c>
      <c r="D1185" s="184"/>
      <c r="E1185" s="174" t="s">
        <v>3388</v>
      </c>
      <c r="F1185" s="174"/>
      <c r="G1185" s="184"/>
      <c r="H1185" s="175" t="s">
        <v>3389</v>
      </c>
      <c r="I1185" s="175"/>
      <c r="J1185" s="184"/>
      <c r="K1185" s="175" t="s">
        <v>3390</v>
      </c>
      <c r="L1185" s="175"/>
      <c r="M1185" s="184"/>
      <c r="N1185" s="182" t="s">
        <v>3391</v>
      </c>
      <c r="O1185" s="182"/>
      <c r="P1185" s="184"/>
      <c r="Q1185" s="141" t="s">
        <v>3392</v>
      </c>
      <c r="R1185" s="184"/>
      <c r="S1185" s="173" t="s">
        <v>3393</v>
      </c>
      <c r="T1185" s="173"/>
      <c r="U1185" s="173"/>
      <c r="V1185" s="173"/>
      <c r="W1185" s="184"/>
      <c r="X1185" s="133"/>
      <c r="Y1185" s="133"/>
      <c r="AB1185" s="134" t="s">
        <v>9530</v>
      </c>
      <c r="AC1185" s="146" t="str" cm="1">
        <f t="array" ref="AC1185:AD1185">_xlfn.TEXTSPLIT(H1185,CHAR(10))</f>
        <v>ファミリー・ホスピス株式会社</v>
      </c>
      <c r="AD1185" s="146" t="str">
        <v>訪問看護ファミリー・ホスピス月寒東</v>
      </c>
      <c r="AE1185" s="146" t="s">
        <v>8246</v>
      </c>
      <c r="AF1185" s="134" t="s">
        <v>8313</v>
      </c>
      <c r="AG1185" s="134" t="str" cm="1">
        <f t="array" ref="AG1185">_xlfn.TEXTJOIN(",",TRUE,_xlfn._xlws.FILTER(市町村コード!$B$2:$B$186,ISNUMBER(SEARCH(市町村コード!$B$2:$B$186,K1185))))</f>
        <v>札幌市</v>
      </c>
      <c r="AH1185" s="134" t="s">
        <v>6712</v>
      </c>
      <c r="AI1185" s="134" t="str">
        <f t="shared" si="36"/>
        <v xml:space="preserve">
札幌市豊平区月寒東二条２０丁目１番５号</v>
      </c>
      <c r="AJ1185" s="134" t="str">
        <f t="shared" si="37"/>
        <v>〒062－0052</v>
      </c>
      <c r="AK1185" s="134" t="s">
        <v>7124</v>
      </c>
      <c r="AO1185" s="142" t="s">
        <v>3392</v>
      </c>
      <c r="AP1185" s="134" t="str" cm="1">
        <f t="array" ref="AP1185:AU1185">_xlfn.TEXTSPLIT(AO1185,CHAR(10))</f>
        <v>( 訪看23 )第   1103 号</v>
      </c>
      <c r="AQ1185" s="134" t="str">
        <v>( 訪看24 )第   1047 号</v>
      </c>
      <c r="AR1185" s="134" t="str">
        <v>( 訪看25 )第   1127 号</v>
      </c>
      <c r="AS1185" s="134" t="str">
        <v>( 訪看36 )第     11 号</v>
      </c>
      <c r="AT1185" s="134" t="str">
        <v>( 訪ベⅠ１ )第    495 号</v>
      </c>
      <c r="AU1185" s="134" t="str">
        <v>( 訪看41 )第    376 号</v>
      </c>
      <c r="BM1185" s="134" t="s">
        <v>12786</v>
      </c>
      <c r="BN1185" s="134" t="s">
        <v>12787</v>
      </c>
      <c r="BO1185" s="134" t="s">
        <v>12788</v>
      </c>
      <c r="BP1185" s="134" t="s">
        <v>12789</v>
      </c>
      <c r="BQ1185" s="134" t="s">
        <v>12790</v>
      </c>
      <c r="BR1185" s="134" t="s">
        <v>12791</v>
      </c>
    </row>
    <row r="1186" spans="1:72" ht="75" customHeight="1" thickBot="1">
      <c r="A1186" s="133"/>
      <c r="B1186" s="184"/>
      <c r="C1186" s="140" t="s">
        <v>3394</v>
      </c>
      <c r="D1186" s="184"/>
      <c r="E1186" s="174" t="s">
        <v>3395</v>
      </c>
      <c r="F1186" s="174"/>
      <c r="G1186" s="184"/>
      <c r="H1186" s="175" t="s">
        <v>3396</v>
      </c>
      <c r="I1186" s="175"/>
      <c r="J1186" s="184"/>
      <c r="K1186" s="175" t="s">
        <v>3397</v>
      </c>
      <c r="L1186" s="175"/>
      <c r="M1186" s="184"/>
      <c r="N1186" s="182" t="s">
        <v>3398</v>
      </c>
      <c r="O1186" s="182"/>
      <c r="P1186" s="184"/>
      <c r="Q1186" s="141" t="s">
        <v>3399</v>
      </c>
      <c r="R1186" s="184"/>
      <c r="S1186" s="173" t="s">
        <v>3400</v>
      </c>
      <c r="T1186" s="173"/>
      <c r="U1186" s="173"/>
      <c r="V1186" s="173"/>
      <c r="W1186" s="184"/>
      <c r="X1186" s="133"/>
      <c r="Y1186" s="133"/>
      <c r="AB1186" s="134" t="s">
        <v>9531</v>
      </c>
      <c r="AC1186" s="146" t="str" cm="1">
        <f t="array" ref="AC1186:AD1186">_xlfn.TEXTSPLIT(H1186,CHAR(10))</f>
        <v>合同会社Ｃ’ｚ－ｃｒｅｗ</v>
      </c>
      <c r="AD1186" s="146" t="str">
        <v>訪問看護カスミソウ</v>
      </c>
      <c r="AE1186" s="146" t="s">
        <v>8314</v>
      </c>
      <c r="AF1186" s="134" t="s">
        <v>8315</v>
      </c>
      <c r="AG1186" s="134" t="str" cm="1">
        <f t="array" ref="AG1186">_xlfn.TEXTJOIN(",",TRUE,_xlfn._xlws.FILTER(市町村コード!$B$2:$B$186,ISNUMBER(SEARCH(市町村コード!$B$2:$B$186,K1186))))</f>
        <v>札幌市</v>
      </c>
      <c r="AH1186" s="134" t="s">
        <v>6712</v>
      </c>
      <c r="AI1186" s="134" t="str">
        <f t="shared" si="36"/>
        <v xml:space="preserve">
札幌市豊平区美園四条６丁目１－２５ビューハイム４６　７０３号室</v>
      </c>
      <c r="AJ1186" s="134" t="str">
        <f t="shared" si="37"/>
        <v>〒062－0004</v>
      </c>
      <c r="AK1186" s="134" t="s">
        <v>7174</v>
      </c>
      <c r="AO1186" s="142" t="s">
        <v>3399</v>
      </c>
      <c r="AP1186" s="134" t="str" cm="1">
        <f t="array" ref="AP1186:AV1186">_xlfn.TEXTSPLIT(AO1186,CHAR(10))</f>
        <v>( 訪看10 )第    713 号</v>
      </c>
      <c r="AQ1186" s="134" t="str">
        <v>( 訪看24 )第   1038 号</v>
      </c>
      <c r="AR1186" s="134" t="str">
        <v>( 訪看25 )第   1119 号</v>
      </c>
      <c r="AS1186" s="134" t="str">
        <v>( 訪看27 )第    405 号</v>
      </c>
      <c r="AT1186" s="134" t="str">
        <v>( 訪看34 )第    351 号</v>
      </c>
      <c r="AU1186" s="134" t="str">
        <v>( 訪ベⅠ１ )第    592 号</v>
      </c>
      <c r="AV1186" s="134" t="str">
        <v>( 訪看41 )第    371 号</v>
      </c>
      <c r="BM1186" s="134" t="s">
        <v>12792</v>
      </c>
      <c r="BN1186" s="134" t="s">
        <v>12793</v>
      </c>
      <c r="BO1186" s="134" t="s">
        <v>12794</v>
      </c>
      <c r="BP1186" s="134" t="s">
        <v>12795</v>
      </c>
      <c r="BQ1186" s="134" t="s">
        <v>12796</v>
      </c>
      <c r="BR1186" s="134" t="s">
        <v>12797</v>
      </c>
      <c r="BS1186" s="134" t="s">
        <v>12798</v>
      </c>
    </row>
    <row r="1187" spans="1:72" ht="45.95" customHeight="1" thickBot="1">
      <c r="A1187" s="133"/>
      <c r="B1187" s="184"/>
      <c r="C1187" s="140" t="s">
        <v>3401</v>
      </c>
      <c r="D1187" s="184"/>
      <c r="E1187" s="174" t="s">
        <v>3402</v>
      </c>
      <c r="F1187" s="174"/>
      <c r="G1187" s="184"/>
      <c r="H1187" s="175" t="s">
        <v>3403</v>
      </c>
      <c r="I1187" s="175"/>
      <c r="J1187" s="184"/>
      <c r="K1187" s="175" t="s">
        <v>3404</v>
      </c>
      <c r="L1187" s="175"/>
      <c r="M1187" s="184"/>
      <c r="N1187" s="182" t="s">
        <v>3405</v>
      </c>
      <c r="O1187" s="182"/>
      <c r="P1187" s="184"/>
      <c r="Q1187" s="141" t="s">
        <v>3406</v>
      </c>
      <c r="R1187" s="184"/>
      <c r="S1187" s="173" t="s">
        <v>3407</v>
      </c>
      <c r="T1187" s="173"/>
      <c r="U1187" s="173"/>
      <c r="V1187" s="173"/>
      <c r="W1187" s="184"/>
      <c r="X1187" s="133"/>
      <c r="Y1187" s="133"/>
      <c r="AB1187" s="134" t="s">
        <v>9532</v>
      </c>
      <c r="AC1187" s="146" t="str" cm="1">
        <f t="array" ref="AC1187:AD1187">_xlfn.TEXTSPLIT(H1187,CHAR(10))</f>
        <v>株式会社ウィズリンク</v>
      </c>
      <c r="AD1187" s="146" t="str">
        <v>訪問看護ステーション　ウィズナースケア</v>
      </c>
      <c r="AE1187" s="146" t="s">
        <v>8316</v>
      </c>
      <c r="AF1187" s="134" t="s">
        <v>8317</v>
      </c>
      <c r="AG1187" s="134" t="str" cm="1">
        <f t="array" ref="AG1187">_xlfn.TEXTJOIN(",",TRUE,_xlfn._xlws.FILTER(市町村コード!$B$2:$B$186,ISNUMBER(SEARCH(市町村コード!$B$2:$B$186,K1187))))</f>
        <v>札幌市</v>
      </c>
      <c r="AH1187" s="134" t="s">
        <v>6712</v>
      </c>
      <c r="AI1187" s="134" t="str">
        <f t="shared" si="36"/>
        <v xml:space="preserve">
札幌市南区澄川三条１丁目１３－１</v>
      </c>
      <c r="AJ1187" s="134" t="str">
        <f t="shared" si="37"/>
        <v>〒005－0003</v>
      </c>
      <c r="AK1187" s="134" t="s">
        <v>7147</v>
      </c>
      <c r="AO1187" s="142" t="s">
        <v>3406</v>
      </c>
      <c r="AP1187" s="134" t="str" cm="1">
        <f t="array" ref="AP1187">_xlfn.TEXTSPLIT(AO1187,CHAR(10))</f>
        <v>( 訪看24 )第   1039 号</v>
      </c>
      <c r="BM1187" s="134" t="s">
        <v>12799</v>
      </c>
    </row>
    <row r="1188" spans="1:72" ht="75" customHeight="1" thickBot="1">
      <c r="A1188" s="133"/>
      <c r="B1188" s="184"/>
      <c r="C1188" s="140" t="s">
        <v>3408</v>
      </c>
      <c r="D1188" s="184"/>
      <c r="E1188" s="174" t="s">
        <v>3409</v>
      </c>
      <c r="F1188" s="174"/>
      <c r="G1188" s="184"/>
      <c r="H1188" s="175" t="s">
        <v>3410</v>
      </c>
      <c r="I1188" s="175"/>
      <c r="J1188" s="184"/>
      <c r="K1188" s="175" t="s">
        <v>3411</v>
      </c>
      <c r="L1188" s="175"/>
      <c r="M1188" s="184"/>
      <c r="N1188" s="182" t="s">
        <v>3412</v>
      </c>
      <c r="O1188" s="182"/>
      <c r="P1188" s="184"/>
      <c r="Q1188" s="141" t="s">
        <v>3413</v>
      </c>
      <c r="R1188" s="184"/>
      <c r="S1188" s="173" t="s">
        <v>3414</v>
      </c>
      <c r="T1188" s="173"/>
      <c r="U1188" s="173"/>
      <c r="V1188" s="173"/>
      <c r="W1188" s="184"/>
      <c r="X1188" s="133"/>
      <c r="Y1188" s="133"/>
      <c r="AB1188" s="134" t="s">
        <v>9533</v>
      </c>
      <c r="AC1188" s="146" t="str" cm="1">
        <f t="array" ref="AC1188:AD1188">_xlfn.TEXTSPLIT(H1188,CHAR(10))</f>
        <v>合同会社Ｎｅｉｇｅ</v>
      </c>
      <c r="AD1188" s="146" t="str">
        <v>訪問看護ステーションゆきうさぎ</v>
      </c>
      <c r="AE1188" s="146" t="s">
        <v>8318</v>
      </c>
      <c r="AF1188" s="134" t="s">
        <v>8319</v>
      </c>
      <c r="AG1188" s="134" t="str" cm="1">
        <f t="array" ref="AG1188">_xlfn.TEXTJOIN(",",TRUE,_xlfn._xlws.FILTER(市町村コード!$B$2:$B$186,ISNUMBER(SEARCH(市町村コード!$B$2:$B$186,K1188))))</f>
        <v>札幌市</v>
      </c>
      <c r="AH1188" s="134" t="s">
        <v>6712</v>
      </c>
      <c r="AI1188" s="134" t="str">
        <f t="shared" si="36"/>
        <v xml:space="preserve">
札幌市豊平区豊平四条７丁目４－９レオンⅡ　１０２</v>
      </c>
      <c r="AJ1188" s="134" t="str">
        <f t="shared" si="37"/>
        <v>〒062－0904</v>
      </c>
      <c r="AK1188" s="134" t="s">
        <v>7138</v>
      </c>
      <c r="AO1188" s="142" t="s">
        <v>3413</v>
      </c>
      <c r="AP1188" s="134" t="str" cm="1">
        <f t="array" ref="AP1188:AW1188">_xlfn.TEXTSPLIT(AO1188,CHAR(10))</f>
        <v>( 訪看10 )第    714 号</v>
      </c>
      <c r="AQ1188" s="134" t="str">
        <v>( 訪看23 )第   1095 号</v>
      </c>
      <c r="AR1188" s="134" t="str">
        <v>( 訪看24 )第   1040 号</v>
      </c>
      <c r="AS1188" s="134" t="str">
        <v>( 訪看25 )第   1120 号</v>
      </c>
      <c r="AT1188" s="134" t="str">
        <v>( 訪看27 )第    406 号</v>
      </c>
      <c r="AU1188" s="134" t="str">
        <v>( 訪看28 )第    270 号</v>
      </c>
      <c r="AV1188" s="134" t="str">
        <v>( 訪看34 )第    302 号</v>
      </c>
      <c r="AW1188" s="134" t="str">
        <v>( 訪看41 )第    372 号</v>
      </c>
      <c r="BM1188" s="134" t="s">
        <v>12800</v>
      </c>
      <c r="BN1188" s="134" t="s">
        <v>12801</v>
      </c>
      <c r="BO1188" s="134" t="s">
        <v>12802</v>
      </c>
      <c r="BP1188" s="134" t="s">
        <v>12803</v>
      </c>
      <c r="BQ1188" s="134" t="s">
        <v>12804</v>
      </c>
      <c r="BR1188" s="134" t="s">
        <v>12805</v>
      </c>
      <c r="BS1188" s="134" t="s">
        <v>12806</v>
      </c>
      <c r="BT1188" s="134" t="s">
        <v>12807</v>
      </c>
    </row>
    <row r="1189" spans="1:72" ht="75" customHeight="1" thickBot="1">
      <c r="A1189" s="133"/>
      <c r="B1189" s="184"/>
      <c r="C1189" s="140" t="s">
        <v>3415</v>
      </c>
      <c r="D1189" s="184"/>
      <c r="E1189" s="174" t="s">
        <v>3416</v>
      </c>
      <c r="F1189" s="174"/>
      <c r="G1189" s="184"/>
      <c r="H1189" s="175" t="s">
        <v>3417</v>
      </c>
      <c r="I1189" s="175"/>
      <c r="J1189" s="184"/>
      <c r="K1189" s="175" t="s">
        <v>3418</v>
      </c>
      <c r="L1189" s="175"/>
      <c r="M1189" s="184"/>
      <c r="N1189" s="182" t="s">
        <v>3419</v>
      </c>
      <c r="O1189" s="182"/>
      <c r="P1189" s="184"/>
      <c r="Q1189" s="141" t="s">
        <v>3420</v>
      </c>
      <c r="R1189" s="184"/>
      <c r="S1189" s="173" t="s">
        <v>3421</v>
      </c>
      <c r="T1189" s="173"/>
      <c r="U1189" s="173"/>
      <c r="V1189" s="173"/>
      <c r="W1189" s="184"/>
      <c r="X1189" s="133"/>
      <c r="Y1189" s="133"/>
      <c r="AB1189" s="134" t="s">
        <v>9534</v>
      </c>
      <c r="AC1189" s="146" t="str" cm="1">
        <f t="array" ref="AC1189:AD1189">_xlfn.TEXTSPLIT(H1189,CHAR(10))</f>
        <v>株式会社ｅｈａｍｏ</v>
      </c>
      <c r="AD1189" s="146" t="str">
        <v>訪問看護ステーション　Ｎｏｒｔｈ　Ｂｅｌｌ</v>
      </c>
      <c r="AE1189" s="146" t="s">
        <v>8320</v>
      </c>
      <c r="AF1189" s="134" t="s">
        <v>8321</v>
      </c>
      <c r="AG1189" s="134" t="str" cm="1">
        <f t="array" ref="AG1189">_xlfn.TEXTJOIN(",",TRUE,_xlfn._xlws.FILTER(市町村コード!$B$2:$B$186,ISNUMBER(SEARCH(市町村コード!$B$2:$B$186,K1189))))</f>
        <v>札幌市</v>
      </c>
      <c r="AH1189" s="134" t="s">
        <v>6712</v>
      </c>
      <c r="AI1189" s="134" t="str">
        <f t="shared" si="36"/>
        <v xml:space="preserve">
札幌市白石区北郷二条８丁目１－７長井ビル２０３</v>
      </c>
      <c r="AJ1189" s="134" t="str">
        <f t="shared" si="37"/>
        <v>〒003－0832</v>
      </c>
      <c r="AK1189" s="134" t="s">
        <v>7037</v>
      </c>
      <c r="AO1189" s="142" t="s">
        <v>3420</v>
      </c>
      <c r="AP1189" s="134" t="str" cm="1">
        <f t="array" ref="AP1189:AV1189">_xlfn.TEXTSPLIT(AO1189,CHAR(10))</f>
        <v>( 訪看10 )第    736 号</v>
      </c>
      <c r="AQ1189" s="134" t="str">
        <v>( 訪看24 )第   1079 号</v>
      </c>
      <c r="AR1189" s="134" t="str">
        <v>( 訪看25 )第   1162 号</v>
      </c>
      <c r="AS1189" s="134" t="str">
        <v>( 訪看27 )第    436 号</v>
      </c>
      <c r="AT1189" s="134" t="str">
        <v>( 訪看32 )第     67 号</v>
      </c>
      <c r="AU1189" s="134" t="str">
        <v>( 訪看34 )第    358 号</v>
      </c>
      <c r="AV1189" s="134" t="str">
        <v>( 訪ベⅠ１ )第    626 号</v>
      </c>
      <c r="BM1189" s="134" t="s">
        <v>12808</v>
      </c>
      <c r="BN1189" s="134" t="s">
        <v>12809</v>
      </c>
      <c r="BO1189" s="134" t="s">
        <v>12810</v>
      </c>
      <c r="BP1189" s="134" t="s">
        <v>12811</v>
      </c>
      <c r="BQ1189" s="134" t="s">
        <v>12812</v>
      </c>
      <c r="BR1189" s="134" t="s">
        <v>12813</v>
      </c>
      <c r="BS1189" s="134" t="s">
        <v>12814</v>
      </c>
    </row>
    <row r="1190" spans="1:72" ht="0.95" customHeight="1" thickBot="1">
      <c r="A1190" s="133"/>
      <c r="B1190" s="184"/>
      <c r="C1190" s="133"/>
      <c r="D1190" s="184"/>
      <c r="E1190" s="133"/>
      <c r="F1190" s="133"/>
      <c r="G1190" s="184"/>
      <c r="H1190" s="133"/>
      <c r="I1190" s="133"/>
      <c r="J1190" s="184"/>
      <c r="K1190" s="133"/>
      <c r="L1190" s="133"/>
      <c r="M1190" s="184"/>
      <c r="N1190" s="133"/>
      <c r="O1190" s="133"/>
      <c r="P1190" s="184"/>
      <c r="Q1190" s="133"/>
      <c r="R1190" s="184"/>
      <c r="S1190" s="133"/>
      <c r="T1190" s="133"/>
      <c r="U1190" s="133"/>
      <c r="V1190" s="133"/>
      <c r="W1190" s="184"/>
      <c r="X1190" s="133"/>
      <c r="Y1190" s="133"/>
      <c r="AB1190" s="134" t="s">
        <v>6911</v>
      </c>
      <c r="AC1190" s="146" t="e" cm="1">
        <f t="array" ref="AC1190">_xlfn.TEXTSPLIT(H1190,CHAR(10))</f>
        <v>#VALUE!</v>
      </c>
      <c r="AD1190" s="146"/>
      <c r="AE1190" s="146" t="e">
        <v>#VALUE!</v>
      </c>
      <c r="AG1190" s="134" t="e" cm="1" vm="1">
        <f t="array" ref="AG1190">_xlfn.TEXTJOIN(",",TRUE,_xlfn._xlws.FILTER(市町村コード!$B$2:$B$186,ISNUMBER(SEARCH(市町村コード!$B$2:$B$186,K1190))))</f>
        <v>#VALUE!</v>
      </c>
      <c r="AH1190" s="134" t="e" vm="1">
        <v>#VALUE!</v>
      </c>
      <c r="AI1190" s="134" t="str">
        <f t="shared" si="36"/>
        <v/>
      </c>
      <c r="AJ1190" s="134" t="str">
        <f t="shared" si="37"/>
        <v/>
      </c>
      <c r="AK1190" s="134" t="s">
        <v>6911</v>
      </c>
      <c r="AO1190" s="133"/>
      <c r="AP1190" s="134" t="e" cm="1">
        <f t="array" ref="AP1190">_xlfn.TEXTSPLIT(AO1190,CHAR(10))</f>
        <v>#VALUE!</v>
      </c>
      <c r="BM1190" s="134" t="e">
        <v>#VALUE!</v>
      </c>
    </row>
    <row r="1191" spans="1:72" ht="0.95" customHeight="1">
      <c r="A1191" s="133"/>
      <c r="B1191" s="183"/>
      <c r="C1191" s="183"/>
      <c r="D1191" s="183"/>
      <c r="E1191" s="183"/>
      <c r="F1191" s="183"/>
      <c r="G1191" s="183"/>
      <c r="H1191" s="183"/>
      <c r="I1191" s="183"/>
      <c r="J1191" s="183"/>
      <c r="K1191" s="183"/>
      <c r="L1191" s="183"/>
      <c r="M1191" s="183"/>
      <c r="N1191" s="183"/>
      <c r="O1191" s="183"/>
      <c r="P1191" s="183"/>
      <c r="Q1191" s="183"/>
      <c r="R1191" s="183"/>
      <c r="S1191" s="183"/>
      <c r="T1191" s="183"/>
      <c r="U1191" s="183"/>
      <c r="V1191" s="183"/>
      <c r="W1191" s="133"/>
      <c r="X1191" s="133"/>
      <c r="Y1191" s="133"/>
      <c r="AB1191" s="134" t="s">
        <v>6911</v>
      </c>
      <c r="AC1191" s="146" t="e" cm="1">
        <f t="array" ref="AC1191">_xlfn.TEXTSPLIT(H1191,CHAR(10))</f>
        <v>#VALUE!</v>
      </c>
      <c r="AD1191" s="146"/>
      <c r="AE1191" s="146" t="e">
        <v>#VALUE!</v>
      </c>
      <c r="AG1191" s="134" t="e" cm="1" vm="1">
        <f t="array" ref="AG1191">_xlfn.TEXTJOIN(",",TRUE,_xlfn._xlws.FILTER(市町村コード!$B$2:$B$186,ISNUMBER(SEARCH(市町村コード!$B$2:$B$186,K1191))))</f>
        <v>#VALUE!</v>
      </c>
      <c r="AH1191" s="134" t="e" vm="1">
        <v>#VALUE!</v>
      </c>
      <c r="AI1191" s="134" t="str">
        <f t="shared" si="36"/>
        <v/>
      </c>
      <c r="AJ1191" s="134" t="str">
        <f t="shared" si="37"/>
        <v/>
      </c>
      <c r="AK1191" s="134" t="s">
        <v>6911</v>
      </c>
      <c r="AP1191" s="134" t="e" cm="1">
        <f t="array" ref="AP1191">_xlfn.TEXTSPLIT(AO1191,CHAR(10))</f>
        <v>#VALUE!</v>
      </c>
      <c r="BM1191" s="134" t="e">
        <v>#VALUE!</v>
      </c>
    </row>
    <row r="1192" spans="1:72" ht="60" customHeight="1">
      <c r="A1192" s="133"/>
      <c r="B1192" s="133"/>
      <c r="C1192" s="133"/>
      <c r="D1192" s="133"/>
      <c r="E1192" s="133"/>
      <c r="F1192" s="133"/>
      <c r="G1192" s="133"/>
      <c r="H1192" s="133"/>
      <c r="I1192" s="133"/>
      <c r="J1192" s="133"/>
      <c r="K1192" s="133"/>
      <c r="L1192" s="133"/>
      <c r="M1192" s="133"/>
      <c r="N1192" s="133"/>
      <c r="O1192" s="133"/>
      <c r="P1192" s="133"/>
      <c r="Q1192" s="133"/>
      <c r="R1192" s="133"/>
      <c r="S1192" s="133"/>
      <c r="T1192" s="133"/>
      <c r="U1192" s="133"/>
      <c r="V1192" s="133"/>
      <c r="W1192" s="133"/>
      <c r="X1192" s="133"/>
      <c r="Y1192" s="133"/>
      <c r="AB1192" s="134" t="s">
        <v>6911</v>
      </c>
      <c r="AC1192" s="146" t="e" cm="1">
        <f t="array" ref="AC1192">_xlfn.TEXTSPLIT(H1192,CHAR(10))</f>
        <v>#VALUE!</v>
      </c>
      <c r="AD1192" s="146"/>
      <c r="AE1192" s="146" t="e">
        <v>#VALUE!</v>
      </c>
      <c r="AG1192" s="134" t="e" cm="1" vm="1">
        <f t="array" ref="AG1192">_xlfn.TEXTJOIN(",",TRUE,_xlfn._xlws.FILTER(市町村コード!$B$2:$B$186,ISNUMBER(SEARCH(市町村コード!$B$2:$B$186,K1192))))</f>
        <v>#VALUE!</v>
      </c>
      <c r="AH1192" s="134" t="e" vm="1">
        <v>#VALUE!</v>
      </c>
      <c r="AI1192" s="134" t="str">
        <f t="shared" si="36"/>
        <v/>
      </c>
      <c r="AJ1192" s="134" t="str">
        <f t="shared" si="37"/>
        <v/>
      </c>
      <c r="AK1192" s="134" t="s">
        <v>6911</v>
      </c>
      <c r="AO1192" s="133"/>
      <c r="AP1192" s="134" t="e" cm="1">
        <f t="array" ref="AP1192">_xlfn.TEXTSPLIT(AO1192,CHAR(10))</f>
        <v>#VALUE!</v>
      </c>
      <c r="BM1192" s="134" t="e">
        <v>#VALUE!</v>
      </c>
    </row>
    <row r="1193" spans="1:72" ht="12" customHeight="1">
      <c r="A1193" s="133"/>
      <c r="B1193" s="133"/>
      <c r="C1193" s="133"/>
      <c r="D1193" s="133"/>
      <c r="E1193" s="133"/>
      <c r="F1193" s="133"/>
      <c r="G1193" s="133"/>
      <c r="H1193" s="133"/>
      <c r="I1193" s="133"/>
      <c r="J1193" s="133"/>
      <c r="K1193" s="133"/>
      <c r="L1193" s="133"/>
      <c r="M1193" s="133"/>
      <c r="N1193" s="133"/>
      <c r="O1193" s="133"/>
      <c r="P1193" s="133"/>
      <c r="Q1193" s="133"/>
      <c r="R1193" s="133"/>
      <c r="S1193" s="133"/>
      <c r="T1193" s="133"/>
      <c r="U1193" s="133"/>
      <c r="V1193" s="133"/>
      <c r="W1193" s="133"/>
      <c r="X1193" s="133"/>
      <c r="Y1193" s="133"/>
      <c r="AB1193" s="134" t="s">
        <v>6911</v>
      </c>
      <c r="AC1193" s="146" t="e" cm="1">
        <f t="array" ref="AC1193">_xlfn.TEXTSPLIT(H1193,CHAR(10))</f>
        <v>#VALUE!</v>
      </c>
      <c r="AD1193" s="146"/>
      <c r="AE1193" s="146" t="e">
        <v>#VALUE!</v>
      </c>
      <c r="AG1193" s="134" t="e" cm="1" vm="1">
        <f t="array" ref="AG1193">_xlfn.TEXTJOIN(",",TRUE,_xlfn._xlws.FILTER(市町村コード!$B$2:$B$186,ISNUMBER(SEARCH(市町村コード!$B$2:$B$186,K1193))))</f>
        <v>#VALUE!</v>
      </c>
      <c r="AH1193" s="134" t="e" vm="1">
        <v>#VALUE!</v>
      </c>
      <c r="AI1193" s="134" t="str">
        <f t="shared" si="36"/>
        <v/>
      </c>
      <c r="AJ1193" s="134" t="str">
        <f t="shared" si="37"/>
        <v/>
      </c>
      <c r="AK1193" s="134" t="s">
        <v>6911</v>
      </c>
      <c r="AO1193" s="133"/>
      <c r="AP1193" s="134" t="e" cm="1">
        <f t="array" ref="AP1193">_xlfn.TEXTSPLIT(AO1193,CHAR(10))</f>
        <v>#VALUE!</v>
      </c>
      <c r="BM1193" s="134" t="e">
        <v>#VALUE!</v>
      </c>
    </row>
    <row r="1194" spans="1:72" ht="8.1" customHeight="1">
      <c r="A1194" s="133"/>
      <c r="B1194" s="133"/>
      <c r="C1194" s="133"/>
      <c r="D1194" s="133"/>
      <c r="E1194" s="133"/>
      <c r="F1194" s="133"/>
      <c r="G1194" s="133"/>
      <c r="H1194" s="133"/>
      <c r="I1194" s="178" t="s">
        <v>476</v>
      </c>
      <c r="J1194" s="178"/>
      <c r="K1194" s="178"/>
      <c r="L1194" s="133"/>
      <c r="M1194" s="133"/>
      <c r="N1194" s="133"/>
      <c r="O1194" s="133"/>
      <c r="P1194" s="133"/>
      <c r="Q1194" s="133"/>
      <c r="R1194" s="133"/>
      <c r="S1194" s="133"/>
      <c r="T1194" s="133"/>
      <c r="U1194" s="133"/>
      <c r="V1194" s="133"/>
      <c r="W1194" s="133"/>
      <c r="X1194" s="133"/>
      <c r="Y1194" s="133"/>
      <c r="AB1194" s="134" t="s">
        <v>6911</v>
      </c>
      <c r="AC1194" s="146" t="e" cm="1">
        <f t="array" ref="AC1194">_xlfn.TEXTSPLIT(H1194,CHAR(10))</f>
        <v>#VALUE!</v>
      </c>
      <c r="AD1194" s="146"/>
      <c r="AE1194" s="146" t="e">
        <v>#VALUE!</v>
      </c>
      <c r="AG1194" s="134" t="e" cm="1" vm="1">
        <f t="array" ref="AG1194">_xlfn.TEXTJOIN(",",TRUE,_xlfn._xlws.FILTER(市町村コード!$B$2:$B$186,ISNUMBER(SEARCH(市町村コード!$B$2:$B$186,K1194))))</f>
        <v>#VALUE!</v>
      </c>
      <c r="AH1194" s="134" t="e" vm="1">
        <v>#VALUE!</v>
      </c>
      <c r="AI1194" s="134" t="str">
        <f t="shared" si="36"/>
        <v/>
      </c>
      <c r="AJ1194" s="134" t="str">
        <f t="shared" si="37"/>
        <v/>
      </c>
      <c r="AK1194" s="134" t="s">
        <v>6911</v>
      </c>
      <c r="AO1194" s="133"/>
      <c r="AP1194" s="134" t="e" cm="1">
        <f t="array" ref="AP1194">_xlfn.TEXTSPLIT(AO1194,CHAR(10))</f>
        <v>#VALUE!</v>
      </c>
      <c r="BM1194" s="134" t="e">
        <v>#VALUE!</v>
      </c>
    </row>
    <row r="1195" spans="1:72" ht="12" customHeight="1">
      <c r="A1195" s="133"/>
      <c r="B1195" s="179"/>
      <c r="C1195" s="179"/>
      <c r="D1195" s="179"/>
      <c r="E1195" s="179"/>
      <c r="F1195" s="133"/>
      <c r="G1195" s="133"/>
      <c r="H1195" s="133"/>
      <c r="I1195" s="178"/>
      <c r="J1195" s="178"/>
      <c r="K1195" s="178"/>
      <c r="L1195" s="133"/>
      <c r="M1195" s="133"/>
      <c r="N1195" s="133"/>
      <c r="O1195" s="133"/>
      <c r="P1195" s="133"/>
      <c r="Q1195" s="133"/>
      <c r="R1195" s="133"/>
      <c r="S1195" s="133"/>
      <c r="T1195" s="133"/>
      <c r="U1195" s="133"/>
      <c r="V1195" s="133"/>
      <c r="W1195" s="133"/>
      <c r="X1195" s="133"/>
      <c r="Y1195" s="133"/>
      <c r="AB1195" s="134" t="s">
        <v>6911</v>
      </c>
      <c r="AC1195" s="146" t="e" cm="1">
        <f t="array" ref="AC1195">_xlfn.TEXTSPLIT(H1195,CHAR(10))</f>
        <v>#VALUE!</v>
      </c>
      <c r="AD1195" s="146"/>
      <c r="AE1195" s="146" t="e">
        <v>#VALUE!</v>
      </c>
      <c r="AG1195" s="134" t="e" cm="1" vm="1">
        <f t="array" ref="AG1195">_xlfn.TEXTJOIN(",",TRUE,_xlfn._xlws.FILTER(市町村コード!$B$2:$B$186,ISNUMBER(SEARCH(市町村コード!$B$2:$B$186,K1195))))</f>
        <v>#VALUE!</v>
      </c>
      <c r="AH1195" s="134" t="e" vm="1">
        <v>#VALUE!</v>
      </c>
      <c r="AI1195" s="134" t="str">
        <f t="shared" si="36"/>
        <v/>
      </c>
      <c r="AJ1195" s="134" t="str">
        <f t="shared" si="37"/>
        <v/>
      </c>
      <c r="AK1195" s="134" t="s">
        <v>6911</v>
      </c>
      <c r="AO1195" s="133"/>
      <c r="AP1195" s="134" t="e" cm="1">
        <f t="array" ref="AP1195">_xlfn.TEXTSPLIT(AO1195,CHAR(10))</f>
        <v>#VALUE!</v>
      </c>
      <c r="BM1195" s="134" t="e">
        <v>#VALUE!</v>
      </c>
    </row>
    <row r="1196" spans="1:72" ht="14.1" customHeight="1">
      <c r="A1196" s="133"/>
      <c r="B1196" s="133"/>
      <c r="C1196" s="180" t="s">
        <v>477</v>
      </c>
      <c r="D1196" s="180"/>
      <c r="E1196" s="180"/>
      <c r="F1196" s="180"/>
      <c r="G1196" s="180"/>
      <c r="H1196" s="180"/>
      <c r="I1196" s="180"/>
      <c r="J1196" s="180"/>
      <c r="K1196" s="180"/>
      <c r="L1196" s="133"/>
      <c r="M1196" s="133"/>
      <c r="N1196" s="133"/>
      <c r="O1196" s="181" t="s">
        <v>478</v>
      </c>
      <c r="P1196" s="181"/>
      <c r="Q1196" s="181"/>
      <c r="R1196" s="181"/>
      <c r="S1196" s="181"/>
      <c r="T1196" s="135" t="s">
        <v>1018</v>
      </c>
      <c r="U1196" s="136" t="s">
        <v>480</v>
      </c>
      <c r="V1196" s="133"/>
      <c r="W1196" s="133"/>
      <c r="X1196" s="133"/>
      <c r="Y1196" s="133"/>
      <c r="AB1196" s="134" t="s">
        <v>6911</v>
      </c>
      <c r="AC1196" s="146" t="e" cm="1">
        <f t="array" ref="AC1196">_xlfn.TEXTSPLIT(H1196,CHAR(10))</f>
        <v>#VALUE!</v>
      </c>
      <c r="AD1196" s="146"/>
      <c r="AE1196" s="146" t="e">
        <v>#VALUE!</v>
      </c>
      <c r="AG1196" s="134" t="e" cm="1" vm="1">
        <f t="array" ref="AG1196">_xlfn.TEXTJOIN(",",TRUE,_xlfn._xlws.FILTER(市町村コード!$B$2:$B$186,ISNUMBER(SEARCH(市町村コード!$B$2:$B$186,K1196))))</f>
        <v>#VALUE!</v>
      </c>
      <c r="AH1196" s="134" t="e" vm="1">
        <v>#VALUE!</v>
      </c>
      <c r="AI1196" s="134" t="str">
        <f t="shared" si="36"/>
        <v/>
      </c>
      <c r="AJ1196" s="134" t="str">
        <f t="shared" si="37"/>
        <v/>
      </c>
      <c r="AK1196" s="134" t="s">
        <v>6911</v>
      </c>
      <c r="AP1196" s="134" t="e" cm="1">
        <f t="array" ref="AP1196">_xlfn.TEXTSPLIT(AO1196,CHAR(10))</f>
        <v>#VALUE!</v>
      </c>
      <c r="BM1196" s="134" t="e">
        <v>#VALUE!</v>
      </c>
    </row>
    <row r="1197" spans="1:72" ht="0.95" customHeight="1" thickBot="1">
      <c r="A1197" s="133"/>
      <c r="B1197" s="133"/>
      <c r="C1197" s="133"/>
      <c r="D1197" s="133"/>
      <c r="E1197" s="133"/>
      <c r="F1197" s="133"/>
      <c r="G1197" s="133"/>
      <c r="H1197" s="133"/>
      <c r="I1197" s="133"/>
      <c r="J1197" s="133"/>
      <c r="K1197" s="133"/>
      <c r="L1197" s="133"/>
      <c r="M1197" s="133"/>
      <c r="N1197" s="133"/>
      <c r="O1197" s="133"/>
      <c r="P1197" s="133"/>
      <c r="Q1197" s="133"/>
      <c r="R1197" s="133"/>
      <c r="S1197" s="133"/>
      <c r="T1197" s="133"/>
      <c r="U1197" s="133"/>
      <c r="V1197" s="133"/>
      <c r="W1197" s="133"/>
      <c r="X1197" s="133"/>
      <c r="Y1197" s="133"/>
      <c r="AB1197" s="134" t="s">
        <v>6911</v>
      </c>
      <c r="AC1197" s="146" t="e" cm="1">
        <f t="array" ref="AC1197">_xlfn.TEXTSPLIT(H1197,CHAR(10))</f>
        <v>#VALUE!</v>
      </c>
      <c r="AD1197" s="146"/>
      <c r="AE1197" s="146" t="e">
        <v>#VALUE!</v>
      </c>
      <c r="AG1197" s="134" t="e" cm="1" vm="1">
        <f t="array" ref="AG1197">_xlfn.TEXTJOIN(",",TRUE,_xlfn._xlws.FILTER(市町村コード!$B$2:$B$186,ISNUMBER(SEARCH(市町村コード!$B$2:$B$186,K1197))))</f>
        <v>#VALUE!</v>
      </c>
      <c r="AH1197" s="134" t="e" vm="1">
        <v>#VALUE!</v>
      </c>
      <c r="AI1197" s="134" t="str">
        <f t="shared" si="36"/>
        <v/>
      </c>
      <c r="AJ1197" s="134" t="str">
        <f t="shared" si="37"/>
        <v/>
      </c>
      <c r="AK1197" s="134" t="s">
        <v>6911</v>
      </c>
      <c r="AO1197" s="133"/>
      <c r="AP1197" s="134" t="e" cm="1">
        <f t="array" ref="AP1197">_xlfn.TEXTSPLIT(AO1197,CHAR(10))</f>
        <v>#VALUE!</v>
      </c>
      <c r="BM1197" s="134" t="e">
        <v>#VALUE!</v>
      </c>
    </row>
    <row r="1198" spans="1:72" ht="0.95" customHeight="1">
      <c r="A1198" s="133"/>
      <c r="B1198" s="176"/>
      <c r="C1198" s="176"/>
      <c r="D1198" s="176"/>
      <c r="E1198" s="176"/>
      <c r="F1198" s="176"/>
      <c r="G1198" s="176"/>
      <c r="H1198" s="176"/>
      <c r="I1198" s="176"/>
      <c r="J1198" s="176"/>
      <c r="K1198" s="176"/>
      <c r="L1198" s="176"/>
      <c r="M1198" s="176"/>
      <c r="N1198" s="176"/>
      <c r="O1198" s="176"/>
      <c r="P1198" s="176"/>
      <c r="Q1198" s="176"/>
      <c r="R1198" s="176"/>
      <c r="S1198" s="176"/>
      <c r="T1198" s="176"/>
      <c r="U1198" s="176"/>
      <c r="V1198" s="176"/>
      <c r="W1198" s="176"/>
      <c r="X1198" s="133"/>
      <c r="Y1198" s="133"/>
      <c r="AB1198" s="134" t="s">
        <v>6911</v>
      </c>
      <c r="AC1198" s="146" t="e" cm="1">
        <f t="array" ref="AC1198">_xlfn.TEXTSPLIT(H1198,CHAR(10))</f>
        <v>#VALUE!</v>
      </c>
      <c r="AD1198" s="146"/>
      <c r="AE1198" s="146" t="e">
        <v>#VALUE!</v>
      </c>
      <c r="AG1198" s="134" t="e" cm="1" vm="1">
        <f t="array" ref="AG1198">_xlfn.TEXTJOIN(",",TRUE,_xlfn._xlws.FILTER(市町村コード!$B$2:$B$186,ISNUMBER(SEARCH(市町村コード!$B$2:$B$186,K1198))))</f>
        <v>#VALUE!</v>
      </c>
      <c r="AH1198" s="134" t="e" vm="1">
        <v>#VALUE!</v>
      </c>
      <c r="AI1198" s="134" t="str">
        <f t="shared" si="36"/>
        <v/>
      </c>
      <c r="AJ1198" s="134" t="str">
        <f t="shared" si="37"/>
        <v/>
      </c>
      <c r="AK1198" s="134" t="s">
        <v>6911</v>
      </c>
      <c r="AP1198" s="134" t="e" cm="1">
        <f t="array" ref="AP1198">_xlfn.TEXTSPLIT(AO1198,CHAR(10))</f>
        <v>#VALUE!</v>
      </c>
      <c r="BM1198" s="134" t="e">
        <v>#VALUE!</v>
      </c>
    </row>
    <row r="1199" spans="1:72" ht="15.95" customHeight="1" thickBot="1">
      <c r="A1199" s="133"/>
      <c r="B1199" s="137"/>
      <c r="C1199" s="138" t="s">
        <v>481</v>
      </c>
      <c r="D1199" s="137"/>
      <c r="E1199" s="177" t="s">
        <v>482</v>
      </c>
      <c r="F1199" s="177"/>
      <c r="G1199" s="137"/>
      <c r="H1199" s="177" t="s">
        <v>483</v>
      </c>
      <c r="I1199" s="177"/>
      <c r="J1199" s="137"/>
      <c r="K1199" s="177" t="s">
        <v>484</v>
      </c>
      <c r="L1199" s="177"/>
      <c r="M1199" s="137"/>
      <c r="N1199" s="177" t="s">
        <v>485</v>
      </c>
      <c r="O1199" s="177"/>
      <c r="P1199" s="137"/>
      <c r="Q1199" s="139" t="s">
        <v>486</v>
      </c>
      <c r="R1199" s="137"/>
      <c r="S1199" s="177" t="s">
        <v>487</v>
      </c>
      <c r="T1199" s="177"/>
      <c r="U1199" s="177"/>
      <c r="V1199" s="177"/>
      <c r="W1199" s="137"/>
      <c r="X1199" s="133"/>
      <c r="Y1199" s="133"/>
      <c r="AB1199" s="134" t="s">
        <v>482</v>
      </c>
      <c r="AC1199" s="146" t="str" cm="1">
        <f t="array" ref="AC1199">_xlfn.TEXTSPLIT(H1199,CHAR(10))</f>
        <v>事業者名/事業所名</v>
      </c>
      <c r="AD1199" s="146"/>
      <c r="AE1199" s="146" t="s">
        <v>483</v>
      </c>
      <c r="AG1199" s="134" t="e" cm="1" vm="1">
        <f t="array" ref="AG1199">_xlfn.TEXTJOIN(",",TRUE,_xlfn._xlws.FILTER(市町村コード!$B$2:$B$186,ISNUMBER(SEARCH(市町村コード!$B$2:$B$186,K1199))))</f>
        <v>#VALUE!</v>
      </c>
      <c r="AH1199" s="134" t="e" vm="1">
        <v>#VALUE!</v>
      </c>
      <c r="AI1199" s="134" t="str">
        <f t="shared" si="36"/>
        <v/>
      </c>
      <c r="AJ1199" s="134" t="str">
        <f t="shared" si="37"/>
        <v>事業所所在地</v>
      </c>
      <c r="AK1199" s="134" t="s">
        <v>484</v>
      </c>
      <c r="AO1199" s="139" t="s">
        <v>486</v>
      </c>
      <c r="AP1199" s="134" t="str" cm="1">
        <f t="array" ref="AP1199">_xlfn.TEXTSPLIT(AO1199,CHAR(10))</f>
        <v>受理番号</v>
      </c>
      <c r="BM1199" s="134" t="s">
        <v>486</v>
      </c>
    </row>
    <row r="1200" spans="1:72" ht="66" customHeight="1" thickBot="1">
      <c r="A1200" s="133"/>
      <c r="B1200" s="184"/>
      <c r="C1200" s="140" t="s">
        <v>3422</v>
      </c>
      <c r="D1200" s="184"/>
      <c r="E1200" s="174" t="s">
        <v>3423</v>
      </c>
      <c r="F1200" s="174"/>
      <c r="G1200" s="184"/>
      <c r="H1200" s="175" t="s">
        <v>3424</v>
      </c>
      <c r="I1200" s="175"/>
      <c r="J1200" s="184"/>
      <c r="K1200" s="175" t="s">
        <v>3425</v>
      </c>
      <c r="L1200" s="175"/>
      <c r="M1200" s="184"/>
      <c r="N1200" s="182" t="s">
        <v>3426</v>
      </c>
      <c r="O1200" s="182"/>
      <c r="P1200" s="184"/>
      <c r="Q1200" s="141" t="s">
        <v>3427</v>
      </c>
      <c r="R1200" s="184"/>
      <c r="S1200" s="173" t="s">
        <v>3428</v>
      </c>
      <c r="T1200" s="173"/>
      <c r="U1200" s="173"/>
      <c r="V1200" s="173"/>
      <c r="W1200" s="184"/>
      <c r="X1200" s="133"/>
      <c r="Y1200" s="133"/>
      <c r="AB1200" s="134" t="s">
        <v>9535</v>
      </c>
      <c r="AC1200" s="146" t="str" cm="1">
        <f t="array" ref="AC1200:AD1200">_xlfn.TEXTSPLIT(H1200,CHAR(10))</f>
        <v>医療法人菊郷会石橋胃腸病院</v>
      </c>
      <c r="AD1200" s="146" t="str">
        <v>訪問看護ステーションえくら</v>
      </c>
      <c r="AE1200" s="146" t="s">
        <v>8322</v>
      </c>
      <c r="AF1200" s="134" t="s">
        <v>8323</v>
      </c>
      <c r="AG1200" s="134" t="str" cm="1">
        <f t="array" ref="AG1200">_xlfn.TEXTJOIN(",",TRUE,_xlfn._xlws.FILTER(市町村コード!$B$2:$B$186,ISNUMBER(SEARCH(市町村コード!$B$2:$B$186,K1200))))</f>
        <v>札幌市</v>
      </c>
      <c r="AH1200" s="134" t="s">
        <v>6712</v>
      </c>
      <c r="AI1200" s="134" t="str">
        <f t="shared" si="36"/>
        <v xml:space="preserve">
札幌市白石区川下三条４丁目２番１号</v>
      </c>
      <c r="AJ1200" s="134" t="str">
        <f t="shared" si="37"/>
        <v>〒003－0863</v>
      </c>
      <c r="AK1200" s="134" t="s">
        <v>7130</v>
      </c>
      <c r="AO1200" s="142" t="s">
        <v>3427</v>
      </c>
      <c r="AP1200" s="134" t="str" cm="1">
        <f t="array" ref="AP1200:AU1200">_xlfn.TEXTSPLIT(AO1200,CHAR(10))</f>
        <v>( 訪看23 )第   1113 号</v>
      </c>
      <c r="AQ1200" s="134" t="str">
        <v>( 訪看24 )第   1053 号</v>
      </c>
      <c r="AR1200" s="134" t="str">
        <v>( 訪看25 )第   1133 号</v>
      </c>
      <c r="AS1200" s="134" t="str">
        <v>( 訪看34 )第    357 号</v>
      </c>
      <c r="AT1200" s="134" t="str">
        <v>( 訪ベⅠ１ )第    450 号</v>
      </c>
      <c r="AU1200" s="134" t="str">
        <v>( 訪看41 )第    385 号</v>
      </c>
      <c r="BM1200" s="134" t="s">
        <v>12815</v>
      </c>
      <c r="BN1200" s="134" t="s">
        <v>12816</v>
      </c>
      <c r="BO1200" s="134" t="s">
        <v>12817</v>
      </c>
      <c r="BP1200" s="134" t="s">
        <v>12818</v>
      </c>
      <c r="BQ1200" s="134" t="s">
        <v>12819</v>
      </c>
      <c r="BR1200" s="134" t="s">
        <v>12820</v>
      </c>
    </row>
    <row r="1201" spans="1:73" ht="45.95" customHeight="1" thickBot="1">
      <c r="A1201" s="133"/>
      <c r="B1201" s="184"/>
      <c r="C1201" s="140" t="s">
        <v>3429</v>
      </c>
      <c r="D1201" s="184"/>
      <c r="E1201" s="174" t="s">
        <v>3430</v>
      </c>
      <c r="F1201" s="174"/>
      <c r="G1201" s="184"/>
      <c r="H1201" s="175" t="s">
        <v>3431</v>
      </c>
      <c r="I1201" s="175"/>
      <c r="J1201" s="184"/>
      <c r="K1201" s="175" t="s">
        <v>3432</v>
      </c>
      <c r="L1201" s="175"/>
      <c r="M1201" s="184"/>
      <c r="N1201" s="182" t="s">
        <v>3433</v>
      </c>
      <c r="O1201" s="182"/>
      <c r="P1201" s="184"/>
      <c r="Q1201" s="141" t="s">
        <v>3434</v>
      </c>
      <c r="R1201" s="184"/>
      <c r="S1201" s="173" t="s">
        <v>3435</v>
      </c>
      <c r="T1201" s="173"/>
      <c r="U1201" s="173"/>
      <c r="V1201" s="173"/>
      <c r="W1201" s="184"/>
      <c r="X1201" s="133"/>
      <c r="Y1201" s="133"/>
      <c r="AB1201" s="134" t="s">
        <v>9536</v>
      </c>
      <c r="AC1201" s="146" t="str" cm="1">
        <f t="array" ref="AC1201:AD1201">_xlfn.TEXTSPLIT(H1201,CHAR(10))</f>
        <v>株式会社Ｔｒａｄｍａｎ</v>
      </c>
      <c r="AD1201" s="146" t="str">
        <v>看護ステーションクローバー</v>
      </c>
      <c r="AE1201" s="146" t="s">
        <v>8324</v>
      </c>
      <c r="AF1201" s="134" t="s">
        <v>8325</v>
      </c>
      <c r="AG1201" s="134" t="str" cm="1">
        <f t="array" ref="AG1201">_xlfn.TEXTJOIN(",",TRUE,_xlfn._xlws.FILTER(市町村コード!$B$2:$B$186,ISNUMBER(SEARCH(市町村コード!$B$2:$B$186,K1201))))</f>
        <v>札幌市</v>
      </c>
      <c r="AH1201" s="134" t="s">
        <v>6712</v>
      </c>
      <c r="AI1201" s="134" t="str">
        <f t="shared" si="36"/>
        <v xml:space="preserve">
札幌市白石区本郷通８丁目北８－１７本郷商店街ビル１０４</v>
      </c>
      <c r="AJ1201" s="134" t="str">
        <f t="shared" si="37"/>
        <v>〒003－0025</v>
      </c>
      <c r="AK1201" s="134" t="s">
        <v>7175</v>
      </c>
      <c r="AO1201" s="142" t="s">
        <v>3434</v>
      </c>
      <c r="AP1201" s="134" t="str" cm="1">
        <f t="array" ref="AP1201:AS1201">_xlfn.TEXTSPLIT(AO1201,CHAR(10))</f>
        <v>( 訪看10 )第    728 号</v>
      </c>
      <c r="AQ1201" s="134" t="str">
        <v>( 訪看24 )第   1054 号</v>
      </c>
      <c r="AR1201" s="134" t="str">
        <v>( 訪看25 )第   1135 号</v>
      </c>
      <c r="AS1201" s="134" t="str">
        <v>( 訪看41 )第    387 号</v>
      </c>
      <c r="BM1201" s="134" t="s">
        <v>12821</v>
      </c>
      <c r="BN1201" s="134" t="s">
        <v>12822</v>
      </c>
      <c r="BO1201" s="134" t="s">
        <v>12823</v>
      </c>
      <c r="BP1201" s="134" t="s">
        <v>12824</v>
      </c>
    </row>
    <row r="1202" spans="1:73" ht="57" customHeight="1" thickBot="1">
      <c r="A1202" s="133"/>
      <c r="B1202" s="184"/>
      <c r="C1202" s="140" t="s">
        <v>3436</v>
      </c>
      <c r="D1202" s="184"/>
      <c r="E1202" s="174" t="s">
        <v>3437</v>
      </c>
      <c r="F1202" s="174"/>
      <c r="G1202" s="184"/>
      <c r="H1202" s="175" t="s">
        <v>3438</v>
      </c>
      <c r="I1202" s="175"/>
      <c r="J1202" s="184"/>
      <c r="K1202" s="175" t="s">
        <v>3439</v>
      </c>
      <c r="L1202" s="175"/>
      <c r="M1202" s="184"/>
      <c r="N1202" s="182" t="s">
        <v>3440</v>
      </c>
      <c r="O1202" s="182"/>
      <c r="P1202" s="184"/>
      <c r="Q1202" s="141" t="s">
        <v>3441</v>
      </c>
      <c r="R1202" s="184"/>
      <c r="S1202" s="173" t="s">
        <v>3442</v>
      </c>
      <c r="T1202" s="173"/>
      <c r="U1202" s="173"/>
      <c r="V1202" s="173"/>
      <c r="W1202" s="184"/>
      <c r="X1202" s="133"/>
      <c r="Y1202" s="133"/>
      <c r="AB1202" s="134" t="s">
        <v>9537</v>
      </c>
      <c r="AC1202" s="146" t="str" cm="1">
        <f t="array" ref="AC1202:AD1202">_xlfn.TEXTSPLIT(H1202,CHAR(10))</f>
        <v>株式会社ウェルサポ</v>
      </c>
      <c r="AD1202" s="146" t="str">
        <v>訪問看護ステーションウェルネス美園</v>
      </c>
      <c r="AE1202" s="146" t="s">
        <v>8292</v>
      </c>
      <c r="AF1202" s="134" t="s">
        <v>8326</v>
      </c>
      <c r="AG1202" s="134" t="str" cm="1">
        <f t="array" ref="AG1202">_xlfn.TEXTJOIN(",",TRUE,_xlfn._xlws.FILTER(市町村コード!$B$2:$B$186,ISNUMBER(SEARCH(市町村コード!$B$2:$B$186,K1202))))</f>
        <v>札幌市</v>
      </c>
      <c r="AH1202" s="134" t="s">
        <v>6712</v>
      </c>
      <c r="AI1202" s="134" t="str">
        <f t="shared" si="36"/>
        <v xml:space="preserve">
札幌市豊平区美園三条４丁目３－５　２階</v>
      </c>
      <c r="AJ1202" s="134" t="str">
        <f t="shared" si="37"/>
        <v>〒062－0003</v>
      </c>
      <c r="AK1202" s="134" t="s">
        <v>7107</v>
      </c>
      <c r="AO1202" s="142" t="s">
        <v>3441</v>
      </c>
      <c r="AP1202" s="134" t="str" cm="1">
        <f t="array" ref="AP1202:AU1202">_xlfn.TEXTSPLIT(AO1202,CHAR(10))</f>
        <v>( 訪看10 )第    798 号</v>
      </c>
      <c r="AQ1202" s="134" t="str">
        <v>( 訪看24 )第   1058 号</v>
      </c>
      <c r="AR1202" s="134" t="str">
        <v>( 訪看25 )第   1141 号</v>
      </c>
      <c r="AS1202" s="134" t="str">
        <v>( 訪看27 )第    473 号</v>
      </c>
      <c r="AT1202" s="134" t="str">
        <v>( 訪看28 )第    310 号</v>
      </c>
      <c r="AU1202" s="134" t="str">
        <v>( 訪看41 )第    398 号</v>
      </c>
      <c r="BM1202" s="134" t="s">
        <v>12825</v>
      </c>
      <c r="BN1202" s="134" t="s">
        <v>12826</v>
      </c>
      <c r="BO1202" s="134" t="s">
        <v>12827</v>
      </c>
      <c r="BP1202" s="134" t="s">
        <v>12828</v>
      </c>
      <c r="BQ1202" s="134" t="s">
        <v>12829</v>
      </c>
      <c r="BR1202" s="134" t="s">
        <v>12830</v>
      </c>
    </row>
    <row r="1203" spans="1:73" ht="102" customHeight="1" thickBot="1">
      <c r="A1203" s="133"/>
      <c r="B1203" s="184"/>
      <c r="C1203" s="140" t="s">
        <v>3443</v>
      </c>
      <c r="D1203" s="184"/>
      <c r="E1203" s="174" t="s">
        <v>3444</v>
      </c>
      <c r="F1203" s="174"/>
      <c r="G1203" s="184"/>
      <c r="H1203" s="175" t="s">
        <v>3445</v>
      </c>
      <c r="I1203" s="175"/>
      <c r="J1203" s="184"/>
      <c r="K1203" s="175" t="s">
        <v>3446</v>
      </c>
      <c r="L1203" s="175"/>
      <c r="M1203" s="184"/>
      <c r="N1203" s="182" t="s">
        <v>3447</v>
      </c>
      <c r="O1203" s="182"/>
      <c r="P1203" s="184"/>
      <c r="Q1203" s="141" t="s">
        <v>3448</v>
      </c>
      <c r="R1203" s="184"/>
      <c r="S1203" s="173" t="s">
        <v>3449</v>
      </c>
      <c r="T1203" s="173"/>
      <c r="U1203" s="173"/>
      <c r="V1203" s="173"/>
      <c r="W1203" s="184"/>
      <c r="X1203" s="133"/>
      <c r="Y1203" s="133"/>
      <c r="AB1203" s="134" t="s">
        <v>9538</v>
      </c>
      <c r="AC1203" s="146" t="str" cm="1">
        <f t="array" ref="AC1203:AD1203">_xlfn.TEXTSPLIT(H1203,CHAR(10))</f>
        <v>株式会社サンウェルズ</v>
      </c>
      <c r="AD1203" s="146" t="str">
        <v>ＰＤハウス札幌訪問看護ステーション</v>
      </c>
      <c r="AE1203" s="146" t="s">
        <v>7857</v>
      </c>
      <c r="AF1203" s="134" t="s">
        <v>8327</v>
      </c>
      <c r="AG1203" s="134" t="str" cm="1">
        <f t="array" ref="AG1203">_xlfn.TEXTJOIN(",",TRUE,_xlfn._xlws.FILTER(市町村コード!$B$2:$B$186,ISNUMBER(SEARCH(市町村コード!$B$2:$B$186,K1203))))</f>
        <v>札幌市</v>
      </c>
      <c r="AH1203" s="134" t="s">
        <v>6712</v>
      </c>
      <c r="AI1203" s="134" t="str">
        <f t="shared" si="36"/>
        <v xml:space="preserve">
札幌市清田区平岡２条１丁目４番８号</v>
      </c>
      <c r="AJ1203" s="134" t="str">
        <f t="shared" si="37"/>
        <v>〒004－0872</v>
      </c>
      <c r="AK1203" s="134" t="s">
        <v>7176</v>
      </c>
      <c r="AO1203" s="142" t="s">
        <v>3448</v>
      </c>
      <c r="AP1203" s="134" t="str" cm="1">
        <f t="array" ref="AP1203:AW1203">_xlfn.TEXTSPLIT(AO1203,CHAR(10))</f>
        <v>( 訪看10 )第    726 号</v>
      </c>
      <c r="AQ1203" s="134" t="str">
        <v>( 訪看24 )第   1051 号</v>
      </c>
      <c r="AR1203" s="134" t="str">
        <v>( 訪看25 )第   1131 号</v>
      </c>
      <c r="AS1203" s="134" t="str">
        <v>( 訪看36 )第      6 号</v>
      </c>
      <c r="AT1203" s="134" t="str">
        <v>( 訪ベⅠ１ )第    388 号</v>
      </c>
      <c r="AU1203" s="134" t="str">
        <v>( 訪ベⅠ１注 )第    344 号</v>
      </c>
      <c r="AV1203" s="134" t="str">
        <v>( 訪ベⅡ１８ )第     27 号</v>
      </c>
      <c r="AW1203" s="134" t="str">
        <v>( 訪看41 )第    383 号</v>
      </c>
      <c r="BM1203" s="134" t="s">
        <v>12831</v>
      </c>
      <c r="BN1203" s="134" t="s">
        <v>12832</v>
      </c>
      <c r="BO1203" s="134" t="s">
        <v>12833</v>
      </c>
      <c r="BP1203" s="134" t="s">
        <v>12834</v>
      </c>
      <c r="BQ1203" s="134" t="s">
        <v>12835</v>
      </c>
      <c r="BR1203" s="134" t="s">
        <v>12836</v>
      </c>
      <c r="BS1203" s="134" t="s">
        <v>12837</v>
      </c>
      <c r="BT1203" s="134" t="s">
        <v>12838</v>
      </c>
    </row>
    <row r="1204" spans="1:73" ht="102" customHeight="1" thickBot="1">
      <c r="A1204" s="133"/>
      <c r="B1204" s="184"/>
      <c r="C1204" s="140" t="s">
        <v>3450</v>
      </c>
      <c r="D1204" s="184"/>
      <c r="E1204" s="174" t="s">
        <v>3451</v>
      </c>
      <c r="F1204" s="174"/>
      <c r="G1204" s="184"/>
      <c r="H1204" s="175" t="s">
        <v>3452</v>
      </c>
      <c r="I1204" s="175"/>
      <c r="J1204" s="184"/>
      <c r="K1204" s="175" t="s">
        <v>3453</v>
      </c>
      <c r="L1204" s="175"/>
      <c r="M1204" s="184"/>
      <c r="N1204" s="182" t="s">
        <v>3454</v>
      </c>
      <c r="O1204" s="182"/>
      <c r="P1204" s="184"/>
      <c r="Q1204" s="141" t="s">
        <v>3455</v>
      </c>
      <c r="R1204" s="184"/>
      <c r="S1204" s="173" t="s">
        <v>3456</v>
      </c>
      <c r="T1204" s="173"/>
      <c r="U1204" s="173"/>
      <c r="V1204" s="173"/>
      <c r="W1204" s="184"/>
      <c r="X1204" s="133"/>
      <c r="Y1204" s="133"/>
      <c r="AB1204" s="134" t="s">
        <v>9539</v>
      </c>
      <c r="AC1204" s="146" t="str" cm="1">
        <f t="array" ref="AC1204:AD1204">_xlfn.TEXTSPLIT(H1204,CHAR(10))</f>
        <v>株式会社学研ココファン・ナーシング</v>
      </c>
      <c r="AD1204" s="146" t="str">
        <v>学研ココファン・ナーシング札幌</v>
      </c>
      <c r="AE1204" s="146" t="s">
        <v>8328</v>
      </c>
      <c r="AF1204" s="134" t="s">
        <v>8329</v>
      </c>
      <c r="AG1204" s="134" t="str" cm="1">
        <f t="array" ref="AG1204">_xlfn.TEXTJOIN(",",TRUE,_xlfn._xlws.FILTER(市町村コード!$B$2:$B$186,ISNUMBER(SEARCH(市町村コード!$B$2:$B$186,K1204))))</f>
        <v>札幌市</v>
      </c>
      <c r="AH1204" s="134" t="s">
        <v>6712</v>
      </c>
      <c r="AI1204" s="134" t="str">
        <f t="shared" si="36"/>
        <v xml:space="preserve">
札幌市豊平区中の島二条５丁目９－１</v>
      </c>
      <c r="AJ1204" s="134" t="str">
        <f t="shared" si="37"/>
        <v>〒062－0922</v>
      </c>
      <c r="AK1204" s="134" t="s">
        <v>7155</v>
      </c>
      <c r="AO1204" s="142" t="s">
        <v>3455</v>
      </c>
      <c r="AP1204" s="134" t="str" cm="1">
        <f t="array" ref="AP1204:AX1204">_xlfn.TEXTSPLIT(AO1204,CHAR(10))</f>
        <v>( 訪看10 )第    724 号</v>
      </c>
      <c r="AQ1204" s="134" t="str">
        <v>( 訪看24 )第   1049 号</v>
      </c>
      <c r="AR1204" s="134" t="str">
        <v>( 訪看25 )第   1129 号</v>
      </c>
      <c r="AS1204" s="134" t="str">
        <v>( 訪看27 )第    417 号</v>
      </c>
      <c r="AT1204" s="134" t="str">
        <v>( 訪看28 )第    278 号</v>
      </c>
      <c r="AU1204" s="134" t="str">
        <v>( 訪看34 )第    372 号</v>
      </c>
      <c r="AV1204" s="134" t="str">
        <v>( 訪ベⅠ１ )第    397 号</v>
      </c>
      <c r="AW1204" s="134" t="str">
        <v>( 訪ベⅠ１注 )第    386 号</v>
      </c>
      <c r="AX1204" s="134" t="str">
        <v>( 訪看41 )第    381 号</v>
      </c>
      <c r="BM1204" s="134" t="s">
        <v>12839</v>
      </c>
      <c r="BN1204" s="134" t="s">
        <v>12840</v>
      </c>
      <c r="BO1204" s="134" t="s">
        <v>12841</v>
      </c>
      <c r="BP1204" s="134" t="s">
        <v>12842</v>
      </c>
      <c r="BQ1204" s="134" t="s">
        <v>12843</v>
      </c>
      <c r="BR1204" s="134" t="s">
        <v>12844</v>
      </c>
      <c r="BS1204" s="134" t="s">
        <v>12845</v>
      </c>
      <c r="BT1204" s="134" t="s">
        <v>12846</v>
      </c>
      <c r="BU1204" s="134" t="s">
        <v>12847</v>
      </c>
    </row>
    <row r="1205" spans="1:73" ht="75" customHeight="1" thickBot="1">
      <c r="A1205" s="133"/>
      <c r="B1205" s="184"/>
      <c r="C1205" s="140" t="s">
        <v>3457</v>
      </c>
      <c r="D1205" s="184"/>
      <c r="E1205" s="174" t="s">
        <v>3458</v>
      </c>
      <c r="F1205" s="174"/>
      <c r="G1205" s="184"/>
      <c r="H1205" s="175" t="s">
        <v>3459</v>
      </c>
      <c r="I1205" s="175"/>
      <c r="J1205" s="184"/>
      <c r="K1205" s="175" t="s">
        <v>3460</v>
      </c>
      <c r="L1205" s="175"/>
      <c r="M1205" s="184"/>
      <c r="N1205" s="182" t="s">
        <v>3461</v>
      </c>
      <c r="O1205" s="182"/>
      <c r="P1205" s="184"/>
      <c r="Q1205" s="141" t="s">
        <v>3462</v>
      </c>
      <c r="R1205" s="184"/>
      <c r="S1205" s="173" t="s">
        <v>3463</v>
      </c>
      <c r="T1205" s="173"/>
      <c r="U1205" s="173"/>
      <c r="V1205" s="173"/>
      <c r="W1205" s="184"/>
      <c r="X1205" s="133"/>
      <c r="Y1205" s="133"/>
      <c r="AB1205" s="134" t="s">
        <v>9540</v>
      </c>
      <c r="AC1205" s="146" t="str" cm="1">
        <f t="array" ref="AC1205:AD1205">_xlfn.TEXTSPLIT(H1205,CHAR(10))</f>
        <v>株式会社ＬｏｃａｌＡｉｄ</v>
      </c>
      <c r="AD1205" s="146" t="str">
        <v>訪問看護ステーションかなう</v>
      </c>
      <c r="AE1205" s="146" t="s">
        <v>8330</v>
      </c>
      <c r="AF1205" s="134" t="s">
        <v>8331</v>
      </c>
      <c r="AG1205" s="134" t="str" cm="1">
        <f t="array" ref="AG1205">_xlfn.TEXTJOIN(",",TRUE,_xlfn._xlws.FILTER(市町村コード!$B$2:$B$186,ISNUMBER(SEARCH(市町村コード!$B$2:$B$186,K1205))))</f>
        <v>札幌市</v>
      </c>
      <c r="AH1205" s="134" t="s">
        <v>6712</v>
      </c>
      <c r="AI1205" s="134" t="str">
        <f t="shared" si="36"/>
        <v xml:space="preserve">
札幌市白石区南郷通１３丁目南２－１エンブレム南郷２０５</v>
      </c>
      <c r="AJ1205" s="134" t="str">
        <f t="shared" si="37"/>
        <v>〒003－0022</v>
      </c>
      <c r="AK1205" s="134" t="s">
        <v>7142</v>
      </c>
      <c r="AO1205" s="142" t="s">
        <v>3462</v>
      </c>
      <c r="AP1205" s="134" t="str" cm="1">
        <f t="array" ref="AP1205:AV1205">_xlfn.TEXTSPLIT(AO1205,CHAR(10))</f>
        <v>( 訪看10 )第    733 号</v>
      </c>
      <c r="AQ1205" s="134" t="str">
        <v>( 訪看23 )第   1114 号</v>
      </c>
      <c r="AR1205" s="134" t="str">
        <v>( 訪看25 )第   1140 号</v>
      </c>
      <c r="AS1205" s="134" t="str">
        <v>( 訪看27 )第    426 号</v>
      </c>
      <c r="AT1205" s="134" t="str">
        <v>( 訪看28 )第    283 号</v>
      </c>
      <c r="AU1205" s="134" t="str">
        <v>( 訪ベⅠ１ )第    430 号</v>
      </c>
      <c r="AV1205" s="134" t="str">
        <v>( 訪看41 )第    396 号</v>
      </c>
      <c r="BM1205" s="134" t="s">
        <v>12848</v>
      </c>
      <c r="BN1205" s="134" t="s">
        <v>12849</v>
      </c>
      <c r="BO1205" s="134" t="s">
        <v>12850</v>
      </c>
      <c r="BP1205" s="134" t="s">
        <v>12851</v>
      </c>
      <c r="BQ1205" s="134" t="s">
        <v>12852</v>
      </c>
      <c r="BR1205" s="134" t="s">
        <v>12853</v>
      </c>
      <c r="BS1205" s="134" t="s">
        <v>12854</v>
      </c>
    </row>
    <row r="1206" spans="1:73" ht="21.95" customHeight="1" thickBot="1">
      <c r="A1206" s="133"/>
      <c r="B1206" s="184"/>
      <c r="C1206" s="133"/>
      <c r="D1206" s="184"/>
      <c r="E1206" s="133"/>
      <c r="F1206" s="133"/>
      <c r="G1206" s="184"/>
      <c r="H1206" s="133"/>
      <c r="I1206" s="133"/>
      <c r="J1206" s="184"/>
      <c r="K1206" s="133"/>
      <c r="L1206" s="133"/>
      <c r="M1206" s="184"/>
      <c r="N1206" s="133"/>
      <c r="O1206" s="133"/>
      <c r="P1206" s="184"/>
      <c r="Q1206" s="133"/>
      <c r="R1206" s="184"/>
      <c r="S1206" s="133"/>
      <c r="T1206" s="133"/>
      <c r="U1206" s="133"/>
      <c r="V1206" s="133"/>
      <c r="W1206" s="184"/>
      <c r="X1206" s="133"/>
      <c r="Y1206" s="133"/>
      <c r="AB1206" s="134" t="s">
        <v>6911</v>
      </c>
      <c r="AC1206" s="146" t="e" cm="1">
        <f t="array" ref="AC1206">_xlfn.TEXTSPLIT(H1206,CHAR(10))</f>
        <v>#VALUE!</v>
      </c>
      <c r="AD1206" s="146"/>
      <c r="AE1206" s="146" t="e">
        <v>#VALUE!</v>
      </c>
      <c r="AG1206" s="134" t="e" cm="1" vm="1">
        <f t="array" ref="AG1206">_xlfn.TEXTJOIN(",",TRUE,_xlfn._xlws.FILTER(市町村コード!$B$2:$B$186,ISNUMBER(SEARCH(市町村コード!$B$2:$B$186,K1206))))</f>
        <v>#VALUE!</v>
      </c>
      <c r="AH1206" s="134" t="e" vm="1">
        <v>#VALUE!</v>
      </c>
      <c r="AI1206" s="134" t="str">
        <f t="shared" si="36"/>
        <v/>
      </c>
      <c r="AJ1206" s="134" t="str">
        <f t="shared" si="37"/>
        <v/>
      </c>
      <c r="AK1206" s="134" t="s">
        <v>6911</v>
      </c>
      <c r="AO1206" s="133"/>
      <c r="AP1206" s="134" t="e" cm="1">
        <f t="array" ref="AP1206">_xlfn.TEXTSPLIT(AO1206,CHAR(10))</f>
        <v>#VALUE!</v>
      </c>
      <c r="BM1206" s="134" t="e">
        <v>#VALUE!</v>
      </c>
    </row>
    <row r="1207" spans="1:73" ht="0.95" customHeight="1">
      <c r="A1207" s="133"/>
      <c r="B1207" s="183"/>
      <c r="C1207" s="183"/>
      <c r="D1207" s="183"/>
      <c r="E1207" s="183"/>
      <c r="F1207" s="183"/>
      <c r="G1207" s="183"/>
      <c r="H1207" s="183"/>
      <c r="I1207" s="183"/>
      <c r="J1207" s="183"/>
      <c r="K1207" s="183"/>
      <c r="L1207" s="183"/>
      <c r="M1207" s="183"/>
      <c r="N1207" s="183"/>
      <c r="O1207" s="183"/>
      <c r="P1207" s="183"/>
      <c r="Q1207" s="183"/>
      <c r="R1207" s="183"/>
      <c r="S1207" s="183"/>
      <c r="T1207" s="183"/>
      <c r="U1207" s="183"/>
      <c r="V1207" s="183"/>
      <c r="W1207" s="133"/>
      <c r="X1207" s="133"/>
      <c r="Y1207" s="133"/>
      <c r="AB1207" s="134" t="s">
        <v>6911</v>
      </c>
      <c r="AC1207" s="146" t="e" cm="1">
        <f t="array" ref="AC1207">_xlfn.TEXTSPLIT(H1207,CHAR(10))</f>
        <v>#VALUE!</v>
      </c>
      <c r="AD1207" s="146"/>
      <c r="AE1207" s="146" t="e">
        <v>#VALUE!</v>
      </c>
      <c r="AG1207" s="134" t="e" cm="1" vm="1">
        <f t="array" ref="AG1207">_xlfn.TEXTJOIN(",",TRUE,_xlfn._xlws.FILTER(市町村コード!$B$2:$B$186,ISNUMBER(SEARCH(市町村コード!$B$2:$B$186,K1207))))</f>
        <v>#VALUE!</v>
      </c>
      <c r="AH1207" s="134" t="e" vm="1">
        <v>#VALUE!</v>
      </c>
      <c r="AI1207" s="134" t="str">
        <f t="shared" si="36"/>
        <v/>
      </c>
      <c r="AJ1207" s="134" t="str">
        <f t="shared" si="37"/>
        <v/>
      </c>
      <c r="AK1207" s="134" t="s">
        <v>6911</v>
      </c>
      <c r="AP1207" s="134" t="e" cm="1">
        <f t="array" ref="AP1207">_xlfn.TEXTSPLIT(AO1207,CHAR(10))</f>
        <v>#VALUE!</v>
      </c>
      <c r="BM1207" s="134" t="e">
        <v>#VALUE!</v>
      </c>
    </row>
    <row r="1208" spans="1:73" ht="60" customHeight="1">
      <c r="A1208" s="133"/>
      <c r="B1208" s="133"/>
      <c r="C1208" s="133"/>
      <c r="D1208" s="133"/>
      <c r="E1208" s="133"/>
      <c r="F1208" s="133"/>
      <c r="G1208" s="133"/>
      <c r="H1208" s="133"/>
      <c r="I1208" s="133"/>
      <c r="J1208" s="133"/>
      <c r="K1208" s="133"/>
      <c r="L1208" s="133"/>
      <c r="M1208" s="133"/>
      <c r="N1208" s="133"/>
      <c r="O1208" s="133"/>
      <c r="P1208" s="133"/>
      <c r="Q1208" s="133"/>
      <c r="R1208" s="133"/>
      <c r="S1208" s="133"/>
      <c r="T1208" s="133"/>
      <c r="U1208" s="133"/>
      <c r="V1208" s="133"/>
      <c r="W1208" s="133"/>
      <c r="X1208" s="133"/>
      <c r="Y1208" s="133"/>
      <c r="AB1208" s="134" t="s">
        <v>6911</v>
      </c>
      <c r="AC1208" s="146" t="e" cm="1">
        <f t="array" ref="AC1208">_xlfn.TEXTSPLIT(H1208,CHAR(10))</f>
        <v>#VALUE!</v>
      </c>
      <c r="AD1208" s="146"/>
      <c r="AE1208" s="146" t="e">
        <v>#VALUE!</v>
      </c>
      <c r="AG1208" s="134" t="e" cm="1" vm="1">
        <f t="array" ref="AG1208">_xlfn.TEXTJOIN(",",TRUE,_xlfn._xlws.FILTER(市町村コード!$B$2:$B$186,ISNUMBER(SEARCH(市町村コード!$B$2:$B$186,K1208))))</f>
        <v>#VALUE!</v>
      </c>
      <c r="AH1208" s="134" t="e" vm="1">
        <v>#VALUE!</v>
      </c>
      <c r="AI1208" s="134" t="str">
        <f t="shared" si="36"/>
        <v/>
      </c>
      <c r="AJ1208" s="134" t="str">
        <f t="shared" si="37"/>
        <v/>
      </c>
      <c r="AK1208" s="134" t="s">
        <v>6911</v>
      </c>
      <c r="AO1208" s="133"/>
      <c r="AP1208" s="134" t="e" cm="1">
        <f t="array" ref="AP1208">_xlfn.TEXTSPLIT(AO1208,CHAR(10))</f>
        <v>#VALUE!</v>
      </c>
      <c r="BM1208" s="134" t="e">
        <v>#VALUE!</v>
      </c>
    </row>
    <row r="1209" spans="1:73" ht="12" customHeight="1">
      <c r="A1209" s="133"/>
      <c r="B1209" s="133"/>
      <c r="C1209" s="133"/>
      <c r="D1209" s="133"/>
      <c r="E1209" s="133"/>
      <c r="F1209" s="133"/>
      <c r="G1209" s="133"/>
      <c r="H1209" s="133"/>
      <c r="I1209" s="133"/>
      <c r="J1209" s="133"/>
      <c r="K1209" s="133"/>
      <c r="L1209" s="133"/>
      <c r="M1209" s="133"/>
      <c r="N1209" s="133"/>
      <c r="O1209" s="133"/>
      <c r="P1209" s="133"/>
      <c r="Q1209" s="133"/>
      <c r="R1209" s="133"/>
      <c r="S1209" s="133"/>
      <c r="T1209" s="133"/>
      <c r="U1209" s="133"/>
      <c r="V1209" s="133"/>
      <c r="W1209" s="133"/>
      <c r="X1209" s="133"/>
      <c r="Y1209" s="133"/>
      <c r="AB1209" s="134" t="s">
        <v>6911</v>
      </c>
      <c r="AC1209" s="146" t="e" cm="1">
        <f t="array" ref="AC1209">_xlfn.TEXTSPLIT(H1209,CHAR(10))</f>
        <v>#VALUE!</v>
      </c>
      <c r="AD1209" s="146"/>
      <c r="AE1209" s="146" t="e">
        <v>#VALUE!</v>
      </c>
      <c r="AG1209" s="134" t="e" cm="1" vm="1">
        <f t="array" ref="AG1209">_xlfn.TEXTJOIN(",",TRUE,_xlfn._xlws.FILTER(市町村コード!$B$2:$B$186,ISNUMBER(SEARCH(市町村コード!$B$2:$B$186,K1209))))</f>
        <v>#VALUE!</v>
      </c>
      <c r="AH1209" s="134" t="e" vm="1">
        <v>#VALUE!</v>
      </c>
      <c r="AI1209" s="134" t="str">
        <f t="shared" si="36"/>
        <v/>
      </c>
      <c r="AJ1209" s="134" t="str">
        <f t="shared" si="37"/>
        <v/>
      </c>
      <c r="AK1209" s="134" t="s">
        <v>6911</v>
      </c>
      <c r="AO1209" s="133"/>
      <c r="AP1209" s="134" t="e" cm="1">
        <f t="array" ref="AP1209">_xlfn.TEXTSPLIT(AO1209,CHAR(10))</f>
        <v>#VALUE!</v>
      </c>
      <c r="BM1209" s="134" t="e">
        <v>#VALUE!</v>
      </c>
    </row>
    <row r="1210" spans="1:73" ht="8.1" customHeight="1">
      <c r="A1210" s="133"/>
      <c r="B1210" s="133"/>
      <c r="C1210" s="133"/>
      <c r="D1210" s="133"/>
      <c r="E1210" s="133"/>
      <c r="F1210" s="133"/>
      <c r="G1210" s="133"/>
      <c r="H1210" s="133"/>
      <c r="I1210" s="178" t="s">
        <v>476</v>
      </c>
      <c r="J1210" s="178"/>
      <c r="K1210" s="178"/>
      <c r="L1210" s="133"/>
      <c r="M1210" s="133"/>
      <c r="N1210" s="133"/>
      <c r="O1210" s="133"/>
      <c r="P1210" s="133"/>
      <c r="Q1210" s="133"/>
      <c r="R1210" s="133"/>
      <c r="S1210" s="133"/>
      <c r="T1210" s="133"/>
      <c r="U1210" s="133"/>
      <c r="V1210" s="133"/>
      <c r="W1210" s="133"/>
      <c r="X1210" s="133"/>
      <c r="Y1210" s="133"/>
      <c r="AB1210" s="134" t="s">
        <v>6911</v>
      </c>
      <c r="AC1210" s="146" t="e" cm="1">
        <f t="array" ref="AC1210">_xlfn.TEXTSPLIT(H1210,CHAR(10))</f>
        <v>#VALUE!</v>
      </c>
      <c r="AD1210" s="146"/>
      <c r="AE1210" s="146" t="e">
        <v>#VALUE!</v>
      </c>
      <c r="AG1210" s="134" t="e" cm="1" vm="1">
        <f t="array" ref="AG1210">_xlfn.TEXTJOIN(",",TRUE,_xlfn._xlws.FILTER(市町村コード!$B$2:$B$186,ISNUMBER(SEARCH(市町村コード!$B$2:$B$186,K1210))))</f>
        <v>#VALUE!</v>
      </c>
      <c r="AH1210" s="134" t="e" vm="1">
        <v>#VALUE!</v>
      </c>
      <c r="AI1210" s="134" t="str">
        <f t="shared" si="36"/>
        <v/>
      </c>
      <c r="AJ1210" s="134" t="str">
        <f t="shared" si="37"/>
        <v/>
      </c>
      <c r="AK1210" s="134" t="s">
        <v>6911</v>
      </c>
      <c r="AO1210" s="133"/>
      <c r="AP1210" s="134" t="e" cm="1">
        <f t="array" ref="AP1210">_xlfn.TEXTSPLIT(AO1210,CHAR(10))</f>
        <v>#VALUE!</v>
      </c>
      <c r="BM1210" s="134" t="e">
        <v>#VALUE!</v>
      </c>
    </row>
    <row r="1211" spans="1:73" ht="12" customHeight="1">
      <c r="A1211" s="133"/>
      <c r="B1211" s="179"/>
      <c r="C1211" s="179"/>
      <c r="D1211" s="179"/>
      <c r="E1211" s="179"/>
      <c r="F1211" s="133"/>
      <c r="G1211" s="133"/>
      <c r="H1211" s="133"/>
      <c r="I1211" s="178"/>
      <c r="J1211" s="178"/>
      <c r="K1211" s="178"/>
      <c r="L1211" s="133"/>
      <c r="M1211" s="133"/>
      <c r="N1211" s="133"/>
      <c r="O1211" s="133"/>
      <c r="P1211" s="133"/>
      <c r="Q1211" s="133"/>
      <c r="R1211" s="133"/>
      <c r="S1211" s="133"/>
      <c r="T1211" s="133"/>
      <c r="U1211" s="133"/>
      <c r="V1211" s="133"/>
      <c r="W1211" s="133"/>
      <c r="X1211" s="133"/>
      <c r="Y1211" s="133"/>
      <c r="AB1211" s="134" t="s">
        <v>6911</v>
      </c>
      <c r="AC1211" s="146" t="e" cm="1">
        <f t="array" ref="AC1211">_xlfn.TEXTSPLIT(H1211,CHAR(10))</f>
        <v>#VALUE!</v>
      </c>
      <c r="AD1211" s="146"/>
      <c r="AE1211" s="146" t="e">
        <v>#VALUE!</v>
      </c>
      <c r="AG1211" s="134" t="e" cm="1" vm="1">
        <f t="array" ref="AG1211">_xlfn.TEXTJOIN(",",TRUE,_xlfn._xlws.FILTER(市町村コード!$B$2:$B$186,ISNUMBER(SEARCH(市町村コード!$B$2:$B$186,K1211))))</f>
        <v>#VALUE!</v>
      </c>
      <c r="AH1211" s="134" t="e" vm="1">
        <v>#VALUE!</v>
      </c>
      <c r="AI1211" s="134" t="str">
        <f t="shared" si="36"/>
        <v/>
      </c>
      <c r="AJ1211" s="134" t="str">
        <f t="shared" si="37"/>
        <v/>
      </c>
      <c r="AK1211" s="134" t="s">
        <v>6911</v>
      </c>
      <c r="AO1211" s="133"/>
      <c r="AP1211" s="134" t="e" cm="1">
        <f t="array" ref="AP1211">_xlfn.TEXTSPLIT(AO1211,CHAR(10))</f>
        <v>#VALUE!</v>
      </c>
      <c r="BM1211" s="134" t="e">
        <v>#VALUE!</v>
      </c>
    </row>
    <row r="1212" spans="1:73" ht="14.1" customHeight="1">
      <c r="A1212" s="133"/>
      <c r="B1212" s="133"/>
      <c r="C1212" s="180" t="s">
        <v>477</v>
      </c>
      <c r="D1212" s="180"/>
      <c r="E1212" s="180"/>
      <c r="F1212" s="180"/>
      <c r="G1212" s="180"/>
      <c r="H1212" s="180"/>
      <c r="I1212" s="180"/>
      <c r="J1212" s="180"/>
      <c r="K1212" s="180"/>
      <c r="L1212" s="133"/>
      <c r="M1212" s="133"/>
      <c r="N1212" s="133"/>
      <c r="O1212" s="181" t="s">
        <v>478</v>
      </c>
      <c r="P1212" s="181"/>
      <c r="Q1212" s="181"/>
      <c r="R1212" s="181"/>
      <c r="S1212" s="181"/>
      <c r="T1212" s="135" t="s">
        <v>1025</v>
      </c>
      <c r="U1212" s="136" t="s">
        <v>480</v>
      </c>
      <c r="V1212" s="133"/>
      <c r="W1212" s="133"/>
      <c r="X1212" s="133"/>
      <c r="Y1212" s="133"/>
      <c r="AB1212" s="134" t="s">
        <v>6911</v>
      </c>
      <c r="AC1212" s="146" t="e" cm="1">
        <f t="array" ref="AC1212">_xlfn.TEXTSPLIT(H1212,CHAR(10))</f>
        <v>#VALUE!</v>
      </c>
      <c r="AD1212" s="146"/>
      <c r="AE1212" s="146" t="e">
        <v>#VALUE!</v>
      </c>
      <c r="AG1212" s="134" t="e" cm="1" vm="1">
        <f t="array" ref="AG1212">_xlfn.TEXTJOIN(",",TRUE,_xlfn._xlws.FILTER(市町村コード!$B$2:$B$186,ISNUMBER(SEARCH(市町村コード!$B$2:$B$186,K1212))))</f>
        <v>#VALUE!</v>
      </c>
      <c r="AH1212" s="134" t="e" vm="1">
        <v>#VALUE!</v>
      </c>
      <c r="AI1212" s="134" t="str">
        <f t="shared" si="36"/>
        <v/>
      </c>
      <c r="AJ1212" s="134" t="str">
        <f t="shared" si="37"/>
        <v/>
      </c>
      <c r="AK1212" s="134" t="s">
        <v>6911</v>
      </c>
      <c r="AP1212" s="134" t="e" cm="1">
        <f t="array" ref="AP1212">_xlfn.TEXTSPLIT(AO1212,CHAR(10))</f>
        <v>#VALUE!</v>
      </c>
      <c r="BM1212" s="134" t="e">
        <v>#VALUE!</v>
      </c>
    </row>
    <row r="1213" spans="1:73" ht="0.95" customHeight="1" thickBot="1">
      <c r="A1213" s="133"/>
      <c r="B1213" s="133"/>
      <c r="C1213" s="133"/>
      <c r="D1213" s="133"/>
      <c r="E1213" s="133"/>
      <c r="F1213" s="133"/>
      <c r="G1213" s="133"/>
      <c r="H1213" s="133"/>
      <c r="I1213" s="133"/>
      <c r="J1213" s="133"/>
      <c r="K1213" s="133"/>
      <c r="L1213" s="133"/>
      <c r="M1213" s="133"/>
      <c r="N1213" s="133"/>
      <c r="O1213" s="133"/>
      <c r="P1213" s="133"/>
      <c r="Q1213" s="133"/>
      <c r="R1213" s="133"/>
      <c r="S1213" s="133"/>
      <c r="T1213" s="133"/>
      <c r="U1213" s="133"/>
      <c r="V1213" s="133"/>
      <c r="W1213" s="133"/>
      <c r="X1213" s="133"/>
      <c r="Y1213" s="133"/>
      <c r="AB1213" s="134" t="s">
        <v>6911</v>
      </c>
      <c r="AC1213" s="146" t="e" cm="1">
        <f t="array" ref="AC1213">_xlfn.TEXTSPLIT(H1213,CHAR(10))</f>
        <v>#VALUE!</v>
      </c>
      <c r="AD1213" s="146"/>
      <c r="AE1213" s="146" t="e">
        <v>#VALUE!</v>
      </c>
      <c r="AG1213" s="134" t="e" cm="1" vm="1">
        <f t="array" ref="AG1213">_xlfn.TEXTJOIN(",",TRUE,_xlfn._xlws.FILTER(市町村コード!$B$2:$B$186,ISNUMBER(SEARCH(市町村コード!$B$2:$B$186,K1213))))</f>
        <v>#VALUE!</v>
      </c>
      <c r="AH1213" s="134" t="e" vm="1">
        <v>#VALUE!</v>
      </c>
      <c r="AI1213" s="134" t="str">
        <f t="shared" si="36"/>
        <v/>
      </c>
      <c r="AJ1213" s="134" t="str">
        <f t="shared" si="37"/>
        <v/>
      </c>
      <c r="AK1213" s="134" t="s">
        <v>6911</v>
      </c>
      <c r="AO1213" s="133"/>
      <c r="AP1213" s="134" t="e" cm="1">
        <f t="array" ref="AP1213">_xlfn.TEXTSPLIT(AO1213,CHAR(10))</f>
        <v>#VALUE!</v>
      </c>
      <c r="BM1213" s="134" t="e">
        <v>#VALUE!</v>
      </c>
    </row>
    <row r="1214" spans="1:73" ht="0.95" customHeight="1">
      <c r="A1214" s="133"/>
      <c r="B1214" s="176"/>
      <c r="C1214" s="176"/>
      <c r="D1214" s="176"/>
      <c r="E1214" s="176"/>
      <c r="F1214" s="176"/>
      <c r="G1214" s="176"/>
      <c r="H1214" s="176"/>
      <c r="I1214" s="176"/>
      <c r="J1214" s="176"/>
      <c r="K1214" s="176"/>
      <c r="L1214" s="176"/>
      <c r="M1214" s="176"/>
      <c r="N1214" s="176"/>
      <c r="O1214" s="176"/>
      <c r="P1214" s="176"/>
      <c r="Q1214" s="176"/>
      <c r="R1214" s="176"/>
      <c r="S1214" s="176"/>
      <c r="T1214" s="176"/>
      <c r="U1214" s="176"/>
      <c r="V1214" s="176"/>
      <c r="W1214" s="176"/>
      <c r="X1214" s="133"/>
      <c r="Y1214" s="133"/>
      <c r="AB1214" s="134" t="s">
        <v>6911</v>
      </c>
      <c r="AC1214" s="146" t="e" cm="1">
        <f t="array" ref="AC1214">_xlfn.TEXTSPLIT(H1214,CHAR(10))</f>
        <v>#VALUE!</v>
      </c>
      <c r="AD1214" s="146"/>
      <c r="AE1214" s="146" t="e">
        <v>#VALUE!</v>
      </c>
      <c r="AG1214" s="134" t="e" cm="1" vm="1">
        <f t="array" ref="AG1214">_xlfn.TEXTJOIN(",",TRUE,_xlfn._xlws.FILTER(市町村コード!$B$2:$B$186,ISNUMBER(SEARCH(市町村コード!$B$2:$B$186,K1214))))</f>
        <v>#VALUE!</v>
      </c>
      <c r="AH1214" s="134" t="e" vm="1">
        <v>#VALUE!</v>
      </c>
      <c r="AI1214" s="134" t="str">
        <f t="shared" si="36"/>
        <v/>
      </c>
      <c r="AJ1214" s="134" t="str">
        <f t="shared" si="37"/>
        <v/>
      </c>
      <c r="AK1214" s="134" t="s">
        <v>6911</v>
      </c>
      <c r="AP1214" s="134" t="e" cm="1">
        <f t="array" ref="AP1214">_xlfn.TEXTSPLIT(AO1214,CHAR(10))</f>
        <v>#VALUE!</v>
      </c>
      <c r="BM1214" s="134" t="e">
        <v>#VALUE!</v>
      </c>
    </row>
    <row r="1215" spans="1:73" ht="15.95" customHeight="1" thickBot="1">
      <c r="A1215" s="133"/>
      <c r="B1215" s="137"/>
      <c r="C1215" s="138" t="s">
        <v>481</v>
      </c>
      <c r="D1215" s="137"/>
      <c r="E1215" s="177" t="s">
        <v>482</v>
      </c>
      <c r="F1215" s="177"/>
      <c r="G1215" s="137"/>
      <c r="H1215" s="177" t="s">
        <v>483</v>
      </c>
      <c r="I1215" s="177"/>
      <c r="J1215" s="137"/>
      <c r="K1215" s="177" t="s">
        <v>484</v>
      </c>
      <c r="L1215" s="177"/>
      <c r="M1215" s="137"/>
      <c r="N1215" s="177" t="s">
        <v>485</v>
      </c>
      <c r="O1215" s="177"/>
      <c r="P1215" s="137"/>
      <c r="Q1215" s="139" t="s">
        <v>486</v>
      </c>
      <c r="R1215" s="137"/>
      <c r="S1215" s="177" t="s">
        <v>487</v>
      </c>
      <c r="T1215" s="177"/>
      <c r="U1215" s="177"/>
      <c r="V1215" s="177"/>
      <c r="W1215" s="137"/>
      <c r="X1215" s="133"/>
      <c r="Y1215" s="133"/>
      <c r="AB1215" s="134" t="s">
        <v>482</v>
      </c>
      <c r="AC1215" s="146" t="str" cm="1">
        <f t="array" ref="AC1215">_xlfn.TEXTSPLIT(H1215,CHAR(10))</f>
        <v>事業者名/事業所名</v>
      </c>
      <c r="AD1215" s="146"/>
      <c r="AE1215" s="146" t="s">
        <v>483</v>
      </c>
      <c r="AG1215" s="134" t="e" cm="1" vm="1">
        <f t="array" ref="AG1215">_xlfn.TEXTJOIN(",",TRUE,_xlfn._xlws.FILTER(市町村コード!$B$2:$B$186,ISNUMBER(SEARCH(市町村コード!$B$2:$B$186,K1215))))</f>
        <v>#VALUE!</v>
      </c>
      <c r="AH1215" s="134" t="e" vm="1">
        <v>#VALUE!</v>
      </c>
      <c r="AI1215" s="134" t="str">
        <f t="shared" si="36"/>
        <v/>
      </c>
      <c r="AJ1215" s="134" t="str">
        <f t="shared" si="37"/>
        <v>事業所所在地</v>
      </c>
      <c r="AK1215" s="134" t="s">
        <v>484</v>
      </c>
      <c r="AO1215" s="139" t="s">
        <v>486</v>
      </c>
      <c r="AP1215" s="134" t="str" cm="1">
        <f t="array" ref="AP1215">_xlfn.TEXTSPLIT(AO1215,CHAR(10))</f>
        <v>受理番号</v>
      </c>
      <c r="BM1215" s="134" t="s">
        <v>486</v>
      </c>
    </row>
    <row r="1216" spans="1:73" ht="120" customHeight="1" thickBot="1">
      <c r="A1216" s="133"/>
      <c r="B1216" s="184"/>
      <c r="C1216" s="140" t="s">
        <v>3464</v>
      </c>
      <c r="D1216" s="184"/>
      <c r="E1216" s="174" t="s">
        <v>3465</v>
      </c>
      <c r="F1216" s="174"/>
      <c r="G1216" s="184"/>
      <c r="H1216" s="175" t="s">
        <v>3466</v>
      </c>
      <c r="I1216" s="175"/>
      <c r="J1216" s="184"/>
      <c r="K1216" s="175" t="s">
        <v>3467</v>
      </c>
      <c r="L1216" s="175"/>
      <c r="M1216" s="184"/>
      <c r="N1216" s="182" t="s">
        <v>3468</v>
      </c>
      <c r="O1216" s="182"/>
      <c r="P1216" s="184"/>
      <c r="Q1216" s="141" t="s">
        <v>3469</v>
      </c>
      <c r="R1216" s="184"/>
      <c r="S1216" s="173" t="s">
        <v>3470</v>
      </c>
      <c r="T1216" s="173"/>
      <c r="U1216" s="173"/>
      <c r="V1216" s="173"/>
      <c r="W1216" s="184"/>
      <c r="X1216" s="133"/>
      <c r="Y1216" s="133"/>
      <c r="AB1216" s="134" t="s">
        <v>9541</v>
      </c>
      <c r="AC1216" s="146" t="str" cm="1">
        <f t="array" ref="AC1216:AD1216">_xlfn.TEXTSPLIT(H1216,CHAR(10))</f>
        <v>株式会社シーユーシー・ホスピス</v>
      </c>
      <c r="AD1216" s="146" t="str">
        <v>看護クラーク南平岸</v>
      </c>
      <c r="AE1216" s="146" t="s">
        <v>7819</v>
      </c>
      <c r="AF1216" s="134" t="s">
        <v>8332</v>
      </c>
      <c r="AG1216" s="134" t="str" cm="1">
        <f t="array" ref="AG1216">_xlfn.TEXTJOIN(",",TRUE,_xlfn._xlws.FILTER(市町村コード!$B$2:$B$186,ISNUMBER(SEARCH(市町村コード!$B$2:$B$186,K1216))))</f>
        <v>札幌市</v>
      </c>
      <c r="AH1216" s="134" t="s">
        <v>6712</v>
      </c>
      <c r="AI1216" s="134" t="str">
        <f t="shared" si="36"/>
        <v xml:space="preserve">
札幌市豊平区平岸七条１４丁目１－３２</v>
      </c>
      <c r="AJ1216" s="134" t="str">
        <f t="shared" si="37"/>
        <v>〒062－0937</v>
      </c>
      <c r="AK1216" s="134" t="s">
        <v>7177</v>
      </c>
      <c r="AO1216" s="142" t="s">
        <v>3469</v>
      </c>
      <c r="AP1216" s="134" t="str" cm="1">
        <f t="array" ref="AP1216:AX1216">_xlfn.TEXTSPLIT(AO1216,CHAR(10))</f>
        <v>( 訪看23 )第   1129 号</v>
      </c>
      <c r="AQ1216" s="134" t="str">
        <v>( 訪看24 )第   1074 号</v>
      </c>
      <c r="AR1216" s="134" t="str">
        <v>( 訪看25 )第   1158 号</v>
      </c>
      <c r="AS1216" s="134" t="str">
        <v>( 訪看34 )第    346 号</v>
      </c>
      <c r="AT1216" s="134" t="str">
        <v>( 訪ベⅠ１ )第    382 号</v>
      </c>
      <c r="AU1216" s="134" t="str">
        <v>( 訪ベⅠ１注 )第    318 号</v>
      </c>
      <c r="AV1216" s="134" t="str">
        <v>( 訪ベⅡ１８ )第     29 号</v>
      </c>
      <c r="AW1216" s="134" t="str">
        <v>( 訪ベⅡ１８注 )第     14 号</v>
      </c>
      <c r="AX1216" s="134" t="str">
        <v>( 訪看41 )第    416 号</v>
      </c>
      <c r="BM1216" s="134" t="s">
        <v>12855</v>
      </c>
      <c r="BN1216" s="134" t="s">
        <v>12856</v>
      </c>
      <c r="BO1216" s="134" t="s">
        <v>12857</v>
      </c>
      <c r="BP1216" s="134" t="s">
        <v>12858</v>
      </c>
      <c r="BQ1216" s="134" t="s">
        <v>12859</v>
      </c>
      <c r="BR1216" s="134" t="s">
        <v>12860</v>
      </c>
      <c r="BS1216" s="134" t="s">
        <v>12861</v>
      </c>
      <c r="BT1216" s="134" t="s">
        <v>12862</v>
      </c>
      <c r="BU1216" s="134" t="s">
        <v>12863</v>
      </c>
    </row>
    <row r="1217" spans="1:72" ht="84" customHeight="1" thickBot="1">
      <c r="A1217" s="133"/>
      <c r="B1217" s="184"/>
      <c r="C1217" s="140" t="s">
        <v>3471</v>
      </c>
      <c r="D1217" s="184"/>
      <c r="E1217" s="174" t="s">
        <v>3472</v>
      </c>
      <c r="F1217" s="174"/>
      <c r="G1217" s="184"/>
      <c r="H1217" s="175" t="s">
        <v>3473</v>
      </c>
      <c r="I1217" s="175"/>
      <c r="J1217" s="184"/>
      <c r="K1217" s="175" t="s">
        <v>3474</v>
      </c>
      <c r="L1217" s="175"/>
      <c r="M1217" s="184"/>
      <c r="N1217" s="182" t="s">
        <v>3475</v>
      </c>
      <c r="O1217" s="182"/>
      <c r="P1217" s="184"/>
      <c r="Q1217" s="141" t="s">
        <v>3476</v>
      </c>
      <c r="R1217" s="184"/>
      <c r="S1217" s="173" t="s">
        <v>2412</v>
      </c>
      <c r="T1217" s="173"/>
      <c r="U1217" s="173"/>
      <c r="V1217" s="173"/>
      <c r="W1217" s="184"/>
      <c r="X1217" s="133"/>
      <c r="Y1217" s="133"/>
      <c r="AB1217" s="134" t="s">
        <v>9542</v>
      </c>
      <c r="AC1217" s="146" t="str" cm="1">
        <f t="array" ref="AC1217:AD1217">_xlfn.TEXTSPLIT(H1217,CHAR(10))</f>
        <v>サクシード株式会社</v>
      </c>
      <c r="AD1217" s="146" t="str">
        <v>訪問看護ステーションれら福住</v>
      </c>
      <c r="AE1217" s="146" t="s">
        <v>7860</v>
      </c>
      <c r="AF1217" s="134" t="s">
        <v>8333</v>
      </c>
      <c r="AG1217" s="134" t="str" cm="1">
        <f t="array" ref="AG1217">_xlfn.TEXTJOIN(",",TRUE,_xlfn._xlws.FILTER(市町村コード!$B$2:$B$186,ISNUMBER(SEARCH(市町村コード!$B$2:$B$186,K1217))))</f>
        <v>札幌市</v>
      </c>
      <c r="AH1217" s="134" t="s">
        <v>6712</v>
      </c>
      <c r="AI1217" s="134" t="str">
        <f t="shared" si="36"/>
        <v xml:space="preserve">
札幌市豊平区月寒東二条１６丁目１－７０</v>
      </c>
      <c r="AJ1217" s="134" t="str">
        <f t="shared" si="37"/>
        <v>〒062－0052</v>
      </c>
      <c r="AK1217" s="134" t="s">
        <v>7124</v>
      </c>
      <c r="AO1217" s="142" t="s">
        <v>3476</v>
      </c>
      <c r="AP1217" s="134" t="str" cm="1">
        <f t="array" ref="AP1217:AV1217">_xlfn.TEXTSPLIT(AO1217,CHAR(10))</f>
        <v>( 訪看24 )第   1076 号</v>
      </c>
      <c r="AQ1217" s="134" t="str">
        <v>( 訪看25 )第   1160 号</v>
      </c>
      <c r="AR1217" s="134" t="str">
        <v>( 訪看34 )第    334 号</v>
      </c>
      <c r="AS1217" s="134" t="str">
        <v>( 訪看36 )第     10 号</v>
      </c>
      <c r="AT1217" s="134" t="str">
        <v>( 訪ベⅠ１ )第    380 号</v>
      </c>
      <c r="AU1217" s="134" t="str">
        <v>( 訪ベⅠ１注 )第     72 号</v>
      </c>
      <c r="AV1217" s="134" t="str">
        <v>( 訪看41 )第    417 号</v>
      </c>
      <c r="BM1217" s="134" t="s">
        <v>12864</v>
      </c>
      <c r="BN1217" s="134" t="s">
        <v>12865</v>
      </c>
      <c r="BO1217" s="134" t="s">
        <v>12866</v>
      </c>
      <c r="BP1217" s="134" t="s">
        <v>12867</v>
      </c>
      <c r="BQ1217" s="134" t="s">
        <v>12868</v>
      </c>
      <c r="BR1217" s="134" t="s">
        <v>12869</v>
      </c>
      <c r="BS1217" s="134" t="s">
        <v>12870</v>
      </c>
    </row>
    <row r="1218" spans="1:72" ht="75" customHeight="1" thickBot="1">
      <c r="A1218" s="133"/>
      <c r="B1218" s="184"/>
      <c r="C1218" s="140" t="s">
        <v>3477</v>
      </c>
      <c r="D1218" s="184"/>
      <c r="E1218" s="174" t="s">
        <v>3478</v>
      </c>
      <c r="F1218" s="174"/>
      <c r="G1218" s="184"/>
      <c r="H1218" s="175" t="s">
        <v>3479</v>
      </c>
      <c r="I1218" s="175"/>
      <c r="J1218" s="184"/>
      <c r="K1218" s="175" t="s">
        <v>3480</v>
      </c>
      <c r="L1218" s="175"/>
      <c r="M1218" s="184"/>
      <c r="N1218" s="182" t="s">
        <v>3481</v>
      </c>
      <c r="O1218" s="182"/>
      <c r="P1218" s="184"/>
      <c r="Q1218" s="141" t="s">
        <v>3482</v>
      </c>
      <c r="R1218" s="184"/>
      <c r="S1218" s="173" t="s">
        <v>3483</v>
      </c>
      <c r="T1218" s="173"/>
      <c r="U1218" s="173"/>
      <c r="V1218" s="173"/>
      <c r="W1218" s="184"/>
      <c r="X1218" s="133"/>
      <c r="Y1218" s="133"/>
      <c r="AB1218" s="134" t="s">
        <v>9543</v>
      </c>
      <c r="AC1218" s="146" t="str" cm="1">
        <f t="array" ref="AC1218:AD1218">_xlfn.TEXTSPLIT(H1218,CHAR(10))</f>
        <v>ワンダーストレージ株式会社</v>
      </c>
      <c r="AD1218" s="146" t="str">
        <v>訪問看護ルグラン福住</v>
      </c>
      <c r="AE1218" s="146" t="s">
        <v>7722</v>
      </c>
      <c r="AF1218" s="134" t="s">
        <v>8334</v>
      </c>
      <c r="AG1218" s="134" t="str" cm="1">
        <f t="array" ref="AG1218">_xlfn.TEXTJOIN(",",TRUE,_xlfn._xlws.FILTER(市町村コード!$B$2:$B$186,ISNUMBER(SEARCH(市町村コード!$B$2:$B$186,K1218))))</f>
        <v>札幌市</v>
      </c>
      <c r="AH1218" s="134" t="s">
        <v>6712</v>
      </c>
      <c r="AI1218" s="134" t="str">
        <f t="shared" si="36"/>
        <v xml:space="preserve">
札幌市豊平区月寒西一条１１丁目３－１０</v>
      </c>
      <c r="AJ1218" s="134" t="str">
        <f t="shared" si="37"/>
        <v>〒062－0021</v>
      </c>
      <c r="AK1218" s="134" t="s">
        <v>7178</v>
      </c>
      <c r="AO1218" s="142" t="s">
        <v>3482</v>
      </c>
      <c r="AP1218" s="134" t="str" cm="1">
        <f t="array" ref="AP1218:AV1218">_xlfn.TEXTSPLIT(AO1218,CHAR(10))</f>
        <v>( 訪看10 )第    771 号</v>
      </c>
      <c r="AQ1218" s="134" t="str">
        <v>( 訪看23 )第   1143 号</v>
      </c>
      <c r="AR1218" s="134" t="str">
        <v>( 訪看25 )第   1186 号</v>
      </c>
      <c r="AS1218" s="134" t="str">
        <v>( 訪看27 )第    451 号</v>
      </c>
      <c r="AT1218" s="134" t="str">
        <v>( 訪看36 )第     33 号</v>
      </c>
      <c r="AU1218" s="134" t="str">
        <v>( 訪ベⅠ１ )第    607 号</v>
      </c>
      <c r="AV1218" s="134" t="str">
        <v>( 訪看41 )第    445 号</v>
      </c>
      <c r="BM1218" s="134" t="s">
        <v>12871</v>
      </c>
      <c r="BN1218" s="134" t="s">
        <v>12872</v>
      </c>
      <c r="BO1218" s="134" t="s">
        <v>12873</v>
      </c>
      <c r="BP1218" s="134" t="s">
        <v>12874</v>
      </c>
      <c r="BQ1218" s="134" t="s">
        <v>12875</v>
      </c>
      <c r="BR1218" s="134" t="s">
        <v>12876</v>
      </c>
      <c r="BS1218" s="134" t="s">
        <v>12877</v>
      </c>
    </row>
    <row r="1219" spans="1:72" ht="75" customHeight="1" thickBot="1">
      <c r="A1219" s="133"/>
      <c r="B1219" s="184"/>
      <c r="C1219" s="140" t="s">
        <v>3484</v>
      </c>
      <c r="D1219" s="184"/>
      <c r="E1219" s="174" t="s">
        <v>3485</v>
      </c>
      <c r="F1219" s="174"/>
      <c r="G1219" s="184"/>
      <c r="H1219" s="175" t="s">
        <v>3486</v>
      </c>
      <c r="I1219" s="175"/>
      <c r="J1219" s="184"/>
      <c r="K1219" s="175" t="s">
        <v>3487</v>
      </c>
      <c r="L1219" s="175"/>
      <c r="M1219" s="184"/>
      <c r="N1219" s="182" t="s">
        <v>3488</v>
      </c>
      <c r="O1219" s="182"/>
      <c r="P1219" s="184"/>
      <c r="Q1219" s="141" t="s">
        <v>3489</v>
      </c>
      <c r="R1219" s="184"/>
      <c r="S1219" s="173" t="s">
        <v>3490</v>
      </c>
      <c r="T1219" s="173"/>
      <c r="U1219" s="173"/>
      <c r="V1219" s="173"/>
      <c r="W1219" s="184"/>
      <c r="X1219" s="133"/>
      <c r="Y1219" s="133"/>
      <c r="AB1219" s="134" t="s">
        <v>9544</v>
      </c>
      <c r="AC1219" s="146" t="str" cm="1">
        <f t="array" ref="AC1219:AD1219">_xlfn.TEXTSPLIT(H1219,CHAR(10))</f>
        <v>株式会社ｃｏｃｏｌｅ</v>
      </c>
      <c r="AD1219" s="146" t="str">
        <v>訪問看護ステーション　ココレ</v>
      </c>
      <c r="AE1219" s="146" t="s">
        <v>8335</v>
      </c>
      <c r="AF1219" s="134" t="s">
        <v>8336</v>
      </c>
      <c r="AG1219" s="134" t="str" cm="1">
        <f t="array" ref="AG1219">_xlfn.TEXTJOIN(",",TRUE,_xlfn._xlws.FILTER(市町村コード!$B$2:$B$186,ISNUMBER(SEARCH(市町村コード!$B$2:$B$186,K1219))))</f>
        <v>札幌市</v>
      </c>
      <c r="AH1219" s="134" t="s">
        <v>6712</v>
      </c>
      <c r="AI1219" s="134" t="str">
        <f t="shared" si="36"/>
        <v xml:space="preserve">
札幌市南区真駒内南町４丁目４番１８号</v>
      </c>
      <c r="AJ1219" s="134" t="str">
        <f t="shared" si="37"/>
        <v>〒005－0016</v>
      </c>
      <c r="AK1219" s="134" t="s">
        <v>7179</v>
      </c>
      <c r="AO1219" s="142" t="s">
        <v>3489</v>
      </c>
      <c r="AP1219" s="134" t="str" cm="1">
        <f t="array" ref="AP1219:AW1219">_xlfn.TEXTSPLIT(AO1219,CHAR(10))</f>
        <v>( 訪看10 )第    759 号</v>
      </c>
      <c r="AQ1219" s="134" t="str">
        <v>( 訪看23 )第   1140 号</v>
      </c>
      <c r="AR1219" s="134" t="str">
        <v>( 訪看24 )第   1088 号</v>
      </c>
      <c r="AS1219" s="134" t="str">
        <v>( 訪看25 )第   1172 号</v>
      </c>
      <c r="AT1219" s="134" t="str">
        <v>( 訪看27 )第    445 号</v>
      </c>
      <c r="AU1219" s="134" t="str">
        <v>( 訪看28 )第    294 号</v>
      </c>
      <c r="AV1219" s="134" t="str">
        <v>( 訪看34 )第    402 号</v>
      </c>
      <c r="AW1219" s="134" t="str">
        <v>( 訪看41 )第    430 号</v>
      </c>
      <c r="BM1219" s="134" t="s">
        <v>12878</v>
      </c>
      <c r="BN1219" s="134" t="s">
        <v>12879</v>
      </c>
      <c r="BO1219" s="134" t="s">
        <v>12880</v>
      </c>
      <c r="BP1219" s="134" t="s">
        <v>12881</v>
      </c>
      <c r="BQ1219" s="134" t="s">
        <v>12882</v>
      </c>
      <c r="BR1219" s="134" t="s">
        <v>12883</v>
      </c>
      <c r="BS1219" s="134" t="s">
        <v>12884</v>
      </c>
      <c r="BT1219" s="134" t="s">
        <v>12885</v>
      </c>
    </row>
    <row r="1220" spans="1:72" ht="75" customHeight="1" thickBot="1">
      <c r="A1220" s="133"/>
      <c r="B1220" s="184"/>
      <c r="C1220" s="140" t="s">
        <v>3491</v>
      </c>
      <c r="D1220" s="184"/>
      <c r="E1220" s="174" t="s">
        <v>3492</v>
      </c>
      <c r="F1220" s="174"/>
      <c r="G1220" s="184"/>
      <c r="H1220" s="175" t="s">
        <v>3493</v>
      </c>
      <c r="I1220" s="175"/>
      <c r="J1220" s="184"/>
      <c r="K1220" s="175" t="s">
        <v>3494</v>
      </c>
      <c r="L1220" s="175"/>
      <c r="M1220" s="184"/>
      <c r="N1220" s="182" t="s">
        <v>3495</v>
      </c>
      <c r="O1220" s="182"/>
      <c r="P1220" s="184"/>
      <c r="Q1220" s="141" t="s">
        <v>3496</v>
      </c>
      <c r="R1220" s="184"/>
      <c r="S1220" s="173" t="s">
        <v>3497</v>
      </c>
      <c r="T1220" s="173"/>
      <c r="U1220" s="173"/>
      <c r="V1220" s="173"/>
      <c r="W1220" s="184"/>
      <c r="X1220" s="133"/>
      <c r="Y1220" s="133"/>
      <c r="AB1220" s="134" t="s">
        <v>9545</v>
      </c>
      <c r="AC1220" s="146" t="str" cm="1">
        <f t="array" ref="AC1220:AD1220">_xlfn.TEXTSPLIT(H1220,CHAR(10))</f>
        <v>Ｅ・Ｎ・Ｓ株式会社</v>
      </c>
      <c r="AD1220" s="146" t="str">
        <v>ｃｏｃｏｒｕ　訪問看護ステーション</v>
      </c>
      <c r="AE1220" s="146" t="s">
        <v>8337</v>
      </c>
      <c r="AF1220" s="134" t="s">
        <v>8338</v>
      </c>
      <c r="AG1220" s="134" t="str" cm="1">
        <f t="array" ref="AG1220">_xlfn.TEXTJOIN(",",TRUE,_xlfn._xlws.FILTER(市町村コード!$B$2:$B$186,ISNUMBER(SEARCH(市町村コード!$B$2:$B$186,K1220))))</f>
        <v>札幌市</v>
      </c>
      <c r="AH1220" s="134" t="s">
        <v>6712</v>
      </c>
      <c r="AI1220" s="134" t="str">
        <f t="shared" si="36"/>
        <v xml:space="preserve">
札幌市豊平区美園八条１－２－２４チケン豊平公園１０２号室</v>
      </c>
      <c r="AJ1220" s="134" t="str">
        <f t="shared" si="37"/>
        <v>〒062－0008</v>
      </c>
      <c r="AK1220" s="134" t="s">
        <v>7120</v>
      </c>
      <c r="AO1220" s="142" t="s">
        <v>3496</v>
      </c>
      <c r="AP1220" s="134" t="str" cm="1">
        <f t="array" ref="AP1220:AV1220">_xlfn.TEXTSPLIT(AO1220,CHAR(10))</f>
        <v>( 訪看23 )第   1139 号</v>
      </c>
      <c r="AQ1220" s="134" t="str">
        <v>( 訪看24 )第   1097 号</v>
      </c>
      <c r="AR1220" s="134" t="str">
        <v>( 訪看25 )第   1180 号</v>
      </c>
      <c r="AS1220" s="134" t="str">
        <v>( 訪看35 )第     68 号</v>
      </c>
      <c r="AT1220" s="134" t="str">
        <v>( 訪看37 )第     32 号</v>
      </c>
      <c r="AU1220" s="134" t="str">
        <v>( 訪ベⅠ１ )第    588 号</v>
      </c>
      <c r="AV1220" s="134" t="str">
        <v>( 訪看41 )第    439 号</v>
      </c>
      <c r="BM1220" s="134" t="s">
        <v>12886</v>
      </c>
      <c r="BN1220" s="134" t="s">
        <v>12887</v>
      </c>
      <c r="BO1220" s="134" t="s">
        <v>12888</v>
      </c>
      <c r="BP1220" s="134" t="s">
        <v>12889</v>
      </c>
      <c r="BQ1220" s="134" t="s">
        <v>12890</v>
      </c>
      <c r="BR1220" s="134" t="s">
        <v>12891</v>
      </c>
      <c r="BS1220" s="134" t="s">
        <v>12892</v>
      </c>
    </row>
    <row r="1221" spans="1:72" ht="41.1" customHeight="1" thickBot="1">
      <c r="A1221" s="133"/>
      <c r="B1221" s="184"/>
      <c r="C1221" s="133"/>
      <c r="D1221" s="184"/>
      <c r="E1221" s="133"/>
      <c r="F1221" s="133"/>
      <c r="G1221" s="184"/>
      <c r="H1221" s="133"/>
      <c r="I1221" s="133"/>
      <c r="J1221" s="184"/>
      <c r="K1221" s="133"/>
      <c r="L1221" s="133"/>
      <c r="M1221" s="184"/>
      <c r="N1221" s="133"/>
      <c r="O1221" s="133"/>
      <c r="P1221" s="184"/>
      <c r="Q1221" s="133"/>
      <c r="R1221" s="184"/>
      <c r="S1221" s="133"/>
      <c r="T1221" s="133"/>
      <c r="U1221" s="133"/>
      <c r="V1221" s="133"/>
      <c r="W1221" s="184"/>
      <c r="X1221" s="133"/>
      <c r="Y1221" s="133"/>
      <c r="AB1221" s="134" t="s">
        <v>6911</v>
      </c>
      <c r="AC1221" s="146" t="e" cm="1">
        <f t="array" ref="AC1221">_xlfn.TEXTSPLIT(H1221,CHAR(10))</f>
        <v>#VALUE!</v>
      </c>
      <c r="AD1221" s="146"/>
      <c r="AE1221" s="146" t="e">
        <v>#VALUE!</v>
      </c>
      <c r="AG1221" s="134" t="e" cm="1" vm="1">
        <f t="array" ref="AG1221">_xlfn.TEXTJOIN(",",TRUE,_xlfn._xlws.FILTER(市町村コード!$B$2:$B$186,ISNUMBER(SEARCH(市町村コード!$B$2:$B$186,K1221))))</f>
        <v>#VALUE!</v>
      </c>
      <c r="AH1221" s="134" t="e" vm="1">
        <v>#VALUE!</v>
      </c>
      <c r="AI1221" s="134" t="str">
        <f t="shared" si="36"/>
        <v/>
      </c>
      <c r="AJ1221" s="134" t="str">
        <f t="shared" si="37"/>
        <v/>
      </c>
      <c r="AK1221" s="134" t="s">
        <v>6911</v>
      </c>
      <c r="AO1221" s="133"/>
      <c r="AP1221" s="134" t="e" cm="1">
        <f t="array" ref="AP1221">_xlfn.TEXTSPLIT(AO1221,CHAR(10))</f>
        <v>#VALUE!</v>
      </c>
      <c r="BM1221" s="134" t="e">
        <v>#VALUE!</v>
      </c>
    </row>
    <row r="1222" spans="1:72" ht="0.95" customHeight="1">
      <c r="A1222" s="133"/>
      <c r="B1222" s="183"/>
      <c r="C1222" s="183"/>
      <c r="D1222" s="183"/>
      <c r="E1222" s="183"/>
      <c r="F1222" s="183"/>
      <c r="G1222" s="183"/>
      <c r="H1222" s="183"/>
      <c r="I1222" s="183"/>
      <c r="J1222" s="183"/>
      <c r="K1222" s="183"/>
      <c r="L1222" s="183"/>
      <c r="M1222" s="183"/>
      <c r="N1222" s="183"/>
      <c r="O1222" s="183"/>
      <c r="P1222" s="183"/>
      <c r="Q1222" s="183"/>
      <c r="R1222" s="183"/>
      <c r="S1222" s="183"/>
      <c r="T1222" s="183"/>
      <c r="U1222" s="183"/>
      <c r="V1222" s="183"/>
      <c r="W1222" s="133"/>
      <c r="X1222" s="133"/>
      <c r="Y1222" s="133"/>
      <c r="AB1222" s="134" t="s">
        <v>6911</v>
      </c>
      <c r="AC1222" s="146" t="e" cm="1">
        <f t="array" ref="AC1222">_xlfn.TEXTSPLIT(H1222,CHAR(10))</f>
        <v>#VALUE!</v>
      </c>
      <c r="AD1222" s="146"/>
      <c r="AE1222" s="146" t="e">
        <v>#VALUE!</v>
      </c>
      <c r="AG1222" s="134" t="e" cm="1" vm="1">
        <f t="array" ref="AG1222">_xlfn.TEXTJOIN(",",TRUE,_xlfn._xlws.FILTER(市町村コード!$B$2:$B$186,ISNUMBER(SEARCH(市町村コード!$B$2:$B$186,K1222))))</f>
        <v>#VALUE!</v>
      </c>
      <c r="AH1222" s="134" t="e" vm="1">
        <v>#VALUE!</v>
      </c>
      <c r="AI1222" s="134" t="str">
        <f t="shared" si="36"/>
        <v/>
      </c>
      <c r="AJ1222" s="134" t="str">
        <f t="shared" si="37"/>
        <v/>
      </c>
      <c r="AK1222" s="134" t="s">
        <v>6911</v>
      </c>
      <c r="AP1222" s="134" t="e" cm="1">
        <f t="array" ref="AP1222">_xlfn.TEXTSPLIT(AO1222,CHAR(10))</f>
        <v>#VALUE!</v>
      </c>
      <c r="BM1222" s="134" t="e">
        <v>#VALUE!</v>
      </c>
    </row>
    <row r="1223" spans="1:72" ht="60" customHeight="1">
      <c r="A1223" s="133"/>
      <c r="B1223" s="133"/>
      <c r="C1223" s="133"/>
      <c r="D1223" s="133"/>
      <c r="E1223" s="133"/>
      <c r="F1223" s="133"/>
      <c r="G1223" s="133"/>
      <c r="H1223" s="133"/>
      <c r="I1223" s="133"/>
      <c r="J1223" s="133"/>
      <c r="K1223" s="133"/>
      <c r="L1223" s="133"/>
      <c r="M1223" s="133"/>
      <c r="N1223" s="133"/>
      <c r="O1223" s="133"/>
      <c r="P1223" s="133"/>
      <c r="Q1223" s="133"/>
      <c r="R1223" s="133"/>
      <c r="S1223" s="133"/>
      <c r="T1223" s="133"/>
      <c r="U1223" s="133"/>
      <c r="V1223" s="133"/>
      <c r="W1223" s="133"/>
      <c r="X1223" s="133"/>
      <c r="Y1223" s="133"/>
      <c r="AB1223" s="134" t="s">
        <v>6911</v>
      </c>
      <c r="AC1223" s="146" t="e" cm="1">
        <f t="array" ref="AC1223">_xlfn.TEXTSPLIT(H1223,CHAR(10))</f>
        <v>#VALUE!</v>
      </c>
      <c r="AD1223" s="146"/>
      <c r="AE1223" s="146" t="e">
        <v>#VALUE!</v>
      </c>
      <c r="AG1223" s="134" t="e" cm="1" vm="1">
        <f t="array" ref="AG1223">_xlfn.TEXTJOIN(",",TRUE,_xlfn._xlws.FILTER(市町村コード!$B$2:$B$186,ISNUMBER(SEARCH(市町村コード!$B$2:$B$186,K1223))))</f>
        <v>#VALUE!</v>
      </c>
      <c r="AH1223" s="134" t="e" vm="1">
        <v>#VALUE!</v>
      </c>
      <c r="AI1223" s="134" t="str">
        <f t="shared" si="36"/>
        <v/>
      </c>
      <c r="AJ1223" s="134" t="str">
        <f t="shared" si="37"/>
        <v/>
      </c>
      <c r="AK1223" s="134" t="s">
        <v>6911</v>
      </c>
      <c r="AO1223" s="133"/>
      <c r="AP1223" s="134" t="e" cm="1">
        <f t="array" ref="AP1223">_xlfn.TEXTSPLIT(AO1223,CHAR(10))</f>
        <v>#VALUE!</v>
      </c>
      <c r="BM1223" s="134" t="e">
        <v>#VALUE!</v>
      </c>
    </row>
    <row r="1224" spans="1:72" ht="12" customHeight="1">
      <c r="A1224" s="133"/>
      <c r="B1224" s="133"/>
      <c r="C1224" s="133"/>
      <c r="D1224" s="133"/>
      <c r="E1224" s="133"/>
      <c r="F1224" s="133"/>
      <c r="G1224" s="133"/>
      <c r="H1224" s="133"/>
      <c r="I1224" s="133"/>
      <c r="J1224" s="133"/>
      <c r="K1224" s="133"/>
      <c r="L1224" s="133"/>
      <c r="M1224" s="133"/>
      <c r="N1224" s="133"/>
      <c r="O1224" s="133"/>
      <c r="P1224" s="133"/>
      <c r="Q1224" s="133"/>
      <c r="R1224" s="133"/>
      <c r="S1224" s="133"/>
      <c r="T1224" s="133"/>
      <c r="U1224" s="133"/>
      <c r="V1224" s="133"/>
      <c r="W1224" s="133"/>
      <c r="X1224" s="133"/>
      <c r="Y1224" s="133"/>
      <c r="AB1224" s="134" t="s">
        <v>6911</v>
      </c>
      <c r="AC1224" s="146" t="e" cm="1">
        <f t="array" ref="AC1224">_xlfn.TEXTSPLIT(H1224,CHAR(10))</f>
        <v>#VALUE!</v>
      </c>
      <c r="AD1224" s="146"/>
      <c r="AE1224" s="146" t="e">
        <v>#VALUE!</v>
      </c>
      <c r="AG1224" s="134" t="e" cm="1" vm="1">
        <f t="array" ref="AG1224">_xlfn.TEXTJOIN(",",TRUE,_xlfn._xlws.FILTER(市町村コード!$B$2:$B$186,ISNUMBER(SEARCH(市町村コード!$B$2:$B$186,K1224))))</f>
        <v>#VALUE!</v>
      </c>
      <c r="AH1224" s="134" t="e" vm="1">
        <v>#VALUE!</v>
      </c>
      <c r="AI1224" s="134" t="str">
        <f t="shared" si="36"/>
        <v/>
      </c>
      <c r="AJ1224" s="134" t="str">
        <f t="shared" si="37"/>
        <v/>
      </c>
      <c r="AK1224" s="134" t="s">
        <v>6911</v>
      </c>
      <c r="AO1224" s="133"/>
      <c r="AP1224" s="134" t="e" cm="1">
        <f t="array" ref="AP1224">_xlfn.TEXTSPLIT(AO1224,CHAR(10))</f>
        <v>#VALUE!</v>
      </c>
      <c r="BM1224" s="134" t="e">
        <v>#VALUE!</v>
      </c>
    </row>
    <row r="1225" spans="1:72" ht="8.1" customHeight="1">
      <c r="A1225" s="133"/>
      <c r="B1225" s="133"/>
      <c r="C1225" s="133"/>
      <c r="D1225" s="133"/>
      <c r="E1225" s="133"/>
      <c r="F1225" s="133"/>
      <c r="G1225" s="133"/>
      <c r="H1225" s="133"/>
      <c r="I1225" s="178" t="s">
        <v>476</v>
      </c>
      <c r="J1225" s="178"/>
      <c r="K1225" s="178"/>
      <c r="L1225" s="133"/>
      <c r="M1225" s="133"/>
      <c r="N1225" s="133"/>
      <c r="O1225" s="133"/>
      <c r="P1225" s="133"/>
      <c r="Q1225" s="133"/>
      <c r="R1225" s="133"/>
      <c r="S1225" s="133"/>
      <c r="T1225" s="133"/>
      <c r="U1225" s="133"/>
      <c r="V1225" s="133"/>
      <c r="W1225" s="133"/>
      <c r="X1225" s="133"/>
      <c r="Y1225" s="133"/>
      <c r="AB1225" s="134" t="s">
        <v>6911</v>
      </c>
      <c r="AC1225" s="146" t="e" cm="1">
        <f t="array" ref="AC1225">_xlfn.TEXTSPLIT(H1225,CHAR(10))</f>
        <v>#VALUE!</v>
      </c>
      <c r="AD1225" s="146"/>
      <c r="AE1225" s="146" t="e">
        <v>#VALUE!</v>
      </c>
      <c r="AG1225" s="134" t="e" cm="1" vm="1">
        <f t="array" ref="AG1225">_xlfn.TEXTJOIN(",",TRUE,_xlfn._xlws.FILTER(市町村コード!$B$2:$B$186,ISNUMBER(SEARCH(市町村コード!$B$2:$B$186,K1225))))</f>
        <v>#VALUE!</v>
      </c>
      <c r="AH1225" s="134" t="e" vm="1">
        <v>#VALUE!</v>
      </c>
      <c r="AI1225" s="134" t="str">
        <f t="shared" ref="AI1225:AI1288" si="38">MID(K1225,10,300)</f>
        <v/>
      </c>
      <c r="AJ1225" s="134" t="str">
        <f t="shared" ref="AJ1225:AJ1288" si="39">LEFT(K1225,9)</f>
        <v/>
      </c>
      <c r="AK1225" s="134" t="s">
        <v>6911</v>
      </c>
      <c r="AO1225" s="133"/>
      <c r="AP1225" s="134" t="e" cm="1">
        <f t="array" ref="AP1225">_xlfn.TEXTSPLIT(AO1225,CHAR(10))</f>
        <v>#VALUE!</v>
      </c>
      <c r="BM1225" s="134" t="e">
        <v>#VALUE!</v>
      </c>
    </row>
    <row r="1226" spans="1:72" ht="12" customHeight="1">
      <c r="A1226" s="133"/>
      <c r="B1226" s="179"/>
      <c r="C1226" s="179"/>
      <c r="D1226" s="179"/>
      <c r="E1226" s="179"/>
      <c r="F1226" s="133"/>
      <c r="G1226" s="133"/>
      <c r="H1226" s="133"/>
      <c r="I1226" s="178"/>
      <c r="J1226" s="178"/>
      <c r="K1226" s="178"/>
      <c r="L1226" s="133"/>
      <c r="M1226" s="133"/>
      <c r="N1226" s="133"/>
      <c r="O1226" s="133"/>
      <c r="P1226" s="133"/>
      <c r="Q1226" s="133"/>
      <c r="R1226" s="133"/>
      <c r="S1226" s="133"/>
      <c r="T1226" s="133"/>
      <c r="U1226" s="133"/>
      <c r="V1226" s="133"/>
      <c r="W1226" s="133"/>
      <c r="X1226" s="133"/>
      <c r="Y1226" s="133"/>
      <c r="AB1226" s="134" t="s">
        <v>6911</v>
      </c>
      <c r="AC1226" s="146" t="e" cm="1">
        <f t="array" ref="AC1226">_xlfn.TEXTSPLIT(H1226,CHAR(10))</f>
        <v>#VALUE!</v>
      </c>
      <c r="AD1226" s="146"/>
      <c r="AE1226" s="146" t="e">
        <v>#VALUE!</v>
      </c>
      <c r="AG1226" s="134" t="e" cm="1" vm="1">
        <f t="array" ref="AG1226">_xlfn.TEXTJOIN(",",TRUE,_xlfn._xlws.FILTER(市町村コード!$B$2:$B$186,ISNUMBER(SEARCH(市町村コード!$B$2:$B$186,K1226))))</f>
        <v>#VALUE!</v>
      </c>
      <c r="AH1226" s="134" t="e" vm="1">
        <v>#VALUE!</v>
      </c>
      <c r="AI1226" s="134" t="str">
        <f t="shared" si="38"/>
        <v/>
      </c>
      <c r="AJ1226" s="134" t="str">
        <f t="shared" si="39"/>
        <v/>
      </c>
      <c r="AK1226" s="134" t="s">
        <v>6911</v>
      </c>
      <c r="AO1226" s="133"/>
      <c r="AP1226" s="134" t="e" cm="1">
        <f t="array" ref="AP1226">_xlfn.TEXTSPLIT(AO1226,CHAR(10))</f>
        <v>#VALUE!</v>
      </c>
      <c r="BM1226" s="134" t="e">
        <v>#VALUE!</v>
      </c>
    </row>
    <row r="1227" spans="1:72" ht="14.1" customHeight="1">
      <c r="A1227" s="133"/>
      <c r="B1227" s="133"/>
      <c r="C1227" s="180" t="s">
        <v>477</v>
      </c>
      <c r="D1227" s="180"/>
      <c r="E1227" s="180"/>
      <c r="F1227" s="180"/>
      <c r="G1227" s="180"/>
      <c r="H1227" s="180"/>
      <c r="I1227" s="180"/>
      <c r="J1227" s="180"/>
      <c r="K1227" s="180"/>
      <c r="L1227" s="133"/>
      <c r="M1227" s="133"/>
      <c r="N1227" s="133"/>
      <c r="O1227" s="181" t="s">
        <v>478</v>
      </c>
      <c r="P1227" s="181"/>
      <c r="Q1227" s="181"/>
      <c r="R1227" s="181"/>
      <c r="S1227" s="181"/>
      <c r="T1227" s="135" t="s">
        <v>1032</v>
      </c>
      <c r="U1227" s="136" t="s">
        <v>480</v>
      </c>
      <c r="V1227" s="133"/>
      <c r="W1227" s="133"/>
      <c r="X1227" s="133"/>
      <c r="Y1227" s="133"/>
      <c r="AB1227" s="134" t="s">
        <v>6911</v>
      </c>
      <c r="AC1227" s="146" t="e" cm="1">
        <f t="array" ref="AC1227">_xlfn.TEXTSPLIT(H1227,CHAR(10))</f>
        <v>#VALUE!</v>
      </c>
      <c r="AD1227" s="146"/>
      <c r="AE1227" s="146" t="e">
        <v>#VALUE!</v>
      </c>
      <c r="AG1227" s="134" t="e" cm="1" vm="1">
        <f t="array" ref="AG1227">_xlfn.TEXTJOIN(",",TRUE,_xlfn._xlws.FILTER(市町村コード!$B$2:$B$186,ISNUMBER(SEARCH(市町村コード!$B$2:$B$186,K1227))))</f>
        <v>#VALUE!</v>
      </c>
      <c r="AH1227" s="134" t="e" vm="1">
        <v>#VALUE!</v>
      </c>
      <c r="AI1227" s="134" t="str">
        <f t="shared" si="38"/>
        <v/>
      </c>
      <c r="AJ1227" s="134" t="str">
        <f t="shared" si="39"/>
        <v/>
      </c>
      <c r="AK1227" s="134" t="s">
        <v>6911</v>
      </c>
      <c r="AP1227" s="134" t="e" cm="1">
        <f t="array" ref="AP1227">_xlfn.TEXTSPLIT(AO1227,CHAR(10))</f>
        <v>#VALUE!</v>
      </c>
      <c r="BM1227" s="134" t="e">
        <v>#VALUE!</v>
      </c>
    </row>
    <row r="1228" spans="1:72" ht="0.95" customHeight="1" thickBot="1">
      <c r="A1228" s="133"/>
      <c r="B1228" s="133"/>
      <c r="C1228" s="133"/>
      <c r="D1228" s="133"/>
      <c r="E1228" s="133"/>
      <c r="F1228" s="133"/>
      <c r="G1228" s="133"/>
      <c r="H1228" s="133"/>
      <c r="I1228" s="133"/>
      <c r="J1228" s="133"/>
      <c r="K1228" s="133"/>
      <c r="L1228" s="133"/>
      <c r="M1228" s="133"/>
      <c r="N1228" s="133"/>
      <c r="O1228" s="133"/>
      <c r="P1228" s="133"/>
      <c r="Q1228" s="133"/>
      <c r="R1228" s="133"/>
      <c r="S1228" s="133"/>
      <c r="T1228" s="133"/>
      <c r="U1228" s="133"/>
      <c r="V1228" s="133"/>
      <c r="W1228" s="133"/>
      <c r="X1228" s="133"/>
      <c r="Y1228" s="133"/>
      <c r="AB1228" s="134" t="s">
        <v>6911</v>
      </c>
      <c r="AC1228" s="146" t="e" cm="1">
        <f t="array" ref="AC1228">_xlfn.TEXTSPLIT(H1228,CHAR(10))</f>
        <v>#VALUE!</v>
      </c>
      <c r="AD1228" s="146"/>
      <c r="AE1228" s="146" t="e">
        <v>#VALUE!</v>
      </c>
      <c r="AG1228" s="134" t="e" cm="1" vm="1">
        <f t="array" ref="AG1228">_xlfn.TEXTJOIN(",",TRUE,_xlfn._xlws.FILTER(市町村コード!$B$2:$B$186,ISNUMBER(SEARCH(市町村コード!$B$2:$B$186,K1228))))</f>
        <v>#VALUE!</v>
      </c>
      <c r="AH1228" s="134" t="e" vm="1">
        <v>#VALUE!</v>
      </c>
      <c r="AI1228" s="134" t="str">
        <f t="shared" si="38"/>
        <v/>
      </c>
      <c r="AJ1228" s="134" t="str">
        <f t="shared" si="39"/>
        <v/>
      </c>
      <c r="AK1228" s="134" t="s">
        <v>6911</v>
      </c>
      <c r="AO1228" s="133"/>
      <c r="AP1228" s="134" t="e" cm="1">
        <f t="array" ref="AP1228">_xlfn.TEXTSPLIT(AO1228,CHAR(10))</f>
        <v>#VALUE!</v>
      </c>
      <c r="BM1228" s="134" t="e">
        <v>#VALUE!</v>
      </c>
    </row>
    <row r="1229" spans="1:72" ht="0.95" customHeight="1">
      <c r="A1229" s="133"/>
      <c r="B1229" s="176"/>
      <c r="C1229" s="176"/>
      <c r="D1229" s="176"/>
      <c r="E1229" s="176"/>
      <c r="F1229" s="176"/>
      <c r="G1229" s="176"/>
      <c r="H1229" s="176"/>
      <c r="I1229" s="176"/>
      <c r="J1229" s="176"/>
      <c r="K1229" s="176"/>
      <c r="L1229" s="176"/>
      <c r="M1229" s="176"/>
      <c r="N1229" s="176"/>
      <c r="O1229" s="176"/>
      <c r="P1229" s="176"/>
      <c r="Q1229" s="176"/>
      <c r="R1229" s="176"/>
      <c r="S1229" s="176"/>
      <c r="T1229" s="176"/>
      <c r="U1229" s="176"/>
      <c r="V1229" s="176"/>
      <c r="W1229" s="176"/>
      <c r="X1229" s="133"/>
      <c r="Y1229" s="133"/>
      <c r="AB1229" s="134" t="s">
        <v>6911</v>
      </c>
      <c r="AC1229" s="146" t="e" cm="1">
        <f t="array" ref="AC1229">_xlfn.TEXTSPLIT(H1229,CHAR(10))</f>
        <v>#VALUE!</v>
      </c>
      <c r="AD1229" s="146"/>
      <c r="AE1229" s="146" t="e">
        <v>#VALUE!</v>
      </c>
      <c r="AG1229" s="134" t="e" cm="1" vm="1">
        <f t="array" ref="AG1229">_xlfn.TEXTJOIN(",",TRUE,_xlfn._xlws.FILTER(市町村コード!$B$2:$B$186,ISNUMBER(SEARCH(市町村コード!$B$2:$B$186,K1229))))</f>
        <v>#VALUE!</v>
      </c>
      <c r="AH1229" s="134" t="e" vm="1">
        <v>#VALUE!</v>
      </c>
      <c r="AI1229" s="134" t="str">
        <f t="shared" si="38"/>
        <v/>
      </c>
      <c r="AJ1229" s="134" t="str">
        <f t="shared" si="39"/>
        <v/>
      </c>
      <c r="AK1229" s="134" t="s">
        <v>6911</v>
      </c>
      <c r="AP1229" s="134" t="e" cm="1">
        <f t="array" ref="AP1229">_xlfn.TEXTSPLIT(AO1229,CHAR(10))</f>
        <v>#VALUE!</v>
      </c>
      <c r="BM1229" s="134" t="e">
        <v>#VALUE!</v>
      </c>
    </row>
    <row r="1230" spans="1:72" ht="15.95" customHeight="1" thickBot="1">
      <c r="A1230" s="133"/>
      <c r="B1230" s="137"/>
      <c r="C1230" s="138" t="s">
        <v>481</v>
      </c>
      <c r="D1230" s="137"/>
      <c r="E1230" s="177" t="s">
        <v>482</v>
      </c>
      <c r="F1230" s="177"/>
      <c r="G1230" s="137"/>
      <c r="H1230" s="177" t="s">
        <v>483</v>
      </c>
      <c r="I1230" s="177"/>
      <c r="J1230" s="137"/>
      <c r="K1230" s="177" t="s">
        <v>484</v>
      </c>
      <c r="L1230" s="177"/>
      <c r="M1230" s="137"/>
      <c r="N1230" s="177" t="s">
        <v>485</v>
      </c>
      <c r="O1230" s="177"/>
      <c r="P1230" s="137"/>
      <c r="Q1230" s="139" t="s">
        <v>486</v>
      </c>
      <c r="R1230" s="137"/>
      <c r="S1230" s="177" t="s">
        <v>487</v>
      </c>
      <c r="T1230" s="177"/>
      <c r="U1230" s="177"/>
      <c r="V1230" s="177"/>
      <c r="W1230" s="137"/>
      <c r="X1230" s="133"/>
      <c r="Y1230" s="133"/>
      <c r="AB1230" s="134" t="s">
        <v>482</v>
      </c>
      <c r="AC1230" s="146" t="str" cm="1">
        <f t="array" ref="AC1230">_xlfn.TEXTSPLIT(H1230,CHAR(10))</f>
        <v>事業者名/事業所名</v>
      </c>
      <c r="AD1230" s="146"/>
      <c r="AE1230" s="146" t="s">
        <v>483</v>
      </c>
      <c r="AG1230" s="134" t="e" cm="1" vm="1">
        <f t="array" ref="AG1230">_xlfn.TEXTJOIN(",",TRUE,_xlfn._xlws.FILTER(市町村コード!$B$2:$B$186,ISNUMBER(SEARCH(市町村コード!$B$2:$B$186,K1230))))</f>
        <v>#VALUE!</v>
      </c>
      <c r="AH1230" s="134" t="e" vm="1">
        <v>#VALUE!</v>
      </c>
      <c r="AI1230" s="134" t="str">
        <f t="shared" si="38"/>
        <v/>
      </c>
      <c r="AJ1230" s="134" t="str">
        <f t="shared" si="39"/>
        <v>事業所所在地</v>
      </c>
      <c r="AK1230" s="134" t="s">
        <v>484</v>
      </c>
      <c r="AO1230" s="139" t="s">
        <v>486</v>
      </c>
      <c r="AP1230" s="134" t="str" cm="1">
        <f t="array" ref="AP1230">_xlfn.TEXTSPLIT(AO1230,CHAR(10))</f>
        <v>受理番号</v>
      </c>
      <c r="BM1230" s="134" t="s">
        <v>486</v>
      </c>
    </row>
    <row r="1231" spans="1:72" ht="66" customHeight="1" thickBot="1">
      <c r="A1231" s="133"/>
      <c r="B1231" s="184"/>
      <c r="C1231" s="140" t="s">
        <v>3498</v>
      </c>
      <c r="D1231" s="184"/>
      <c r="E1231" s="174" t="s">
        <v>3499</v>
      </c>
      <c r="F1231" s="174"/>
      <c r="G1231" s="184"/>
      <c r="H1231" s="175" t="s">
        <v>3500</v>
      </c>
      <c r="I1231" s="175"/>
      <c r="J1231" s="184"/>
      <c r="K1231" s="175" t="s">
        <v>3501</v>
      </c>
      <c r="L1231" s="175"/>
      <c r="M1231" s="184"/>
      <c r="N1231" s="182" t="s">
        <v>3502</v>
      </c>
      <c r="O1231" s="182"/>
      <c r="P1231" s="184"/>
      <c r="Q1231" s="141" t="s">
        <v>3503</v>
      </c>
      <c r="R1231" s="184"/>
      <c r="S1231" s="173" t="s">
        <v>3504</v>
      </c>
      <c r="T1231" s="173"/>
      <c r="U1231" s="173"/>
      <c r="V1231" s="173"/>
      <c r="W1231" s="184"/>
      <c r="X1231" s="133"/>
      <c r="Y1231" s="133"/>
      <c r="AB1231" s="134" t="s">
        <v>9546</v>
      </c>
      <c r="AC1231" s="146" t="str" cm="1">
        <f t="array" ref="AC1231:AD1231">_xlfn.TEXTSPLIT(H1231,CHAR(10))</f>
        <v>株式会社エフケア</v>
      </c>
      <c r="AD1231" s="146" t="str">
        <v>ひとびとの空ナースポート</v>
      </c>
      <c r="AE1231" s="146" t="s">
        <v>8339</v>
      </c>
      <c r="AF1231" s="134" t="s">
        <v>8340</v>
      </c>
      <c r="AG1231" s="134" t="str" cm="1">
        <f t="array" ref="AG1231">_xlfn.TEXTJOIN(",",TRUE,_xlfn._xlws.FILTER(市町村コード!$B$2:$B$186,ISNUMBER(SEARCH(市町村コード!$B$2:$B$186,K1231))))</f>
        <v>札幌市</v>
      </c>
      <c r="AH1231" s="134" t="s">
        <v>6712</v>
      </c>
      <c r="AI1231" s="134" t="str">
        <f t="shared" si="38"/>
        <v xml:space="preserve">
札幌市豊平区平岸一条１７丁目１－８</v>
      </c>
      <c r="AJ1231" s="134" t="str">
        <f t="shared" si="39"/>
        <v>〒062－0931</v>
      </c>
      <c r="AK1231" s="134" t="s">
        <v>7180</v>
      </c>
      <c r="AO1231" s="142" t="s">
        <v>3503</v>
      </c>
      <c r="AP1231" s="134" t="str" cm="1">
        <f t="array" ref="AP1231:AT1231">_xlfn.TEXTSPLIT(AO1231,CHAR(10))</f>
        <v>( 訪看10 )第    782 号</v>
      </c>
      <c r="AQ1231" s="134" t="str">
        <v>( 訪看24 )第   1104 号</v>
      </c>
      <c r="AR1231" s="134" t="str">
        <v>( 訪看25 )第   1189 号</v>
      </c>
      <c r="AS1231" s="134" t="str">
        <v>( 訪ベⅠ１ )第    617 号</v>
      </c>
      <c r="AT1231" s="134" t="str">
        <v>( 訪ベⅠ１注 )第    401 号</v>
      </c>
      <c r="BM1231" s="134" t="s">
        <v>12893</v>
      </c>
      <c r="BN1231" s="134" t="s">
        <v>12894</v>
      </c>
      <c r="BO1231" s="134" t="s">
        <v>12895</v>
      </c>
      <c r="BP1231" s="134" t="s">
        <v>12896</v>
      </c>
      <c r="BQ1231" s="134" t="s">
        <v>12897</v>
      </c>
    </row>
    <row r="1232" spans="1:72" ht="66" customHeight="1" thickBot="1">
      <c r="A1232" s="133"/>
      <c r="B1232" s="184"/>
      <c r="C1232" s="140" t="s">
        <v>3505</v>
      </c>
      <c r="D1232" s="184"/>
      <c r="E1232" s="174" t="s">
        <v>3506</v>
      </c>
      <c r="F1232" s="174"/>
      <c r="G1232" s="184"/>
      <c r="H1232" s="175" t="s">
        <v>3507</v>
      </c>
      <c r="I1232" s="175"/>
      <c r="J1232" s="184"/>
      <c r="K1232" s="175" t="s">
        <v>3508</v>
      </c>
      <c r="L1232" s="175"/>
      <c r="M1232" s="184"/>
      <c r="N1232" s="182" t="s">
        <v>3509</v>
      </c>
      <c r="O1232" s="182"/>
      <c r="P1232" s="184"/>
      <c r="Q1232" s="141" t="s">
        <v>3510</v>
      </c>
      <c r="R1232" s="184"/>
      <c r="S1232" s="173" t="s">
        <v>3511</v>
      </c>
      <c r="T1232" s="173"/>
      <c r="U1232" s="173"/>
      <c r="V1232" s="173"/>
      <c r="W1232" s="184"/>
      <c r="X1232" s="133"/>
      <c r="Y1232" s="133"/>
      <c r="AB1232" s="134" t="s">
        <v>9547</v>
      </c>
      <c r="AC1232" s="146" t="str" cm="1">
        <f t="array" ref="AC1232:AD1232">_xlfn.TEXTSPLIT(H1232,CHAR(10))</f>
        <v>株式会社ライブシンフォニー</v>
      </c>
      <c r="AD1232" s="146" t="str">
        <v>訪問看護　あお</v>
      </c>
      <c r="AE1232" s="146" t="s">
        <v>8341</v>
      </c>
      <c r="AF1232" s="134" t="s">
        <v>8342</v>
      </c>
      <c r="AG1232" s="134" t="str" cm="1">
        <f t="array" ref="AG1232">_xlfn.TEXTJOIN(",",TRUE,_xlfn._xlws.FILTER(市町村コード!$B$2:$B$186,ISNUMBER(SEARCH(市町村コード!$B$2:$B$186,K1232))))</f>
        <v>札幌市</v>
      </c>
      <c r="AH1232" s="134" t="s">
        <v>6712</v>
      </c>
      <c r="AI1232" s="134" t="str">
        <f t="shared" si="38"/>
        <v xml:space="preserve">
札幌市豊平区平岸三条１７丁目３－４５エルカミノ平岸　７０１号</v>
      </c>
      <c r="AJ1232" s="134" t="str">
        <f t="shared" si="39"/>
        <v>〒062－0933</v>
      </c>
      <c r="AK1232" s="134" t="s">
        <v>7132</v>
      </c>
      <c r="AO1232" s="142" t="s">
        <v>3510</v>
      </c>
      <c r="AP1232" s="134" t="str" cm="1">
        <f t="array" ref="AP1232:AU1232">_xlfn.TEXTSPLIT(AO1232,CHAR(10))</f>
        <v>( 訪看10 )第    784 号</v>
      </c>
      <c r="AQ1232" s="134" t="str">
        <v>( 訪看23 )第   1152 号</v>
      </c>
      <c r="AR1232" s="134" t="str">
        <v>( 訪看24 )第   1108 号</v>
      </c>
      <c r="AS1232" s="134" t="str">
        <v>( 訪看25 )第   1193 号</v>
      </c>
      <c r="AT1232" s="134" t="str">
        <v>( 訪ベⅠ１ )第    443 号</v>
      </c>
      <c r="AU1232" s="134" t="str">
        <v>( 訪看41 )第    450 号</v>
      </c>
      <c r="BM1232" s="134" t="s">
        <v>12898</v>
      </c>
      <c r="BN1232" s="134" t="s">
        <v>12899</v>
      </c>
      <c r="BO1232" s="134" t="s">
        <v>12900</v>
      </c>
      <c r="BP1232" s="134" t="s">
        <v>12901</v>
      </c>
      <c r="BQ1232" s="134" t="s">
        <v>12902</v>
      </c>
      <c r="BR1232" s="134" t="s">
        <v>12903</v>
      </c>
    </row>
    <row r="1233" spans="1:72" ht="57" customHeight="1" thickBot="1">
      <c r="A1233" s="133"/>
      <c r="B1233" s="184"/>
      <c r="C1233" s="140" t="s">
        <v>3512</v>
      </c>
      <c r="D1233" s="184"/>
      <c r="E1233" s="174" t="s">
        <v>3513</v>
      </c>
      <c r="F1233" s="174"/>
      <c r="G1233" s="184"/>
      <c r="H1233" s="175" t="s">
        <v>3514</v>
      </c>
      <c r="I1233" s="175"/>
      <c r="J1233" s="184"/>
      <c r="K1233" s="175" t="s">
        <v>3515</v>
      </c>
      <c r="L1233" s="175"/>
      <c r="M1233" s="184"/>
      <c r="N1233" s="182" t="s">
        <v>3516</v>
      </c>
      <c r="O1233" s="182"/>
      <c r="P1233" s="184"/>
      <c r="Q1233" s="141" t="s">
        <v>3517</v>
      </c>
      <c r="R1233" s="184"/>
      <c r="S1233" s="173" t="s">
        <v>3518</v>
      </c>
      <c r="T1233" s="173"/>
      <c r="U1233" s="173"/>
      <c r="V1233" s="173"/>
      <c r="W1233" s="184"/>
      <c r="X1233" s="133"/>
      <c r="Y1233" s="133"/>
      <c r="AB1233" s="134" t="s">
        <v>9548</v>
      </c>
      <c r="AC1233" s="146" t="str" cm="1">
        <f t="array" ref="AC1233:AD1233">_xlfn.TEXTSPLIT(H1233,CHAR(10))</f>
        <v>株式会社ＭｉＬｕ</v>
      </c>
      <c r="AD1233" s="146" t="str">
        <v>訪問看護ステーション　ＭｉＬｕ</v>
      </c>
      <c r="AE1233" s="146" t="s">
        <v>8343</v>
      </c>
      <c r="AF1233" s="134" t="s">
        <v>8344</v>
      </c>
      <c r="AG1233" s="134" t="str" cm="1">
        <f t="array" ref="AG1233">_xlfn.TEXTJOIN(",",TRUE,_xlfn._xlws.FILTER(市町村コード!$B$2:$B$186,ISNUMBER(SEARCH(市町村コード!$B$2:$B$186,K1233))))</f>
        <v>札幌市</v>
      </c>
      <c r="AH1233" s="134" t="s">
        <v>6712</v>
      </c>
      <c r="AI1233" s="134" t="str">
        <f t="shared" si="38"/>
        <v xml:space="preserve">
札幌市南区川沿一条２丁目７－１３</v>
      </c>
      <c r="AJ1233" s="134" t="str">
        <f t="shared" si="39"/>
        <v>〒005－0801</v>
      </c>
      <c r="AK1233" s="134" t="s">
        <v>7166</v>
      </c>
      <c r="AO1233" s="142" t="s">
        <v>3517</v>
      </c>
      <c r="AP1233" s="134" t="str" cm="1">
        <f t="array" ref="AP1233:AT1233">_xlfn.TEXTSPLIT(AO1233,CHAR(10))</f>
        <v>( 訪看23 )第   1150 号</v>
      </c>
      <c r="AQ1233" s="134" t="str">
        <v>( 訪看24 )第   1105 号</v>
      </c>
      <c r="AR1233" s="134" t="str">
        <v>( 訪看25 )第   1190 号</v>
      </c>
      <c r="AS1233" s="134" t="str">
        <v>( 訪ベⅠ１ )第    639 号</v>
      </c>
      <c r="AT1233" s="134" t="str">
        <v>( 訪看40 )第    655 号</v>
      </c>
      <c r="BM1233" s="134" t="s">
        <v>12904</v>
      </c>
      <c r="BN1233" s="134" t="s">
        <v>12905</v>
      </c>
      <c r="BO1233" s="134" t="s">
        <v>12906</v>
      </c>
      <c r="BP1233" s="134" t="s">
        <v>12907</v>
      </c>
      <c r="BQ1233" s="134" t="s">
        <v>12908</v>
      </c>
    </row>
    <row r="1234" spans="1:72" ht="57" customHeight="1" thickBot="1">
      <c r="A1234" s="133"/>
      <c r="B1234" s="184"/>
      <c r="C1234" s="140" t="s">
        <v>3519</v>
      </c>
      <c r="D1234" s="184"/>
      <c r="E1234" s="174" t="s">
        <v>3520</v>
      </c>
      <c r="F1234" s="174"/>
      <c r="G1234" s="184"/>
      <c r="H1234" s="175" t="s">
        <v>3521</v>
      </c>
      <c r="I1234" s="175"/>
      <c r="J1234" s="184"/>
      <c r="K1234" s="175" t="s">
        <v>3522</v>
      </c>
      <c r="L1234" s="175"/>
      <c r="M1234" s="184"/>
      <c r="N1234" s="182" t="s">
        <v>3523</v>
      </c>
      <c r="O1234" s="182"/>
      <c r="P1234" s="184"/>
      <c r="Q1234" s="141" t="s">
        <v>3524</v>
      </c>
      <c r="R1234" s="184"/>
      <c r="S1234" s="173" t="s">
        <v>3525</v>
      </c>
      <c r="T1234" s="173"/>
      <c r="U1234" s="173"/>
      <c r="V1234" s="173"/>
      <c r="W1234" s="184"/>
      <c r="X1234" s="133"/>
      <c r="Y1234" s="133"/>
      <c r="AB1234" s="134" t="s">
        <v>9549</v>
      </c>
      <c r="AC1234" s="146" t="str" cm="1">
        <f t="array" ref="AC1234:AD1234">_xlfn.TEXTSPLIT(H1234,CHAR(10))</f>
        <v>株式会社Ｇｅｍｉｎｉｔｙ</v>
      </c>
      <c r="AD1234" s="146" t="str">
        <v>訪問看護ステーション　トパーズ</v>
      </c>
      <c r="AE1234" s="146" t="s">
        <v>8345</v>
      </c>
      <c r="AF1234" s="134" t="s">
        <v>8346</v>
      </c>
      <c r="AG1234" s="134" t="str" cm="1">
        <f t="array" ref="AG1234">_xlfn.TEXTJOIN(",",TRUE,_xlfn._xlws.FILTER(市町村コード!$B$2:$B$186,ISNUMBER(SEARCH(市町村コード!$B$2:$B$186,K1234))))</f>
        <v>札幌市</v>
      </c>
      <c r="AH1234" s="134" t="s">
        <v>6712</v>
      </c>
      <c r="AI1234" s="134" t="str">
        <f t="shared" si="38"/>
        <v xml:space="preserve">
札幌市白石区本通１０丁目南４－１０ブランピエールⅡ１０５号室</v>
      </c>
      <c r="AJ1234" s="134" t="str">
        <f t="shared" si="39"/>
        <v>〒003－0026</v>
      </c>
      <c r="AK1234" s="134" t="s">
        <v>7105</v>
      </c>
      <c r="AO1234" s="142" t="s">
        <v>3524</v>
      </c>
      <c r="AP1234" s="134" t="str" cm="1">
        <f t="array" ref="AP1234:AU1234">_xlfn.TEXTSPLIT(AO1234,CHAR(10))</f>
        <v>( 訪看10 )第    777 号</v>
      </c>
      <c r="AQ1234" s="134" t="str">
        <v>( 訪看23 )第   1153 号</v>
      </c>
      <c r="AR1234" s="134" t="str">
        <v>( 訪看24 )第   1109 号</v>
      </c>
      <c r="AS1234" s="134" t="str">
        <v>( 訪看25 )第   1197 号</v>
      </c>
      <c r="AT1234" s="134" t="str">
        <v>( 訪看27 )第    458 号</v>
      </c>
      <c r="AU1234" s="134" t="str">
        <v>( 訪看41 )第    461 号</v>
      </c>
      <c r="BM1234" s="134" t="s">
        <v>12909</v>
      </c>
      <c r="BN1234" s="134" t="s">
        <v>12910</v>
      </c>
      <c r="BO1234" s="134" t="s">
        <v>12911</v>
      </c>
      <c r="BP1234" s="134" t="s">
        <v>12912</v>
      </c>
      <c r="BQ1234" s="134" t="s">
        <v>12913</v>
      </c>
      <c r="BR1234" s="134" t="s">
        <v>12914</v>
      </c>
    </row>
    <row r="1235" spans="1:72" ht="48" customHeight="1" thickBot="1">
      <c r="A1235" s="133"/>
      <c r="B1235" s="184"/>
      <c r="C1235" s="140" t="s">
        <v>3526</v>
      </c>
      <c r="D1235" s="184"/>
      <c r="E1235" s="174" t="s">
        <v>3527</v>
      </c>
      <c r="F1235" s="174"/>
      <c r="G1235" s="184"/>
      <c r="H1235" s="175" t="s">
        <v>3528</v>
      </c>
      <c r="I1235" s="175"/>
      <c r="J1235" s="184"/>
      <c r="K1235" s="175" t="s">
        <v>3529</v>
      </c>
      <c r="L1235" s="175"/>
      <c r="M1235" s="184"/>
      <c r="N1235" s="182" t="s">
        <v>3530</v>
      </c>
      <c r="O1235" s="182"/>
      <c r="P1235" s="184"/>
      <c r="Q1235" s="141" t="s">
        <v>3531</v>
      </c>
      <c r="R1235" s="184"/>
      <c r="S1235" s="173" t="s">
        <v>3532</v>
      </c>
      <c r="T1235" s="173"/>
      <c r="U1235" s="173"/>
      <c r="V1235" s="173"/>
      <c r="W1235" s="184"/>
      <c r="X1235" s="133"/>
      <c r="Y1235" s="133"/>
      <c r="AB1235" s="134" t="s">
        <v>9550</v>
      </c>
      <c r="AC1235" s="146" t="str" cm="1">
        <f t="array" ref="AC1235:AD1235">_xlfn.TEXTSPLIT(H1235,CHAR(10))</f>
        <v>株式会社シャイン</v>
      </c>
      <c r="AD1235" s="146" t="str">
        <v>訪問看護ステーション　シャイン</v>
      </c>
      <c r="AE1235" s="146" t="s">
        <v>8347</v>
      </c>
      <c r="AF1235" s="134" t="s">
        <v>8348</v>
      </c>
      <c r="AG1235" s="134" t="str" cm="1">
        <f t="array" ref="AG1235">_xlfn.TEXTJOIN(",",TRUE,_xlfn._xlws.FILTER(市町村コード!$B$2:$B$186,ISNUMBER(SEARCH(市町村コード!$B$2:$B$186,K1235))))</f>
        <v>札幌市</v>
      </c>
      <c r="AH1235" s="134" t="s">
        <v>6712</v>
      </c>
      <c r="AI1235" s="134" t="str">
        <f t="shared" si="38"/>
        <v xml:space="preserve">
札幌市白石区栄通９丁目１－１０サクラブール栄通　１０５号</v>
      </c>
      <c r="AJ1235" s="134" t="str">
        <f t="shared" si="39"/>
        <v>〒003－0021</v>
      </c>
      <c r="AK1235" s="134" t="s">
        <v>7106</v>
      </c>
      <c r="AO1235" s="142" t="s">
        <v>3531</v>
      </c>
      <c r="AP1235" s="134" t="str" cm="1">
        <f t="array" ref="AP1235:AT1235">_xlfn.TEXTSPLIT(AO1235,CHAR(10))</f>
        <v>( 訪看10 )第    779 号</v>
      </c>
      <c r="AQ1235" s="134" t="str">
        <v>( 訪看24 )第   1113 号</v>
      </c>
      <c r="AR1235" s="134" t="str">
        <v>( 訪看25 )第   1196 号</v>
      </c>
      <c r="AS1235" s="134" t="str">
        <v>( 訪看27 )第    460 号</v>
      </c>
      <c r="AT1235" s="134" t="str">
        <v>( 訪看41 )第    456 号</v>
      </c>
      <c r="BM1235" s="134" t="s">
        <v>12915</v>
      </c>
      <c r="BN1235" s="134" t="s">
        <v>12916</v>
      </c>
      <c r="BO1235" s="134" t="s">
        <v>12917</v>
      </c>
      <c r="BP1235" s="134" t="s">
        <v>12918</v>
      </c>
      <c r="BQ1235" s="134" t="s">
        <v>12919</v>
      </c>
    </row>
    <row r="1236" spans="1:72" ht="66" customHeight="1" thickBot="1">
      <c r="A1236" s="133"/>
      <c r="B1236" s="184"/>
      <c r="C1236" s="140" t="s">
        <v>3533</v>
      </c>
      <c r="D1236" s="184"/>
      <c r="E1236" s="174" t="s">
        <v>3534</v>
      </c>
      <c r="F1236" s="174"/>
      <c r="G1236" s="184"/>
      <c r="H1236" s="175" t="s">
        <v>3535</v>
      </c>
      <c r="I1236" s="175"/>
      <c r="J1236" s="184"/>
      <c r="K1236" s="175" t="s">
        <v>3536</v>
      </c>
      <c r="L1236" s="175"/>
      <c r="M1236" s="184"/>
      <c r="N1236" s="182" t="s">
        <v>3537</v>
      </c>
      <c r="O1236" s="182"/>
      <c r="P1236" s="184"/>
      <c r="Q1236" s="141" t="s">
        <v>3538</v>
      </c>
      <c r="R1236" s="184"/>
      <c r="S1236" s="173" t="s">
        <v>3539</v>
      </c>
      <c r="T1236" s="173"/>
      <c r="U1236" s="173"/>
      <c r="V1236" s="173"/>
      <c r="W1236" s="184"/>
      <c r="X1236" s="133"/>
      <c r="Y1236" s="133"/>
      <c r="AB1236" s="134" t="s">
        <v>9551</v>
      </c>
      <c r="AC1236" s="146" t="str" cm="1">
        <f t="array" ref="AC1236:AD1236">_xlfn.TEXTSPLIT(H1236,CHAR(10))</f>
        <v>ファミリー・ホスピス株式会社</v>
      </c>
      <c r="AD1236" s="146" t="str">
        <v>訪問看護ファミリー・ホスピス札幌南</v>
      </c>
      <c r="AE1236" s="146" t="s">
        <v>8246</v>
      </c>
      <c r="AF1236" s="134" t="s">
        <v>8349</v>
      </c>
      <c r="AG1236" s="134" t="str" cm="1">
        <f t="array" ref="AG1236">_xlfn.TEXTJOIN(",",TRUE,_xlfn._xlws.FILTER(市町村コード!$B$2:$B$186,ISNUMBER(SEARCH(市町村コード!$B$2:$B$186,K1236))))</f>
        <v>札幌市</v>
      </c>
      <c r="AH1236" s="134" t="s">
        <v>6712</v>
      </c>
      <c r="AI1236" s="134" t="str">
        <f t="shared" si="38"/>
        <v xml:space="preserve">
札幌市南区藤野四条４丁目２０－１０</v>
      </c>
      <c r="AJ1236" s="134" t="str">
        <f t="shared" si="39"/>
        <v>〒061－2284</v>
      </c>
      <c r="AK1236" s="134" t="s">
        <v>7181</v>
      </c>
      <c r="AO1236" s="142" t="s">
        <v>3538</v>
      </c>
      <c r="AP1236" s="134" t="str" cm="1">
        <f t="array" ref="AP1236:AU1236">_xlfn.TEXTSPLIT(AO1236,CHAR(10))</f>
        <v>( 訪看23 )第   1157 号</v>
      </c>
      <c r="AQ1236" s="134" t="str">
        <v>( 訪看24 )第   1116 号</v>
      </c>
      <c r="AR1236" s="134" t="str">
        <v>( 訪看25 )第   1201 号</v>
      </c>
      <c r="AS1236" s="134" t="str">
        <v>( 訪看36 )第     12 号</v>
      </c>
      <c r="AT1236" s="134" t="str">
        <v>( 訪ベⅠ１ )第    494 号</v>
      </c>
      <c r="AU1236" s="134" t="str">
        <v>( 訪看41 )第    463 号</v>
      </c>
      <c r="BM1236" s="134" t="s">
        <v>12920</v>
      </c>
      <c r="BN1236" s="134" t="s">
        <v>12921</v>
      </c>
      <c r="BO1236" s="134" t="s">
        <v>12922</v>
      </c>
      <c r="BP1236" s="134" t="s">
        <v>12923</v>
      </c>
      <c r="BQ1236" s="134" t="s">
        <v>12924</v>
      </c>
      <c r="BR1236" s="134" t="s">
        <v>12925</v>
      </c>
    </row>
    <row r="1237" spans="1:72" ht="84" customHeight="1" thickBot="1">
      <c r="A1237" s="133"/>
      <c r="B1237" s="184"/>
      <c r="C1237" s="140" t="s">
        <v>3540</v>
      </c>
      <c r="D1237" s="184"/>
      <c r="E1237" s="174" t="s">
        <v>3541</v>
      </c>
      <c r="F1237" s="174"/>
      <c r="G1237" s="184"/>
      <c r="H1237" s="175" t="s">
        <v>3542</v>
      </c>
      <c r="I1237" s="175"/>
      <c r="J1237" s="184"/>
      <c r="K1237" s="175" t="s">
        <v>3543</v>
      </c>
      <c r="L1237" s="175"/>
      <c r="M1237" s="184"/>
      <c r="N1237" s="182" t="s">
        <v>3544</v>
      </c>
      <c r="O1237" s="182"/>
      <c r="P1237" s="184"/>
      <c r="Q1237" s="141" t="s">
        <v>3545</v>
      </c>
      <c r="R1237" s="184"/>
      <c r="S1237" s="173" t="s">
        <v>3546</v>
      </c>
      <c r="T1237" s="173"/>
      <c r="U1237" s="173"/>
      <c r="V1237" s="173"/>
      <c r="W1237" s="184"/>
      <c r="X1237" s="133"/>
      <c r="Y1237" s="133"/>
      <c r="AB1237" s="134" t="s">
        <v>9552</v>
      </c>
      <c r="AC1237" s="146" t="str" cm="1">
        <f t="array" ref="AC1237:AD1237">_xlfn.TEXTSPLIT(H1237,CHAR(10))</f>
        <v>合同会社Ｌｉｖｒｕｎ</v>
      </c>
      <c r="AD1237" s="146" t="str">
        <v>アルスタ訪問看護ステーション</v>
      </c>
      <c r="AE1237" s="146" t="s">
        <v>8350</v>
      </c>
      <c r="AF1237" s="134" t="s">
        <v>8351</v>
      </c>
      <c r="AG1237" s="134" t="str" cm="1">
        <f t="array" ref="AG1237">_xlfn.TEXTJOIN(",",TRUE,_xlfn._xlws.FILTER(市町村コード!$B$2:$B$186,ISNUMBER(SEARCH(市町村コード!$B$2:$B$186,K1237))))</f>
        <v>札幌市</v>
      </c>
      <c r="AH1237" s="134" t="s">
        <v>6712</v>
      </c>
      <c r="AI1237" s="134" t="str">
        <f t="shared" si="38"/>
        <v xml:space="preserve">
札幌市白石区菊水九条１丁目２－１２エスビーハイツテン３０５号室</v>
      </c>
      <c r="AJ1237" s="134" t="str">
        <f t="shared" si="39"/>
        <v>〒003－0809</v>
      </c>
      <c r="AK1237" s="134" t="s">
        <v>7182</v>
      </c>
      <c r="AO1237" s="142" t="s">
        <v>3545</v>
      </c>
      <c r="AP1237" s="134" t="str" cm="1">
        <f t="array" ref="AP1237:AW1237">_xlfn.TEXTSPLIT(AO1237,CHAR(10))</f>
        <v>( 訪看10 )第    812 号</v>
      </c>
      <c r="AQ1237" s="134" t="str">
        <v>( 訪看23 )第   1186 号</v>
      </c>
      <c r="AR1237" s="134" t="str">
        <v>( 訪看24 )第   1140 号</v>
      </c>
      <c r="AS1237" s="134" t="str">
        <v>( 訪看25 )第   1226 号</v>
      </c>
      <c r="AT1237" s="134" t="str">
        <v>( 訪看27 )第    482 号</v>
      </c>
      <c r="AU1237" s="134" t="str">
        <v>( 訪看28 )第    314 号</v>
      </c>
      <c r="AV1237" s="134" t="str">
        <v>( 訪ベⅠ１ )第    633 号</v>
      </c>
      <c r="AW1237" s="134" t="str">
        <v>( 訪看41 )第    484 号</v>
      </c>
      <c r="BM1237" s="134" t="s">
        <v>12926</v>
      </c>
      <c r="BN1237" s="134" t="s">
        <v>12927</v>
      </c>
      <c r="BO1237" s="134" t="s">
        <v>12928</v>
      </c>
      <c r="BP1237" s="134" t="s">
        <v>12929</v>
      </c>
      <c r="BQ1237" s="134" t="s">
        <v>12930</v>
      </c>
      <c r="BR1237" s="134" t="s">
        <v>12931</v>
      </c>
      <c r="BS1237" s="134" t="s">
        <v>12932</v>
      </c>
      <c r="BT1237" s="134" t="s">
        <v>12933</v>
      </c>
    </row>
    <row r="1238" spans="1:72" ht="26.1" customHeight="1" thickBot="1">
      <c r="A1238" s="133"/>
      <c r="B1238" s="184"/>
      <c r="C1238" s="133"/>
      <c r="D1238" s="184"/>
      <c r="E1238" s="133"/>
      <c r="F1238" s="133"/>
      <c r="G1238" s="184"/>
      <c r="H1238" s="133"/>
      <c r="I1238" s="133"/>
      <c r="J1238" s="184"/>
      <c r="K1238" s="133"/>
      <c r="L1238" s="133"/>
      <c r="M1238" s="184"/>
      <c r="N1238" s="133"/>
      <c r="O1238" s="133"/>
      <c r="P1238" s="184"/>
      <c r="Q1238" s="133"/>
      <c r="R1238" s="184"/>
      <c r="S1238" s="133"/>
      <c r="T1238" s="133"/>
      <c r="U1238" s="133"/>
      <c r="V1238" s="133"/>
      <c r="W1238" s="184"/>
      <c r="X1238" s="133"/>
      <c r="Y1238" s="133"/>
      <c r="AB1238" s="134" t="s">
        <v>6911</v>
      </c>
      <c r="AC1238" s="146" t="e" cm="1">
        <f t="array" ref="AC1238">_xlfn.TEXTSPLIT(H1238,CHAR(10))</f>
        <v>#VALUE!</v>
      </c>
      <c r="AD1238" s="146"/>
      <c r="AE1238" s="146" t="e">
        <v>#VALUE!</v>
      </c>
      <c r="AG1238" s="134" t="e" cm="1" vm="1">
        <f t="array" ref="AG1238">_xlfn.TEXTJOIN(",",TRUE,_xlfn._xlws.FILTER(市町村コード!$B$2:$B$186,ISNUMBER(SEARCH(市町村コード!$B$2:$B$186,K1238))))</f>
        <v>#VALUE!</v>
      </c>
      <c r="AH1238" s="134" t="e" vm="1">
        <v>#VALUE!</v>
      </c>
      <c r="AI1238" s="134" t="str">
        <f t="shared" si="38"/>
        <v/>
      </c>
      <c r="AJ1238" s="134" t="str">
        <f t="shared" si="39"/>
        <v/>
      </c>
      <c r="AK1238" s="134" t="s">
        <v>6911</v>
      </c>
      <c r="AO1238" s="133"/>
      <c r="AP1238" s="134" t="e" cm="1">
        <f t="array" ref="AP1238">_xlfn.TEXTSPLIT(AO1238,CHAR(10))</f>
        <v>#VALUE!</v>
      </c>
      <c r="BM1238" s="134" t="e">
        <v>#VALUE!</v>
      </c>
    </row>
    <row r="1239" spans="1:72" ht="0.95" customHeight="1">
      <c r="A1239" s="133"/>
      <c r="B1239" s="183"/>
      <c r="C1239" s="183"/>
      <c r="D1239" s="183"/>
      <c r="E1239" s="183"/>
      <c r="F1239" s="183"/>
      <c r="G1239" s="183"/>
      <c r="H1239" s="183"/>
      <c r="I1239" s="183"/>
      <c r="J1239" s="183"/>
      <c r="K1239" s="183"/>
      <c r="L1239" s="183"/>
      <c r="M1239" s="183"/>
      <c r="N1239" s="183"/>
      <c r="O1239" s="183"/>
      <c r="P1239" s="183"/>
      <c r="Q1239" s="183"/>
      <c r="R1239" s="183"/>
      <c r="S1239" s="183"/>
      <c r="T1239" s="183"/>
      <c r="U1239" s="183"/>
      <c r="V1239" s="183"/>
      <c r="W1239" s="133"/>
      <c r="X1239" s="133"/>
      <c r="Y1239" s="133"/>
      <c r="AB1239" s="134" t="s">
        <v>6911</v>
      </c>
      <c r="AC1239" s="146" t="e" cm="1">
        <f t="array" ref="AC1239">_xlfn.TEXTSPLIT(H1239,CHAR(10))</f>
        <v>#VALUE!</v>
      </c>
      <c r="AD1239" s="146"/>
      <c r="AE1239" s="146" t="e">
        <v>#VALUE!</v>
      </c>
      <c r="AG1239" s="134" t="e" cm="1" vm="1">
        <f t="array" ref="AG1239">_xlfn.TEXTJOIN(",",TRUE,_xlfn._xlws.FILTER(市町村コード!$B$2:$B$186,ISNUMBER(SEARCH(市町村コード!$B$2:$B$186,K1239))))</f>
        <v>#VALUE!</v>
      </c>
      <c r="AH1239" s="134" t="e" vm="1">
        <v>#VALUE!</v>
      </c>
      <c r="AI1239" s="134" t="str">
        <f t="shared" si="38"/>
        <v/>
      </c>
      <c r="AJ1239" s="134" t="str">
        <f t="shared" si="39"/>
        <v/>
      </c>
      <c r="AK1239" s="134" t="s">
        <v>6911</v>
      </c>
      <c r="AP1239" s="134" t="e" cm="1">
        <f t="array" ref="AP1239">_xlfn.TEXTSPLIT(AO1239,CHAR(10))</f>
        <v>#VALUE!</v>
      </c>
      <c r="BM1239" s="134" t="e">
        <v>#VALUE!</v>
      </c>
    </row>
    <row r="1240" spans="1:72" ht="60" customHeight="1">
      <c r="A1240" s="133"/>
      <c r="B1240" s="133"/>
      <c r="C1240" s="133"/>
      <c r="D1240" s="133"/>
      <c r="E1240" s="133"/>
      <c r="F1240" s="133"/>
      <c r="G1240" s="133"/>
      <c r="H1240" s="133"/>
      <c r="I1240" s="133"/>
      <c r="J1240" s="133"/>
      <c r="K1240" s="133"/>
      <c r="L1240" s="133"/>
      <c r="M1240" s="133"/>
      <c r="N1240" s="133"/>
      <c r="O1240" s="133"/>
      <c r="P1240" s="133"/>
      <c r="Q1240" s="133"/>
      <c r="R1240" s="133"/>
      <c r="S1240" s="133"/>
      <c r="T1240" s="133"/>
      <c r="U1240" s="133"/>
      <c r="V1240" s="133"/>
      <c r="W1240" s="133"/>
      <c r="X1240" s="133"/>
      <c r="Y1240" s="133"/>
      <c r="AB1240" s="134" t="s">
        <v>6911</v>
      </c>
      <c r="AC1240" s="146" t="e" cm="1">
        <f t="array" ref="AC1240">_xlfn.TEXTSPLIT(H1240,CHAR(10))</f>
        <v>#VALUE!</v>
      </c>
      <c r="AD1240" s="146"/>
      <c r="AE1240" s="146" t="e">
        <v>#VALUE!</v>
      </c>
      <c r="AG1240" s="134" t="e" cm="1" vm="1">
        <f t="array" ref="AG1240">_xlfn.TEXTJOIN(",",TRUE,_xlfn._xlws.FILTER(市町村コード!$B$2:$B$186,ISNUMBER(SEARCH(市町村コード!$B$2:$B$186,K1240))))</f>
        <v>#VALUE!</v>
      </c>
      <c r="AH1240" s="134" t="e" vm="1">
        <v>#VALUE!</v>
      </c>
      <c r="AI1240" s="134" t="str">
        <f t="shared" si="38"/>
        <v/>
      </c>
      <c r="AJ1240" s="134" t="str">
        <f t="shared" si="39"/>
        <v/>
      </c>
      <c r="AK1240" s="134" t="s">
        <v>6911</v>
      </c>
      <c r="AO1240" s="133"/>
      <c r="AP1240" s="134" t="e" cm="1">
        <f t="array" ref="AP1240">_xlfn.TEXTSPLIT(AO1240,CHAR(10))</f>
        <v>#VALUE!</v>
      </c>
      <c r="BM1240" s="134" t="e">
        <v>#VALUE!</v>
      </c>
    </row>
    <row r="1241" spans="1:72" ht="12" customHeight="1">
      <c r="A1241" s="133"/>
      <c r="B1241" s="133"/>
      <c r="C1241" s="133"/>
      <c r="D1241" s="133"/>
      <c r="E1241" s="133"/>
      <c r="F1241" s="133"/>
      <c r="G1241" s="133"/>
      <c r="H1241" s="133"/>
      <c r="I1241" s="133"/>
      <c r="J1241" s="133"/>
      <c r="K1241" s="133"/>
      <c r="L1241" s="133"/>
      <c r="M1241" s="133"/>
      <c r="N1241" s="133"/>
      <c r="O1241" s="133"/>
      <c r="P1241" s="133"/>
      <c r="Q1241" s="133"/>
      <c r="R1241" s="133"/>
      <c r="S1241" s="133"/>
      <c r="T1241" s="133"/>
      <c r="U1241" s="133"/>
      <c r="V1241" s="133"/>
      <c r="W1241" s="133"/>
      <c r="X1241" s="133"/>
      <c r="Y1241" s="133"/>
      <c r="AB1241" s="134" t="s">
        <v>6911</v>
      </c>
      <c r="AC1241" s="146" t="e" cm="1">
        <f t="array" ref="AC1241">_xlfn.TEXTSPLIT(H1241,CHAR(10))</f>
        <v>#VALUE!</v>
      </c>
      <c r="AD1241" s="146"/>
      <c r="AE1241" s="146" t="e">
        <v>#VALUE!</v>
      </c>
      <c r="AG1241" s="134" t="e" cm="1" vm="1">
        <f t="array" ref="AG1241">_xlfn.TEXTJOIN(",",TRUE,_xlfn._xlws.FILTER(市町村コード!$B$2:$B$186,ISNUMBER(SEARCH(市町村コード!$B$2:$B$186,K1241))))</f>
        <v>#VALUE!</v>
      </c>
      <c r="AH1241" s="134" t="e" vm="1">
        <v>#VALUE!</v>
      </c>
      <c r="AI1241" s="134" t="str">
        <f t="shared" si="38"/>
        <v/>
      </c>
      <c r="AJ1241" s="134" t="str">
        <f t="shared" si="39"/>
        <v/>
      </c>
      <c r="AK1241" s="134" t="s">
        <v>6911</v>
      </c>
      <c r="AO1241" s="133"/>
      <c r="AP1241" s="134" t="e" cm="1">
        <f t="array" ref="AP1241">_xlfn.TEXTSPLIT(AO1241,CHAR(10))</f>
        <v>#VALUE!</v>
      </c>
      <c r="BM1241" s="134" t="e">
        <v>#VALUE!</v>
      </c>
    </row>
    <row r="1242" spans="1:72" ht="8.1" customHeight="1">
      <c r="A1242" s="133"/>
      <c r="B1242" s="133"/>
      <c r="C1242" s="133"/>
      <c r="D1242" s="133"/>
      <c r="E1242" s="133"/>
      <c r="F1242" s="133"/>
      <c r="G1242" s="133"/>
      <c r="H1242" s="133"/>
      <c r="I1242" s="178" t="s">
        <v>476</v>
      </c>
      <c r="J1242" s="178"/>
      <c r="K1242" s="178"/>
      <c r="L1242" s="133"/>
      <c r="M1242" s="133"/>
      <c r="N1242" s="133"/>
      <c r="O1242" s="133"/>
      <c r="P1242" s="133"/>
      <c r="Q1242" s="133"/>
      <c r="R1242" s="133"/>
      <c r="S1242" s="133"/>
      <c r="T1242" s="133"/>
      <c r="U1242" s="133"/>
      <c r="V1242" s="133"/>
      <c r="W1242" s="133"/>
      <c r="X1242" s="133"/>
      <c r="Y1242" s="133"/>
      <c r="AB1242" s="134" t="s">
        <v>6911</v>
      </c>
      <c r="AC1242" s="146" t="e" cm="1">
        <f t="array" ref="AC1242">_xlfn.TEXTSPLIT(H1242,CHAR(10))</f>
        <v>#VALUE!</v>
      </c>
      <c r="AD1242" s="146"/>
      <c r="AE1242" s="146" t="e">
        <v>#VALUE!</v>
      </c>
      <c r="AG1242" s="134" t="e" cm="1" vm="1">
        <f t="array" ref="AG1242">_xlfn.TEXTJOIN(",",TRUE,_xlfn._xlws.FILTER(市町村コード!$B$2:$B$186,ISNUMBER(SEARCH(市町村コード!$B$2:$B$186,K1242))))</f>
        <v>#VALUE!</v>
      </c>
      <c r="AH1242" s="134" t="e" vm="1">
        <v>#VALUE!</v>
      </c>
      <c r="AI1242" s="134" t="str">
        <f t="shared" si="38"/>
        <v/>
      </c>
      <c r="AJ1242" s="134" t="str">
        <f t="shared" si="39"/>
        <v/>
      </c>
      <c r="AK1242" s="134" t="s">
        <v>6911</v>
      </c>
      <c r="AO1242" s="133"/>
      <c r="AP1242" s="134" t="e" cm="1">
        <f t="array" ref="AP1242">_xlfn.TEXTSPLIT(AO1242,CHAR(10))</f>
        <v>#VALUE!</v>
      </c>
      <c r="BM1242" s="134" t="e">
        <v>#VALUE!</v>
      </c>
    </row>
    <row r="1243" spans="1:72" ht="12" customHeight="1">
      <c r="A1243" s="133"/>
      <c r="B1243" s="179"/>
      <c r="C1243" s="179"/>
      <c r="D1243" s="179"/>
      <c r="E1243" s="179"/>
      <c r="F1243" s="133"/>
      <c r="G1243" s="133"/>
      <c r="H1243" s="133"/>
      <c r="I1243" s="178"/>
      <c r="J1243" s="178"/>
      <c r="K1243" s="178"/>
      <c r="L1243" s="133"/>
      <c r="M1243" s="133"/>
      <c r="N1243" s="133"/>
      <c r="O1243" s="133"/>
      <c r="P1243" s="133"/>
      <c r="Q1243" s="133"/>
      <c r="R1243" s="133"/>
      <c r="S1243" s="133"/>
      <c r="T1243" s="133"/>
      <c r="U1243" s="133"/>
      <c r="V1243" s="133"/>
      <c r="W1243" s="133"/>
      <c r="X1243" s="133"/>
      <c r="Y1243" s="133"/>
      <c r="AB1243" s="134" t="s">
        <v>6911</v>
      </c>
      <c r="AC1243" s="146" t="e" cm="1">
        <f t="array" ref="AC1243">_xlfn.TEXTSPLIT(H1243,CHAR(10))</f>
        <v>#VALUE!</v>
      </c>
      <c r="AD1243" s="146"/>
      <c r="AE1243" s="146" t="e">
        <v>#VALUE!</v>
      </c>
      <c r="AG1243" s="134" t="e" cm="1" vm="1">
        <f t="array" ref="AG1243">_xlfn.TEXTJOIN(",",TRUE,_xlfn._xlws.FILTER(市町村コード!$B$2:$B$186,ISNUMBER(SEARCH(市町村コード!$B$2:$B$186,K1243))))</f>
        <v>#VALUE!</v>
      </c>
      <c r="AH1243" s="134" t="e" vm="1">
        <v>#VALUE!</v>
      </c>
      <c r="AI1243" s="134" t="str">
        <f t="shared" si="38"/>
        <v/>
      </c>
      <c r="AJ1243" s="134" t="str">
        <f t="shared" si="39"/>
        <v/>
      </c>
      <c r="AK1243" s="134" t="s">
        <v>6911</v>
      </c>
      <c r="AO1243" s="133"/>
      <c r="AP1243" s="134" t="e" cm="1">
        <f t="array" ref="AP1243">_xlfn.TEXTSPLIT(AO1243,CHAR(10))</f>
        <v>#VALUE!</v>
      </c>
      <c r="BM1243" s="134" t="e">
        <v>#VALUE!</v>
      </c>
    </row>
    <row r="1244" spans="1:72" ht="14.1" customHeight="1">
      <c r="A1244" s="133"/>
      <c r="B1244" s="133"/>
      <c r="C1244" s="180" t="s">
        <v>477</v>
      </c>
      <c r="D1244" s="180"/>
      <c r="E1244" s="180"/>
      <c r="F1244" s="180"/>
      <c r="G1244" s="180"/>
      <c r="H1244" s="180"/>
      <c r="I1244" s="180"/>
      <c r="J1244" s="180"/>
      <c r="K1244" s="180"/>
      <c r="L1244" s="133"/>
      <c r="M1244" s="133"/>
      <c r="N1244" s="133"/>
      <c r="O1244" s="181" t="s">
        <v>478</v>
      </c>
      <c r="P1244" s="181"/>
      <c r="Q1244" s="181"/>
      <c r="R1244" s="181"/>
      <c r="S1244" s="181"/>
      <c r="T1244" s="135" t="s">
        <v>1039</v>
      </c>
      <c r="U1244" s="136" t="s">
        <v>480</v>
      </c>
      <c r="V1244" s="133"/>
      <c r="W1244" s="133"/>
      <c r="X1244" s="133"/>
      <c r="Y1244" s="133"/>
      <c r="AB1244" s="134" t="s">
        <v>6911</v>
      </c>
      <c r="AC1244" s="146" t="e" cm="1">
        <f t="array" ref="AC1244">_xlfn.TEXTSPLIT(H1244,CHAR(10))</f>
        <v>#VALUE!</v>
      </c>
      <c r="AD1244" s="146"/>
      <c r="AE1244" s="146" t="e">
        <v>#VALUE!</v>
      </c>
      <c r="AG1244" s="134" t="e" cm="1" vm="1">
        <f t="array" ref="AG1244">_xlfn.TEXTJOIN(",",TRUE,_xlfn._xlws.FILTER(市町村コード!$B$2:$B$186,ISNUMBER(SEARCH(市町村コード!$B$2:$B$186,K1244))))</f>
        <v>#VALUE!</v>
      </c>
      <c r="AH1244" s="134" t="e" vm="1">
        <v>#VALUE!</v>
      </c>
      <c r="AI1244" s="134" t="str">
        <f t="shared" si="38"/>
        <v/>
      </c>
      <c r="AJ1244" s="134" t="str">
        <f t="shared" si="39"/>
        <v/>
      </c>
      <c r="AK1244" s="134" t="s">
        <v>6911</v>
      </c>
      <c r="AP1244" s="134" t="e" cm="1">
        <f t="array" ref="AP1244">_xlfn.TEXTSPLIT(AO1244,CHAR(10))</f>
        <v>#VALUE!</v>
      </c>
      <c r="BM1244" s="134" t="e">
        <v>#VALUE!</v>
      </c>
    </row>
    <row r="1245" spans="1:72" ht="0.95" customHeight="1" thickBot="1">
      <c r="A1245" s="133"/>
      <c r="B1245" s="133"/>
      <c r="C1245" s="133"/>
      <c r="D1245" s="133"/>
      <c r="E1245" s="133"/>
      <c r="F1245" s="133"/>
      <c r="G1245" s="133"/>
      <c r="H1245" s="133"/>
      <c r="I1245" s="133"/>
      <c r="J1245" s="133"/>
      <c r="K1245" s="133"/>
      <c r="L1245" s="133"/>
      <c r="M1245" s="133"/>
      <c r="N1245" s="133"/>
      <c r="O1245" s="133"/>
      <c r="P1245" s="133"/>
      <c r="Q1245" s="133"/>
      <c r="R1245" s="133"/>
      <c r="S1245" s="133"/>
      <c r="T1245" s="133"/>
      <c r="U1245" s="133"/>
      <c r="V1245" s="133"/>
      <c r="W1245" s="133"/>
      <c r="X1245" s="133"/>
      <c r="Y1245" s="133"/>
      <c r="AB1245" s="134" t="s">
        <v>6911</v>
      </c>
      <c r="AC1245" s="146" t="e" cm="1">
        <f t="array" ref="AC1245">_xlfn.TEXTSPLIT(H1245,CHAR(10))</f>
        <v>#VALUE!</v>
      </c>
      <c r="AD1245" s="146"/>
      <c r="AE1245" s="146" t="e">
        <v>#VALUE!</v>
      </c>
      <c r="AG1245" s="134" t="e" cm="1" vm="1">
        <f t="array" ref="AG1245">_xlfn.TEXTJOIN(",",TRUE,_xlfn._xlws.FILTER(市町村コード!$B$2:$B$186,ISNUMBER(SEARCH(市町村コード!$B$2:$B$186,K1245))))</f>
        <v>#VALUE!</v>
      </c>
      <c r="AH1245" s="134" t="e" vm="1">
        <v>#VALUE!</v>
      </c>
      <c r="AI1245" s="134" t="str">
        <f t="shared" si="38"/>
        <v/>
      </c>
      <c r="AJ1245" s="134" t="str">
        <f t="shared" si="39"/>
        <v/>
      </c>
      <c r="AK1245" s="134" t="s">
        <v>6911</v>
      </c>
      <c r="AO1245" s="133"/>
      <c r="AP1245" s="134" t="e" cm="1">
        <f t="array" ref="AP1245">_xlfn.TEXTSPLIT(AO1245,CHAR(10))</f>
        <v>#VALUE!</v>
      </c>
      <c r="BM1245" s="134" t="e">
        <v>#VALUE!</v>
      </c>
    </row>
    <row r="1246" spans="1:72" ht="0.95" customHeight="1">
      <c r="A1246" s="133"/>
      <c r="B1246" s="176"/>
      <c r="C1246" s="176"/>
      <c r="D1246" s="176"/>
      <c r="E1246" s="176"/>
      <c r="F1246" s="176"/>
      <c r="G1246" s="176"/>
      <c r="H1246" s="176"/>
      <c r="I1246" s="176"/>
      <c r="J1246" s="176"/>
      <c r="K1246" s="176"/>
      <c r="L1246" s="176"/>
      <c r="M1246" s="176"/>
      <c r="N1246" s="176"/>
      <c r="O1246" s="176"/>
      <c r="P1246" s="176"/>
      <c r="Q1246" s="176"/>
      <c r="R1246" s="176"/>
      <c r="S1246" s="176"/>
      <c r="T1246" s="176"/>
      <c r="U1246" s="176"/>
      <c r="V1246" s="176"/>
      <c r="W1246" s="176"/>
      <c r="X1246" s="133"/>
      <c r="Y1246" s="133"/>
      <c r="AB1246" s="134" t="s">
        <v>6911</v>
      </c>
      <c r="AC1246" s="146" t="e" cm="1">
        <f t="array" ref="AC1246">_xlfn.TEXTSPLIT(H1246,CHAR(10))</f>
        <v>#VALUE!</v>
      </c>
      <c r="AD1246" s="146"/>
      <c r="AE1246" s="146" t="e">
        <v>#VALUE!</v>
      </c>
      <c r="AG1246" s="134" t="e" cm="1" vm="1">
        <f t="array" ref="AG1246">_xlfn.TEXTJOIN(",",TRUE,_xlfn._xlws.FILTER(市町村コード!$B$2:$B$186,ISNUMBER(SEARCH(市町村コード!$B$2:$B$186,K1246))))</f>
        <v>#VALUE!</v>
      </c>
      <c r="AH1246" s="134" t="e" vm="1">
        <v>#VALUE!</v>
      </c>
      <c r="AI1246" s="134" t="str">
        <f t="shared" si="38"/>
        <v/>
      </c>
      <c r="AJ1246" s="134" t="str">
        <f t="shared" si="39"/>
        <v/>
      </c>
      <c r="AK1246" s="134" t="s">
        <v>6911</v>
      </c>
      <c r="AP1246" s="134" t="e" cm="1">
        <f t="array" ref="AP1246">_xlfn.TEXTSPLIT(AO1246,CHAR(10))</f>
        <v>#VALUE!</v>
      </c>
      <c r="BM1246" s="134" t="e">
        <v>#VALUE!</v>
      </c>
    </row>
    <row r="1247" spans="1:72" ht="15.95" customHeight="1" thickBot="1">
      <c r="A1247" s="133"/>
      <c r="B1247" s="137"/>
      <c r="C1247" s="138" t="s">
        <v>481</v>
      </c>
      <c r="D1247" s="137"/>
      <c r="E1247" s="177" t="s">
        <v>482</v>
      </c>
      <c r="F1247" s="177"/>
      <c r="G1247" s="137"/>
      <c r="H1247" s="177" t="s">
        <v>483</v>
      </c>
      <c r="I1247" s="177"/>
      <c r="J1247" s="137"/>
      <c r="K1247" s="177" t="s">
        <v>484</v>
      </c>
      <c r="L1247" s="177"/>
      <c r="M1247" s="137"/>
      <c r="N1247" s="177" t="s">
        <v>485</v>
      </c>
      <c r="O1247" s="177"/>
      <c r="P1247" s="137"/>
      <c r="Q1247" s="139" t="s">
        <v>486</v>
      </c>
      <c r="R1247" s="137"/>
      <c r="S1247" s="177" t="s">
        <v>487</v>
      </c>
      <c r="T1247" s="177"/>
      <c r="U1247" s="177"/>
      <c r="V1247" s="177"/>
      <c r="W1247" s="137"/>
      <c r="X1247" s="133"/>
      <c r="Y1247" s="133"/>
      <c r="AB1247" s="134" t="s">
        <v>482</v>
      </c>
      <c r="AC1247" s="146" t="str" cm="1">
        <f t="array" ref="AC1247">_xlfn.TEXTSPLIT(H1247,CHAR(10))</f>
        <v>事業者名/事業所名</v>
      </c>
      <c r="AD1247" s="146"/>
      <c r="AE1247" s="146" t="s">
        <v>483</v>
      </c>
      <c r="AG1247" s="134" t="e" cm="1" vm="1">
        <f t="array" ref="AG1247">_xlfn.TEXTJOIN(",",TRUE,_xlfn._xlws.FILTER(市町村コード!$B$2:$B$186,ISNUMBER(SEARCH(市町村コード!$B$2:$B$186,K1247))))</f>
        <v>#VALUE!</v>
      </c>
      <c r="AH1247" s="134" t="e" vm="1">
        <v>#VALUE!</v>
      </c>
      <c r="AI1247" s="134" t="str">
        <f t="shared" si="38"/>
        <v/>
      </c>
      <c r="AJ1247" s="134" t="str">
        <f t="shared" si="39"/>
        <v>事業所所在地</v>
      </c>
      <c r="AK1247" s="134" t="s">
        <v>484</v>
      </c>
      <c r="AO1247" s="139" t="s">
        <v>486</v>
      </c>
      <c r="AP1247" s="134" t="str" cm="1">
        <f t="array" ref="AP1247">_xlfn.TEXTSPLIT(AO1247,CHAR(10))</f>
        <v>受理番号</v>
      </c>
      <c r="BM1247" s="134" t="s">
        <v>486</v>
      </c>
    </row>
    <row r="1248" spans="1:72" ht="75" customHeight="1" thickBot="1">
      <c r="A1248" s="133"/>
      <c r="B1248" s="184"/>
      <c r="C1248" s="140" t="s">
        <v>3547</v>
      </c>
      <c r="D1248" s="184"/>
      <c r="E1248" s="174" t="s">
        <v>3548</v>
      </c>
      <c r="F1248" s="174"/>
      <c r="G1248" s="184"/>
      <c r="H1248" s="175" t="s">
        <v>3549</v>
      </c>
      <c r="I1248" s="175"/>
      <c r="J1248" s="184"/>
      <c r="K1248" s="175" t="s">
        <v>3550</v>
      </c>
      <c r="L1248" s="175"/>
      <c r="M1248" s="184"/>
      <c r="N1248" s="182" t="s">
        <v>3551</v>
      </c>
      <c r="O1248" s="182"/>
      <c r="P1248" s="184"/>
      <c r="Q1248" s="141" t="s">
        <v>3552</v>
      </c>
      <c r="R1248" s="184"/>
      <c r="S1248" s="173" t="s">
        <v>3553</v>
      </c>
      <c r="T1248" s="173"/>
      <c r="U1248" s="173"/>
      <c r="V1248" s="173"/>
      <c r="W1248" s="184"/>
      <c r="X1248" s="133"/>
      <c r="Y1248" s="133"/>
      <c r="AB1248" s="134" t="s">
        <v>9553</v>
      </c>
      <c r="AC1248" s="146" t="str" cm="1">
        <f t="array" ref="AC1248:AD1248">_xlfn.TEXTSPLIT(H1248,CHAR(10))</f>
        <v>株式会社わしづ</v>
      </c>
      <c r="AD1248" s="146" t="str">
        <v>訪問看護ステーション　Ｎ．Ｔｒｅｅ</v>
      </c>
      <c r="AE1248" s="146" t="s">
        <v>8352</v>
      </c>
      <c r="AF1248" s="134" t="s">
        <v>8353</v>
      </c>
      <c r="AG1248" s="134" t="str" cm="1">
        <f t="array" ref="AG1248">_xlfn.TEXTJOIN(",",TRUE,_xlfn._xlws.FILTER(市町村コード!$B$2:$B$186,ISNUMBER(SEARCH(市町村コード!$B$2:$B$186,K1248))))</f>
        <v>札幌市</v>
      </c>
      <c r="AH1248" s="134" t="s">
        <v>6712</v>
      </c>
      <c r="AI1248" s="134" t="str">
        <f t="shared" si="38"/>
        <v xml:space="preserve">
札幌市豊平区平岸一条９丁目６－１コスモレジェンド平岸１階</v>
      </c>
      <c r="AJ1248" s="134" t="str">
        <f t="shared" si="39"/>
        <v>〒062－0931</v>
      </c>
      <c r="AK1248" s="134" t="s">
        <v>7180</v>
      </c>
      <c r="AO1248" s="142" t="s">
        <v>3552</v>
      </c>
      <c r="AP1248" s="134" t="str" cm="1">
        <f t="array" ref="AP1248:AW1248">_xlfn.TEXTSPLIT(AO1248,CHAR(10))</f>
        <v>( 訪看10 )第    802 号</v>
      </c>
      <c r="AQ1248" s="134" t="str">
        <v>( 訪看23 )第   1189 号</v>
      </c>
      <c r="AR1248" s="134" t="str">
        <v>( 訪看24 )第   1133 号</v>
      </c>
      <c r="AS1248" s="134" t="str">
        <v>( 訪看25 )第   1219 号</v>
      </c>
      <c r="AT1248" s="134" t="str">
        <v>( 訪看27 )第    479 号</v>
      </c>
      <c r="AU1248" s="134" t="str">
        <v>( 訪看28 )第    313 号</v>
      </c>
      <c r="AV1248" s="134" t="str">
        <v>( 訪看34 )第    377 号</v>
      </c>
      <c r="AW1248" s="134" t="str">
        <v>( 訪看41 )第    483 号</v>
      </c>
      <c r="BM1248" s="134" t="s">
        <v>12934</v>
      </c>
      <c r="BN1248" s="134" t="s">
        <v>12935</v>
      </c>
      <c r="BO1248" s="134" t="s">
        <v>12936</v>
      </c>
      <c r="BP1248" s="134" t="s">
        <v>12937</v>
      </c>
      <c r="BQ1248" s="134" t="s">
        <v>12938</v>
      </c>
      <c r="BR1248" s="134" t="s">
        <v>12939</v>
      </c>
      <c r="BS1248" s="134" t="s">
        <v>12940</v>
      </c>
      <c r="BT1248" s="134" t="s">
        <v>12941</v>
      </c>
    </row>
    <row r="1249" spans="1:70" ht="57" customHeight="1" thickBot="1">
      <c r="A1249" s="133"/>
      <c r="B1249" s="184"/>
      <c r="C1249" s="140" t="s">
        <v>3554</v>
      </c>
      <c r="D1249" s="184"/>
      <c r="E1249" s="174" t="s">
        <v>3555</v>
      </c>
      <c r="F1249" s="174"/>
      <c r="G1249" s="184"/>
      <c r="H1249" s="175" t="s">
        <v>3556</v>
      </c>
      <c r="I1249" s="175"/>
      <c r="J1249" s="184"/>
      <c r="K1249" s="175" t="s">
        <v>3557</v>
      </c>
      <c r="L1249" s="175"/>
      <c r="M1249" s="184"/>
      <c r="N1249" s="182" t="s">
        <v>3558</v>
      </c>
      <c r="O1249" s="182"/>
      <c r="P1249" s="184"/>
      <c r="Q1249" s="141" t="s">
        <v>3559</v>
      </c>
      <c r="R1249" s="184"/>
      <c r="S1249" s="173" t="s">
        <v>3560</v>
      </c>
      <c r="T1249" s="173"/>
      <c r="U1249" s="173"/>
      <c r="V1249" s="173"/>
      <c r="W1249" s="184"/>
      <c r="X1249" s="133"/>
      <c r="Y1249" s="133"/>
      <c r="AB1249" s="134" t="s">
        <v>9554</v>
      </c>
      <c r="AC1249" s="146" t="str" cm="1">
        <f t="array" ref="AC1249:AD1249">_xlfn.TEXTSPLIT(H1249,CHAR(10))</f>
        <v>学校法人日本医療大学</v>
      </c>
      <c r="AD1249" s="146" t="str">
        <v>日本医療大学　訪問看護・リハビリセンター</v>
      </c>
      <c r="AE1249" s="146" t="s">
        <v>8354</v>
      </c>
      <c r="AF1249" s="134" t="s">
        <v>8355</v>
      </c>
      <c r="AG1249" s="134" t="str" cm="1">
        <f t="array" ref="AG1249">_xlfn.TEXTJOIN(",",TRUE,_xlfn._xlws.FILTER(市町村コード!$B$2:$B$186,ISNUMBER(SEARCH(市町村コード!$B$2:$B$186,K1249))))</f>
        <v>札幌市</v>
      </c>
      <c r="AH1249" s="134" t="s">
        <v>6712</v>
      </c>
      <c r="AI1249" s="134" t="str">
        <f t="shared" si="38"/>
        <v xml:space="preserve">
札幌市豊平区月寒東三条１１丁目１番５０号</v>
      </c>
      <c r="AJ1249" s="134" t="str">
        <f t="shared" si="39"/>
        <v>〒062－0053</v>
      </c>
      <c r="AK1249" s="134" t="s">
        <v>7040</v>
      </c>
      <c r="AO1249" s="142" t="s">
        <v>3559</v>
      </c>
      <c r="AP1249" s="134" t="str" cm="1">
        <f t="array" ref="AP1249:AU1249">_xlfn.TEXTSPLIT(AO1249,CHAR(10))</f>
        <v>( 訪看10 )第    822 号</v>
      </c>
      <c r="AQ1249" s="134" t="str">
        <v>( 訪看23 )第   1181 号</v>
      </c>
      <c r="AR1249" s="134" t="str">
        <v>( 訪看24 )第   1135 号</v>
      </c>
      <c r="AS1249" s="134" t="str">
        <v>( 訪看25 )第   1222 号</v>
      </c>
      <c r="AT1249" s="134" t="str">
        <v>( 訪看34 )第    376 号</v>
      </c>
      <c r="AU1249" s="134" t="str">
        <v>( 訪看41 )第    487 号</v>
      </c>
      <c r="BM1249" s="134" t="s">
        <v>12942</v>
      </c>
      <c r="BN1249" s="134" t="s">
        <v>12943</v>
      </c>
      <c r="BO1249" s="134" t="s">
        <v>12944</v>
      </c>
      <c r="BP1249" s="134" t="s">
        <v>12945</v>
      </c>
      <c r="BQ1249" s="134" t="s">
        <v>12946</v>
      </c>
      <c r="BR1249" s="134" t="s">
        <v>12947</v>
      </c>
    </row>
    <row r="1250" spans="1:70" ht="48" customHeight="1" thickBot="1">
      <c r="A1250" s="133"/>
      <c r="B1250" s="184"/>
      <c r="C1250" s="140" t="s">
        <v>3561</v>
      </c>
      <c r="D1250" s="184"/>
      <c r="E1250" s="174" t="s">
        <v>3562</v>
      </c>
      <c r="F1250" s="174"/>
      <c r="G1250" s="184"/>
      <c r="H1250" s="175" t="s">
        <v>3563</v>
      </c>
      <c r="I1250" s="175"/>
      <c r="J1250" s="184"/>
      <c r="K1250" s="175" t="s">
        <v>3564</v>
      </c>
      <c r="L1250" s="175"/>
      <c r="M1250" s="184"/>
      <c r="N1250" s="182" t="s">
        <v>3565</v>
      </c>
      <c r="O1250" s="182"/>
      <c r="P1250" s="184"/>
      <c r="Q1250" s="141" t="s">
        <v>3566</v>
      </c>
      <c r="R1250" s="184"/>
      <c r="S1250" s="173" t="s">
        <v>3567</v>
      </c>
      <c r="T1250" s="173"/>
      <c r="U1250" s="173"/>
      <c r="V1250" s="173"/>
      <c r="W1250" s="184"/>
      <c r="X1250" s="133"/>
      <c r="Y1250" s="133"/>
      <c r="AB1250" s="134" t="s">
        <v>9555</v>
      </c>
      <c r="AC1250" s="146" t="str" cm="1">
        <f t="array" ref="AC1250:AD1250">_xlfn.TEXTSPLIT(H1250,CHAR(10))</f>
        <v>株式会社ＢＯＮＤＳ</v>
      </c>
      <c r="AD1250" s="146" t="str">
        <v>訪問看護ステーションココよか</v>
      </c>
      <c r="AE1250" s="146" t="s">
        <v>8356</v>
      </c>
      <c r="AF1250" s="134" t="s">
        <v>8357</v>
      </c>
      <c r="AG1250" s="134" t="str" cm="1">
        <f t="array" ref="AG1250">_xlfn.TEXTJOIN(",",TRUE,_xlfn._xlws.FILTER(市町村コード!$B$2:$B$186,ISNUMBER(SEARCH(市町村コード!$B$2:$B$186,K1250))))</f>
        <v>札幌市</v>
      </c>
      <c r="AH1250" s="134" t="s">
        <v>6712</v>
      </c>
      <c r="AI1250" s="134" t="str">
        <f t="shared" si="38"/>
        <v xml:space="preserve">
札幌市白石区本通５丁目北２－１３　パレス白石１０６号</v>
      </c>
      <c r="AJ1250" s="134" t="str">
        <f t="shared" si="39"/>
        <v>〒003－0027</v>
      </c>
      <c r="AK1250" s="134" t="s">
        <v>7123</v>
      </c>
      <c r="AO1250" s="142" t="s">
        <v>3566</v>
      </c>
      <c r="AP1250" s="134" t="str" cm="1">
        <f t="array" ref="AP1250:AT1250">_xlfn.TEXTSPLIT(AO1250,CHAR(10))</f>
        <v>( 訪看10 )第    825 号</v>
      </c>
      <c r="AQ1250" s="134" t="str">
        <v>( 訪看24 )第   1153 号</v>
      </c>
      <c r="AR1250" s="134" t="str">
        <v>( 訪看25 )第   1241 号</v>
      </c>
      <c r="AS1250" s="134" t="str">
        <v>( 訪看27 )第    495 号</v>
      </c>
      <c r="AT1250" s="134" t="str">
        <v>( 訪看28 )第    326 号</v>
      </c>
      <c r="BM1250" s="134" t="s">
        <v>12948</v>
      </c>
      <c r="BN1250" s="134" t="s">
        <v>12949</v>
      </c>
      <c r="BO1250" s="134" t="s">
        <v>12950</v>
      </c>
      <c r="BP1250" s="134" t="s">
        <v>12951</v>
      </c>
      <c r="BQ1250" s="134" t="s">
        <v>12952</v>
      </c>
    </row>
    <row r="1251" spans="1:70" ht="45.95" customHeight="1" thickBot="1">
      <c r="A1251" s="133"/>
      <c r="B1251" s="184"/>
      <c r="C1251" s="140" t="s">
        <v>3568</v>
      </c>
      <c r="D1251" s="184"/>
      <c r="E1251" s="174" t="s">
        <v>3569</v>
      </c>
      <c r="F1251" s="174"/>
      <c r="G1251" s="184"/>
      <c r="H1251" s="175" t="s">
        <v>3570</v>
      </c>
      <c r="I1251" s="175"/>
      <c r="J1251" s="184"/>
      <c r="K1251" s="175" t="s">
        <v>3571</v>
      </c>
      <c r="L1251" s="175"/>
      <c r="M1251" s="184"/>
      <c r="N1251" s="182" t="s">
        <v>3572</v>
      </c>
      <c r="O1251" s="182"/>
      <c r="P1251" s="184"/>
      <c r="Q1251" s="141" t="s">
        <v>3573</v>
      </c>
      <c r="R1251" s="184"/>
      <c r="S1251" s="173" t="s">
        <v>3574</v>
      </c>
      <c r="T1251" s="173"/>
      <c r="U1251" s="173"/>
      <c r="V1251" s="173"/>
      <c r="W1251" s="184"/>
      <c r="X1251" s="133"/>
      <c r="Y1251" s="133"/>
      <c r="AB1251" s="134" t="s">
        <v>9556</v>
      </c>
      <c r="AC1251" s="146" t="str" cm="1">
        <f t="array" ref="AC1251:AD1251">_xlfn.TEXTSPLIT(H1251,CHAR(10))</f>
        <v>社会福祉法人　ノテ福祉会</v>
      </c>
      <c r="AD1251" s="146" t="str">
        <v>訪問看護ステーション　ノテ真栄</v>
      </c>
      <c r="AE1251" s="146" t="s">
        <v>8358</v>
      </c>
      <c r="AF1251" s="134" t="s">
        <v>8359</v>
      </c>
      <c r="AG1251" s="134" t="str" cm="1">
        <f t="array" ref="AG1251">_xlfn.TEXTJOIN(",",TRUE,_xlfn._xlws.FILTER(市町村コード!$B$2:$B$186,ISNUMBER(SEARCH(市町村コード!$B$2:$B$186,K1251))))</f>
        <v>札幌市</v>
      </c>
      <c r="AH1251" s="134" t="s">
        <v>6712</v>
      </c>
      <c r="AI1251" s="134" t="str">
        <f t="shared" si="38"/>
        <v xml:space="preserve">
札幌市清田区真栄４３４番地６</v>
      </c>
      <c r="AJ1251" s="134" t="str">
        <f t="shared" si="39"/>
        <v>〒004－0839</v>
      </c>
      <c r="AK1251" s="134" t="s">
        <v>7118</v>
      </c>
      <c r="AO1251" s="142" t="s">
        <v>3573</v>
      </c>
      <c r="AP1251" s="134" t="str" cm="1">
        <f t="array" ref="AP1251:AR1251">_xlfn.TEXTSPLIT(AO1251,CHAR(10))</f>
        <v>( 訪看23 )第    290 号</v>
      </c>
      <c r="AQ1251" s="134" t="str">
        <v>( 訪看25 )第    323 号</v>
      </c>
      <c r="AR1251" s="134" t="str">
        <v>( 訪看40 )第    162 号</v>
      </c>
      <c r="BM1251" s="134" t="s">
        <v>12953</v>
      </c>
      <c r="BN1251" s="134" t="s">
        <v>12954</v>
      </c>
      <c r="BO1251" s="134" t="s">
        <v>12955</v>
      </c>
    </row>
    <row r="1252" spans="1:70" ht="66" customHeight="1" thickBot="1">
      <c r="A1252" s="133"/>
      <c r="B1252" s="184"/>
      <c r="C1252" s="140" t="s">
        <v>3575</v>
      </c>
      <c r="D1252" s="184"/>
      <c r="E1252" s="174" t="s">
        <v>3576</v>
      </c>
      <c r="F1252" s="174"/>
      <c r="G1252" s="184"/>
      <c r="H1252" s="175" t="s">
        <v>3577</v>
      </c>
      <c r="I1252" s="175"/>
      <c r="J1252" s="184"/>
      <c r="K1252" s="175" t="s">
        <v>3578</v>
      </c>
      <c r="L1252" s="175"/>
      <c r="M1252" s="184"/>
      <c r="N1252" s="182" t="s">
        <v>3579</v>
      </c>
      <c r="O1252" s="182"/>
      <c r="P1252" s="184"/>
      <c r="Q1252" s="141" t="s">
        <v>3580</v>
      </c>
      <c r="R1252" s="184"/>
      <c r="S1252" s="173" t="s">
        <v>3581</v>
      </c>
      <c r="T1252" s="173"/>
      <c r="U1252" s="173"/>
      <c r="V1252" s="173"/>
      <c r="W1252" s="184"/>
      <c r="X1252" s="133"/>
      <c r="Y1252" s="133"/>
      <c r="AB1252" s="134" t="s">
        <v>9557</v>
      </c>
      <c r="AC1252" s="146" t="str" cm="1">
        <f t="array" ref="AC1252:AD1252">_xlfn.TEXTSPLIT(H1252,CHAR(10))</f>
        <v>株式会社　モア・アクティブ</v>
      </c>
      <c r="AD1252" s="146" t="str">
        <v>訪問看護ステーション　モア・アクティブ札幌白石</v>
      </c>
      <c r="AE1252" s="146" t="s">
        <v>8360</v>
      </c>
      <c r="AF1252" s="134" t="s">
        <v>8361</v>
      </c>
      <c r="AG1252" s="134" t="str" cm="1">
        <f t="array" ref="AG1252">_xlfn.TEXTJOIN(",",TRUE,_xlfn._xlws.FILTER(市町村コード!$B$2:$B$186,ISNUMBER(SEARCH(市町村コード!$B$2:$B$186,K1252))))</f>
        <v>札幌市</v>
      </c>
      <c r="AH1252" s="134" t="s">
        <v>6712</v>
      </c>
      <c r="AI1252" s="134" t="str">
        <f t="shared" si="38"/>
        <v xml:space="preserve">
札幌市白石区本郷通　南１丁目南３番１号　モデュロール１０１号室</v>
      </c>
      <c r="AJ1252" s="134" t="str">
        <f t="shared" si="39"/>
        <v>〒003－0024</v>
      </c>
      <c r="AK1252" s="134" t="s">
        <v>7119</v>
      </c>
      <c r="AO1252" s="142" t="s">
        <v>3580</v>
      </c>
      <c r="AP1252" s="134" t="str" cm="1">
        <f t="array" ref="AP1252:AT1252">_xlfn.TEXTSPLIT(AO1252,CHAR(10))</f>
        <v>( 訪看24 )第    263 号</v>
      </c>
      <c r="AQ1252" s="134" t="str">
        <v>( 訪看25 )第    360 号</v>
      </c>
      <c r="AR1252" s="134" t="str">
        <v>( 訪ベⅠ１ )第    376 号</v>
      </c>
      <c r="AS1252" s="134" t="str">
        <v>( 訪ベⅠ１注 )第    272 号</v>
      </c>
      <c r="AT1252" s="134" t="str">
        <v>( 訪看40 )第    266 号</v>
      </c>
      <c r="BM1252" s="134" t="s">
        <v>12956</v>
      </c>
      <c r="BN1252" s="134" t="s">
        <v>12957</v>
      </c>
      <c r="BO1252" s="134" t="s">
        <v>12958</v>
      </c>
      <c r="BP1252" s="134" t="s">
        <v>12959</v>
      </c>
      <c r="BQ1252" s="134" t="s">
        <v>12960</v>
      </c>
    </row>
    <row r="1253" spans="1:70" ht="45.95" customHeight="1" thickBot="1">
      <c r="A1253" s="133"/>
      <c r="B1253" s="184"/>
      <c r="C1253" s="140" t="s">
        <v>3582</v>
      </c>
      <c r="D1253" s="184"/>
      <c r="E1253" s="174" t="s">
        <v>3583</v>
      </c>
      <c r="F1253" s="174"/>
      <c r="G1253" s="184"/>
      <c r="H1253" s="175" t="s">
        <v>3584</v>
      </c>
      <c r="I1253" s="175"/>
      <c r="J1253" s="184"/>
      <c r="K1253" s="175" t="s">
        <v>3585</v>
      </c>
      <c r="L1253" s="175"/>
      <c r="M1253" s="184"/>
      <c r="N1253" s="182" t="s">
        <v>3586</v>
      </c>
      <c r="O1253" s="182"/>
      <c r="P1253" s="184"/>
      <c r="Q1253" s="141" t="s">
        <v>3587</v>
      </c>
      <c r="R1253" s="184"/>
      <c r="S1253" s="173" t="s">
        <v>3588</v>
      </c>
      <c r="T1253" s="173"/>
      <c r="U1253" s="173"/>
      <c r="V1253" s="173"/>
      <c r="W1253" s="184"/>
      <c r="X1253" s="133"/>
      <c r="Y1253" s="133"/>
      <c r="AB1253" s="134" t="s">
        <v>9558</v>
      </c>
      <c r="AC1253" s="146" t="str" cm="1">
        <f t="array" ref="AC1253:AD1253">_xlfn.TEXTSPLIT(H1253,CHAR(10))</f>
        <v>ＭＴ居宅サービス株式会社</v>
      </c>
      <c r="AD1253" s="146" t="str">
        <v>訪問看護リハビリセンター椿</v>
      </c>
      <c r="AE1253" s="146" t="s">
        <v>8362</v>
      </c>
      <c r="AF1253" s="134" t="s">
        <v>8363</v>
      </c>
      <c r="AG1253" s="134" t="str" cm="1">
        <f t="array" ref="AG1253">_xlfn.TEXTJOIN(",",TRUE,_xlfn._xlws.FILTER(市町村コード!$B$2:$B$186,ISNUMBER(SEARCH(市町村コード!$B$2:$B$186,K1253))))</f>
        <v>札幌市</v>
      </c>
      <c r="AH1253" s="134" t="s">
        <v>6712</v>
      </c>
      <c r="AI1253" s="134" t="str">
        <f t="shared" si="38"/>
        <v xml:space="preserve">
札幌市厚別区上野幌三条４丁目１９－２６　ホクノー上野幌ビル２階Ｃ</v>
      </c>
      <c r="AJ1253" s="134" t="str">
        <f t="shared" si="39"/>
        <v>〒004－0033</v>
      </c>
      <c r="AK1253" s="134" t="s">
        <v>7183</v>
      </c>
      <c r="AO1253" s="142" t="s">
        <v>3587</v>
      </c>
      <c r="AP1253" s="134" t="str" cm="1">
        <f t="array" ref="AP1253:AS1253">_xlfn.TEXTSPLIT(AO1253,CHAR(10))</f>
        <v>( 訪看10 )第    175 号</v>
      </c>
      <c r="AQ1253" s="134" t="str">
        <v>( 訪看24 )第    268 号</v>
      </c>
      <c r="AR1253" s="134" t="str">
        <v>( 訪看25 )第    365 号</v>
      </c>
      <c r="AS1253" s="134" t="str">
        <v>( 訪看40 )第    181 号</v>
      </c>
      <c r="BM1253" s="134" t="s">
        <v>12961</v>
      </c>
      <c r="BN1253" s="134" t="s">
        <v>12962</v>
      </c>
      <c r="BO1253" s="134" t="s">
        <v>12963</v>
      </c>
      <c r="BP1253" s="134" t="s">
        <v>12964</v>
      </c>
    </row>
    <row r="1254" spans="1:70" ht="45.95" customHeight="1" thickBot="1">
      <c r="A1254" s="133"/>
      <c r="B1254" s="184"/>
      <c r="C1254" s="140" t="s">
        <v>3589</v>
      </c>
      <c r="D1254" s="184"/>
      <c r="E1254" s="174" t="s">
        <v>3590</v>
      </c>
      <c r="F1254" s="174"/>
      <c r="G1254" s="184"/>
      <c r="H1254" s="175" t="s">
        <v>3591</v>
      </c>
      <c r="I1254" s="175"/>
      <c r="J1254" s="184"/>
      <c r="K1254" s="175" t="s">
        <v>2570</v>
      </c>
      <c r="L1254" s="175"/>
      <c r="M1254" s="184"/>
      <c r="N1254" s="182" t="s">
        <v>2571</v>
      </c>
      <c r="O1254" s="182"/>
      <c r="P1254" s="184"/>
      <c r="Q1254" s="141" t="s">
        <v>3592</v>
      </c>
      <c r="R1254" s="184"/>
      <c r="S1254" s="173" t="s">
        <v>3593</v>
      </c>
      <c r="T1254" s="173"/>
      <c r="U1254" s="173"/>
      <c r="V1254" s="173"/>
      <c r="W1254" s="184"/>
      <c r="X1254" s="133"/>
      <c r="Y1254" s="133"/>
      <c r="AB1254" s="134" t="s">
        <v>9559</v>
      </c>
      <c r="AC1254" s="146" t="str" cm="1">
        <f t="array" ref="AC1254:AD1254">_xlfn.TEXTSPLIT(H1254,CHAR(10))</f>
        <v>医療法人社団鈴木内科医院</v>
      </c>
      <c r="AD1254" s="146" t="str">
        <v>鈴木内科介護看護センター</v>
      </c>
      <c r="AE1254" s="146" t="s">
        <v>8113</v>
      </c>
      <c r="AF1254" s="134" t="s">
        <v>8364</v>
      </c>
      <c r="AG1254" s="134" t="str" cm="1">
        <f t="array" ref="AG1254">_xlfn.TEXTJOIN(",",TRUE,_xlfn._xlws.FILTER(市町村コード!$B$2:$B$186,ISNUMBER(SEARCH(市町村コード!$B$2:$B$186,K1254))))</f>
        <v>札幌市</v>
      </c>
      <c r="AH1254" s="134" t="s">
        <v>6712</v>
      </c>
      <c r="AI1254" s="134" t="str">
        <f t="shared" si="38"/>
        <v xml:space="preserve">
札幌市清田区美しが丘二条４丁目１７－１　医療介護支援住宅美しが丘</v>
      </c>
      <c r="AJ1254" s="134" t="str">
        <f t="shared" si="39"/>
        <v>〒004－0812</v>
      </c>
      <c r="AK1254" s="134" t="s">
        <v>7115</v>
      </c>
      <c r="AO1254" s="142" t="s">
        <v>3592</v>
      </c>
      <c r="AP1254" s="134" t="str" cm="1">
        <f t="array" ref="AP1254:AQ1254">_xlfn.TEXTSPLIT(AO1254,CHAR(10))</f>
        <v>( 訪看24 )第    312 号</v>
      </c>
      <c r="AQ1254" s="134" t="str">
        <v>( 訪看25 )第    413 号</v>
      </c>
      <c r="BM1254" s="134" t="s">
        <v>12965</v>
      </c>
      <c r="BN1254" s="134" t="s">
        <v>12966</v>
      </c>
    </row>
    <row r="1255" spans="1:70" ht="45.95" customHeight="1" thickBot="1">
      <c r="A1255" s="133"/>
      <c r="B1255" s="184"/>
      <c r="C1255" s="140" t="s">
        <v>3594</v>
      </c>
      <c r="D1255" s="184"/>
      <c r="E1255" s="174" t="s">
        <v>3595</v>
      </c>
      <c r="F1255" s="174"/>
      <c r="G1255" s="184"/>
      <c r="H1255" s="175" t="s">
        <v>3596</v>
      </c>
      <c r="I1255" s="175"/>
      <c r="J1255" s="184"/>
      <c r="K1255" s="175" t="s">
        <v>3597</v>
      </c>
      <c r="L1255" s="175"/>
      <c r="M1255" s="184"/>
      <c r="N1255" s="182" t="s">
        <v>3598</v>
      </c>
      <c r="O1255" s="182"/>
      <c r="P1255" s="184"/>
      <c r="Q1255" s="141" t="s">
        <v>3599</v>
      </c>
      <c r="R1255" s="184"/>
      <c r="S1255" s="173" t="s">
        <v>3600</v>
      </c>
      <c r="T1255" s="173"/>
      <c r="U1255" s="173"/>
      <c r="V1255" s="173"/>
      <c r="W1255" s="184"/>
      <c r="X1255" s="133"/>
      <c r="Y1255" s="133"/>
      <c r="AB1255" s="134" t="s">
        <v>9560</v>
      </c>
      <c r="AC1255" s="146" t="str" cm="1">
        <f t="array" ref="AC1255:AD1255">_xlfn.TEXTSPLIT(H1255,CHAR(10))</f>
        <v>社会医療法人康和会</v>
      </c>
      <c r="AD1255" s="146" t="str">
        <v>複合型居宅介護しらかば</v>
      </c>
      <c r="AE1255" s="146" t="s">
        <v>8365</v>
      </c>
      <c r="AF1255" s="134" t="s">
        <v>8366</v>
      </c>
      <c r="AG1255" s="134" t="str" cm="1">
        <f t="array" ref="AG1255">_xlfn.TEXTJOIN(",",TRUE,_xlfn._xlws.FILTER(市町村コード!$B$2:$B$186,ISNUMBER(SEARCH(市町村コード!$B$2:$B$186,K1255))))</f>
        <v>札幌市</v>
      </c>
      <c r="AH1255" s="134" t="s">
        <v>6712</v>
      </c>
      <c r="AI1255" s="134" t="str">
        <f t="shared" si="38"/>
        <v xml:space="preserve">
札幌市豊平区月寒東三条１８丁目２０番４８号</v>
      </c>
      <c r="AJ1255" s="134" t="str">
        <f t="shared" si="39"/>
        <v>〒062－0053</v>
      </c>
      <c r="AK1255" s="134" t="s">
        <v>7040</v>
      </c>
      <c r="AO1255" s="142" t="s">
        <v>3599</v>
      </c>
      <c r="AP1255" s="134" t="str" cm="1">
        <f t="array" ref="AP1255:AR1255">_xlfn.TEXTSPLIT(AO1255,CHAR(10))</f>
        <v>( 訪看24 )第    358 号</v>
      </c>
      <c r="AQ1255" s="134" t="str">
        <v>( 訪看25 )第    457 号</v>
      </c>
      <c r="AR1255" s="134" t="str">
        <v>( 訪看40 )第    100 号</v>
      </c>
      <c r="BM1255" s="134" t="s">
        <v>12967</v>
      </c>
      <c r="BN1255" s="134" t="s">
        <v>12968</v>
      </c>
      <c r="BO1255" s="134" t="s">
        <v>12969</v>
      </c>
    </row>
    <row r="1256" spans="1:70" ht="39.950000000000003" customHeight="1" thickBot="1">
      <c r="A1256" s="133"/>
      <c r="B1256" s="184"/>
      <c r="C1256" s="133"/>
      <c r="D1256" s="184"/>
      <c r="E1256" s="133"/>
      <c r="F1256" s="133"/>
      <c r="G1256" s="184"/>
      <c r="H1256" s="133"/>
      <c r="I1256" s="133"/>
      <c r="J1256" s="184"/>
      <c r="K1256" s="133"/>
      <c r="L1256" s="133"/>
      <c r="M1256" s="184"/>
      <c r="N1256" s="133"/>
      <c r="O1256" s="133"/>
      <c r="P1256" s="184"/>
      <c r="Q1256" s="133"/>
      <c r="R1256" s="184"/>
      <c r="S1256" s="133"/>
      <c r="T1256" s="133"/>
      <c r="U1256" s="133"/>
      <c r="V1256" s="133"/>
      <c r="W1256" s="184"/>
      <c r="X1256" s="133"/>
      <c r="Y1256" s="133"/>
      <c r="AB1256" s="134" t="s">
        <v>6911</v>
      </c>
      <c r="AC1256" s="146" t="e" cm="1">
        <f t="array" ref="AC1256">_xlfn.TEXTSPLIT(H1256,CHAR(10))</f>
        <v>#VALUE!</v>
      </c>
      <c r="AD1256" s="146"/>
      <c r="AE1256" s="146" t="e">
        <v>#VALUE!</v>
      </c>
      <c r="AG1256" s="134" t="e" cm="1" vm="1">
        <f t="array" ref="AG1256">_xlfn.TEXTJOIN(",",TRUE,_xlfn._xlws.FILTER(市町村コード!$B$2:$B$186,ISNUMBER(SEARCH(市町村コード!$B$2:$B$186,K1256))))</f>
        <v>#VALUE!</v>
      </c>
      <c r="AH1256" s="134" t="e" vm="1">
        <v>#VALUE!</v>
      </c>
      <c r="AI1256" s="134" t="str">
        <f t="shared" si="38"/>
        <v/>
      </c>
      <c r="AJ1256" s="134" t="str">
        <f t="shared" si="39"/>
        <v/>
      </c>
      <c r="AK1256" s="134" t="s">
        <v>6911</v>
      </c>
      <c r="AO1256" s="133"/>
      <c r="AP1256" s="134" t="e" cm="1">
        <f t="array" ref="AP1256">_xlfn.TEXTSPLIT(AO1256,CHAR(10))</f>
        <v>#VALUE!</v>
      </c>
      <c r="BM1256" s="134" t="e">
        <v>#VALUE!</v>
      </c>
    </row>
    <row r="1257" spans="1:70" ht="0.95" customHeight="1">
      <c r="A1257" s="133"/>
      <c r="B1257" s="183"/>
      <c r="C1257" s="183"/>
      <c r="D1257" s="183"/>
      <c r="E1257" s="183"/>
      <c r="F1257" s="183"/>
      <c r="G1257" s="183"/>
      <c r="H1257" s="183"/>
      <c r="I1257" s="183"/>
      <c r="J1257" s="183"/>
      <c r="K1257" s="183"/>
      <c r="L1257" s="183"/>
      <c r="M1257" s="183"/>
      <c r="N1257" s="183"/>
      <c r="O1257" s="183"/>
      <c r="P1257" s="183"/>
      <c r="Q1257" s="183"/>
      <c r="R1257" s="183"/>
      <c r="S1257" s="183"/>
      <c r="T1257" s="183"/>
      <c r="U1257" s="183"/>
      <c r="V1257" s="183"/>
      <c r="W1257" s="133"/>
      <c r="X1257" s="133"/>
      <c r="Y1257" s="133"/>
      <c r="AB1257" s="134" t="s">
        <v>6911</v>
      </c>
      <c r="AC1257" s="146" t="e" cm="1">
        <f t="array" ref="AC1257">_xlfn.TEXTSPLIT(H1257,CHAR(10))</f>
        <v>#VALUE!</v>
      </c>
      <c r="AD1257" s="146"/>
      <c r="AE1257" s="146" t="e">
        <v>#VALUE!</v>
      </c>
      <c r="AG1257" s="134" t="e" cm="1" vm="1">
        <f t="array" ref="AG1257">_xlfn.TEXTJOIN(",",TRUE,_xlfn._xlws.FILTER(市町村コード!$B$2:$B$186,ISNUMBER(SEARCH(市町村コード!$B$2:$B$186,K1257))))</f>
        <v>#VALUE!</v>
      </c>
      <c r="AH1257" s="134" t="e" vm="1">
        <v>#VALUE!</v>
      </c>
      <c r="AI1257" s="134" t="str">
        <f t="shared" si="38"/>
        <v/>
      </c>
      <c r="AJ1257" s="134" t="str">
        <f t="shared" si="39"/>
        <v/>
      </c>
      <c r="AK1257" s="134" t="s">
        <v>6911</v>
      </c>
      <c r="AP1257" s="134" t="e" cm="1">
        <f t="array" ref="AP1257">_xlfn.TEXTSPLIT(AO1257,CHAR(10))</f>
        <v>#VALUE!</v>
      </c>
      <c r="BM1257" s="134" t="e">
        <v>#VALUE!</v>
      </c>
    </row>
    <row r="1258" spans="1:70" ht="60" customHeight="1">
      <c r="A1258" s="133"/>
      <c r="B1258" s="133"/>
      <c r="C1258" s="133"/>
      <c r="D1258" s="133"/>
      <c r="E1258" s="133"/>
      <c r="F1258" s="133"/>
      <c r="G1258" s="133"/>
      <c r="H1258" s="133"/>
      <c r="I1258" s="133"/>
      <c r="J1258" s="133"/>
      <c r="K1258" s="133"/>
      <c r="L1258" s="133"/>
      <c r="M1258" s="133"/>
      <c r="N1258" s="133"/>
      <c r="O1258" s="133"/>
      <c r="P1258" s="133"/>
      <c r="Q1258" s="133"/>
      <c r="R1258" s="133"/>
      <c r="S1258" s="133"/>
      <c r="T1258" s="133"/>
      <c r="U1258" s="133"/>
      <c r="V1258" s="133"/>
      <c r="W1258" s="133"/>
      <c r="X1258" s="133"/>
      <c r="Y1258" s="133"/>
      <c r="AB1258" s="134" t="s">
        <v>6911</v>
      </c>
      <c r="AC1258" s="146" t="e" cm="1">
        <f t="array" ref="AC1258">_xlfn.TEXTSPLIT(H1258,CHAR(10))</f>
        <v>#VALUE!</v>
      </c>
      <c r="AD1258" s="146"/>
      <c r="AE1258" s="146" t="e">
        <v>#VALUE!</v>
      </c>
      <c r="AG1258" s="134" t="e" cm="1" vm="1">
        <f t="array" ref="AG1258">_xlfn.TEXTJOIN(",",TRUE,_xlfn._xlws.FILTER(市町村コード!$B$2:$B$186,ISNUMBER(SEARCH(市町村コード!$B$2:$B$186,K1258))))</f>
        <v>#VALUE!</v>
      </c>
      <c r="AH1258" s="134" t="e" vm="1">
        <v>#VALUE!</v>
      </c>
      <c r="AI1258" s="134" t="str">
        <f t="shared" si="38"/>
        <v/>
      </c>
      <c r="AJ1258" s="134" t="str">
        <f t="shared" si="39"/>
        <v/>
      </c>
      <c r="AK1258" s="134" t="s">
        <v>6911</v>
      </c>
      <c r="AO1258" s="133"/>
      <c r="AP1258" s="134" t="e" cm="1">
        <f t="array" ref="AP1258">_xlfn.TEXTSPLIT(AO1258,CHAR(10))</f>
        <v>#VALUE!</v>
      </c>
      <c r="BM1258" s="134" t="e">
        <v>#VALUE!</v>
      </c>
    </row>
    <row r="1259" spans="1:70" ht="12" customHeight="1">
      <c r="A1259" s="133"/>
      <c r="B1259" s="133"/>
      <c r="C1259" s="133"/>
      <c r="D1259" s="133"/>
      <c r="E1259" s="133"/>
      <c r="F1259" s="133"/>
      <c r="G1259" s="133"/>
      <c r="H1259" s="133"/>
      <c r="I1259" s="133"/>
      <c r="J1259" s="133"/>
      <c r="K1259" s="133"/>
      <c r="L1259" s="133"/>
      <c r="M1259" s="133"/>
      <c r="N1259" s="133"/>
      <c r="O1259" s="133"/>
      <c r="P1259" s="133"/>
      <c r="Q1259" s="133"/>
      <c r="R1259" s="133"/>
      <c r="S1259" s="133"/>
      <c r="T1259" s="133"/>
      <c r="U1259" s="133"/>
      <c r="V1259" s="133"/>
      <c r="W1259" s="133"/>
      <c r="X1259" s="133"/>
      <c r="Y1259" s="133"/>
      <c r="AB1259" s="134" t="s">
        <v>6911</v>
      </c>
      <c r="AC1259" s="146" t="e" cm="1">
        <f t="array" ref="AC1259">_xlfn.TEXTSPLIT(H1259,CHAR(10))</f>
        <v>#VALUE!</v>
      </c>
      <c r="AD1259" s="146"/>
      <c r="AE1259" s="146" t="e">
        <v>#VALUE!</v>
      </c>
      <c r="AG1259" s="134" t="e" cm="1" vm="1">
        <f t="array" ref="AG1259">_xlfn.TEXTJOIN(",",TRUE,_xlfn._xlws.FILTER(市町村コード!$B$2:$B$186,ISNUMBER(SEARCH(市町村コード!$B$2:$B$186,K1259))))</f>
        <v>#VALUE!</v>
      </c>
      <c r="AH1259" s="134" t="e" vm="1">
        <v>#VALUE!</v>
      </c>
      <c r="AI1259" s="134" t="str">
        <f t="shared" si="38"/>
        <v/>
      </c>
      <c r="AJ1259" s="134" t="str">
        <f t="shared" si="39"/>
        <v/>
      </c>
      <c r="AK1259" s="134" t="s">
        <v>6911</v>
      </c>
      <c r="AO1259" s="133"/>
      <c r="AP1259" s="134" t="e" cm="1">
        <f t="array" ref="AP1259">_xlfn.TEXTSPLIT(AO1259,CHAR(10))</f>
        <v>#VALUE!</v>
      </c>
      <c r="BM1259" s="134" t="e">
        <v>#VALUE!</v>
      </c>
    </row>
    <row r="1260" spans="1:70" ht="8.1" customHeight="1">
      <c r="A1260" s="133"/>
      <c r="B1260" s="133"/>
      <c r="C1260" s="133"/>
      <c r="D1260" s="133"/>
      <c r="E1260" s="133"/>
      <c r="F1260" s="133"/>
      <c r="G1260" s="133"/>
      <c r="H1260" s="133"/>
      <c r="I1260" s="178" t="s">
        <v>476</v>
      </c>
      <c r="J1260" s="178"/>
      <c r="K1260" s="178"/>
      <c r="L1260" s="133"/>
      <c r="M1260" s="133"/>
      <c r="N1260" s="133"/>
      <c r="O1260" s="133"/>
      <c r="P1260" s="133"/>
      <c r="Q1260" s="133"/>
      <c r="R1260" s="133"/>
      <c r="S1260" s="133"/>
      <c r="T1260" s="133"/>
      <c r="U1260" s="133"/>
      <c r="V1260" s="133"/>
      <c r="W1260" s="133"/>
      <c r="X1260" s="133"/>
      <c r="Y1260" s="133"/>
      <c r="AB1260" s="134" t="s">
        <v>6911</v>
      </c>
      <c r="AC1260" s="146" t="e" cm="1">
        <f t="array" ref="AC1260">_xlfn.TEXTSPLIT(H1260,CHAR(10))</f>
        <v>#VALUE!</v>
      </c>
      <c r="AD1260" s="146"/>
      <c r="AE1260" s="146" t="e">
        <v>#VALUE!</v>
      </c>
      <c r="AG1260" s="134" t="e" cm="1" vm="1">
        <f t="array" ref="AG1260">_xlfn.TEXTJOIN(",",TRUE,_xlfn._xlws.FILTER(市町村コード!$B$2:$B$186,ISNUMBER(SEARCH(市町村コード!$B$2:$B$186,K1260))))</f>
        <v>#VALUE!</v>
      </c>
      <c r="AH1260" s="134" t="e" vm="1">
        <v>#VALUE!</v>
      </c>
      <c r="AI1260" s="134" t="str">
        <f t="shared" si="38"/>
        <v/>
      </c>
      <c r="AJ1260" s="134" t="str">
        <f t="shared" si="39"/>
        <v/>
      </c>
      <c r="AK1260" s="134" t="s">
        <v>6911</v>
      </c>
      <c r="AO1260" s="133"/>
      <c r="AP1260" s="134" t="e" cm="1">
        <f t="array" ref="AP1260">_xlfn.TEXTSPLIT(AO1260,CHAR(10))</f>
        <v>#VALUE!</v>
      </c>
      <c r="BM1260" s="134" t="e">
        <v>#VALUE!</v>
      </c>
    </row>
    <row r="1261" spans="1:70" ht="12" customHeight="1">
      <c r="A1261" s="133"/>
      <c r="B1261" s="179"/>
      <c r="C1261" s="179"/>
      <c r="D1261" s="179"/>
      <c r="E1261" s="179"/>
      <c r="F1261" s="133"/>
      <c r="G1261" s="133"/>
      <c r="H1261" s="133"/>
      <c r="I1261" s="178"/>
      <c r="J1261" s="178"/>
      <c r="K1261" s="178"/>
      <c r="L1261" s="133"/>
      <c r="M1261" s="133"/>
      <c r="N1261" s="133"/>
      <c r="O1261" s="133"/>
      <c r="P1261" s="133"/>
      <c r="Q1261" s="133"/>
      <c r="R1261" s="133"/>
      <c r="S1261" s="133"/>
      <c r="T1261" s="133"/>
      <c r="U1261" s="133"/>
      <c r="V1261" s="133"/>
      <c r="W1261" s="133"/>
      <c r="X1261" s="133"/>
      <c r="Y1261" s="133"/>
      <c r="AB1261" s="134" t="s">
        <v>6911</v>
      </c>
      <c r="AC1261" s="146" t="e" cm="1">
        <f t="array" ref="AC1261">_xlfn.TEXTSPLIT(H1261,CHAR(10))</f>
        <v>#VALUE!</v>
      </c>
      <c r="AD1261" s="146"/>
      <c r="AE1261" s="146" t="e">
        <v>#VALUE!</v>
      </c>
      <c r="AG1261" s="134" t="e" cm="1" vm="1">
        <f t="array" ref="AG1261">_xlfn.TEXTJOIN(",",TRUE,_xlfn._xlws.FILTER(市町村コード!$B$2:$B$186,ISNUMBER(SEARCH(市町村コード!$B$2:$B$186,K1261))))</f>
        <v>#VALUE!</v>
      </c>
      <c r="AH1261" s="134" t="e" vm="1">
        <v>#VALUE!</v>
      </c>
      <c r="AI1261" s="134" t="str">
        <f t="shared" si="38"/>
        <v/>
      </c>
      <c r="AJ1261" s="134" t="str">
        <f t="shared" si="39"/>
        <v/>
      </c>
      <c r="AK1261" s="134" t="s">
        <v>6911</v>
      </c>
      <c r="AO1261" s="133"/>
      <c r="AP1261" s="134" t="e" cm="1">
        <f t="array" ref="AP1261">_xlfn.TEXTSPLIT(AO1261,CHAR(10))</f>
        <v>#VALUE!</v>
      </c>
      <c r="BM1261" s="134" t="e">
        <v>#VALUE!</v>
      </c>
    </row>
    <row r="1262" spans="1:70" ht="14.1" customHeight="1">
      <c r="A1262" s="133"/>
      <c r="B1262" s="133"/>
      <c r="C1262" s="180" t="s">
        <v>477</v>
      </c>
      <c r="D1262" s="180"/>
      <c r="E1262" s="180"/>
      <c r="F1262" s="180"/>
      <c r="G1262" s="180"/>
      <c r="H1262" s="180"/>
      <c r="I1262" s="180"/>
      <c r="J1262" s="180"/>
      <c r="K1262" s="180"/>
      <c r="L1262" s="133"/>
      <c r="M1262" s="133"/>
      <c r="N1262" s="133"/>
      <c r="O1262" s="181" t="s">
        <v>478</v>
      </c>
      <c r="P1262" s="181"/>
      <c r="Q1262" s="181"/>
      <c r="R1262" s="181"/>
      <c r="S1262" s="181"/>
      <c r="T1262" s="135" t="s">
        <v>1046</v>
      </c>
      <c r="U1262" s="136" t="s">
        <v>480</v>
      </c>
      <c r="V1262" s="133"/>
      <c r="W1262" s="133"/>
      <c r="X1262" s="133"/>
      <c r="Y1262" s="133"/>
      <c r="AB1262" s="134" t="s">
        <v>6911</v>
      </c>
      <c r="AC1262" s="146" t="e" cm="1">
        <f t="array" ref="AC1262">_xlfn.TEXTSPLIT(H1262,CHAR(10))</f>
        <v>#VALUE!</v>
      </c>
      <c r="AD1262" s="146"/>
      <c r="AE1262" s="146" t="e">
        <v>#VALUE!</v>
      </c>
      <c r="AG1262" s="134" t="e" cm="1" vm="1">
        <f t="array" ref="AG1262">_xlfn.TEXTJOIN(",",TRUE,_xlfn._xlws.FILTER(市町村コード!$B$2:$B$186,ISNUMBER(SEARCH(市町村コード!$B$2:$B$186,K1262))))</f>
        <v>#VALUE!</v>
      </c>
      <c r="AH1262" s="134" t="e" vm="1">
        <v>#VALUE!</v>
      </c>
      <c r="AI1262" s="134" t="str">
        <f t="shared" si="38"/>
        <v/>
      </c>
      <c r="AJ1262" s="134" t="str">
        <f t="shared" si="39"/>
        <v/>
      </c>
      <c r="AK1262" s="134" t="s">
        <v>6911</v>
      </c>
      <c r="AP1262" s="134" t="e" cm="1">
        <f t="array" ref="AP1262">_xlfn.TEXTSPLIT(AO1262,CHAR(10))</f>
        <v>#VALUE!</v>
      </c>
      <c r="BM1262" s="134" t="e">
        <v>#VALUE!</v>
      </c>
    </row>
    <row r="1263" spans="1:70" ht="0.95" customHeight="1" thickBot="1">
      <c r="A1263" s="133"/>
      <c r="B1263" s="133"/>
      <c r="C1263" s="133"/>
      <c r="D1263" s="133"/>
      <c r="E1263" s="133"/>
      <c r="F1263" s="133"/>
      <c r="G1263" s="133"/>
      <c r="H1263" s="133"/>
      <c r="I1263" s="133"/>
      <c r="J1263" s="133"/>
      <c r="K1263" s="133"/>
      <c r="L1263" s="133"/>
      <c r="M1263" s="133"/>
      <c r="N1263" s="133"/>
      <c r="O1263" s="133"/>
      <c r="P1263" s="133"/>
      <c r="Q1263" s="133"/>
      <c r="R1263" s="133"/>
      <c r="S1263" s="133"/>
      <c r="T1263" s="133"/>
      <c r="U1263" s="133"/>
      <c r="V1263" s="133"/>
      <c r="W1263" s="133"/>
      <c r="X1263" s="133"/>
      <c r="Y1263" s="133"/>
      <c r="AB1263" s="134" t="s">
        <v>6911</v>
      </c>
      <c r="AC1263" s="146" t="e" cm="1">
        <f t="array" ref="AC1263">_xlfn.TEXTSPLIT(H1263,CHAR(10))</f>
        <v>#VALUE!</v>
      </c>
      <c r="AD1263" s="146"/>
      <c r="AE1263" s="146" t="e">
        <v>#VALUE!</v>
      </c>
      <c r="AG1263" s="134" t="e" cm="1" vm="1">
        <f t="array" ref="AG1263">_xlfn.TEXTJOIN(",",TRUE,_xlfn._xlws.FILTER(市町村コード!$B$2:$B$186,ISNUMBER(SEARCH(市町村コード!$B$2:$B$186,K1263))))</f>
        <v>#VALUE!</v>
      </c>
      <c r="AH1263" s="134" t="e" vm="1">
        <v>#VALUE!</v>
      </c>
      <c r="AI1263" s="134" t="str">
        <f t="shared" si="38"/>
        <v/>
      </c>
      <c r="AJ1263" s="134" t="str">
        <f t="shared" si="39"/>
        <v/>
      </c>
      <c r="AK1263" s="134" t="s">
        <v>6911</v>
      </c>
      <c r="AO1263" s="133"/>
      <c r="AP1263" s="134" t="e" cm="1">
        <f t="array" ref="AP1263">_xlfn.TEXTSPLIT(AO1263,CHAR(10))</f>
        <v>#VALUE!</v>
      </c>
      <c r="BM1263" s="134" t="e">
        <v>#VALUE!</v>
      </c>
    </row>
    <row r="1264" spans="1:70" ht="0.95" customHeight="1">
      <c r="A1264" s="133"/>
      <c r="B1264" s="176"/>
      <c r="C1264" s="176"/>
      <c r="D1264" s="176"/>
      <c r="E1264" s="176"/>
      <c r="F1264" s="176"/>
      <c r="G1264" s="176"/>
      <c r="H1264" s="176"/>
      <c r="I1264" s="176"/>
      <c r="J1264" s="176"/>
      <c r="K1264" s="176"/>
      <c r="L1264" s="176"/>
      <c r="M1264" s="176"/>
      <c r="N1264" s="176"/>
      <c r="O1264" s="176"/>
      <c r="P1264" s="176"/>
      <c r="Q1264" s="176"/>
      <c r="R1264" s="176"/>
      <c r="S1264" s="176"/>
      <c r="T1264" s="176"/>
      <c r="U1264" s="176"/>
      <c r="V1264" s="176"/>
      <c r="W1264" s="176"/>
      <c r="X1264" s="133"/>
      <c r="Y1264" s="133"/>
      <c r="AB1264" s="134" t="s">
        <v>6911</v>
      </c>
      <c r="AC1264" s="146" t="e" cm="1">
        <f t="array" ref="AC1264">_xlfn.TEXTSPLIT(H1264,CHAR(10))</f>
        <v>#VALUE!</v>
      </c>
      <c r="AD1264" s="146"/>
      <c r="AE1264" s="146" t="e">
        <v>#VALUE!</v>
      </c>
      <c r="AG1264" s="134" t="e" cm="1" vm="1">
        <f t="array" ref="AG1264">_xlfn.TEXTJOIN(",",TRUE,_xlfn._xlws.FILTER(市町村コード!$B$2:$B$186,ISNUMBER(SEARCH(市町村コード!$B$2:$B$186,K1264))))</f>
        <v>#VALUE!</v>
      </c>
      <c r="AH1264" s="134" t="e" vm="1">
        <v>#VALUE!</v>
      </c>
      <c r="AI1264" s="134" t="str">
        <f t="shared" si="38"/>
        <v/>
      </c>
      <c r="AJ1264" s="134" t="str">
        <f t="shared" si="39"/>
        <v/>
      </c>
      <c r="AK1264" s="134" t="s">
        <v>6911</v>
      </c>
      <c r="AP1264" s="134" t="e" cm="1">
        <f t="array" ref="AP1264">_xlfn.TEXTSPLIT(AO1264,CHAR(10))</f>
        <v>#VALUE!</v>
      </c>
      <c r="BM1264" s="134" t="e">
        <v>#VALUE!</v>
      </c>
    </row>
    <row r="1265" spans="1:73" ht="15.95" customHeight="1" thickBot="1">
      <c r="A1265" s="133"/>
      <c r="B1265" s="137"/>
      <c r="C1265" s="138" t="s">
        <v>481</v>
      </c>
      <c r="D1265" s="137"/>
      <c r="E1265" s="177" t="s">
        <v>482</v>
      </c>
      <c r="F1265" s="177"/>
      <c r="G1265" s="137"/>
      <c r="H1265" s="177" t="s">
        <v>483</v>
      </c>
      <c r="I1265" s="177"/>
      <c r="J1265" s="137"/>
      <c r="K1265" s="177" t="s">
        <v>484</v>
      </c>
      <c r="L1265" s="177"/>
      <c r="M1265" s="137"/>
      <c r="N1265" s="177" t="s">
        <v>485</v>
      </c>
      <c r="O1265" s="177"/>
      <c r="P1265" s="137"/>
      <c r="Q1265" s="139" t="s">
        <v>486</v>
      </c>
      <c r="R1265" s="137"/>
      <c r="S1265" s="177" t="s">
        <v>487</v>
      </c>
      <c r="T1265" s="177"/>
      <c r="U1265" s="177"/>
      <c r="V1265" s="177"/>
      <c r="W1265" s="137"/>
      <c r="X1265" s="133"/>
      <c r="Y1265" s="133"/>
      <c r="AB1265" s="134" t="s">
        <v>482</v>
      </c>
      <c r="AC1265" s="146" t="str" cm="1">
        <f t="array" ref="AC1265">_xlfn.TEXTSPLIT(H1265,CHAR(10))</f>
        <v>事業者名/事業所名</v>
      </c>
      <c r="AD1265" s="146"/>
      <c r="AE1265" s="146" t="s">
        <v>483</v>
      </c>
      <c r="AG1265" s="134" t="e" cm="1" vm="1">
        <f t="array" ref="AG1265">_xlfn.TEXTJOIN(",",TRUE,_xlfn._xlws.FILTER(市町村コード!$B$2:$B$186,ISNUMBER(SEARCH(市町村コード!$B$2:$B$186,K1265))))</f>
        <v>#VALUE!</v>
      </c>
      <c r="AH1265" s="134" t="e" vm="1">
        <v>#VALUE!</v>
      </c>
      <c r="AI1265" s="134" t="str">
        <f t="shared" si="38"/>
        <v/>
      </c>
      <c r="AJ1265" s="134" t="str">
        <f t="shared" si="39"/>
        <v>事業所所在地</v>
      </c>
      <c r="AK1265" s="134" t="s">
        <v>484</v>
      </c>
      <c r="AO1265" s="139" t="s">
        <v>486</v>
      </c>
      <c r="AP1265" s="134" t="str" cm="1">
        <f t="array" ref="AP1265">_xlfn.TEXTSPLIT(AO1265,CHAR(10))</f>
        <v>受理番号</v>
      </c>
      <c r="BM1265" s="134" t="s">
        <v>486</v>
      </c>
    </row>
    <row r="1266" spans="1:73" ht="45.95" customHeight="1" thickBot="1">
      <c r="A1266" s="133"/>
      <c r="B1266" s="184"/>
      <c r="C1266" s="140" t="s">
        <v>3601</v>
      </c>
      <c r="D1266" s="184"/>
      <c r="E1266" s="174" t="s">
        <v>3602</v>
      </c>
      <c r="F1266" s="174"/>
      <c r="G1266" s="184"/>
      <c r="H1266" s="175" t="s">
        <v>3603</v>
      </c>
      <c r="I1266" s="175"/>
      <c r="J1266" s="184"/>
      <c r="K1266" s="175" t="s">
        <v>3597</v>
      </c>
      <c r="L1266" s="175"/>
      <c r="M1266" s="184"/>
      <c r="N1266" s="182" t="s">
        <v>3604</v>
      </c>
      <c r="O1266" s="182"/>
      <c r="P1266" s="184"/>
      <c r="Q1266" s="141" t="s">
        <v>3605</v>
      </c>
      <c r="R1266" s="184"/>
      <c r="S1266" s="173" t="s">
        <v>3606</v>
      </c>
      <c r="T1266" s="173"/>
      <c r="U1266" s="173"/>
      <c r="V1266" s="173"/>
      <c r="W1266" s="184"/>
      <c r="X1266" s="133"/>
      <c r="Y1266" s="133"/>
      <c r="AB1266" s="134" t="s">
        <v>9561</v>
      </c>
      <c r="AC1266" s="146" t="str" cm="1">
        <f t="array" ref="AC1266:AD1266">_xlfn.TEXTSPLIT(H1266,CHAR(10))</f>
        <v>社会医療法人康和会</v>
      </c>
      <c r="AD1266" s="146" t="str">
        <v>２４時間訪問介護看護　しらかば</v>
      </c>
      <c r="AE1266" s="146" t="s">
        <v>8365</v>
      </c>
      <c r="AF1266" s="134" t="s">
        <v>8367</v>
      </c>
      <c r="AG1266" s="134" t="str" cm="1">
        <f t="array" ref="AG1266">_xlfn.TEXTJOIN(",",TRUE,_xlfn._xlws.FILTER(市町村コード!$B$2:$B$186,ISNUMBER(SEARCH(市町村コード!$B$2:$B$186,K1266))))</f>
        <v>札幌市</v>
      </c>
      <c r="AH1266" s="134" t="s">
        <v>6712</v>
      </c>
      <c r="AI1266" s="134" t="str">
        <f t="shared" si="38"/>
        <v xml:space="preserve">
札幌市豊平区月寒東三条１８丁目２０番４８号</v>
      </c>
      <c r="AJ1266" s="134" t="str">
        <f t="shared" si="39"/>
        <v>〒062－0053</v>
      </c>
      <c r="AK1266" s="134" t="s">
        <v>7040</v>
      </c>
      <c r="AO1266" s="142" t="s">
        <v>3605</v>
      </c>
      <c r="AP1266" s="134" t="str" cm="1">
        <f t="array" ref="AP1266:AR1266">_xlfn.TEXTSPLIT(AO1266,CHAR(10))</f>
        <v>( 訪看24 )第    366 号</v>
      </c>
      <c r="AQ1266" s="134" t="str">
        <v>( 訪看25 )第    466 号</v>
      </c>
      <c r="AR1266" s="134" t="str">
        <v>( 訪看41 )第     68 号</v>
      </c>
      <c r="BM1266" s="134" t="s">
        <v>12970</v>
      </c>
      <c r="BN1266" s="134" t="s">
        <v>12971</v>
      </c>
      <c r="BO1266" s="134" t="s">
        <v>12972</v>
      </c>
    </row>
    <row r="1267" spans="1:73" ht="45.95" customHeight="1" thickBot="1">
      <c r="A1267" s="133"/>
      <c r="B1267" s="184"/>
      <c r="C1267" s="140" t="s">
        <v>3607</v>
      </c>
      <c r="D1267" s="184"/>
      <c r="E1267" s="174" t="s">
        <v>3608</v>
      </c>
      <c r="F1267" s="174"/>
      <c r="G1267" s="184"/>
      <c r="H1267" s="175" t="s">
        <v>3609</v>
      </c>
      <c r="I1267" s="175"/>
      <c r="J1267" s="184"/>
      <c r="K1267" s="175" t="s">
        <v>604</v>
      </c>
      <c r="L1267" s="175"/>
      <c r="M1267" s="184"/>
      <c r="N1267" s="182" t="s">
        <v>3610</v>
      </c>
      <c r="O1267" s="182"/>
      <c r="P1267" s="184"/>
      <c r="Q1267" s="141" t="s">
        <v>3611</v>
      </c>
      <c r="R1267" s="184"/>
      <c r="S1267" s="173" t="s">
        <v>3612</v>
      </c>
      <c r="T1267" s="173"/>
      <c r="U1267" s="173"/>
      <c r="V1267" s="173"/>
      <c r="W1267" s="184"/>
      <c r="X1267" s="133"/>
      <c r="Y1267" s="133"/>
      <c r="AB1267" s="134" t="s">
        <v>9562</v>
      </c>
      <c r="AC1267" s="146" t="str" cm="1">
        <f t="array" ref="AC1267:AD1267">_xlfn.TEXTSPLIT(H1267,CHAR(10))</f>
        <v>医療法人社団青葉</v>
      </c>
      <c r="AD1267" s="146" t="str">
        <v>ＨＡＲＥＬＵ宮の森看護小規模多機能型居宅介護</v>
      </c>
      <c r="AE1267" s="146" t="s">
        <v>7595</v>
      </c>
      <c r="AF1267" s="134" t="s">
        <v>8368</v>
      </c>
      <c r="AG1267" s="134" t="str" cm="1">
        <f t="array" ref="AG1267">_xlfn.TEXTJOIN(",",TRUE,_xlfn._xlws.FILTER(市町村コード!$B$2:$B$186,ISNUMBER(SEARCH(市町村コード!$B$2:$B$186,K1267))))</f>
        <v>札幌市</v>
      </c>
      <c r="AH1267" s="134" t="s">
        <v>6712</v>
      </c>
      <c r="AI1267" s="134" t="str">
        <f t="shared" si="38"/>
        <v xml:space="preserve">
札幌市西区二十四軒三条７丁目１番２４号</v>
      </c>
      <c r="AJ1267" s="134" t="str">
        <f t="shared" si="39"/>
        <v>〒063－0803</v>
      </c>
      <c r="AK1267" s="134" t="s">
        <v>6921</v>
      </c>
      <c r="AO1267" s="142" t="s">
        <v>3611</v>
      </c>
      <c r="AP1267" s="134" t="str" cm="1">
        <f t="array" ref="AP1267:AQ1267">_xlfn.TEXTSPLIT(AO1267,CHAR(10))</f>
        <v>( 訪看24 )第    756 号</v>
      </c>
      <c r="AQ1267" s="134" t="str">
        <v>( 訪看25 )第    830 号</v>
      </c>
      <c r="BM1267" s="134" t="s">
        <v>12973</v>
      </c>
      <c r="BN1267" s="134" t="s">
        <v>12974</v>
      </c>
    </row>
    <row r="1268" spans="1:73" ht="45.95" customHeight="1" thickBot="1">
      <c r="A1268" s="133"/>
      <c r="B1268" s="184"/>
      <c r="C1268" s="140" t="s">
        <v>3613</v>
      </c>
      <c r="D1268" s="184"/>
      <c r="E1268" s="174" t="s">
        <v>3614</v>
      </c>
      <c r="F1268" s="174"/>
      <c r="G1268" s="184"/>
      <c r="H1268" s="175" t="s">
        <v>3615</v>
      </c>
      <c r="I1268" s="175"/>
      <c r="J1268" s="184"/>
      <c r="K1268" s="175" t="s">
        <v>3616</v>
      </c>
      <c r="L1268" s="175"/>
      <c r="M1268" s="184"/>
      <c r="N1268" s="182" t="s">
        <v>3617</v>
      </c>
      <c r="O1268" s="182"/>
      <c r="P1268" s="184"/>
      <c r="Q1268" s="141" t="s">
        <v>3618</v>
      </c>
      <c r="R1268" s="184"/>
      <c r="S1268" s="173" t="s">
        <v>3619</v>
      </c>
      <c r="T1268" s="173"/>
      <c r="U1268" s="173"/>
      <c r="V1268" s="173"/>
      <c r="W1268" s="184"/>
      <c r="X1268" s="133"/>
      <c r="Y1268" s="133"/>
      <c r="AB1268" s="134" t="s">
        <v>9563</v>
      </c>
      <c r="AC1268" s="146" t="str" cm="1">
        <f t="array" ref="AC1268:AD1268">_xlfn.TEXTSPLIT(H1268,CHAR(10))</f>
        <v>社会医療法人貞仁会</v>
      </c>
      <c r="AD1268" s="146" t="str">
        <v>看護小規模多機能型居宅介護　新札幌ひばりが丘</v>
      </c>
      <c r="AE1268" s="146" t="s">
        <v>8088</v>
      </c>
      <c r="AF1268" s="134" t="s">
        <v>8369</v>
      </c>
      <c r="AG1268" s="134" t="str" cm="1">
        <f t="array" ref="AG1268">_xlfn.TEXTJOIN(",",TRUE,_xlfn._xlws.FILTER(市町村コード!$B$2:$B$186,ISNUMBER(SEARCH(市町村コード!$B$2:$B$186,K1268))))</f>
        <v>札幌市</v>
      </c>
      <c r="AH1268" s="134" t="s">
        <v>6712</v>
      </c>
      <c r="AI1268" s="134" t="str">
        <f t="shared" si="38"/>
        <v xml:space="preserve">
札幌市厚別区厚別中央三条２丁目１２番４０号</v>
      </c>
      <c r="AJ1268" s="134" t="str">
        <f t="shared" si="39"/>
        <v>〒004－0053</v>
      </c>
      <c r="AK1268" s="134" t="s">
        <v>7038</v>
      </c>
      <c r="AO1268" s="142" t="s">
        <v>3618</v>
      </c>
      <c r="AP1268" s="134" t="str" cm="1">
        <f t="array" ref="AP1268:AQ1268">_xlfn.TEXTSPLIT(AO1268,CHAR(10))</f>
        <v>( 訪看24 )第    942 号</v>
      </c>
      <c r="AQ1268" s="134" t="str">
        <v>( 訪看25 )第   1013 号</v>
      </c>
      <c r="BM1268" s="134" t="s">
        <v>12975</v>
      </c>
      <c r="BN1268" s="134" t="s">
        <v>12976</v>
      </c>
    </row>
    <row r="1269" spans="1:73" ht="48" customHeight="1" thickBot="1">
      <c r="A1269" s="133"/>
      <c r="B1269" s="184"/>
      <c r="C1269" s="140" t="s">
        <v>3620</v>
      </c>
      <c r="D1269" s="184"/>
      <c r="E1269" s="174" t="s">
        <v>3621</v>
      </c>
      <c r="F1269" s="174"/>
      <c r="G1269" s="184"/>
      <c r="H1269" s="175" t="s">
        <v>3622</v>
      </c>
      <c r="I1269" s="175"/>
      <c r="J1269" s="184"/>
      <c r="K1269" s="175" t="s">
        <v>3623</v>
      </c>
      <c r="L1269" s="175"/>
      <c r="M1269" s="184"/>
      <c r="N1269" s="182" t="s">
        <v>3624</v>
      </c>
      <c r="O1269" s="182"/>
      <c r="P1269" s="184"/>
      <c r="Q1269" s="141" t="s">
        <v>3625</v>
      </c>
      <c r="R1269" s="184"/>
      <c r="S1269" s="173" t="s">
        <v>3626</v>
      </c>
      <c r="T1269" s="173"/>
      <c r="U1269" s="173"/>
      <c r="V1269" s="173"/>
      <c r="W1269" s="184"/>
      <c r="X1269" s="133"/>
      <c r="Y1269" s="133"/>
      <c r="AB1269" s="134" t="s">
        <v>9564</v>
      </c>
      <c r="AC1269" s="146" t="str" cm="1">
        <f t="array" ref="AC1269:AD1269">_xlfn.TEXTSPLIT(H1269,CHAR(10))</f>
        <v>株式会社おいらーく</v>
      </c>
      <c r="AD1269" s="146" t="str">
        <v>訪問看護ステーション　おいらーく</v>
      </c>
      <c r="AE1269" s="146" t="s">
        <v>8370</v>
      </c>
      <c r="AF1269" s="134" t="s">
        <v>8371</v>
      </c>
      <c r="AG1269" s="134" t="str" cm="1">
        <f t="array" ref="AG1269">_xlfn.TEXTJOIN(",",TRUE,_xlfn._xlws.FILTER(市町村コード!$B$2:$B$186,ISNUMBER(SEARCH(市町村コード!$B$2:$B$186,K1269))))</f>
        <v>札幌市</v>
      </c>
      <c r="AH1269" s="134" t="s">
        <v>6712</v>
      </c>
      <c r="AI1269" s="134" t="str">
        <f t="shared" si="38"/>
        <v xml:space="preserve">
札幌市東区東苗穂九条３丁目１－３３</v>
      </c>
      <c r="AJ1269" s="134" t="str">
        <f t="shared" si="39"/>
        <v>〒007－0809</v>
      </c>
      <c r="AK1269" s="134" t="s">
        <v>6966</v>
      </c>
      <c r="AO1269" s="142" t="s">
        <v>3625</v>
      </c>
      <c r="AP1269" s="134" t="str" cm="1">
        <f t="array" ref="AP1269:AT1269">_xlfn.TEXTSPLIT(AO1269,CHAR(10))</f>
        <v>( 訪看10 )第    654 号</v>
      </c>
      <c r="AQ1269" s="134" t="str">
        <v>( 訪看24 )第    971 号</v>
      </c>
      <c r="AR1269" s="134" t="str">
        <v>( 訪看25 )第   1043 号</v>
      </c>
      <c r="AS1269" s="134" t="str">
        <v>( 訪看27 )第    352 号</v>
      </c>
      <c r="AT1269" s="134" t="str">
        <v>( 訪看41 )第    300 号</v>
      </c>
      <c r="BM1269" s="134" t="s">
        <v>12977</v>
      </c>
      <c r="BN1269" s="134" t="s">
        <v>12978</v>
      </c>
      <c r="BO1269" s="134" t="s">
        <v>12979</v>
      </c>
      <c r="BP1269" s="134" t="s">
        <v>12980</v>
      </c>
      <c r="BQ1269" s="134" t="s">
        <v>12981</v>
      </c>
    </row>
    <row r="1270" spans="1:73" ht="57" customHeight="1" thickBot="1">
      <c r="A1270" s="133"/>
      <c r="B1270" s="184"/>
      <c r="C1270" s="140" t="s">
        <v>3627</v>
      </c>
      <c r="D1270" s="184"/>
      <c r="E1270" s="174" t="s">
        <v>3628</v>
      </c>
      <c r="F1270" s="174"/>
      <c r="G1270" s="184"/>
      <c r="H1270" s="175" t="s">
        <v>3629</v>
      </c>
      <c r="I1270" s="175"/>
      <c r="J1270" s="184"/>
      <c r="K1270" s="175" t="s">
        <v>3630</v>
      </c>
      <c r="L1270" s="175"/>
      <c r="M1270" s="184"/>
      <c r="N1270" s="182" t="s">
        <v>3631</v>
      </c>
      <c r="O1270" s="182"/>
      <c r="P1270" s="184"/>
      <c r="Q1270" s="141" t="s">
        <v>3632</v>
      </c>
      <c r="R1270" s="184"/>
      <c r="S1270" s="173" t="s">
        <v>3633</v>
      </c>
      <c r="T1270" s="173"/>
      <c r="U1270" s="173"/>
      <c r="V1270" s="173"/>
      <c r="W1270" s="184"/>
      <c r="X1270" s="133"/>
      <c r="Y1270" s="133"/>
      <c r="AB1270" s="134" t="s">
        <v>9565</v>
      </c>
      <c r="AC1270" s="146" t="str" cm="1">
        <f t="array" ref="AC1270:AD1270">_xlfn.TEXTSPLIT(H1270,CHAR(10))</f>
        <v>株式会社ＴｈｒｅｅＭ．</v>
      </c>
      <c r="AD1270" s="146" t="str">
        <v>訪問看護ステーションうらら</v>
      </c>
      <c r="AE1270" s="146" t="s">
        <v>8372</v>
      </c>
      <c r="AF1270" s="134" t="s">
        <v>8373</v>
      </c>
      <c r="AG1270" s="134" t="str" cm="1">
        <f t="array" ref="AG1270">_xlfn.TEXTJOIN(",",TRUE,_xlfn._xlws.FILTER(市町村コード!$B$2:$B$186,ISNUMBER(SEARCH(市町村コード!$B$2:$B$186,K1270))))</f>
        <v>札幌市</v>
      </c>
      <c r="AH1270" s="134" t="s">
        <v>6712</v>
      </c>
      <c r="AI1270" s="134" t="str">
        <f t="shared" si="38"/>
        <v xml:space="preserve">
札幌市豊平区平岸三条１４丁目２－１６－６０３</v>
      </c>
      <c r="AJ1270" s="134" t="str">
        <f t="shared" si="39"/>
        <v>〒062－0933</v>
      </c>
      <c r="AK1270" s="134" t="s">
        <v>7132</v>
      </c>
      <c r="AO1270" s="142" t="s">
        <v>3632</v>
      </c>
      <c r="AP1270" s="134" t="str" cm="1">
        <f t="array" ref="AP1270:AU1270">_xlfn.TEXTSPLIT(AO1270,CHAR(10))</f>
        <v>( 訪看10 )第    666 号</v>
      </c>
      <c r="AQ1270" s="134" t="str">
        <v>( 訪看23 )第   1041 号</v>
      </c>
      <c r="AR1270" s="134" t="str">
        <v>( 訪看24 )第    978 号</v>
      </c>
      <c r="AS1270" s="134" t="str">
        <v>( 訪看25 )第   1054 号</v>
      </c>
      <c r="AT1270" s="134" t="str">
        <v>( 訪看27 )第    361 号</v>
      </c>
      <c r="AU1270" s="134" t="str">
        <v>( 訪看41 )第    241 号</v>
      </c>
      <c r="BM1270" s="134" t="s">
        <v>12982</v>
      </c>
      <c r="BN1270" s="134" t="s">
        <v>12983</v>
      </c>
      <c r="BO1270" s="134" t="s">
        <v>12984</v>
      </c>
      <c r="BP1270" s="134" t="s">
        <v>12985</v>
      </c>
      <c r="BQ1270" s="134" t="s">
        <v>12986</v>
      </c>
      <c r="BR1270" s="134" t="s">
        <v>12987</v>
      </c>
    </row>
    <row r="1271" spans="1:73" ht="48" customHeight="1" thickBot="1">
      <c r="A1271" s="133"/>
      <c r="B1271" s="184"/>
      <c r="C1271" s="140" t="s">
        <v>3634</v>
      </c>
      <c r="D1271" s="184"/>
      <c r="E1271" s="174" t="s">
        <v>3635</v>
      </c>
      <c r="F1271" s="174"/>
      <c r="G1271" s="184"/>
      <c r="H1271" s="175" t="s">
        <v>3636</v>
      </c>
      <c r="I1271" s="175"/>
      <c r="J1271" s="184"/>
      <c r="K1271" s="175" t="s">
        <v>3637</v>
      </c>
      <c r="L1271" s="175"/>
      <c r="M1271" s="184"/>
      <c r="N1271" s="182" t="s">
        <v>3638</v>
      </c>
      <c r="O1271" s="182"/>
      <c r="P1271" s="184"/>
      <c r="Q1271" s="141" t="s">
        <v>3639</v>
      </c>
      <c r="R1271" s="184"/>
      <c r="S1271" s="173" t="s">
        <v>3640</v>
      </c>
      <c r="T1271" s="173"/>
      <c r="U1271" s="173"/>
      <c r="V1271" s="173"/>
      <c r="W1271" s="184"/>
      <c r="X1271" s="133"/>
      <c r="Y1271" s="133"/>
      <c r="AB1271" s="134" t="s">
        <v>9566</v>
      </c>
      <c r="AC1271" s="146" t="str" cm="1">
        <f t="array" ref="AC1271:AD1271">_xlfn.TEXTSPLIT(H1271,CHAR(10))</f>
        <v>株式会社アトリエサクラ</v>
      </c>
      <c r="AD1271" s="146" t="str">
        <v>メディケア　ツバキ</v>
      </c>
      <c r="AE1271" s="146" t="s">
        <v>7908</v>
      </c>
      <c r="AF1271" s="134" t="s">
        <v>8374</v>
      </c>
      <c r="AG1271" s="134" t="str" cm="1">
        <f t="array" ref="AG1271">_xlfn.TEXTJOIN(",",TRUE,_xlfn._xlws.FILTER(市町村コード!$B$2:$B$186,ISNUMBER(SEARCH(市町村コード!$B$2:$B$186,K1271))))</f>
        <v>札幌市</v>
      </c>
      <c r="AH1271" s="134" t="s">
        <v>6712</v>
      </c>
      <c r="AI1271" s="134" t="str">
        <f t="shared" si="38"/>
        <v xml:space="preserve">
札幌市西区平和三条５丁目１番１号</v>
      </c>
      <c r="AJ1271" s="134" t="str">
        <f t="shared" si="39"/>
        <v>〒063－0023</v>
      </c>
      <c r="AK1271" s="134" t="s">
        <v>7184</v>
      </c>
      <c r="AO1271" s="142" t="s">
        <v>3639</v>
      </c>
      <c r="AP1271" s="134" t="str" cm="1">
        <f t="array" ref="AP1271:AS1271">_xlfn.TEXTSPLIT(AO1271,CHAR(10))</f>
        <v>( 訪看24 )第   1106 号</v>
      </c>
      <c r="AQ1271" s="134" t="str">
        <v>( 訪看25 )第   1191 号</v>
      </c>
      <c r="AR1271" s="134" t="str">
        <v>( 訪ベⅠ１ )第    547 号</v>
      </c>
      <c r="AS1271" s="134" t="str">
        <v>( 訪看41 )第    453 号</v>
      </c>
      <c r="BM1271" s="134" t="s">
        <v>12988</v>
      </c>
      <c r="BN1271" s="134" t="s">
        <v>12989</v>
      </c>
      <c r="BO1271" s="134" t="s">
        <v>12990</v>
      </c>
      <c r="BP1271" s="134" t="s">
        <v>12991</v>
      </c>
    </row>
    <row r="1272" spans="1:73" ht="45.95" customHeight="1" thickBot="1">
      <c r="A1272" s="133"/>
      <c r="B1272" s="184"/>
      <c r="C1272" s="140" t="s">
        <v>3641</v>
      </c>
      <c r="D1272" s="184"/>
      <c r="E1272" s="174" t="s">
        <v>3642</v>
      </c>
      <c r="F1272" s="174"/>
      <c r="G1272" s="184"/>
      <c r="H1272" s="175" t="s">
        <v>3643</v>
      </c>
      <c r="I1272" s="175"/>
      <c r="J1272" s="184"/>
      <c r="K1272" s="175" t="s">
        <v>3644</v>
      </c>
      <c r="L1272" s="175"/>
      <c r="M1272" s="184"/>
      <c r="N1272" s="182" t="s">
        <v>3645</v>
      </c>
      <c r="O1272" s="182"/>
      <c r="P1272" s="184"/>
      <c r="Q1272" s="141" t="s">
        <v>3646</v>
      </c>
      <c r="R1272" s="184"/>
      <c r="S1272" s="173" t="s">
        <v>3647</v>
      </c>
      <c r="T1272" s="173"/>
      <c r="U1272" s="173"/>
      <c r="V1272" s="173"/>
      <c r="W1272" s="184"/>
      <c r="X1272" s="133"/>
      <c r="Y1272" s="133"/>
      <c r="AB1272" s="134" t="s">
        <v>9567</v>
      </c>
      <c r="AC1272" s="146" t="str" cm="1">
        <f t="array" ref="AC1272:AD1272">_xlfn.TEXTSPLIT(H1272,CHAR(10))</f>
        <v>株式会社リハ・イノベーション</v>
      </c>
      <c r="AD1272" s="146" t="str">
        <v>ヴァルハラ看多機センター</v>
      </c>
      <c r="AE1272" s="146" t="s">
        <v>7973</v>
      </c>
      <c r="AF1272" s="134" t="s">
        <v>8375</v>
      </c>
      <c r="AG1272" s="134" t="str" cm="1">
        <f t="array" ref="AG1272">_xlfn.TEXTJOIN(",",TRUE,_xlfn._xlws.FILTER(市町村コード!$B$2:$B$186,ISNUMBER(SEARCH(市町村コード!$B$2:$B$186,K1272))))</f>
        <v>札幌市</v>
      </c>
      <c r="AH1272" s="134" t="s">
        <v>6712</v>
      </c>
      <c r="AI1272" s="134" t="str">
        <f t="shared" si="38"/>
        <v xml:space="preserve">
札幌市西区西野九条８丁目１４－５</v>
      </c>
      <c r="AJ1272" s="134" t="str">
        <f t="shared" si="39"/>
        <v>〒063－0039</v>
      </c>
      <c r="AK1272" s="134" t="s">
        <v>7185</v>
      </c>
      <c r="AO1272" s="142" t="s">
        <v>3646</v>
      </c>
      <c r="AP1272" s="134" t="str" cm="1">
        <f t="array" ref="AP1272:AQ1272">_xlfn.TEXTSPLIT(AO1272,CHAR(10))</f>
        <v>( 訪ベⅠ１ )第    458 号</v>
      </c>
      <c r="AQ1272" s="134" t="str">
        <v>( 訪ベⅠ１注 )第     34 号</v>
      </c>
      <c r="BM1272" s="134" t="s">
        <v>12992</v>
      </c>
      <c r="BN1272" s="134" t="s">
        <v>12993</v>
      </c>
    </row>
    <row r="1273" spans="1:73" ht="102" customHeight="1" thickBot="1">
      <c r="A1273" s="133"/>
      <c r="B1273" s="184"/>
      <c r="C1273" s="140" t="s">
        <v>3648</v>
      </c>
      <c r="D1273" s="184"/>
      <c r="E1273" s="174" t="s">
        <v>3649</v>
      </c>
      <c r="F1273" s="174"/>
      <c r="G1273" s="184"/>
      <c r="H1273" s="175" t="s">
        <v>3650</v>
      </c>
      <c r="I1273" s="175"/>
      <c r="J1273" s="184"/>
      <c r="K1273" s="175" t="s">
        <v>3651</v>
      </c>
      <c r="L1273" s="175"/>
      <c r="M1273" s="184"/>
      <c r="N1273" s="182" t="s">
        <v>3652</v>
      </c>
      <c r="O1273" s="182"/>
      <c r="P1273" s="184"/>
      <c r="Q1273" s="141" t="s">
        <v>3653</v>
      </c>
      <c r="R1273" s="184"/>
      <c r="S1273" s="173" t="s">
        <v>3654</v>
      </c>
      <c r="T1273" s="173"/>
      <c r="U1273" s="173"/>
      <c r="V1273" s="173"/>
      <c r="W1273" s="184"/>
      <c r="X1273" s="133"/>
      <c r="Y1273" s="133"/>
      <c r="AB1273" s="134" t="s">
        <v>9568</v>
      </c>
      <c r="AC1273" s="146" t="str" cm="1">
        <f t="array" ref="AC1273:AD1273">_xlfn.TEXTSPLIT(H1273,CHAR(10))</f>
        <v>一般社団法人　北海道総合在宅ケア事業団</v>
      </c>
      <c r="AD1273" s="146" t="str">
        <v>一般社団法人北海道総合在宅ケア事業団江別訪問看護ステーション</v>
      </c>
      <c r="AE1273" s="146" t="s">
        <v>7562</v>
      </c>
      <c r="AF1273" s="134" t="s">
        <v>8376</v>
      </c>
      <c r="AG1273" s="134" t="str" cm="1">
        <f t="array" ref="AG1273">_xlfn.TEXTJOIN(",",TRUE,_xlfn._xlws.FILTER(市町村コード!$B$2:$B$186,ISNUMBER(SEARCH(市町村コード!$B$2:$B$186,K1273))))</f>
        <v>江別市</v>
      </c>
      <c r="AH1273" s="134" t="s">
        <v>6729</v>
      </c>
      <c r="AI1273" s="134" t="str">
        <f t="shared" si="38"/>
        <v xml:space="preserve">
江別市大麻沢町５番の６　江別市いきいきセンター</v>
      </c>
      <c r="AJ1273" s="134" t="str">
        <f t="shared" si="39"/>
        <v>〒069－0842</v>
      </c>
      <c r="AK1273" s="134" t="s">
        <v>7186</v>
      </c>
      <c r="AO1273" s="142" t="s">
        <v>3653</v>
      </c>
      <c r="AP1273" s="134" t="str" cm="1">
        <f t="array" ref="AP1273:AX1273">_xlfn.TEXTSPLIT(AO1273,CHAR(10))</f>
        <v>( 訪看10 )第     60 号</v>
      </c>
      <c r="AQ1273" s="134" t="str">
        <v>( 訪看23 )第   1146 号</v>
      </c>
      <c r="AR1273" s="134" t="str">
        <v>( 訪看24 )第    125 号</v>
      </c>
      <c r="AS1273" s="134" t="str">
        <v>( 訪看25 )第     27 号</v>
      </c>
      <c r="AT1273" s="134" t="str">
        <v>( 訪看27 )第    113 号</v>
      </c>
      <c r="AU1273" s="134" t="str">
        <v>( 訪看34 )第    171 号</v>
      </c>
      <c r="AV1273" s="134" t="str">
        <v>( 訪ベⅠ１ )第    308 号</v>
      </c>
      <c r="AW1273" s="134" t="str">
        <v>( 訪ベⅠ１注 )第    214 号</v>
      </c>
      <c r="AX1273" s="134" t="str">
        <v>( 訪看40 )第    267 号</v>
      </c>
      <c r="BM1273" s="134" t="s">
        <v>12994</v>
      </c>
      <c r="BN1273" s="134" t="s">
        <v>12995</v>
      </c>
      <c r="BO1273" s="134" t="s">
        <v>12996</v>
      </c>
      <c r="BP1273" s="134" t="s">
        <v>12997</v>
      </c>
      <c r="BQ1273" s="134" t="s">
        <v>12998</v>
      </c>
      <c r="BR1273" s="134" t="s">
        <v>12999</v>
      </c>
      <c r="BS1273" s="134" t="s">
        <v>13000</v>
      </c>
      <c r="BT1273" s="134" t="s">
        <v>13001</v>
      </c>
      <c r="BU1273" s="134" t="s">
        <v>13002</v>
      </c>
    </row>
    <row r="1274" spans="1:73" ht="30.95" customHeight="1" thickBot="1">
      <c r="A1274" s="133"/>
      <c r="B1274" s="184"/>
      <c r="C1274" s="133"/>
      <c r="D1274" s="184"/>
      <c r="E1274" s="133"/>
      <c r="F1274" s="133"/>
      <c r="G1274" s="184"/>
      <c r="H1274" s="133"/>
      <c r="I1274" s="133"/>
      <c r="J1274" s="184"/>
      <c r="K1274" s="133"/>
      <c r="L1274" s="133"/>
      <c r="M1274" s="184"/>
      <c r="N1274" s="133"/>
      <c r="O1274" s="133"/>
      <c r="P1274" s="184"/>
      <c r="Q1274" s="133"/>
      <c r="R1274" s="184"/>
      <c r="S1274" s="133"/>
      <c r="T1274" s="133"/>
      <c r="U1274" s="133"/>
      <c r="V1274" s="133"/>
      <c r="W1274" s="184"/>
      <c r="X1274" s="133"/>
      <c r="Y1274" s="133"/>
      <c r="AB1274" s="134" t="s">
        <v>6911</v>
      </c>
      <c r="AC1274" s="146" t="e" cm="1">
        <f t="array" ref="AC1274">_xlfn.TEXTSPLIT(H1274,CHAR(10))</f>
        <v>#VALUE!</v>
      </c>
      <c r="AD1274" s="146"/>
      <c r="AE1274" s="146" t="e">
        <v>#VALUE!</v>
      </c>
      <c r="AG1274" s="134" t="e" cm="1" vm="1">
        <f t="array" ref="AG1274">_xlfn.TEXTJOIN(",",TRUE,_xlfn._xlws.FILTER(市町村コード!$B$2:$B$186,ISNUMBER(SEARCH(市町村コード!$B$2:$B$186,K1274))))</f>
        <v>#VALUE!</v>
      </c>
      <c r="AH1274" s="134" t="e" vm="1">
        <v>#VALUE!</v>
      </c>
      <c r="AI1274" s="134" t="str">
        <f t="shared" si="38"/>
        <v/>
      </c>
      <c r="AJ1274" s="134" t="str">
        <f t="shared" si="39"/>
        <v/>
      </c>
      <c r="AK1274" s="134" t="s">
        <v>6911</v>
      </c>
      <c r="AO1274" s="133"/>
      <c r="AP1274" s="134" t="e" cm="1">
        <f t="array" ref="AP1274">_xlfn.TEXTSPLIT(AO1274,CHAR(10))</f>
        <v>#VALUE!</v>
      </c>
      <c r="BM1274" s="134" t="e">
        <v>#VALUE!</v>
      </c>
    </row>
    <row r="1275" spans="1:73" ht="0.95" customHeight="1">
      <c r="A1275" s="133"/>
      <c r="B1275" s="183"/>
      <c r="C1275" s="183"/>
      <c r="D1275" s="183"/>
      <c r="E1275" s="183"/>
      <c r="F1275" s="183"/>
      <c r="G1275" s="183"/>
      <c r="H1275" s="183"/>
      <c r="I1275" s="183"/>
      <c r="J1275" s="183"/>
      <c r="K1275" s="183"/>
      <c r="L1275" s="183"/>
      <c r="M1275" s="183"/>
      <c r="N1275" s="183"/>
      <c r="O1275" s="183"/>
      <c r="P1275" s="183"/>
      <c r="Q1275" s="183"/>
      <c r="R1275" s="183"/>
      <c r="S1275" s="183"/>
      <c r="T1275" s="183"/>
      <c r="U1275" s="183"/>
      <c r="V1275" s="183"/>
      <c r="W1275" s="133"/>
      <c r="X1275" s="133"/>
      <c r="Y1275" s="133"/>
      <c r="AB1275" s="134" t="s">
        <v>6911</v>
      </c>
      <c r="AC1275" s="146" t="e" cm="1">
        <f t="array" ref="AC1275">_xlfn.TEXTSPLIT(H1275,CHAR(10))</f>
        <v>#VALUE!</v>
      </c>
      <c r="AD1275" s="146"/>
      <c r="AE1275" s="146" t="e">
        <v>#VALUE!</v>
      </c>
      <c r="AG1275" s="134" t="e" cm="1" vm="1">
        <f t="array" ref="AG1275">_xlfn.TEXTJOIN(",",TRUE,_xlfn._xlws.FILTER(市町村コード!$B$2:$B$186,ISNUMBER(SEARCH(市町村コード!$B$2:$B$186,K1275))))</f>
        <v>#VALUE!</v>
      </c>
      <c r="AH1275" s="134" t="e" vm="1">
        <v>#VALUE!</v>
      </c>
      <c r="AI1275" s="134" t="str">
        <f t="shared" si="38"/>
        <v/>
      </c>
      <c r="AJ1275" s="134" t="str">
        <f t="shared" si="39"/>
        <v/>
      </c>
      <c r="AK1275" s="134" t="s">
        <v>6911</v>
      </c>
      <c r="AP1275" s="134" t="e" cm="1">
        <f t="array" ref="AP1275">_xlfn.TEXTSPLIT(AO1275,CHAR(10))</f>
        <v>#VALUE!</v>
      </c>
      <c r="BM1275" s="134" t="e">
        <v>#VALUE!</v>
      </c>
    </row>
    <row r="1276" spans="1:73" ht="60" customHeight="1">
      <c r="A1276" s="133"/>
      <c r="B1276" s="133"/>
      <c r="C1276" s="133"/>
      <c r="D1276" s="133"/>
      <c r="E1276" s="133"/>
      <c r="F1276" s="133"/>
      <c r="G1276" s="133"/>
      <c r="H1276" s="133"/>
      <c r="I1276" s="133"/>
      <c r="J1276" s="133"/>
      <c r="K1276" s="133"/>
      <c r="L1276" s="133"/>
      <c r="M1276" s="133"/>
      <c r="N1276" s="133"/>
      <c r="O1276" s="133"/>
      <c r="P1276" s="133"/>
      <c r="Q1276" s="133"/>
      <c r="R1276" s="133"/>
      <c r="S1276" s="133"/>
      <c r="T1276" s="133"/>
      <c r="U1276" s="133"/>
      <c r="V1276" s="133"/>
      <c r="W1276" s="133"/>
      <c r="X1276" s="133"/>
      <c r="Y1276" s="133"/>
      <c r="AB1276" s="134" t="s">
        <v>6911</v>
      </c>
      <c r="AC1276" s="146" t="e" cm="1">
        <f t="array" ref="AC1276">_xlfn.TEXTSPLIT(H1276,CHAR(10))</f>
        <v>#VALUE!</v>
      </c>
      <c r="AD1276" s="146"/>
      <c r="AE1276" s="146" t="e">
        <v>#VALUE!</v>
      </c>
      <c r="AG1276" s="134" t="e" cm="1" vm="1">
        <f t="array" ref="AG1276">_xlfn.TEXTJOIN(",",TRUE,_xlfn._xlws.FILTER(市町村コード!$B$2:$B$186,ISNUMBER(SEARCH(市町村コード!$B$2:$B$186,K1276))))</f>
        <v>#VALUE!</v>
      </c>
      <c r="AH1276" s="134" t="e" vm="1">
        <v>#VALUE!</v>
      </c>
      <c r="AI1276" s="134" t="str">
        <f t="shared" si="38"/>
        <v/>
      </c>
      <c r="AJ1276" s="134" t="str">
        <f t="shared" si="39"/>
        <v/>
      </c>
      <c r="AK1276" s="134" t="s">
        <v>6911</v>
      </c>
      <c r="AO1276" s="133"/>
      <c r="AP1276" s="134" t="e" cm="1">
        <f t="array" ref="AP1276">_xlfn.TEXTSPLIT(AO1276,CHAR(10))</f>
        <v>#VALUE!</v>
      </c>
      <c r="BM1276" s="134" t="e">
        <v>#VALUE!</v>
      </c>
    </row>
    <row r="1277" spans="1:73" ht="12" customHeight="1">
      <c r="A1277" s="133"/>
      <c r="B1277" s="133"/>
      <c r="C1277" s="133"/>
      <c r="D1277" s="133"/>
      <c r="E1277" s="133"/>
      <c r="F1277" s="133"/>
      <c r="G1277" s="133"/>
      <c r="H1277" s="133"/>
      <c r="I1277" s="133"/>
      <c r="J1277" s="133"/>
      <c r="K1277" s="133"/>
      <c r="L1277" s="133"/>
      <c r="M1277" s="133"/>
      <c r="N1277" s="133"/>
      <c r="O1277" s="133"/>
      <c r="P1277" s="133"/>
      <c r="Q1277" s="133"/>
      <c r="R1277" s="133"/>
      <c r="S1277" s="133"/>
      <c r="T1277" s="133"/>
      <c r="U1277" s="133"/>
      <c r="V1277" s="133"/>
      <c r="W1277" s="133"/>
      <c r="X1277" s="133"/>
      <c r="Y1277" s="133"/>
      <c r="AB1277" s="134" t="s">
        <v>6911</v>
      </c>
      <c r="AC1277" s="146" t="e" cm="1">
        <f t="array" ref="AC1277">_xlfn.TEXTSPLIT(H1277,CHAR(10))</f>
        <v>#VALUE!</v>
      </c>
      <c r="AD1277" s="146"/>
      <c r="AE1277" s="146" t="e">
        <v>#VALUE!</v>
      </c>
      <c r="AG1277" s="134" t="e" cm="1" vm="1">
        <f t="array" ref="AG1277">_xlfn.TEXTJOIN(",",TRUE,_xlfn._xlws.FILTER(市町村コード!$B$2:$B$186,ISNUMBER(SEARCH(市町村コード!$B$2:$B$186,K1277))))</f>
        <v>#VALUE!</v>
      </c>
      <c r="AH1277" s="134" t="e" vm="1">
        <v>#VALUE!</v>
      </c>
      <c r="AI1277" s="134" t="str">
        <f t="shared" si="38"/>
        <v/>
      </c>
      <c r="AJ1277" s="134" t="str">
        <f t="shared" si="39"/>
        <v/>
      </c>
      <c r="AK1277" s="134" t="s">
        <v>6911</v>
      </c>
      <c r="AO1277" s="133"/>
      <c r="AP1277" s="134" t="e" cm="1">
        <f t="array" ref="AP1277">_xlfn.TEXTSPLIT(AO1277,CHAR(10))</f>
        <v>#VALUE!</v>
      </c>
      <c r="BM1277" s="134" t="e">
        <v>#VALUE!</v>
      </c>
    </row>
    <row r="1278" spans="1:73" ht="8.1" customHeight="1">
      <c r="A1278" s="133"/>
      <c r="B1278" s="133"/>
      <c r="C1278" s="133"/>
      <c r="D1278" s="133"/>
      <c r="E1278" s="133"/>
      <c r="F1278" s="133"/>
      <c r="G1278" s="133"/>
      <c r="H1278" s="133"/>
      <c r="I1278" s="178" t="s">
        <v>476</v>
      </c>
      <c r="J1278" s="178"/>
      <c r="K1278" s="178"/>
      <c r="L1278" s="133"/>
      <c r="M1278" s="133"/>
      <c r="N1278" s="133"/>
      <c r="O1278" s="133"/>
      <c r="P1278" s="133"/>
      <c r="Q1278" s="133"/>
      <c r="R1278" s="133"/>
      <c r="S1278" s="133"/>
      <c r="T1278" s="133"/>
      <c r="U1278" s="133"/>
      <c r="V1278" s="133"/>
      <c r="W1278" s="133"/>
      <c r="X1278" s="133"/>
      <c r="Y1278" s="133"/>
      <c r="AB1278" s="134" t="s">
        <v>6911</v>
      </c>
      <c r="AC1278" s="146" t="e" cm="1">
        <f t="array" ref="AC1278">_xlfn.TEXTSPLIT(H1278,CHAR(10))</f>
        <v>#VALUE!</v>
      </c>
      <c r="AD1278" s="146"/>
      <c r="AE1278" s="146" t="e">
        <v>#VALUE!</v>
      </c>
      <c r="AG1278" s="134" t="e" cm="1" vm="1">
        <f t="array" ref="AG1278">_xlfn.TEXTJOIN(",",TRUE,_xlfn._xlws.FILTER(市町村コード!$B$2:$B$186,ISNUMBER(SEARCH(市町村コード!$B$2:$B$186,K1278))))</f>
        <v>#VALUE!</v>
      </c>
      <c r="AH1278" s="134" t="e" vm="1">
        <v>#VALUE!</v>
      </c>
      <c r="AI1278" s="134" t="str">
        <f t="shared" si="38"/>
        <v/>
      </c>
      <c r="AJ1278" s="134" t="str">
        <f t="shared" si="39"/>
        <v/>
      </c>
      <c r="AK1278" s="134" t="s">
        <v>6911</v>
      </c>
      <c r="AO1278" s="133"/>
      <c r="AP1278" s="134" t="e" cm="1">
        <f t="array" ref="AP1278">_xlfn.TEXTSPLIT(AO1278,CHAR(10))</f>
        <v>#VALUE!</v>
      </c>
      <c r="BM1278" s="134" t="e">
        <v>#VALUE!</v>
      </c>
    </row>
    <row r="1279" spans="1:73" ht="12" customHeight="1">
      <c r="A1279" s="133"/>
      <c r="B1279" s="179"/>
      <c r="C1279" s="179"/>
      <c r="D1279" s="179"/>
      <c r="E1279" s="179"/>
      <c r="F1279" s="133"/>
      <c r="G1279" s="133"/>
      <c r="H1279" s="133"/>
      <c r="I1279" s="178"/>
      <c r="J1279" s="178"/>
      <c r="K1279" s="178"/>
      <c r="L1279" s="133"/>
      <c r="M1279" s="133"/>
      <c r="N1279" s="133"/>
      <c r="O1279" s="133"/>
      <c r="P1279" s="133"/>
      <c r="Q1279" s="133"/>
      <c r="R1279" s="133"/>
      <c r="S1279" s="133"/>
      <c r="T1279" s="133"/>
      <c r="U1279" s="133"/>
      <c r="V1279" s="133"/>
      <c r="W1279" s="133"/>
      <c r="X1279" s="133"/>
      <c r="Y1279" s="133"/>
      <c r="AB1279" s="134" t="s">
        <v>6911</v>
      </c>
      <c r="AC1279" s="146" t="e" cm="1">
        <f t="array" ref="AC1279">_xlfn.TEXTSPLIT(H1279,CHAR(10))</f>
        <v>#VALUE!</v>
      </c>
      <c r="AD1279" s="146"/>
      <c r="AE1279" s="146" t="e">
        <v>#VALUE!</v>
      </c>
      <c r="AG1279" s="134" t="e" cm="1" vm="1">
        <f t="array" ref="AG1279">_xlfn.TEXTJOIN(",",TRUE,_xlfn._xlws.FILTER(市町村コード!$B$2:$B$186,ISNUMBER(SEARCH(市町村コード!$B$2:$B$186,K1279))))</f>
        <v>#VALUE!</v>
      </c>
      <c r="AH1279" s="134" t="e" vm="1">
        <v>#VALUE!</v>
      </c>
      <c r="AI1279" s="134" t="str">
        <f t="shared" si="38"/>
        <v/>
      </c>
      <c r="AJ1279" s="134" t="str">
        <f t="shared" si="39"/>
        <v/>
      </c>
      <c r="AK1279" s="134" t="s">
        <v>6911</v>
      </c>
      <c r="AO1279" s="133"/>
      <c r="AP1279" s="134" t="e" cm="1">
        <f t="array" ref="AP1279">_xlfn.TEXTSPLIT(AO1279,CHAR(10))</f>
        <v>#VALUE!</v>
      </c>
      <c r="BM1279" s="134" t="e">
        <v>#VALUE!</v>
      </c>
    </row>
    <row r="1280" spans="1:73" ht="14.1" customHeight="1">
      <c r="A1280" s="133"/>
      <c r="B1280" s="133"/>
      <c r="C1280" s="180" t="s">
        <v>477</v>
      </c>
      <c r="D1280" s="180"/>
      <c r="E1280" s="180"/>
      <c r="F1280" s="180"/>
      <c r="G1280" s="180"/>
      <c r="H1280" s="180"/>
      <c r="I1280" s="180"/>
      <c r="J1280" s="180"/>
      <c r="K1280" s="180"/>
      <c r="L1280" s="133"/>
      <c r="M1280" s="133"/>
      <c r="N1280" s="133"/>
      <c r="O1280" s="181" t="s">
        <v>478</v>
      </c>
      <c r="P1280" s="181"/>
      <c r="Q1280" s="181"/>
      <c r="R1280" s="181"/>
      <c r="S1280" s="181"/>
      <c r="T1280" s="135" t="s">
        <v>1053</v>
      </c>
      <c r="U1280" s="136" t="s">
        <v>480</v>
      </c>
      <c r="V1280" s="133"/>
      <c r="W1280" s="133"/>
      <c r="X1280" s="133"/>
      <c r="Y1280" s="133"/>
      <c r="AB1280" s="134" t="s">
        <v>6911</v>
      </c>
      <c r="AC1280" s="146" t="e" cm="1">
        <f t="array" ref="AC1280">_xlfn.TEXTSPLIT(H1280,CHAR(10))</f>
        <v>#VALUE!</v>
      </c>
      <c r="AD1280" s="146"/>
      <c r="AE1280" s="146" t="e">
        <v>#VALUE!</v>
      </c>
      <c r="AG1280" s="134" t="e" cm="1" vm="1">
        <f t="array" ref="AG1280">_xlfn.TEXTJOIN(",",TRUE,_xlfn._xlws.FILTER(市町村コード!$B$2:$B$186,ISNUMBER(SEARCH(市町村コード!$B$2:$B$186,K1280))))</f>
        <v>#VALUE!</v>
      </c>
      <c r="AH1280" s="134" t="e" vm="1">
        <v>#VALUE!</v>
      </c>
      <c r="AI1280" s="134" t="str">
        <f t="shared" si="38"/>
        <v/>
      </c>
      <c r="AJ1280" s="134" t="str">
        <f t="shared" si="39"/>
        <v/>
      </c>
      <c r="AK1280" s="134" t="s">
        <v>6911</v>
      </c>
      <c r="AP1280" s="134" t="e" cm="1">
        <f t="array" ref="AP1280">_xlfn.TEXTSPLIT(AO1280,CHAR(10))</f>
        <v>#VALUE!</v>
      </c>
      <c r="BM1280" s="134" t="e">
        <v>#VALUE!</v>
      </c>
    </row>
    <row r="1281" spans="1:73" ht="0.95" customHeight="1" thickBot="1">
      <c r="A1281" s="133"/>
      <c r="B1281" s="133"/>
      <c r="C1281" s="133"/>
      <c r="D1281" s="133"/>
      <c r="E1281" s="133"/>
      <c r="F1281" s="133"/>
      <c r="G1281" s="133"/>
      <c r="H1281" s="133"/>
      <c r="I1281" s="133"/>
      <c r="J1281" s="133"/>
      <c r="K1281" s="133"/>
      <c r="L1281" s="133"/>
      <c r="M1281" s="133"/>
      <c r="N1281" s="133"/>
      <c r="O1281" s="133"/>
      <c r="P1281" s="133"/>
      <c r="Q1281" s="133"/>
      <c r="R1281" s="133"/>
      <c r="S1281" s="133"/>
      <c r="T1281" s="133"/>
      <c r="U1281" s="133"/>
      <c r="V1281" s="133"/>
      <c r="W1281" s="133"/>
      <c r="X1281" s="133"/>
      <c r="Y1281" s="133"/>
      <c r="AB1281" s="134" t="s">
        <v>6911</v>
      </c>
      <c r="AC1281" s="146" t="e" cm="1">
        <f t="array" ref="AC1281">_xlfn.TEXTSPLIT(H1281,CHAR(10))</f>
        <v>#VALUE!</v>
      </c>
      <c r="AD1281" s="146"/>
      <c r="AE1281" s="146" t="e">
        <v>#VALUE!</v>
      </c>
      <c r="AG1281" s="134" t="e" cm="1" vm="1">
        <f t="array" ref="AG1281">_xlfn.TEXTJOIN(",",TRUE,_xlfn._xlws.FILTER(市町村コード!$B$2:$B$186,ISNUMBER(SEARCH(市町村コード!$B$2:$B$186,K1281))))</f>
        <v>#VALUE!</v>
      </c>
      <c r="AH1281" s="134" t="e" vm="1">
        <v>#VALUE!</v>
      </c>
      <c r="AI1281" s="134" t="str">
        <f t="shared" si="38"/>
        <v/>
      </c>
      <c r="AJ1281" s="134" t="str">
        <f t="shared" si="39"/>
        <v/>
      </c>
      <c r="AK1281" s="134" t="s">
        <v>6911</v>
      </c>
      <c r="AO1281" s="133"/>
      <c r="AP1281" s="134" t="e" cm="1">
        <f t="array" ref="AP1281">_xlfn.TEXTSPLIT(AO1281,CHAR(10))</f>
        <v>#VALUE!</v>
      </c>
      <c r="BM1281" s="134" t="e">
        <v>#VALUE!</v>
      </c>
    </row>
    <row r="1282" spans="1:73" ht="0.95" customHeight="1">
      <c r="A1282" s="133"/>
      <c r="B1282" s="176"/>
      <c r="C1282" s="176"/>
      <c r="D1282" s="176"/>
      <c r="E1282" s="176"/>
      <c r="F1282" s="176"/>
      <c r="G1282" s="176"/>
      <c r="H1282" s="176"/>
      <c r="I1282" s="176"/>
      <c r="J1282" s="176"/>
      <c r="K1282" s="176"/>
      <c r="L1282" s="176"/>
      <c r="M1282" s="176"/>
      <c r="N1282" s="176"/>
      <c r="O1282" s="176"/>
      <c r="P1282" s="176"/>
      <c r="Q1282" s="176"/>
      <c r="R1282" s="176"/>
      <c r="S1282" s="176"/>
      <c r="T1282" s="176"/>
      <c r="U1282" s="176"/>
      <c r="V1282" s="176"/>
      <c r="W1282" s="176"/>
      <c r="X1282" s="133"/>
      <c r="Y1282" s="133"/>
      <c r="AB1282" s="134" t="s">
        <v>6911</v>
      </c>
      <c r="AC1282" s="146" t="e" cm="1">
        <f t="array" ref="AC1282">_xlfn.TEXTSPLIT(H1282,CHAR(10))</f>
        <v>#VALUE!</v>
      </c>
      <c r="AD1282" s="146"/>
      <c r="AE1282" s="146" t="e">
        <v>#VALUE!</v>
      </c>
      <c r="AG1282" s="134" t="e" cm="1" vm="1">
        <f t="array" ref="AG1282">_xlfn.TEXTJOIN(",",TRUE,_xlfn._xlws.FILTER(市町村コード!$B$2:$B$186,ISNUMBER(SEARCH(市町村コード!$B$2:$B$186,K1282))))</f>
        <v>#VALUE!</v>
      </c>
      <c r="AH1282" s="134" t="e" vm="1">
        <v>#VALUE!</v>
      </c>
      <c r="AI1282" s="134" t="str">
        <f t="shared" si="38"/>
        <v/>
      </c>
      <c r="AJ1282" s="134" t="str">
        <f t="shared" si="39"/>
        <v/>
      </c>
      <c r="AK1282" s="134" t="s">
        <v>6911</v>
      </c>
      <c r="AP1282" s="134" t="e" cm="1">
        <f t="array" ref="AP1282">_xlfn.TEXTSPLIT(AO1282,CHAR(10))</f>
        <v>#VALUE!</v>
      </c>
      <c r="BM1282" s="134" t="e">
        <v>#VALUE!</v>
      </c>
    </row>
    <row r="1283" spans="1:73" ht="15.95" customHeight="1" thickBot="1">
      <c r="A1283" s="133"/>
      <c r="B1283" s="137"/>
      <c r="C1283" s="138" t="s">
        <v>481</v>
      </c>
      <c r="D1283" s="137"/>
      <c r="E1283" s="177" t="s">
        <v>482</v>
      </c>
      <c r="F1283" s="177"/>
      <c r="G1283" s="137"/>
      <c r="H1283" s="177" t="s">
        <v>483</v>
      </c>
      <c r="I1283" s="177"/>
      <c r="J1283" s="137"/>
      <c r="K1283" s="177" t="s">
        <v>484</v>
      </c>
      <c r="L1283" s="177"/>
      <c r="M1283" s="137"/>
      <c r="N1283" s="177" t="s">
        <v>485</v>
      </c>
      <c r="O1283" s="177"/>
      <c r="P1283" s="137"/>
      <c r="Q1283" s="139" t="s">
        <v>486</v>
      </c>
      <c r="R1283" s="137"/>
      <c r="S1283" s="177" t="s">
        <v>487</v>
      </c>
      <c r="T1283" s="177"/>
      <c r="U1283" s="177"/>
      <c r="V1283" s="177"/>
      <c r="W1283" s="137"/>
      <c r="X1283" s="133"/>
      <c r="Y1283" s="133"/>
      <c r="AB1283" s="134" t="s">
        <v>482</v>
      </c>
      <c r="AC1283" s="146" t="str" cm="1">
        <f t="array" ref="AC1283">_xlfn.TEXTSPLIT(H1283,CHAR(10))</f>
        <v>事業者名/事業所名</v>
      </c>
      <c r="AD1283" s="146"/>
      <c r="AE1283" s="146" t="s">
        <v>483</v>
      </c>
      <c r="AG1283" s="134" t="e" cm="1" vm="1">
        <f t="array" ref="AG1283">_xlfn.TEXTJOIN(",",TRUE,_xlfn._xlws.FILTER(市町村コード!$B$2:$B$186,ISNUMBER(SEARCH(市町村コード!$B$2:$B$186,K1283))))</f>
        <v>#VALUE!</v>
      </c>
      <c r="AH1283" s="134" t="e" vm="1">
        <v>#VALUE!</v>
      </c>
      <c r="AI1283" s="134" t="str">
        <f t="shared" si="38"/>
        <v/>
      </c>
      <c r="AJ1283" s="134" t="str">
        <f t="shared" si="39"/>
        <v>事業所所在地</v>
      </c>
      <c r="AK1283" s="134" t="s">
        <v>484</v>
      </c>
      <c r="AO1283" s="139" t="s">
        <v>486</v>
      </c>
      <c r="AP1283" s="134" t="str" cm="1">
        <f t="array" ref="AP1283">_xlfn.TEXTSPLIT(AO1283,CHAR(10))</f>
        <v>受理番号</v>
      </c>
      <c r="BM1283" s="134" t="s">
        <v>486</v>
      </c>
    </row>
    <row r="1284" spans="1:73" ht="93" customHeight="1" thickBot="1">
      <c r="A1284" s="133"/>
      <c r="B1284" s="184"/>
      <c r="C1284" s="140" t="s">
        <v>3655</v>
      </c>
      <c r="D1284" s="184"/>
      <c r="E1284" s="174" t="s">
        <v>3656</v>
      </c>
      <c r="F1284" s="174"/>
      <c r="G1284" s="184"/>
      <c r="H1284" s="175" t="s">
        <v>3657</v>
      </c>
      <c r="I1284" s="175"/>
      <c r="J1284" s="184"/>
      <c r="K1284" s="175" t="s">
        <v>3658</v>
      </c>
      <c r="L1284" s="175"/>
      <c r="M1284" s="184"/>
      <c r="N1284" s="182" t="s">
        <v>3659</v>
      </c>
      <c r="O1284" s="182"/>
      <c r="P1284" s="184"/>
      <c r="Q1284" s="141" t="s">
        <v>3660</v>
      </c>
      <c r="R1284" s="184"/>
      <c r="S1284" s="173" t="s">
        <v>3661</v>
      </c>
      <c r="T1284" s="173"/>
      <c r="U1284" s="173"/>
      <c r="V1284" s="173"/>
      <c r="W1284" s="184"/>
      <c r="X1284" s="133"/>
      <c r="Y1284" s="133"/>
      <c r="AB1284" s="134" t="s">
        <v>9569</v>
      </c>
      <c r="AC1284" s="146" t="str" cm="1">
        <f t="array" ref="AC1284:AD1284">_xlfn.TEXTSPLIT(H1284,CHAR(10))</f>
        <v>一般社団法人　北海道総合在宅ケア事業団</v>
      </c>
      <c r="AD1284" s="146" t="str">
        <v>一般社団法人北海道総合在宅ケア事業団当別訪問看護ステーション</v>
      </c>
      <c r="AE1284" s="146" t="s">
        <v>7562</v>
      </c>
      <c r="AF1284" s="134" t="s">
        <v>8377</v>
      </c>
      <c r="AG1284" s="134" t="str" cm="1">
        <f t="array" ref="AG1284">_xlfn.TEXTJOIN(",",TRUE,_xlfn._xlws.FILTER(市町村コード!$B$2:$B$186,ISNUMBER(SEARCH(市町村コード!$B$2:$B$186,K1284))))</f>
        <v>当別町</v>
      </c>
      <c r="AH1284" s="134" t="s">
        <v>6748</v>
      </c>
      <c r="AI1284" s="134" t="str">
        <f t="shared" si="38"/>
        <v xml:space="preserve">
石狩郡当別町錦町５５番地９ＪＲドーミー当別１階</v>
      </c>
      <c r="AJ1284" s="134" t="str">
        <f t="shared" si="39"/>
        <v>〒061－0226</v>
      </c>
      <c r="AK1284" s="134" t="s">
        <v>7187</v>
      </c>
      <c r="AO1284" s="142" t="s">
        <v>3660</v>
      </c>
      <c r="AP1284" s="134" t="str" cm="1">
        <f t="array" ref="AP1284:AW1284">_xlfn.TEXTSPLIT(AO1284,CHAR(10))</f>
        <v>( 訪看10 )第     61 号</v>
      </c>
      <c r="AQ1284" s="134" t="str">
        <v>( 訪看23 )第    197 号</v>
      </c>
      <c r="AR1284" s="134" t="str">
        <v>( 訪看25 )第    288 号</v>
      </c>
      <c r="AS1284" s="134" t="str">
        <v>( 訪看27 )第    114 号</v>
      </c>
      <c r="AT1284" s="134" t="str">
        <v>( 訪看34 )第    197 号</v>
      </c>
      <c r="AU1284" s="134" t="str">
        <v>( 訪ベⅠ１ )第    214 号</v>
      </c>
      <c r="AV1284" s="134" t="str">
        <v>( 訪ベⅠ１注 )第    212 号</v>
      </c>
      <c r="AW1284" s="134" t="str">
        <v>( 訪看40 )第    268 号</v>
      </c>
      <c r="BM1284" s="134" t="s">
        <v>13003</v>
      </c>
      <c r="BN1284" s="134" t="s">
        <v>13004</v>
      </c>
      <c r="BO1284" s="134" t="s">
        <v>13005</v>
      </c>
      <c r="BP1284" s="134" t="s">
        <v>13006</v>
      </c>
      <c r="BQ1284" s="134" t="s">
        <v>13007</v>
      </c>
      <c r="BR1284" s="134" t="s">
        <v>13008</v>
      </c>
      <c r="BS1284" s="134" t="s">
        <v>13009</v>
      </c>
      <c r="BT1284" s="134" t="s">
        <v>13010</v>
      </c>
    </row>
    <row r="1285" spans="1:73" ht="84" customHeight="1" thickBot="1">
      <c r="A1285" s="133"/>
      <c r="B1285" s="184"/>
      <c r="C1285" s="140" t="s">
        <v>3662</v>
      </c>
      <c r="D1285" s="184"/>
      <c r="E1285" s="174" t="s">
        <v>3663</v>
      </c>
      <c r="F1285" s="174"/>
      <c r="G1285" s="184"/>
      <c r="H1285" s="175" t="s">
        <v>3664</v>
      </c>
      <c r="I1285" s="175"/>
      <c r="J1285" s="184"/>
      <c r="K1285" s="175" t="s">
        <v>3665</v>
      </c>
      <c r="L1285" s="175"/>
      <c r="M1285" s="184"/>
      <c r="N1285" s="182" t="s">
        <v>3666</v>
      </c>
      <c r="O1285" s="182"/>
      <c r="P1285" s="184"/>
      <c r="Q1285" s="141" t="s">
        <v>3667</v>
      </c>
      <c r="R1285" s="184"/>
      <c r="S1285" s="173" t="s">
        <v>3668</v>
      </c>
      <c r="T1285" s="173"/>
      <c r="U1285" s="173"/>
      <c r="V1285" s="173"/>
      <c r="W1285" s="184"/>
      <c r="X1285" s="133"/>
      <c r="Y1285" s="133"/>
      <c r="AB1285" s="134" t="s">
        <v>9570</v>
      </c>
      <c r="AC1285" s="146" t="str" cm="1">
        <f t="array" ref="AC1285:AD1285">_xlfn.TEXTSPLIT(H1285,CHAR(10))</f>
        <v>医療法人　友愛会</v>
      </c>
      <c r="AD1285" s="146" t="str">
        <v>訪問看護ステーションゆうあい</v>
      </c>
      <c r="AE1285" s="146" t="s">
        <v>8378</v>
      </c>
      <c r="AF1285" s="134" t="s">
        <v>8379</v>
      </c>
      <c r="AG1285" s="134" t="str" cm="1">
        <f t="array" ref="AG1285">_xlfn.TEXTJOIN(",",TRUE,_xlfn._xlws.FILTER(市町村コード!$B$2:$B$186,ISNUMBER(SEARCH(市町村コード!$B$2:$B$186,K1285))))</f>
        <v>江別市</v>
      </c>
      <c r="AH1285" s="134" t="s">
        <v>6729</v>
      </c>
      <c r="AI1285" s="134" t="str">
        <f t="shared" si="38"/>
        <v xml:space="preserve">
江別市新栄台　４６－１</v>
      </c>
      <c r="AJ1285" s="134" t="str">
        <f t="shared" si="39"/>
        <v>〒069－0806</v>
      </c>
      <c r="AK1285" s="134" t="s">
        <v>7188</v>
      </c>
      <c r="AO1285" s="142" t="s">
        <v>3667</v>
      </c>
      <c r="AP1285" s="134" t="str" cm="1">
        <f t="array" ref="AP1285:AV1285">_xlfn.TEXTSPLIT(AO1285,CHAR(10))</f>
        <v>( 訪看10 )第    827 号</v>
      </c>
      <c r="AQ1285" s="134" t="str">
        <v>( 訪看23 )第     55 号</v>
      </c>
      <c r="AR1285" s="134" t="str">
        <v>( 訪看25 )第     89 号</v>
      </c>
      <c r="AS1285" s="134" t="str">
        <v>( 訪看34 )第     58 号</v>
      </c>
      <c r="AT1285" s="134" t="str">
        <v>( 訪ベⅠ１ )第    215 号</v>
      </c>
      <c r="AU1285" s="134" t="str">
        <v>( 訪ベⅠ１注 )第     39 号</v>
      </c>
      <c r="AV1285" s="134" t="str">
        <v>( 訪看40 )第    201 号</v>
      </c>
      <c r="BM1285" s="134" t="s">
        <v>13011</v>
      </c>
      <c r="BN1285" s="134" t="s">
        <v>13012</v>
      </c>
      <c r="BO1285" s="134" t="s">
        <v>13013</v>
      </c>
      <c r="BP1285" s="134" t="s">
        <v>13014</v>
      </c>
      <c r="BQ1285" s="134" t="s">
        <v>13015</v>
      </c>
      <c r="BR1285" s="134" t="s">
        <v>13016</v>
      </c>
      <c r="BS1285" s="134" t="s">
        <v>13017</v>
      </c>
    </row>
    <row r="1286" spans="1:73" ht="66" customHeight="1" thickBot="1">
      <c r="A1286" s="133"/>
      <c r="B1286" s="184"/>
      <c r="C1286" s="140" t="s">
        <v>3669</v>
      </c>
      <c r="D1286" s="184"/>
      <c r="E1286" s="174" t="s">
        <v>3670</v>
      </c>
      <c r="F1286" s="174"/>
      <c r="G1286" s="184"/>
      <c r="H1286" s="175" t="s">
        <v>3671</v>
      </c>
      <c r="I1286" s="175"/>
      <c r="J1286" s="184"/>
      <c r="K1286" s="175" t="s">
        <v>3672</v>
      </c>
      <c r="L1286" s="175"/>
      <c r="M1286" s="184"/>
      <c r="N1286" s="182" t="s">
        <v>3673</v>
      </c>
      <c r="O1286" s="182"/>
      <c r="P1286" s="184"/>
      <c r="Q1286" s="141" t="s">
        <v>3674</v>
      </c>
      <c r="R1286" s="184"/>
      <c r="S1286" s="173" t="s">
        <v>3675</v>
      </c>
      <c r="T1286" s="173"/>
      <c r="U1286" s="173"/>
      <c r="V1286" s="173"/>
      <c r="W1286" s="184"/>
      <c r="X1286" s="133"/>
      <c r="Y1286" s="133"/>
      <c r="AB1286" s="134" t="s">
        <v>9571</v>
      </c>
      <c r="AC1286" s="146" t="str" cm="1">
        <f t="array" ref="AC1286:AD1286">_xlfn.TEXTSPLIT(H1286,CHAR(10))</f>
        <v>医療法人英生会</v>
      </c>
      <c r="AD1286" s="146" t="str">
        <v>訪問看護ステーションのっぽろ</v>
      </c>
      <c r="AE1286" s="146" t="s">
        <v>8380</v>
      </c>
      <c r="AF1286" s="134" t="s">
        <v>8381</v>
      </c>
      <c r="AG1286" s="134" t="str" cm="1">
        <f t="array" ref="AG1286">_xlfn.TEXTJOIN(",",TRUE,_xlfn._xlws.FILTER(市町村コード!$B$2:$B$186,ISNUMBER(SEARCH(市町村コード!$B$2:$B$186,K1286))))</f>
        <v>江別市</v>
      </c>
      <c r="AH1286" s="134" t="s">
        <v>6729</v>
      </c>
      <c r="AI1286" s="134" t="str">
        <f t="shared" si="38"/>
        <v xml:space="preserve">
江別市野幌町５３番地の５</v>
      </c>
      <c r="AJ1286" s="134" t="str">
        <f t="shared" si="39"/>
        <v>〒069－0813</v>
      </c>
      <c r="AK1286" s="134" t="s">
        <v>7189</v>
      </c>
      <c r="AO1286" s="142" t="s">
        <v>3674</v>
      </c>
      <c r="AP1286" s="134" t="str" cm="1">
        <f t="array" ref="AP1286:AT1286">_xlfn.TEXTSPLIT(AO1286,CHAR(10))</f>
        <v>( 訪看24 )第     58 号</v>
      </c>
      <c r="AQ1286" s="134" t="str">
        <v>( 訪看25 )第    205 号</v>
      </c>
      <c r="AR1286" s="134" t="str">
        <v>( 訪ベⅠ１ )第    216 号</v>
      </c>
      <c r="AS1286" s="134" t="str">
        <v>( 訪ベⅠ１注 )第    237 号</v>
      </c>
      <c r="AT1286" s="134" t="str">
        <v>( 訪看40 )第     66 号</v>
      </c>
      <c r="BM1286" s="134" t="s">
        <v>13018</v>
      </c>
      <c r="BN1286" s="134" t="s">
        <v>13019</v>
      </c>
      <c r="BO1286" s="134" t="s">
        <v>13020</v>
      </c>
      <c r="BP1286" s="134" t="s">
        <v>13021</v>
      </c>
      <c r="BQ1286" s="134" t="s">
        <v>13022</v>
      </c>
    </row>
    <row r="1287" spans="1:73" ht="102" customHeight="1" thickBot="1">
      <c r="A1287" s="133"/>
      <c r="B1287" s="184"/>
      <c r="C1287" s="140" t="s">
        <v>3676</v>
      </c>
      <c r="D1287" s="184"/>
      <c r="E1287" s="174" t="s">
        <v>3677</v>
      </c>
      <c r="F1287" s="174"/>
      <c r="G1287" s="184"/>
      <c r="H1287" s="175" t="s">
        <v>3678</v>
      </c>
      <c r="I1287" s="175"/>
      <c r="J1287" s="184"/>
      <c r="K1287" s="175" t="s">
        <v>3679</v>
      </c>
      <c r="L1287" s="175"/>
      <c r="M1287" s="184"/>
      <c r="N1287" s="182" t="s">
        <v>3680</v>
      </c>
      <c r="O1287" s="182"/>
      <c r="P1287" s="184"/>
      <c r="Q1287" s="141" t="s">
        <v>3681</v>
      </c>
      <c r="R1287" s="184"/>
      <c r="S1287" s="173" t="s">
        <v>3682</v>
      </c>
      <c r="T1287" s="173"/>
      <c r="U1287" s="173"/>
      <c r="V1287" s="173"/>
      <c r="W1287" s="184"/>
      <c r="X1287" s="133"/>
      <c r="Y1287" s="133"/>
      <c r="AB1287" s="134" t="s">
        <v>9572</v>
      </c>
      <c r="AC1287" s="146" t="str" cm="1">
        <f t="array" ref="AC1287:AD1287">_xlfn.TEXTSPLIT(H1287,CHAR(10))</f>
        <v>江別市長　後藤　好人</v>
      </c>
      <c r="AD1287" s="146" t="str">
        <v>江別市立病院訪問看護ステーションいたわり</v>
      </c>
      <c r="AE1287" s="146" t="s">
        <v>8382</v>
      </c>
      <c r="AF1287" s="134" t="s">
        <v>8383</v>
      </c>
      <c r="AG1287" s="134" t="str" cm="1">
        <f t="array" ref="AG1287">_xlfn.TEXTJOIN(",",TRUE,_xlfn._xlws.FILTER(市町村コード!$B$2:$B$186,ISNUMBER(SEARCH(市町村コード!$B$2:$B$186,K1287))))</f>
        <v>江別市</v>
      </c>
      <c r="AH1287" s="134" t="s">
        <v>6729</v>
      </c>
      <c r="AI1287" s="134" t="str">
        <f t="shared" si="38"/>
        <v xml:space="preserve">
江別市若草町６番地</v>
      </c>
      <c r="AJ1287" s="134" t="str">
        <f t="shared" si="39"/>
        <v>〒067－0004</v>
      </c>
      <c r="AK1287" s="134" t="s">
        <v>7190</v>
      </c>
      <c r="AO1287" s="142" t="s">
        <v>3681</v>
      </c>
      <c r="AP1287" s="134" t="str" cm="1">
        <f t="array" ref="AP1287:AX1287">_xlfn.TEXTSPLIT(AO1287,CHAR(10))</f>
        <v>( 訪看10 )第     32 号</v>
      </c>
      <c r="AQ1287" s="134" t="str">
        <v>( 訪看23 )第    223 号</v>
      </c>
      <c r="AR1287" s="134" t="str">
        <v>( 訪看25 )第    313 号</v>
      </c>
      <c r="AS1287" s="134" t="str">
        <v>( 訪看26 )第      6 号</v>
      </c>
      <c r="AT1287" s="134" t="str">
        <v>( 訪看27 )第    150 号</v>
      </c>
      <c r="AU1287" s="134" t="str">
        <v>( 訪看35 )第     71 号</v>
      </c>
      <c r="AV1287" s="134" t="str">
        <v>( 訪ベⅠ１ )第    384 号</v>
      </c>
      <c r="AW1287" s="134" t="str">
        <v>( 訪ベⅠ１注 )第    387 号</v>
      </c>
      <c r="AX1287" s="134" t="str">
        <v>( 訪看40 )第     19 号</v>
      </c>
      <c r="BM1287" s="134" t="s">
        <v>13023</v>
      </c>
      <c r="BN1287" s="134" t="s">
        <v>13024</v>
      </c>
      <c r="BO1287" s="134" t="s">
        <v>13025</v>
      </c>
      <c r="BP1287" s="134" t="s">
        <v>13026</v>
      </c>
      <c r="BQ1287" s="134" t="s">
        <v>13027</v>
      </c>
      <c r="BR1287" s="134" t="s">
        <v>13028</v>
      </c>
      <c r="BS1287" s="134" t="s">
        <v>13029</v>
      </c>
      <c r="BT1287" s="134" t="s">
        <v>13030</v>
      </c>
      <c r="BU1287" s="134" t="s">
        <v>13031</v>
      </c>
    </row>
    <row r="1288" spans="1:73" ht="93" customHeight="1" thickBot="1">
      <c r="A1288" s="133"/>
      <c r="B1288" s="184"/>
      <c r="C1288" s="140" t="s">
        <v>3683</v>
      </c>
      <c r="D1288" s="184"/>
      <c r="E1288" s="174" t="s">
        <v>3684</v>
      </c>
      <c r="F1288" s="174"/>
      <c r="G1288" s="184"/>
      <c r="H1288" s="175" t="s">
        <v>3685</v>
      </c>
      <c r="I1288" s="175"/>
      <c r="J1288" s="184"/>
      <c r="K1288" s="175" t="s">
        <v>3686</v>
      </c>
      <c r="L1288" s="175"/>
      <c r="M1288" s="184"/>
      <c r="N1288" s="182" t="s">
        <v>3687</v>
      </c>
      <c r="O1288" s="182"/>
      <c r="P1288" s="184"/>
      <c r="Q1288" s="141" t="s">
        <v>3688</v>
      </c>
      <c r="R1288" s="184"/>
      <c r="S1288" s="173" t="s">
        <v>3689</v>
      </c>
      <c r="T1288" s="173"/>
      <c r="U1288" s="173"/>
      <c r="V1288" s="173"/>
      <c r="W1288" s="184"/>
      <c r="X1288" s="133"/>
      <c r="Y1288" s="133"/>
      <c r="AB1288" s="134" t="s">
        <v>9573</v>
      </c>
      <c r="AC1288" s="146" t="str" cm="1">
        <f t="array" ref="AC1288:AD1288">_xlfn.TEXTSPLIT(H1288,CHAR(10))</f>
        <v>株式会社　Ａライフケア</v>
      </c>
      <c r="AD1288" s="146" t="str">
        <v>訪問看護ステーション　ことり</v>
      </c>
      <c r="AE1288" s="146" t="s">
        <v>8384</v>
      </c>
      <c r="AF1288" s="134" t="s">
        <v>8385</v>
      </c>
      <c r="AG1288" s="134" t="str" cm="1">
        <f t="array" ref="AG1288">_xlfn.TEXTJOIN(",",TRUE,_xlfn._xlws.FILTER(市町村コード!$B$2:$B$186,ISNUMBER(SEARCH(市町村コード!$B$2:$B$186,K1288))))</f>
        <v>江別市</v>
      </c>
      <c r="AH1288" s="134" t="s">
        <v>6729</v>
      </c>
      <c r="AI1288" s="134" t="str">
        <f t="shared" si="38"/>
        <v xml:space="preserve">
江別市４条７丁目３番地２</v>
      </c>
      <c r="AJ1288" s="134" t="str">
        <f t="shared" si="39"/>
        <v>〒067－0014</v>
      </c>
      <c r="AK1288" s="134" t="s">
        <v>7191</v>
      </c>
      <c r="AO1288" s="142" t="s">
        <v>3688</v>
      </c>
      <c r="AP1288" s="134" t="str" cm="1">
        <f t="array" ref="AP1288:AW1288">_xlfn.TEXTSPLIT(AO1288,CHAR(10))</f>
        <v>( 訪看10 )第    233 号</v>
      </c>
      <c r="AQ1288" s="134" t="str">
        <v>( 訪看23 )第    427 号</v>
      </c>
      <c r="AR1288" s="134" t="str">
        <v>( 訪看25 )第    524 号</v>
      </c>
      <c r="AS1288" s="134" t="str">
        <v>( 訪看27 )第     51 号</v>
      </c>
      <c r="AT1288" s="134" t="str">
        <v>( 訪看28 )第     38 号</v>
      </c>
      <c r="AU1288" s="134" t="str">
        <v>( 訪ベⅠ１ )第    217 号</v>
      </c>
      <c r="AV1288" s="134" t="str">
        <v>( 訪ベⅠ１注 )第    269 号</v>
      </c>
      <c r="AW1288" s="134" t="str">
        <v>( 訪看40 )第     39 号</v>
      </c>
      <c r="BM1288" s="134" t="s">
        <v>13032</v>
      </c>
      <c r="BN1288" s="134" t="s">
        <v>13033</v>
      </c>
      <c r="BO1288" s="134" t="s">
        <v>13034</v>
      </c>
      <c r="BP1288" s="134" t="s">
        <v>13035</v>
      </c>
      <c r="BQ1288" s="134" t="s">
        <v>13036</v>
      </c>
      <c r="BR1288" s="134" t="s">
        <v>13037</v>
      </c>
      <c r="BS1288" s="134" t="s">
        <v>13038</v>
      </c>
      <c r="BT1288" s="134" t="s">
        <v>13039</v>
      </c>
    </row>
    <row r="1289" spans="1:73" ht="32.1" customHeight="1" thickBot="1">
      <c r="A1289" s="133"/>
      <c r="B1289" s="184"/>
      <c r="C1289" s="133"/>
      <c r="D1289" s="184"/>
      <c r="E1289" s="133"/>
      <c r="F1289" s="133"/>
      <c r="G1289" s="184"/>
      <c r="H1289" s="133"/>
      <c r="I1289" s="133"/>
      <c r="J1289" s="184"/>
      <c r="K1289" s="133"/>
      <c r="L1289" s="133"/>
      <c r="M1289" s="184"/>
      <c r="N1289" s="133"/>
      <c r="O1289" s="133"/>
      <c r="P1289" s="184"/>
      <c r="Q1289" s="133"/>
      <c r="R1289" s="184"/>
      <c r="S1289" s="133"/>
      <c r="T1289" s="133"/>
      <c r="U1289" s="133"/>
      <c r="V1289" s="133"/>
      <c r="W1289" s="184"/>
      <c r="X1289" s="133"/>
      <c r="Y1289" s="133"/>
      <c r="AB1289" s="134" t="s">
        <v>6911</v>
      </c>
      <c r="AC1289" s="146" t="e" cm="1">
        <f t="array" ref="AC1289">_xlfn.TEXTSPLIT(H1289,CHAR(10))</f>
        <v>#VALUE!</v>
      </c>
      <c r="AD1289" s="146"/>
      <c r="AE1289" s="146" t="e">
        <v>#VALUE!</v>
      </c>
      <c r="AG1289" s="134" t="e" cm="1" vm="1">
        <f t="array" ref="AG1289">_xlfn.TEXTJOIN(",",TRUE,_xlfn._xlws.FILTER(市町村コード!$B$2:$B$186,ISNUMBER(SEARCH(市町村コード!$B$2:$B$186,K1289))))</f>
        <v>#VALUE!</v>
      </c>
      <c r="AH1289" s="134" t="e" vm="1">
        <v>#VALUE!</v>
      </c>
      <c r="AI1289" s="134" t="str">
        <f t="shared" ref="AI1289:AI1352" si="40">MID(K1289,10,300)</f>
        <v/>
      </c>
      <c r="AJ1289" s="134" t="str">
        <f t="shared" ref="AJ1289:AJ1352" si="41">LEFT(K1289,9)</f>
        <v/>
      </c>
      <c r="AK1289" s="134" t="s">
        <v>6911</v>
      </c>
      <c r="AO1289" s="133"/>
      <c r="AP1289" s="134" t="e" cm="1">
        <f t="array" ref="AP1289">_xlfn.TEXTSPLIT(AO1289,CHAR(10))</f>
        <v>#VALUE!</v>
      </c>
      <c r="BM1289" s="134" t="e">
        <v>#VALUE!</v>
      </c>
    </row>
    <row r="1290" spans="1:73" ht="0.95" customHeight="1">
      <c r="A1290" s="133"/>
      <c r="B1290" s="183"/>
      <c r="C1290" s="183"/>
      <c r="D1290" s="183"/>
      <c r="E1290" s="183"/>
      <c r="F1290" s="183"/>
      <c r="G1290" s="183"/>
      <c r="H1290" s="183"/>
      <c r="I1290" s="183"/>
      <c r="J1290" s="183"/>
      <c r="K1290" s="183"/>
      <c r="L1290" s="183"/>
      <c r="M1290" s="183"/>
      <c r="N1290" s="183"/>
      <c r="O1290" s="183"/>
      <c r="P1290" s="183"/>
      <c r="Q1290" s="183"/>
      <c r="R1290" s="183"/>
      <c r="S1290" s="183"/>
      <c r="T1290" s="183"/>
      <c r="U1290" s="183"/>
      <c r="V1290" s="183"/>
      <c r="W1290" s="133"/>
      <c r="X1290" s="133"/>
      <c r="Y1290" s="133"/>
      <c r="AB1290" s="134" t="s">
        <v>6911</v>
      </c>
      <c r="AC1290" s="146" t="e" cm="1">
        <f t="array" ref="AC1290">_xlfn.TEXTSPLIT(H1290,CHAR(10))</f>
        <v>#VALUE!</v>
      </c>
      <c r="AD1290" s="146"/>
      <c r="AE1290" s="146" t="e">
        <v>#VALUE!</v>
      </c>
      <c r="AG1290" s="134" t="e" cm="1" vm="1">
        <f t="array" ref="AG1290">_xlfn.TEXTJOIN(",",TRUE,_xlfn._xlws.FILTER(市町村コード!$B$2:$B$186,ISNUMBER(SEARCH(市町村コード!$B$2:$B$186,K1290))))</f>
        <v>#VALUE!</v>
      </c>
      <c r="AH1290" s="134" t="e" vm="1">
        <v>#VALUE!</v>
      </c>
      <c r="AI1290" s="134" t="str">
        <f t="shared" si="40"/>
        <v/>
      </c>
      <c r="AJ1290" s="134" t="str">
        <f t="shared" si="41"/>
        <v/>
      </c>
      <c r="AK1290" s="134" t="s">
        <v>6911</v>
      </c>
      <c r="AP1290" s="134" t="e" cm="1">
        <f t="array" ref="AP1290">_xlfn.TEXTSPLIT(AO1290,CHAR(10))</f>
        <v>#VALUE!</v>
      </c>
      <c r="BM1290" s="134" t="e">
        <v>#VALUE!</v>
      </c>
    </row>
    <row r="1291" spans="1:73" ht="60" customHeight="1">
      <c r="A1291" s="133"/>
      <c r="B1291" s="133"/>
      <c r="C1291" s="133"/>
      <c r="D1291" s="133"/>
      <c r="E1291" s="133"/>
      <c r="F1291" s="133"/>
      <c r="G1291" s="133"/>
      <c r="H1291" s="133"/>
      <c r="I1291" s="133"/>
      <c r="J1291" s="133"/>
      <c r="K1291" s="133"/>
      <c r="L1291" s="133"/>
      <c r="M1291" s="133"/>
      <c r="N1291" s="133"/>
      <c r="O1291" s="133"/>
      <c r="P1291" s="133"/>
      <c r="Q1291" s="133"/>
      <c r="R1291" s="133"/>
      <c r="S1291" s="133"/>
      <c r="T1291" s="133"/>
      <c r="U1291" s="133"/>
      <c r="V1291" s="133"/>
      <c r="W1291" s="133"/>
      <c r="X1291" s="133"/>
      <c r="Y1291" s="133"/>
      <c r="AB1291" s="134" t="s">
        <v>6911</v>
      </c>
      <c r="AC1291" s="146" t="e" cm="1">
        <f t="array" ref="AC1291">_xlfn.TEXTSPLIT(H1291,CHAR(10))</f>
        <v>#VALUE!</v>
      </c>
      <c r="AD1291" s="146"/>
      <c r="AE1291" s="146" t="e">
        <v>#VALUE!</v>
      </c>
      <c r="AG1291" s="134" t="e" cm="1" vm="1">
        <f t="array" ref="AG1291">_xlfn.TEXTJOIN(",",TRUE,_xlfn._xlws.FILTER(市町村コード!$B$2:$B$186,ISNUMBER(SEARCH(市町村コード!$B$2:$B$186,K1291))))</f>
        <v>#VALUE!</v>
      </c>
      <c r="AH1291" s="134" t="e" vm="1">
        <v>#VALUE!</v>
      </c>
      <c r="AI1291" s="134" t="str">
        <f t="shared" si="40"/>
        <v/>
      </c>
      <c r="AJ1291" s="134" t="str">
        <f t="shared" si="41"/>
        <v/>
      </c>
      <c r="AK1291" s="134" t="s">
        <v>6911</v>
      </c>
      <c r="AO1291" s="133"/>
      <c r="AP1291" s="134" t="e" cm="1">
        <f t="array" ref="AP1291">_xlfn.TEXTSPLIT(AO1291,CHAR(10))</f>
        <v>#VALUE!</v>
      </c>
      <c r="BM1291" s="134" t="e">
        <v>#VALUE!</v>
      </c>
    </row>
    <row r="1292" spans="1:73" ht="12" customHeight="1">
      <c r="A1292" s="133"/>
      <c r="B1292" s="133"/>
      <c r="C1292" s="133"/>
      <c r="D1292" s="133"/>
      <c r="E1292" s="133"/>
      <c r="F1292" s="133"/>
      <c r="G1292" s="133"/>
      <c r="H1292" s="133"/>
      <c r="I1292" s="133"/>
      <c r="J1292" s="133"/>
      <c r="K1292" s="133"/>
      <c r="L1292" s="133"/>
      <c r="M1292" s="133"/>
      <c r="N1292" s="133"/>
      <c r="O1292" s="133"/>
      <c r="P1292" s="133"/>
      <c r="Q1292" s="133"/>
      <c r="R1292" s="133"/>
      <c r="S1292" s="133"/>
      <c r="T1292" s="133"/>
      <c r="U1292" s="133"/>
      <c r="V1292" s="133"/>
      <c r="W1292" s="133"/>
      <c r="X1292" s="133"/>
      <c r="Y1292" s="133"/>
      <c r="AB1292" s="134" t="s">
        <v>6911</v>
      </c>
      <c r="AC1292" s="146" t="e" cm="1">
        <f t="array" ref="AC1292">_xlfn.TEXTSPLIT(H1292,CHAR(10))</f>
        <v>#VALUE!</v>
      </c>
      <c r="AD1292" s="146"/>
      <c r="AE1292" s="146" t="e">
        <v>#VALUE!</v>
      </c>
      <c r="AG1292" s="134" t="e" cm="1" vm="1">
        <f t="array" ref="AG1292">_xlfn.TEXTJOIN(",",TRUE,_xlfn._xlws.FILTER(市町村コード!$B$2:$B$186,ISNUMBER(SEARCH(市町村コード!$B$2:$B$186,K1292))))</f>
        <v>#VALUE!</v>
      </c>
      <c r="AH1292" s="134" t="e" vm="1">
        <v>#VALUE!</v>
      </c>
      <c r="AI1292" s="134" t="str">
        <f t="shared" si="40"/>
        <v/>
      </c>
      <c r="AJ1292" s="134" t="str">
        <f t="shared" si="41"/>
        <v/>
      </c>
      <c r="AK1292" s="134" t="s">
        <v>6911</v>
      </c>
      <c r="AO1292" s="133"/>
      <c r="AP1292" s="134" t="e" cm="1">
        <f t="array" ref="AP1292">_xlfn.TEXTSPLIT(AO1292,CHAR(10))</f>
        <v>#VALUE!</v>
      </c>
      <c r="BM1292" s="134" t="e">
        <v>#VALUE!</v>
      </c>
    </row>
    <row r="1293" spans="1:73" ht="8.1" customHeight="1">
      <c r="A1293" s="133"/>
      <c r="B1293" s="133"/>
      <c r="C1293" s="133"/>
      <c r="D1293" s="133"/>
      <c r="E1293" s="133"/>
      <c r="F1293" s="133"/>
      <c r="G1293" s="133"/>
      <c r="H1293" s="133"/>
      <c r="I1293" s="178" t="s">
        <v>476</v>
      </c>
      <c r="J1293" s="178"/>
      <c r="K1293" s="178"/>
      <c r="L1293" s="133"/>
      <c r="M1293" s="133"/>
      <c r="N1293" s="133"/>
      <c r="O1293" s="133"/>
      <c r="P1293" s="133"/>
      <c r="Q1293" s="133"/>
      <c r="R1293" s="133"/>
      <c r="S1293" s="133"/>
      <c r="T1293" s="133"/>
      <c r="U1293" s="133"/>
      <c r="V1293" s="133"/>
      <c r="W1293" s="133"/>
      <c r="X1293" s="133"/>
      <c r="Y1293" s="133"/>
      <c r="AB1293" s="134" t="s">
        <v>6911</v>
      </c>
      <c r="AC1293" s="146" t="e" cm="1">
        <f t="array" ref="AC1293">_xlfn.TEXTSPLIT(H1293,CHAR(10))</f>
        <v>#VALUE!</v>
      </c>
      <c r="AD1293" s="146"/>
      <c r="AE1293" s="146" t="e">
        <v>#VALUE!</v>
      </c>
      <c r="AG1293" s="134" t="e" cm="1" vm="1">
        <f t="array" ref="AG1293">_xlfn.TEXTJOIN(",",TRUE,_xlfn._xlws.FILTER(市町村コード!$B$2:$B$186,ISNUMBER(SEARCH(市町村コード!$B$2:$B$186,K1293))))</f>
        <v>#VALUE!</v>
      </c>
      <c r="AH1293" s="134" t="e" vm="1">
        <v>#VALUE!</v>
      </c>
      <c r="AI1293" s="134" t="str">
        <f t="shared" si="40"/>
        <v/>
      </c>
      <c r="AJ1293" s="134" t="str">
        <f t="shared" si="41"/>
        <v/>
      </c>
      <c r="AK1293" s="134" t="s">
        <v>6911</v>
      </c>
      <c r="AO1293" s="133"/>
      <c r="AP1293" s="134" t="e" cm="1">
        <f t="array" ref="AP1293">_xlfn.TEXTSPLIT(AO1293,CHAR(10))</f>
        <v>#VALUE!</v>
      </c>
      <c r="BM1293" s="134" t="e">
        <v>#VALUE!</v>
      </c>
    </row>
    <row r="1294" spans="1:73" ht="12" customHeight="1">
      <c r="A1294" s="133"/>
      <c r="B1294" s="179"/>
      <c r="C1294" s="179"/>
      <c r="D1294" s="179"/>
      <c r="E1294" s="179"/>
      <c r="F1294" s="133"/>
      <c r="G1294" s="133"/>
      <c r="H1294" s="133"/>
      <c r="I1294" s="178"/>
      <c r="J1294" s="178"/>
      <c r="K1294" s="178"/>
      <c r="L1294" s="133"/>
      <c r="M1294" s="133"/>
      <c r="N1294" s="133"/>
      <c r="O1294" s="133"/>
      <c r="P1294" s="133"/>
      <c r="Q1294" s="133"/>
      <c r="R1294" s="133"/>
      <c r="S1294" s="133"/>
      <c r="T1294" s="133"/>
      <c r="U1294" s="133"/>
      <c r="V1294" s="133"/>
      <c r="W1294" s="133"/>
      <c r="X1294" s="133"/>
      <c r="Y1294" s="133"/>
      <c r="AB1294" s="134" t="s">
        <v>6911</v>
      </c>
      <c r="AC1294" s="146" t="e" cm="1">
        <f t="array" ref="AC1294">_xlfn.TEXTSPLIT(H1294,CHAR(10))</f>
        <v>#VALUE!</v>
      </c>
      <c r="AD1294" s="146"/>
      <c r="AE1294" s="146" t="e">
        <v>#VALUE!</v>
      </c>
      <c r="AG1294" s="134" t="e" cm="1" vm="1">
        <f t="array" ref="AG1294">_xlfn.TEXTJOIN(",",TRUE,_xlfn._xlws.FILTER(市町村コード!$B$2:$B$186,ISNUMBER(SEARCH(市町村コード!$B$2:$B$186,K1294))))</f>
        <v>#VALUE!</v>
      </c>
      <c r="AH1294" s="134" t="e" vm="1">
        <v>#VALUE!</v>
      </c>
      <c r="AI1294" s="134" t="str">
        <f t="shared" si="40"/>
        <v/>
      </c>
      <c r="AJ1294" s="134" t="str">
        <f t="shared" si="41"/>
        <v/>
      </c>
      <c r="AK1294" s="134" t="s">
        <v>6911</v>
      </c>
      <c r="AO1294" s="133"/>
      <c r="AP1294" s="134" t="e" cm="1">
        <f t="array" ref="AP1294">_xlfn.TEXTSPLIT(AO1294,CHAR(10))</f>
        <v>#VALUE!</v>
      </c>
      <c r="BM1294" s="134" t="e">
        <v>#VALUE!</v>
      </c>
    </row>
    <row r="1295" spans="1:73" ht="14.1" customHeight="1">
      <c r="A1295" s="133"/>
      <c r="B1295" s="133"/>
      <c r="C1295" s="180" t="s">
        <v>477</v>
      </c>
      <c r="D1295" s="180"/>
      <c r="E1295" s="180"/>
      <c r="F1295" s="180"/>
      <c r="G1295" s="180"/>
      <c r="H1295" s="180"/>
      <c r="I1295" s="180"/>
      <c r="J1295" s="180"/>
      <c r="K1295" s="180"/>
      <c r="L1295" s="133"/>
      <c r="M1295" s="133"/>
      <c r="N1295" s="133"/>
      <c r="O1295" s="181" t="s">
        <v>478</v>
      </c>
      <c r="P1295" s="181"/>
      <c r="Q1295" s="181"/>
      <c r="R1295" s="181"/>
      <c r="S1295" s="181"/>
      <c r="T1295" s="135" t="s">
        <v>1060</v>
      </c>
      <c r="U1295" s="136" t="s">
        <v>480</v>
      </c>
      <c r="V1295" s="133"/>
      <c r="W1295" s="133"/>
      <c r="X1295" s="133"/>
      <c r="Y1295" s="133"/>
      <c r="AB1295" s="134" t="s">
        <v>6911</v>
      </c>
      <c r="AC1295" s="146" t="e" cm="1">
        <f t="array" ref="AC1295">_xlfn.TEXTSPLIT(H1295,CHAR(10))</f>
        <v>#VALUE!</v>
      </c>
      <c r="AD1295" s="146"/>
      <c r="AE1295" s="146" t="e">
        <v>#VALUE!</v>
      </c>
      <c r="AG1295" s="134" t="e" cm="1" vm="1">
        <f t="array" ref="AG1295">_xlfn.TEXTJOIN(",",TRUE,_xlfn._xlws.FILTER(市町村コード!$B$2:$B$186,ISNUMBER(SEARCH(市町村コード!$B$2:$B$186,K1295))))</f>
        <v>#VALUE!</v>
      </c>
      <c r="AH1295" s="134" t="e" vm="1">
        <v>#VALUE!</v>
      </c>
      <c r="AI1295" s="134" t="str">
        <f t="shared" si="40"/>
        <v/>
      </c>
      <c r="AJ1295" s="134" t="str">
        <f t="shared" si="41"/>
        <v/>
      </c>
      <c r="AK1295" s="134" t="s">
        <v>6911</v>
      </c>
      <c r="AP1295" s="134" t="e" cm="1">
        <f t="array" ref="AP1295">_xlfn.TEXTSPLIT(AO1295,CHAR(10))</f>
        <v>#VALUE!</v>
      </c>
      <c r="BM1295" s="134" t="e">
        <v>#VALUE!</v>
      </c>
    </row>
    <row r="1296" spans="1:73" ht="0.95" customHeight="1" thickBot="1">
      <c r="A1296" s="133"/>
      <c r="B1296" s="133"/>
      <c r="C1296" s="133"/>
      <c r="D1296" s="133"/>
      <c r="E1296" s="133"/>
      <c r="F1296" s="133"/>
      <c r="G1296" s="133"/>
      <c r="H1296" s="133"/>
      <c r="I1296" s="133"/>
      <c r="J1296" s="133"/>
      <c r="K1296" s="133"/>
      <c r="L1296" s="133"/>
      <c r="M1296" s="133"/>
      <c r="N1296" s="133"/>
      <c r="O1296" s="133"/>
      <c r="P1296" s="133"/>
      <c r="Q1296" s="133"/>
      <c r="R1296" s="133"/>
      <c r="S1296" s="133"/>
      <c r="T1296" s="133"/>
      <c r="U1296" s="133"/>
      <c r="V1296" s="133"/>
      <c r="W1296" s="133"/>
      <c r="X1296" s="133"/>
      <c r="Y1296" s="133"/>
      <c r="AB1296" s="134" t="s">
        <v>6911</v>
      </c>
      <c r="AC1296" s="146" t="e" cm="1">
        <f t="array" ref="AC1296">_xlfn.TEXTSPLIT(H1296,CHAR(10))</f>
        <v>#VALUE!</v>
      </c>
      <c r="AD1296" s="146"/>
      <c r="AE1296" s="146" t="e">
        <v>#VALUE!</v>
      </c>
      <c r="AG1296" s="134" t="e" cm="1" vm="1">
        <f t="array" ref="AG1296">_xlfn.TEXTJOIN(",",TRUE,_xlfn._xlws.FILTER(市町村コード!$B$2:$B$186,ISNUMBER(SEARCH(市町村コード!$B$2:$B$186,K1296))))</f>
        <v>#VALUE!</v>
      </c>
      <c r="AH1296" s="134" t="e" vm="1">
        <v>#VALUE!</v>
      </c>
      <c r="AI1296" s="134" t="str">
        <f t="shared" si="40"/>
        <v/>
      </c>
      <c r="AJ1296" s="134" t="str">
        <f t="shared" si="41"/>
        <v/>
      </c>
      <c r="AK1296" s="134" t="s">
        <v>6911</v>
      </c>
      <c r="AO1296" s="133"/>
      <c r="AP1296" s="134" t="e" cm="1">
        <f t="array" ref="AP1296">_xlfn.TEXTSPLIT(AO1296,CHAR(10))</f>
        <v>#VALUE!</v>
      </c>
      <c r="BM1296" s="134" t="e">
        <v>#VALUE!</v>
      </c>
    </row>
    <row r="1297" spans="1:71" ht="0.95" customHeight="1">
      <c r="A1297" s="133"/>
      <c r="B1297" s="176"/>
      <c r="C1297" s="176"/>
      <c r="D1297" s="176"/>
      <c r="E1297" s="176"/>
      <c r="F1297" s="176"/>
      <c r="G1297" s="176"/>
      <c r="H1297" s="176"/>
      <c r="I1297" s="176"/>
      <c r="J1297" s="176"/>
      <c r="K1297" s="176"/>
      <c r="L1297" s="176"/>
      <c r="M1297" s="176"/>
      <c r="N1297" s="176"/>
      <c r="O1297" s="176"/>
      <c r="P1297" s="176"/>
      <c r="Q1297" s="176"/>
      <c r="R1297" s="176"/>
      <c r="S1297" s="176"/>
      <c r="T1297" s="176"/>
      <c r="U1297" s="176"/>
      <c r="V1297" s="176"/>
      <c r="W1297" s="176"/>
      <c r="X1297" s="133"/>
      <c r="Y1297" s="133"/>
      <c r="AB1297" s="134" t="s">
        <v>6911</v>
      </c>
      <c r="AC1297" s="146" t="e" cm="1">
        <f t="array" ref="AC1297">_xlfn.TEXTSPLIT(H1297,CHAR(10))</f>
        <v>#VALUE!</v>
      </c>
      <c r="AD1297" s="146"/>
      <c r="AE1297" s="146" t="e">
        <v>#VALUE!</v>
      </c>
      <c r="AG1297" s="134" t="e" cm="1" vm="1">
        <f t="array" ref="AG1297">_xlfn.TEXTJOIN(",",TRUE,_xlfn._xlws.FILTER(市町村コード!$B$2:$B$186,ISNUMBER(SEARCH(市町村コード!$B$2:$B$186,K1297))))</f>
        <v>#VALUE!</v>
      </c>
      <c r="AH1297" s="134" t="e" vm="1">
        <v>#VALUE!</v>
      </c>
      <c r="AI1297" s="134" t="str">
        <f t="shared" si="40"/>
        <v/>
      </c>
      <c r="AJ1297" s="134" t="str">
        <f t="shared" si="41"/>
        <v/>
      </c>
      <c r="AK1297" s="134" t="s">
        <v>6911</v>
      </c>
      <c r="AP1297" s="134" t="e" cm="1">
        <f t="array" ref="AP1297">_xlfn.TEXTSPLIT(AO1297,CHAR(10))</f>
        <v>#VALUE!</v>
      </c>
      <c r="BM1297" s="134" t="e">
        <v>#VALUE!</v>
      </c>
    </row>
    <row r="1298" spans="1:71" ht="15.95" customHeight="1" thickBot="1">
      <c r="A1298" s="133"/>
      <c r="B1298" s="137"/>
      <c r="C1298" s="138" t="s">
        <v>481</v>
      </c>
      <c r="D1298" s="137"/>
      <c r="E1298" s="177" t="s">
        <v>482</v>
      </c>
      <c r="F1298" s="177"/>
      <c r="G1298" s="137"/>
      <c r="H1298" s="177" t="s">
        <v>483</v>
      </c>
      <c r="I1298" s="177"/>
      <c r="J1298" s="137"/>
      <c r="K1298" s="177" t="s">
        <v>484</v>
      </c>
      <c r="L1298" s="177"/>
      <c r="M1298" s="137"/>
      <c r="N1298" s="177" t="s">
        <v>485</v>
      </c>
      <c r="O1298" s="177"/>
      <c r="P1298" s="137"/>
      <c r="Q1298" s="139" t="s">
        <v>486</v>
      </c>
      <c r="R1298" s="137"/>
      <c r="S1298" s="177" t="s">
        <v>487</v>
      </c>
      <c r="T1298" s="177"/>
      <c r="U1298" s="177"/>
      <c r="V1298" s="177"/>
      <c r="W1298" s="137"/>
      <c r="X1298" s="133"/>
      <c r="Y1298" s="133"/>
      <c r="AB1298" s="134" t="s">
        <v>482</v>
      </c>
      <c r="AC1298" s="146" t="str" cm="1">
        <f t="array" ref="AC1298">_xlfn.TEXTSPLIT(H1298,CHAR(10))</f>
        <v>事業者名/事業所名</v>
      </c>
      <c r="AD1298" s="146"/>
      <c r="AE1298" s="146" t="s">
        <v>483</v>
      </c>
      <c r="AG1298" s="134" t="e" cm="1" vm="1">
        <f t="array" ref="AG1298">_xlfn.TEXTJOIN(",",TRUE,_xlfn._xlws.FILTER(市町村コード!$B$2:$B$186,ISNUMBER(SEARCH(市町村コード!$B$2:$B$186,K1298))))</f>
        <v>#VALUE!</v>
      </c>
      <c r="AH1298" s="134" t="e" vm="1">
        <v>#VALUE!</v>
      </c>
      <c r="AI1298" s="134" t="str">
        <f t="shared" si="40"/>
        <v/>
      </c>
      <c r="AJ1298" s="134" t="str">
        <f t="shared" si="41"/>
        <v>事業所所在地</v>
      </c>
      <c r="AK1298" s="134" t="s">
        <v>484</v>
      </c>
      <c r="AO1298" s="139" t="s">
        <v>486</v>
      </c>
      <c r="AP1298" s="134" t="str" cm="1">
        <f t="array" ref="AP1298">_xlfn.TEXTSPLIT(AO1298,CHAR(10))</f>
        <v>受理番号</v>
      </c>
      <c r="BM1298" s="134" t="s">
        <v>486</v>
      </c>
    </row>
    <row r="1299" spans="1:71" ht="66" customHeight="1" thickBot="1">
      <c r="A1299" s="133"/>
      <c r="B1299" s="184"/>
      <c r="C1299" s="140" t="s">
        <v>3690</v>
      </c>
      <c r="D1299" s="184"/>
      <c r="E1299" s="174" t="s">
        <v>3691</v>
      </c>
      <c r="F1299" s="174"/>
      <c r="G1299" s="184"/>
      <c r="H1299" s="175" t="s">
        <v>3692</v>
      </c>
      <c r="I1299" s="175"/>
      <c r="J1299" s="184"/>
      <c r="K1299" s="175" t="s">
        <v>3693</v>
      </c>
      <c r="L1299" s="175"/>
      <c r="M1299" s="184"/>
      <c r="N1299" s="182" t="s">
        <v>3694</v>
      </c>
      <c r="O1299" s="182"/>
      <c r="P1299" s="184"/>
      <c r="Q1299" s="141" t="s">
        <v>3695</v>
      </c>
      <c r="R1299" s="184"/>
      <c r="S1299" s="173" t="s">
        <v>3696</v>
      </c>
      <c r="T1299" s="173"/>
      <c r="U1299" s="173"/>
      <c r="V1299" s="173"/>
      <c r="W1299" s="184"/>
      <c r="X1299" s="133"/>
      <c r="Y1299" s="133"/>
      <c r="AB1299" s="134" t="s">
        <v>9574</v>
      </c>
      <c r="AC1299" s="146" t="str" cm="1">
        <f t="array" ref="AC1299:AD1299">_xlfn.TEXTSPLIT(H1299,CHAR(10))</f>
        <v>株式会社Ｎ・フィールド</v>
      </c>
      <c r="AD1299" s="146" t="str">
        <v>訪問看護ステーション　デューン江別</v>
      </c>
      <c r="AE1299" s="146" t="s">
        <v>7692</v>
      </c>
      <c r="AF1299" s="134" t="s">
        <v>8386</v>
      </c>
      <c r="AG1299" s="134" t="str" cm="1">
        <f t="array" ref="AG1299">_xlfn.TEXTJOIN(",",TRUE,_xlfn._xlws.FILTER(市町村コード!$B$2:$B$186,ISNUMBER(SEARCH(市町村コード!$B$2:$B$186,K1299))))</f>
        <v>江別市</v>
      </c>
      <c r="AH1299" s="134" t="s">
        <v>6729</v>
      </c>
      <c r="AI1299" s="134" t="str">
        <f t="shared" si="40"/>
        <v xml:space="preserve">
江別市大麻桜木町３４－３クシェル　ソレイユ１０４号</v>
      </c>
      <c r="AJ1299" s="134" t="str">
        <f t="shared" si="41"/>
        <v>〒069－0846</v>
      </c>
      <c r="AK1299" s="134" t="s">
        <v>7192</v>
      </c>
      <c r="AO1299" s="142" t="s">
        <v>3695</v>
      </c>
      <c r="AP1299" s="134" t="str" cm="1">
        <f t="array" ref="AP1299:AT1299">_xlfn.TEXTSPLIT(AO1299,CHAR(10))</f>
        <v>( 訪看10 )第    242 号</v>
      </c>
      <c r="AQ1299" s="134" t="str">
        <v>( 訪看34 )第    292 号</v>
      </c>
      <c r="AR1299" s="134" t="str">
        <v>( 訪ベⅠ１ )第    220 号</v>
      </c>
      <c r="AS1299" s="134" t="str">
        <v>( 訪ベⅠ１注 )第    147 号</v>
      </c>
      <c r="AT1299" s="134" t="str">
        <v>( 訪看40 )第    633 号</v>
      </c>
      <c r="BM1299" s="134" t="s">
        <v>13040</v>
      </c>
      <c r="BN1299" s="134" t="s">
        <v>13041</v>
      </c>
      <c r="BO1299" s="134" t="s">
        <v>13042</v>
      </c>
      <c r="BP1299" s="134" t="s">
        <v>13043</v>
      </c>
      <c r="BQ1299" s="134" t="s">
        <v>13044</v>
      </c>
    </row>
    <row r="1300" spans="1:71" ht="48" customHeight="1" thickBot="1">
      <c r="A1300" s="133"/>
      <c r="B1300" s="184"/>
      <c r="C1300" s="140" t="s">
        <v>3697</v>
      </c>
      <c r="D1300" s="184"/>
      <c r="E1300" s="174" t="s">
        <v>3698</v>
      </c>
      <c r="F1300" s="174"/>
      <c r="G1300" s="184"/>
      <c r="H1300" s="175" t="s">
        <v>3699</v>
      </c>
      <c r="I1300" s="175"/>
      <c r="J1300" s="184"/>
      <c r="K1300" s="175" t="s">
        <v>3700</v>
      </c>
      <c r="L1300" s="175"/>
      <c r="M1300" s="184"/>
      <c r="N1300" s="182" t="s">
        <v>3701</v>
      </c>
      <c r="O1300" s="182"/>
      <c r="P1300" s="184"/>
      <c r="Q1300" s="141" t="s">
        <v>3702</v>
      </c>
      <c r="R1300" s="184"/>
      <c r="S1300" s="173" t="s">
        <v>3703</v>
      </c>
      <c r="T1300" s="173"/>
      <c r="U1300" s="173"/>
      <c r="V1300" s="173"/>
      <c r="W1300" s="184"/>
      <c r="X1300" s="133"/>
      <c r="Y1300" s="133"/>
      <c r="AB1300" s="134" t="s">
        <v>9575</v>
      </c>
      <c r="AC1300" s="146" t="str" cm="1">
        <f t="array" ref="AC1300:AD1300">_xlfn.TEXTSPLIT(H1300,CHAR(10))</f>
        <v>株式会社みのりの丘</v>
      </c>
      <c r="AD1300" s="146" t="str">
        <v>訪問看護ステーションみのりの丘</v>
      </c>
      <c r="AE1300" s="146" t="s">
        <v>8387</v>
      </c>
      <c r="AF1300" s="134" t="s">
        <v>8388</v>
      </c>
      <c r="AG1300" s="134" t="str" cm="1">
        <f t="array" ref="AG1300">_xlfn.TEXTJOIN(",",TRUE,_xlfn._xlws.FILTER(市町村コード!$B$2:$B$186,ISNUMBER(SEARCH(市町村コード!$B$2:$B$186,K1300))))</f>
        <v>江別市</v>
      </c>
      <c r="AH1300" s="134" t="s">
        <v>6729</v>
      </c>
      <c r="AI1300" s="134" t="str">
        <f t="shared" si="40"/>
        <v xml:space="preserve">
江別市大麻東町１５番地の３０</v>
      </c>
      <c r="AJ1300" s="134" t="str">
        <f t="shared" si="41"/>
        <v>〒069－0852</v>
      </c>
      <c r="AK1300" s="134" t="s">
        <v>7193</v>
      </c>
      <c r="AO1300" s="142" t="s">
        <v>3702</v>
      </c>
      <c r="AP1300" s="134" t="str" cm="1">
        <f t="array" ref="AP1300:AS1300">_xlfn.TEXTSPLIT(AO1300,CHAR(10))</f>
        <v>( 訪看23 )第    580 号</v>
      </c>
      <c r="AQ1300" s="134" t="str">
        <v>( 訪看25 )第    663 号</v>
      </c>
      <c r="AR1300" s="134" t="str">
        <v>( 訪ベⅠ１ )第    539 号</v>
      </c>
      <c r="AS1300" s="134" t="str">
        <v>( 訪看40 )第    269 号</v>
      </c>
      <c r="BM1300" s="134" t="s">
        <v>13045</v>
      </c>
      <c r="BN1300" s="134" t="s">
        <v>13046</v>
      </c>
      <c r="BO1300" s="134" t="s">
        <v>13047</v>
      </c>
      <c r="BP1300" s="134" t="s">
        <v>13048</v>
      </c>
    </row>
    <row r="1301" spans="1:71" ht="75" customHeight="1" thickBot="1">
      <c r="A1301" s="133"/>
      <c r="B1301" s="184"/>
      <c r="C1301" s="140" t="s">
        <v>3704</v>
      </c>
      <c r="D1301" s="184"/>
      <c r="E1301" s="174" t="s">
        <v>3705</v>
      </c>
      <c r="F1301" s="174"/>
      <c r="G1301" s="184"/>
      <c r="H1301" s="175" t="s">
        <v>3706</v>
      </c>
      <c r="I1301" s="175"/>
      <c r="J1301" s="184"/>
      <c r="K1301" s="175" t="s">
        <v>3707</v>
      </c>
      <c r="L1301" s="175"/>
      <c r="M1301" s="184"/>
      <c r="N1301" s="182" t="s">
        <v>3708</v>
      </c>
      <c r="O1301" s="182"/>
      <c r="P1301" s="184"/>
      <c r="Q1301" s="141" t="s">
        <v>3709</v>
      </c>
      <c r="R1301" s="184"/>
      <c r="S1301" s="173" t="s">
        <v>2790</v>
      </c>
      <c r="T1301" s="173"/>
      <c r="U1301" s="173"/>
      <c r="V1301" s="173"/>
      <c r="W1301" s="184"/>
      <c r="X1301" s="133"/>
      <c r="Y1301" s="133"/>
      <c r="AB1301" s="134" t="s">
        <v>9576</v>
      </c>
      <c r="AC1301" s="146" t="str" cm="1">
        <f t="array" ref="AC1301:AD1301">_xlfn.TEXTSPLIT(H1301,CHAR(10))</f>
        <v>株式会社　ワクラフ</v>
      </c>
      <c r="AD1301" s="146" t="str">
        <v>訪問看護ステーション　こことわ</v>
      </c>
      <c r="AE1301" s="146" t="s">
        <v>8389</v>
      </c>
      <c r="AF1301" s="134" t="s">
        <v>8390</v>
      </c>
      <c r="AG1301" s="134" t="str" cm="1">
        <f t="array" ref="AG1301">_xlfn.TEXTJOIN(",",TRUE,_xlfn._xlws.FILTER(市町村コード!$B$2:$B$186,ISNUMBER(SEARCH(市町村コード!$B$2:$B$186,K1301))))</f>
        <v>江別市</v>
      </c>
      <c r="AH1301" s="134" t="s">
        <v>6729</v>
      </c>
      <c r="AI1301" s="134" t="str">
        <f t="shared" si="40"/>
        <v xml:space="preserve">
江別市野幌寿町３－３グリーンコーポ　１０１</v>
      </c>
      <c r="AJ1301" s="134" t="str">
        <f t="shared" si="41"/>
        <v>〒069－0802</v>
      </c>
      <c r="AK1301" s="134" t="s">
        <v>7194</v>
      </c>
      <c r="AO1301" s="142" t="s">
        <v>3709</v>
      </c>
      <c r="AP1301" s="134" t="str" cm="1">
        <f t="array" ref="AP1301:AU1301">_xlfn.TEXTSPLIT(AO1301,CHAR(10))</f>
        <v>( 訪看23 )第    612 号</v>
      </c>
      <c r="AQ1301" s="134" t="str">
        <v>( 訪看25 )第    686 号</v>
      </c>
      <c r="AR1301" s="134" t="str">
        <v>( 訪看34 )第     24 号</v>
      </c>
      <c r="AS1301" s="134" t="str">
        <v>( 訪ベⅠ１ )第      6 号</v>
      </c>
      <c r="AT1301" s="134" t="str">
        <v>( 訪ベⅠ１注 )第    190 号</v>
      </c>
      <c r="AU1301" s="134" t="str">
        <v>( 訪看40 )第    101 号</v>
      </c>
      <c r="BM1301" s="134" t="s">
        <v>13049</v>
      </c>
      <c r="BN1301" s="134" t="s">
        <v>13050</v>
      </c>
      <c r="BO1301" s="134" t="s">
        <v>13051</v>
      </c>
      <c r="BP1301" s="134" t="s">
        <v>13052</v>
      </c>
      <c r="BQ1301" s="134" t="s">
        <v>13053</v>
      </c>
      <c r="BR1301" s="134" t="s">
        <v>13054</v>
      </c>
    </row>
    <row r="1302" spans="1:71" ht="57" customHeight="1" thickBot="1">
      <c r="A1302" s="133"/>
      <c r="B1302" s="184"/>
      <c r="C1302" s="140" t="s">
        <v>3710</v>
      </c>
      <c r="D1302" s="184"/>
      <c r="E1302" s="174" t="s">
        <v>3711</v>
      </c>
      <c r="F1302" s="174"/>
      <c r="G1302" s="184"/>
      <c r="H1302" s="175" t="s">
        <v>3712</v>
      </c>
      <c r="I1302" s="175"/>
      <c r="J1302" s="184"/>
      <c r="K1302" s="175" t="s">
        <v>3713</v>
      </c>
      <c r="L1302" s="175"/>
      <c r="M1302" s="184"/>
      <c r="N1302" s="182" t="s">
        <v>3714</v>
      </c>
      <c r="O1302" s="182"/>
      <c r="P1302" s="184"/>
      <c r="Q1302" s="141" t="s">
        <v>3715</v>
      </c>
      <c r="R1302" s="184"/>
      <c r="S1302" s="173" t="s">
        <v>3716</v>
      </c>
      <c r="T1302" s="173"/>
      <c r="U1302" s="173"/>
      <c r="V1302" s="173"/>
      <c r="W1302" s="184"/>
      <c r="X1302" s="133"/>
      <c r="Y1302" s="133"/>
      <c r="AB1302" s="134" t="s">
        <v>9577</v>
      </c>
      <c r="AC1302" s="146" t="str" cm="1">
        <f t="array" ref="AC1302:AD1302">_xlfn.TEXTSPLIT(H1302,CHAR(10))</f>
        <v>株式会社　ライズリング</v>
      </c>
      <c r="AD1302" s="146" t="str">
        <v>訪問看護ステーション　あんずの華</v>
      </c>
      <c r="AE1302" s="146" t="s">
        <v>8391</v>
      </c>
      <c r="AF1302" s="134" t="s">
        <v>8392</v>
      </c>
      <c r="AG1302" s="134" t="str" cm="1">
        <f t="array" ref="AG1302">_xlfn.TEXTJOIN(",",TRUE,_xlfn._xlws.FILTER(市町村コード!$B$2:$B$186,ISNUMBER(SEARCH(市町村コード!$B$2:$B$186,K1302))))</f>
        <v>江別市</v>
      </c>
      <c r="AH1302" s="134" t="s">
        <v>6729</v>
      </c>
      <c r="AI1302" s="134" t="str">
        <f t="shared" si="40"/>
        <v xml:space="preserve">
江別市元江別本町１０番地の２３</v>
      </c>
      <c r="AJ1302" s="134" t="str">
        <f t="shared" si="41"/>
        <v>〒067－0041</v>
      </c>
      <c r="AK1302" s="134" t="s">
        <v>7195</v>
      </c>
      <c r="AO1302" s="142" t="s">
        <v>3715</v>
      </c>
      <c r="AP1302" s="134" t="str" cm="1">
        <f t="array" ref="AP1302:AU1302">_xlfn.TEXTSPLIT(AO1302,CHAR(10))</f>
        <v>( 訪看10 )第    551 号</v>
      </c>
      <c r="AQ1302" s="134" t="str">
        <v>( 訪看23 )第    644 号</v>
      </c>
      <c r="AR1302" s="134" t="str">
        <v>( 訪看25 )第    718 号</v>
      </c>
      <c r="AS1302" s="134" t="str">
        <v>( 訪看27 )第    266 号</v>
      </c>
      <c r="AT1302" s="134" t="str">
        <v>( 訪看40 )第    464 号</v>
      </c>
      <c r="AU1302" s="134" t="str">
        <v>( 訪看41 )第    447 号</v>
      </c>
      <c r="BM1302" s="134" t="s">
        <v>13055</v>
      </c>
      <c r="BN1302" s="134" t="s">
        <v>13056</v>
      </c>
      <c r="BO1302" s="134" t="s">
        <v>13057</v>
      </c>
      <c r="BP1302" s="134" t="s">
        <v>13058</v>
      </c>
      <c r="BQ1302" s="134" t="s">
        <v>13059</v>
      </c>
      <c r="BR1302" s="134" t="s">
        <v>13060</v>
      </c>
    </row>
    <row r="1303" spans="1:71" ht="75" customHeight="1" thickBot="1">
      <c r="A1303" s="133"/>
      <c r="B1303" s="184"/>
      <c r="C1303" s="140" t="s">
        <v>3717</v>
      </c>
      <c r="D1303" s="184"/>
      <c r="E1303" s="174" t="s">
        <v>3718</v>
      </c>
      <c r="F1303" s="174"/>
      <c r="G1303" s="184"/>
      <c r="H1303" s="175" t="s">
        <v>3719</v>
      </c>
      <c r="I1303" s="175"/>
      <c r="J1303" s="184"/>
      <c r="K1303" s="175" t="s">
        <v>3720</v>
      </c>
      <c r="L1303" s="175"/>
      <c r="M1303" s="184"/>
      <c r="N1303" s="182" t="s">
        <v>3721</v>
      </c>
      <c r="O1303" s="182"/>
      <c r="P1303" s="184"/>
      <c r="Q1303" s="141" t="s">
        <v>3722</v>
      </c>
      <c r="R1303" s="184"/>
      <c r="S1303" s="173" t="s">
        <v>3723</v>
      </c>
      <c r="T1303" s="173"/>
      <c r="U1303" s="173"/>
      <c r="V1303" s="173"/>
      <c r="W1303" s="184"/>
      <c r="X1303" s="133"/>
      <c r="Y1303" s="133"/>
      <c r="AB1303" s="134" t="s">
        <v>9578</v>
      </c>
      <c r="AC1303" s="146" t="str" cm="1">
        <f t="array" ref="AC1303:AD1303">_xlfn.TEXTSPLIT(H1303,CHAR(10))</f>
        <v>一般社団法人ポラリス</v>
      </c>
      <c r="AD1303" s="146" t="str">
        <v>一般社団法人ポラリス　在宅看護センターポラリス</v>
      </c>
      <c r="AE1303" s="146" t="s">
        <v>8393</v>
      </c>
      <c r="AF1303" s="134" t="s">
        <v>8394</v>
      </c>
      <c r="AG1303" s="134" t="str" cm="1">
        <f t="array" ref="AG1303">_xlfn.TEXTJOIN(",",TRUE,_xlfn._xlws.FILTER(市町村コード!$B$2:$B$186,ISNUMBER(SEARCH(市町村コード!$B$2:$B$186,K1303))))</f>
        <v>江別市</v>
      </c>
      <c r="AH1303" s="134" t="s">
        <v>6729</v>
      </c>
      <c r="AI1303" s="134" t="str">
        <f t="shared" si="40"/>
        <v xml:space="preserve">
江別市野幌住吉町１１－９</v>
      </c>
      <c r="AJ1303" s="134" t="str">
        <f t="shared" si="41"/>
        <v>〒069－0816</v>
      </c>
      <c r="AK1303" s="134" t="s">
        <v>7196</v>
      </c>
      <c r="AO1303" s="142" t="s">
        <v>3722</v>
      </c>
      <c r="AP1303" s="134" t="str" cm="1">
        <f t="array" ref="AP1303:AV1303">_xlfn.TEXTSPLIT(AO1303,CHAR(10))</f>
        <v>( 訪看10 )第    414 号</v>
      </c>
      <c r="AQ1303" s="134" t="str">
        <v>( 訪看24 )第    646 号</v>
      </c>
      <c r="AR1303" s="134" t="str">
        <v>( 訪看25 )第    720 号</v>
      </c>
      <c r="AS1303" s="134" t="str">
        <v>( 訪看26 )第     31 号</v>
      </c>
      <c r="AT1303" s="134" t="str">
        <v>( 訪看32 )第     39 号</v>
      </c>
      <c r="AU1303" s="134" t="str">
        <v>( 訪ベⅠ１ )第    221 号</v>
      </c>
      <c r="AV1303" s="134" t="str">
        <v>( 訪看40 )第    353 号</v>
      </c>
      <c r="BM1303" s="134" t="s">
        <v>13061</v>
      </c>
      <c r="BN1303" s="134" t="s">
        <v>13062</v>
      </c>
      <c r="BO1303" s="134" t="s">
        <v>13063</v>
      </c>
      <c r="BP1303" s="134" t="s">
        <v>13064</v>
      </c>
      <c r="BQ1303" s="134" t="s">
        <v>13065</v>
      </c>
      <c r="BR1303" s="134" t="s">
        <v>13066</v>
      </c>
      <c r="BS1303" s="134" t="s">
        <v>13067</v>
      </c>
    </row>
    <row r="1304" spans="1:71" ht="75" customHeight="1" thickBot="1">
      <c r="A1304" s="133"/>
      <c r="B1304" s="184"/>
      <c r="C1304" s="140" t="s">
        <v>3724</v>
      </c>
      <c r="D1304" s="184"/>
      <c r="E1304" s="174" t="s">
        <v>3725</v>
      </c>
      <c r="F1304" s="174"/>
      <c r="G1304" s="184"/>
      <c r="H1304" s="175" t="s">
        <v>3726</v>
      </c>
      <c r="I1304" s="175"/>
      <c r="J1304" s="184"/>
      <c r="K1304" s="175" t="s">
        <v>3727</v>
      </c>
      <c r="L1304" s="175"/>
      <c r="M1304" s="184"/>
      <c r="N1304" s="182" t="s">
        <v>3728</v>
      </c>
      <c r="O1304" s="182"/>
      <c r="P1304" s="184"/>
      <c r="Q1304" s="141" t="s">
        <v>3729</v>
      </c>
      <c r="R1304" s="184"/>
      <c r="S1304" s="173" t="s">
        <v>3730</v>
      </c>
      <c r="T1304" s="173"/>
      <c r="U1304" s="173"/>
      <c r="V1304" s="173"/>
      <c r="W1304" s="184"/>
      <c r="X1304" s="133"/>
      <c r="Y1304" s="133"/>
      <c r="AB1304" s="134" t="s">
        <v>9579</v>
      </c>
      <c r="AC1304" s="146" t="str" cm="1">
        <f t="array" ref="AC1304:AD1304">_xlfn.TEXTSPLIT(H1304,CHAR(10))</f>
        <v>社会福祉法人　勤医協福祉会</v>
      </c>
      <c r="AD1304" s="146" t="str">
        <v>勤医協訪問看護ステーションとうべつ</v>
      </c>
      <c r="AE1304" s="146" t="s">
        <v>8125</v>
      </c>
      <c r="AF1304" s="134" t="s">
        <v>8395</v>
      </c>
      <c r="AG1304" s="134" t="str" cm="1">
        <f t="array" ref="AG1304">_xlfn.TEXTJOIN(",",TRUE,_xlfn._xlws.FILTER(市町村コード!$B$2:$B$186,ISNUMBER(SEARCH(市町村コード!$B$2:$B$186,K1304))))</f>
        <v>当別町</v>
      </c>
      <c r="AH1304" s="134" t="s">
        <v>6748</v>
      </c>
      <c r="AI1304" s="134" t="str">
        <f t="shared" si="40"/>
        <v xml:space="preserve">
石狩郡当別町末広１１８番地５２</v>
      </c>
      <c r="AJ1304" s="134" t="str">
        <f t="shared" si="41"/>
        <v>〒061－0224</v>
      </c>
      <c r="AK1304" s="134" t="s">
        <v>7197</v>
      </c>
      <c r="AO1304" s="142" t="s">
        <v>3729</v>
      </c>
      <c r="AP1304" s="134" t="str" cm="1">
        <f t="array" ref="AP1304:AU1304">_xlfn.TEXTSPLIT(AO1304,CHAR(10))</f>
        <v>( 訪看10 )第    669 号</v>
      </c>
      <c r="AQ1304" s="134" t="str">
        <v>( 訪看23 )第    653 号</v>
      </c>
      <c r="AR1304" s="134" t="str">
        <v>( 訪看25 )第    727 号</v>
      </c>
      <c r="AS1304" s="134" t="str">
        <v>( 訪ベⅠ１ )第    290 号</v>
      </c>
      <c r="AT1304" s="134" t="str">
        <v>( 訪ベⅠ１注 )第    287 号</v>
      </c>
      <c r="AU1304" s="134" t="str">
        <v>( 訪看40 )第    270 号</v>
      </c>
      <c r="BM1304" s="134" t="s">
        <v>13068</v>
      </c>
      <c r="BN1304" s="134" t="s">
        <v>13069</v>
      </c>
      <c r="BO1304" s="134" t="s">
        <v>13070</v>
      </c>
      <c r="BP1304" s="134" t="s">
        <v>13071</v>
      </c>
      <c r="BQ1304" s="134" t="s">
        <v>13072</v>
      </c>
      <c r="BR1304" s="134" t="s">
        <v>13073</v>
      </c>
    </row>
    <row r="1305" spans="1:71" ht="74.099999999999994" customHeight="1" thickBot="1">
      <c r="A1305" s="133"/>
      <c r="B1305" s="184"/>
      <c r="C1305" s="133"/>
      <c r="D1305" s="184"/>
      <c r="E1305" s="133"/>
      <c r="F1305" s="133"/>
      <c r="G1305" s="184"/>
      <c r="H1305" s="133"/>
      <c r="I1305" s="133"/>
      <c r="J1305" s="184"/>
      <c r="K1305" s="133"/>
      <c r="L1305" s="133"/>
      <c r="M1305" s="184"/>
      <c r="N1305" s="133"/>
      <c r="O1305" s="133"/>
      <c r="P1305" s="184"/>
      <c r="Q1305" s="133"/>
      <c r="R1305" s="184"/>
      <c r="S1305" s="133"/>
      <c r="T1305" s="133"/>
      <c r="U1305" s="133"/>
      <c r="V1305" s="133"/>
      <c r="W1305" s="184"/>
      <c r="X1305" s="133"/>
      <c r="Y1305" s="133"/>
      <c r="AB1305" s="134" t="s">
        <v>6911</v>
      </c>
      <c r="AC1305" s="146" t="e" cm="1">
        <f t="array" ref="AC1305">_xlfn.TEXTSPLIT(H1305,CHAR(10))</f>
        <v>#VALUE!</v>
      </c>
      <c r="AD1305" s="146"/>
      <c r="AE1305" s="146" t="e">
        <v>#VALUE!</v>
      </c>
      <c r="AG1305" s="134" t="e" cm="1" vm="1">
        <f t="array" ref="AG1305">_xlfn.TEXTJOIN(",",TRUE,_xlfn._xlws.FILTER(市町村コード!$B$2:$B$186,ISNUMBER(SEARCH(市町村コード!$B$2:$B$186,K1305))))</f>
        <v>#VALUE!</v>
      </c>
      <c r="AH1305" s="134" t="e" vm="1">
        <v>#VALUE!</v>
      </c>
      <c r="AI1305" s="134" t="str">
        <f t="shared" si="40"/>
        <v/>
      </c>
      <c r="AJ1305" s="134" t="str">
        <f t="shared" si="41"/>
        <v/>
      </c>
      <c r="AK1305" s="134" t="s">
        <v>6911</v>
      </c>
      <c r="AO1305" s="133"/>
      <c r="AP1305" s="134" t="e" cm="1">
        <f t="array" ref="AP1305">_xlfn.TEXTSPLIT(AO1305,CHAR(10))</f>
        <v>#VALUE!</v>
      </c>
      <c r="BM1305" s="134" t="e">
        <v>#VALUE!</v>
      </c>
    </row>
    <row r="1306" spans="1:71" ht="0.95" customHeight="1">
      <c r="A1306" s="133"/>
      <c r="B1306" s="183"/>
      <c r="C1306" s="183"/>
      <c r="D1306" s="183"/>
      <c r="E1306" s="183"/>
      <c r="F1306" s="183"/>
      <c r="G1306" s="183"/>
      <c r="H1306" s="183"/>
      <c r="I1306" s="183"/>
      <c r="J1306" s="183"/>
      <c r="K1306" s="183"/>
      <c r="L1306" s="183"/>
      <c r="M1306" s="183"/>
      <c r="N1306" s="183"/>
      <c r="O1306" s="183"/>
      <c r="P1306" s="183"/>
      <c r="Q1306" s="183"/>
      <c r="R1306" s="183"/>
      <c r="S1306" s="183"/>
      <c r="T1306" s="183"/>
      <c r="U1306" s="183"/>
      <c r="V1306" s="183"/>
      <c r="W1306" s="133"/>
      <c r="X1306" s="133"/>
      <c r="Y1306" s="133"/>
      <c r="AB1306" s="134" t="s">
        <v>6911</v>
      </c>
      <c r="AC1306" s="146" t="e" cm="1">
        <f t="array" ref="AC1306">_xlfn.TEXTSPLIT(H1306,CHAR(10))</f>
        <v>#VALUE!</v>
      </c>
      <c r="AD1306" s="146"/>
      <c r="AE1306" s="146" t="e">
        <v>#VALUE!</v>
      </c>
      <c r="AG1306" s="134" t="e" cm="1" vm="1">
        <f t="array" ref="AG1306">_xlfn.TEXTJOIN(",",TRUE,_xlfn._xlws.FILTER(市町村コード!$B$2:$B$186,ISNUMBER(SEARCH(市町村コード!$B$2:$B$186,K1306))))</f>
        <v>#VALUE!</v>
      </c>
      <c r="AH1306" s="134" t="e" vm="1">
        <v>#VALUE!</v>
      </c>
      <c r="AI1306" s="134" t="str">
        <f t="shared" si="40"/>
        <v/>
      </c>
      <c r="AJ1306" s="134" t="str">
        <f t="shared" si="41"/>
        <v/>
      </c>
      <c r="AK1306" s="134" t="s">
        <v>6911</v>
      </c>
      <c r="AP1306" s="134" t="e" cm="1">
        <f t="array" ref="AP1306">_xlfn.TEXTSPLIT(AO1306,CHAR(10))</f>
        <v>#VALUE!</v>
      </c>
      <c r="BM1306" s="134" t="e">
        <v>#VALUE!</v>
      </c>
    </row>
    <row r="1307" spans="1:71" ht="60" customHeight="1">
      <c r="A1307" s="133"/>
      <c r="B1307" s="133"/>
      <c r="C1307" s="133"/>
      <c r="D1307" s="133"/>
      <c r="E1307" s="133"/>
      <c r="F1307" s="133"/>
      <c r="G1307" s="133"/>
      <c r="H1307" s="133"/>
      <c r="I1307" s="133"/>
      <c r="J1307" s="133"/>
      <c r="K1307" s="133"/>
      <c r="L1307" s="133"/>
      <c r="M1307" s="133"/>
      <c r="N1307" s="133"/>
      <c r="O1307" s="133"/>
      <c r="P1307" s="133"/>
      <c r="Q1307" s="133"/>
      <c r="R1307" s="133"/>
      <c r="S1307" s="133"/>
      <c r="T1307" s="133"/>
      <c r="U1307" s="133"/>
      <c r="V1307" s="133"/>
      <c r="W1307" s="133"/>
      <c r="X1307" s="133"/>
      <c r="Y1307" s="133"/>
      <c r="AB1307" s="134" t="s">
        <v>6911</v>
      </c>
      <c r="AC1307" s="146" t="e" cm="1">
        <f t="array" ref="AC1307">_xlfn.TEXTSPLIT(H1307,CHAR(10))</f>
        <v>#VALUE!</v>
      </c>
      <c r="AD1307" s="146"/>
      <c r="AE1307" s="146" t="e">
        <v>#VALUE!</v>
      </c>
      <c r="AG1307" s="134" t="e" cm="1" vm="1">
        <f t="array" ref="AG1307">_xlfn.TEXTJOIN(",",TRUE,_xlfn._xlws.FILTER(市町村コード!$B$2:$B$186,ISNUMBER(SEARCH(市町村コード!$B$2:$B$186,K1307))))</f>
        <v>#VALUE!</v>
      </c>
      <c r="AH1307" s="134" t="e" vm="1">
        <v>#VALUE!</v>
      </c>
      <c r="AI1307" s="134" t="str">
        <f t="shared" si="40"/>
        <v/>
      </c>
      <c r="AJ1307" s="134" t="str">
        <f t="shared" si="41"/>
        <v/>
      </c>
      <c r="AK1307" s="134" t="s">
        <v>6911</v>
      </c>
      <c r="AO1307" s="133"/>
      <c r="AP1307" s="134" t="e" cm="1">
        <f t="array" ref="AP1307">_xlfn.TEXTSPLIT(AO1307,CHAR(10))</f>
        <v>#VALUE!</v>
      </c>
      <c r="BM1307" s="134" t="e">
        <v>#VALUE!</v>
      </c>
    </row>
    <row r="1308" spans="1:71" ht="12" customHeight="1">
      <c r="A1308" s="133"/>
      <c r="B1308" s="133"/>
      <c r="C1308" s="133"/>
      <c r="D1308" s="133"/>
      <c r="E1308" s="133"/>
      <c r="F1308" s="133"/>
      <c r="G1308" s="133"/>
      <c r="H1308" s="133"/>
      <c r="I1308" s="133"/>
      <c r="J1308" s="133"/>
      <c r="K1308" s="133"/>
      <c r="L1308" s="133"/>
      <c r="M1308" s="133"/>
      <c r="N1308" s="133"/>
      <c r="O1308" s="133"/>
      <c r="P1308" s="133"/>
      <c r="Q1308" s="133"/>
      <c r="R1308" s="133"/>
      <c r="S1308" s="133"/>
      <c r="T1308" s="133"/>
      <c r="U1308" s="133"/>
      <c r="V1308" s="133"/>
      <c r="W1308" s="133"/>
      <c r="X1308" s="133"/>
      <c r="Y1308" s="133"/>
      <c r="AB1308" s="134" t="s">
        <v>6911</v>
      </c>
      <c r="AC1308" s="146" t="e" cm="1">
        <f t="array" ref="AC1308">_xlfn.TEXTSPLIT(H1308,CHAR(10))</f>
        <v>#VALUE!</v>
      </c>
      <c r="AD1308" s="146"/>
      <c r="AE1308" s="146" t="e">
        <v>#VALUE!</v>
      </c>
      <c r="AG1308" s="134" t="e" cm="1" vm="1">
        <f t="array" ref="AG1308">_xlfn.TEXTJOIN(",",TRUE,_xlfn._xlws.FILTER(市町村コード!$B$2:$B$186,ISNUMBER(SEARCH(市町村コード!$B$2:$B$186,K1308))))</f>
        <v>#VALUE!</v>
      </c>
      <c r="AH1308" s="134" t="e" vm="1">
        <v>#VALUE!</v>
      </c>
      <c r="AI1308" s="134" t="str">
        <f t="shared" si="40"/>
        <v/>
      </c>
      <c r="AJ1308" s="134" t="str">
        <f t="shared" si="41"/>
        <v/>
      </c>
      <c r="AK1308" s="134" t="s">
        <v>6911</v>
      </c>
      <c r="AO1308" s="133"/>
      <c r="AP1308" s="134" t="e" cm="1">
        <f t="array" ref="AP1308">_xlfn.TEXTSPLIT(AO1308,CHAR(10))</f>
        <v>#VALUE!</v>
      </c>
      <c r="BM1308" s="134" t="e">
        <v>#VALUE!</v>
      </c>
    </row>
    <row r="1309" spans="1:71" ht="8.1" customHeight="1">
      <c r="A1309" s="133"/>
      <c r="B1309" s="133"/>
      <c r="C1309" s="133"/>
      <c r="D1309" s="133"/>
      <c r="E1309" s="133"/>
      <c r="F1309" s="133"/>
      <c r="G1309" s="133"/>
      <c r="H1309" s="133"/>
      <c r="I1309" s="178" t="s">
        <v>476</v>
      </c>
      <c r="J1309" s="178"/>
      <c r="K1309" s="178"/>
      <c r="L1309" s="133"/>
      <c r="M1309" s="133"/>
      <c r="N1309" s="133"/>
      <c r="O1309" s="133"/>
      <c r="P1309" s="133"/>
      <c r="Q1309" s="133"/>
      <c r="R1309" s="133"/>
      <c r="S1309" s="133"/>
      <c r="T1309" s="133"/>
      <c r="U1309" s="133"/>
      <c r="V1309" s="133"/>
      <c r="W1309" s="133"/>
      <c r="X1309" s="133"/>
      <c r="Y1309" s="133"/>
      <c r="AB1309" s="134" t="s">
        <v>6911</v>
      </c>
      <c r="AC1309" s="146" t="e" cm="1">
        <f t="array" ref="AC1309">_xlfn.TEXTSPLIT(H1309,CHAR(10))</f>
        <v>#VALUE!</v>
      </c>
      <c r="AD1309" s="146"/>
      <c r="AE1309" s="146" t="e">
        <v>#VALUE!</v>
      </c>
      <c r="AG1309" s="134" t="e" cm="1" vm="1">
        <f t="array" ref="AG1309">_xlfn.TEXTJOIN(",",TRUE,_xlfn._xlws.FILTER(市町村コード!$B$2:$B$186,ISNUMBER(SEARCH(市町村コード!$B$2:$B$186,K1309))))</f>
        <v>#VALUE!</v>
      </c>
      <c r="AH1309" s="134" t="e" vm="1">
        <v>#VALUE!</v>
      </c>
      <c r="AI1309" s="134" t="str">
        <f t="shared" si="40"/>
        <v/>
      </c>
      <c r="AJ1309" s="134" t="str">
        <f t="shared" si="41"/>
        <v/>
      </c>
      <c r="AK1309" s="134" t="s">
        <v>6911</v>
      </c>
      <c r="AO1309" s="133"/>
      <c r="AP1309" s="134" t="e" cm="1">
        <f t="array" ref="AP1309">_xlfn.TEXTSPLIT(AO1309,CHAR(10))</f>
        <v>#VALUE!</v>
      </c>
      <c r="BM1309" s="134" t="e">
        <v>#VALUE!</v>
      </c>
    </row>
    <row r="1310" spans="1:71" ht="12" customHeight="1">
      <c r="A1310" s="133"/>
      <c r="B1310" s="179"/>
      <c r="C1310" s="179"/>
      <c r="D1310" s="179"/>
      <c r="E1310" s="179"/>
      <c r="F1310" s="133"/>
      <c r="G1310" s="133"/>
      <c r="H1310" s="133"/>
      <c r="I1310" s="178"/>
      <c r="J1310" s="178"/>
      <c r="K1310" s="178"/>
      <c r="L1310" s="133"/>
      <c r="M1310" s="133"/>
      <c r="N1310" s="133"/>
      <c r="O1310" s="133"/>
      <c r="P1310" s="133"/>
      <c r="Q1310" s="133"/>
      <c r="R1310" s="133"/>
      <c r="S1310" s="133"/>
      <c r="T1310" s="133"/>
      <c r="U1310" s="133"/>
      <c r="V1310" s="133"/>
      <c r="W1310" s="133"/>
      <c r="X1310" s="133"/>
      <c r="Y1310" s="133"/>
      <c r="AB1310" s="134" t="s">
        <v>6911</v>
      </c>
      <c r="AC1310" s="146" t="e" cm="1">
        <f t="array" ref="AC1310">_xlfn.TEXTSPLIT(H1310,CHAR(10))</f>
        <v>#VALUE!</v>
      </c>
      <c r="AD1310" s="146"/>
      <c r="AE1310" s="146" t="e">
        <v>#VALUE!</v>
      </c>
      <c r="AG1310" s="134" t="e" cm="1" vm="1">
        <f t="array" ref="AG1310">_xlfn.TEXTJOIN(",",TRUE,_xlfn._xlws.FILTER(市町村コード!$B$2:$B$186,ISNUMBER(SEARCH(市町村コード!$B$2:$B$186,K1310))))</f>
        <v>#VALUE!</v>
      </c>
      <c r="AH1310" s="134" t="e" vm="1">
        <v>#VALUE!</v>
      </c>
      <c r="AI1310" s="134" t="str">
        <f t="shared" si="40"/>
        <v/>
      </c>
      <c r="AJ1310" s="134" t="str">
        <f t="shared" si="41"/>
        <v/>
      </c>
      <c r="AK1310" s="134" t="s">
        <v>6911</v>
      </c>
      <c r="AO1310" s="133"/>
      <c r="AP1310" s="134" t="e" cm="1">
        <f t="array" ref="AP1310">_xlfn.TEXTSPLIT(AO1310,CHAR(10))</f>
        <v>#VALUE!</v>
      </c>
      <c r="BM1310" s="134" t="e">
        <v>#VALUE!</v>
      </c>
    </row>
    <row r="1311" spans="1:71" ht="14.1" customHeight="1">
      <c r="A1311" s="133"/>
      <c r="B1311" s="133"/>
      <c r="C1311" s="180" t="s">
        <v>477</v>
      </c>
      <c r="D1311" s="180"/>
      <c r="E1311" s="180"/>
      <c r="F1311" s="180"/>
      <c r="G1311" s="180"/>
      <c r="H1311" s="180"/>
      <c r="I1311" s="180"/>
      <c r="J1311" s="180"/>
      <c r="K1311" s="180"/>
      <c r="L1311" s="133"/>
      <c r="M1311" s="133"/>
      <c r="N1311" s="133"/>
      <c r="O1311" s="181" t="s">
        <v>478</v>
      </c>
      <c r="P1311" s="181"/>
      <c r="Q1311" s="181"/>
      <c r="R1311" s="181"/>
      <c r="S1311" s="181"/>
      <c r="T1311" s="135" t="s">
        <v>1066</v>
      </c>
      <c r="U1311" s="136" t="s">
        <v>480</v>
      </c>
      <c r="V1311" s="133"/>
      <c r="W1311" s="133"/>
      <c r="X1311" s="133"/>
      <c r="Y1311" s="133"/>
      <c r="AB1311" s="134" t="s">
        <v>6911</v>
      </c>
      <c r="AC1311" s="146" t="e" cm="1">
        <f t="array" ref="AC1311">_xlfn.TEXTSPLIT(H1311,CHAR(10))</f>
        <v>#VALUE!</v>
      </c>
      <c r="AD1311" s="146"/>
      <c r="AE1311" s="146" t="e">
        <v>#VALUE!</v>
      </c>
      <c r="AG1311" s="134" t="e" cm="1" vm="1">
        <f t="array" ref="AG1311">_xlfn.TEXTJOIN(",",TRUE,_xlfn._xlws.FILTER(市町村コード!$B$2:$B$186,ISNUMBER(SEARCH(市町村コード!$B$2:$B$186,K1311))))</f>
        <v>#VALUE!</v>
      </c>
      <c r="AH1311" s="134" t="e" vm="1">
        <v>#VALUE!</v>
      </c>
      <c r="AI1311" s="134" t="str">
        <f t="shared" si="40"/>
        <v/>
      </c>
      <c r="AJ1311" s="134" t="str">
        <f t="shared" si="41"/>
        <v/>
      </c>
      <c r="AK1311" s="134" t="s">
        <v>6911</v>
      </c>
      <c r="AP1311" s="134" t="e" cm="1">
        <f t="array" ref="AP1311">_xlfn.TEXTSPLIT(AO1311,CHAR(10))</f>
        <v>#VALUE!</v>
      </c>
      <c r="BM1311" s="134" t="e">
        <v>#VALUE!</v>
      </c>
    </row>
    <row r="1312" spans="1:71" ht="0.95" customHeight="1" thickBot="1">
      <c r="A1312" s="133"/>
      <c r="B1312" s="133"/>
      <c r="C1312" s="133"/>
      <c r="D1312" s="133"/>
      <c r="E1312" s="133"/>
      <c r="F1312" s="133"/>
      <c r="G1312" s="133"/>
      <c r="H1312" s="133"/>
      <c r="I1312" s="133"/>
      <c r="J1312" s="133"/>
      <c r="K1312" s="133"/>
      <c r="L1312" s="133"/>
      <c r="M1312" s="133"/>
      <c r="N1312" s="133"/>
      <c r="O1312" s="133"/>
      <c r="P1312" s="133"/>
      <c r="Q1312" s="133"/>
      <c r="R1312" s="133"/>
      <c r="S1312" s="133"/>
      <c r="T1312" s="133"/>
      <c r="U1312" s="133"/>
      <c r="V1312" s="133"/>
      <c r="W1312" s="133"/>
      <c r="X1312" s="133"/>
      <c r="Y1312" s="133"/>
      <c r="AB1312" s="134" t="s">
        <v>6911</v>
      </c>
      <c r="AC1312" s="146" t="e" cm="1">
        <f t="array" ref="AC1312">_xlfn.TEXTSPLIT(H1312,CHAR(10))</f>
        <v>#VALUE!</v>
      </c>
      <c r="AD1312" s="146"/>
      <c r="AE1312" s="146" t="e">
        <v>#VALUE!</v>
      </c>
      <c r="AG1312" s="134" t="e" cm="1" vm="1">
        <f t="array" ref="AG1312">_xlfn.TEXTJOIN(",",TRUE,_xlfn._xlws.FILTER(市町村コード!$B$2:$B$186,ISNUMBER(SEARCH(市町村コード!$B$2:$B$186,K1312))))</f>
        <v>#VALUE!</v>
      </c>
      <c r="AH1312" s="134" t="e" vm="1">
        <v>#VALUE!</v>
      </c>
      <c r="AI1312" s="134" t="str">
        <f t="shared" si="40"/>
        <v/>
      </c>
      <c r="AJ1312" s="134" t="str">
        <f t="shared" si="41"/>
        <v/>
      </c>
      <c r="AK1312" s="134" t="s">
        <v>6911</v>
      </c>
      <c r="AO1312" s="133"/>
      <c r="AP1312" s="134" t="e" cm="1">
        <f t="array" ref="AP1312">_xlfn.TEXTSPLIT(AO1312,CHAR(10))</f>
        <v>#VALUE!</v>
      </c>
      <c r="BM1312" s="134" t="e">
        <v>#VALUE!</v>
      </c>
    </row>
    <row r="1313" spans="1:74" ht="0.95" customHeight="1">
      <c r="A1313" s="133"/>
      <c r="B1313" s="176"/>
      <c r="C1313" s="176"/>
      <c r="D1313" s="176"/>
      <c r="E1313" s="176"/>
      <c r="F1313" s="176"/>
      <c r="G1313" s="176"/>
      <c r="H1313" s="176"/>
      <c r="I1313" s="176"/>
      <c r="J1313" s="176"/>
      <c r="K1313" s="176"/>
      <c r="L1313" s="176"/>
      <c r="M1313" s="176"/>
      <c r="N1313" s="176"/>
      <c r="O1313" s="176"/>
      <c r="P1313" s="176"/>
      <c r="Q1313" s="176"/>
      <c r="R1313" s="176"/>
      <c r="S1313" s="176"/>
      <c r="T1313" s="176"/>
      <c r="U1313" s="176"/>
      <c r="V1313" s="176"/>
      <c r="W1313" s="176"/>
      <c r="X1313" s="133"/>
      <c r="Y1313" s="133"/>
      <c r="AB1313" s="134" t="s">
        <v>6911</v>
      </c>
      <c r="AC1313" s="146" t="e" cm="1">
        <f t="array" ref="AC1313">_xlfn.TEXTSPLIT(H1313,CHAR(10))</f>
        <v>#VALUE!</v>
      </c>
      <c r="AD1313" s="146"/>
      <c r="AE1313" s="146" t="e">
        <v>#VALUE!</v>
      </c>
      <c r="AG1313" s="134" t="e" cm="1" vm="1">
        <f t="array" ref="AG1313">_xlfn.TEXTJOIN(",",TRUE,_xlfn._xlws.FILTER(市町村コード!$B$2:$B$186,ISNUMBER(SEARCH(市町村コード!$B$2:$B$186,K1313))))</f>
        <v>#VALUE!</v>
      </c>
      <c r="AH1313" s="134" t="e" vm="1">
        <v>#VALUE!</v>
      </c>
      <c r="AI1313" s="134" t="str">
        <f t="shared" si="40"/>
        <v/>
      </c>
      <c r="AJ1313" s="134" t="str">
        <f t="shared" si="41"/>
        <v/>
      </c>
      <c r="AK1313" s="134" t="s">
        <v>6911</v>
      </c>
      <c r="AP1313" s="134" t="e" cm="1">
        <f t="array" ref="AP1313">_xlfn.TEXTSPLIT(AO1313,CHAR(10))</f>
        <v>#VALUE!</v>
      </c>
      <c r="BM1313" s="134" t="e">
        <v>#VALUE!</v>
      </c>
    </row>
    <row r="1314" spans="1:74" ht="15.95" customHeight="1" thickBot="1">
      <c r="A1314" s="133"/>
      <c r="B1314" s="137"/>
      <c r="C1314" s="138" t="s">
        <v>481</v>
      </c>
      <c r="D1314" s="137"/>
      <c r="E1314" s="177" t="s">
        <v>482</v>
      </c>
      <c r="F1314" s="177"/>
      <c r="G1314" s="137"/>
      <c r="H1314" s="177" t="s">
        <v>483</v>
      </c>
      <c r="I1314" s="177"/>
      <c r="J1314" s="137"/>
      <c r="K1314" s="177" t="s">
        <v>484</v>
      </c>
      <c r="L1314" s="177"/>
      <c r="M1314" s="137"/>
      <c r="N1314" s="177" t="s">
        <v>485</v>
      </c>
      <c r="O1314" s="177"/>
      <c r="P1314" s="137"/>
      <c r="Q1314" s="139" t="s">
        <v>486</v>
      </c>
      <c r="R1314" s="137"/>
      <c r="S1314" s="177" t="s">
        <v>487</v>
      </c>
      <c r="T1314" s="177"/>
      <c r="U1314" s="177"/>
      <c r="V1314" s="177"/>
      <c r="W1314" s="137"/>
      <c r="X1314" s="133"/>
      <c r="Y1314" s="133"/>
      <c r="AB1314" s="134" t="s">
        <v>482</v>
      </c>
      <c r="AC1314" s="146" t="str" cm="1">
        <f t="array" ref="AC1314">_xlfn.TEXTSPLIT(H1314,CHAR(10))</f>
        <v>事業者名/事業所名</v>
      </c>
      <c r="AD1314" s="146"/>
      <c r="AE1314" s="146" t="s">
        <v>483</v>
      </c>
      <c r="AG1314" s="134" t="e" cm="1" vm="1">
        <f t="array" ref="AG1314">_xlfn.TEXTJOIN(",",TRUE,_xlfn._xlws.FILTER(市町村コード!$B$2:$B$186,ISNUMBER(SEARCH(市町村コード!$B$2:$B$186,K1314))))</f>
        <v>#VALUE!</v>
      </c>
      <c r="AH1314" s="134" t="e" vm="1">
        <v>#VALUE!</v>
      </c>
      <c r="AI1314" s="134" t="str">
        <f t="shared" si="40"/>
        <v/>
      </c>
      <c r="AJ1314" s="134" t="str">
        <f t="shared" si="41"/>
        <v>事業所所在地</v>
      </c>
      <c r="AK1314" s="134" t="s">
        <v>484</v>
      </c>
      <c r="AO1314" s="139" t="s">
        <v>486</v>
      </c>
      <c r="AP1314" s="134" t="str" cm="1">
        <f t="array" ref="AP1314">_xlfn.TEXTSPLIT(AO1314,CHAR(10))</f>
        <v>受理番号</v>
      </c>
      <c r="BM1314" s="134" t="s">
        <v>486</v>
      </c>
    </row>
    <row r="1315" spans="1:74" ht="102" customHeight="1" thickBot="1">
      <c r="A1315" s="133"/>
      <c r="B1315" s="184"/>
      <c r="C1315" s="140" t="s">
        <v>3731</v>
      </c>
      <c r="D1315" s="184"/>
      <c r="E1315" s="174" t="s">
        <v>3732</v>
      </c>
      <c r="F1315" s="174"/>
      <c r="G1315" s="184"/>
      <c r="H1315" s="175" t="s">
        <v>3733</v>
      </c>
      <c r="I1315" s="175"/>
      <c r="J1315" s="184"/>
      <c r="K1315" s="175" t="s">
        <v>3734</v>
      </c>
      <c r="L1315" s="175"/>
      <c r="M1315" s="184"/>
      <c r="N1315" s="182" t="s">
        <v>3735</v>
      </c>
      <c r="O1315" s="182"/>
      <c r="P1315" s="184"/>
      <c r="Q1315" s="141" t="s">
        <v>3736</v>
      </c>
      <c r="R1315" s="184"/>
      <c r="S1315" s="173" t="s">
        <v>3737</v>
      </c>
      <c r="T1315" s="173"/>
      <c r="U1315" s="173"/>
      <c r="V1315" s="173"/>
      <c r="W1315" s="184"/>
      <c r="X1315" s="133"/>
      <c r="Y1315" s="133"/>
      <c r="AB1315" s="134" t="s">
        <v>9580</v>
      </c>
      <c r="AC1315" s="146" t="str" cm="1">
        <f t="array" ref="AC1315:AD1315">_xlfn.TEXTSPLIT(H1315,CHAR(10))</f>
        <v>社会医療法人関愛会</v>
      </c>
      <c r="AD1315" s="146" t="str">
        <v>江別訪問診療所　かかりつけ訪問看護　ちいきの森</v>
      </c>
      <c r="AE1315" s="146" t="s">
        <v>8396</v>
      </c>
      <c r="AF1315" s="134" t="s">
        <v>8397</v>
      </c>
      <c r="AG1315" s="134" t="str" cm="1">
        <f t="array" ref="AG1315">_xlfn.TEXTJOIN(",",TRUE,_xlfn._xlws.FILTER(市町村コード!$B$2:$B$186,ISNUMBER(SEARCH(市町村コード!$B$2:$B$186,K1315))))</f>
        <v>江別市</v>
      </c>
      <c r="AH1315" s="134" t="s">
        <v>6729</v>
      </c>
      <c r="AI1315" s="134" t="str">
        <f t="shared" si="40"/>
        <v xml:space="preserve">
江別市上江別４７６－４</v>
      </c>
      <c r="AJ1315" s="134" t="str">
        <f t="shared" si="41"/>
        <v>〒067－0064</v>
      </c>
      <c r="AK1315" s="134" t="s">
        <v>7198</v>
      </c>
      <c r="AO1315" s="142" t="s">
        <v>3736</v>
      </c>
      <c r="AP1315" s="134" t="str" cm="1">
        <f t="array" ref="AP1315:AX1315">_xlfn.TEXTSPLIT(AO1315,CHAR(10))</f>
        <v>( 訪看23 )第    679 号</v>
      </c>
      <c r="AQ1315" s="134" t="str">
        <v>( 訪看25 )第    751 号</v>
      </c>
      <c r="AR1315" s="134" t="str">
        <v>( 訪看26 )第     35 号</v>
      </c>
      <c r="AS1315" s="134" t="str">
        <v>( 訪看機１ )第     25 号</v>
      </c>
      <c r="AT1315" s="134" t="str">
        <v>( 訪看32 )第     47 号</v>
      </c>
      <c r="AU1315" s="134" t="str">
        <v>( 訪看34 )第    238 号</v>
      </c>
      <c r="AV1315" s="134" t="str">
        <v>( 訪看36 )第     28 号</v>
      </c>
      <c r="AW1315" s="134" t="str">
        <v>( 訪ベⅠ１ )第    408 号</v>
      </c>
      <c r="AX1315" s="134" t="str">
        <v>( 訪看40 )第    146 号</v>
      </c>
      <c r="BM1315" s="134" t="s">
        <v>13074</v>
      </c>
      <c r="BN1315" s="134" t="s">
        <v>13075</v>
      </c>
      <c r="BO1315" s="134" t="s">
        <v>13076</v>
      </c>
      <c r="BP1315" s="134" t="s">
        <v>13077</v>
      </c>
      <c r="BQ1315" s="134" t="s">
        <v>13078</v>
      </c>
      <c r="BR1315" s="134" t="s">
        <v>13079</v>
      </c>
      <c r="BS1315" s="134" t="s">
        <v>13080</v>
      </c>
      <c r="BT1315" s="134" t="s">
        <v>13081</v>
      </c>
      <c r="BU1315" s="134" t="s">
        <v>13082</v>
      </c>
    </row>
    <row r="1316" spans="1:74" ht="75" customHeight="1" thickBot="1">
      <c r="A1316" s="133"/>
      <c r="B1316" s="184"/>
      <c r="C1316" s="140" t="s">
        <v>3738</v>
      </c>
      <c r="D1316" s="184"/>
      <c r="E1316" s="174" t="s">
        <v>3739</v>
      </c>
      <c r="F1316" s="174"/>
      <c r="G1316" s="184"/>
      <c r="H1316" s="175" t="s">
        <v>3740</v>
      </c>
      <c r="I1316" s="175"/>
      <c r="J1316" s="184"/>
      <c r="K1316" s="175" t="s">
        <v>3741</v>
      </c>
      <c r="L1316" s="175"/>
      <c r="M1316" s="184"/>
      <c r="N1316" s="182" t="s">
        <v>3742</v>
      </c>
      <c r="O1316" s="182"/>
      <c r="P1316" s="184"/>
      <c r="Q1316" s="141" t="s">
        <v>3743</v>
      </c>
      <c r="R1316" s="184"/>
      <c r="S1316" s="173" t="s">
        <v>3744</v>
      </c>
      <c r="T1316" s="173"/>
      <c r="U1316" s="173"/>
      <c r="V1316" s="173"/>
      <c r="W1316" s="184"/>
      <c r="X1316" s="133"/>
      <c r="Y1316" s="133"/>
      <c r="AB1316" s="134" t="s">
        <v>9581</v>
      </c>
      <c r="AC1316" s="146" t="str" cm="1">
        <f t="array" ref="AC1316:AD1316">_xlfn.TEXTSPLIT(H1316,CHAR(10))</f>
        <v>ＴＡＫＵＭＩプランニング株式会社</v>
      </c>
      <c r="AD1316" s="146" t="str">
        <v>訪問看護ステーション　ラ・ムーン</v>
      </c>
      <c r="AE1316" s="146" t="s">
        <v>8398</v>
      </c>
      <c r="AF1316" s="134" t="s">
        <v>8399</v>
      </c>
      <c r="AG1316" s="134" t="str" cm="1">
        <f t="array" ref="AG1316">_xlfn.TEXTJOIN(",",TRUE,_xlfn._xlws.FILTER(市町村コード!$B$2:$B$186,ISNUMBER(SEARCH(市町村コード!$B$2:$B$186,K1316))))</f>
        <v>江別市</v>
      </c>
      <c r="AH1316" s="134" t="s">
        <v>6729</v>
      </c>
      <c r="AI1316" s="134" t="str">
        <f t="shared" si="40"/>
        <v xml:space="preserve">
江別市新栄台９１番地２住宅型有料老人ホーム　ラ・ムーン内</v>
      </c>
      <c r="AJ1316" s="134" t="str">
        <f t="shared" si="41"/>
        <v>〒069－0806</v>
      </c>
      <c r="AK1316" s="134" t="s">
        <v>7188</v>
      </c>
      <c r="AO1316" s="142" t="s">
        <v>3743</v>
      </c>
      <c r="AP1316" s="134" t="str" cm="1">
        <f t="array" ref="AP1316:AU1316">_xlfn.TEXTSPLIT(AO1316,CHAR(10))</f>
        <v>( 訪看24 )第    681 号</v>
      </c>
      <c r="AQ1316" s="134" t="str">
        <v>( 訪看25 )第    753 号</v>
      </c>
      <c r="AR1316" s="134" t="str">
        <v>( 訪看36 )第     27 号</v>
      </c>
      <c r="AS1316" s="134" t="str">
        <v>( 訪ベⅠ１ )第    595 号</v>
      </c>
      <c r="AT1316" s="134" t="str">
        <v>( 訪ベⅡ１８ )第     35 号</v>
      </c>
      <c r="AU1316" s="134" t="str">
        <v>( 訪看41 )第     71 号</v>
      </c>
      <c r="BM1316" s="134" t="s">
        <v>13083</v>
      </c>
      <c r="BN1316" s="134" t="s">
        <v>13084</v>
      </c>
      <c r="BO1316" s="134" t="s">
        <v>13085</v>
      </c>
      <c r="BP1316" s="134" t="s">
        <v>13086</v>
      </c>
      <c r="BQ1316" s="134" t="s">
        <v>13087</v>
      </c>
      <c r="BR1316" s="134" t="s">
        <v>13088</v>
      </c>
    </row>
    <row r="1317" spans="1:74" ht="111" customHeight="1" thickBot="1">
      <c r="A1317" s="133"/>
      <c r="B1317" s="184"/>
      <c r="C1317" s="140" t="s">
        <v>3745</v>
      </c>
      <c r="D1317" s="184"/>
      <c r="E1317" s="174" t="s">
        <v>3746</v>
      </c>
      <c r="F1317" s="174"/>
      <c r="G1317" s="184"/>
      <c r="H1317" s="175" t="s">
        <v>3747</v>
      </c>
      <c r="I1317" s="175"/>
      <c r="J1317" s="184"/>
      <c r="K1317" s="175" t="s">
        <v>3748</v>
      </c>
      <c r="L1317" s="175"/>
      <c r="M1317" s="184"/>
      <c r="N1317" s="182" t="s">
        <v>3749</v>
      </c>
      <c r="O1317" s="182"/>
      <c r="P1317" s="184"/>
      <c r="Q1317" s="141" t="s">
        <v>3750</v>
      </c>
      <c r="R1317" s="184"/>
      <c r="S1317" s="173" t="s">
        <v>3751</v>
      </c>
      <c r="T1317" s="173"/>
      <c r="U1317" s="173"/>
      <c r="V1317" s="173"/>
      <c r="W1317" s="184"/>
      <c r="X1317" s="133"/>
      <c r="Y1317" s="133"/>
      <c r="AB1317" s="134" t="s">
        <v>9582</v>
      </c>
      <c r="AC1317" s="146" t="str" cm="1">
        <f t="array" ref="AC1317:AD1317">_xlfn.TEXTSPLIT(H1317,CHAR(10))</f>
        <v>合同会社のっぽろ社会福祉士事務所</v>
      </c>
      <c r="AD1317" s="146" t="str">
        <v>合同会社のっぽろ社会福祉士事務所　訪問看護ステーション　ハピネス</v>
      </c>
      <c r="AE1317" s="146" t="s">
        <v>8400</v>
      </c>
      <c r="AF1317" s="134" t="s">
        <v>8401</v>
      </c>
      <c r="AG1317" s="134" t="str" cm="1">
        <f t="array" ref="AG1317">_xlfn.TEXTJOIN(",",TRUE,_xlfn._xlws.FILTER(市町村コード!$B$2:$B$186,ISNUMBER(SEARCH(市町村コード!$B$2:$B$186,K1317))))</f>
        <v>江別市</v>
      </c>
      <c r="AH1317" s="134" t="s">
        <v>6729</v>
      </c>
      <c r="AI1317" s="134" t="str">
        <f t="shared" si="40"/>
        <v xml:space="preserve">
江別市上江別東町２１番地１８</v>
      </c>
      <c r="AJ1317" s="134" t="str">
        <f t="shared" si="41"/>
        <v>〒067－0061</v>
      </c>
      <c r="AK1317" s="134" t="s">
        <v>7199</v>
      </c>
      <c r="AO1317" s="142" t="s">
        <v>3750</v>
      </c>
      <c r="AP1317" s="134" t="str" cm="1">
        <f t="array" ref="AP1317:AY1317">_xlfn.TEXTSPLIT(AO1317,CHAR(10))</f>
        <v>( 訪看10 )第    512 号</v>
      </c>
      <c r="AQ1317" s="134" t="str">
        <v>( 訪看23 )第    777 号</v>
      </c>
      <c r="AR1317" s="134" t="str">
        <v>( 訪看25 )第    851 号</v>
      </c>
      <c r="AS1317" s="134" t="str">
        <v>( 訪看27 )第    243 号</v>
      </c>
      <c r="AT1317" s="134" t="str">
        <v>( 訪看28 )第    152 号</v>
      </c>
      <c r="AU1317" s="134" t="str">
        <v>( 訪看34 )第     49 号</v>
      </c>
      <c r="AV1317" s="134" t="str">
        <v>( 訪看35 )第     42 号</v>
      </c>
      <c r="AW1317" s="134" t="str">
        <v>( 訪ベⅠ１ )第    223 号</v>
      </c>
      <c r="AX1317" s="134" t="str">
        <v>( 訪ベⅠ１注 )第     97 号</v>
      </c>
      <c r="AY1317" s="134" t="str">
        <v>( 訪看40 )第    588 号</v>
      </c>
      <c r="BM1317" s="134" t="s">
        <v>13089</v>
      </c>
      <c r="BN1317" s="134" t="s">
        <v>13090</v>
      </c>
      <c r="BO1317" s="134" t="s">
        <v>13091</v>
      </c>
      <c r="BP1317" s="134" t="s">
        <v>13092</v>
      </c>
      <c r="BQ1317" s="134" t="s">
        <v>13093</v>
      </c>
      <c r="BR1317" s="134" t="s">
        <v>13094</v>
      </c>
      <c r="BS1317" s="134" t="s">
        <v>13095</v>
      </c>
      <c r="BT1317" s="134" t="s">
        <v>13096</v>
      </c>
      <c r="BU1317" s="134" t="s">
        <v>13097</v>
      </c>
      <c r="BV1317" s="134" t="s">
        <v>13098</v>
      </c>
    </row>
    <row r="1318" spans="1:74" ht="57" customHeight="1" thickBot="1">
      <c r="A1318" s="133"/>
      <c r="B1318" s="184"/>
      <c r="C1318" s="140" t="s">
        <v>3752</v>
      </c>
      <c r="D1318" s="184"/>
      <c r="E1318" s="174" t="s">
        <v>3753</v>
      </c>
      <c r="F1318" s="174"/>
      <c r="G1318" s="184"/>
      <c r="H1318" s="175" t="s">
        <v>3754</v>
      </c>
      <c r="I1318" s="175"/>
      <c r="J1318" s="184"/>
      <c r="K1318" s="175" t="s">
        <v>3755</v>
      </c>
      <c r="L1318" s="175"/>
      <c r="M1318" s="184"/>
      <c r="N1318" s="182" t="s">
        <v>3756</v>
      </c>
      <c r="O1318" s="182"/>
      <c r="P1318" s="184"/>
      <c r="Q1318" s="141" t="s">
        <v>3757</v>
      </c>
      <c r="R1318" s="184"/>
      <c r="S1318" s="173" t="s">
        <v>3758</v>
      </c>
      <c r="T1318" s="173"/>
      <c r="U1318" s="173"/>
      <c r="V1318" s="173"/>
      <c r="W1318" s="184"/>
      <c r="X1318" s="133"/>
      <c r="Y1318" s="133"/>
      <c r="AB1318" s="134" t="s">
        <v>9583</v>
      </c>
      <c r="AC1318" s="146" t="str" cm="1">
        <f t="array" ref="AC1318:AD1318">_xlfn.TEXTSPLIT(H1318,CHAR(10))</f>
        <v>株式会社　ＮＯＹＡＵ</v>
      </c>
      <c r="AD1318" s="146" t="str">
        <v>訪問看護ステーション　おるおる</v>
      </c>
      <c r="AE1318" s="146" t="s">
        <v>8402</v>
      </c>
      <c r="AF1318" s="134" t="s">
        <v>8403</v>
      </c>
      <c r="AG1318" s="134" t="str" cm="1">
        <f t="array" ref="AG1318">_xlfn.TEXTJOIN(",",TRUE,_xlfn._xlws.FILTER(市町村コード!$B$2:$B$186,ISNUMBER(SEARCH(市町村コード!$B$2:$B$186,K1318))))</f>
        <v>江別市</v>
      </c>
      <c r="AH1318" s="134" t="s">
        <v>6729</v>
      </c>
      <c r="AI1318" s="134" t="str">
        <f t="shared" si="40"/>
        <v xml:space="preserve">
江別市上江別東町４４－１６</v>
      </c>
      <c r="AJ1318" s="134" t="str">
        <f t="shared" si="41"/>
        <v>〒067－0061</v>
      </c>
      <c r="AK1318" s="134" t="s">
        <v>7199</v>
      </c>
      <c r="AO1318" s="142" t="s">
        <v>3757</v>
      </c>
      <c r="AP1318" s="134" t="str" cm="1">
        <f t="array" ref="AP1318:AU1318">_xlfn.TEXTSPLIT(AO1318,CHAR(10))</f>
        <v>( 訪看10 )第    534 号</v>
      </c>
      <c r="AQ1318" s="134" t="str">
        <v>( 訪看23 )第    807 号</v>
      </c>
      <c r="AR1318" s="134" t="str">
        <v>( 訪看25 )第    881 号</v>
      </c>
      <c r="AS1318" s="134" t="str">
        <v>( 訪看27 )第    258 号</v>
      </c>
      <c r="AT1318" s="134" t="str">
        <v>( 訪看28 )第    164 号</v>
      </c>
      <c r="AU1318" s="134" t="str">
        <v>( 訪看40 )第    184 号</v>
      </c>
      <c r="BM1318" s="134" t="s">
        <v>13099</v>
      </c>
      <c r="BN1318" s="134" t="s">
        <v>13100</v>
      </c>
      <c r="BO1318" s="134" t="s">
        <v>13101</v>
      </c>
      <c r="BP1318" s="134" t="s">
        <v>13102</v>
      </c>
      <c r="BQ1318" s="134" t="s">
        <v>13103</v>
      </c>
      <c r="BR1318" s="134" t="s">
        <v>13104</v>
      </c>
    </row>
    <row r="1319" spans="1:74" ht="75" customHeight="1" thickBot="1">
      <c r="A1319" s="133"/>
      <c r="B1319" s="184"/>
      <c r="C1319" s="140" t="s">
        <v>3759</v>
      </c>
      <c r="D1319" s="184"/>
      <c r="E1319" s="174" t="s">
        <v>3760</v>
      </c>
      <c r="F1319" s="174"/>
      <c r="G1319" s="184"/>
      <c r="H1319" s="175" t="s">
        <v>3761</v>
      </c>
      <c r="I1319" s="175"/>
      <c r="J1319" s="184"/>
      <c r="K1319" s="175" t="s">
        <v>3762</v>
      </c>
      <c r="L1319" s="175"/>
      <c r="M1319" s="184"/>
      <c r="N1319" s="182" t="s">
        <v>3763</v>
      </c>
      <c r="O1319" s="182"/>
      <c r="P1319" s="184"/>
      <c r="Q1319" s="141" t="s">
        <v>3764</v>
      </c>
      <c r="R1319" s="184"/>
      <c r="S1319" s="173" t="s">
        <v>3765</v>
      </c>
      <c r="T1319" s="173"/>
      <c r="U1319" s="173"/>
      <c r="V1319" s="173"/>
      <c r="W1319" s="184"/>
      <c r="X1319" s="133"/>
      <c r="Y1319" s="133"/>
      <c r="AB1319" s="134" t="s">
        <v>9584</v>
      </c>
      <c r="AC1319" s="146" t="str" cm="1">
        <f t="array" ref="AC1319:AD1319">_xlfn.TEXTSPLIT(H1319,CHAR(10))</f>
        <v>医療法人渓和会　江別病院</v>
      </c>
      <c r="AD1319" s="146" t="str">
        <v>医療法人渓和会　訪問看護ステーション　てとて</v>
      </c>
      <c r="AE1319" s="146" t="s">
        <v>8404</v>
      </c>
      <c r="AF1319" s="134" t="s">
        <v>8405</v>
      </c>
      <c r="AG1319" s="134" t="str" cm="1">
        <f t="array" ref="AG1319">_xlfn.TEXTJOIN(",",TRUE,_xlfn._xlws.FILTER(市町村コード!$B$2:$B$186,ISNUMBER(SEARCH(市町村コード!$B$2:$B$186,K1319))))</f>
        <v>江別市</v>
      </c>
      <c r="AH1319" s="134" t="s">
        <v>6729</v>
      </c>
      <c r="AI1319" s="134" t="str">
        <f t="shared" si="40"/>
        <v xml:space="preserve">
江別市野幌代々木町８１番地６江別病院内</v>
      </c>
      <c r="AJ1319" s="134" t="str">
        <f t="shared" si="41"/>
        <v>〒069－0817</v>
      </c>
      <c r="AK1319" s="134" t="s">
        <v>7200</v>
      </c>
      <c r="AO1319" s="142" t="s">
        <v>3764</v>
      </c>
      <c r="AP1319" s="134" t="str" cm="1">
        <f t="array" ref="AP1319:AU1319">_xlfn.TEXTSPLIT(AO1319,CHAR(10))</f>
        <v>( 訪看24 )第    864 号</v>
      </c>
      <c r="AQ1319" s="134" t="str">
        <v>( 訪看25 )第    936 号</v>
      </c>
      <c r="AR1319" s="134" t="str">
        <v>( 訪看34 )第     90 号</v>
      </c>
      <c r="AS1319" s="134" t="str">
        <v>( 訪ベⅠ１ )第     15 号</v>
      </c>
      <c r="AT1319" s="134" t="str">
        <v>( 訪ベⅠ１注 )第      5 号</v>
      </c>
      <c r="AU1319" s="134" t="str">
        <v>( 訪看41 )第    243 号</v>
      </c>
      <c r="BM1319" s="134" t="s">
        <v>13105</v>
      </c>
      <c r="BN1319" s="134" t="s">
        <v>13106</v>
      </c>
      <c r="BO1319" s="134" t="s">
        <v>13107</v>
      </c>
      <c r="BP1319" s="134" t="s">
        <v>13108</v>
      </c>
      <c r="BQ1319" s="134" t="s">
        <v>13109</v>
      </c>
      <c r="BR1319" s="134" t="s">
        <v>13110</v>
      </c>
    </row>
    <row r="1320" spans="1:74" ht="50.1" customHeight="1" thickBot="1">
      <c r="A1320" s="133"/>
      <c r="B1320" s="184"/>
      <c r="C1320" s="133"/>
      <c r="D1320" s="184"/>
      <c r="E1320" s="133"/>
      <c r="F1320" s="133"/>
      <c r="G1320" s="184"/>
      <c r="H1320" s="133"/>
      <c r="I1320" s="133"/>
      <c r="J1320" s="184"/>
      <c r="K1320" s="133"/>
      <c r="L1320" s="133"/>
      <c r="M1320" s="184"/>
      <c r="N1320" s="133"/>
      <c r="O1320" s="133"/>
      <c r="P1320" s="184"/>
      <c r="Q1320" s="133"/>
      <c r="R1320" s="184"/>
      <c r="S1320" s="133"/>
      <c r="T1320" s="133"/>
      <c r="U1320" s="133"/>
      <c r="V1320" s="133"/>
      <c r="W1320" s="184"/>
      <c r="X1320" s="133"/>
      <c r="Y1320" s="133"/>
      <c r="AB1320" s="134" t="s">
        <v>6911</v>
      </c>
      <c r="AC1320" s="146" t="e" cm="1">
        <f t="array" ref="AC1320">_xlfn.TEXTSPLIT(H1320,CHAR(10))</f>
        <v>#VALUE!</v>
      </c>
      <c r="AD1320" s="146"/>
      <c r="AE1320" s="146" t="e">
        <v>#VALUE!</v>
      </c>
      <c r="AG1320" s="134" t="e" cm="1" vm="1">
        <f t="array" ref="AG1320">_xlfn.TEXTJOIN(",",TRUE,_xlfn._xlws.FILTER(市町村コード!$B$2:$B$186,ISNUMBER(SEARCH(市町村コード!$B$2:$B$186,K1320))))</f>
        <v>#VALUE!</v>
      </c>
      <c r="AH1320" s="134" t="e" vm="1">
        <v>#VALUE!</v>
      </c>
      <c r="AI1320" s="134" t="str">
        <f t="shared" si="40"/>
        <v/>
      </c>
      <c r="AJ1320" s="134" t="str">
        <f t="shared" si="41"/>
        <v/>
      </c>
      <c r="AK1320" s="134" t="s">
        <v>6911</v>
      </c>
      <c r="AO1320" s="133"/>
      <c r="AP1320" s="134" t="e" cm="1">
        <f t="array" ref="AP1320">_xlfn.TEXTSPLIT(AO1320,CHAR(10))</f>
        <v>#VALUE!</v>
      </c>
      <c r="BM1320" s="134" t="e">
        <v>#VALUE!</v>
      </c>
    </row>
    <row r="1321" spans="1:74" ht="0.95" customHeight="1">
      <c r="A1321" s="133"/>
      <c r="B1321" s="183"/>
      <c r="C1321" s="183"/>
      <c r="D1321" s="183"/>
      <c r="E1321" s="183"/>
      <c r="F1321" s="183"/>
      <c r="G1321" s="183"/>
      <c r="H1321" s="183"/>
      <c r="I1321" s="183"/>
      <c r="J1321" s="183"/>
      <c r="K1321" s="183"/>
      <c r="L1321" s="183"/>
      <c r="M1321" s="183"/>
      <c r="N1321" s="183"/>
      <c r="O1321" s="183"/>
      <c r="P1321" s="183"/>
      <c r="Q1321" s="183"/>
      <c r="R1321" s="183"/>
      <c r="S1321" s="183"/>
      <c r="T1321" s="183"/>
      <c r="U1321" s="183"/>
      <c r="V1321" s="183"/>
      <c r="W1321" s="133"/>
      <c r="X1321" s="133"/>
      <c r="Y1321" s="133"/>
      <c r="AB1321" s="134" t="s">
        <v>6911</v>
      </c>
      <c r="AC1321" s="146" t="e" cm="1">
        <f t="array" ref="AC1321">_xlfn.TEXTSPLIT(H1321,CHAR(10))</f>
        <v>#VALUE!</v>
      </c>
      <c r="AD1321" s="146"/>
      <c r="AE1321" s="146" t="e">
        <v>#VALUE!</v>
      </c>
      <c r="AG1321" s="134" t="e" cm="1" vm="1">
        <f t="array" ref="AG1321">_xlfn.TEXTJOIN(",",TRUE,_xlfn._xlws.FILTER(市町村コード!$B$2:$B$186,ISNUMBER(SEARCH(市町村コード!$B$2:$B$186,K1321))))</f>
        <v>#VALUE!</v>
      </c>
      <c r="AH1321" s="134" t="e" vm="1">
        <v>#VALUE!</v>
      </c>
      <c r="AI1321" s="134" t="str">
        <f t="shared" si="40"/>
        <v/>
      </c>
      <c r="AJ1321" s="134" t="str">
        <f t="shared" si="41"/>
        <v/>
      </c>
      <c r="AK1321" s="134" t="s">
        <v>6911</v>
      </c>
      <c r="AP1321" s="134" t="e" cm="1">
        <f t="array" ref="AP1321">_xlfn.TEXTSPLIT(AO1321,CHAR(10))</f>
        <v>#VALUE!</v>
      </c>
      <c r="BM1321" s="134" t="e">
        <v>#VALUE!</v>
      </c>
    </row>
    <row r="1322" spans="1:74" ht="60" customHeight="1">
      <c r="A1322" s="133"/>
      <c r="B1322" s="133"/>
      <c r="C1322" s="133"/>
      <c r="D1322" s="133"/>
      <c r="E1322" s="133"/>
      <c r="F1322" s="133"/>
      <c r="G1322" s="133"/>
      <c r="H1322" s="133"/>
      <c r="I1322" s="133"/>
      <c r="J1322" s="133"/>
      <c r="K1322" s="133"/>
      <c r="L1322" s="133"/>
      <c r="M1322" s="133"/>
      <c r="N1322" s="133"/>
      <c r="O1322" s="133"/>
      <c r="P1322" s="133"/>
      <c r="Q1322" s="133"/>
      <c r="R1322" s="133"/>
      <c r="S1322" s="133"/>
      <c r="T1322" s="133"/>
      <c r="U1322" s="133"/>
      <c r="V1322" s="133"/>
      <c r="W1322" s="133"/>
      <c r="X1322" s="133"/>
      <c r="Y1322" s="133"/>
      <c r="AB1322" s="134" t="s">
        <v>6911</v>
      </c>
      <c r="AC1322" s="146" t="e" cm="1">
        <f t="array" ref="AC1322">_xlfn.TEXTSPLIT(H1322,CHAR(10))</f>
        <v>#VALUE!</v>
      </c>
      <c r="AD1322" s="146"/>
      <c r="AE1322" s="146" t="e">
        <v>#VALUE!</v>
      </c>
      <c r="AG1322" s="134" t="e" cm="1" vm="1">
        <f t="array" ref="AG1322">_xlfn.TEXTJOIN(",",TRUE,_xlfn._xlws.FILTER(市町村コード!$B$2:$B$186,ISNUMBER(SEARCH(市町村コード!$B$2:$B$186,K1322))))</f>
        <v>#VALUE!</v>
      </c>
      <c r="AH1322" s="134" t="e" vm="1">
        <v>#VALUE!</v>
      </c>
      <c r="AI1322" s="134" t="str">
        <f t="shared" si="40"/>
        <v/>
      </c>
      <c r="AJ1322" s="134" t="str">
        <f t="shared" si="41"/>
        <v/>
      </c>
      <c r="AK1322" s="134" t="s">
        <v>6911</v>
      </c>
      <c r="AO1322" s="133"/>
      <c r="AP1322" s="134" t="e" cm="1">
        <f t="array" ref="AP1322">_xlfn.TEXTSPLIT(AO1322,CHAR(10))</f>
        <v>#VALUE!</v>
      </c>
      <c r="BM1322" s="134" t="e">
        <v>#VALUE!</v>
      </c>
    </row>
    <row r="1323" spans="1:74" ht="12" customHeight="1">
      <c r="A1323" s="133"/>
      <c r="B1323" s="133"/>
      <c r="C1323" s="133"/>
      <c r="D1323" s="133"/>
      <c r="E1323" s="133"/>
      <c r="F1323" s="133"/>
      <c r="G1323" s="133"/>
      <c r="H1323" s="133"/>
      <c r="I1323" s="133"/>
      <c r="J1323" s="133"/>
      <c r="K1323" s="133"/>
      <c r="L1323" s="133"/>
      <c r="M1323" s="133"/>
      <c r="N1323" s="133"/>
      <c r="O1323" s="133"/>
      <c r="P1323" s="133"/>
      <c r="Q1323" s="133"/>
      <c r="R1323" s="133"/>
      <c r="S1323" s="133"/>
      <c r="T1323" s="133"/>
      <c r="U1323" s="133"/>
      <c r="V1323" s="133"/>
      <c r="W1323" s="133"/>
      <c r="X1323" s="133"/>
      <c r="Y1323" s="133"/>
      <c r="AB1323" s="134" t="s">
        <v>6911</v>
      </c>
      <c r="AC1323" s="146" t="e" cm="1">
        <f t="array" ref="AC1323">_xlfn.TEXTSPLIT(H1323,CHAR(10))</f>
        <v>#VALUE!</v>
      </c>
      <c r="AD1323" s="146"/>
      <c r="AE1323" s="146" t="e">
        <v>#VALUE!</v>
      </c>
      <c r="AG1323" s="134" t="e" cm="1" vm="1">
        <f t="array" ref="AG1323">_xlfn.TEXTJOIN(",",TRUE,_xlfn._xlws.FILTER(市町村コード!$B$2:$B$186,ISNUMBER(SEARCH(市町村コード!$B$2:$B$186,K1323))))</f>
        <v>#VALUE!</v>
      </c>
      <c r="AH1323" s="134" t="e" vm="1">
        <v>#VALUE!</v>
      </c>
      <c r="AI1323" s="134" t="str">
        <f t="shared" si="40"/>
        <v/>
      </c>
      <c r="AJ1323" s="134" t="str">
        <f t="shared" si="41"/>
        <v/>
      </c>
      <c r="AK1323" s="134" t="s">
        <v>6911</v>
      </c>
      <c r="AO1323" s="133"/>
      <c r="AP1323" s="134" t="e" cm="1">
        <f t="array" ref="AP1323">_xlfn.TEXTSPLIT(AO1323,CHAR(10))</f>
        <v>#VALUE!</v>
      </c>
      <c r="BM1323" s="134" t="e">
        <v>#VALUE!</v>
      </c>
    </row>
    <row r="1324" spans="1:74" ht="8.1" customHeight="1">
      <c r="A1324" s="133"/>
      <c r="B1324" s="133"/>
      <c r="C1324" s="133"/>
      <c r="D1324" s="133"/>
      <c r="E1324" s="133"/>
      <c r="F1324" s="133"/>
      <c r="G1324" s="133"/>
      <c r="H1324" s="133"/>
      <c r="I1324" s="178" t="s">
        <v>476</v>
      </c>
      <c r="J1324" s="178"/>
      <c r="K1324" s="178"/>
      <c r="L1324" s="133"/>
      <c r="M1324" s="133"/>
      <c r="N1324" s="133"/>
      <c r="O1324" s="133"/>
      <c r="P1324" s="133"/>
      <c r="Q1324" s="133"/>
      <c r="R1324" s="133"/>
      <c r="S1324" s="133"/>
      <c r="T1324" s="133"/>
      <c r="U1324" s="133"/>
      <c r="V1324" s="133"/>
      <c r="W1324" s="133"/>
      <c r="X1324" s="133"/>
      <c r="Y1324" s="133"/>
      <c r="AB1324" s="134" t="s">
        <v>6911</v>
      </c>
      <c r="AC1324" s="146" t="e" cm="1">
        <f t="array" ref="AC1324">_xlfn.TEXTSPLIT(H1324,CHAR(10))</f>
        <v>#VALUE!</v>
      </c>
      <c r="AD1324" s="146"/>
      <c r="AE1324" s="146" t="e">
        <v>#VALUE!</v>
      </c>
      <c r="AG1324" s="134" t="e" cm="1" vm="1">
        <f t="array" ref="AG1324">_xlfn.TEXTJOIN(",",TRUE,_xlfn._xlws.FILTER(市町村コード!$B$2:$B$186,ISNUMBER(SEARCH(市町村コード!$B$2:$B$186,K1324))))</f>
        <v>#VALUE!</v>
      </c>
      <c r="AH1324" s="134" t="e" vm="1">
        <v>#VALUE!</v>
      </c>
      <c r="AI1324" s="134" t="str">
        <f t="shared" si="40"/>
        <v/>
      </c>
      <c r="AJ1324" s="134" t="str">
        <f t="shared" si="41"/>
        <v/>
      </c>
      <c r="AK1324" s="134" t="s">
        <v>6911</v>
      </c>
      <c r="AO1324" s="133"/>
      <c r="AP1324" s="134" t="e" cm="1">
        <f t="array" ref="AP1324">_xlfn.TEXTSPLIT(AO1324,CHAR(10))</f>
        <v>#VALUE!</v>
      </c>
      <c r="BM1324" s="134" t="e">
        <v>#VALUE!</v>
      </c>
    </row>
    <row r="1325" spans="1:74" ht="12" customHeight="1">
      <c r="A1325" s="133"/>
      <c r="B1325" s="179"/>
      <c r="C1325" s="179"/>
      <c r="D1325" s="179"/>
      <c r="E1325" s="179"/>
      <c r="F1325" s="133"/>
      <c r="G1325" s="133"/>
      <c r="H1325" s="133"/>
      <c r="I1325" s="178"/>
      <c r="J1325" s="178"/>
      <c r="K1325" s="178"/>
      <c r="L1325" s="133"/>
      <c r="M1325" s="133"/>
      <c r="N1325" s="133"/>
      <c r="O1325" s="133"/>
      <c r="P1325" s="133"/>
      <c r="Q1325" s="133"/>
      <c r="R1325" s="133"/>
      <c r="S1325" s="133"/>
      <c r="T1325" s="133"/>
      <c r="U1325" s="133"/>
      <c r="V1325" s="133"/>
      <c r="W1325" s="133"/>
      <c r="X1325" s="133"/>
      <c r="Y1325" s="133"/>
      <c r="AB1325" s="134" t="s">
        <v>6911</v>
      </c>
      <c r="AC1325" s="146" t="e" cm="1">
        <f t="array" ref="AC1325">_xlfn.TEXTSPLIT(H1325,CHAR(10))</f>
        <v>#VALUE!</v>
      </c>
      <c r="AD1325" s="146"/>
      <c r="AE1325" s="146" t="e">
        <v>#VALUE!</v>
      </c>
      <c r="AG1325" s="134" t="e" cm="1" vm="1">
        <f t="array" ref="AG1325">_xlfn.TEXTJOIN(",",TRUE,_xlfn._xlws.FILTER(市町村コード!$B$2:$B$186,ISNUMBER(SEARCH(市町村コード!$B$2:$B$186,K1325))))</f>
        <v>#VALUE!</v>
      </c>
      <c r="AH1325" s="134" t="e" vm="1">
        <v>#VALUE!</v>
      </c>
      <c r="AI1325" s="134" t="str">
        <f t="shared" si="40"/>
        <v/>
      </c>
      <c r="AJ1325" s="134" t="str">
        <f t="shared" si="41"/>
        <v/>
      </c>
      <c r="AK1325" s="134" t="s">
        <v>6911</v>
      </c>
      <c r="AO1325" s="133"/>
      <c r="AP1325" s="134" t="e" cm="1">
        <f t="array" ref="AP1325">_xlfn.TEXTSPLIT(AO1325,CHAR(10))</f>
        <v>#VALUE!</v>
      </c>
      <c r="BM1325" s="134" t="e">
        <v>#VALUE!</v>
      </c>
    </row>
    <row r="1326" spans="1:74" ht="14.1" customHeight="1">
      <c r="A1326" s="133"/>
      <c r="B1326" s="133"/>
      <c r="C1326" s="180" t="s">
        <v>477</v>
      </c>
      <c r="D1326" s="180"/>
      <c r="E1326" s="180"/>
      <c r="F1326" s="180"/>
      <c r="G1326" s="180"/>
      <c r="H1326" s="180"/>
      <c r="I1326" s="180"/>
      <c r="J1326" s="180"/>
      <c r="K1326" s="180"/>
      <c r="L1326" s="133"/>
      <c r="M1326" s="133"/>
      <c r="N1326" s="133"/>
      <c r="O1326" s="181" t="s">
        <v>478</v>
      </c>
      <c r="P1326" s="181"/>
      <c r="Q1326" s="181"/>
      <c r="R1326" s="181"/>
      <c r="S1326" s="181"/>
      <c r="T1326" s="135" t="s">
        <v>1072</v>
      </c>
      <c r="U1326" s="136" t="s">
        <v>480</v>
      </c>
      <c r="V1326" s="133"/>
      <c r="W1326" s="133"/>
      <c r="X1326" s="133"/>
      <c r="Y1326" s="133"/>
      <c r="AB1326" s="134" t="s">
        <v>6911</v>
      </c>
      <c r="AC1326" s="146" t="e" cm="1">
        <f t="array" ref="AC1326">_xlfn.TEXTSPLIT(H1326,CHAR(10))</f>
        <v>#VALUE!</v>
      </c>
      <c r="AD1326" s="146"/>
      <c r="AE1326" s="146" t="e">
        <v>#VALUE!</v>
      </c>
      <c r="AG1326" s="134" t="e" cm="1" vm="1">
        <f t="array" ref="AG1326">_xlfn.TEXTJOIN(",",TRUE,_xlfn._xlws.FILTER(市町村コード!$B$2:$B$186,ISNUMBER(SEARCH(市町村コード!$B$2:$B$186,K1326))))</f>
        <v>#VALUE!</v>
      </c>
      <c r="AH1326" s="134" t="e" vm="1">
        <v>#VALUE!</v>
      </c>
      <c r="AI1326" s="134" t="str">
        <f t="shared" si="40"/>
        <v/>
      </c>
      <c r="AJ1326" s="134" t="str">
        <f t="shared" si="41"/>
        <v/>
      </c>
      <c r="AK1326" s="134" t="s">
        <v>6911</v>
      </c>
      <c r="AP1326" s="134" t="e" cm="1">
        <f t="array" ref="AP1326">_xlfn.TEXTSPLIT(AO1326,CHAR(10))</f>
        <v>#VALUE!</v>
      </c>
      <c r="BM1326" s="134" t="e">
        <v>#VALUE!</v>
      </c>
    </row>
    <row r="1327" spans="1:74" ht="0.95" customHeight="1" thickBot="1">
      <c r="A1327" s="133"/>
      <c r="B1327" s="133"/>
      <c r="C1327" s="133"/>
      <c r="D1327" s="133"/>
      <c r="E1327" s="133"/>
      <c r="F1327" s="133"/>
      <c r="G1327" s="133"/>
      <c r="H1327" s="133"/>
      <c r="I1327" s="133"/>
      <c r="J1327" s="133"/>
      <c r="K1327" s="133"/>
      <c r="L1327" s="133"/>
      <c r="M1327" s="133"/>
      <c r="N1327" s="133"/>
      <c r="O1327" s="133"/>
      <c r="P1327" s="133"/>
      <c r="Q1327" s="133"/>
      <c r="R1327" s="133"/>
      <c r="S1327" s="133"/>
      <c r="T1327" s="133"/>
      <c r="U1327" s="133"/>
      <c r="V1327" s="133"/>
      <c r="W1327" s="133"/>
      <c r="X1327" s="133"/>
      <c r="Y1327" s="133"/>
      <c r="AB1327" s="134" t="s">
        <v>6911</v>
      </c>
      <c r="AC1327" s="146" t="e" cm="1">
        <f t="array" ref="AC1327">_xlfn.TEXTSPLIT(H1327,CHAR(10))</f>
        <v>#VALUE!</v>
      </c>
      <c r="AD1327" s="146"/>
      <c r="AE1327" s="146" t="e">
        <v>#VALUE!</v>
      </c>
      <c r="AG1327" s="134" t="e" cm="1" vm="1">
        <f t="array" ref="AG1327">_xlfn.TEXTJOIN(",",TRUE,_xlfn._xlws.FILTER(市町村コード!$B$2:$B$186,ISNUMBER(SEARCH(市町村コード!$B$2:$B$186,K1327))))</f>
        <v>#VALUE!</v>
      </c>
      <c r="AH1327" s="134" t="e" vm="1">
        <v>#VALUE!</v>
      </c>
      <c r="AI1327" s="134" t="str">
        <f t="shared" si="40"/>
        <v/>
      </c>
      <c r="AJ1327" s="134" t="str">
        <f t="shared" si="41"/>
        <v/>
      </c>
      <c r="AK1327" s="134" t="s">
        <v>6911</v>
      </c>
      <c r="AO1327" s="133"/>
      <c r="AP1327" s="134" t="e" cm="1">
        <f t="array" ref="AP1327">_xlfn.TEXTSPLIT(AO1327,CHAR(10))</f>
        <v>#VALUE!</v>
      </c>
      <c r="BM1327" s="134" t="e">
        <v>#VALUE!</v>
      </c>
    </row>
    <row r="1328" spans="1:74" ht="0.95" customHeight="1">
      <c r="A1328" s="133"/>
      <c r="B1328" s="176"/>
      <c r="C1328" s="176"/>
      <c r="D1328" s="176"/>
      <c r="E1328" s="176"/>
      <c r="F1328" s="176"/>
      <c r="G1328" s="176"/>
      <c r="H1328" s="176"/>
      <c r="I1328" s="176"/>
      <c r="J1328" s="176"/>
      <c r="K1328" s="176"/>
      <c r="L1328" s="176"/>
      <c r="M1328" s="176"/>
      <c r="N1328" s="176"/>
      <c r="O1328" s="176"/>
      <c r="P1328" s="176"/>
      <c r="Q1328" s="176"/>
      <c r="R1328" s="176"/>
      <c r="S1328" s="176"/>
      <c r="T1328" s="176"/>
      <c r="U1328" s="176"/>
      <c r="V1328" s="176"/>
      <c r="W1328" s="176"/>
      <c r="X1328" s="133"/>
      <c r="Y1328" s="133"/>
      <c r="AB1328" s="134" t="s">
        <v>6911</v>
      </c>
      <c r="AC1328" s="146" t="e" cm="1">
        <f t="array" ref="AC1328">_xlfn.TEXTSPLIT(H1328,CHAR(10))</f>
        <v>#VALUE!</v>
      </c>
      <c r="AD1328" s="146"/>
      <c r="AE1328" s="146" t="e">
        <v>#VALUE!</v>
      </c>
      <c r="AG1328" s="134" t="e" cm="1" vm="1">
        <f t="array" ref="AG1328">_xlfn.TEXTJOIN(",",TRUE,_xlfn._xlws.FILTER(市町村コード!$B$2:$B$186,ISNUMBER(SEARCH(市町村コード!$B$2:$B$186,K1328))))</f>
        <v>#VALUE!</v>
      </c>
      <c r="AH1328" s="134" t="e" vm="1">
        <v>#VALUE!</v>
      </c>
      <c r="AI1328" s="134" t="str">
        <f t="shared" si="40"/>
        <v/>
      </c>
      <c r="AJ1328" s="134" t="str">
        <f t="shared" si="41"/>
        <v/>
      </c>
      <c r="AK1328" s="134" t="s">
        <v>6911</v>
      </c>
      <c r="AP1328" s="134" t="e" cm="1">
        <f t="array" ref="AP1328">_xlfn.TEXTSPLIT(AO1328,CHAR(10))</f>
        <v>#VALUE!</v>
      </c>
      <c r="BM1328" s="134" t="e">
        <v>#VALUE!</v>
      </c>
    </row>
    <row r="1329" spans="1:73" ht="15.95" customHeight="1" thickBot="1">
      <c r="A1329" s="133"/>
      <c r="B1329" s="137"/>
      <c r="C1329" s="138" t="s">
        <v>481</v>
      </c>
      <c r="D1329" s="137"/>
      <c r="E1329" s="177" t="s">
        <v>482</v>
      </c>
      <c r="F1329" s="177"/>
      <c r="G1329" s="137"/>
      <c r="H1329" s="177" t="s">
        <v>483</v>
      </c>
      <c r="I1329" s="177"/>
      <c r="J1329" s="137"/>
      <c r="K1329" s="177" t="s">
        <v>484</v>
      </c>
      <c r="L1329" s="177"/>
      <c r="M1329" s="137"/>
      <c r="N1329" s="177" t="s">
        <v>485</v>
      </c>
      <c r="O1329" s="177"/>
      <c r="P1329" s="137"/>
      <c r="Q1329" s="139" t="s">
        <v>486</v>
      </c>
      <c r="R1329" s="137"/>
      <c r="S1329" s="177" t="s">
        <v>487</v>
      </c>
      <c r="T1329" s="177"/>
      <c r="U1329" s="177"/>
      <c r="V1329" s="177"/>
      <c r="W1329" s="137"/>
      <c r="X1329" s="133"/>
      <c r="Y1329" s="133"/>
      <c r="AB1329" s="134" t="s">
        <v>482</v>
      </c>
      <c r="AC1329" s="146" t="str" cm="1">
        <f t="array" ref="AC1329">_xlfn.TEXTSPLIT(H1329,CHAR(10))</f>
        <v>事業者名/事業所名</v>
      </c>
      <c r="AD1329" s="146"/>
      <c r="AE1329" s="146" t="s">
        <v>483</v>
      </c>
      <c r="AG1329" s="134" t="e" cm="1" vm="1">
        <f t="array" ref="AG1329">_xlfn.TEXTJOIN(",",TRUE,_xlfn._xlws.FILTER(市町村コード!$B$2:$B$186,ISNUMBER(SEARCH(市町村コード!$B$2:$B$186,K1329))))</f>
        <v>#VALUE!</v>
      </c>
      <c r="AH1329" s="134" t="e" vm="1">
        <v>#VALUE!</v>
      </c>
      <c r="AI1329" s="134" t="str">
        <f t="shared" si="40"/>
        <v/>
      </c>
      <c r="AJ1329" s="134" t="str">
        <f t="shared" si="41"/>
        <v>事業所所在地</v>
      </c>
      <c r="AK1329" s="134" t="s">
        <v>484</v>
      </c>
      <c r="AO1329" s="139" t="s">
        <v>486</v>
      </c>
      <c r="AP1329" s="134" t="str" cm="1">
        <f t="array" ref="AP1329">_xlfn.TEXTSPLIT(AO1329,CHAR(10))</f>
        <v>受理番号</v>
      </c>
      <c r="BM1329" s="134" t="s">
        <v>486</v>
      </c>
    </row>
    <row r="1330" spans="1:73" ht="66" customHeight="1" thickBot="1">
      <c r="A1330" s="133"/>
      <c r="B1330" s="184"/>
      <c r="C1330" s="140" t="s">
        <v>3766</v>
      </c>
      <c r="D1330" s="184"/>
      <c r="E1330" s="174" t="s">
        <v>3767</v>
      </c>
      <c r="F1330" s="174"/>
      <c r="G1330" s="184"/>
      <c r="H1330" s="175" t="s">
        <v>3768</v>
      </c>
      <c r="I1330" s="175"/>
      <c r="J1330" s="184"/>
      <c r="K1330" s="175" t="s">
        <v>3769</v>
      </c>
      <c r="L1330" s="175"/>
      <c r="M1330" s="184"/>
      <c r="N1330" s="182" t="s">
        <v>3770</v>
      </c>
      <c r="O1330" s="182"/>
      <c r="P1330" s="184"/>
      <c r="Q1330" s="141" t="s">
        <v>3771</v>
      </c>
      <c r="R1330" s="184"/>
      <c r="S1330" s="173" t="s">
        <v>3772</v>
      </c>
      <c r="T1330" s="173"/>
      <c r="U1330" s="173"/>
      <c r="V1330" s="173"/>
      <c r="W1330" s="184"/>
      <c r="X1330" s="133"/>
      <c r="Y1330" s="133"/>
      <c r="AB1330" s="134" t="s">
        <v>9585</v>
      </c>
      <c r="AC1330" s="146" t="str" cm="1">
        <f t="array" ref="AC1330:AD1330">_xlfn.TEXTSPLIT(H1330,CHAR(10))</f>
        <v>株式会社メディカルプラットフォーム</v>
      </c>
      <c r="AD1330" s="146" t="str">
        <v>メディカルライブラリ野幌訪問看護事業所</v>
      </c>
      <c r="AE1330" s="146" t="s">
        <v>7707</v>
      </c>
      <c r="AF1330" s="134" t="s">
        <v>8406</v>
      </c>
      <c r="AG1330" s="134" t="str" cm="1">
        <f t="array" ref="AG1330">_xlfn.TEXTJOIN(",",TRUE,_xlfn._xlws.FILTER(市町村コード!$B$2:$B$186,ISNUMBER(SEARCH(市町村コード!$B$2:$B$186,K1330))))</f>
        <v>江別市</v>
      </c>
      <c r="AH1330" s="134" t="s">
        <v>6729</v>
      </c>
      <c r="AI1330" s="134" t="str">
        <f t="shared" si="40"/>
        <v xml:space="preserve">
江別市野幌末広町３９－１</v>
      </c>
      <c r="AJ1330" s="134" t="str">
        <f t="shared" si="41"/>
        <v>〒069－0815</v>
      </c>
      <c r="AK1330" s="134" t="s">
        <v>7201</v>
      </c>
      <c r="AO1330" s="142" t="s">
        <v>3771</v>
      </c>
      <c r="AP1330" s="134" t="str" cm="1">
        <f t="array" ref="AP1330:AU1330">_xlfn.TEXTSPLIT(AO1330,CHAR(10))</f>
        <v>( 訪看10 )第    697 号</v>
      </c>
      <c r="AQ1330" s="134" t="str">
        <v>( 訪看24 )第   1112 号</v>
      </c>
      <c r="AR1330" s="134" t="str">
        <v>( 訪看25 )第   1100 号</v>
      </c>
      <c r="AS1330" s="134" t="str">
        <v>( 訪看34 )第    271 号</v>
      </c>
      <c r="AT1330" s="134" t="str">
        <v>( 訪ベⅠ１ )第    487 号</v>
      </c>
      <c r="AU1330" s="134" t="str">
        <v>( 訪看41 )第    350 号</v>
      </c>
      <c r="BM1330" s="134" t="s">
        <v>13111</v>
      </c>
      <c r="BN1330" s="134" t="s">
        <v>13112</v>
      </c>
      <c r="BO1330" s="134" t="s">
        <v>13113</v>
      </c>
      <c r="BP1330" s="134" t="s">
        <v>13114</v>
      </c>
      <c r="BQ1330" s="134" t="s">
        <v>13115</v>
      </c>
      <c r="BR1330" s="134" t="s">
        <v>13116</v>
      </c>
    </row>
    <row r="1331" spans="1:73" ht="48" customHeight="1" thickBot="1">
      <c r="A1331" s="133"/>
      <c r="B1331" s="184"/>
      <c r="C1331" s="140" t="s">
        <v>3773</v>
      </c>
      <c r="D1331" s="184"/>
      <c r="E1331" s="174" t="s">
        <v>3774</v>
      </c>
      <c r="F1331" s="174"/>
      <c r="G1331" s="184"/>
      <c r="H1331" s="175" t="s">
        <v>3775</v>
      </c>
      <c r="I1331" s="175"/>
      <c r="J1331" s="184"/>
      <c r="K1331" s="175" t="s">
        <v>3776</v>
      </c>
      <c r="L1331" s="175"/>
      <c r="M1331" s="184"/>
      <c r="N1331" s="182" t="s">
        <v>3777</v>
      </c>
      <c r="O1331" s="182"/>
      <c r="P1331" s="184"/>
      <c r="Q1331" s="141" t="s">
        <v>3778</v>
      </c>
      <c r="R1331" s="184"/>
      <c r="S1331" s="173" t="s">
        <v>3779</v>
      </c>
      <c r="T1331" s="173"/>
      <c r="U1331" s="173"/>
      <c r="V1331" s="173"/>
      <c r="W1331" s="184"/>
      <c r="X1331" s="133"/>
      <c r="Y1331" s="133"/>
      <c r="AB1331" s="134" t="s">
        <v>9586</v>
      </c>
      <c r="AC1331" s="146" t="str" cm="1">
        <f t="array" ref="AC1331:AD1331">_xlfn.TEXTSPLIT(H1331,CHAR(10))</f>
        <v>合同会社ＧＩＶＥ　ＡＩＤ　訪問看護あさひ</v>
      </c>
      <c r="AD1331" s="146" t="str">
        <v>合同会社ＧＩＶＥ　ＡＩＤ　訪問看護あさひ</v>
      </c>
      <c r="AE1331" s="146" t="s">
        <v>8407</v>
      </c>
      <c r="AF1331" s="134" t="s">
        <v>8407</v>
      </c>
      <c r="AG1331" s="134" t="str" cm="1">
        <f t="array" ref="AG1331">_xlfn.TEXTJOIN(",",TRUE,_xlfn._xlws.FILTER(市町村コード!$B$2:$B$186,ISNUMBER(SEARCH(市町村コード!$B$2:$B$186,K1331))))</f>
        <v>江別市</v>
      </c>
      <c r="AH1331" s="134" t="s">
        <v>6729</v>
      </c>
      <c r="AI1331" s="134" t="str">
        <f t="shared" si="40"/>
        <v xml:space="preserve">
江別市朝日町４１－１９ヴィラージュ朝日町Ⅱ　２０２号</v>
      </c>
      <c r="AJ1331" s="134" t="str">
        <f t="shared" si="41"/>
        <v>〒067－0024</v>
      </c>
      <c r="AK1331" s="134" t="s">
        <v>7202</v>
      </c>
      <c r="AO1331" s="142" t="s">
        <v>3778</v>
      </c>
      <c r="AP1331" s="134" t="str" cm="1">
        <f t="array" ref="AP1331:AT1331">_xlfn.TEXTSPLIT(AO1331,CHAR(10))</f>
        <v>( 訪看10 )第    751 号</v>
      </c>
      <c r="AQ1331" s="134" t="str">
        <v>( 訪看24 )第   1081 号</v>
      </c>
      <c r="AR1331" s="134" t="str">
        <v>( 訪看25 )第   1165 号</v>
      </c>
      <c r="AS1331" s="134" t="str">
        <v>( 訪看27 )第    455 号</v>
      </c>
      <c r="AT1331" s="134" t="str">
        <v>( 訪看41 )第    421 号</v>
      </c>
      <c r="BM1331" s="134" t="s">
        <v>13117</v>
      </c>
      <c r="BN1331" s="134" t="s">
        <v>13118</v>
      </c>
      <c r="BO1331" s="134" t="s">
        <v>13119</v>
      </c>
      <c r="BP1331" s="134" t="s">
        <v>13120</v>
      </c>
      <c r="BQ1331" s="134" t="s">
        <v>13121</v>
      </c>
    </row>
    <row r="1332" spans="1:73" ht="75" customHeight="1" thickBot="1">
      <c r="A1332" s="133"/>
      <c r="B1332" s="184"/>
      <c r="C1332" s="140" t="s">
        <v>3780</v>
      </c>
      <c r="D1332" s="184"/>
      <c r="E1332" s="174" t="s">
        <v>3781</v>
      </c>
      <c r="F1332" s="174"/>
      <c r="G1332" s="184"/>
      <c r="H1332" s="175" t="s">
        <v>3782</v>
      </c>
      <c r="I1332" s="175"/>
      <c r="J1332" s="184"/>
      <c r="K1332" s="175" t="s">
        <v>3783</v>
      </c>
      <c r="L1332" s="175"/>
      <c r="M1332" s="184"/>
      <c r="N1332" s="182" t="s">
        <v>3784</v>
      </c>
      <c r="O1332" s="182"/>
      <c r="P1332" s="184"/>
      <c r="Q1332" s="141" t="s">
        <v>3785</v>
      </c>
      <c r="R1332" s="184"/>
      <c r="S1332" s="173" t="s">
        <v>3786</v>
      </c>
      <c r="T1332" s="173"/>
      <c r="U1332" s="173"/>
      <c r="V1332" s="173"/>
      <c r="W1332" s="184"/>
      <c r="X1332" s="133"/>
      <c r="Y1332" s="133"/>
      <c r="AB1332" s="134" t="s">
        <v>9587</v>
      </c>
      <c r="AC1332" s="146" t="str" cm="1">
        <f t="array" ref="AC1332:AD1332">_xlfn.TEXTSPLIT(H1332,CHAR(10))</f>
        <v>株式会社Ｈ＆Ｆ</v>
      </c>
      <c r="AD1332" s="146" t="str">
        <v>訪問看護ステーションひじり野幌</v>
      </c>
      <c r="AE1332" s="146" t="s">
        <v>7882</v>
      </c>
      <c r="AF1332" s="134" t="s">
        <v>8408</v>
      </c>
      <c r="AG1332" s="134" t="str" cm="1">
        <f t="array" ref="AG1332">_xlfn.TEXTJOIN(",",TRUE,_xlfn._xlws.FILTER(市町村コード!$B$2:$B$186,ISNUMBER(SEARCH(市町村コード!$B$2:$B$186,K1332))))</f>
        <v>江別市</v>
      </c>
      <c r="AH1332" s="134" t="s">
        <v>6729</v>
      </c>
      <c r="AI1332" s="134" t="str">
        <f t="shared" si="40"/>
        <v xml:space="preserve">
江別市野幌町１３－２小林ビル２階</v>
      </c>
      <c r="AJ1332" s="134" t="str">
        <f t="shared" si="41"/>
        <v>〒069－0813</v>
      </c>
      <c r="AK1332" s="134" t="s">
        <v>7189</v>
      </c>
      <c r="AO1332" s="142" t="s">
        <v>3785</v>
      </c>
      <c r="AP1332" s="134" t="str" cm="1">
        <f t="array" ref="AP1332:AV1332">_xlfn.TEXTSPLIT(AO1332,CHAR(10))</f>
        <v>( 訪看10 )第    811 号</v>
      </c>
      <c r="AQ1332" s="134" t="str">
        <v>( 訪看24 )第   1142 号</v>
      </c>
      <c r="AR1332" s="134" t="str">
        <v>( 訪看25 )第   1228 号</v>
      </c>
      <c r="AS1332" s="134" t="str">
        <v>( 訪看27 )第    476 号</v>
      </c>
      <c r="AT1332" s="134" t="str">
        <v>( 訪看34 )第    381 号</v>
      </c>
      <c r="AU1332" s="134" t="str">
        <v>( 訪ベⅠ１ )第    529 号</v>
      </c>
      <c r="AV1332" s="134" t="str">
        <v>( 訪看41 )第    481 号</v>
      </c>
      <c r="BM1332" s="134" t="s">
        <v>13122</v>
      </c>
      <c r="BN1332" s="134" t="s">
        <v>13123</v>
      </c>
      <c r="BO1332" s="134" t="s">
        <v>13124</v>
      </c>
      <c r="BP1332" s="134" t="s">
        <v>13125</v>
      </c>
      <c r="BQ1332" s="134" t="s">
        <v>13126</v>
      </c>
      <c r="BR1332" s="134" t="s">
        <v>13127</v>
      </c>
      <c r="BS1332" s="134" t="s">
        <v>13128</v>
      </c>
    </row>
    <row r="1333" spans="1:73" ht="66" customHeight="1" thickBot="1">
      <c r="A1333" s="133"/>
      <c r="B1333" s="184"/>
      <c r="C1333" s="140" t="s">
        <v>3787</v>
      </c>
      <c r="D1333" s="184"/>
      <c r="E1333" s="174" t="s">
        <v>3788</v>
      </c>
      <c r="F1333" s="174"/>
      <c r="G1333" s="184"/>
      <c r="H1333" s="175" t="s">
        <v>3789</v>
      </c>
      <c r="I1333" s="175"/>
      <c r="J1333" s="184"/>
      <c r="K1333" s="175" t="s">
        <v>3790</v>
      </c>
      <c r="L1333" s="175"/>
      <c r="M1333" s="184"/>
      <c r="N1333" s="182" t="s">
        <v>3791</v>
      </c>
      <c r="O1333" s="182"/>
      <c r="P1333" s="184"/>
      <c r="Q1333" s="141" t="s">
        <v>3792</v>
      </c>
      <c r="R1333" s="184"/>
      <c r="S1333" s="173" t="s">
        <v>3793</v>
      </c>
      <c r="T1333" s="173"/>
      <c r="U1333" s="173"/>
      <c r="V1333" s="173"/>
      <c r="W1333" s="184"/>
      <c r="X1333" s="133"/>
      <c r="Y1333" s="133"/>
      <c r="AB1333" s="134" t="s">
        <v>9588</v>
      </c>
      <c r="AC1333" s="146" t="str" cm="1">
        <f t="array" ref="AC1333:AD1333">_xlfn.TEXTSPLIT(H1333,CHAR(10))</f>
        <v>株式会社旭</v>
      </c>
      <c r="AD1333" s="146" t="str">
        <v>訪問看護ステーションおおあさ</v>
      </c>
      <c r="AE1333" s="146" t="s">
        <v>7898</v>
      </c>
      <c r="AF1333" s="134" t="s">
        <v>8409</v>
      </c>
      <c r="AG1333" s="134" t="str" cm="1">
        <f t="array" ref="AG1333">_xlfn.TEXTJOIN(",",TRUE,_xlfn._xlws.FILTER(市町村コード!$B$2:$B$186,ISNUMBER(SEARCH(市町村コード!$B$2:$B$186,K1333))))</f>
        <v>江別市</v>
      </c>
      <c r="AH1333" s="134" t="s">
        <v>6729</v>
      </c>
      <c r="AI1333" s="134" t="str">
        <f t="shared" si="40"/>
        <v xml:space="preserve">
江別市大麻中町２番１７メディカルビルおおあさ３階</v>
      </c>
      <c r="AJ1333" s="134" t="str">
        <f t="shared" si="41"/>
        <v>〒069－0854</v>
      </c>
      <c r="AK1333" s="134" t="s">
        <v>7203</v>
      </c>
      <c r="AO1333" s="142" t="s">
        <v>3792</v>
      </c>
      <c r="AP1333" s="134" t="str" cm="1">
        <f t="array" ref="AP1333:AT1333">_xlfn.TEXTSPLIT(AO1333,CHAR(10))</f>
        <v>( 訪看24 )第   1129 号</v>
      </c>
      <c r="AQ1333" s="134" t="str">
        <v>( 訪看25 )第   1214 号</v>
      </c>
      <c r="AR1333" s="134" t="str">
        <v>( 訪ベⅠ１ )第    433 号</v>
      </c>
      <c r="AS1333" s="134" t="str">
        <v>( 訪ベⅠ１注 )第      2 号</v>
      </c>
      <c r="AT1333" s="134" t="str">
        <v>( 訪看40 )第    658 号</v>
      </c>
      <c r="BM1333" s="134" t="s">
        <v>13129</v>
      </c>
      <c r="BN1333" s="134" t="s">
        <v>13130</v>
      </c>
      <c r="BO1333" s="134" t="s">
        <v>13131</v>
      </c>
      <c r="BP1333" s="134" t="s">
        <v>13132</v>
      </c>
      <c r="BQ1333" s="134" t="s">
        <v>13133</v>
      </c>
    </row>
    <row r="1334" spans="1:73" ht="93" customHeight="1" thickBot="1">
      <c r="A1334" s="133"/>
      <c r="B1334" s="184"/>
      <c r="C1334" s="140" t="s">
        <v>3794</v>
      </c>
      <c r="D1334" s="184"/>
      <c r="E1334" s="174" t="s">
        <v>3795</v>
      </c>
      <c r="F1334" s="174"/>
      <c r="G1334" s="184"/>
      <c r="H1334" s="175" t="s">
        <v>3796</v>
      </c>
      <c r="I1334" s="175"/>
      <c r="J1334" s="184"/>
      <c r="K1334" s="175" t="s">
        <v>3797</v>
      </c>
      <c r="L1334" s="175"/>
      <c r="M1334" s="184"/>
      <c r="N1334" s="182" t="s">
        <v>3798</v>
      </c>
      <c r="O1334" s="182"/>
      <c r="P1334" s="184"/>
      <c r="Q1334" s="141" t="s">
        <v>3799</v>
      </c>
      <c r="R1334" s="184"/>
      <c r="S1334" s="173" t="s">
        <v>3800</v>
      </c>
      <c r="T1334" s="173"/>
      <c r="U1334" s="173"/>
      <c r="V1334" s="173"/>
      <c r="W1334" s="184"/>
      <c r="X1334" s="133"/>
      <c r="Y1334" s="133"/>
      <c r="AB1334" s="134" t="s">
        <v>9589</v>
      </c>
      <c r="AC1334" s="146" t="str" cm="1">
        <f t="array" ref="AC1334:AD1334">_xlfn.TEXTSPLIT(H1334,CHAR(10))</f>
        <v>株式会社ライフデザイン</v>
      </c>
      <c r="AD1334" s="146" t="str">
        <v>サポート２４江別</v>
      </c>
      <c r="AE1334" s="146" t="s">
        <v>7627</v>
      </c>
      <c r="AF1334" s="134" t="s">
        <v>8410</v>
      </c>
      <c r="AG1334" s="134" t="str" cm="1">
        <f t="array" ref="AG1334">_xlfn.TEXTJOIN(",",TRUE,_xlfn._xlws.FILTER(市町村コード!$B$2:$B$186,ISNUMBER(SEARCH(市町村コード!$B$2:$B$186,K1334))))</f>
        <v>江別市</v>
      </c>
      <c r="AH1334" s="134" t="s">
        <v>6729</v>
      </c>
      <c r="AI1334" s="134" t="str">
        <f t="shared" si="40"/>
        <v xml:space="preserve">
江別市大麻ひかり町４４－１５ソルシティパレス１０２</v>
      </c>
      <c r="AJ1334" s="134" t="str">
        <f t="shared" si="41"/>
        <v>〒069－0847</v>
      </c>
      <c r="AK1334" s="134" t="s">
        <v>7204</v>
      </c>
      <c r="AO1334" s="142" t="s">
        <v>3799</v>
      </c>
      <c r="AP1334" s="134" t="str" cm="1">
        <f t="array" ref="AP1334:AW1334">_xlfn.TEXTSPLIT(AO1334,CHAR(10))</f>
        <v>( 訪看10 )第    535 号</v>
      </c>
      <c r="AQ1334" s="134" t="str">
        <v>( 訪看23 )第    751 号</v>
      </c>
      <c r="AR1334" s="134" t="str">
        <v>( 訪看25 )第    825 号</v>
      </c>
      <c r="AS1334" s="134" t="str">
        <v>( 訪看27 )第    259 号</v>
      </c>
      <c r="AT1334" s="134" t="str">
        <v>( 訪看34 )第    252 号</v>
      </c>
      <c r="AU1334" s="134" t="str">
        <v>( 訪ベⅠ１ )第    225 号</v>
      </c>
      <c r="AV1334" s="134" t="str">
        <v>( 訪ベⅠ１注 )第     93 号</v>
      </c>
      <c r="AW1334" s="134" t="str">
        <v>( 訪看41 )第     69 号</v>
      </c>
      <c r="BM1334" s="134" t="s">
        <v>13134</v>
      </c>
      <c r="BN1334" s="134" t="s">
        <v>13135</v>
      </c>
      <c r="BO1334" s="134" t="s">
        <v>13136</v>
      </c>
      <c r="BP1334" s="134" t="s">
        <v>13137</v>
      </c>
      <c r="BQ1334" s="134" t="s">
        <v>13138</v>
      </c>
      <c r="BR1334" s="134" t="s">
        <v>13139</v>
      </c>
      <c r="BS1334" s="134" t="s">
        <v>13140</v>
      </c>
      <c r="BT1334" s="134" t="s">
        <v>13141</v>
      </c>
    </row>
    <row r="1335" spans="1:73" ht="102" customHeight="1" thickBot="1">
      <c r="A1335" s="133"/>
      <c r="B1335" s="184"/>
      <c r="C1335" s="140" t="s">
        <v>3801</v>
      </c>
      <c r="D1335" s="184"/>
      <c r="E1335" s="174" t="s">
        <v>3802</v>
      </c>
      <c r="F1335" s="174"/>
      <c r="G1335" s="184"/>
      <c r="H1335" s="175" t="s">
        <v>3803</v>
      </c>
      <c r="I1335" s="175"/>
      <c r="J1335" s="184"/>
      <c r="K1335" s="175" t="s">
        <v>3804</v>
      </c>
      <c r="L1335" s="175"/>
      <c r="M1335" s="184"/>
      <c r="N1335" s="182" t="s">
        <v>3805</v>
      </c>
      <c r="O1335" s="182"/>
      <c r="P1335" s="184"/>
      <c r="Q1335" s="141" t="s">
        <v>3806</v>
      </c>
      <c r="R1335" s="184"/>
      <c r="S1335" s="173" t="s">
        <v>3807</v>
      </c>
      <c r="T1335" s="173"/>
      <c r="U1335" s="173"/>
      <c r="V1335" s="173"/>
      <c r="W1335" s="184"/>
      <c r="X1335" s="133"/>
      <c r="Y1335" s="133"/>
      <c r="AB1335" s="134" t="s">
        <v>9590</v>
      </c>
      <c r="AC1335" s="146" t="str" cm="1">
        <f t="array" ref="AC1335:AD1335">_xlfn.TEXTSPLIT(H1335,CHAR(10))</f>
        <v>一般社団法人　北海道総合在宅ケア事業団</v>
      </c>
      <c r="AD1335" s="146" t="str">
        <v>一般社団法人北海道総合在宅ケア事業団千歳訪問看護ステーション</v>
      </c>
      <c r="AE1335" s="146" t="s">
        <v>7562</v>
      </c>
      <c r="AF1335" s="134" t="s">
        <v>8411</v>
      </c>
      <c r="AG1335" s="134" t="str" cm="1">
        <f t="array" ref="AG1335">_xlfn.TEXTJOIN(",",TRUE,_xlfn._xlws.FILTER(市町村コード!$B$2:$B$186,ISNUMBER(SEARCH(市町村コード!$B$2:$B$186,K1335))))</f>
        <v>千歳市</v>
      </c>
      <c r="AH1335" s="134" t="s">
        <v>6736</v>
      </c>
      <c r="AI1335" s="134" t="str">
        <f t="shared" si="40"/>
        <v xml:space="preserve">
千歳市北光２丁目１番１号市立千歳市民病院内</v>
      </c>
      <c r="AJ1335" s="134" t="str">
        <f t="shared" si="41"/>
        <v>〒066－0033</v>
      </c>
      <c r="AK1335" s="134" t="s">
        <v>7205</v>
      </c>
      <c r="AO1335" s="142" t="s">
        <v>3806</v>
      </c>
      <c r="AP1335" s="134" t="str" cm="1">
        <f t="array" ref="AP1335:AX1335">_xlfn.TEXTSPLIT(AO1335,CHAR(10))</f>
        <v>( 訪看10 )第     62 号</v>
      </c>
      <c r="AQ1335" s="134" t="str">
        <v>( 訪看23 )第   1147 号</v>
      </c>
      <c r="AR1335" s="134" t="str">
        <v>( 訪看24 )第    123 号</v>
      </c>
      <c r="AS1335" s="134" t="str">
        <v>( 訪看25 )第     97 号</v>
      </c>
      <c r="AT1335" s="134" t="str">
        <v>( 訪看27 )第    115 号</v>
      </c>
      <c r="AU1335" s="134" t="str">
        <v>( 訪看34 )第    168 号</v>
      </c>
      <c r="AV1335" s="134" t="str">
        <v>( 訪ベⅠ１ )第     37 号</v>
      </c>
      <c r="AW1335" s="134" t="str">
        <v>( 訪ベⅠ１注 )第    210 号</v>
      </c>
      <c r="AX1335" s="134" t="str">
        <v>( 訪看40 )第    271 号</v>
      </c>
      <c r="BM1335" s="134" t="s">
        <v>13142</v>
      </c>
      <c r="BN1335" s="134" t="s">
        <v>13143</v>
      </c>
      <c r="BO1335" s="134" t="s">
        <v>13144</v>
      </c>
      <c r="BP1335" s="134" t="s">
        <v>13145</v>
      </c>
      <c r="BQ1335" s="134" t="s">
        <v>13146</v>
      </c>
      <c r="BR1335" s="134" t="s">
        <v>13147</v>
      </c>
      <c r="BS1335" s="134" t="s">
        <v>13148</v>
      </c>
      <c r="BT1335" s="134" t="s">
        <v>13149</v>
      </c>
      <c r="BU1335" s="134" t="s">
        <v>13150</v>
      </c>
    </row>
    <row r="1336" spans="1:73" ht="20.100000000000001" customHeight="1" thickBot="1">
      <c r="A1336" s="133"/>
      <c r="B1336" s="184"/>
      <c r="C1336" s="133"/>
      <c r="D1336" s="184"/>
      <c r="E1336" s="133"/>
      <c r="F1336" s="133"/>
      <c r="G1336" s="184"/>
      <c r="H1336" s="133"/>
      <c r="I1336" s="133"/>
      <c r="J1336" s="184"/>
      <c r="K1336" s="133"/>
      <c r="L1336" s="133"/>
      <c r="M1336" s="184"/>
      <c r="N1336" s="133"/>
      <c r="O1336" s="133"/>
      <c r="P1336" s="184"/>
      <c r="Q1336" s="133"/>
      <c r="R1336" s="184"/>
      <c r="S1336" s="133"/>
      <c r="T1336" s="133"/>
      <c r="U1336" s="133"/>
      <c r="V1336" s="133"/>
      <c r="W1336" s="184"/>
      <c r="X1336" s="133"/>
      <c r="Y1336" s="133"/>
      <c r="AB1336" s="134" t="s">
        <v>6911</v>
      </c>
      <c r="AC1336" s="146" t="e" cm="1">
        <f t="array" ref="AC1336">_xlfn.TEXTSPLIT(H1336,CHAR(10))</f>
        <v>#VALUE!</v>
      </c>
      <c r="AD1336" s="146"/>
      <c r="AE1336" s="146" t="e">
        <v>#VALUE!</v>
      </c>
      <c r="AG1336" s="134" t="e" cm="1" vm="1">
        <f t="array" ref="AG1336">_xlfn.TEXTJOIN(",",TRUE,_xlfn._xlws.FILTER(市町村コード!$B$2:$B$186,ISNUMBER(SEARCH(市町村コード!$B$2:$B$186,K1336))))</f>
        <v>#VALUE!</v>
      </c>
      <c r="AH1336" s="134" t="e" vm="1">
        <v>#VALUE!</v>
      </c>
      <c r="AI1336" s="134" t="str">
        <f t="shared" si="40"/>
        <v/>
      </c>
      <c r="AJ1336" s="134" t="str">
        <f t="shared" si="41"/>
        <v/>
      </c>
      <c r="AK1336" s="134" t="s">
        <v>6911</v>
      </c>
      <c r="AO1336" s="133"/>
      <c r="AP1336" s="134" t="e" cm="1">
        <f t="array" ref="AP1336">_xlfn.TEXTSPLIT(AO1336,CHAR(10))</f>
        <v>#VALUE!</v>
      </c>
      <c r="BM1336" s="134" t="e">
        <v>#VALUE!</v>
      </c>
    </row>
    <row r="1337" spans="1:73" ht="0.95" customHeight="1">
      <c r="A1337" s="133"/>
      <c r="B1337" s="183"/>
      <c r="C1337" s="183"/>
      <c r="D1337" s="183"/>
      <c r="E1337" s="183"/>
      <c r="F1337" s="183"/>
      <c r="G1337" s="183"/>
      <c r="H1337" s="183"/>
      <c r="I1337" s="183"/>
      <c r="J1337" s="183"/>
      <c r="K1337" s="183"/>
      <c r="L1337" s="183"/>
      <c r="M1337" s="183"/>
      <c r="N1337" s="183"/>
      <c r="O1337" s="183"/>
      <c r="P1337" s="183"/>
      <c r="Q1337" s="183"/>
      <c r="R1337" s="183"/>
      <c r="S1337" s="183"/>
      <c r="T1337" s="183"/>
      <c r="U1337" s="183"/>
      <c r="V1337" s="183"/>
      <c r="W1337" s="133"/>
      <c r="X1337" s="133"/>
      <c r="Y1337" s="133"/>
      <c r="AB1337" s="134" t="s">
        <v>6911</v>
      </c>
      <c r="AC1337" s="146" t="e" cm="1">
        <f t="array" ref="AC1337">_xlfn.TEXTSPLIT(H1337,CHAR(10))</f>
        <v>#VALUE!</v>
      </c>
      <c r="AD1337" s="146"/>
      <c r="AE1337" s="146" t="e">
        <v>#VALUE!</v>
      </c>
      <c r="AG1337" s="134" t="e" cm="1" vm="1">
        <f t="array" ref="AG1337">_xlfn.TEXTJOIN(",",TRUE,_xlfn._xlws.FILTER(市町村コード!$B$2:$B$186,ISNUMBER(SEARCH(市町村コード!$B$2:$B$186,K1337))))</f>
        <v>#VALUE!</v>
      </c>
      <c r="AH1337" s="134" t="e" vm="1">
        <v>#VALUE!</v>
      </c>
      <c r="AI1337" s="134" t="str">
        <f t="shared" si="40"/>
        <v/>
      </c>
      <c r="AJ1337" s="134" t="str">
        <f t="shared" si="41"/>
        <v/>
      </c>
      <c r="AK1337" s="134" t="s">
        <v>6911</v>
      </c>
      <c r="AP1337" s="134" t="e" cm="1">
        <f t="array" ref="AP1337">_xlfn.TEXTSPLIT(AO1337,CHAR(10))</f>
        <v>#VALUE!</v>
      </c>
      <c r="BM1337" s="134" t="e">
        <v>#VALUE!</v>
      </c>
    </row>
    <row r="1338" spans="1:73" ht="60" customHeight="1">
      <c r="A1338" s="133"/>
      <c r="B1338" s="133"/>
      <c r="C1338" s="133"/>
      <c r="D1338" s="133"/>
      <c r="E1338" s="133"/>
      <c r="F1338" s="133"/>
      <c r="G1338" s="133"/>
      <c r="H1338" s="133"/>
      <c r="I1338" s="133"/>
      <c r="J1338" s="133"/>
      <c r="K1338" s="133"/>
      <c r="L1338" s="133"/>
      <c r="M1338" s="133"/>
      <c r="N1338" s="133"/>
      <c r="O1338" s="133"/>
      <c r="P1338" s="133"/>
      <c r="Q1338" s="133"/>
      <c r="R1338" s="133"/>
      <c r="S1338" s="133"/>
      <c r="T1338" s="133"/>
      <c r="U1338" s="133"/>
      <c r="V1338" s="133"/>
      <c r="W1338" s="133"/>
      <c r="X1338" s="133"/>
      <c r="Y1338" s="133"/>
      <c r="AB1338" s="134" t="s">
        <v>6911</v>
      </c>
      <c r="AC1338" s="146" t="e" cm="1">
        <f t="array" ref="AC1338">_xlfn.TEXTSPLIT(H1338,CHAR(10))</f>
        <v>#VALUE!</v>
      </c>
      <c r="AD1338" s="146"/>
      <c r="AE1338" s="146" t="e">
        <v>#VALUE!</v>
      </c>
      <c r="AG1338" s="134" t="e" cm="1" vm="1">
        <f t="array" ref="AG1338">_xlfn.TEXTJOIN(",",TRUE,_xlfn._xlws.FILTER(市町村コード!$B$2:$B$186,ISNUMBER(SEARCH(市町村コード!$B$2:$B$186,K1338))))</f>
        <v>#VALUE!</v>
      </c>
      <c r="AH1338" s="134" t="e" vm="1">
        <v>#VALUE!</v>
      </c>
      <c r="AI1338" s="134" t="str">
        <f t="shared" si="40"/>
        <v/>
      </c>
      <c r="AJ1338" s="134" t="str">
        <f t="shared" si="41"/>
        <v/>
      </c>
      <c r="AK1338" s="134" t="s">
        <v>6911</v>
      </c>
      <c r="AO1338" s="133"/>
      <c r="AP1338" s="134" t="e" cm="1">
        <f t="array" ref="AP1338">_xlfn.TEXTSPLIT(AO1338,CHAR(10))</f>
        <v>#VALUE!</v>
      </c>
      <c r="BM1338" s="134" t="e">
        <v>#VALUE!</v>
      </c>
    </row>
    <row r="1339" spans="1:73" ht="12" customHeight="1">
      <c r="A1339" s="133"/>
      <c r="B1339" s="133"/>
      <c r="C1339" s="133"/>
      <c r="D1339" s="133"/>
      <c r="E1339" s="133"/>
      <c r="F1339" s="133"/>
      <c r="G1339" s="133"/>
      <c r="H1339" s="133"/>
      <c r="I1339" s="133"/>
      <c r="J1339" s="133"/>
      <c r="K1339" s="133"/>
      <c r="L1339" s="133"/>
      <c r="M1339" s="133"/>
      <c r="N1339" s="133"/>
      <c r="O1339" s="133"/>
      <c r="P1339" s="133"/>
      <c r="Q1339" s="133"/>
      <c r="R1339" s="133"/>
      <c r="S1339" s="133"/>
      <c r="T1339" s="133"/>
      <c r="U1339" s="133"/>
      <c r="V1339" s="133"/>
      <c r="W1339" s="133"/>
      <c r="X1339" s="133"/>
      <c r="Y1339" s="133"/>
      <c r="AB1339" s="134" t="s">
        <v>6911</v>
      </c>
      <c r="AC1339" s="146" t="e" cm="1">
        <f t="array" ref="AC1339">_xlfn.TEXTSPLIT(H1339,CHAR(10))</f>
        <v>#VALUE!</v>
      </c>
      <c r="AD1339" s="146"/>
      <c r="AE1339" s="146" t="e">
        <v>#VALUE!</v>
      </c>
      <c r="AG1339" s="134" t="e" cm="1" vm="1">
        <f t="array" ref="AG1339">_xlfn.TEXTJOIN(",",TRUE,_xlfn._xlws.FILTER(市町村コード!$B$2:$B$186,ISNUMBER(SEARCH(市町村コード!$B$2:$B$186,K1339))))</f>
        <v>#VALUE!</v>
      </c>
      <c r="AH1339" s="134" t="e" vm="1">
        <v>#VALUE!</v>
      </c>
      <c r="AI1339" s="134" t="str">
        <f t="shared" si="40"/>
        <v/>
      </c>
      <c r="AJ1339" s="134" t="str">
        <f t="shared" si="41"/>
        <v/>
      </c>
      <c r="AK1339" s="134" t="s">
        <v>6911</v>
      </c>
      <c r="AO1339" s="133"/>
      <c r="AP1339" s="134" t="e" cm="1">
        <f t="array" ref="AP1339">_xlfn.TEXTSPLIT(AO1339,CHAR(10))</f>
        <v>#VALUE!</v>
      </c>
      <c r="BM1339" s="134" t="e">
        <v>#VALUE!</v>
      </c>
    </row>
    <row r="1340" spans="1:73" ht="8.1" customHeight="1">
      <c r="A1340" s="133"/>
      <c r="B1340" s="133"/>
      <c r="C1340" s="133"/>
      <c r="D1340" s="133"/>
      <c r="E1340" s="133"/>
      <c r="F1340" s="133"/>
      <c r="G1340" s="133"/>
      <c r="H1340" s="133"/>
      <c r="I1340" s="178" t="s">
        <v>476</v>
      </c>
      <c r="J1340" s="178"/>
      <c r="K1340" s="178"/>
      <c r="L1340" s="133"/>
      <c r="M1340" s="133"/>
      <c r="N1340" s="133"/>
      <c r="O1340" s="133"/>
      <c r="P1340" s="133"/>
      <c r="Q1340" s="133"/>
      <c r="R1340" s="133"/>
      <c r="S1340" s="133"/>
      <c r="T1340" s="133"/>
      <c r="U1340" s="133"/>
      <c r="V1340" s="133"/>
      <c r="W1340" s="133"/>
      <c r="X1340" s="133"/>
      <c r="Y1340" s="133"/>
      <c r="AB1340" s="134" t="s">
        <v>6911</v>
      </c>
      <c r="AC1340" s="146" t="e" cm="1">
        <f t="array" ref="AC1340">_xlfn.TEXTSPLIT(H1340,CHAR(10))</f>
        <v>#VALUE!</v>
      </c>
      <c r="AD1340" s="146"/>
      <c r="AE1340" s="146" t="e">
        <v>#VALUE!</v>
      </c>
      <c r="AG1340" s="134" t="e" cm="1" vm="1">
        <f t="array" ref="AG1340">_xlfn.TEXTJOIN(",",TRUE,_xlfn._xlws.FILTER(市町村コード!$B$2:$B$186,ISNUMBER(SEARCH(市町村コード!$B$2:$B$186,K1340))))</f>
        <v>#VALUE!</v>
      </c>
      <c r="AH1340" s="134" t="e" vm="1">
        <v>#VALUE!</v>
      </c>
      <c r="AI1340" s="134" t="str">
        <f t="shared" si="40"/>
        <v/>
      </c>
      <c r="AJ1340" s="134" t="str">
        <f t="shared" si="41"/>
        <v/>
      </c>
      <c r="AK1340" s="134" t="s">
        <v>6911</v>
      </c>
      <c r="AO1340" s="133"/>
      <c r="AP1340" s="134" t="e" cm="1">
        <f t="array" ref="AP1340">_xlfn.TEXTSPLIT(AO1340,CHAR(10))</f>
        <v>#VALUE!</v>
      </c>
      <c r="BM1340" s="134" t="e">
        <v>#VALUE!</v>
      </c>
    </row>
    <row r="1341" spans="1:73" ht="12" customHeight="1">
      <c r="A1341" s="133"/>
      <c r="B1341" s="179"/>
      <c r="C1341" s="179"/>
      <c r="D1341" s="179"/>
      <c r="E1341" s="179"/>
      <c r="F1341" s="133"/>
      <c r="G1341" s="133"/>
      <c r="H1341" s="133"/>
      <c r="I1341" s="178"/>
      <c r="J1341" s="178"/>
      <c r="K1341" s="178"/>
      <c r="L1341" s="133"/>
      <c r="M1341" s="133"/>
      <c r="N1341" s="133"/>
      <c r="O1341" s="133"/>
      <c r="P1341" s="133"/>
      <c r="Q1341" s="133"/>
      <c r="R1341" s="133"/>
      <c r="S1341" s="133"/>
      <c r="T1341" s="133"/>
      <c r="U1341" s="133"/>
      <c r="V1341" s="133"/>
      <c r="W1341" s="133"/>
      <c r="X1341" s="133"/>
      <c r="Y1341" s="133"/>
      <c r="AB1341" s="134" t="s">
        <v>6911</v>
      </c>
      <c r="AC1341" s="146" t="e" cm="1">
        <f t="array" ref="AC1341">_xlfn.TEXTSPLIT(H1341,CHAR(10))</f>
        <v>#VALUE!</v>
      </c>
      <c r="AD1341" s="146"/>
      <c r="AE1341" s="146" t="e">
        <v>#VALUE!</v>
      </c>
      <c r="AG1341" s="134" t="e" cm="1" vm="1">
        <f t="array" ref="AG1341">_xlfn.TEXTJOIN(",",TRUE,_xlfn._xlws.FILTER(市町村コード!$B$2:$B$186,ISNUMBER(SEARCH(市町村コード!$B$2:$B$186,K1341))))</f>
        <v>#VALUE!</v>
      </c>
      <c r="AH1341" s="134" t="e" vm="1">
        <v>#VALUE!</v>
      </c>
      <c r="AI1341" s="134" t="str">
        <f t="shared" si="40"/>
        <v/>
      </c>
      <c r="AJ1341" s="134" t="str">
        <f t="shared" si="41"/>
        <v/>
      </c>
      <c r="AK1341" s="134" t="s">
        <v>6911</v>
      </c>
      <c r="AO1341" s="133"/>
      <c r="AP1341" s="134" t="e" cm="1">
        <f t="array" ref="AP1341">_xlfn.TEXTSPLIT(AO1341,CHAR(10))</f>
        <v>#VALUE!</v>
      </c>
      <c r="BM1341" s="134" t="e">
        <v>#VALUE!</v>
      </c>
    </row>
    <row r="1342" spans="1:73" ht="14.1" customHeight="1">
      <c r="A1342" s="133"/>
      <c r="B1342" s="133"/>
      <c r="C1342" s="180" t="s">
        <v>477</v>
      </c>
      <c r="D1342" s="180"/>
      <c r="E1342" s="180"/>
      <c r="F1342" s="180"/>
      <c r="G1342" s="180"/>
      <c r="H1342" s="180"/>
      <c r="I1342" s="180"/>
      <c r="J1342" s="180"/>
      <c r="K1342" s="180"/>
      <c r="L1342" s="133"/>
      <c r="M1342" s="133"/>
      <c r="N1342" s="133"/>
      <c r="O1342" s="181" t="s">
        <v>478</v>
      </c>
      <c r="P1342" s="181"/>
      <c r="Q1342" s="181"/>
      <c r="R1342" s="181"/>
      <c r="S1342" s="181"/>
      <c r="T1342" s="135" t="s">
        <v>1078</v>
      </c>
      <c r="U1342" s="136" t="s">
        <v>480</v>
      </c>
      <c r="V1342" s="133"/>
      <c r="W1342" s="133"/>
      <c r="X1342" s="133"/>
      <c r="Y1342" s="133"/>
      <c r="AB1342" s="134" t="s">
        <v>6911</v>
      </c>
      <c r="AC1342" s="146" t="e" cm="1">
        <f t="array" ref="AC1342">_xlfn.TEXTSPLIT(H1342,CHAR(10))</f>
        <v>#VALUE!</v>
      </c>
      <c r="AD1342" s="146"/>
      <c r="AE1342" s="146" t="e">
        <v>#VALUE!</v>
      </c>
      <c r="AG1342" s="134" t="e" cm="1" vm="1">
        <f t="array" ref="AG1342">_xlfn.TEXTJOIN(",",TRUE,_xlfn._xlws.FILTER(市町村コード!$B$2:$B$186,ISNUMBER(SEARCH(市町村コード!$B$2:$B$186,K1342))))</f>
        <v>#VALUE!</v>
      </c>
      <c r="AH1342" s="134" t="e" vm="1">
        <v>#VALUE!</v>
      </c>
      <c r="AI1342" s="134" t="str">
        <f t="shared" si="40"/>
        <v/>
      </c>
      <c r="AJ1342" s="134" t="str">
        <f t="shared" si="41"/>
        <v/>
      </c>
      <c r="AK1342" s="134" t="s">
        <v>6911</v>
      </c>
      <c r="AP1342" s="134" t="e" cm="1">
        <f t="array" ref="AP1342">_xlfn.TEXTSPLIT(AO1342,CHAR(10))</f>
        <v>#VALUE!</v>
      </c>
      <c r="BM1342" s="134" t="e">
        <v>#VALUE!</v>
      </c>
    </row>
    <row r="1343" spans="1:73" ht="0.95" customHeight="1" thickBot="1">
      <c r="A1343" s="133"/>
      <c r="B1343" s="133"/>
      <c r="C1343" s="133"/>
      <c r="D1343" s="133"/>
      <c r="E1343" s="133"/>
      <c r="F1343" s="133"/>
      <c r="G1343" s="133"/>
      <c r="H1343" s="133"/>
      <c r="I1343" s="133"/>
      <c r="J1343" s="133"/>
      <c r="K1343" s="133"/>
      <c r="L1343" s="133"/>
      <c r="M1343" s="133"/>
      <c r="N1343" s="133"/>
      <c r="O1343" s="133"/>
      <c r="P1343" s="133"/>
      <c r="Q1343" s="133"/>
      <c r="R1343" s="133"/>
      <c r="S1343" s="133"/>
      <c r="T1343" s="133"/>
      <c r="U1343" s="133"/>
      <c r="V1343" s="133"/>
      <c r="W1343" s="133"/>
      <c r="X1343" s="133"/>
      <c r="Y1343" s="133"/>
      <c r="AB1343" s="134" t="s">
        <v>6911</v>
      </c>
      <c r="AC1343" s="146" t="e" cm="1">
        <f t="array" ref="AC1343">_xlfn.TEXTSPLIT(H1343,CHAR(10))</f>
        <v>#VALUE!</v>
      </c>
      <c r="AD1343" s="146"/>
      <c r="AE1343" s="146" t="e">
        <v>#VALUE!</v>
      </c>
      <c r="AG1343" s="134" t="e" cm="1" vm="1">
        <f t="array" ref="AG1343">_xlfn.TEXTJOIN(",",TRUE,_xlfn._xlws.FILTER(市町村コード!$B$2:$B$186,ISNUMBER(SEARCH(市町村コード!$B$2:$B$186,K1343))))</f>
        <v>#VALUE!</v>
      </c>
      <c r="AH1343" s="134" t="e" vm="1">
        <v>#VALUE!</v>
      </c>
      <c r="AI1343" s="134" t="str">
        <f t="shared" si="40"/>
        <v/>
      </c>
      <c r="AJ1343" s="134" t="str">
        <f t="shared" si="41"/>
        <v/>
      </c>
      <c r="AK1343" s="134" t="s">
        <v>6911</v>
      </c>
      <c r="AO1343" s="133"/>
      <c r="AP1343" s="134" t="e" cm="1">
        <f t="array" ref="AP1343">_xlfn.TEXTSPLIT(AO1343,CHAR(10))</f>
        <v>#VALUE!</v>
      </c>
      <c r="BM1343" s="134" t="e">
        <v>#VALUE!</v>
      </c>
    </row>
    <row r="1344" spans="1:73" ht="0.95" customHeight="1">
      <c r="A1344" s="133"/>
      <c r="B1344" s="176"/>
      <c r="C1344" s="176"/>
      <c r="D1344" s="176"/>
      <c r="E1344" s="176"/>
      <c r="F1344" s="176"/>
      <c r="G1344" s="176"/>
      <c r="H1344" s="176"/>
      <c r="I1344" s="176"/>
      <c r="J1344" s="176"/>
      <c r="K1344" s="176"/>
      <c r="L1344" s="176"/>
      <c r="M1344" s="176"/>
      <c r="N1344" s="176"/>
      <c r="O1344" s="176"/>
      <c r="P1344" s="176"/>
      <c r="Q1344" s="176"/>
      <c r="R1344" s="176"/>
      <c r="S1344" s="176"/>
      <c r="T1344" s="176"/>
      <c r="U1344" s="176"/>
      <c r="V1344" s="176"/>
      <c r="W1344" s="176"/>
      <c r="X1344" s="133"/>
      <c r="Y1344" s="133"/>
      <c r="AB1344" s="134" t="s">
        <v>6911</v>
      </c>
      <c r="AC1344" s="146" t="e" cm="1">
        <f t="array" ref="AC1344">_xlfn.TEXTSPLIT(H1344,CHAR(10))</f>
        <v>#VALUE!</v>
      </c>
      <c r="AD1344" s="146"/>
      <c r="AE1344" s="146" t="e">
        <v>#VALUE!</v>
      </c>
      <c r="AG1344" s="134" t="e" cm="1" vm="1">
        <f t="array" ref="AG1344">_xlfn.TEXTJOIN(",",TRUE,_xlfn._xlws.FILTER(市町村コード!$B$2:$B$186,ISNUMBER(SEARCH(市町村コード!$B$2:$B$186,K1344))))</f>
        <v>#VALUE!</v>
      </c>
      <c r="AH1344" s="134" t="e" vm="1">
        <v>#VALUE!</v>
      </c>
      <c r="AI1344" s="134" t="str">
        <f t="shared" si="40"/>
        <v/>
      </c>
      <c r="AJ1344" s="134" t="str">
        <f t="shared" si="41"/>
        <v/>
      </c>
      <c r="AK1344" s="134" t="s">
        <v>6911</v>
      </c>
      <c r="AP1344" s="134" t="e" cm="1">
        <f t="array" ref="AP1344">_xlfn.TEXTSPLIT(AO1344,CHAR(10))</f>
        <v>#VALUE!</v>
      </c>
      <c r="BM1344" s="134" t="e">
        <v>#VALUE!</v>
      </c>
    </row>
    <row r="1345" spans="1:78" ht="15.95" customHeight="1" thickBot="1">
      <c r="A1345" s="133"/>
      <c r="B1345" s="137"/>
      <c r="C1345" s="138" t="s">
        <v>481</v>
      </c>
      <c r="D1345" s="137"/>
      <c r="E1345" s="177" t="s">
        <v>482</v>
      </c>
      <c r="F1345" s="177"/>
      <c r="G1345" s="137"/>
      <c r="H1345" s="177" t="s">
        <v>483</v>
      </c>
      <c r="I1345" s="177"/>
      <c r="J1345" s="137"/>
      <c r="K1345" s="177" t="s">
        <v>484</v>
      </c>
      <c r="L1345" s="177"/>
      <c r="M1345" s="137"/>
      <c r="N1345" s="177" t="s">
        <v>485</v>
      </c>
      <c r="O1345" s="177"/>
      <c r="P1345" s="137"/>
      <c r="Q1345" s="139" t="s">
        <v>486</v>
      </c>
      <c r="R1345" s="137"/>
      <c r="S1345" s="177" t="s">
        <v>487</v>
      </c>
      <c r="T1345" s="177"/>
      <c r="U1345" s="177"/>
      <c r="V1345" s="177"/>
      <c r="W1345" s="137"/>
      <c r="X1345" s="133"/>
      <c r="Y1345" s="133"/>
      <c r="AB1345" s="134" t="s">
        <v>482</v>
      </c>
      <c r="AC1345" s="146" t="str" cm="1">
        <f t="array" ref="AC1345">_xlfn.TEXTSPLIT(H1345,CHAR(10))</f>
        <v>事業者名/事業所名</v>
      </c>
      <c r="AD1345" s="146"/>
      <c r="AE1345" s="146" t="s">
        <v>483</v>
      </c>
      <c r="AG1345" s="134" t="e" cm="1" vm="1">
        <f t="array" ref="AG1345">_xlfn.TEXTJOIN(",",TRUE,_xlfn._xlws.FILTER(市町村コード!$B$2:$B$186,ISNUMBER(SEARCH(市町村コード!$B$2:$B$186,K1345))))</f>
        <v>#VALUE!</v>
      </c>
      <c r="AH1345" s="134" t="e" vm="1">
        <v>#VALUE!</v>
      </c>
      <c r="AI1345" s="134" t="str">
        <f t="shared" si="40"/>
        <v/>
      </c>
      <c r="AJ1345" s="134" t="str">
        <f t="shared" si="41"/>
        <v>事業所所在地</v>
      </c>
      <c r="AK1345" s="134" t="s">
        <v>484</v>
      </c>
      <c r="AO1345" s="139" t="s">
        <v>486</v>
      </c>
      <c r="AP1345" s="134" t="str" cm="1">
        <f t="array" ref="AP1345">_xlfn.TEXTSPLIT(AO1345,CHAR(10))</f>
        <v>受理番号</v>
      </c>
      <c r="BM1345" s="134" t="s">
        <v>486</v>
      </c>
    </row>
    <row r="1346" spans="1:78" ht="93" customHeight="1" thickBot="1">
      <c r="A1346" s="133"/>
      <c r="B1346" s="184"/>
      <c r="C1346" s="140" t="s">
        <v>3808</v>
      </c>
      <c r="D1346" s="184"/>
      <c r="E1346" s="174" t="s">
        <v>3809</v>
      </c>
      <c r="F1346" s="174"/>
      <c r="G1346" s="184"/>
      <c r="H1346" s="175" t="s">
        <v>3810</v>
      </c>
      <c r="I1346" s="175"/>
      <c r="J1346" s="184"/>
      <c r="K1346" s="175" t="s">
        <v>3811</v>
      </c>
      <c r="L1346" s="175"/>
      <c r="M1346" s="184"/>
      <c r="N1346" s="182" t="s">
        <v>3812</v>
      </c>
      <c r="O1346" s="182"/>
      <c r="P1346" s="184"/>
      <c r="Q1346" s="141" t="s">
        <v>3813</v>
      </c>
      <c r="R1346" s="184"/>
      <c r="S1346" s="173" t="s">
        <v>3814</v>
      </c>
      <c r="T1346" s="173"/>
      <c r="U1346" s="173"/>
      <c r="V1346" s="173"/>
      <c r="W1346" s="184"/>
      <c r="X1346" s="133"/>
      <c r="Y1346" s="133"/>
      <c r="AB1346" s="134" t="s">
        <v>9591</v>
      </c>
      <c r="AC1346" s="146" t="str" cm="1">
        <f t="array" ref="AC1346:AD1346">_xlfn.TEXTSPLIT(H1346,CHAR(10))</f>
        <v>株式会社　シェアドリーム</v>
      </c>
      <c r="AD1346" s="146" t="str">
        <v>訪問看護ステーション　わかち愛</v>
      </c>
      <c r="AE1346" s="146" t="s">
        <v>8412</v>
      </c>
      <c r="AF1346" s="134" t="s">
        <v>8413</v>
      </c>
      <c r="AG1346" s="134" t="str" cm="1">
        <f t="array" ref="AG1346">_xlfn.TEXTJOIN(",",TRUE,_xlfn._xlws.FILTER(市町村コード!$B$2:$B$186,ISNUMBER(SEARCH(市町村コード!$B$2:$B$186,K1346))))</f>
        <v>千歳市</v>
      </c>
      <c r="AH1346" s="134" t="s">
        <v>6736</v>
      </c>
      <c r="AI1346" s="134" t="str">
        <f t="shared" si="40"/>
        <v xml:space="preserve">
千歳市幸町１丁目１１番</v>
      </c>
      <c r="AJ1346" s="134" t="str">
        <f t="shared" si="41"/>
        <v>〒066－0063</v>
      </c>
      <c r="AK1346" s="134" t="s">
        <v>7206</v>
      </c>
      <c r="AO1346" s="142" t="s">
        <v>3813</v>
      </c>
      <c r="AP1346" s="134" t="str" cm="1">
        <f t="array" ref="AP1346:AX1346">_xlfn.TEXTSPLIT(AO1346,CHAR(10))</f>
        <v>( 訪看10 )第    163 号</v>
      </c>
      <c r="AQ1346" s="134" t="str">
        <v>( 訪看23 )第    323 号</v>
      </c>
      <c r="AR1346" s="134" t="str">
        <v>( 訪看24 )第   1125 号</v>
      </c>
      <c r="AS1346" s="134" t="str">
        <v>( 訪看25 )第    423 号</v>
      </c>
      <c r="AT1346" s="134" t="str">
        <v>( 訪看27 )第     18 号</v>
      </c>
      <c r="AU1346" s="134" t="str">
        <v>( 訪看28 )第     16 号</v>
      </c>
      <c r="AV1346" s="134" t="str">
        <v>( 訪看34 )第     25 号</v>
      </c>
      <c r="AW1346" s="134" t="str">
        <v>( 訪ベⅠ１ )第     38 号</v>
      </c>
      <c r="AX1346" s="134" t="str">
        <v>( 訪看40 )第    467 号</v>
      </c>
      <c r="BM1346" s="134" t="s">
        <v>13151</v>
      </c>
      <c r="BN1346" s="134" t="s">
        <v>13152</v>
      </c>
      <c r="BO1346" s="134" t="s">
        <v>13153</v>
      </c>
      <c r="BP1346" s="134" t="s">
        <v>13154</v>
      </c>
      <c r="BQ1346" s="134" t="s">
        <v>13155</v>
      </c>
      <c r="BR1346" s="134" t="s">
        <v>13156</v>
      </c>
      <c r="BS1346" s="134" t="s">
        <v>13157</v>
      </c>
      <c r="BT1346" s="134" t="s">
        <v>13158</v>
      </c>
      <c r="BU1346" s="134" t="s">
        <v>13159</v>
      </c>
    </row>
    <row r="1347" spans="1:78" ht="75" customHeight="1" thickBot="1">
      <c r="A1347" s="133"/>
      <c r="B1347" s="184"/>
      <c r="C1347" s="140" t="s">
        <v>3815</v>
      </c>
      <c r="D1347" s="184"/>
      <c r="E1347" s="174" t="s">
        <v>3816</v>
      </c>
      <c r="F1347" s="174"/>
      <c r="G1347" s="184"/>
      <c r="H1347" s="175" t="s">
        <v>3817</v>
      </c>
      <c r="I1347" s="175"/>
      <c r="J1347" s="184"/>
      <c r="K1347" s="175" t="s">
        <v>3818</v>
      </c>
      <c r="L1347" s="175"/>
      <c r="M1347" s="184"/>
      <c r="N1347" s="182" t="s">
        <v>3819</v>
      </c>
      <c r="O1347" s="182"/>
      <c r="P1347" s="184"/>
      <c r="Q1347" s="141" t="s">
        <v>3820</v>
      </c>
      <c r="R1347" s="184"/>
      <c r="S1347" s="173" t="s">
        <v>3821</v>
      </c>
      <c r="T1347" s="173"/>
      <c r="U1347" s="173"/>
      <c r="V1347" s="173"/>
      <c r="W1347" s="184"/>
      <c r="X1347" s="133"/>
      <c r="Y1347" s="133"/>
      <c r="AB1347" s="134" t="s">
        <v>9592</v>
      </c>
      <c r="AC1347" s="146" t="str" cm="1">
        <f t="array" ref="AC1347:AD1347">_xlfn.TEXTSPLIT(H1347,CHAR(10))</f>
        <v>株式会社元気な介護</v>
      </c>
      <c r="AD1347" s="146" t="str">
        <v>訪問看護ステーション　くらしさ千歳</v>
      </c>
      <c r="AE1347" s="146" t="s">
        <v>8191</v>
      </c>
      <c r="AF1347" s="134" t="s">
        <v>8414</v>
      </c>
      <c r="AG1347" s="134" t="str" cm="1">
        <f t="array" ref="AG1347">_xlfn.TEXTJOIN(",",TRUE,_xlfn._xlws.FILTER(市町村コード!$B$2:$B$186,ISNUMBER(SEARCH(市町村コード!$B$2:$B$186,K1347))))</f>
        <v>千歳市</v>
      </c>
      <c r="AH1347" s="134" t="s">
        <v>6736</v>
      </c>
      <c r="AI1347" s="134" t="str">
        <f t="shared" si="40"/>
        <v xml:space="preserve">
千歳市本町５丁目１５０２－３メイライズＡ－２</v>
      </c>
      <c r="AJ1347" s="134" t="str">
        <f t="shared" si="41"/>
        <v>〒066－0047</v>
      </c>
      <c r="AK1347" s="134" t="s">
        <v>7207</v>
      </c>
      <c r="AO1347" s="142" t="s">
        <v>3820</v>
      </c>
      <c r="AP1347" s="134" t="str" cm="1">
        <f t="array" ref="AP1347:AV1347">_xlfn.TEXTSPLIT(AO1347,CHAR(10))</f>
        <v>( 訪看10 )第    272 号</v>
      </c>
      <c r="AQ1347" s="134" t="str">
        <v>( 訪看24 )第    394 号</v>
      </c>
      <c r="AR1347" s="134" t="str">
        <v>( 訪看25 )第    655 号</v>
      </c>
      <c r="AS1347" s="134" t="str">
        <v>( 訪看27 )第     83 号</v>
      </c>
      <c r="AT1347" s="134" t="str">
        <v>( 訪看34 )第     26 号</v>
      </c>
      <c r="AU1347" s="134" t="str">
        <v>( 訪ベⅠ１ )第    577 号</v>
      </c>
      <c r="AV1347" s="134" t="str">
        <v>( 訪看41 )第     72 号</v>
      </c>
      <c r="BM1347" s="134" t="s">
        <v>13160</v>
      </c>
      <c r="BN1347" s="134" t="s">
        <v>13161</v>
      </c>
      <c r="BO1347" s="134" t="s">
        <v>13162</v>
      </c>
      <c r="BP1347" s="134" t="s">
        <v>13163</v>
      </c>
      <c r="BQ1347" s="134" t="s">
        <v>13164</v>
      </c>
      <c r="BR1347" s="134" t="s">
        <v>13165</v>
      </c>
      <c r="BS1347" s="134" t="s">
        <v>13166</v>
      </c>
    </row>
    <row r="1348" spans="1:78" ht="57" customHeight="1" thickBot="1">
      <c r="A1348" s="133"/>
      <c r="B1348" s="184"/>
      <c r="C1348" s="140" t="s">
        <v>3822</v>
      </c>
      <c r="D1348" s="184"/>
      <c r="E1348" s="174" t="s">
        <v>3823</v>
      </c>
      <c r="F1348" s="174"/>
      <c r="G1348" s="184"/>
      <c r="H1348" s="175" t="s">
        <v>3824</v>
      </c>
      <c r="I1348" s="175"/>
      <c r="J1348" s="184"/>
      <c r="K1348" s="175" t="s">
        <v>3825</v>
      </c>
      <c r="L1348" s="175"/>
      <c r="M1348" s="184"/>
      <c r="N1348" s="182" t="s">
        <v>3826</v>
      </c>
      <c r="O1348" s="182"/>
      <c r="P1348" s="184"/>
      <c r="Q1348" s="141" t="s">
        <v>3827</v>
      </c>
      <c r="R1348" s="184"/>
      <c r="S1348" s="173" t="s">
        <v>3828</v>
      </c>
      <c r="T1348" s="173"/>
      <c r="U1348" s="173"/>
      <c r="V1348" s="173"/>
      <c r="W1348" s="184"/>
      <c r="X1348" s="133"/>
      <c r="Y1348" s="133"/>
      <c r="AB1348" s="134" t="s">
        <v>9593</v>
      </c>
      <c r="AC1348" s="146" t="str" cm="1">
        <f t="array" ref="AC1348:AD1348">_xlfn.TEXTSPLIT(H1348,CHAR(10))</f>
        <v>株式会社　凛花</v>
      </c>
      <c r="AD1348" s="146" t="str">
        <v>訪問看護ステーション　プレモ</v>
      </c>
      <c r="AE1348" s="146" t="s">
        <v>8415</v>
      </c>
      <c r="AF1348" s="134" t="s">
        <v>8416</v>
      </c>
      <c r="AG1348" s="134" t="str" cm="1">
        <f t="array" ref="AG1348">_xlfn.TEXTJOIN(",",TRUE,_xlfn._xlws.FILTER(市町村コード!$B$2:$B$186,ISNUMBER(SEARCH(市町村コード!$B$2:$B$186,K1348))))</f>
        <v>千歳市</v>
      </c>
      <c r="AH1348" s="134" t="s">
        <v>6736</v>
      </c>
      <c r="AI1348" s="134" t="str">
        <f t="shared" si="40"/>
        <v xml:space="preserve">
千歳市東雲町３丁目１番１７</v>
      </c>
      <c r="AJ1348" s="134" t="str">
        <f t="shared" si="41"/>
        <v>〒066－0042</v>
      </c>
      <c r="AK1348" s="134" t="s">
        <v>7208</v>
      </c>
      <c r="AO1348" s="142" t="s">
        <v>3827</v>
      </c>
      <c r="AP1348" s="134" t="str" cm="1">
        <f t="array" ref="AP1348:AT1348">_xlfn.TEXTSPLIT(AO1348,CHAR(10))</f>
        <v>( 訪看10 )第    325 号</v>
      </c>
      <c r="AQ1348" s="134" t="str">
        <v>( 訪看24 )第    570 号</v>
      </c>
      <c r="AR1348" s="134" t="str">
        <v>( 訪看25 )第    654 号</v>
      </c>
      <c r="AS1348" s="134" t="str">
        <v>( 訪ベⅠ１ )第    613 号</v>
      </c>
      <c r="AT1348" s="134" t="str">
        <v>( 訪看40 )第    272 号</v>
      </c>
      <c r="BM1348" s="134" t="s">
        <v>13167</v>
      </c>
      <c r="BN1348" s="134" t="s">
        <v>13168</v>
      </c>
      <c r="BO1348" s="134" t="s">
        <v>13169</v>
      </c>
      <c r="BP1348" s="134" t="s">
        <v>13170</v>
      </c>
      <c r="BQ1348" s="134" t="s">
        <v>13171</v>
      </c>
    </row>
    <row r="1349" spans="1:78" ht="165" customHeight="1" thickBot="1">
      <c r="A1349" s="133"/>
      <c r="B1349" s="184"/>
      <c r="C1349" s="140" t="s">
        <v>3829</v>
      </c>
      <c r="D1349" s="184"/>
      <c r="E1349" s="174" t="s">
        <v>3830</v>
      </c>
      <c r="F1349" s="174"/>
      <c r="G1349" s="184"/>
      <c r="H1349" s="175" t="s">
        <v>3831</v>
      </c>
      <c r="I1349" s="175"/>
      <c r="J1349" s="184"/>
      <c r="K1349" s="175" t="s">
        <v>3832</v>
      </c>
      <c r="L1349" s="175"/>
      <c r="M1349" s="184"/>
      <c r="N1349" s="182" t="s">
        <v>3833</v>
      </c>
      <c r="O1349" s="182"/>
      <c r="P1349" s="184"/>
      <c r="Q1349" s="141" t="s">
        <v>3834</v>
      </c>
      <c r="R1349" s="184"/>
      <c r="S1349" s="173" t="s">
        <v>3835</v>
      </c>
      <c r="T1349" s="173"/>
      <c r="U1349" s="173"/>
      <c r="V1349" s="173"/>
      <c r="W1349" s="184"/>
      <c r="X1349" s="133"/>
      <c r="Y1349" s="133"/>
      <c r="AB1349" s="134" t="s">
        <v>9594</v>
      </c>
      <c r="AC1349" s="146" t="str" cm="1">
        <f t="array" ref="AC1349:AD1349">_xlfn.TEXTSPLIT(H1349,CHAR(10))</f>
        <v>医療法人北海道家庭医療学センター</v>
      </c>
      <c r="AD1349" s="146" t="str">
        <v>向陽台訪問看護ステーション</v>
      </c>
      <c r="AE1349" s="146" t="s">
        <v>8417</v>
      </c>
      <c r="AF1349" s="134" t="s">
        <v>8418</v>
      </c>
      <c r="AG1349" s="134" t="str" cm="1">
        <f t="array" ref="AG1349">_xlfn.TEXTJOIN(",",TRUE,_xlfn._xlws.FILTER(市町村コード!$B$2:$B$186,ISNUMBER(SEARCH(市町村コード!$B$2:$B$186,K1349))))</f>
        <v>千歳市</v>
      </c>
      <c r="AH1349" s="134" t="s">
        <v>6736</v>
      </c>
      <c r="AI1349" s="134" t="str">
        <f t="shared" si="40"/>
        <v xml:space="preserve">
千歳市柏陽４丁目３－５</v>
      </c>
      <c r="AJ1349" s="134" t="str">
        <f t="shared" si="41"/>
        <v>〒066－0054</v>
      </c>
      <c r="AK1349" s="134" t="s">
        <v>7209</v>
      </c>
      <c r="AO1349" s="142" t="s">
        <v>3834</v>
      </c>
      <c r="AP1349" s="134" t="str" cm="1">
        <f t="array" ref="AP1349:BC1349">_xlfn.TEXTSPLIT(AO1349,CHAR(10))</f>
        <v>( 訪看10 )第    420 号</v>
      </c>
      <c r="AQ1349" s="134" t="str">
        <v>( 訪看23 )第    661 号</v>
      </c>
      <c r="AR1349" s="134" t="str">
        <v>( 訪看25 )第    734 号</v>
      </c>
      <c r="AS1349" s="134" t="str">
        <v>( 訪看26 )第     33 号</v>
      </c>
      <c r="AT1349" s="134" t="str">
        <v>( 訪看27 )第    182 号</v>
      </c>
      <c r="AU1349" s="134" t="str">
        <v>( 訪看28 )第    108 号</v>
      </c>
      <c r="AV1349" s="134" t="str">
        <v>( 訪看機１ )第     33 号</v>
      </c>
      <c r="AW1349" s="134" t="str">
        <v>( 訪看機２ )第     48 号</v>
      </c>
      <c r="AX1349" s="134" t="str">
        <v>( 訪看32 )第     42 号</v>
      </c>
      <c r="AY1349" s="134" t="str">
        <v>( 訪看34 )第     27 号</v>
      </c>
      <c r="AZ1349" s="134" t="str">
        <v>( 訪看35 )第     69 号</v>
      </c>
      <c r="BA1349" s="134" t="str">
        <v>( 訪ベⅠ１ )第     39 号</v>
      </c>
      <c r="BB1349" s="134" t="str">
        <v>( 訪ベⅠ１注 )第    132 号</v>
      </c>
      <c r="BC1349" s="134" t="str">
        <v>( 訪看40 )第    131 号</v>
      </c>
      <c r="BM1349" s="134" t="s">
        <v>13172</v>
      </c>
      <c r="BN1349" s="134" t="s">
        <v>13173</v>
      </c>
      <c r="BO1349" s="134" t="s">
        <v>13174</v>
      </c>
      <c r="BP1349" s="134" t="s">
        <v>13175</v>
      </c>
      <c r="BQ1349" s="134" t="s">
        <v>13176</v>
      </c>
      <c r="BR1349" s="134" t="s">
        <v>13177</v>
      </c>
      <c r="BS1349" s="134" t="s">
        <v>13178</v>
      </c>
      <c r="BT1349" s="134" t="s">
        <v>13179</v>
      </c>
      <c r="BU1349" s="134" t="s">
        <v>13180</v>
      </c>
      <c r="BV1349" s="134" t="s">
        <v>13181</v>
      </c>
      <c r="BW1349" s="134" t="s">
        <v>13182</v>
      </c>
      <c r="BX1349" s="134" t="s">
        <v>13183</v>
      </c>
      <c r="BY1349" s="134" t="s">
        <v>13184</v>
      </c>
      <c r="BZ1349" s="134" t="s">
        <v>13185</v>
      </c>
    </row>
    <row r="1350" spans="1:78" ht="57" customHeight="1" thickBot="1">
      <c r="A1350" s="133"/>
      <c r="B1350" s="184"/>
      <c r="C1350" s="140" t="s">
        <v>3836</v>
      </c>
      <c r="D1350" s="184"/>
      <c r="E1350" s="174" t="s">
        <v>3837</v>
      </c>
      <c r="F1350" s="174"/>
      <c r="G1350" s="184"/>
      <c r="H1350" s="175" t="s">
        <v>3838</v>
      </c>
      <c r="I1350" s="175"/>
      <c r="J1350" s="184"/>
      <c r="K1350" s="175" t="s">
        <v>3839</v>
      </c>
      <c r="L1350" s="175"/>
      <c r="M1350" s="184"/>
      <c r="N1350" s="182" t="s">
        <v>3840</v>
      </c>
      <c r="O1350" s="182"/>
      <c r="P1350" s="184"/>
      <c r="Q1350" s="141" t="s">
        <v>3841</v>
      </c>
      <c r="R1350" s="184"/>
      <c r="S1350" s="173" t="s">
        <v>3842</v>
      </c>
      <c r="T1350" s="173"/>
      <c r="U1350" s="173"/>
      <c r="V1350" s="173"/>
      <c r="W1350" s="184"/>
      <c r="X1350" s="133"/>
      <c r="Y1350" s="133"/>
      <c r="AB1350" s="134" t="s">
        <v>9595</v>
      </c>
      <c r="AC1350" s="146" t="str" cm="1">
        <f t="array" ref="AC1350:AD1350">_xlfn.TEXTSPLIT(H1350,CHAR(10))</f>
        <v>株式会社ＮＯＹＡＵ</v>
      </c>
      <c r="AD1350" s="146" t="str">
        <v>訪問看護ステーションつばさ</v>
      </c>
      <c r="AE1350" s="146" t="s">
        <v>7880</v>
      </c>
      <c r="AF1350" s="134" t="s">
        <v>8419</v>
      </c>
      <c r="AG1350" s="134" t="str" cm="1">
        <f t="array" ref="AG1350">_xlfn.TEXTJOIN(",",TRUE,_xlfn._xlws.FILTER(市町村コード!$B$2:$B$186,ISNUMBER(SEARCH(市町村コード!$B$2:$B$186,K1350))))</f>
        <v>千歳市</v>
      </c>
      <c r="AH1350" s="134" t="s">
        <v>6736</v>
      </c>
      <c r="AI1350" s="134" t="str">
        <f t="shared" si="40"/>
        <v xml:space="preserve">
千歳市緑町１丁目３番２２号（看護小規模多機能型居宅介護　ＶＩＡＲＥＳＴ　千歳緑町内）</v>
      </c>
      <c r="AJ1350" s="134" t="str">
        <f t="shared" si="41"/>
        <v>〒066－0074</v>
      </c>
      <c r="AK1350" s="134" t="s">
        <v>7210</v>
      </c>
      <c r="AO1350" s="142" t="s">
        <v>3841</v>
      </c>
      <c r="AP1350" s="134" t="str" cm="1">
        <f t="array" ref="AP1350:AU1350">_xlfn.TEXTSPLIT(AO1350,CHAR(10))</f>
        <v>( 訪看10 )第    647 号</v>
      </c>
      <c r="AQ1350" s="134" t="str">
        <v>( 訪看24 )第    796 号</v>
      </c>
      <c r="AR1350" s="134" t="str">
        <v>( 訪看25 )第    870 号</v>
      </c>
      <c r="AS1350" s="134" t="str">
        <v>( 訪看27 )第    343 号</v>
      </c>
      <c r="AT1350" s="134" t="str">
        <v>( 訪看28 )第    229 号</v>
      </c>
      <c r="AU1350" s="134" t="str">
        <v>( 訪看40 )第    199 号</v>
      </c>
      <c r="BM1350" s="134" t="s">
        <v>13186</v>
      </c>
      <c r="BN1350" s="134" t="s">
        <v>13187</v>
      </c>
      <c r="BO1350" s="134" t="s">
        <v>13188</v>
      </c>
      <c r="BP1350" s="134" t="s">
        <v>13189</v>
      </c>
      <c r="BQ1350" s="134" t="s">
        <v>13190</v>
      </c>
      <c r="BR1350" s="134" t="s">
        <v>13191</v>
      </c>
    </row>
    <row r="1351" spans="1:78" ht="23.1" customHeight="1" thickBot="1">
      <c r="A1351" s="133"/>
      <c r="B1351" s="184"/>
      <c r="C1351" s="133"/>
      <c r="D1351" s="184"/>
      <c r="E1351" s="133"/>
      <c r="F1351" s="133"/>
      <c r="G1351" s="184"/>
      <c r="H1351" s="133"/>
      <c r="I1351" s="133"/>
      <c r="J1351" s="184"/>
      <c r="K1351" s="133"/>
      <c r="L1351" s="133"/>
      <c r="M1351" s="184"/>
      <c r="N1351" s="133"/>
      <c r="O1351" s="133"/>
      <c r="P1351" s="184"/>
      <c r="Q1351" s="133"/>
      <c r="R1351" s="184"/>
      <c r="S1351" s="133"/>
      <c r="T1351" s="133"/>
      <c r="U1351" s="133"/>
      <c r="V1351" s="133"/>
      <c r="W1351" s="184"/>
      <c r="X1351" s="133"/>
      <c r="Y1351" s="133"/>
      <c r="AB1351" s="134" t="s">
        <v>6911</v>
      </c>
      <c r="AC1351" s="146" t="e" cm="1">
        <f t="array" ref="AC1351">_xlfn.TEXTSPLIT(H1351,CHAR(10))</f>
        <v>#VALUE!</v>
      </c>
      <c r="AD1351" s="146"/>
      <c r="AE1351" s="146" t="e">
        <v>#VALUE!</v>
      </c>
      <c r="AG1351" s="134" t="e" cm="1" vm="1">
        <f t="array" ref="AG1351">_xlfn.TEXTJOIN(",",TRUE,_xlfn._xlws.FILTER(市町村コード!$B$2:$B$186,ISNUMBER(SEARCH(市町村コード!$B$2:$B$186,K1351))))</f>
        <v>#VALUE!</v>
      </c>
      <c r="AH1351" s="134" t="e" vm="1">
        <v>#VALUE!</v>
      </c>
      <c r="AI1351" s="134" t="str">
        <f t="shared" si="40"/>
        <v/>
      </c>
      <c r="AJ1351" s="134" t="str">
        <f t="shared" si="41"/>
        <v/>
      </c>
      <c r="AK1351" s="134" t="s">
        <v>6911</v>
      </c>
      <c r="AO1351" s="133"/>
      <c r="AP1351" s="134" t="e" cm="1">
        <f t="array" ref="AP1351">_xlfn.TEXTSPLIT(AO1351,CHAR(10))</f>
        <v>#VALUE!</v>
      </c>
      <c r="BM1351" s="134" t="e">
        <v>#VALUE!</v>
      </c>
    </row>
    <row r="1352" spans="1:78" ht="0.95" customHeight="1">
      <c r="A1352" s="133"/>
      <c r="B1352" s="183"/>
      <c r="C1352" s="183"/>
      <c r="D1352" s="183"/>
      <c r="E1352" s="183"/>
      <c r="F1352" s="183"/>
      <c r="G1352" s="183"/>
      <c r="H1352" s="183"/>
      <c r="I1352" s="183"/>
      <c r="J1352" s="183"/>
      <c r="K1352" s="183"/>
      <c r="L1352" s="183"/>
      <c r="M1352" s="183"/>
      <c r="N1352" s="183"/>
      <c r="O1352" s="183"/>
      <c r="P1352" s="183"/>
      <c r="Q1352" s="183"/>
      <c r="R1352" s="183"/>
      <c r="S1352" s="183"/>
      <c r="T1352" s="183"/>
      <c r="U1352" s="183"/>
      <c r="V1352" s="183"/>
      <c r="W1352" s="133"/>
      <c r="X1352" s="133"/>
      <c r="Y1352" s="133"/>
      <c r="AB1352" s="134" t="s">
        <v>6911</v>
      </c>
      <c r="AC1352" s="146" t="e" cm="1">
        <f t="array" ref="AC1352">_xlfn.TEXTSPLIT(H1352,CHAR(10))</f>
        <v>#VALUE!</v>
      </c>
      <c r="AD1352" s="146"/>
      <c r="AE1352" s="146" t="e">
        <v>#VALUE!</v>
      </c>
      <c r="AG1352" s="134" t="e" cm="1" vm="1">
        <f t="array" ref="AG1352">_xlfn.TEXTJOIN(",",TRUE,_xlfn._xlws.FILTER(市町村コード!$B$2:$B$186,ISNUMBER(SEARCH(市町村コード!$B$2:$B$186,K1352))))</f>
        <v>#VALUE!</v>
      </c>
      <c r="AH1352" s="134" t="e" vm="1">
        <v>#VALUE!</v>
      </c>
      <c r="AI1352" s="134" t="str">
        <f t="shared" si="40"/>
        <v/>
      </c>
      <c r="AJ1352" s="134" t="str">
        <f t="shared" si="41"/>
        <v/>
      </c>
      <c r="AK1352" s="134" t="s">
        <v>6911</v>
      </c>
      <c r="AP1352" s="134" t="e" cm="1">
        <f t="array" ref="AP1352">_xlfn.TEXTSPLIT(AO1352,CHAR(10))</f>
        <v>#VALUE!</v>
      </c>
      <c r="BM1352" s="134" t="e">
        <v>#VALUE!</v>
      </c>
    </row>
    <row r="1353" spans="1:78" ht="60" customHeight="1">
      <c r="A1353" s="133"/>
      <c r="B1353" s="133"/>
      <c r="C1353" s="133"/>
      <c r="D1353" s="133"/>
      <c r="E1353" s="133"/>
      <c r="F1353" s="133"/>
      <c r="G1353" s="133"/>
      <c r="H1353" s="133"/>
      <c r="I1353" s="133"/>
      <c r="J1353" s="133"/>
      <c r="K1353" s="133"/>
      <c r="L1353" s="133"/>
      <c r="M1353" s="133"/>
      <c r="N1353" s="133"/>
      <c r="O1353" s="133"/>
      <c r="P1353" s="133"/>
      <c r="Q1353" s="133"/>
      <c r="R1353" s="133"/>
      <c r="S1353" s="133"/>
      <c r="T1353" s="133"/>
      <c r="U1353" s="133"/>
      <c r="V1353" s="133"/>
      <c r="W1353" s="133"/>
      <c r="X1353" s="133"/>
      <c r="Y1353" s="133"/>
      <c r="AB1353" s="134" t="s">
        <v>6911</v>
      </c>
      <c r="AC1353" s="146" t="e" cm="1">
        <f t="array" ref="AC1353">_xlfn.TEXTSPLIT(H1353,CHAR(10))</f>
        <v>#VALUE!</v>
      </c>
      <c r="AD1353" s="146"/>
      <c r="AE1353" s="146" t="e">
        <v>#VALUE!</v>
      </c>
      <c r="AG1353" s="134" t="e" cm="1" vm="1">
        <f t="array" ref="AG1353">_xlfn.TEXTJOIN(",",TRUE,_xlfn._xlws.FILTER(市町村コード!$B$2:$B$186,ISNUMBER(SEARCH(市町村コード!$B$2:$B$186,K1353))))</f>
        <v>#VALUE!</v>
      </c>
      <c r="AH1353" s="134" t="e" vm="1">
        <v>#VALUE!</v>
      </c>
      <c r="AI1353" s="134" t="str">
        <f t="shared" ref="AI1353:AI1416" si="42">MID(K1353,10,300)</f>
        <v/>
      </c>
      <c r="AJ1353" s="134" t="str">
        <f t="shared" ref="AJ1353:AJ1416" si="43">LEFT(K1353,9)</f>
        <v/>
      </c>
      <c r="AK1353" s="134" t="s">
        <v>6911</v>
      </c>
      <c r="AO1353" s="133"/>
      <c r="AP1353" s="134" t="e" cm="1">
        <f t="array" ref="AP1353">_xlfn.TEXTSPLIT(AO1353,CHAR(10))</f>
        <v>#VALUE!</v>
      </c>
      <c r="BM1353" s="134" t="e">
        <v>#VALUE!</v>
      </c>
    </row>
    <row r="1354" spans="1:78" ht="12" customHeight="1">
      <c r="A1354" s="133"/>
      <c r="B1354" s="133"/>
      <c r="C1354" s="133"/>
      <c r="D1354" s="133"/>
      <c r="E1354" s="133"/>
      <c r="F1354" s="133"/>
      <c r="G1354" s="133"/>
      <c r="H1354" s="133"/>
      <c r="I1354" s="133"/>
      <c r="J1354" s="133"/>
      <c r="K1354" s="133"/>
      <c r="L1354" s="133"/>
      <c r="M1354" s="133"/>
      <c r="N1354" s="133"/>
      <c r="O1354" s="133"/>
      <c r="P1354" s="133"/>
      <c r="Q1354" s="133"/>
      <c r="R1354" s="133"/>
      <c r="S1354" s="133"/>
      <c r="T1354" s="133"/>
      <c r="U1354" s="133"/>
      <c r="V1354" s="133"/>
      <c r="W1354" s="133"/>
      <c r="X1354" s="133"/>
      <c r="Y1354" s="133"/>
      <c r="AB1354" s="134" t="s">
        <v>6911</v>
      </c>
      <c r="AC1354" s="146" t="e" cm="1">
        <f t="array" ref="AC1354">_xlfn.TEXTSPLIT(H1354,CHAR(10))</f>
        <v>#VALUE!</v>
      </c>
      <c r="AD1354" s="146"/>
      <c r="AE1354" s="146" t="e">
        <v>#VALUE!</v>
      </c>
      <c r="AG1354" s="134" t="e" cm="1" vm="1">
        <f t="array" ref="AG1354">_xlfn.TEXTJOIN(",",TRUE,_xlfn._xlws.FILTER(市町村コード!$B$2:$B$186,ISNUMBER(SEARCH(市町村コード!$B$2:$B$186,K1354))))</f>
        <v>#VALUE!</v>
      </c>
      <c r="AH1354" s="134" t="e" vm="1">
        <v>#VALUE!</v>
      </c>
      <c r="AI1354" s="134" t="str">
        <f t="shared" si="42"/>
        <v/>
      </c>
      <c r="AJ1354" s="134" t="str">
        <f t="shared" si="43"/>
        <v/>
      </c>
      <c r="AK1354" s="134" t="s">
        <v>6911</v>
      </c>
      <c r="AO1354" s="133"/>
      <c r="AP1354" s="134" t="e" cm="1">
        <f t="array" ref="AP1354">_xlfn.TEXTSPLIT(AO1354,CHAR(10))</f>
        <v>#VALUE!</v>
      </c>
      <c r="BM1354" s="134" t="e">
        <v>#VALUE!</v>
      </c>
    </row>
    <row r="1355" spans="1:78" ht="8.1" customHeight="1">
      <c r="A1355" s="133"/>
      <c r="B1355" s="133"/>
      <c r="C1355" s="133"/>
      <c r="D1355" s="133"/>
      <c r="E1355" s="133"/>
      <c r="F1355" s="133"/>
      <c r="G1355" s="133"/>
      <c r="H1355" s="133"/>
      <c r="I1355" s="178" t="s">
        <v>476</v>
      </c>
      <c r="J1355" s="178"/>
      <c r="K1355" s="178"/>
      <c r="L1355" s="133"/>
      <c r="M1355" s="133"/>
      <c r="N1355" s="133"/>
      <c r="O1355" s="133"/>
      <c r="P1355" s="133"/>
      <c r="Q1355" s="133"/>
      <c r="R1355" s="133"/>
      <c r="S1355" s="133"/>
      <c r="T1355" s="133"/>
      <c r="U1355" s="133"/>
      <c r="V1355" s="133"/>
      <c r="W1355" s="133"/>
      <c r="X1355" s="133"/>
      <c r="Y1355" s="133"/>
      <c r="AB1355" s="134" t="s">
        <v>6911</v>
      </c>
      <c r="AC1355" s="146" t="e" cm="1">
        <f t="array" ref="AC1355">_xlfn.TEXTSPLIT(H1355,CHAR(10))</f>
        <v>#VALUE!</v>
      </c>
      <c r="AD1355" s="146"/>
      <c r="AE1355" s="146" t="e">
        <v>#VALUE!</v>
      </c>
      <c r="AG1355" s="134" t="e" cm="1" vm="1">
        <f t="array" ref="AG1355">_xlfn.TEXTJOIN(",",TRUE,_xlfn._xlws.FILTER(市町村コード!$B$2:$B$186,ISNUMBER(SEARCH(市町村コード!$B$2:$B$186,K1355))))</f>
        <v>#VALUE!</v>
      </c>
      <c r="AH1355" s="134" t="e" vm="1">
        <v>#VALUE!</v>
      </c>
      <c r="AI1355" s="134" t="str">
        <f t="shared" si="42"/>
        <v/>
      </c>
      <c r="AJ1355" s="134" t="str">
        <f t="shared" si="43"/>
        <v/>
      </c>
      <c r="AK1355" s="134" t="s">
        <v>6911</v>
      </c>
      <c r="AO1355" s="133"/>
      <c r="AP1355" s="134" t="e" cm="1">
        <f t="array" ref="AP1355">_xlfn.TEXTSPLIT(AO1355,CHAR(10))</f>
        <v>#VALUE!</v>
      </c>
      <c r="BM1355" s="134" t="e">
        <v>#VALUE!</v>
      </c>
    </row>
    <row r="1356" spans="1:78" ht="12" customHeight="1">
      <c r="A1356" s="133"/>
      <c r="B1356" s="179"/>
      <c r="C1356" s="179"/>
      <c r="D1356" s="179"/>
      <c r="E1356" s="179"/>
      <c r="F1356" s="133"/>
      <c r="G1356" s="133"/>
      <c r="H1356" s="133"/>
      <c r="I1356" s="178"/>
      <c r="J1356" s="178"/>
      <c r="K1356" s="178"/>
      <c r="L1356" s="133"/>
      <c r="M1356" s="133"/>
      <c r="N1356" s="133"/>
      <c r="O1356" s="133"/>
      <c r="P1356" s="133"/>
      <c r="Q1356" s="133"/>
      <c r="R1356" s="133"/>
      <c r="S1356" s="133"/>
      <c r="T1356" s="133"/>
      <c r="U1356" s="133"/>
      <c r="V1356" s="133"/>
      <c r="W1356" s="133"/>
      <c r="X1356" s="133"/>
      <c r="Y1356" s="133"/>
      <c r="AB1356" s="134" t="s">
        <v>6911</v>
      </c>
      <c r="AC1356" s="146" t="e" cm="1">
        <f t="array" ref="AC1356">_xlfn.TEXTSPLIT(H1356,CHAR(10))</f>
        <v>#VALUE!</v>
      </c>
      <c r="AD1356" s="146"/>
      <c r="AE1356" s="146" t="e">
        <v>#VALUE!</v>
      </c>
      <c r="AG1356" s="134" t="e" cm="1" vm="1">
        <f t="array" ref="AG1356">_xlfn.TEXTJOIN(",",TRUE,_xlfn._xlws.FILTER(市町村コード!$B$2:$B$186,ISNUMBER(SEARCH(市町村コード!$B$2:$B$186,K1356))))</f>
        <v>#VALUE!</v>
      </c>
      <c r="AH1356" s="134" t="e" vm="1">
        <v>#VALUE!</v>
      </c>
      <c r="AI1356" s="134" t="str">
        <f t="shared" si="42"/>
        <v/>
      </c>
      <c r="AJ1356" s="134" t="str">
        <f t="shared" si="43"/>
        <v/>
      </c>
      <c r="AK1356" s="134" t="s">
        <v>6911</v>
      </c>
      <c r="AO1356" s="133"/>
      <c r="AP1356" s="134" t="e" cm="1">
        <f t="array" ref="AP1356">_xlfn.TEXTSPLIT(AO1356,CHAR(10))</f>
        <v>#VALUE!</v>
      </c>
      <c r="BM1356" s="134" t="e">
        <v>#VALUE!</v>
      </c>
    </row>
    <row r="1357" spans="1:78" ht="14.1" customHeight="1">
      <c r="A1357" s="133"/>
      <c r="B1357" s="133"/>
      <c r="C1357" s="180" t="s">
        <v>477</v>
      </c>
      <c r="D1357" s="180"/>
      <c r="E1357" s="180"/>
      <c r="F1357" s="180"/>
      <c r="G1357" s="180"/>
      <c r="H1357" s="180"/>
      <c r="I1357" s="180"/>
      <c r="J1357" s="180"/>
      <c r="K1357" s="180"/>
      <c r="L1357" s="133"/>
      <c r="M1357" s="133"/>
      <c r="N1357" s="133"/>
      <c r="O1357" s="181" t="s">
        <v>478</v>
      </c>
      <c r="P1357" s="181"/>
      <c r="Q1357" s="181"/>
      <c r="R1357" s="181"/>
      <c r="S1357" s="181"/>
      <c r="T1357" s="135" t="s">
        <v>1084</v>
      </c>
      <c r="U1357" s="136" t="s">
        <v>480</v>
      </c>
      <c r="V1357" s="133"/>
      <c r="W1357" s="133"/>
      <c r="X1357" s="133"/>
      <c r="Y1357" s="133"/>
      <c r="AB1357" s="134" t="s">
        <v>6911</v>
      </c>
      <c r="AC1357" s="146" t="e" cm="1">
        <f t="array" ref="AC1357">_xlfn.TEXTSPLIT(H1357,CHAR(10))</f>
        <v>#VALUE!</v>
      </c>
      <c r="AD1357" s="146"/>
      <c r="AE1357" s="146" t="e">
        <v>#VALUE!</v>
      </c>
      <c r="AG1357" s="134" t="e" cm="1" vm="1">
        <f t="array" ref="AG1357">_xlfn.TEXTJOIN(",",TRUE,_xlfn._xlws.FILTER(市町村コード!$B$2:$B$186,ISNUMBER(SEARCH(市町村コード!$B$2:$B$186,K1357))))</f>
        <v>#VALUE!</v>
      </c>
      <c r="AH1357" s="134" t="e" vm="1">
        <v>#VALUE!</v>
      </c>
      <c r="AI1357" s="134" t="str">
        <f t="shared" si="42"/>
        <v/>
      </c>
      <c r="AJ1357" s="134" t="str">
        <f t="shared" si="43"/>
        <v/>
      </c>
      <c r="AK1357" s="134" t="s">
        <v>6911</v>
      </c>
      <c r="AP1357" s="134" t="e" cm="1">
        <f t="array" ref="AP1357">_xlfn.TEXTSPLIT(AO1357,CHAR(10))</f>
        <v>#VALUE!</v>
      </c>
      <c r="BM1357" s="134" t="e">
        <v>#VALUE!</v>
      </c>
    </row>
    <row r="1358" spans="1:78" ht="0.95" customHeight="1" thickBot="1">
      <c r="A1358" s="133"/>
      <c r="B1358" s="133"/>
      <c r="C1358" s="133"/>
      <c r="D1358" s="133"/>
      <c r="E1358" s="133"/>
      <c r="F1358" s="133"/>
      <c r="G1358" s="133"/>
      <c r="H1358" s="133"/>
      <c r="I1358" s="133"/>
      <c r="J1358" s="133"/>
      <c r="K1358" s="133"/>
      <c r="L1358" s="133"/>
      <c r="M1358" s="133"/>
      <c r="N1358" s="133"/>
      <c r="O1358" s="133"/>
      <c r="P1358" s="133"/>
      <c r="Q1358" s="133"/>
      <c r="R1358" s="133"/>
      <c r="S1358" s="133"/>
      <c r="T1358" s="133"/>
      <c r="U1358" s="133"/>
      <c r="V1358" s="133"/>
      <c r="W1358" s="133"/>
      <c r="X1358" s="133"/>
      <c r="Y1358" s="133"/>
      <c r="AB1358" s="134" t="s">
        <v>6911</v>
      </c>
      <c r="AC1358" s="146" t="e" cm="1">
        <f t="array" ref="AC1358">_xlfn.TEXTSPLIT(H1358,CHAR(10))</f>
        <v>#VALUE!</v>
      </c>
      <c r="AD1358" s="146"/>
      <c r="AE1358" s="146" t="e">
        <v>#VALUE!</v>
      </c>
      <c r="AG1358" s="134" t="e" cm="1" vm="1">
        <f t="array" ref="AG1358">_xlfn.TEXTJOIN(",",TRUE,_xlfn._xlws.FILTER(市町村コード!$B$2:$B$186,ISNUMBER(SEARCH(市町村コード!$B$2:$B$186,K1358))))</f>
        <v>#VALUE!</v>
      </c>
      <c r="AH1358" s="134" t="e" vm="1">
        <v>#VALUE!</v>
      </c>
      <c r="AI1358" s="134" t="str">
        <f t="shared" si="42"/>
        <v/>
      </c>
      <c r="AJ1358" s="134" t="str">
        <f t="shared" si="43"/>
        <v/>
      </c>
      <c r="AK1358" s="134" t="s">
        <v>6911</v>
      </c>
      <c r="AO1358" s="133"/>
      <c r="AP1358" s="134" t="e" cm="1">
        <f t="array" ref="AP1358">_xlfn.TEXTSPLIT(AO1358,CHAR(10))</f>
        <v>#VALUE!</v>
      </c>
      <c r="BM1358" s="134" t="e">
        <v>#VALUE!</v>
      </c>
    </row>
    <row r="1359" spans="1:78" ht="0.95" customHeight="1">
      <c r="A1359" s="133"/>
      <c r="B1359" s="176"/>
      <c r="C1359" s="176"/>
      <c r="D1359" s="176"/>
      <c r="E1359" s="176"/>
      <c r="F1359" s="176"/>
      <c r="G1359" s="176"/>
      <c r="H1359" s="176"/>
      <c r="I1359" s="176"/>
      <c r="J1359" s="176"/>
      <c r="K1359" s="176"/>
      <c r="L1359" s="176"/>
      <c r="M1359" s="176"/>
      <c r="N1359" s="176"/>
      <c r="O1359" s="176"/>
      <c r="P1359" s="176"/>
      <c r="Q1359" s="176"/>
      <c r="R1359" s="176"/>
      <c r="S1359" s="176"/>
      <c r="T1359" s="176"/>
      <c r="U1359" s="176"/>
      <c r="V1359" s="176"/>
      <c r="W1359" s="176"/>
      <c r="X1359" s="133"/>
      <c r="Y1359" s="133"/>
      <c r="AB1359" s="134" t="s">
        <v>6911</v>
      </c>
      <c r="AC1359" s="146" t="e" cm="1">
        <f t="array" ref="AC1359">_xlfn.TEXTSPLIT(H1359,CHAR(10))</f>
        <v>#VALUE!</v>
      </c>
      <c r="AD1359" s="146"/>
      <c r="AE1359" s="146" t="e">
        <v>#VALUE!</v>
      </c>
      <c r="AG1359" s="134" t="e" cm="1" vm="1">
        <f t="array" ref="AG1359">_xlfn.TEXTJOIN(",",TRUE,_xlfn._xlws.FILTER(市町村コード!$B$2:$B$186,ISNUMBER(SEARCH(市町村コード!$B$2:$B$186,K1359))))</f>
        <v>#VALUE!</v>
      </c>
      <c r="AH1359" s="134" t="e" vm="1">
        <v>#VALUE!</v>
      </c>
      <c r="AI1359" s="134" t="str">
        <f t="shared" si="42"/>
        <v/>
      </c>
      <c r="AJ1359" s="134" t="str">
        <f t="shared" si="43"/>
        <v/>
      </c>
      <c r="AK1359" s="134" t="s">
        <v>6911</v>
      </c>
      <c r="AP1359" s="134" t="e" cm="1">
        <f t="array" ref="AP1359">_xlfn.TEXTSPLIT(AO1359,CHAR(10))</f>
        <v>#VALUE!</v>
      </c>
      <c r="BM1359" s="134" t="e">
        <v>#VALUE!</v>
      </c>
    </row>
    <row r="1360" spans="1:78" ht="15.95" customHeight="1" thickBot="1">
      <c r="A1360" s="133"/>
      <c r="B1360" s="137"/>
      <c r="C1360" s="138" t="s">
        <v>481</v>
      </c>
      <c r="D1360" s="137"/>
      <c r="E1360" s="177" t="s">
        <v>482</v>
      </c>
      <c r="F1360" s="177"/>
      <c r="G1360" s="137"/>
      <c r="H1360" s="177" t="s">
        <v>483</v>
      </c>
      <c r="I1360" s="177"/>
      <c r="J1360" s="137"/>
      <c r="K1360" s="177" t="s">
        <v>484</v>
      </c>
      <c r="L1360" s="177"/>
      <c r="M1360" s="137"/>
      <c r="N1360" s="177" t="s">
        <v>485</v>
      </c>
      <c r="O1360" s="177"/>
      <c r="P1360" s="137"/>
      <c r="Q1360" s="139" t="s">
        <v>486</v>
      </c>
      <c r="R1360" s="137"/>
      <c r="S1360" s="177" t="s">
        <v>487</v>
      </c>
      <c r="T1360" s="177"/>
      <c r="U1360" s="177"/>
      <c r="V1360" s="177"/>
      <c r="W1360" s="137"/>
      <c r="X1360" s="133"/>
      <c r="Y1360" s="133"/>
      <c r="AB1360" s="134" t="s">
        <v>482</v>
      </c>
      <c r="AC1360" s="146" t="str" cm="1">
        <f t="array" ref="AC1360">_xlfn.TEXTSPLIT(H1360,CHAR(10))</f>
        <v>事業者名/事業所名</v>
      </c>
      <c r="AD1360" s="146"/>
      <c r="AE1360" s="146" t="s">
        <v>483</v>
      </c>
      <c r="AG1360" s="134" t="e" cm="1" vm="1">
        <f t="array" ref="AG1360">_xlfn.TEXTJOIN(",",TRUE,_xlfn._xlws.FILTER(市町村コード!$B$2:$B$186,ISNUMBER(SEARCH(市町村コード!$B$2:$B$186,K1360))))</f>
        <v>#VALUE!</v>
      </c>
      <c r="AH1360" s="134" t="e" vm="1">
        <v>#VALUE!</v>
      </c>
      <c r="AI1360" s="134" t="str">
        <f t="shared" si="42"/>
        <v/>
      </c>
      <c r="AJ1360" s="134" t="str">
        <f t="shared" si="43"/>
        <v>事業所所在地</v>
      </c>
      <c r="AK1360" s="134" t="s">
        <v>484</v>
      </c>
      <c r="AO1360" s="139" t="s">
        <v>486</v>
      </c>
      <c r="AP1360" s="134" t="str" cm="1">
        <f t="array" ref="AP1360">_xlfn.TEXTSPLIT(AO1360,CHAR(10))</f>
        <v>受理番号</v>
      </c>
      <c r="BM1360" s="134" t="s">
        <v>486</v>
      </c>
    </row>
    <row r="1361" spans="1:71" ht="45.95" customHeight="1" thickBot="1">
      <c r="A1361" s="133"/>
      <c r="B1361" s="184"/>
      <c r="C1361" s="140" t="s">
        <v>3843</v>
      </c>
      <c r="D1361" s="184"/>
      <c r="E1361" s="174" t="s">
        <v>3844</v>
      </c>
      <c r="F1361" s="174"/>
      <c r="G1361" s="184"/>
      <c r="H1361" s="175" t="s">
        <v>3845</v>
      </c>
      <c r="I1361" s="175"/>
      <c r="J1361" s="184"/>
      <c r="K1361" s="175" t="s">
        <v>3846</v>
      </c>
      <c r="L1361" s="175"/>
      <c r="M1361" s="184"/>
      <c r="N1361" s="182" t="s">
        <v>3847</v>
      </c>
      <c r="O1361" s="182"/>
      <c r="P1361" s="184"/>
      <c r="Q1361" s="141" t="s">
        <v>3848</v>
      </c>
      <c r="R1361" s="184"/>
      <c r="S1361" s="173" t="s">
        <v>3849</v>
      </c>
      <c r="T1361" s="173"/>
      <c r="U1361" s="173"/>
      <c r="V1361" s="173"/>
      <c r="W1361" s="184"/>
      <c r="X1361" s="133"/>
      <c r="Y1361" s="133"/>
      <c r="AB1361" s="134" t="s">
        <v>9596</v>
      </c>
      <c r="AC1361" s="146" t="str" cm="1">
        <f t="array" ref="AC1361:AD1361">_xlfn.TEXTSPLIT(H1361,CHAR(10))</f>
        <v>合同会社　ＳＴＹ</v>
      </c>
      <c r="AD1361" s="146" t="str">
        <v>訪問看護ステーションポライト</v>
      </c>
      <c r="AE1361" s="146" t="s">
        <v>8420</v>
      </c>
      <c r="AF1361" s="134" t="s">
        <v>8421</v>
      </c>
      <c r="AG1361" s="134" t="str" cm="1">
        <f t="array" ref="AG1361">_xlfn.TEXTJOIN(",",TRUE,_xlfn._xlws.FILTER(市町村コード!$B$2:$B$186,ISNUMBER(SEARCH(市町村コード!$B$2:$B$186,K1361))))</f>
        <v>千歳市</v>
      </c>
      <c r="AH1361" s="134" t="s">
        <v>6736</v>
      </c>
      <c r="AI1361" s="134" t="str">
        <f t="shared" si="42"/>
        <v xml:space="preserve">
千歳市あずさ５丁目２－１３Ｐｕｒｅ　ＰａｌａｃｅⅡＡ棟</v>
      </c>
      <c r="AJ1361" s="134" t="str">
        <f t="shared" si="43"/>
        <v>〒066－0076</v>
      </c>
      <c r="AK1361" s="134" t="s">
        <v>7211</v>
      </c>
      <c r="AO1361" s="142" t="s">
        <v>3848</v>
      </c>
      <c r="AP1361" s="134" t="str" cm="1">
        <f t="array" ref="AP1361:AR1361">_xlfn.TEXTSPLIT(AO1361,CHAR(10))</f>
        <v>( 訪看23 )第    861 号</v>
      </c>
      <c r="AQ1361" s="134" t="str">
        <v>( 訪看25 )第    933 号</v>
      </c>
      <c r="AR1361" s="134" t="str">
        <v>( 訪看40 )第     92 号</v>
      </c>
      <c r="BM1361" s="134" t="s">
        <v>13192</v>
      </c>
      <c r="BN1361" s="134" t="s">
        <v>13193</v>
      </c>
      <c r="BO1361" s="134" t="s">
        <v>13194</v>
      </c>
    </row>
    <row r="1362" spans="1:71" ht="45.95" customHeight="1" thickBot="1">
      <c r="A1362" s="133"/>
      <c r="B1362" s="184"/>
      <c r="C1362" s="140" t="s">
        <v>3850</v>
      </c>
      <c r="D1362" s="184"/>
      <c r="E1362" s="174" t="s">
        <v>3851</v>
      </c>
      <c r="F1362" s="174"/>
      <c r="G1362" s="184"/>
      <c r="H1362" s="175" t="s">
        <v>3852</v>
      </c>
      <c r="I1362" s="175"/>
      <c r="J1362" s="184"/>
      <c r="K1362" s="175" t="s">
        <v>3853</v>
      </c>
      <c r="L1362" s="175"/>
      <c r="M1362" s="184"/>
      <c r="N1362" s="182" t="s">
        <v>3854</v>
      </c>
      <c r="O1362" s="182"/>
      <c r="P1362" s="184"/>
      <c r="Q1362" s="141" t="s">
        <v>3855</v>
      </c>
      <c r="R1362" s="184"/>
      <c r="S1362" s="173" t="s">
        <v>3856</v>
      </c>
      <c r="T1362" s="173"/>
      <c r="U1362" s="173"/>
      <c r="V1362" s="173"/>
      <c r="W1362" s="184"/>
      <c r="X1362" s="133"/>
      <c r="Y1362" s="133"/>
      <c r="AB1362" s="134" t="s">
        <v>9597</v>
      </c>
      <c r="AC1362" s="146" t="str" cm="1">
        <f t="array" ref="AC1362:AD1362">_xlfn.TEXTSPLIT(H1362,CHAR(10))</f>
        <v>株式会社　ＭＣＬ</v>
      </c>
      <c r="AD1362" s="146" t="str">
        <v>ナーシングビラ訪問看護</v>
      </c>
      <c r="AE1362" s="146" t="s">
        <v>8422</v>
      </c>
      <c r="AF1362" s="134" t="s">
        <v>8423</v>
      </c>
      <c r="AG1362" s="134" t="str" cm="1">
        <f t="array" ref="AG1362">_xlfn.TEXTJOIN(",",TRUE,_xlfn._xlws.FILTER(市町村コード!$B$2:$B$186,ISNUMBER(SEARCH(市町村コード!$B$2:$B$186,K1362))))</f>
        <v>千歳市</v>
      </c>
      <c r="AH1362" s="134" t="s">
        <v>6736</v>
      </c>
      <c r="AI1362" s="134" t="str">
        <f t="shared" si="42"/>
        <v xml:space="preserve">
千歳市里美２丁目２番６号第３ビジュアルコーポ１０１号室</v>
      </c>
      <c r="AJ1362" s="134" t="str">
        <f t="shared" si="43"/>
        <v>〒066－0055</v>
      </c>
      <c r="AK1362" s="134" t="s">
        <v>7212</v>
      </c>
      <c r="AO1362" s="142" t="s">
        <v>3855</v>
      </c>
      <c r="AP1362" s="134" t="str" cm="1">
        <f t="array" ref="AP1362:AR1362">_xlfn.TEXTSPLIT(AO1362,CHAR(10))</f>
        <v>( 訪看24 )第    849 号</v>
      </c>
      <c r="AQ1362" s="134" t="str">
        <v>( 訪看25 )第    921 号</v>
      </c>
      <c r="AR1362" s="134" t="str">
        <v>( 訪看41 )第    362 号</v>
      </c>
      <c r="BM1362" s="134" t="s">
        <v>13195</v>
      </c>
      <c r="BN1362" s="134" t="s">
        <v>13196</v>
      </c>
      <c r="BO1362" s="134" t="s">
        <v>13197</v>
      </c>
    </row>
    <row r="1363" spans="1:71" ht="48" customHeight="1" thickBot="1">
      <c r="A1363" s="133"/>
      <c r="B1363" s="184"/>
      <c r="C1363" s="140" t="s">
        <v>3857</v>
      </c>
      <c r="D1363" s="184"/>
      <c r="E1363" s="174" t="s">
        <v>3858</v>
      </c>
      <c r="F1363" s="174"/>
      <c r="G1363" s="184"/>
      <c r="H1363" s="175" t="s">
        <v>3859</v>
      </c>
      <c r="I1363" s="175"/>
      <c r="J1363" s="184"/>
      <c r="K1363" s="175" t="s">
        <v>3860</v>
      </c>
      <c r="L1363" s="175"/>
      <c r="M1363" s="184"/>
      <c r="N1363" s="182" t="s">
        <v>3861</v>
      </c>
      <c r="O1363" s="182"/>
      <c r="P1363" s="184"/>
      <c r="Q1363" s="141" t="s">
        <v>3862</v>
      </c>
      <c r="R1363" s="184"/>
      <c r="S1363" s="173" t="s">
        <v>3863</v>
      </c>
      <c r="T1363" s="173"/>
      <c r="U1363" s="173"/>
      <c r="V1363" s="173"/>
      <c r="W1363" s="184"/>
      <c r="X1363" s="133"/>
      <c r="Y1363" s="133"/>
      <c r="AB1363" s="134" t="s">
        <v>9598</v>
      </c>
      <c r="AC1363" s="146" t="str" cm="1">
        <f t="array" ref="AC1363:AD1363">_xlfn.TEXTSPLIT(H1363,CHAR(10))</f>
        <v>医療法人　同仁会</v>
      </c>
      <c r="AD1363" s="146" t="str">
        <v>訪問看護ステーションしののめ</v>
      </c>
      <c r="AE1363" s="146" t="s">
        <v>8424</v>
      </c>
      <c r="AF1363" s="134" t="s">
        <v>8425</v>
      </c>
      <c r="AG1363" s="134" t="str" cm="1">
        <f t="array" ref="AG1363">_xlfn.TEXTJOIN(",",TRUE,_xlfn._xlws.FILTER(市町村コード!$B$2:$B$186,ISNUMBER(SEARCH(市町村コード!$B$2:$B$186,K1363))))</f>
        <v>千歳市</v>
      </c>
      <c r="AH1363" s="134" t="s">
        <v>6736</v>
      </c>
      <c r="AI1363" s="134" t="str">
        <f t="shared" si="42"/>
        <v xml:space="preserve">
千歳市東雲町１丁目１１番地</v>
      </c>
      <c r="AJ1363" s="134" t="str">
        <f t="shared" si="43"/>
        <v>〒066－0042</v>
      </c>
      <c r="AK1363" s="134" t="s">
        <v>7208</v>
      </c>
      <c r="AO1363" s="142" t="s">
        <v>3862</v>
      </c>
      <c r="AP1363" s="134" t="str" cm="1">
        <f t="array" ref="AP1363:AR1363">_xlfn.TEXTSPLIT(AO1363,CHAR(10))</f>
        <v>( 訪ベⅠ１ )第    401 号</v>
      </c>
      <c r="AQ1363" s="134" t="str">
        <v>( 訪ベⅠ１注 )第    271 号</v>
      </c>
      <c r="AR1363" s="134" t="str">
        <v>( 訪看41 )第    244 号</v>
      </c>
      <c r="BM1363" s="134" t="s">
        <v>13198</v>
      </c>
      <c r="BN1363" s="134" t="s">
        <v>13199</v>
      </c>
      <c r="BO1363" s="134" t="s">
        <v>13200</v>
      </c>
    </row>
    <row r="1364" spans="1:71" ht="57" customHeight="1" thickBot="1">
      <c r="A1364" s="133"/>
      <c r="B1364" s="184"/>
      <c r="C1364" s="140" t="s">
        <v>3864</v>
      </c>
      <c r="D1364" s="184"/>
      <c r="E1364" s="174" t="s">
        <v>3865</v>
      </c>
      <c r="F1364" s="174"/>
      <c r="G1364" s="184"/>
      <c r="H1364" s="175" t="s">
        <v>3866</v>
      </c>
      <c r="I1364" s="175"/>
      <c r="J1364" s="184"/>
      <c r="K1364" s="175" t="s">
        <v>3867</v>
      </c>
      <c r="L1364" s="175"/>
      <c r="M1364" s="184"/>
      <c r="N1364" s="182" t="s">
        <v>3868</v>
      </c>
      <c r="O1364" s="182"/>
      <c r="P1364" s="184"/>
      <c r="Q1364" s="141" t="s">
        <v>3869</v>
      </c>
      <c r="R1364" s="184"/>
      <c r="S1364" s="173" t="s">
        <v>3870</v>
      </c>
      <c r="T1364" s="173"/>
      <c r="U1364" s="173"/>
      <c r="V1364" s="173"/>
      <c r="W1364" s="184"/>
      <c r="X1364" s="133"/>
      <c r="Y1364" s="133"/>
      <c r="AB1364" s="134" t="s">
        <v>9599</v>
      </c>
      <c r="AC1364" s="146" t="str" cm="1">
        <f t="array" ref="AC1364:AD1364">_xlfn.TEXTSPLIT(H1364,CHAR(10))</f>
        <v>医療法人資生会</v>
      </c>
      <c r="AD1364" s="146" t="str">
        <v>千歳病院訪問看護ステーション</v>
      </c>
      <c r="AE1364" s="146" t="s">
        <v>8426</v>
      </c>
      <c r="AF1364" s="134" t="s">
        <v>8427</v>
      </c>
      <c r="AG1364" s="134" t="str" cm="1">
        <f t="array" ref="AG1364">_xlfn.TEXTJOIN(",",TRUE,_xlfn._xlws.FILTER(市町村コード!$B$2:$B$186,ISNUMBER(SEARCH(市町村コード!$B$2:$B$186,K1364))))</f>
        <v>千歳市</v>
      </c>
      <c r="AH1364" s="134" t="s">
        <v>6736</v>
      </c>
      <c r="AI1364" s="134" t="str">
        <f t="shared" si="42"/>
        <v xml:space="preserve">
千歳市桂木１丁目５番６号</v>
      </c>
      <c r="AJ1364" s="134" t="str">
        <f t="shared" si="43"/>
        <v>〒066－0067</v>
      </c>
      <c r="AK1364" s="134" t="s">
        <v>7213</v>
      </c>
      <c r="AO1364" s="142" t="s">
        <v>3869</v>
      </c>
      <c r="AP1364" s="134" t="str" cm="1">
        <f t="array" ref="AP1364:AT1364">_xlfn.TEXTSPLIT(AO1364,CHAR(10))</f>
        <v>( 訪看10 )第    807 号</v>
      </c>
      <c r="AQ1364" s="134" t="str">
        <v>( 訪看34 )第    428 号</v>
      </c>
      <c r="AR1364" s="134" t="str">
        <v>( 訪ベⅠ１ )第    441 号</v>
      </c>
      <c r="AS1364" s="134" t="str">
        <v>( 訪看40 )第    661 号</v>
      </c>
      <c r="AT1364" s="134" t="str">
        <v>( 訪看41 )第    488 号</v>
      </c>
      <c r="BM1364" s="134" t="s">
        <v>13201</v>
      </c>
      <c r="BN1364" s="134" t="s">
        <v>13202</v>
      </c>
      <c r="BO1364" s="134" t="s">
        <v>13203</v>
      </c>
      <c r="BP1364" s="134" t="s">
        <v>13204</v>
      </c>
      <c r="BQ1364" s="134" t="s">
        <v>13205</v>
      </c>
    </row>
    <row r="1365" spans="1:71" ht="45.95" customHeight="1" thickBot="1">
      <c r="A1365" s="133"/>
      <c r="B1365" s="184"/>
      <c r="C1365" s="140" t="s">
        <v>3871</v>
      </c>
      <c r="D1365" s="184"/>
      <c r="E1365" s="174" t="s">
        <v>3872</v>
      </c>
      <c r="F1365" s="174"/>
      <c r="G1365" s="184"/>
      <c r="H1365" s="175" t="s">
        <v>3873</v>
      </c>
      <c r="I1365" s="175"/>
      <c r="J1365" s="184"/>
      <c r="K1365" s="175" t="s">
        <v>3874</v>
      </c>
      <c r="L1365" s="175"/>
      <c r="M1365" s="184"/>
      <c r="N1365" s="182" t="s">
        <v>3875</v>
      </c>
      <c r="O1365" s="182"/>
      <c r="P1365" s="184"/>
      <c r="Q1365" s="141" t="s">
        <v>3876</v>
      </c>
      <c r="R1365" s="184"/>
      <c r="S1365" s="173" t="s">
        <v>3877</v>
      </c>
      <c r="T1365" s="173"/>
      <c r="U1365" s="173"/>
      <c r="V1365" s="173"/>
      <c r="W1365" s="184"/>
      <c r="X1365" s="133"/>
      <c r="Y1365" s="133"/>
      <c r="AB1365" s="134" t="s">
        <v>9600</v>
      </c>
      <c r="AC1365" s="146" t="str" cm="1">
        <f t="array" ref="AC1365:AD1365">_xlfn.TEXTSPLIT(H1365,CHAR(10))</f>
        <v>有限会社　ケアサポートえいぶる</v>
      </c>
      <c r="AD1365" s="146" t="str">
        <v>訪問看護ステーション　明日葉</v>
      </c>
      <c r="AE1365" s="146" t="s">
        <v>8428</v>
      </c>
      <c r="AF1365" s="134" t="s">
        <v>8429</v>
      </c>
      <c r="AG1365" s="134" t="str" cm="1">
        <f t="array" ref="AG1365">_xlfn.TEXTJOIN(",",TRUE,_xlfn._xlws.FILTER(市町村コード!$B$2:$B$186,ISNUMBER(SEARCH(市町村コード!$B$2:$B$186,K1365))))</f>
        <v>千歳市</v>
      </c>
      <c r="AH1365" s="134" t="s">
        <v>6736</v>
      </c>
      <c r="AI1365" s="134" t="str">
        <f t="shared" si="42"/>
        <v xml:space="preserve">
千歳市梅ケ丘１丁目７－１２</v>
      </c>
      <c r="AJ1365" s="134" t="str">
        <f t="shared" si="43"/>
        <v>〒066－0025</v>
      </c>
      <c r="AK1365" s="134" t="s">
        <v>7214</v>
      </c>
      <c r="AO1365" s="142" t="s">
        <v>3876</v>
      </c>
      <c r="AP1365" s="134" t="str" cm="1">
        <f t="array" ref="AP1365:AQ1365">_xlfn.TEXTSPLIT(AO1365,CHAR(10))</f>
        <v>( 訪看24 )第    322 号</v>
      </c>
      <c r="AQ1365" s="134" t="str">
        <v>( 訪看25 )第    422 号</v>
      </c>
      <c r="BM1365" s="134" t="s">
        <v>13206</v>
      </c>
      <c r="BN1365" s="134" t="s">
        <v>13207</v>
      </c>
    </row>
    <row r="1366" spans="1:71" ht="45.95" customHeight="1" thickBot="1">
      <c r="A1366" s="133"/>
      <c r="B1366" s="184"/>
      <c r="C1366" s="140" t="s">
        <v>3878</v>
      </c>
      <c r="D1366" s="184"/>
      <c r="E1366" s="174" t="s">
        <v>3879</v>
      </c>
      <c r="F1366" s="174"/>
      <c r="G1366" s="184"/>
      <c r="H1366" s="175" t="s">
        <v>3880</v>
      </c>
      <c r="I1366" s="175"/>
      <c r="J1366" s="184"/>
      <c r="K1366" s="175" t="s">
        <v>3881</v>
      </c>
      <c r="L1366" s="175"/>
      <c r="M1366" s="184"/>
      <c r="N1366" s="182" t="s">
        <v>3882</v>
      </c>
      <c r="O1366" s="182"/>
      <c r="P1366" s="184"/>
      <c r="Q1366" s="141" t="s">
        <v>3883</v>
      </c>
      <c r="R1366" s="184"/>
      <c r="S1366" s="173" t="s">
        <v>3884</v>
      </c>
      <c r="T1366" s="173"/>
      <c r="U1366" s="173"/>
      <c r="V1366" s="173"/>
      <c r="W1366" s="184"/>
      <c r="X1366" s="133"/>
      <c r="Y1366" s="133"/>
      <c r="AB1366" s="134" t="s">
        <v>9601</v>
      </c>
      <c r="AC1366" s="146" t="str" cm="1">
        <f t="array" ref="AC1366:AD1366">_xlfn.TEXTSPLIT(H1366,CHAR(10))</f>
        <v>株式会社ゆうしんかん</v>
      </c>
      <c r="AD1366" s="146" t="str">
        <v>ゆうしんかん訪問看護ステーション</v>
      </c>
      <c r="AE1366" s="146" t="s">
        <v>8430</v>
      </c>
      <c r="AF1366" s="134" t="s">
        <v>8431</v>
      </c>
      <c r="AG1366" s="134" t="str" cm="1">
        <f t="array" ref="AG1366">_xlfn.TEXTJOIN(",",TRUE,_xlfn._xlws.FILTER(市町村コード!$B$2:$B$186,ISNUMBER(SEARCH(市町村コード!$B$2:$B$186,K1366))))</f>
        <v>千歳市</v>
      </c>
      <c r="AH1366" s="134" t="s">
        <v>6736</v>
      </c>
      <c r="AI1366" s="134" t="str">
        <f t="shared" si="42"/>
        <v xml:space="preserve">
千歳市みどり台北２丁目５番１５号</v>
      </c>
      <c r="AJ1366" s="134" t="str">
        <f t="shared" si="43"/>
        <v>〒066－0083</v>
      </c>
      <c r="AK1366" s="134" t="s">
        <v>7215</v>
      </c>
      <c r="AO1366" s="142" t="s">
        <v>3883</v>
      </c>
      <c r="AP1366" s="134" t="str" cm="1">
        <f t="array" ref="AP1366:AR1366">_xlfn.TEXTSPLIT(AO1366,CHAR(10))</f>
        <v>( 訪看24 )第    615 号</v>
      </c>
      <c r="AQ1366" s="134" t="str">
        <v>( 訪看25 )第    689 号</v>
      </c>
      <c r="AR1366" s="134" t="str">
        <v>( 訪看41 )第    296 号</v>
      </c>
      <c r="BM1366" s="134" t="s">
        <v>13208</v>
      </c>
      <c r="BN1366" s="134" t="s">
        <v>13209</v>
      </c>
      <c r="BO1366" s="134" t="s">
        <v>13210</v>
      </c>
    </row>
    <row r="1367" spans="1:71" ht="84" customHeight="1" thickBot="1">
      <c r="A1367" s="133"/>
      <c r="B1367" s="184"/>
      <c r="C1367" s="140" t="s">
        <v>3885</v>
      </c>
      <c r="D1367" s="184"/>
      <c r="E1367" s="174" t="s">
        <v>3886</v>
      </c>
      <c r="F1367" s="174"/>
      <c r="G1367" s="184"/>
      <c r="H1367" s="175" t="s">
        <v>3887</v>
      </c>
      <c r="I1367" s="175"/>
      <c r="J1367" s="184"/>
      <c r="K1367" s="175" t="s">
        <v>3888</v>
      </c>
      <c r="L1367" s="175"/>
      <c r="M1367" s="184"/>
      <c r="N1367" s="182" t="s">
        <v>3889</v>
      </c>
      <c r="O1367" s="182"/>
      <c r="P1367" s="184"/>
      <c r="Q1367" s="141" t="s">
        <v>3890</v>
      </c>
      <c r="R1367" s="184"/>
      <c r="S1367" s="173" t="s">
        <v>3891</v>
      </c>
      <c r="T1367" s="173"/>
      <c r="U1367" s="173"/>
      <c r="V1367" s="173"/>
      <c r="W1367" s="184"/>
      <c r="X1367" s="133"/>
      <c r="Y1367" s="133"/>
      <c r="AB1367" s="134" t="s">
        <v>9602</v>
      </c>
      <c r="AC1367" s="146" t="str" cm="1">
        <f t="array" ref="AC1367:AD1367">_xlfn.TEXTSPLIT(H1367,CHAR(10))</f>
        <v>株式会社やさしい介護</v>
      </c>
      <c r="AD1367" s="146" t="str">
        <v>訪問看護ステーションやさしい介護しののめ</v>
      </c>
      <c r="AE1367" s="146" t="s">
        <v>8432</v>
      </c>
      <c r="AF1367" s="134" t="s">
        <v>8433</v>
      </c>
      <c r="AG1367" s="134" t="str" cm="1">
        <f t="array" ref="AG1367">_xlfn.TEXTJOIN(",",TRUE,_xlfn._xlws.FILTER(市町村コード!$B$2:$B$186,ISNUMBER(SEARCH(市町村コード!$B$2:$B$186,K1367))))</f>
        <v>千歳市</v>
      </c>
      <c r="AH1367" s="134" t="s">
        <v>6736</v>
      </c>
      <c r="AI1367" s="134" t="str">
        <f t="shared" si="42"/>
        <v xml:space="preserve">
千歳市大和２丁目３－７</v>
      </c>
      <c r="AJ1367" s="134" t="str">
        <f t="shared" si="43"/>
        <v>〒066－0066</v>
      </c>
      <c r="AK1367" s="134" t="s">
        <v>7216</v>
      </c>
      <c r="AO1367" s="142" t="s">
        <v>3890</v>
      </c>
      <c r="AP1367" s="134" t="str" cm="1">
        <f t="array" ref="AP1367:AV1367">_xlfn.TEXTSPLIT(AO1367,CHAR(10))</f>
        <v>( 訪看10 )第    441 号</v>
      </c>
      <c r="AQ1367" s="134" t="str">
        <v>( 訪看23 )第    660 号</v>
      </c>
      <c r="AR1367" s="134" t="str">
        <v>( 訪看25 )第    733 号</v>
      </c>
      <c r="AS1367" s="134" t="str">
        <v>( 訪看34 )第    406 号</v>
      </c>
      <c r="AT1367" s="134" t="str">
        <v>( 訪ベⅠ１ )第     40 号</v>
      </c>
      <c r="AU1367" s="134" t="str">
        <v>( 訪ベⅠ１注 )第    101 号</v>
      </c>
      <c r="AV1367" s="134" t="str">
        <v>( 訪看40 )第     20 号</v>
      </c>
      <c r="BM1367" s="134" t="s">
        <v>13211</v>
      </c>
      <c r="BN1367" s="134" t="s">
        <v>13212</v>
      </c>
      <c r="BO1367" s="134" t="s">
        <v>13213</v>
      </c>
      <c r="BP1367" s="134" t="s">
        <v>13214</v>
      </c>
      <c r="BQ1367" s="134" t="s">
        <v>13215</v>
      </c>
      <c r="BR1367" s="134" t="s">
        <v>13216</v>
      </c>
      <c r="BS1367" s="134" t="s">
        <v>13217</v>
      </c>
    </row>
    <row r="1368" spans="1:71" ht="96.95" customHeight="1" thickBot="1">
      <c r="A1368" s="133"/>
      <c r="B1368" s="184"/>
      <c r="C1368" s="133"/>
      <c r="D1368" s="184"/>
      <c r="E1368" s="133"/>
      <c r="F1368" s="133"/>
      <c r="G1368" s="184"/>
      <c r="H1368" s="133"/>
      <c r="I1368" s="133"/>
      <c r="J1368" s="184"/>
      <c r="K1368" s="133"/>
      <c r="L1368" s="133"/>
      <c r="M1368" s="184"/>
      <c r="N1368" s="133"/>
      <c r="O1368" s="133"/>
      <c r="P1368" s="184"/>
      <c r="Q1368" s="133"/>
      <c r="R1368" s="184"/>
      <c r="S1368" s="133"/>
      <c r="T1368" s="133"/>
      <c r="U1368" s="133"/>
      <c r="V1368" s="133"/>
      <c r="W1368" s="184"/>
      <c r="X1368" s="133"/>
      <c r="Y1368" s="133"/>
      <c r="AB1368" s="134" t="s">
        <v>6911</v>
      </c>
      <c r="AC1368" s="146" t="e" cm="1">
        <f t="array" ref="AC1368">_xlfn.TEXTSPLIT(H1368,CHAR(10))</f>
        <v>#VALUE!</v>
      </c>
      <c r="AD1368" s="146"/>
      <c r="AE1368" s="146" t="e">
        <v>#VALUE!</v>
      </c>
      <c r="AG1368" s="134" t="e" cm="1" vm="1">
        <f t="array" ref="AG1368">_xlfn.TEXTJOIN(",",TRUE,_xlfn._xlws.FILTER(市町村コード!$B$2:$B$186,ISNUMBER(SEARCH(市町村コード!$B$2:$B$186,K1368))))</f>
        <v>#VALUE!</v>
      </c>
      <c r="AH1368" s="134" t="e" vm="1">
        <v>#VALUE!</v>
      </c>
      <c r="AI1368" s="134" t="str">
        <f t="shared" si="42"/>
        <v/>
      </c>
      <c r="AJ1368" s="134" t="str">
        <f t="shared" si="43"/>
        <v/>
      </c>
      <c r="AK1368" s="134" t="s">
        <v>6911</v>
      </c>
      <c r="AO1368" s="133"/>
      <c r="AP1368" s="134" t="e" cm="1">
        <f t="array" ref="AP1368">_xlfn.TEXTSPLIT(AO1368,CHAR(10))</f>
        <v>#VALUE!</v>
      </c>
      <c r="BM1368" s="134" t="e">
        <v>#VALUE!</v>
      </c>
    </row>
    <row r="1369" spans="1:71" ht="0.95" customHeight="1">
      <c r="A1369" s="133"/>
      <c r="B1369" s="183"/>
      <c r="C1369" s="183"/>
      <c r="D1369" s="183"/>
      <c r="E1369" s="183"/>
      <c r="F1369" s="183"/>
      <c r="G1369" s="183"/>
      <c r="H1369" s="183"/>
      <c r="I1369" s="183"/>
      <c r="J1369" s="183"/>
      <c r="K1369" s="183"/>
      <c r="L1369" s="183"/>
      <c r="M1369" s="183"/>
      <c r="N1369" s="183"/>
      <c r="O1369" s="183"/>
      <c r="P1369" s="183"/>
      <c r="Q1369" s="183"/>
      <c r="R1369" s="183"/>
      <c r="S1369" s="183"/>
      <c r="T1369" s="183"/>
      <c r="U1369" s="183"/>
      <c r="V1369" s="183"/>
      <c r="W1369" s="133"/>
      <c r="X1369" s="133"/>
      <c r="Y1369" s="133"/>
      <c r="AB1369" s="134" t="s">
        <v>6911</v>
      </c>
      <c r="AC1369" s="146" t="e" cm="1">
        <f t="array" ref="AC1369">_xlfn.TEXTSPLIT(H1369,CHAR(10))</f>
        <v>#VALUE!</v>
      </c>
      <c r="AD1369" s="146"/>
      <c r="AE1369" s="146" t="e">
        <v>#VALUE!</v>
      </c>
      <c r="AG1369" s="134" t="e" cm="1" vm="1">
        <f t="array" ref="AG1369">_xlfn.TEXTJOIN(",",TRUE,_xlfn._xlws.FILTER(市町村コード!$B$2:$B$186,ISNUMBER(SEARCH(市町村コード!$B$2:$B$186,K1369))))</f>
        <v>#VALUE!</v>
      </c>
      <c r="AH1369" s="134" t="e" vm="1">
        <v>#VALUE!</v>
      </c>
      <c r="AI1369" s="134" t="str">
        <f t="shared" si="42"/>
        <v/>
      </c>
      <c r="AJ1369" s="134" t="str">
        <f t="shared" si="43"/>
        <v/>
      </c>
      <c r="AK1369" s="134" t="s">
        <v>6911</v>
      </c>
      <c r="AP1369" s="134" t="e" cm="1">
        <f t="array" ref="AP1369">_xlfn.TEXTSPLIT(AO1369,CHAR(10))</f>
        <v>#VALUE!</v>
      </c>
      <c r="BM1369" s="134" t="e">
        <v>#VALUE!</v>
      </c>
    </row>
    <row r="1370" spans="1:71" ht="60" customHeight="1">
      <c r="A1370" s="133"/>
      <c r="B1370" s="133"/>
      <c r="C1370" s="133"/>
      <c r="D1370" s="133"/>
      <c r="E1370" s="133"/>
      <c r="F1370" s="133"/>
      <c r="G1370" s="133"/>
      <c r="H1370" s="133"/>
      <c r="I1370" s="133"/>
      <c r="J1370" s="133"/>
      <c r="K1370" s="133"/>
      <c r="L1370" s="133"/>
      <c r="M1370" s="133"/>
      <c r="N1370" s="133"/>
      <c r="O1370" s="133"/>
      <c r="P1370" s="133"/>
      <c r="Q1370" s="133"/>
      <c r="R1370" s="133"/>
      <c r="S1370" s="133"/>
      <c r="T1370" s="133"/>
      <c r="U1370" s="133"/>
      <c r="V1370" s="133"/>
      <c r="W1370" s="133"/>
      <c r="X1370" s="133"/>
      <c r="Y1370" s="133"/>
      <c r="AB1370" s="134" t="s">
        <v>6911</v>
      </c>
      <c r="AC1370" s="146" t="e" cm="1">
        <f t="array" ref="AC1370">_xlfn.TEXTSPLIT(H1370,CHAR(10))</f>
        <v>#VALUE!</v>
      </c>
      <c r="AD1370" s="146"/>
      <c r="AE1370" s="146" t="e">
        <v>#VALUE!</v>
      </c>
      <c r="AG1370" s="134" t="e" cm="1" vm="1">
        <f t="array" ref="AG1370">_xlfn.TEXTJOIN(",",TRUE,_xlfn._xlws.FILTER(市町村コード!$B$2:$B$186,ISNUMBER(SEARCH(市町村コード!$B$2:$B$186,K1370))))</f>
        <v>#VALUE!</v>
      </c>
      <c r="AH1370" s="134" t="e" vm="1">
        <v>#VALUE!</v>
      </c>
      <c r="AI1370" s="134" t="str">
        <f t="shared" si="42"/>
        <v/>
      </c>
      <c r="AJ1370" s="134" t="str">
        <f t="shared" si="43"/>
        <v/>
      </c>
      <c r="AK1370" s="134" t="s">
        <v>6911</v>
      </c>
      <c r="AO1370" s="133"/>
      <c r="AP1370" s="134" t="e" cm="1">
        <f t="array" ref="AP1370">_xlfn.TEXTSPLIT(AO1370,CHAR(10))</f>
        <v>#VALUE!</v>
      </c>
      <c r="BM1370" s="134" t="e">
        <v>#VALUE!</v>
      </c>
    </row>
    <row r="1371" spans="1:71" ht="12" customHeight="1">
      <c r="A1371" s="133"/>
      <c r="B1371" s="133"/>
      <c r="C1371" s="133"/>
      <c r="D1371" s="133"/>
      <c r="E1371" s="133"/>
      <c r="F1371" s="133"/>
      <c r="G1371" s="133"/>
      <c r="H1371" s="133"/>
      <c r="I1371" s="133"/>
      <c r="J1371" s="133"/>
      <c r="K1371" s="133"/>
      <c r="L1371" s="133"/>
      <c r="M1371" s="133"/>
      <c r="N1371" s="133"/>
      <c r="O1371" s="133"/>
      <c r="P1371" s="133"/>
      <c r="Q1371" s="133"/>
      <c r="R1371" s="133"/>
      <c r="S1371" s="133"/>
      <c r="T1371" s="133"/>
      <c r="U1371" s="133"/>
      <c r="V1371" s="133"/>
      <c r="W1371" s="133"/>
      <c r="X1371" s="133"/>
      <c r="Y1371" s="133"/>
      <c r="AB1371" s="134" t="s">
        <v>6911</v>
      </c>
      <c r="AC1371" s="146" t="e" cm="1">
        <f t="array" ref="AC1371">_xlfn.TEXTSPLIT(H1371,CHAR(10))</f>
        <v>#VALUE!</v>
      </c>
      <c r="AD1371" s="146"/>
      <c r="AE1371" s="146" t="e">
        <v>#VALUE!</v>
      </c>
      <c r="AG1371" s="134" t="e" cm="1" vm="1">
        <f t="array" ref="AG1371">_xlfn.TEXTJOIN(",",TRUE,_xlfn._xlws.FILTER(市町村コード!$B$2:$B$186,ISNUMBER(SEARCH(市町村コード!$B$2:$B$186,K1371))))</f>
        <v>#VALUE!</v>
      </c>
      <c r="AH1371" s="134" t="e" vm="1">
        <v>#VALUE!</v>
      </c>
      <c r="AI1371" s="134" t="str">
        <f t="shared" si="42"/>
        <v/>
      </c>
      <c r="AJ1371" s="134" t="str">
        <f t="shared" si="43"/>
        <v/>
      </c>
      <c r="AK1371" s="134" t="s">
        <v>6911</v>
      </c>
      <c r="AO1371" s="133"/>
      <c r="AP1371" s="134" t="e" cm="1">
        <f t="array" ref="AP1371">_xlfn.TEXTSPLIT(AO1371,CHAR(10))</f>
        <v>#VALUE!</v>
      </c>
      <c r="BM1371" s="134" t="e">
        <v>#VALUE!</v>
      </c>
    </row>
    <row r="1372" spans="1:71" ht="8.1" customHeight="1">
      <c r="A1372" s="133"/>
      <c r="B1372" s="133"/>
      <c r="C1372" s="133"/>
      <c r="D1372" s="133"/>
      <c r="E1372" s="133"/>
      <c r="F1372" s="133"/>
      <c r="G1372" s="133"/>
      <c r="H1372" s="133"/>
      <c r="I1372" s="178" t="s">
        <v>476</v>
      </c>
      <c r="J1372" s="178"/>
      <c r="K1372" s="178"/>
      <c r="L1372" s="133"/>
      <c r="M1372" s="133"/>
      <c r="N1372" s="133"/>
      <c r="O1372" s="133"/>
      <c r="P1372" s="133"/>
      <c r="Q1372" s="133"/>
      <c r="R1372" s="133"/>
      <c r="S1372" s="133"/>
      <c r="T1372" s="133"/>
      <c r="U1372" s="133"/>
      <c r="V1372" s="133"/>
      <c r="W1372" s="133"/>
      <c r="X1372" s="133"/>
      <c r="Y1372" s="133"/>
      <c r="AB1372" s="134" t="s">
        <v>6911</v>
      </c>
      <c r="AC1372" s="146" t="e" cm="1">
        <f t="array" ref="AC1372">_xlfn.TEXTSPLIT(H1372,CHAR(10))</f>
        <v>#VALUE!</v>
      </c>
      <c r="AD1372" s="146"/>
      <c r="AE1372" s="146" t="e">
        <v>#VALUE!</v>
      </c>
      <c r="AG1372" s="134" t="e" cm="1" vm="1">
        <f t="array" ref="AG1372">_xlfn.TEXTJOIN(",",TRUE,_xlfn._xlws.FILTER(市町村コード!$B$2:$B$186,ISNUMBER(SEARCH(市町村コード!$B$2:$B$186,K1372))))</f>
        <v>#VALUE!</v>
      </c>
      <c r="AH1372" s="134" t="e" vm="1">
        <v>#VALUE!</v>
      </c>
      <c r="AI1372" s="134" t="str">
        <f t="shared" si="42"/>
        <v/>
      </c>
      <c r="AJ1372" s="134" t="str">
        <f t="shared" si="43"/>
        <v/>
      </c>
      <c r="AK1372" s="134" t="s">
        <v>6911</v>
      </c>
      <c r="AO1372" s="133"/>
      <c r="AP1372" s="134" t="e" cm="1">
        <f t="array" ref="AP1372">_xlfn.TEXTSPLIT(AO1372,CHAR(10))</f>
        <v>#VALUE!</v>
      </c>
      <c r="BM1372" s="134" t="e">
        <v>#VALUE!</v>
      </c>
    </row>
    <row r="1373" spans="1:71" ht="12" customHeight="1">
      <c r="A1373" s="133"/>
      <c r="B1373" s="179"/>
      <c r="C1373" s="179"/>
      <c r="D1373" s="179"/>
      <c r="E1373" s="179"/>
      <c r="F1373" s="133"/>
      <c r="G1373" s="133"/>
      <c r="H1373" s="133"/>
      <c r="I1373" s="178"/>
      <c r="J1373" s="178"/>
      <c r="K1373" s="178"/>
      <c r="L1373" s="133"/>
      <c r="M1373" s="133"/>
      <c r="N1373" s="133"/>
      <c r="O1373" s="133"/>
      <c r="P1373" s="133"/>
      <c r="Q1373" s="133"/>
      <c r="R1373" s="133"/>
      <c r="S1373" s="133"/>
      <c r="T1373" s="133"/>
      <c r="U1373" s="133"/>
      <c r="V1373" s="133"/>
      <c r="W1373" s="133"/>
      <c r="X1373" s="133"/>
      <c r="Y1373" s="133"/>
      <c r="AB1373" s="134" t="s">
        <v>6911</v>
      </c>
      <c r="AC1373" s="146" t="e" cm="1">
        <f t="array" ref="AC1373">_xlfn.TEXTSPLIT(H1373,CHAR(10))</f>
        <v>#VALUE!</v>
      </c>
      <c r="AD1373" s="146"/>
      <c r="AE1373" s="146" t="e">
        <v>#VALUE!</v>
      </c>
      <c r="AG1373" s="134" t="e" cm="1" vm="1">
        <f t="array" ref="AG1373">_xlfn.TEXTJOIN(",",TRUE,_xlfn._xlws.FILTER(市町村コード!$B$2:$B$186,ISNUMBER(SEARCH(市町村コード!$B$2:$B$186,K1373))))</f>
        <v>#VALUE!</v>
      </c>
      <c r="AH1373" s="134" t="e" vm="1">
        <v>#VALUE!</v>
      </c>
      <c r="AI1373" s="134" t="str">
        <f t="shared" si="42"/>
        <v/>
      </c>
      <c r="AJ1373" s="134" t="str">
        <f t="shared" si="43"/>
        <v/>
      </c>
      <c r="AK1373" s="134" t="s">
        <v>6911</v>
      </c>
      <c r="AO1373" s="133"/>
      <c r="AP1373" s="134" t="e" cm="1">
        <f t="array" ref="AP1373">_xlfn.TEXTSPLIT(AO1373,CHAR(10))</f>
        <v>#VALUE!</v>
      </c>
      <c r="BM1373" s="134" t="e">
        <v>#VALUE!</v>
      </c>
    </row>
    <row r="1374" spans="1:71" ht="14.1" customHeight="1">
      <c r="A1374" s="133"/>
      <c r="B1374" s="133"/>
      <c r="C1374" s="180" t="s">
        <v>477</v>
      </c>
      <c r="D1374" s="180"/>
      <c r="E1374" s="180"/>
      <c r="F1374" s="180"/>
      <c r="G1374" s="180"/>
      <c r="H1374" s="180"/>
      <c r="I1374" s="180"/>
      <c r="J1374" s="180"/>
      <c r="K1374" s="180"/>
      <c r="L1374" s="133"/>
      <c r="M1374" s="133"/>
      <c r="N1374" s="133"/>
      <c r="O1374" s="181" t="s">
        <v>478</v>
      </c>
      <c r="P1374" s="181"/>
      <c r="Q1374" s="181"/>
      <c r="R1374" s="181"/>
      <c r="S1374" s="181"/>
      <c r="T1374" s="135" t="s">
        <v>1091</v>
      </c>
      <c r="U1374" s="136" t="s">
        <v>480</v>
      </c>
      <c r="V1374" s="133"/>
      <c r="W1374" s="133"/>
      <c r="X1374" s="133"/>
      <c r="Y1374" s="133"/>
      <c r="AB1374" s="134" t="s">
        <v>6911</v>
      </c>
      <c r="AC1374" s="146" t="e" cm="1">
        <f t="array" ref="AC1374">_xlfn.TEXTSPLIT(H1374,CHAR(10))</f>
        <v>#VALUE!</v>
      </c>
      <c r="AD1374" s="146"/>
      <c r="AE1374" s="146" t="e">
        <v>#VALUE!</v>
      </c>
      <c r="AG1374" s="134" t="e" cm="1" vm="1">
        <f t="array" ref="AG1374">_xlfn.TEXTJOIN(",",TRUE,_xlfn._xlws.FILTER(市町村コード!$B$2:$B$186,ISNUMBER(SEARCH(市町村コード!$B$2:$B$186,K1374))))</f>
        <v>#VALUE!</v>
      </c>
      <c r="AH1374" s="134" t="e" vm="1">
        <v>#VALUE!</v>
      </c>
      <c r="AI1374" s="134" t="str">
        <f t="shared" si="42"/>
        <v/>
      </c>
      <c r="AJ1374" s="134" t="str">
        <f t="shared" si="43"/>
        <v/>
      </c>
      <c r="AK1374" s="134" t="s">
        <v>6911</v>
      </c>
      <c r="AP1374" s="134" t="e" cm="1">
        <f t="array" ref="AP1374">_xlfn.TEXTSPLIT(AO1374,CHAR(10))</f>
        <v>#VALUE!</v>
      </c>
      <c r="BM1374" s="134" t="e">
        <v>#VALUE!</v>
      </c>
    </row>
    <row r="1375" spans="1:71" ht="0.95" customHeight="1" thickBot="1">
      <c r="A1375" s="133"/>
      <c r="B1375" s="133"/>
      <c r="C1375" s="133"/>
      <c r="D1375" s="133"/>
      <c r="E1375" s="133"/>
      <c r="F1375" s="133"/>
      <c r="G1375" s="133"/>
      <c r="H1375" s="133"/>
      <c r="I1375" s="133"/>
      <c r="J1375" s="133"/>
      <c r="K1375" s="133"/>
      <c r="L1375" s="133"/>
      <c r="M1375" s="133"/>
      <c r="N1375" s="133"/>
      <c r="O1375" s="133"/>
      <c r="P1375" s="133"/>
      <c r="Q1375" s="133"/>
      <c r="R1375" s="133"/>
      <c r="S1375" s="133"/>
      <c r="T1375" s="133"/>
      <c r="U1375" s="133"/>
      <c r="V1375" s="133"/>
      <c r="W1375" s="133"/>
      <c r="X1375" s="133"/>
      <c r="Y1375" s="133"/>
      <c r="AB1375" s="134" t="s">
        <v>6911</v>
      </c>
      <c r="AC1375" s="146" t="e" cm="1">
        <f t="array" ref="AC1375">_xlfn.TEXTSPLIT(H1375,CHAR(10))</f>
        <v>#VALUE!</v>
      </c>
      <c r="AD1375" s="146"/>
      <c r="AE1375" s="146" t="e">
        <v>#VALUE!</v>
      </c>
      <c r="AG1375" s="134" t="e" cm="1" vm="1">
        <f t="array" ref="AG1375">_xlfn.TEXTJOIN(",",TRUE,_xlfn._xlws.FILTER(市町村コード!$B$2:$B$186,ISNUMBER(SEARCH(市町村コード!$B$2:$B$186,K1375))))</f>
        <v>#VALUE!</v>
      </c>
      <c r="AH1375" s="134" t="e" vm="1">
        <v>#VALUE!</v>
      </c>
      <c r="AI1375" s="134" t="str">
        <f t="shared" si="42"/>
        <v/>
      </c>
      <c r="AJ1375" s="134" t="str">
        <f t="shared" si="43"/>
        <v/>
      </c>
      <c r="AK1375" s="134" t="s">
        <v>6911</v>
      </c>
      <c r="AO1375" s="133"/>
      <c r="AP1375" s="134" t="e" cm="1">
        <f t="array" ref="AP1375">_xlfn.TEXTSPLIT(AO1375,CHAR(10))</f>
        <v>#VALUE!</v>
      </c>
      <c r="BM1375" s="134" t="e">
        <v>#VALUE!</v>
      </c>
    </row>
    <row r="1376" spans="1:71" ht="0.95" customHeight="1">
      <c r="A1376" s="133"/>
      <c r="B1376" s="176"/>
      <c r="C1376" s="176"/>
      <c r="D1376" s="176"/>
      <c r="E1376" s="176"/>
      <c r="F1376" s="176"/>
      <c r="G1376" s="176"/>
      <c r="H1376" s="176"/>
      <c r="I1376" s="176"/>
      <c r="J1376" s="176"/>
      <c r="K1376" s="176"/>
      <c r="L1376" s="176"/>
      <c r="M1376" s="176"/>
      <c r="N1376" s="176"/>
      <c r="O1376" s="176"/>
      <c r="P1376" s="176"/>
      <c r="Q1376" s="176"/>
      <c r="R1376" s="176"/>
      <c r="S1376" s="176"/>
      <c r="T1376" s="176"/>
      <c r="U1376" s="176"/>
      <c r="V1376" s="176"/>
      <c r="W1376" s="176"/>
      <c r="X1376" s="133"/>
      <c r="Y1376" s="133"/>
      <c r="AB1376" s="134" t="s">
        <v>6911</v>
      </c>
      <c r="AC1376" s="146" t="e" cm="1">
        <f t="array" ref="AC1376">_xlfn.TEXTSPLIT(H1376,CHAR(10))</f>
        <v>#VALUE!</v>
      </c>
      <c r="AD1376" s="146"/>
      <c r="AE1376" s="146" t="e">
        <v>#VALUE!</v>
      </c>
      <c r="AG1376" s="134" t="e" cm="1" vm="1">
        <f t="array" ref="AG1376">_xlfn.TEXTJOIN(",",TRUE,_xlfn._xlws.FILTER(市町村コード!$B$2:$B$186,ISNUMBER(SEARCH(市町村コード!$B$2:$B$186,K1376))))</f>
        <v>#VALUE!</v>
      </c>
      <c r="AH1376" s="134" t="e" vm="1">
        <v>#VALUE!</v>
      </c>
      <c r="AI1376" s="134" t="str">
        <f t="shared" si="42"/>
        <v/>
      </c>
      <c r="AJ1376" s="134" t="str">
        <f t="shared" si="43"/>
        <v/>
      </c>
      <c r="AK1376" s="134" t="s">
        <v>6911</v>
      </c>
      <c r="AP1376" s="134" t="e" cm="1">
        <f t="array" ref="AP1376">_xlfn.TEXTSPLIT(AO1376,CHAR(10))</f>
        <v>#VALUE!</v>
      </c>
      <c r="BM1376" s="134" t="e">
        <v>#VALUE!</v>
      </c>
    </row>
    <row r="1377" spans="1:73" ht="15.95" customHeight="1" thickBot="1">
      <c r="A1377" s="133"/>
      <c r="B1377" s="137"/>
      <c r="C1377" s="138" t="s">
        <v>481</v>
      </c>
      <c r="D1377" s="137"/>
      <c r="E1377" s="177" t="s">
        <v>482</v>
      </c>
      <c r="F1377" s="177"/>
      <c r="G1377" s="137"/>
      <c r="H1377" s="177" t="s">
        <v>483</v>
      </c>
      <c r="I1377" s="177"/>
      <c r="J1377" s="137"/>
      <c r="K1377" s="177" t="s">
        <v>484</v>
      </c>
      <c r="L1377" s="177"/>
      <c r="M1377" s="137"/>
      <c r="N1377" s="177" t="s">
        <v>485</v>
      </c>
      <c r="O1377" s="177"/>
      <c r="P1377" s="137"/>
      <c r="Q1377" s="139" t="s">
        <v>486</v>
      </c>
      <c r="R1377" s="137"/>
      <c r="S1377" s="177" t="s">
        <v>487</v>
      </c>
      <c r="T1377" s="177"/>
      <c r="U1377" s="177"/>
      <c r="V1377" s="177"/>
      <c r="W1377" s="137"/>
      <c r="X1377" s="133"/>
      <c r="Y1377" s="133"/>
      <c r="AB1377" s="134" t="s">
        <v>482</v>
      </c>
      <c r="AC1377" s="146" t="str" cm="1">
        <f t="array" ref="AC1377">_xlfn.TEXTSPLIT(H1377,CHAR(10))</f>
        <v>事業者名/事業所名</v>
      </c>
      <c r="AD1377" s="146"/>
      <c r="AE1377" s="146" t="s">
        <v>483</v>
      </c>
      <c r="AG1377" s="134" t="e" cm="1" vm="1">
        <f t="array" ref="AG1377">_xlfn.TEXTJOIN(",",TRUE,_xlfn._xlws.FILTER(市町村コード!$B$2:$B$186,ISNUMBER(SEARCH(市町村コード!$B$2:$B$186,K1377))))</f>
        <v>#VALUE!</v>
      </c>
      <c r="AH1377" s="134" t="e" vm="1">
        <v>#VALUE!</v>
      </c>
      <c r="AI1377" s="134" t="str">
        <f t="shared" si="42"/>
        <v/>
      </c>
      <c r="AJ1377" s="134" t="str">
        <f t="shared" si="43"/>
        <v>事業所所在地</v>
      </c>
      <c r="AK1377" s="134" t="s">
        <v>484</v>
      </c>
      <c r="AO1377" s="139" t="s">
        <v>486</v>
      </c>
      <c r="AP1377" s="134" t="str" cm="1">
        <f t="array" ref="AP1377">_xlfn.TEXTSPLIT(AO1377,CHAR(10))</f>
        <v>受理番号</v>
      </c>
      <c r="BM1377" s="134" t="s">
        <v>486</v>
      </c>
    </row>
    <row r="1378" spans="1:73" ht="102" customHeight="1" thickBot="1">
      <c r="A1378" s="133"/>
      <c r="B1378" s="184"/>
      <c r="C1378" s="140" t="s">
        <v>3892</v>
      </c>
      <c r="D1378" s="184"/>
      <c r="E1378" s="174" t="s">
        <v>3893</v>
      </c>
      <c r="F1378" s="174"/>
      <c r="G1378" s="184"/>
      <c r="H1378" s="175" t="s">
        <v>3894</v>
      </c>
      <c r="I1378" s="175"/>
      <c r="J1378" s="184"/>
      <c r="K1378" s="175" t="s">
        <v>3895</v>
      </c>
      <c r="L1378" s="175"/>
      <c r="M1378" s="184"/>
      <c r="N1378" s="182" t="s">
        <v>3896</v>
      </c>
      <c r="O1378" s="182"/>
      <c r="P1378" s="184"/>
      <c r="Q1378" s="141" t="s">
        <v>3897</v>
      </c>
      <c r="R1378" s="184"/>
      <c r="S1378" s="173" t="s">
        <v>3898</v>
      </c>
      <c r="T1378" s="173"/>
      <c r="U1378" s="173"/>
      <c r="V1378" s="173"/>
      <c r="W1378" s="184"/>
      <c r="X1378" s="133"/>
      <c r="Y1378" s="133"/>
      <c r="AB1378" s="134" t="s">
        <v>9603</v>
      </c>
      <c r="AC1378" s="146" t="str" cm="1">
        <f t="array" ref="AC1378:AD1378">_xlfn.TEXTSPLIT(H1378,CHAR(10))</f>
        <v>一般社団法人　北海道総合在宅ケア事業団</v>
      </c>
      <c r="AD1378" s="146" t="str">
        <v>一般社団法人北海道総合在宅ケア事業団恵庭訪問看護ステーション</v>
      </c>
      <c r="AE1378" s="146" t="s">
        <v>7562</v>
      </c>
      <c r="AF1378" s="134" t="s">
        <v>8434</v>
      </c>
      <c r="AG1378" s="134" t="str" cm="1">
        <f t="array" ref="AG1378">_xlfn.TEXTJOIN(",",TRUE,_xlfn._xlws.FILTER(市町村コード!$B$2:$B$186,ISNUMBER(SEARCH(市町村コード!$B$2:$B$186,K1378))))</f>
        <v>恵庭市</v>
      </c>
      <c r="AH1378" s="134" t="s">
        <v>6743</v>
      </c>
      <c r="AI1378" s="134" t="str">
        <f t="shared" si="42"/>
        <v xml:space="preserve">
恵庭市恵み野北３丁目１番１　恵庭リサーチ・ビジネスパークセンタービル内２階Ｗ－２０９号室</v>
      </c>
      <c r="AJ1378" s="134" t="str">
        <f t="shared" si="43"/>
        <v>〒061－1374</v>
      </c>
      <c r="AK1378" s="134" t="s">
        <v>7217</v>
      </c>
      <c r="AO1378" s="142" t="s">
        <v>3897</v>
      </c>
      <c r="AP1378" s="134" t="str" cm="1">
        <f t="array" ref="AP1378:AX1378">_xlfn.TEXTSPLIT(AO1378,CHAR(10))</f>
        <v>( 訪看10 )第     63 号</v>
      </c>
      <c r="AQ1378" s="134" t="str">
        <v>( 訪看23 )第   1149 号</v>
      </c>
      <c r="AR1378" s="134" t="str">
        <v>( 訪看24 )第    124 号</v>
      </c>
      <c r="AS1378" s="134" t="str">
        <v>( 訪看25 )第     35 号</v>
      </c>
      <c r="AT1378" s="134" t="str">
        <v>( 訪看27 )第    116 号</v>
      </c>
      <c r="AU1378" s="134" t="str">
        <v>( 訪看34 )第    169 号</v>
      </c>
      <c r="AV1378" s="134" t="str">
        <v>( 訪ベⅠ１ )第     41 号</v>
      </c>
      <c r="AW1378" s="134" t="str">
        <v>( 訪ベⅠ１注 )第    208 号</v>
      </c>
      <c r="AX1378" s="134" t="str">
        <v>( 訪看40 )第    273 号</v>
      </c>
      <c r="BM1378" s="134" t="s">
        <v>13218</v>
      </c>
      <c r="BN1378" s="134" t="s">
        <v>13219</v>
      </c>
      <c r="BO1378" s="134" t="s">
        <v>13220</v>
      </c>
      <c r="BP1378" s="134" t="s">
        <v>13221</v>
      </c>
      <c r="BQ1378" s="134" t="s">
        <v>13222</v>
      </c>
      <c r="BR1378" s="134" t="s">
        <v>13223</v>
      </c>
      <c r="BS1378" s="134" t="s">
        <v>13224</v>
      </c>
      <c r="BT1378" s="134" t="s">
        <v>13225</v>
      </c>
      <c r="BU1378" s="134" t="s">
        <v>13226</v>
      </c>
    </row>
    <row r="1379" spans="1:73" ht="93" customHeight="1" thickBot="1">
      <c r="A1379" s="133"/>
      <c r="B1379" s="184"/>
      <c r="C1379" s="140" t="s">
        <v>3899</v>
      </c>
      <c r="D1379" s="184"/>
      <c r="E1379" s="174" t="s">
        <v>3900</v>
      </c>
      <c r="F1379" s="174"/>
      <c r="G1379" s="184"/>
      <c r="H1379" s="175" t="s">
        <v>3901</v>
      </c>
      <c r="I1379" s="175"/>
      <c r="J1379" s="184"/>
      <c r="K1379" s="175" t="s">
        <v>3902</v>
      </c>
      <c r="L1379" s="175"/>
      <c r="M1379" s="184"/>
      <c r="N1379" s="182" t="s">
        <v>3903</v>
      </c>
      <c r="O1379" s="182"/>
      <c r="P1379" s="184"/>
      <c r="Q1379" s="141" t="s">
        <v>3904</v>
      </c>
      <c r="R1379" s="184"/>
      <c r="S1379" s="173" t="s">
        <v>3905</v>
      </c>
      <c r="T1379" s="173"/>
      <c r="U1379" s="173"/>
      <c r="V1379" s="173"/>
      <c r="W1379" s="184"/>
      <c r="X1379" s="133"/>
      <c r="Y1379" s="133"/>
      <c r="AB1379" s="134" t="s">
        <v>9604</v>
      </c>
      <c r="AC1379" s="146" t="str" cm="1">
        <f t="array" ref="AC1379:AD1379">_xlfn.TEXTSPLIT(H1379,CHAR(10))</f>
        <v>株式会社ＹＡＲＵＫＡ</v>
      </c>
      <c r="AD1379" s="146" t="str">
        <v>いちい訪問看護ステーション　えにわ</v>
      </c>
      <c r="AE1379" s="146" t="s">
        <v>8435</v>
      </c>
      <c r="AF1379" s="134" t="s">
        <v>8436</v>
      </c>
      <c r="AG1379" s="134" t="str" cm="1">
        <f t="array" ref="AG1379">_xlfn.TEXTJOIN(",",TRUE,_xlfn._xlws.FILTER(市町村コード!$B$2:$B$186,ISNUMBER(SEARCH(市町村コード!$B$2:$B$186,K1379))))</f>
        <v>恵庭市</v>
      </c>
      <c r="AH1379" s="134" t="s">
        <v>6743</v>
      </c>
      <c r="AI1379" s="134" t="str">
        <f t="shared" si="42"/>
        <v xml:space="preserve">
恵庭市有明町４丁目１番１号</v>
      </c>
      <c r="AJ1379" s="134" t="str">
        <f t="shared" si="43"/>
        <v>〒061－1431</v>
      </c>
      <c r="AK1379" s="134" t="s">
        <v>7218</v>
      </c>
      <c r="AO1379" s="142" t="s">
        <v>3904</v>
      </c>
      <c r="AP1379" s="134" t="str" cm="1">
        <f t="array" ref="AP1379:AW1379">_xlfn.TEXTSPLIT(AO1379,CHAR(10))</f>
        <v>( 訪看10 )第    228 号</v>
      </c>
      <c r="AQ1379" s="134" t="str">
        <v>( 訪看23 )第    413 号</v>
      </c>
      <c r="AR1379" s="134" t="str">
        <v>( 訪看25 )第    512 号</v>
      </c>
      <c r="AS1379" s="134" t="str">
        <v>( 訪看27 )第    149 号</v>
      </c>
      <c r="AT1379" s="134" t="str">
        <v>( 訪看34 )第     44 号</v>
      </c>
      <c r="AU1379" s="134" t="str">
        <v>( 訪ベⅠ１ )第     42 号</v>
      </c>
      <c r="AV1379" s="134" t="str">
        <v>( 訪ベⅠ１注 )第    158 号</v>
      </c>
      <c r="AW1379" s="134" t="str">
        <v>( 訪看40 )第    120 号</v>
      </c>
      <c r="BM1379" s="134" t="s">
        <v>13227</v>
      </c>
      <c r="BN1379" s="134" t="s">
        <v>13228</v>
      </c>
      <c r="BO1379" s="134" t="s">
        <v>13229</v>
      </c>
      <c r="BP1379" s="134" t="s">
        <v>13230</v>
      </c>
      <c r="BQ1379" s="134" t="s">
        <v>13231</v>
      </c>
      <c r="BR1379" s="134" t="s">
        <v>13232</v>
      </c>
      <c r="BS1379" s="134" t="s">
        <v>13233</v>
      </c>
      <c r="BT1379" s="134" t="s">
        <v>13234</v>
      </c>
    </row>
    <row r="1380" spans="1:73" ht="111" customHeight="1" thickBot="1">
      <c r="A1380" s="133"/>
      <c r="B1380" s="184"/>
      <c r="C1380" s="140" t="s">
        <v>3906</v>
      </c>
      <c r="D1380" s="184"/>
      <c r="E1380" s="174" t="s">
        <v>3907</v>
      </c>
      <c r="F1380" s="174"/>
      <c r="G1380" s="184"/>
      <c r="H1380" s="175" t="s">
        <v>3908</v>
      </c>
      <c r="I1380" s="175"/>
      <c r="J1380" s="184"/>
      <c r="K1380" s="175" t="s">
        <v>3909</v>
      </c>
      <c r="L1380" s="175"/>
      <c r="M1380" s="184"/>
      <c r="N1380" s="182" t="s">
        <v>3910</v>
      </c>
      <c r="O1380" s="182"/>
      <c r="P1380" s="184"/>
      <c r="Q1380" s="141" t="s">
        <v>3911</v>
      </c>
      <c r="R1380" s="184"/>
      <c r="S1380" s="173" t="s">
        <v>3912</v>
      </c>
      <c r="T1380" s="173"/>
      <c r="U1380" s="173"/>
      <c r="V1380" s="173"/>
      <c r="W1380" s="184"/>
      <c r="X1380" s="133"/>
      <c r="Y1380" s="133"/>
      <c r="AB1380" s="134" t="s">
        <v>9605</v>
      </c>
      <c r="AC1380" s="146" t="str" cm="1">
        <f t="array" ref="AC1380:AD1380">_xlfn.TEXTSPLIT(H1380,CHAR(10))</f>
        <v>医療法人社団　緩和ケアクリニック・恵庭</v>
      </c>
      <c r="AD1380" s="146" t="str">
        <v>緩和ケアクリニック・恵庭　訪問看護ステーション</v>
      </c>
      <c r="AE1380" s="146" t="s">
        <v>8437</v>
      </c>
      <c r="AF1380" s="134" t="s">
        <v>8438</v>
      </c>
      <c r="AG1380" s="134" t="str" cm="1">
        <f t="array" ref="AG1380">_xlfn.TEXTJOIN(",",TRUE,_xlfn._xlws.FILTER(市町村コード!$B$2:$B$186,ISNUMBER(SEARCH(市町村コード!$B$2:$B$186,K1380))))</f>
        <v>恵庭市</v>
      </c>
      <c r="AH1380" s="134" t="s">
        <v>6743</v>
      </c>
      <c r="AI1380" s="134" t="str">
        <f t="shared" si="42"/>
        <v xml:space="preserve">
恵庭市白樺町３丁目２２番１号</v>
      </c>
      <c r="AJ1380" s="134" t="str">
        <f t="shared" si="43"/>
        <v>〒061－1412</v>
      </c>
      <c r="AK1380" s="134" t="s">
        <v>7219</v>
      </c>
      <c r="AO1380" s="142" t="s">
        <v>3911</v>
      </c>
      <c r="AP1380" s="134" t="str" cm="1">
        <f t="array" ref="AP1380:AX1380">_xlfn.TEXTSPLIT(AO1380,CHAR(10))</f>
        <v>( 訪看23 )第   1027 号</v>
      </c>
      <c r="AQ1380" s="134" t="str">
        <v>( 訪看24 )第    436 号</v>
      </c>
      <c r="AR1380" s="134" t="str">
        <v>( 訪看25 )第    532 号</v>
      </c>
      <c r="AS1380" s="134" t="str">
        <v>( 訪看機２ )第     46 号</v>
      </c>
      <c r="AT1380" s="134" t="str">
        <v>( 訪看34 )第    270 号</v>
      </c>
      <c r="AU1380" s="134" t="str">
        <v>( 訪看35 )第     62 号</v>
      </c>
      <c r="AV1380" s="134" t="str">
        <v>( 訪ベⅠ１ )第     43 号</v>
      </c>
      <c r="AW1380" s="134" t="str">
        <v>( 訪ベⅠ１注 )第    128 号</v>
      </c>
      <c r="AX1380" s="134" t="str">
        <v>( 訪看40 )第    571 号</v>
      </c>
      <c r="BM1380" s="134" t="s">
        <v>13235</v>
      </c>
      <c r="BN1380" s="134" t="s">
        <v>13236</v>
      </c>
      <c r="BO1380" s="134" t="s">
        <v>13237</v>
      </c>
      <c r="BP1380" s="134" t="s">
        <v>13238</v>
      </c>
      <c r="BQ1380" s="134" t="s">
        <v>13239</v>
      </c>
      <c r="BR1380" s="134" t="s">
        <v>13240</v>
      </c>
      <c r="BS1380" s="134" t="s">
        <v>13241</v>
      </c>
      <c r="BT1380" s="134" t="s">
        <v>13242</v>
      </c>
      <c r="BU1380" s="134" t="s">
        <v>13243</v>
      </c>
    </row>
    <row r="1381" spans="1:73" ht="84" customHeight="1" thickBot="1">
      <c r="A1381" s="133"/>
      <c r="B1381" s="184"/>
      <c r="C1381" s="140" t="s">
        <v>3913</v>
      </c>
      <c r="D1381" s="184"/>
      <c r="E1381" s="174" t="s">
        <v>3914</v>
      </c>
      <c r="F1381" s="174"/>
      <c r="G1381" s="184"/>
      <c r="H1381" s="175" t="s">
        <v>3915</v>
      </c>
      <c r="I1381" s="175"/>
      <c r="J1381" s="184"/>
      <c r="K1381" s="175" t="s">
        <v>3916</v>
      </c>
      <c r="L1381" s="175"/>
      <c r="M1381" s="184"/>
      <c r="N1381" s="182" t="s">
        <v>3917</v>
      </c>
      <c r="O1381" s="182"/>
      <c r="P1381" s="184"/>
      <c r="Q1381" s="141" t="s">
        <v>3918</v>
      </c>
      <c r="R1381" s="184"/>
      <c r="S1381" s="173" t="s">
        <v>3919</v>
      </c>
      <c r="T1381" s="173"/>
      <c r="U1381" s="173"/>
      <c r="V1381" s="173"/>
      <c r="W1381" s="184"/>
      <c r="X1381" s="133"/>
      <c r="Y1381" s="133"/>
      <c r="AB1381" s="134" t="s">
        <v>9606</v>
      </c>
      <c r="AC1381" s="146" t="str" cm="1">
        <f t="array" ref="AC1381:AD1381">_xlfn.TEXTSPLIT(H1381,CHAR(10))</f>
        <v>社会医療法人　北晨会</v>
      </c>
      <c r="AD1381" s="146" t="str">
        <v>社会医療法人　北晨会　恵み野訪問看護ステーション「はあと」</v>
      </c>
      <c r="AE1381" s="146" t="s">
        <v>8439</v>
      </c>
      <c r="AF1381" s="134" t="s">
        <v>8440</v>
      </c>
      <c r="AG1381" s="134" t="str" cm="1">
        <f t="array" ref="AG1381">_xlfn.TEXTJOIN(",",TRUE,_xlfn._xlws.FILTER(市町村コード!$B$2:$B$186,ISNUMBER(SEARCH(市町村コード!$B$2:$B$186,K1381))))</f>
        <v>恵庭市</v>
      </c>
      <c r="AH1381" s="134" t="s">
        <v>6743</v>
      </c>
      <c r="AI1381" s="134" t="str">
        <f t="shared" si="42"/>
        <v xml:space="preserve">
恵庭市恵み野西２丁目３ー１０サービス付高齢者住宅「シャロームめぐみの」１階</v>
      </c>
      <c r="AJ1381" s="134" t="str">
        <f t="shared" si="43"/>
        <v>〒061－1373</v>
      </c>
      <c r="AK1381" s="134" t="s">
        <v>7220</v>
      </c>
      <c r="AO1381" s="142" t="s">
        <v>3918</v>
      </c>
      <c r="AP1381" s="134" t="str" cm="1">
        <f t="array" ref="AP1381:AV1381">_xlfn.TEXTSPLIT(AO1381,CHAR(10))</f>
        <v>( 訪看24 )第    441 号</v>
      </c>
      <c r="AQ1381" s="134" t="str">
        <v>( 訪看25 )第    535 号</v>
      </c>
      <c r="AR1381" s="134" t="str">
        <v>( 訪看26 )第     24 号</v>
      </c>
      <c r="AS1381" s="134" t="str">
        <v>( 訪看32 )第      9 号</v>
      </c>
      <c r="AT1381" s="134" t="str">
        <v>( 訪ベⅠ１ )第    469 号</v>
      </c>
      <c r="AU1381" s="134" t="str">
        <v>( 訪ベⅠ１注 )第     36 号</v>
      </c>
      <c r="AV1381" s="134" t="str">
        <v>( 訪看40 )第    469 号</v>
      </c>
      <c r="BM1381" s="134" t="s">
        <v>13244</v>
      </c>
      <c r="BN1381" s="134" t="s">
        <v>13245</v>
      </c>
      <c r="BO1381" s="134" t="s">
        <v>13246</v>
      </c>
      <c r="BP1381" s="134" t="s">
        <v>13247</v>
      </c>
      <c r="BQ1381" s="134" t="s">
        <v>13248</v>
      </c>
      <c r="BR1381" s="134" t="s">
        <v>13249</v>
      </c>
      <c r="BS1381" s="134" t="s">
        <v>13250</v>
      </c>
    </row>
    <row r="1382" spans="1:73" ht="75" customHeight="1" thickBot="1">
      <c r="A1382" s="133"/>
      <c r="B1382" s="184"/>
      <c r="C1382" s="140" t="s">
        <v>3920</v>
      </c>
      <c r="D1382" s="184"/>
      <c r="E1382" s="174" t="s">
        <v>3921</v>
      </c>
      <c r="F1382" s="174"/>
      <c r="G1382" s="184"/>
      <c r="H1382" s="175" t="s">
        <v>3922</v>
      </c>
      <c r="I1382" s="175"/>
      <c r="J1382" s="184"/>
      <c r="K1382" s="175" t="s">
        <v>3923</v>
      </c>
      <c r="L1382" s="175"/>
      <c r="M1382" s="184"/>
      <c r="N1382" s="182" t="s">
        <v>3924</v>
      </c>
      <c r="O1382" s="182"/>
      <c r="P1382" s="184"/>
      <c r="Q1382" s="141" t="s">
        <v>3925</v>
      </c>
      <c r="R1382" s="184"/>
      <c r="S1382" s="173" t="s">
        <v>3926</v>
      </c>
      <c r="T1382" s="173"/>
      <c r="U1382" s="173"/>
      <c r="V1382" s="173"/>
      <c r="W1382" s="184"/>
      <c r="X1382" s="133"/>
      <c r="Y1382" s="133"/>
      <c r="AB1382" s="134" t="s">
        <v>9607</v>
      </c>
      <c r="AC1382" s="146" t="str" cm="1">
        <f t="array" ref="AC1382:AD1382">_xlfn.TEXTSPLIT(H1382,CHAR(10))</f>
        <v>Ｊケア株式会社</v>
      </c>
      <c r="AD1382" s="146" t="str">
        <v>訪問看護ステーション結</v>
      </c>
      <c r="AE1382" s="146" t="s">
        <v>8441</v>
      </c>
      <c r="AF1382" s="134" t="s">
        <v>8442</v>
      </c>
      <c r="AG1382" s="134" t="str" cm="1">
        <f t="array" ref="AG1382">_xlfn.TEXTJOIN(",",TRUE,_xlfn._xlws.FILTER(市町村コード!$B$2:$B$186,ISNUMBER(SEARCH(市町村コード!$B$2:$B$186,K1382))))</f>
        <v>恵庭市</v>
      </c>
      <c r="AH1382" s="134" t="s">
        <v>6743</v>
      </c>
      <c r="AI1382" s="134" t="str">
        <f t="shared" si="42"/>
        <v xml:space="preserve">
恵庭市黄金中央１丁目１３番地１</v>
      </c>
      <c r="AJ1382" s="134" t="str">
        <f t="shared" si="43"/>
        <v>〒061－1449</v>
      </c>
      <c r="AK1382" s="134" t="s">
        <v>7221</v>
      </c>
      <c r="AO1382" s="142" t="s">
        <v>3925</v>
      </c>
      <c r="AP1382" s="134" t="str" cm="1">
        <f t="array" ref="AP1382:AV1382">_xlfn.TEXTSPLIT(AO1382,CHAR(10))</f>
        <v>( 訪看10 )第    456 号</v>
      </c>
      <c r="AQ1382" s="134" t="str">
        <v>( 訪看24 )第    707 号</v>
      </c>
      <c r="AR1382" s="134" t="str">
        <v>( 訪看25 )第    780 号</v>
      </c>
      <c r="AS1382" s="134" t="str">
        <v>( 訪看27 )第    200 号</v>
      </c>
      <c r="AT1382" s="134" t="str">
        <v>( 訪看28 )第    122 号</v>
      </c>
      <c r="AU1382" s="134" t="str">
        <v>( 訪ベⅠ１ )第    518 号</v>
      </c>
      <c r="AV1382" s="134" t="str">
        <v>( 訪看41 )第    145 号</v>
      </c>
      <c r="BM1382" s="134" t="s">
        <v>13251</v>
      </c>
      <c r="BN1382" s="134" t="s">
        <v>13252</v>
      </c>
      <c r="BO1382" s="134" t="s">
        <v>13253</v>
      </c>
      <c r="BP1382" s="134" t="s">
        <v>13254</v>
      </c>
      <c r="BQ1382" s="134" t="s">
        <v>13255</v>
      </c>
      <c r="BR1382" s="134" t="s">
        <v>13256</v>
      </c>
      <c r="BS1382" s="134" t="s">
        <v>13257</v>
      </c>
    </row>
    <row r="1383" spans="1:73" ht="5.0999999999999996" customHeight="1" thickBot="1">
      <c r="A1383" s="133"/>
      <c r="B1383" s="184"/>
      <c r="C1383" s="133"/>
      <c r="D1383" s="184"/>
      <c r="E1383" s="133"/>
      <c r="F1383" s="133"/>
      <c r="G1383" s="184"/>
      <c r="H1383" s="133"/>
      <c r="I1383" s="133"/>
      <c r="J1383" s="184"/>
      <c r="K1383" s="133"/>
      <c r="L1383" s="133"/>
      <c r="M1383" s="184"/>
      <c r="N1383" s="133"/>
      <c r="O1383" s="133"/>
      <c r="P1383" s="184"/>
      <c r="Q1383" s="133"/>
      <c r="R1383" s="184"/>
      <c r="S1383" s="133"/>
      <c r="T1383" s="133"/>
      <c r="U1383" s="133"/>
      <c r="V1383" s="133"/>
      <c r="W1383" s="184"/>
      <c r="X1383" s="133"/>
      <c r="Y1383" s="133"/>
      <c r="AB1383" s="134" t="s">
        <v>6911</v>
      </c>
      <c r="AC1383" s="146" t="e" cm="1">
        <f t="array" ref="AC1383">_xlfn.TEXTSPLIT(H1383,CHAR(10))</f>
        <v>#VALUE!</v>
      </c>
      <c r="AD1383" s="146"/>
      <c r="AE1383" s="146" t="e">
        <v>#VALUE!</v>
      </c>
      <c r="AG1383" s="134" t="e" cm="1" vm="1">
        <f t="array" ref="AG1383">_xlfn.TEXTJOIN(",",TRUE,_xlfn._xlws.FILTER(市町村コード!$B$2:$B$186,ISNUMBER(SEARCH(市町村コード!$B$2:$B$186,K1383))))</f>
        <v>#VALUE!</v>
      </c>
      <c r="AH1383" s="134" t="e" vm="1">
        <v>#VALUE!</v>
      </c>
      <c r="AI1383" s="134" t="str">
        <f t="shared" si="42"/>
        <v/>
      </c>
      <c r="AJ1383" s="134" t="str">
        <f t="shared" si="43"/>
        <v/>
      </c>
      <c r="AK1383" s="134" t="s">
        <v>6911</v>
      </c>
      <c r="AO1383" s="133"/>
      <c r="AP1383" s="134" t="e" cm="1">
        <f t="array" ref="AP1383">_xlfn.TEXTSPLIT(AO1383,CHAR(10))</f>
        <v>#VALUE!</v>
      </c>
      <c r="BM1383" s="134" t="e">
        <v>#VALUE!</v>
      </c>
    </row>
    <row r="1384" spans="1:73" ht="0.95" customHeight="1">
      <c r="A1384" s="133"/>
      <c r="B1384" s="183"/>
      <c r="C1384" s="183"/>
      <c r="D1384" s="183"/>
      <c r="E1384" s="183"/>
      <c r="F1384" s="183"/>
      <c r="G1384" s="183"/>
      <c r="H1384" s="183"/>
      <c r="I1384" s="183"/>
      <c r="J1384" s="183"/>
      <c r="K1384" s="183"/>
      <c r="L1384" s="183"/>
      <c r="M1384" s="183"/>
      <c r="N1384" s="183"/>
      <c r="O1384" s="183"/>
      <c r="P1384" s="183"/>
      <c r="Q1384" s="183"/>
      <c r="R1384" s="183"/>
      <c r="S1384" s="183"/>
      <c r="T1384" s="183"/>
      <c r="U1384" s="183"/>
      <c r="V1384" s="183"/>
      <c r="W1384" s="133"/>
      <c r="X1384" s="133"/>
      <c r="Y1384" s="133"/>
      <c r="AB1384" s="134" t="s">
        <v>6911</v>
      </c>
      <c r="AC1384" s="146" t="e" cm="1">
        <f t="array" ref="AC1384">_xlfn.TEXTSPLIT(H1384,CHAR(10))</f>
        <v>#VALUE!</v>
      </c>
      <c r="AD1384" s="146"/>
      <c r="AE1384" s="146" t="e">
        <v>#VALUE!</v>
      </c>
      <c r="AG1384" s="134" t="e" cm="1" vm="1">
        <f t="array" ref="AG1384">_xlfn.TEXTJOIN(",",TRUE,_xlfn._xlws.FILTER(市町村コード!$B$2:$B$186,ISNUMBER(SEARCH(市町村コード!$B$2:$B$186,K1384))))</f>
        <v>#VALUE!</v>
      </c>
      <c r="AH1384" s="134" t="e" vm="1">
        <v>#VALUE!</v>
      </c>
      <c r="AI1384" s="134" t="str">
        <f t="shared" si="42"/>
        <v/>
      </c>
      <c r="AJ1384" s="134" t="str">
        <f t="shared" si="43"/>
        <v/>
      </c>
      <c r="AK1384" s="134" t="s">
        <v>6911</v>
      </c>
      <c r="AP1384" s="134" t="e" cm="1">
        <f t="array" ref="AP1384">_xlfn.TEXTSPLIT(AO1384,CHAR(10))</f>
        <v>#VALUE!</v>
      </c>
      <c r="BM1384" s="134" t="e">
        <v>#VALUE!</v>
      </c>
    </row>
    <row r="1385" spans="1:73" ht="60" customHeight="1">
      <c r="A1385" s="133"/>
      <c r="B1385" s="133"/>
      <c r="C1385" s="133"/>
      <c r="D1385" s="133"/>
      <c r="E1385" s="133"/>
      <c r="F1385" s="133"/>
      <c r="G1385" s="133"/>
      <c r="H1385" s="133"/>
      <c r="I1385" s="133"/>
      <c r="J1385" s="133"/>
      <c r="K1385" s="133"/>
      <c r="L1385" s="133"/>
      <c r="M1385" s="133"/>
      <c r="N1385" s="133"/>
      <c r="O1385" s="133"/>
      <c r="P1385" s="133"/>
      <c r="Q1385" s="133"/>
      <c r="R1385" s="133"/>
      <c r="S1385" s="133"/>
      <c r="T1385" s="133"/>
      <c r="U1385" s="133"/>
      <c r="V1385" s="133"/>
      <c r="W1385" s="133"/>
      <c r="X1385" s="133"/>
      <c r="Y1385" s="133"/>
      <c r="AB1385" s="134" t="s">
        <v>6911</v>
      </c>
      <c r="AC1385" s="146" t="e" cm="1">
        <f t="array" ref="AC1385">_xlfn.TEXTSPLIT(H1385,CHAR(10))</f>
        <v>#VALUE!</v>
      </c>
      <c r="AD1385" s="146"/>
      <c r="AE1385" s="146" t="e">
        <v>#VALUE!</v>
      </c>
      <c r="AG1385" s="134" t="e" cm="1" vm="1">
        <f t="array" ref="AG1385">_xlfn.TEXTJOIN(",",TRUE,_xlfn._xlws.FILTER(市町村コード!$B$2:$B$186,ISNUMBER(SEARCH(市町村コード!$B$2:$B$186,K1385))))</f>
        <v>#VALUE!</v>
      </c>
      <c r="AH1385" s="134" t="e" vm="1">
        <v>#VALUE!</v>
      </c>
      <c r="AI1385" s="134" t="str">
        <f t="shared" si="42"/>
        <v/>
      </c>
      <c r="AJ1385" s="134" t="str">
        <f t="shared" si="43"/>
        <v/>
      </c>
      <c r="AK1385" s="134" t="s">
        <v>6911</v>
      </c>
      <c r="AO1385" s="133"/>
      <c r="AP1385" s="134" t="e" cm="1">
        <f t="array" ref="AP1385">_xlfn.TEXTSPLIT(AO1385,CHAR(10))</f>
        <v>#VALUE!</v>
      </c>
      <c r="BM1385" s="134" t="e">
        <v>#VALUE!</v>
      </c>
    </row>
    <row r="1386" spans="1:73" ht="12" customHeight="1">
      <c r="A1386" s="133"/>
      <c r="B1386" s="133"/>
      <c r="C1386" s="133"/>
      <c r="D1386" s="133"/>
      <c r="E1386" s="133"/>
      <c r="F1386" s="133"/>
      <c r="G1386" s="133"/>
      <c r="H1386" s="133"/>
      <c r="I1386" s="133"/>
      <c r="J1386" s="133"/>
      <c r="K1386" s="133"/>
      <c r="L1386" s="133"/>
      <c r="M1386" s="133"/>
      <c r="N1386" s="133"/>
      <c r="O1386" s="133"/>
      <c r="P1386" s="133"/>
      <c r="Q1386" s="133"/>
      <c r="R1386" s="133"/>
      <c r="S1386" s="133"/>
      <c r="T1386" s="133"/>
      <c r="U1386" s="133"/>
      <c r="V1386" s="133"/>
      <c r="W1386" s="133"/>
      <c r="X1386" s="133"/>
      <c r="Y1386" s="133"/>
      <c r="AB1386" s="134" t="s">
        <v>6911</v>
      </c>
      <c r="AC1386" s="146" t="e" cm="1">
        <f t="array" ref="AC1386">_xlfn.TEXTSPLIT(H1386,CHAR(10))</f>
        <v>#VALUE!</v>
      </c>
      <c r="AD1386" s="146"/>
      <c r="AE1386" s="146" t="e">
        <v>#VALUE!</v>
      </c>
      <c r="AG1386" s="134" t="e" cm="1" vm="1">
        <f t="array" ref="AG1386">_xlfn.TEXTJOIN(",",TRUE,_xlfn._xlws.FILTER(市町村コード!$B$2:$B$186,ISNUMBER(SEARCH(市町村コード!$B$2:$B$186,K1386))))</f>
        <v>#VALUE!</v>
      </c>
      <c r="AH1386" s="134" t="e" vm="1">
        <v>#VALUE!</v>
      </c>
      <c r="AI1386" s="134" t="str">
        <f t="shared" si="42"/>
        <v/>
      </c>
      <c r="AJ1386" s="134" t="str">
        <f t="shared" si="43"/>
        <v/>
      </c>
      <c r="AK1386" s="134" t="s">
        <v>6911</v>
      </c>
      <c r="AO1386" s="133"/>
      <c r="AP1386" s="134" t="e" cm="1">
        <f t="array" ref="AP1386">_xlfn.TEXTSPLIT(AO1386,CHAR(10))</f>
        <v>#VALUE!</v>
      </c>
      <c r="BM1386" s="134" t="e">
        <v>#VALUE!</v>
      </c>
    </row>
    <row r="1387" spans="1:73" ht="8.1" customHeight="1">
      <c r="A1387" s="133"/>
      <c r="B1387" s="133"/>
      <c r="C1387" s="133"/>
      <c r="D1387" s="133"/>
      <c r="E1387" s="133"/>
      <c r="F1387" s="133"/>
      <c r="G1387" s="133"/>
      <c r="H1387" s="133"/>
      <c r="I1387" s="178" t="s">
        <v>476</v>
      </c>
      <c r="J1387" s="178"/>
      <c r="K1387" s="178"/>
      <c r="L1387" s="133"/>
      <c r="M1387" s="133"/>
      <c r="N1387" s="133"/>
      <c r="O1387" s="133"/>
      <c r="P1387" s="133"/>
      <c r="Q1387" s="133"/>
      <c r="R1387" s="133"/>
      <c r="S1387" s="133"/>
      <c r="T1387" s="133"/>
      <c r="U1387" s="133"/>
      <c r="V1387" s="133"/>
      <c r="W1387" s="133"/>
      <c r="X1387" s="133"/>
      <c r="Y1387" s="133"/>
      <c r="AB1387" s="134" t="s">
        <v>6911</v>
      </c>
      <c r="AC1387" s="146" t="e" cm="1">
        <f t="array" ref="AC1387">_xlfn.TEXTSPLIT(H1387,CHAR(10))</f>
        <v>#VALUE!</v>
      </c>
      <c r="AD1387" s="146"/>
      <c r="AE1387" s="146" t="e">
        <v>#VALUE!</v>
      </c>
      <c r="AG1387" s="134" t="e" cm="1" vm="1">
        <f t="array" ref="AG1387">_xlfn.TEXTJOIN(",",TRUE,_xlfn._xlws.FILTER(市町村コード!$B$2:$B$186,ISNUMBER(SEARCH(市町村コード!$B$2:$B$186,K1387))))</f>
        <v>#VALUE!</v>
      </c>
      <c r="AH1387" s="134" t="e" vm="1">
        <v>#VALUE!</v>
      </c>
      <c r="AI1387" s="134" t="str">
        <f t="shared" si="42"/>
        <v/>
      </c>
      <c r="AJ1387" s="134" t="str">
        <f t="shared" si="43"/>
        <v/>
      </c>
      <c r="AK1387" s="134" t="s">
        <v>6911</v>
      </c>
      <c r="AO1387" s="133"/>
      <c r="AP1387" s="134" t="e" cm="1">
        <f t="array" ref="AP1387">_xlfn.TEXTSPLIT(AO1387,CHAR(10))</f>
        <v>#VALUE!</v>
      </c>
      <c r="BM1387" s="134" t="e">
        <v>#VALUE!</v>
      </c>
    </row>
    <row r="1388" spans="1:73" ht="12" customHeight="1">
      <c r="A1388" s="133"/>
      <c r="B1388" s="179"/>
      <c r="C1388" s="179"/>
      <c r="D1388" s="179"/>
      <c r="E1388" s="179"/>
      <c r="F1388" s="133"/>
      <c r="G1388" s="133"/>
      <c r="H1388" s="133"/>
      <c r="I1388" s="178"/>
      <c r="J1388" s="178"/>
      <c r="K1388" s="178"/>
      <c r="L1388" s="133"/>
      <c r="M1388" s="133"/>
      <c r="N1388" s="133"/>
      <c r="O1388" s="133"/>
      <c r="P1388" s="133"/>
      <c r="Q1388" s="133"/>
      <c r="R1388" s="133"/>
      <c r="S1388" s="133"/>
      <c r="T1388" s="133"/>
      <c r="U1388" s="133"/>
      <c r="V1388" s="133"/>
      <c r="W1388" s="133"/>
      <c r="X1388" s="133"/>
      <c r="Y1388" s="133"/>
      <c r="AB1388" s="134" t="s">
        <v>6911</v>
      </c>
      <c r="AC1388" s="146" t="e" cm="1">
        <f t="array" ref="AC1388">_xlfn.TEXTSPLIT(H1388,CHAR(10))</f>
        <v>#VALUE!</v>
      </c>
      <c r="AD1388" s="146"/>
      <c r="AE1388" s="146" t="e">
        <v>#VALUE!</v>
      </c>
      <c r="AG1388" s="134" t="e" cm="1" vm="1">
        <f t="array" ref="AG1388">_xlfn.TEXTJOIN(",",TRUE,_xlfn._xlws.FILTER(市町村コード!$B$2:$B$186,ISNUMBER(SEARCH(市町村コード!$B$2:$B$186,K1388))))</f>
        <v>#VALUE!</v>
      </c>
      <c r="AH1388" s="134" t="e" vm="1">
        <v>#VALUE!</v>
      </c>
      <c r="AI1388" s="134" t="str">
        <f t="shared" si="42"/>
        <v/>
      </c>
      <c r="AJ1388" s="134" t="str">
        <f t="shared" si="43"/>
        <v/>
      </c>
      <c r="AK1388" s="134" t="s">
        <v>6911</v>
      </c>
      <c r="AO1388" s="133"/>
      <c r="AP1388" s="134" t="e" cm="1">
        <f t="array" ref="AP1388">_xlfn.TEXTSPLIT(AO1388,CHAR(10))</f>
        <v>#VALUE!</v>
      </c>
      <c r="BM1388" s="134" t="e">
        <v>#VALUE!</v>
      </c>
    </row>
    <row r="1389" spans="1:73" ht="14.1" customHeight="1">
      <c r="A1389" s="133"/>
      <c r="B1389" s="133"/>
      <c r="C1389" s="180" t="s">
        <v>477</v>
      </c>
      <c r="D1389" s="180"/>
      <c r="E1389" s="180"/>
      <c r="F1389" s="180"/>
      <c r="G1389" s="180"/>
      <c r="H1389" s="180"/>
      <c r="I1389" s="180"/>
      <c r="J1389" s="180"/>
      <c r="K1389" s="180"/>
      <c r="L1389" s="133"/>
      <c r="M1389" s="133"/>
      <c r="N1389" s="133"/>
      <c r="O1389" s="181" t="s">
        <v>478</v>
      </c>
      <c r="P1389" s="181"/>
      <c r="Q1389" s="181"/>
      <c r="R1389" s="181"/>
      <c r="S1389" s="181"/>
      <c r="T1389" s="135" t="s">
        <v>1098</v>
      </c>
      <c r="U1389" s="136" t="s">
        <v>480</v>
      </c>
      <c r="V1389" s="133"/>
      <c r="W1389" s="133"/>
      <c r="X1389" s="133"/>
      <c r="Y1389" s="133"/>
      <c r="AB1389" s="134" t="s">
        <v>6911</v>
      </c>
      <c r="AC1389" s="146" t="e" cm="1">
        <f t="array" ref="AC1389">_xlfn.TEXTSPLIT(H1389,CHAR(10))</f>
        <v>#VALUE!</v>
      </c>
      <c r="AD1389" s="146"/>
      <c r="AE1389" s="146" t="e">
        <v>#VALUE!</v>
      </c>
      <c r="AG1389" s="134" t="e" cm="1" vm="1">
        <f t="array" ref="AG1389">_xlfn.TEXTJOIN(",",TRUE,_xlfn._xlws.FILTER(市町村コード!$B$2:$B$186,ISNUMBER(SEARCH(市町村コード!$B$2:$B$186,K1389))))</f>
        <v>#VALUE!</v>
      </c>
      <c r="AH1389" s="134" t="e" vm="1">
        <v>#VALUE!</v>
      </c>
      <c r="AI1389" s="134" t="str">
        <f t="shared" si="42"/>
        <v/>
      </c>
      <c r="AJ1389" s="134" t="str">
        <f t="shared" si="43"/>
        <v/>
      </c>
      <c r="AK1389" s="134" t="s">
        <v>6911</v>
      </c>
      <c r="AP1389" s="134" t="e" cm="1">
        <f t="array" ref="AP1389">_xlfn.TEXTSPLIT(AO1389,CHAR(10))</f>
        <v>#VALUE!</v>
      </c>
      <c r="BM1389" s="134" t="e">
        <v>#VALUE!</v>
      </c>
    </row>
    <row r="1390" spans="1:73" ht="0.95" customHeight="1" thickBot="1">
      <c r="A1390" s="133"/>
      <c r="B1390" s="133"/>
      <c r="C1390" s="133"/>
      <c r="D1390" s="133"/>
      <c r="E1390" s="133"/>
      <c r="F1390" s="133"/>
      <c r="G1390" s="133"/>
      <c r="H1390" s="133"/>
      <c r="I1390" s="133"/>
      <c r="J1390" s="133"/>
      <c r="K1390" s="133"/>
      <c r="L1390" s="133"/>
      <c r="M1390" s="133"/>
      <c r="N1390" s="133"/>
      <c r="O1390" s="133"/>
      <c r="P1390" s="133"/>
      <c r="Q1390" s="133"/>
      <c r="R1390" s="133"/>
      <c r="S1390" s="133"/>
      <c r="T1390" s="133"/>
      <c r="U1390" s="133"/>
      <c r="V1390" s="133"/>
      <c r="W1390" s="133"/>
      <c r="X1390" s="133"/>
      <c r="Y1390" s="133"/>
      <c r="AB1390" s="134" t="s">
        <v>6911</v>
      </c>
      <c r="AC1390" s="146" t="e" cm="1">
        <f t="array" ref="AC1390">_xlfn.TEXTSPLIT(H1390,CHAR(10))</f>
        <v>#VALUE!</v>
      </c>
      <c r="AD1390" s="146"/>
      <c r="AE1390" s="146" t="e">
        <v>#VALUE!</v>
      </c>
      <c r="AG1390" s="134" t="e" cm="1" vm="1">
        <f t="array" ref="AG1390">_xlfn.TEXTJOIN(",",TRUE,_xlfn._xlws.FILTER(市町村コード!$B$2:$B$186,ISNUMBER(SEARCH(市町村コード!$B$2:$B$186,K1390))))</f>
        <v>#VALUE!</v>
      </c>
      <c r="AH1390" s="134" t="e" vm="1">
        <v>#VALUE!</v>
      </c>
      <c r="AI1390" s="134" t="str">
        <f t="shared" si="42"/>
        <v/>
      </c>
      <c r="AJ1390" s="134" t="str">
        <f t="shared" si="43"/>
        <v/>
      </c>
      <c r="AK1390" s="134" t="s">
        <v>6911</v>
      </c>
      <c r="AO1390" s="133"/>
      <c r="AP1390" s="134" t="e" cm="1">
        <f t="array" ref="AP1390">_xlfn.TEXTSPLIT(AO1390,CHAR(10))</f>
        <v>#VALUE!</v>
      </c>
      <c r="BM1390" s="134" t="e">
        <v>#VALUE!</v>
      </c>
    </row>
    <row r="1391" spans="1:73" ht="0.95" customHeight="1">
      <c r="A1391" s="133"/>
      <c r="B1391" s="176"/>
      <c r="C1391" s="176"/>
      <c r="D1391" s="176"/>
      <c r="E1391" s="176"/>
      <c r="F1391" s="176"/>
      <c r="G1391" s="176"/>
      <c r="H1391" s="176"/>
      <c r="I1391" s="176"/>
      <c r="J1391" s="176"/>
      <c r="K1391" s="176"/>
      <c r="L1391" s="176"/>
      <c r="M1391" s="176"/>
      <c r="N1391" s="176"/>
      <c r="O1391" s="176"/>
      <c r="P1391" s="176"/>
      <c r="Q1391" s="176"/>
      <c r="R1391" s="176"/>
      <c r="S1391" s="176"/>
      <c r="T1391" s="176"/>
      <c r="U1391" s="176"/>
      <c r="V1391" s="176"/>
      <c r="W1391" s="176"/>
      <c r="X1391" s="133"/>
      <c r="Y1391" s="133"/>
      <c r="AB1391" s="134" t="s">
        <v>6911</v>
      </c>
      <c r="AC1391" s="146" t="e" cm="1">
        <f t="array" ref="AC1391">_xlfn.TEXTSPLIT(H1391,CHAR(10))</f>
        <v>#VALUE!</v>
      </c>
      <c r="AD1391" s="146"/>
      <c r="AE1391" s="146" t="e">
        <v>#VALUE!</v>
      </c>
      <c r="AG1391" s="134" t="e" cm="1" vm="1">
        <f t="array" ref="AG1391">_xlfn.TEXTJOIN(",",TRUE,_xlfn._xlws.FILTER(市町村コード!$B$2:$B$186,ISNUMBER(SEARCH(市町村コード!$B$2:$B$186,K1391))))</f>
        <v>#VALUE!</v>
      </c>
      <c r="AH1391" s="134" t="e" vm="1">
        <v>#VALUE!</v>
      </c>
      <c r="AI1391" s="134" t="str">
        <f t="shared" si="42"/>
        <v/>
      </c>
      <c r="AJ1391" s="134" t="str">
        <f t="shared" si="43"/>
        <v/>
      </c>
      <c r="AK1391" s="134" t="s">
        <v>6911</v>
      </c>
      <c r="AP1391" s="134" t="e" cm="1">
        <f t="array" ref="AP1391">_xlfn.TEXTSPLIT(AO1391,CHAR(10))</f>
        <v>#VALUE!</v>
      </c>
      <c r="BM1391" s="134" t="e">
        <v>#VALUE!</v>
      </c>
    </row>
    <row r="1392" spans="1:73" ht="15.95" customHeight="1" thickBot="1">
      <c r="A1392" s="133"/>
      <c r="B1392" s="137"/>
      <c r="C1392" s="138" t="s">
        <v>481</v>
      </c>
      <c r="D1392" s="137"/>
      <c r="E1392" s="177" t="s">
        <v>482</v>
      </c>
      <c r="F1392" s="177"/>
      <c r="G1392" s="137"/>
      <c r="H1392" s="177" t="s">
        <v>483</v>
      </c>
      <c r="I1392" s="177"/>
      <c r="J1392" s="137"/>
      <c r="K1392" s="177" t="s">
        <v>484</v>
      </c>
      <c r="L1392" s="177"/>
      <c r="M1392" s="137"/>
      <c r="N1392" s="177" t="s">
        <v>485</v>
      </c>
      <c r="O1392" s="177"/>
      <c r="P1392" s="137"/>
      <c r="Q1392" s="139" t="s">
        <v>486</v>
      </c>
      <c r="R1392" s="137"/>
      <c r="S1392" s="177" t="s">
        <v>487</v>
      </c>
      <c r="T1392" s="177"/>
      <c r="U1392" s="177"/>
      <c r="V1392" s="177"/>
      <c r="W1392" s="137"/>
      <c r="X1392" s="133"/>
      <c r="Y1392" s="133"/>
      <c r="AB1392" s="134" t="s">
        <v>482</v>
      </c>
      <c r="AC1392" s="146" t="str" cm="1">
        <f t="array" ref="AC1392">_xlfn.TEXTSPLIT(H1392,CHAR(10))</f>
        <v>事業者名/事業所名</v>
      </c>
      <c r="AD1392" s="146"/>
      <c r="AE1392" s="146" t="s">
        <v>483</v>
      </c>
      <c r="AG1392" s="134" t="e" cm="1" vm="1">
        <f t="array" ref="AG1392">_xlfn.TEXTJOIN(",",TRUE,_xlfn._xlws.FILTER(市町村コード!$B$2:$B$186,ISNUMBER(SEARCH(市町村コード!$B$2:$B$186,K1392))))</f>
        <v>#VALUE!</v>
      </c>
      <c r="AH1392" s="134" t="e" vm="1">
        <v>#VALUE!</v>
      </c>
      <c r="AI1392" s="134" t="str">
        <f t="shared" si="42"/>
        <v/>
      </c>
      <c r="AJ1392" s="134" t="str">
        <f t="shared" si="43"/>
        <v>事業所所在地</v>
      </c>
      <c r="AK1392" s="134" t="s">
        <v>484</v>
      </c>
      <c r="AO1392" s="139" t="s">
        <v>486</v>
      </c>
      <c r="AP1392" s="134" t="str" cm="1">
        <f t="array" ref="AP1392">_xlfn.TEXTSPLIT(AO1392,CHAR(10))</f>
        <v>受理番号</v>
      </c>
      <c r="BM1392" s="134" t="s">
        <v>486</v>
      </c>
    </row>
    <row r="1393" spans="1:73" ht="57" customHeight="1" thickBot="1">
      <c r="A1393" s="133"/>
      <c r="B1393" s="184"/>
      <c r="C1393" s="140" t="s">
        <v>3927</v>
      </c>
      <c r="D1393" s="184"/>
      <c r="E1393" s="174" t="s">
        <v>3928</v>
      </c>
      <c r="F1393" s="174"/>
      <c r="G1393" s="184"/>
      <c r="H1393" s="175" t="s">
        <v>3929</v>
      </c>
      <c r="I1393" s="175"/>
      <c r="J1393" s="184"/>
      <c r="K1393" s="175" t="s">
        <v>3930</v>
      </c>
      <c r="L1393" s="175"/>
      <c r="M1393" s="184"/>
      <c r="N1393" s="182" t="s">
        <v>3931</v>
      </c>
      <c r="O1393" s="182"/>
      <c r="P1393" s="184"/>
      <c r="Q1393" s="141" t="s">
        <v>3932</v>
      </c>
      <c r="R1393" s="184"/>
      <c r="S1393" s="173" t="s">
        <v>3933</v>
      </c>
      <c r="T1393" s="173"/>
      <c r="U1393" s="173"/>
      <c r="V1393" s="173"/>
      <c r="W1393" s="184"/>
      <c r="X1393" s="133"/>
      <c r="Y1393" s="133"/>
      <c r="AB1393" s="134" t="s">
        <v>9608</v>
      </c>
      <c r="AC1393" s="146" t="str" cm="1">
        <f t="array" ref="AC1393:AD1393">_xlfn.TEXTSPLIT(H1393,CHAR(10))</f>
        <v>株式会社　人と夢</v>
      </c>
      <c r="AD1393" s="146" t="str">
        <v>はなはな訪問看護リハビリステーション</v>
      </c>
      <c r="AE1393" s="146" t="s">
        <v>8443</v>
      </c>
      <c r="AF1393" s="134" t="s">
        <v>8444</v>
      </c>
      <c r="AG1393" s="134" t="str" cm="1">
        <f t="array" ref="AG1393">_xlfn.TEXTJOIN(",",TRUE,_xlfn._xlws.FILTER(市町村コード!$B$2:$B$186,ISNUMBER(SEARCH(市町村コード!$B$2:$B$186,K1393))))</f>
        <v>恵庭市</v>
      </c>
      <c r="AH1393" s="134" t="s">
        <v>6743</v>
      </c>
      <c r="AI1393" s="134" t="str">
        <f t="shared" si="42"/>
        <v xml:space="preserve">
恵庭市美咲野４丁目２－７</v>
      </c>
      <c r="AJ1393" s="134" t="str">
        <f t="shared" si="43"/>
        <v>〒061－1427</v>
      </c>
      <c r="AK1393" s="134" t="s">
        <v>7222</v>
      </c>
      <c r="AO1393" s="142" t="s">
        <v>3932</v>
      </c>
      <c r="AP1393" s="134" t="str" cm="1">
        <f t="array" ref="AP1393:AU1393">_xlfn.TEXTSPLIT(AO1393,CHAR(10))</f>
        <v>( 訪看10 )第    635 号</v>
      </c>
      <c r="AQ1393" s="134" t="str">
        <v>( 訪看24 )第    940 号</v>
      </c>
      <c r="AR1393" s="134" t="str">
        <v>( 訪看25 )第   1010 号</v>
      </c>
      <c r="AS1393" s="134" t="str">
        <v>( 訪看27 )第    333 号</v>
      </c>
      <c r="AT1393" s="134" t="str">
        <v>( 訪看28 )第    223 号</v>
      </c>
      <c r="AU1393" s="134" t="str">
        <v>( 訪看40 )第    629 号</v>
      </c>
      <c r="BM1393" s="134" t="s">
        <v>13258</v>
      </c>
      <c r="BN1393" s="134" t="s">
        <v>13259</v>
      </c>
      <c r="BO1393" s="134" t="s">
        <v>13260</v>
      </c>
      <c r="BP1393" s="134" t="s">
        <v>13261</v>
      </c>
      <c r="BQ1393" s="134" t="s">
        <v>13262</v>
      </c>
      <c r="BR1393" s="134" t="s">
        <v>13263</v>
      </c>
    </row>
    <row r="1394" spans="1:73" ht="93" customHeight="1" thickBot="1">
      <c r="A1394" s="133"/>
      <c r="B1394" s="184"/>
      <c r="C1394" s="140" t="s">
        <v>3934</v>
      </c>
      <c r="D1394" s="184"/>
      <c r="E1394" s="174" t="s">
        <v>3935</v>
      </c>
      <c r="F1394" s="174"/>
      <c r="G1394" s="184"/>
      <c r="H1394" s="175" t="s">
        <v>3936</v>
      </c>
      <c r="I1394" s="175"/>
      <c r="J1394" s="184"/>
      <c r="K1394" s="175" t="s">
        <v>3937</v>
      </c>
      <c r="L1394" s="175"/>
      <c r="M1394" s="184"/>
      <c r="N1394" s="182" t="s">
        <v>3938</v>
      </c>
      <c r="O1394" s="182"/>
      <c r="P1394" s="184"/>
      <c r="Q1394" s="141" t="s">
        <v>3939</v>
      </c>
      <c r="R1394" s="184"/>
      <c r="S1394" s="173" t="s">
        <v>3940</v>
      </c>
      <c r="T1394" s="173"/>
      <c r="U1394" s="173"/>
      <c r="V1394" s="173"/>
      <c r="W1394" s="184"/>
      <c r="X1394" s="133"/>
      <c r="Y1394" s="133"/>
      <c r="AB1394" s="134" t="s">
        <v>9609</v>
      </c>
      <c r="AC1394" s="146" t="str" cm="1">
        <f t="array" ref="AC1394:AD1394">_xlfn.TEXTSPLIT(H1394,CHAR(10))</f>
        <v>社会医療法人恵和会</v>
      </c>
      <c r="AD1394" s="146" t="str">
        <v>訪問看護ステーション　恵庭すずらん</v>
      </c>
      <c r="AE1394" s="146" t="s">
        <v>8445</v>
      </c>
      <c r="AF1394" s="134" t="s">
        <v>8446</v>
      </c>
      <c r="AG1394" s="134" t="str" cm="1">
        <f t="array" ref="AG1394">_xlfn.TEXTJOIN(",",TRUE,_xlfn._xlws.FILTER(市町村コード!$B$2:$B$186,ISNUMBER(SEARCH(市町村コード!$B$2:$B$186,K1394))))</f>
        <v>恵庭市</v>
      </c>
      <c r="AH1394" s="134" t="s">
        <v>6743</v>
      </c>
      <c r="AI1394" s="134" t="str">
        <f t="shared" si="42"/>
        <v xml:space="preserve">
恵庭市福住町１丁目６番６</v>
      </c>
      <c r="AJ1394" s="134" t="str">
        <f t="shared" si="43"/>
        <v>〒061－1447</v>
      </c>
      <c r="AK1394" s="134" t="s">
        <v>7223</v>
      </c>
      <c r="AO1394" s="142" t="s">
        <v>3939</v>
      </c>
      <c r="AP1394" s="134" t="str" cm="1">
        <f t="array" ref="AP1394:AW1394">_xlfn.TEXTSPLIT(AO1394,CHAR(10))</f>
        <v>( 訪看10 )第    781 号</v>
      </c>
      <c r="AQ1394" s="134" t="str">
        <v>( 訪看24 )第    881 号</v>
      </c>
      <c r="AR1394" s="134" t="str">
        <v>( 訪看25 )第    953 号</v>
      </c>
      <c r="AS1394" s="134" t="str">
        <v>( 訪看27 )第    463 号</v>
      </c>
      <c r="AT1394" s="134" t="str">
        <v>( 訪看28 )第    302 号</v>
      </c>
      <c r="AU1394" s="134" t="str">
        <v>( 訪ベⅠ１ )第    296 号</v>
      </c>
      <c r="AV1394" s="134" t="str">
        <v>( 訪ベⅠ１注 )第    285 号</v>
      </c>
      <c r="AW1394" s="134" t="str">
        <v>( 訪看41 )第    353 号</v>
      </c>
      <c r="BM1394" s="134" t="s">
        <v>13264</v>
      </c>
      <c r="BN1394" s="134" t="s">
        <v>13265</v>
      </c>
      <c r="BO1394" s="134" t="s">
        <v>13266</v>
      </c>
      <c r="BP1394" s="134" t="s">
        <v>13267</v>
      </c>
      <c r="BQ1394" s="134" t="s">
        <v>13268</v>
      </c>
      <c r="BR1394" s="134" t="s">
        <v>13269</v>
      </c>
      <c r="BS1394" s="134" t="s">
        <v>13270</v>
      </c>
      <c r="BT1394" s="134" t="s">
        <v>13271</v>
      </c>
    </row>
    <row r="1395" spans="1:73" ht="102" customHeight="1" thickBot="1">
      <c r="A1395" s="133"/>
      <c r="B1395" s="184"/>
      <c r="C1395" s="140" t="s">
        <v>3941</v>
      </c>
      <c r="D1395" s="184"/>
      <c r="E1395" s="174" t="s">
        <v>3942</v>
      </c>
      <c r="F1395" s="174"/>
      <c r="G1395" s="184"/>
      <c r="H1395" s="175" t="s">
        <v>3943</v>
      </c>
      <c r="I1395" s="175"/>
      <c r="J1395" s="184"/>
      <c r="K1395" s="175" t="s">
        <v>3944</v>
      </c>
      <c r="L1395" s="175"/>
      <c r="M1395" s="184"/>
      <c r="N1395" s="182" t="s">
        <v>3945</v>
      </c>
      <c r="O1395" s="182"/>
      <c r="P1395" s="184"/>
      <c r="Q1395" s="141" t="s">
        <v>3946</v>
      </c>
      <c r="R1395" s="184"/>
      <c r="S1395" s="173" t="s">
        <v>3947</v>
      </c>
      <c r="T1395" s="173"/>
      <c r="U1395" s="173"/>
      <c r="V1395" s="173"/>
      <c r="W1395" s="184"/>
      <c r="X1395" s="133"/>
      <c r="Y1395" s="133"/>
      <c r="AB1395" s="134" t="s">
        <v>9610</v>
      </c>
      <c r="AC1395" s="146" t="str" cm="1">
        <f t="array" ref="AC1395:AD1395">_xlfn.TEXTSPLIT(H1395,CHAR(10))</f>
        <v>一般社団法人　北海道総合在宅ケア事業団</v>
      </c>
      <c r="AD1395" s="146" t="str">
        <v>一般社団法人北海道総合在宅ケア事業団北広島地域訪問看護ステーション</v>
      </c>
      <c r="AE1395" s="146" t="s">
        <v>7562</v>
      </c>
      <c r="AF1395" s="134" t="s">
        <v>8447</v>
      </c>
      <c r="AG1395" s="134" t="str" cm="1">
        <f t="array" ref="AG1395">_xlfn.TEXTJOIN(",",TRUE,_xlfn._xlws.FILTER(市町村コード!$B$2:$B$186,ISNUMBER(SEARCH(市町村コード!$B$2:$B$186,K1395))))</f>
        <v>北広島市</v>
      </c>
      <c r="AH1395" s="134" t="s">
        <v>6745</v>
      </c>
      <c r="AI1395" s="134" t="str">
        <f t="shared" si="42"/>
        <v xml:space="preserve">
北広島市中央３丁目３－１しんこうビル２階</v>
      </c>
      <c r="AJ1395" s="134" t="str">
        <f t="shared" si="43"/>
        <v>〒061－1121</v>
      </c>
      <c r="AK1395" s="134" t="s">
        <v>7224</v>
      </c>
      <c r="AO1395" s="142" t="s">
        <v>3946</v>
      </c>
      <c r="AP1395" s="134" t="str" cm="1">
        <f t="array" ref="AP1395:AX1395">_xlfn.TEXTSPLIT(AO1395,CHAR(10))</f>
        <v>( 訪看10 )第     64 号</v>
      </c>
      <c r="AQ1395" s="134" t="str">
        <v>( 訪看23 )第   1102 号</v>
      </c>
      <c r="AR1395" s="134" t="str">
        <v>( 訪看24 )第    114 号</v>
      </c>
      <c r="AS1395" s="134" t="str">
        <v>( 訪看25 )第    230 号</v>
      </c>
      <c r="AT1395" s="134" t="str">
        <v>( 訪看27 )第    117 号</v>
      </c>
      <c r="AU1395" s="134" t="str">
        <v>( 訪看34 )第    212 号</v>
      </c>
      <c r="AV1395" s="134" t="str">
        <v>( 訪ベⅠ１ )第     44 号</v>
      </c>
      <c r="AW1395" s="134" t="str">
        <v>( 訪ベⅠ１注 )第    206 号</v>
      </c>
      <c r="AX1395" s="134" t="str">
        <v>( 訪看40 )第    274 号</v>
      </c>
      <c r="BM1395" s="134" t="s">
        <v>13272</v>
      </c>
      <c r="BN1395" s="134" t="s">
        <v>13273</v>
      </c>
      <c r="BO1395" s="134" t="s">
        <v>13274</v>
      </c>
      <c r="BP1395" s="134" t="s">
        <v>13275</v>
      </c>
      <c r="BQ1395" s="134" t="s">
        <v>13276</v>
      </c>
      <c r="BR1395" s="134" t="s">
        <v>13277</v>
      </c>
      <c r="BS1395" s="134" t="s">
        <v>13278</v>
      </c>
      <c r="BT1395" s="134" t="s">
        <v>13279</v>
      </c>
      <c r="BU1395" s="134" t="s">
        <v>13280</v>
      </c>
    </row>
    <row r="1396" spans="1:73" ht="75" customHeight="1" thickBot="1">
      <c r="A1396" s="133"/>
      <c r="B1396" s="184"/>
      <c r="C1396" s="140" t="s">
        <v>3948</v>
      </c>
      <c r="D1396" s="184"/>
      <c r="E1396" s="174" t="s">
        <v>3949</v>
      </c>
      <c r="F1396" s="174"/>
      <c r="G1396" s="184"/>
      <c r="H1396" s="175" t="s">
        <v>3950</v>
      </c>
      <c r="I1396" s="175"/>
      <c r="J1396" s="184"/>
      <c r="K1396" s="175" t="s">
        <v>3951</v>
      </c>
      <c r="L1396" s="175"/>
      <c r="M1396" s="184"/>
      <c r="N1396" s="182" t="s">
        <v>3952</v>
      </c>
      <c r="O1396" s="182"/>
      <c r="P1396" s="184"/>
      <c r="Q1396" s="141" t="s">
        <v>3953</v>
      </c>
      <c r="R1396" s="184"/>
      <c r="S1396" s="173" t="s">
        <v>3954</v>
      </c>
      <c r="T1396" s="173"/>
      <c r="U1396" s="173"/>
      <c r="V1396" s="173"/>
      <c r="W1396" s="184"/>
      <c r="X1396" s="133"/>
      <c r="Y1396" s="133"/>
      <c r="AB1396" s="134" t="s">
        <v>9611</v>
      </c>
      <c r="AC1396" s="146" t="str" cm="1">
        <f t="array" ref="AC1396:AD1396">_xlfn.TEXTSPLIT(H1396,CHAR(10))</f>
        <v>社会福祉法人　北海長正会</v>
      </c>
      <c r="AD1396" s="146" t="str">
        <v>北広島訪問看護ステーション四恩園</v>
      </c>
      <c r="AE1396" s="146" t="s">
        <v>8448</v>
      </c>
      <c r="AF1396" s="134" t="s">
        <v>8449</v>
      </c>
      <c r="AG1396" s="134" t="str" cm="1">
        <f t="array" ref="AG1396">_xlfn.TEXTJOIN(",",TRUE,_xlfn._xlws.FILTER(市町村コード!$B$2:$B$186,ISNUMBER(SEARCH(市町村コード!$B$2:$B$186,K1396))))</f>
        <v>北広島市</v>
      </c>
      <c r="AH1396" s="134" t="s">
        <v>6745</v>
      </c>
      <c r="AI1396" s="134" t="str">
        <f t="shared" si="42"/>
        <v xml:space="preserve">
北広島市緑陽町１丁目２番地</v>
      </c>
      <c r="AJ1396" s="134" t="str">
        <f t="shared" si="43"/>
        <v>〒061－1137</v>
      </c>
      <c r="AK1396" s="134" t="s">
        <v>7225</v>
      </c>
      <c r="AO1396" s="142" t="s">
        <v>3953</v>
      </c>
      <c r="AP1396" s="134" t="str" cm="1">
        <f t="array" ref="AP1396:AU1396">_xlfn.TEXTSPLIT(AO1396,CHAR(10))</f>
        <v>( 訪看10 )第    213 号</v>
      </c>
      <c r="AQ1396" s="134" t="str">
        <v>( 訪看23 )第     63 号</v>
      </c>
      <c r="AR1396" s="134" t="str">
        <v>( 訪看25 )第    139 号</v>
      </c>
      <c r="AS1396" s="134" t="str">
        <v>( 訪ベⅠ１ )第     45 号</v>
      </c>
      <c r="AT1396" s="134" t="str">
        <v>( 訪ベⅠ１注 )第    384 号</v>
      </c>
      <c r="AU1396" s="134" t="str">
        <v>( 訪看40 )第      5 号</v>
      </c>
      <c r="BM1396" s="134" t="s">
        <v>13281</v>
      </c>
      <c r="BN1396" s="134" t="s">
        <v>13282</v>
      </c>
      <c r="BO1396" s="134" t="s">
        <v>13283</v>
      </c>
      <c r="BP1396" s="134" t="s">
        <v>13284</v>
      </c>
      <c r="BQ1396" s="134" t="s">
        <v>13285</v>
      </c>
      <c r="BR1396" s="134" t="s">
        <v>13286</v>
      </c>
    </row>
    <row r="1397" spans="1:73" ht="102" customHeight="1" thickBot="1">
      <c r="A1397" s="133"/>
      <c r="B1397" s="184"/>
      <c r="C1397" s="140" t="s">
        <v>3955</v>
      </c>
      <c r="D1397" s="184"/>
      <c r="E1397" s="174" t="s">
        <v>3956</v>
      </c>
      <c r="F1397" s="174"/>
      <c r="G1397" s="184"/>
      <c r="H1397" s="175" t="s">
        <v>3957</v>
      </c>
      <c r="I1397" s="175"/>
      <c r="J1397" s="184"/>
      <c r="K1397" s="175" t="s">
        <v>3958</v>
      </c>
      <c r="L1397" s="175"/>
      <c r="M1397" s="184"/>
      <c r="N1397" s="182" t="s">
        <v>3959</v>
      </c>
      <c r="O1397" s="182"/>
      <c r="P1397" s="184"/>
      <c r="Q1397" s="141" t="s">
        <v>3960</v>
      </c>
      <c r="R1397" s="184"/>
      <c r="S1397" s="173" t="s">
        <v>3961</v>
      </c>
      <c r="T1397" s="173"/>
      <c r="U1397" s="173"/>
      <c r="V1397" s="173"/>
      <c r="W1397" s="184"/>
      <c r="X1397" s="133"/>
      <c r="Y1397" s="133"/>
      <c r="AB1397" s="134" t="s">
        <v>9612</v>
      </c>
      <c r="AC1397" s="146" t="str" cm="1">
        <f t="array" ref="AC1397:AD1397">_xlfn.TEXTSPLIT(H1397,CHAR(10))</f>
        <v>株式会社ウィズユアライフ</v>
      </c>
      <c r="AD1397" s="146" t="str">
        <v>訪問看護ステーション　ひなた</v>
      </c>
      <c r="AE1397" s="146" t="s">
        <v>8450</v>
      </c>
      <c r="AF1397" s="134" t="s">
        <v>8451</v>
      </c>
      <c r="AG1397" s="134" t="str" cm="1">
        <f t="array" ref="AG1397">_xlfn.TEXTJOIN(",",TRUE,_xlfn._xlws.FILTER(市町村コード!$B$2:$B$186,ISNUMBER(SEARCH(市町村コード!$B$2:$B$186,K1397))))</f>
        <v>北広島市</v>
      </c>
      <c r="AH1397" s="134" t="s">
        <v>6745</v>
      </c>
      <c r="AI1397" s="134" t="str">
        <f t="shared" si="42"/>
        <v xml:space="preserve">
北広島市中央３丁目７番地１第６ニューオータニビル２階</v>
      </c>
      <c r="AJ1397" s="134" t="str">
        <f t="shared" si="43"/>
        <v>〒061－1121</v>
      </c>
      <c r="AK1397" s="134" t="s">
        <v>7224</v>
      </c>
      <c r="AO1397" s="142" t="s">
        <v>3960</v>
      </c>
      <c r="AP1397" s="134" t="str" cm="1">
        <f t="array" ref="AP1397:AX1397">_xlfn.TEXTSPLIT(AO1397,CHAR(10))</f>
        <v>( 訪看10 )第    222 号</v>
      </c>
      <c r="AQ1397" s="134" t="str">
        <v>( 訪看24 )第    417 号</v>
      </c>
      <c r="AR1397" s="134" t="str">
        <v>( 訪看25 )第    501 号</v>
      </c>
      <c r="AS1397" s="134" t="str">
        <v>( 訪看27 )第    165 号</v>
      </c>
      <c r="AT1397" s="134" t="str">
        <v>( 訪看28 )第     95 号</v>
      </c>
      <c r="AU1397" s="134" t="str">
        <v>( 訪看34 )第    230 号</v>
      </c>
      <c r="AV1397" s="134" t="str">
        <v>( 訪ベⅠ１ )第     46 号</v>
      </c>
      <c r="AW1397" s="134" t="str">
        <v>( 訪ベⅠ１注 )第    267 号</v>
      </c>
      <c r="AX1397" s="134" t="str">
        <v>( 訪看40 )第     61 号</v>
      </c>
      <c r="BM1397" s="134" t="s">
        <v>13287</v>
      </c>
      <c r="BN1397" s="134" t="s">
        <v>13288</v>
      </c>
      <c r="BO1397" s="134" t="s">
        <v>13289</v>
      </c>
      <c r="BP1397" s="134" t="s">
        <v>13290</v>
      </c>
      <c r="BQ1397" s="134" t="s">
        <v>13291</v>
      </c>
      <c r="BR1397" s="134" t="s">
        <v>13292</v>
      </c>
      <c r="BS1397" s="134" t="s">
        <v>13293</v>
      </c>
      <c r="BT1397" s="134" t="s">
        <v>13294</v>
      </c>
      <c r="BU1397" s="134" t="s">
        <v>13295</v>
      </c>
    </row>
    <row r="1398" spans="1:73" ht="41.1" customHeight="1" thickBot="1">
      <c r="A1398" s="133"/>
      <c r="B1398" s="184"/>
      <c r="C1398" s="133"/>
      <c r="D1398" s="184"/>
      <c r="E1398" s="133"/>
      <c r="F1398" s="133"/>
      <c r="G1398" s="184"/>
      <c r="H1398" s="133"/>
      <c r="I1398" s="133"/>
      <c r="J1398" s="184"/>
      <c r="K1398" s="133"/>
      <c r="L1398" s="133"/>
      <c r="M1398" s="184"/>
      <c r="N1398" s="133"/>
      <c r="O1398" s="133"/>
      <c r="P1398" s="184"/>
      <c r="Q1398" s="133"/>
      <c r="R1398" s="184"/>
      <c r="S1398" s="133"/>
      <c r="T1398" s="133"/>
      <c r="U1398" s="133"/>
      <c r="V1398" s="133"/>
      <c r="W1398" s="184"/>
      <c r="X1398" s="133"/>
      <c r="Y1398" s="133"/>
      <c r="AB1398" s="134" t="s">
        <v>6911</v>
      </c>
      <c r="AC1398" s="146" t="e" cm="1">
        <f t="array" ref="AC1398">_xlfn.TEXTSPLIT(H1398,CHAR(10))</f>
        <v>#VALUE!</v>
      </c>
      <c r="AD1398" s="146"/>
      <c r="AE1398" s="146" t="e">
        <v>#VALUE!</v>
      </c>
      <c r="AG1398" s="134" t="e" cm="1" vm="1">
        <f t="array" ref="AG1398">_xlfn.TEXTJOIN(",",TRUE,_xlfn._xlws.FILTER(市町村コード!$B$2:$B$186,ISNUMBER(SEARCH(市町村コード!$B$2:$B$186,K1398))))</f>
        <v>#VALUE!</v>
      </c>
      <c r="AH1398" s="134" t="e" vm="1">
        <v>#VALUE!</v>
      </c>
      <c r="AI1398" s="134" t="str">
        <f t="shared" si="42"/>
        <v/>
      </c>
      <c r="AJ1398" s="134" t="str">
        <f t="shared" si="43"/>
        <v/>
      </c>
      <c r="AK1398" s="134" t="s">
        <v>6911</v>
      </c>
      <c r="AO1398" s="133"/>
      <c r="AP1398" s="134" t="e" cm="1">
        <f t="array" ref="AP1398">_xlfn.TEXTSPLIT(AO1398,CHAR(10))</f>
        <v>#VALUE!</v>
      </c>
      <c r="BM1398" s="134" t="e">
        <v>#VALUE!</v>
      </c>
    </row>
    <row r="1399" spans="1:73" ht="0.95" customHeight="1">
      <c r="A1399" s="133"/>
      <c r="B1399" s="183"/>
      <c r="C1399" s="183"/>
      <c r="D1399" s="183"/>
      <c r="E1399" s="183"/>
      <c r="F1399" s="183"/>
      <c r="G1399" s="183"/>
      <c r="H1399" s="183"/>
      <c r="I1399" s="183"/>
      <c r="J1399" s="183"/>
      <c r="K1399" s="183"/>
      <c r="L1399" s="183"/>
      <c r="M1399" s="183"/>
      <c r="N1399" s="183"/>
      <c r="O1399" s="183"/>
      <c r="P1399" s="183"/>
      <c r="Q1399" s="183"/>
      <c r="R1399" s="183"/>
      <c r="S1399" s="183"/>
      <c r="T1399" s="183"/>
      <c r="U1399" s="183"/>
      <c r="V1399" s="183"/>
      <c r="W1399" s="133"/>
      <c r="X1399" s="133"/>
      <c r="Y1399" s="133"/>
      <c r="AB1399" s="134" t="s">
        <v>6911</v>
      </c>
      <c r="AC1399" s="146" t="e" cm="1">
        <f t="array" ref="AC1399">_xlfn.TEXTSPLIT(H1399,CHAR(10))</f>
        <v>#VALUE!</v>
      </c>
      <c r="AD1399" s="146"/>
      <c r="AE1399" s="146" t="e">
        <v>#VALUE!</v>
      </c>
      <c r="AG1399" s="134" t="e" cm="1" vm="1">
        <f t="array" ref="AG1399">_xlfn.TEXTJOIN(",",TRUE,_xlfn._xlws.FILTER(市町村コード!$B$2:$B$186,ISNUMBER(SEARCH(市町村コード!$B$2:$B$186,K1399))))</f>
        <v>#VALUE!</v>
      </c>
      <c r="AH1399" s="134" t="e" vm="1">
        <v>#VALUE!</v>
      </c>
      <c r="AI1399" s="134" t="str">
        <f t="shared" si="42"/>
        <v/>
      </c>
      <c r="AJ1399" s="134" t="str">
        <f t="shared" si="43"/>
        <v/>
      </c>
      <c r="AK1399" s="134" t="s">
        <v>6911</v>
      </c>
      <c r="AP1399" s="134" t="e" cm="1">
        <f t="array" ref="AP1399">_xlfn.TEXTSPLIT(AO1399,CHAR(10))</f>
        <v>#VALUE!</v>
      </c>
      <c r="BM1399" s="134" t="e">
        <v>#VALUE!</v>
      </c>
    </row>
    <row r="1400" spans="1:73" ht="60" customHeight="1">
      <c r="A1400" s="133"/>
      <c r="B1400" s="133"/>
      <c r="C1400" s="133"/>
      <c r="D1400" s="133"/>
      <c r="E1400" s="133"/>
      <c r="F1400" s="133"/>
      <c r="G1400" s="133"/>
      <c r="H1400" s="133"/>
      <c r="I1400" s="133"/>
      <c r="J1400" s="133"/>
      <c r="K1400" s="133"/>
      <c r="L1400" s="133"/>
      <c r="M1400" s="133"/>
      <c r="N1400" s="133"/>
      <c r="O1400" s="133"/>
      <c r="P1400" s="133"/>
      <c r="Q1400" s="133"/>
      <c r="R1400" s="133"/>
      <c r="S1400" s="133"/>
      <c r="T1400" s="133"/>
      <c r="U1400" s="133"/>
      <c r="V1400" s="133"/>
      <c r="W1400" s="133"/>
      <c r="X1400" s="133"/>
      <c r="Y1400" s="133"/>
      <c r="AB1400" s="134" t="s">
        <v>6911</v>
      </c>
      <c r="AC1400" s="146" t="e" cm="1">
        <f t="array" ref="AC1400">_xlfn.TEXTSPLIT(H1400,CHAR(10))</f>
        <v>#VALUE!</v>
      </c>
      <c r="AD1400" s="146"/>
      <c r="AE1400" s="146" t="e">
        <v>#VALUE!</v>
      </c>
      <c r="AG1400" s="134" t="e" cm="1" vm="1">
        <f t="array" ref="AG1400">_xlfn.TEXTJOIN(",",TRUE,_xlfn._xlws.FILTER(市町村コード!$B$2:$B$186,ISNUMBER(SEARCH(市町村コード!$B$2:$B$186,K1400))))</f>
        <v>#VALUE!</v>
      </c>
      <c r="AH1400" s="134" t="e" vm="1">
        <v>#VALUE!</v>
      </c>
      <c r="AI1400" s="134" t="str">
        <f t="shared" si="42"/>
        <v/>
      </c>
      <c r="AJ1400" s="134" t="str">
        <f t="shared" si="43"/>
        <v/>
      </c>
      <c r="AK1400" s="134" t="s">
        <v>6911</v>
      </c>
      <c r="AO1400" s="133"/>
      <c r="AP1400" s="134" t="e" cm="1">
        <f t="array" ref="AP1400">_xlfn.TEXTSPLIT(AO1400,CHAR(10))</f>
        <v>#VALUE!</v>
      </c>
      <c r="BM1400" s="134" t="e">
        <v>#VALUE!</v>
      </c>
    </row>
    <row r="1401" spans="1:73" ht="12" customHeight="1">
      <c r="A1401" s="133"/>
      <c r="B1401" s="133"/>
      <c r="C1401" s="133"/>
      <c r="D1401" s="133"/>
      <c r="E1401" s="133"/>
      <c r="F1401" s="133"/>
      <c r="G1401" s="133"/>
      <c r="H1401" s="133"/>
      <c r="I1401" s="133"/>
      <c r="J1401" s="133"/>
      <c r="K1401" s="133"/>
      <c r="L1401" s="133"/>
      <c r="M1401" s="133"/>
      <c r="N1401" s="133"/>
      <c r="O1401" s="133"/>
      <c r="P1401" s="133"/>
      <c r="Q1401" s="133"/>
      <c r="R1401" s="133"/>
      <c r="S1401" s="133"/>
      <c r="T1401" s="133"/>
      <c r="U1401" s="133"/>
      <c r="V1401" s="133"/>
      <c r="W1401" s="133"/>
      <c r="X1401" s="133"/>
      <c r="Y1401" s="133"/>
      <c r="AB1401" s="134" t="s">
        <v>6911</v>
      </c>
      <c r="AC1401" s="146" t="e" cm="1">
        <f t="array" ref="AC1401">_xlfn.TEXTSPLIT(H1401,CHAR(10))</f>
        <v>#VALUE!</v>
      </c>
      <c r="AD1401" s="146"/>
      <c r="AE1401" s="146" t="e">
        <v>#VALUE!</v>
      </c>
      <c r="AG1401" s="134" t="e" cm="1" vm="1">
        <f t="array" ref="AG1401">_xlfn.TEXTJOIN(",",TRUE,_xlfn._xlws.FILTER(市町村コード!$B$2:$B$186,ISNUMBER(SEARCH(市町村コード!$B$2:$B$186,K1401))))</f>
        <v>#VALUE!</v>
      </c>
      <c r="AH1401" s="134" t="e" vm="1">
        <v>#VALUE!</v>
      </c>
      <c r="AI1401" s="134" t="str">
        <f t="shared" si="42"/>
        <v/>
      </c>
      <c r="AJ1401" s="134" t="str">
        <f t="shared" si="43"/>
        <v/>
      </c>
      <c r="AK1401" s="134" t="s">
        <v>6911</v>
      </c>
      <c r="AO1401" s="133"/>
      <c r="AP1401" s="134" t="e" cm="1">
        <f t="array" ref="AP1401">_xlfn.TEXTSPLIT(AO1401,CHAR(10))</f>
        <v>#VALUE!</v>
      </c>
      <c r="BM1401" s="134" t="e">
        <v>#VALUE!</v>
      </c>
    </row>
    <row r="1402" spans="1:73" ht="8.1" customHeight="1">
      <c r="A1402" s="133"/>
      <c r="B1402" s="133"/>
      <c r="C1402" s="133"/>
      <c r="D1402" s="133"/>
      <c r="E1402" s="133"/>
      <c r="F1402" s="133"/>
      <c r="G1402" s="133"/>
      <c r="H1402" s="133"/>
      <c r="I1402" s="178" t="s">
        <v>476</v>
      </c>
      <c r="J1402" s="178"/>
      <c r="K1402" s="178"/>
      <c r="L1402" s="133"/>
      <c r="M1402" s="133"/>
      <c r="N1402" s="133"/>
      <c r="O1402" s="133"/>
      <c r="P1402" s="133"/>
      <c r="Q1402" s="133"/>
      <c r="R1402" s="133"/>
      <c r="S1402" s="133"/>
      <c r="T1402" s="133"/>
      <c r="U1402" s="133"/>
      <c r="V1402" s="133"/>
      <c r="W1402" s="133"/>
      <c r="X1402" s="133"/>
      <c r="Y1402" s="133"/>
      <c r="AB1402" s="134" t="s">
        <v>6911</v>
      </c>
      <c r="AC1402" s="146" t="e" cm="1">
        <f t="array" ref="AC1402">_xlfn.TEXTSPLIT(H1402,CHAR(10))</f>
        <v>#VALUE!</v>
      </c>
      <c r="AD1402" s="146"/>
      <c r="AE1402" s="146" t="e">
        <v>#VALUE!</v>
      </c>
      <c r="AG1402" s="134" t="e" cm="1" vm="1">
        <f t="array" ref="AG1402">_xlfn.TEXTJOIN(",",TRUE,_xlfn._xlws.FILTER(市町村コード!$B$2:$B$186,ISNUMBER(SEARCH(市町村コード!$B$2:$B$186,K1402))))</f>
        <v>#VALUE!</v>
      </c>
      <c r="AH1402" s="134" t="e" vm="1">
        <v>#VALUE!</v>
      </c>
      <c r="AI1402" s="134" t="str">
        <f t="shared" si="42"/>
        <v/>
      </c>
      <c r="AJ1402" s="134" t="str">
        <f t="shared" si="43"/>
        <v/>
      </c>
      <c r="AK1402" s="134" t="s">
        <v>6911</v>
      </c>
      <c r="AO1402" s="133"/>
      <c r="AP1402" s="134" t="e" cm="1">
        <f t="array" ref="AP1402">_xlfn.TEXTSPLIT(AO1402,CHAR(10))</f>
        <v>#VALUE!</v>
      </c>
      <c r="BM1402" s="134" t="e">
        <v>#VALUE!</v>
      </c>
    </row>
    <row r="1403" spans="1:73" ht="12" customHeight="1">
      <c r="A1403" s="133"/>
      <c r="B1403" s="179"/>
      <c r="C1403" s="179"/>
      <c r="D1403" s="179"/>
      <c r="E1403" s="179"/>
      <c r="F1403" s="133"/>
      <c r="G1403" s="133"/>
      <c r="H1403" s="133"/>
      <c r="I1403" s="178"/>
      <c r="J1403" s="178"/>
      <c r="K1403" s="178"/>
      <c r="L1403" s="133"/>
      <c r="M1403" s="133"/>
      <c r="N1403" s="133"/>
      <c r="O1403" s="133"/>
      <c r="P1403" s="133"/>
      <c r="Q1403" s="133"/>
      <c r="R1403" s="133"/>
      <c r="S1403" s="133"/>
      <c r="T1403" s="133"/>
      <c r="U1403" s="133"/>
      <c r="V1403" s="133"/>
      <c r="W1403" s="133"/>
      <c r="X1403" s="133"/>
      <c r="Y1403" s="133"/>
      <c r="AB1403" s="134" t="s">
        <v>6911</v>
      </c>
      <c r="AC1403" s="146" t="e" cm="1">
        <f t="array" ref="AC1403">_xlfn.TEXTSPLIT(H1403,CHAR(10))</f>
        <v>#VALUE!</v>
      </c>
      <c r="AD1403" s="146"/>
      <c r="AE1403" s="146" t="e">
        <v>#VALUE!</v>
      </c>
      <c r="AG1403" s="134" t="e" cm="1" vm="1">
        <f t="array" ref="AG1403">_xlfn.TEXTJOIN(",",TRUE,_xlfn._xlws.FILTER(市町村コード!$B$2:$B$186,ISNUMBER(SEARCH(市町村コード!$B$2:$B$186,K1403))))</f>
        <v>#VALUE!</v>
      </c>
      <c r="AH1403" s="134" t="e" vm="1">
        <v>#VALUE!</v>
      </c>
      <c r="AI1403" s="134" t="str">
        <f t="shared" si="42"/>
        <v/>
      </c>
      <c r="AJ1403" s="134" t="str">
        <f t="shared" si="43"/>
        <v/>
      </c>
      <c r="AK1403" s="134" t="s">
        <v>6911</v>
      </c>
      <c r="AO1403" s="133"/>
      <c r="AP1403" s="134" t="e" cm="1">
        <f t="array" ref="AP1403">_xlfn.TEXTSPLIT(AO1403,CHAR(10))</f>
        <v>#VALUE!</v>
      </c>
      <c r="BM1403" s="134" t="e">
        <v>#VALUE!</v>
      </c>
    </row>
    <row r="1404" spans="1:73" ht="14.1" customHeight="1">
      <c r="A1404" s="133"/>
      <c r="B1404" s="133"/>
      <c r="C1404" s="180" t="s">
        <v>477</v>
      </c>
      <c r="D1404" s="180"/>
      <c r="E1404" s="180"/>
      <c r="F1404" s="180"/>
      <c r="G1404" s="180"/>
      <c r="H1404" s="180"/>
      <c r="I1404" s="180"/>
      <c r="J1404" s="180"/>
      <c r="K1404" s="180"/>
      <c r="L1404" s="133"/>
      <c r="M1404" s="133"/>
      <c r="N1404" s="133"/>
      <c r="O1404" s="181" t="s">
        <v>478</v>
      </c>
      <c r="P1404" s="181"/>
      <c r="Q1404" s="181"/>
      <c r="R1404" s="181"/>
      <c r="S1404" s="181"/>
      <c r="T1404" s="135" t="s">
        <v>1105</v>
      </c>
      <c r="U1404" s="136" t="s">
        <v>480</v>
      </c>
      <c r="V1404" s="133"/>
      <c r="W1404" s="133"/>
      <c r="X1404" s="133"/>
      <c r="Y1404" s="133"/>
      <c r="AB1404" s="134" t="s">
        <v>6911</v>
      </c>
      <c r="AC1404" s="146" t="e" cm="1">
        <f t="array" ref="AC1404">_xlfn.TEXTSPLIT(H1404,CHAR(10))</f>
        <v>#VALUE!</v>
      </c>
      <c r="AD1404" s="146"/>
      <c r="AE1404" s="146" t="e">
        <v>#VALUE!</v>
      </c>
      <c r="AG1404" s="134" t="e" cm="1" vm="1">
        <f t="array" ref="AG1404">_xlfn.TEXTJOIN(",",TRUE,_xlfn._xlws.FILTER(市町村コード!$B$2:$B$186,ISNUMBER(SEARCH(市町村コード!$B$2:$B$186,K1404))))</f>
        <v>#VALUE!</v>
      </c>
      <c r="AH1404" s="134" t="e" vm="1">
        <v>#VALUE!</v>
      </c>
      <c r="AI1404" s="134" t="str">
        <f t="shared" si="42"/>
        <v/>
      </c>
      <c r="AJ1404" s="134" t="str">
        <f t="shared" si="43"/>
        <v/>
      </c>
      <c r="AK1404" s="134" t="s">
        <v>6911</v>
      </c>
      <c r="AP1404" s="134" t="e" cm="1">
        <f t="array" ref="AP1404">_xlfn.TEXTSPLIT(AO1404,CHAR(10))</f>
        <v>#VALUE!</v>
      </c>
      <c r="BM1404" s="134" t="e">
        <v>#VALUE!</v>
      </c>
    </row>
    <row r="1405" spans="1:73" ht="0.95" customHeight="1" thickBot="1">
      <c r="A1405" s="133"/>
      <c r="B1405" s="133"/>
      <c r="C1405" s="133"/>
      <c r="D1405" s="133"/>
      <c r="E1405" s="133"/>
      <c r="F1405" s="133"/>
      <c r="G1405" s="133"/>
      <c r="H1405" s="133"/>
      <c r="I1405" s="133"/>
      <c r="J1405" s="133"/>
      <c r="K1405" s="133"/>
      <c r="L1405" s="133"/>
      <c r="M1405" s="133"/>
      <c r="N1405" s="133"/>
      <c r="O1405" s="133"/>
      <c r="P1405" s="133"/>
      <c r="Q1405" s="133"/>
      <c r="R1405" s="133"/>
      <c r="S1405" s="133"/>
      <c r="T1405" s="133"/>
      <c r="U1405" s="133"/>
      <c r="V1405" s="133"/>
      <c r="W1405" s="133"/>
      <c r="X1405" s="133"/>
      <c r="Y1405" s="133"/>
      <c r="AB1405" s="134" t="s">
        <v>6911</v>
      </c>
      <c r="AC1405" s="146" t="e" cm="1">
        <f t="array" ref="AC1405">_xlfn.TEXTSPLIT(H1405,CHAR(10))</f>
        <v>#VALUE!</v>
      </c>
      <c r="AD1405" s="146"/>
      <c r="AE1405" s="146" t="e">
        <v>#VALUE!</v>
      </c>
      <c r="AG1405" s="134" t="e" cm="1" vm="1">
        <f t="array" ref="AG1405">_xlfn.TEXTJOIN(",",TRUE,_xlfn._xlws.FILTER(市町村コード!$B$2:$B$186,ISNUMBER(SEARCH(市町村コード!$B$2:$B$186,K1405))))</f>
        <v>#VALUE!</v>
      </c>
      <c r="AH1405" s="134" t="e" vm="1">
        <v>#VALUE!</v>
      </c>
      <c r="AI1405" s="134" t="str">
        <f t="shared" si="42"/>
        <v/>
      </c>
      <c r="AJ1405" s="134" t="str">
        <f t="shared" si="43"/>
        <v/>
      </c>
      <c r="AK1405" s="134" t="s">
        <v>6911</v>
      </c>
      <c r="AO1405" s="133"/>
      <c r="AP1405" s="134" t="e" cm="1">
        <f t="array" ref="AP1405">_xlfn.TEXTSPLIT(AO1405,CHAR(10))</f>
        <v>#VALUE!</v>
      </c>
      <c r="BM1405" s="134" t="e">
        <v>#VALUE!</v>
      </c>
    </row>
    <row r="1406" spans="1:73" ht="0.95" customHeight="1">
      <c r="A1406" s="133"/>
      <c r="B1406" s="176"/>
      <c r="C1406" s="176"/>
      <c r="D1406" s="176"/>
      <c r="E1406" s="176"/>
      <c r="F1406" s="176"/>
      <c r="G1406" s="176"/>
      <c r="H1406" s="176"/>
      <c r="I1406" s="176"/>
      <c r="J1406" s="176"/>
      <c r="K1406" s="176"/>
      <c r="L1406" s="176"/>
      <c r="M1406" s="176"/>
      <c r="N1406" s="176"/>
      <c r="O1406" s="176"/>
      <c r="P1406" s="176"/>
      <c r="Q1406" s="176"/>
      <c r="R1406" s="176"/>
      <c r="S1406" s="176"/>
      <c r="T1406" s="176"/>
      <c r="U1406" s="176"/>
      <c r="V1406" s="176"/>
      <c r="W1406" s="176"/>
      <c r="X1406" s="133"/>
      <c r="Y1406" s="133"/>
      <c r="AB1406" s="134" t="s">
        <v>6911</v>
      </c>
      <c r="AC1406" s="146" t="e" cm="1">
        <f t="array" ref="AC1406">_xlfn.TEXTSPLIT(H1406,CHAR(10))</f>
        <v>#VALUE!</v>
      </c>
      <c r="AD1406" s="146"/>
      <c r="AE1406" s="146" t="e">
        <v>#VALUE!</v>
      </c>
      <c r="AG1406" s="134" t="e" cm="1" vm="1">
        <f t="array" ref="AG1406">_xlfn.TEXTJOIN(",",TRUE,_xlfn._xlws.FILTER(市町村コード!$B$2:$B$186,ISNUMBER(SEARCH(市町村コード!$B$2:$B$186,K1406))))</f>
        <v>#VALUE!</v>
      </c>
      <c r="AH1406" s="134" t="e" vm="1">
        <v>#VALUE!</v>
      </c>
      <c r="AI1406" s="134" t="str">
        <f t="shared" si="42"/>
        <v/>
      </c>
      <c r="AJ1406" s="134" t="str">
        <f t="shared" si="43"/>
        <v/>
      </c>
      <c r="AK1406" s="134" t="s">
        <v>6911</v>
      </c>
      <c r="AP1406" s="134" t="e" cm="1">
        <f t="array" ref="AP1406">_xlfn.TEXTSPLIT(AO1406,CHAR(10))</f>
        <v>#VALUE!</v>
      </c>
      <c r="BM1406" s="134" t="e">
        <v>#VALUE!</v>
      </c>
    </row>
    <row r="1407" spans="1:73" ht="15.95" customHeight="1" thickBot="1">
      <c r="A1407" s="133"/>
      <c r="B1407" s="137"/>
      <c r="C1407" s="138" t="s">
        <v>481</v>
      </c>
      <c r="D1407" s="137"/>
      <c r="E1407" s="177" t="s">
        <v>482</v>
      </c>
      <c r="F1407" s="177"/>
      <c r="G1407" s="137"/>
      <c r="H1407" s="177" t="s">
        <v>483</v>
      </c>
      <c r="I1407" s="177"/>
      <c r="J1407" s="137"/>
      <c r="K1407" s="177" t="s">
        <v>484</v>
      </c>
      <c r="L1407" s="177"/>
      <c r="M1407" s="137"/>
      <c r="N1407" s="177" t="s">
        <v>485</v>
      </c>
      <c r="O1407" s="177"/>
      <c r="P1407" s="137"/>
      <c r="Q1407" s="139" t="s">
        <v>486</v>
      </c>
      <c r="R1407" s="137"/>
      <c r="S1407" s="177" t="s">
        <v>487</v>
      </c>
      <c r="T1407" s="177"/>
      <c r="U1407" s="177"/>
      <c r="V1407" s="177"/>
      <c r="W1407" s="137"/>
      <c r="X1407" s="133"/>
      <c r="Y1407" s="133"/>
      <c r="AB1407" s="134" t="s">
        <v>482</v>
      </c>
      <c r="AC1407" s="146" t="str" cm="1">
        <f t="array" ref="AC1407">_xlfn.TEXTSPLIT(H1407,CHAR(10))</f>
        <v>事業者名/事業所名</v>
      </c>
      <c r="AD1407" s="146"/>
      <c r="AE1407" s="146" t="s">
        <v>483</v>
      </c>
      <c r="AG1407" s="134" t="e" cm="1" vm="1">
        <f t="array" ref="AG1407">_xlfn.TEXTJOIN(",",TRUE,_xlfn._xlws.FILTER(市町村コード!$B$2:$B$186,ISNUMBER(SEARCH(市町村コード!$B$2:$B$186,K1407))))</f>
        <v>#VALUE!</v>
      </c>
      <c r="AH1407" s="134" t="e" vm="1">
        <v>#VALUE!</v>
      </c>
      <c r="AI1407" s="134" t="str">
        <f t="shared" si="42"/>
        <v/>
      </c>
      <c r="AJ1407" s="134" t="str">
        <f t="shared" si="43"/>
        <v>事業所所在地</v>
      </c>
      <c r="AK1407" s="134" t="s">
        <v>484</v>
      </c>
      <c r="AO1407" s="139" t="s">
        <v>486</v>
      </c>
      <c r="AP1407" s="134" t="str" cm="1">
        <f t="array" ref="AP1407">_xlfn.TEXTSPLIT(AO1407,CHAR(10))</f>
        <v>受理番号</v>
      </c>
      <c r="BM1407" s="134" t="s">
        <v>486</v>
      </c>
    </row>
    <row r="1408" spans="1:73" ht="102" customHeight="1" thickBot="1">
      <c r="A1408" s="133"/>
      <c r="B1408" s="184"/>
      <c r="C1408" s="140" t="s">
        <v>3962</v>
      </c>
      <c r="D1408" s="184"/>
      <c r="E1408" s="174" t="s">
        <v>3963</v>
      </c>
      <c r="F1408" s="174"/>
      <c r="G1408" s="184"/>
      <c r="H1408" s="175" t="s">
        <v>3964</v>
      </c>
      <c r="I1408" s="175"/>
      <c r="J1408" s="184"/>
      <c r="K1408" s="175" t="s">
        <v>3965</v>
      </c>
      <c r="L1408" s="175"/>
      <c r="M1408" s="184"/>
      <c r="N1408" s="182" t="s">
        <v>3966</v>
      </c>
      <c r="O1408" s="182"/>
      <c r="P1408" s="184"/>
      <c r="Q1408" s="141" t="s">
        <v>3967</v>
      </c>
      <c r="R1408" s="184"/>
      <c r="S1408" s="173" t="s">
        <v>3968</v>
      </c>
      <c r="T1408" s="173"/>
      <c r="U1408" s="173"/>
      <c r="V1408" s="173"/>
      <c r="W1408" s="184"/>
      <c r="X1408" s="133"/>
      <c r="Y1408" s="133"/>
      <c r="AB1408" s="134" t="s">
        <v>9613</v>
      </c>
      <c r="AC1408" s="146" t="str" cm="1">
        <f t="array" ref="AC1408:AD1408">_xlfn.TEXTSPLIT(H1408,CHAR(10))</f>
        <v>バレーペアレンツ株式会社</v>
      </c>
      <c r="AD1408" s="146" t="str">
        <v>なごみ　訪問看護</v>
      </c>
      <c r="AE1408" s="146" t="s">
        <v>8452</v>
      </c>
      <c r="AF1408" s="134" t="s">
        <v>8453</v>
      </c>
      <c r="AG1408" s="134" t="str" cm="1">
        <f t="array" ref="AG1408">_xlfn.TEXTJOIN(",",TRUE,_xlfn._xlws.FILTER(市町村コード!$B$2:$B$186,ISNUMBER(SEARCH(市町村コード!$B$2:$B$186,K1408))))</f>
        <v>北広島市</v>
      </c>
      <c r="AH1408" s="134" t="s">
        <v>6745</v>
      </c>
      <c r="AI1408" s="134" t="str">
        <f t="shared" si="42"/>
        <v xml:space="preserve">
北広島市新富町東２丁目５番地１９アベイユ　２０３号</v>
      </c>
      <c r="AJ1408" s="134" t="str">
        <f t="shared" si="43"/>
        <v>〒061－1126</v>
      </c>
      <c r="AK1408" s="134" t="s">
        <v>7226</v>
      </c>
      <c r="AO1408" s="142" t="s">
        <v>3967</v>
      </c>
      <c r="AP1408" s="134" t="str" cm="1">
        <f t="array" ref="AP1408:AX1408">_xlfn.TEXTSPLIT(AO1408,CHAR(10))</f>
        <v>( 訪看10 )第    307 号</v>
      </c>
      <c r="AQ1408" s="134" t="str">
        <v>( 訪看24 )第    545 号</v>
      </c>
      <c r="AR1408" s="134" t="str">
        <v>( 訪看25 )第    630 号</v>
      </c>
      <c r="AS1408" s="134" t="str">
        <v>( 訪看27 )第    142 号</v>
      </c>
      <c r="AT1408" s="134" t="str">
        <v>( 訪看28 )第     79 号</v>
      </c>
      <c r="AU1408" s="134" t="str">
        <v>( 訪看34 )第    290 号</v>
      </c>
      <c r="AV1408" s="134" t="str">
        <v>( 訪ベⅠ１ )第    446 号</v>
      </c>
      <c r="AW1408" s="134" t="str">
        <v>( 訪ベⅠ１注 )第      8 号</v>
      </c>
      <c r="AX1408" s="134" t="str">
        <v>( 訪看40 )第    275 号</v>
      </c>
      <c r="BM1408" s="134" t="s">
        <v>13296</v>
      </c>
      <c r="BN1408" s="134" t="s">
        <v>13297</v>
      </c>
      <c r="BO1408" s="134" t="s">
        <v>13298</v>
      </c>
      <c r="BP1408" s="134" t="s">
        <v>13299</v>
      </c>
      <c r="BQ1408" s="134" t="s">
        <v>13300</v>
      </c>
      <c r="BR1408" s="134" t="s">
        <v>13301</v>
      </c>
      <c r="BS1408" s="134" t="s">
        <v>13302</v>
      </c>
      <c r="BT1408" s="134" t="s">
        <v>13303</v>
      </c>
      <c r="BU1408" s="134" t="s">
        <v>13304</v>
      </c>
    </row>
    <row r="1409" spans="1:73" ht="45.95" customHeight="1" thickBot="1">
      <c r="A1409" s="133"/>
      <c r="B1409" s="184"/>
      <c r="C1409" s="140" t="s">
        <v>3969</v>
      </c>
      <c r="D1409" s="184"/>
      <c r="E1409" s="174" t="s">
        <v>3970</v>
      </c>
      <c r="F1409" s="174"/>
      <c r="G1409" s="184"/>
      <c r="H1409" s="175" t="s">
        <v>3971</v>
      </c>
      <c r="I1409" s="175"/>
      <c r="J1409" s="184"/>
      <c r="K1409" s="175" t="s">
        <v>3972</v>
      </c>
      <c r="L1409" s="175"/>
      <c r="M1409" s="184"/>
      <c r="N1409" s="182" t="s">
        <v>3973</v>
      </c>
      <c r="O1409" s="182"/>
      <c r="P1409" s="184"/>
      <c r="Q1409" s="141" t="s">
        <v>3974</v>
      </c>
      <c r="R1409" s="184"/>
      <c r="S1409" s="173" t="s">
        <v>3975</v>
      </c>
      <c r="T1409" s="173"/>
      <c r="U1409" s="173"/>
      <c r="V1409" s="173"/>
      <c r="W1409" s="184"/>
      <c r="X1409" s="133"/>
      <c r="Y1409" s="133"/>
      <c r="AB1409" s="134" t="s">
        <v>9614</v>
      </c>
      <c r="AC1409" s="146" t="str" cm="1">
        <f t="array" ref="AC1409:AD1409">_xlfn.TEXTSPLIT(H1409,CHAR(10))</f>
        <v>ＭＴ居宅サービス株式会社</v>
      </c>
      <c r="AD1409" s="146" t="str">
        <v>北広島訪問看護ステーション椿</v>
      </c>
      <c r="AE1409" s="146" t="s">
        <v>8362</v>
      </c>
      <c r="AF1409" s="134" t="s">
        <v>8454</v>
      </c>
      <c r="AG1409" s="134" t="str" cm="1">
        <f t="array" ref="AG1409">_xlfn.TEXTJOIN(",",TRUE,_xlfn._xlws.FILTER(市町村コード!$B$2:$B$186,ISNUMBER(SEARCH(市町村コード!$B$2:$B$186,K1409))))</f>
        <v>北広島市</v>
      </c>
      <c r="AH1409" s="134" t="s">
        <v>6745</v>
      </c>
      <c r="AI1409" s="134" t="str">
        <f t="shared" si="42"/>
        <v xml:space="preserve">
北広島市大曲光２丁目６－１</v>
      </c>
      <c r="AJ1409" s="134" t="str">
        <f t="shared" si="43"/>
        <v>〒061－1277</v>
      </c>
      <c r="AK1409" s="134" t="s">
        <v>7227</v>
      </c>
      <c r="AO1409" s="142" t="s">
        <v>3974</v>
      </c>
      <c r="AP1409" s="134" t="str" cm="1">
        <f t="array" ref="AP1409:AR1409">_xlfn.TEXTSPLIT(AO1409,CHAR(10))</f>
        <v>( 訪看10 )第    399 号</v>
      </c>
      <c r="AQ1409" s="134" t="str">
        <v>( 訪看24 )第    620 号</v>
      </c>
      <c r="AR1409" s="134" t="str">
        <v>( 訪看25 )第    694 号</v>
      </c>
      <c r="BM1409" s="134" t="s">
        <v>10234</v>
      </c>
      <c r="BN1409" s="134" t="s">
        <v>13305</v>
      </c>
      <c r="BO1409" s="134" t="s">
        <v>13306</v>
      </c>
    </row>
    <row r="1410" spans="1:73" ht="102" customHeight="1" thickBot="1">
      <c r="A1410" s="133"/>
      <c r="B1410" s="184"/>
      <c r="C1410" s="140" t="s">
        <v>3976</v>
      </c>
      <c r="D1410" s="184"/>
      <c r="E1410" s="174" t="s">
        <v>3977</v>
      </c>
      <c r="F1410" s="174"/>
      <c r="G1410" s="184"/>
      <c r="H1410" s="175" t="s">
        <v>3978</v>
      </c>
      <c r="I1410" s="175"/>
      <c r="J1410" s="184"/>
      <c r="K1410" s="175" t="s">
        <v>3979</v>
      </c>
      <c r="L1410" s="175"/>
      <c r="M1410" s="184"/>
      <c r="N1410" s="182" t="s">
        <v>3980</v>
      </c>
      <c r="O1410" s="182"/>
      <c r="P1410" s="184"/>
      <c r="Q1410" s="141" t="s">
        <v>3981</v>
      </c>
      <c r="R1410" s="184"/>
      <c r="S1410" s="173" t="s">
        <v>3982</v>
      </c>
      <c r="T1410" s="173"/>
      <c r="U1410" s="173"/>
      <c r="V1410" s="173"/>
      <c r="W1410" s="184"/>
      <c r="X1410" s="133"/>
      <c r="Y1410" s="133"/>
      <c r="AB1410" s="134" t="s">
        <v>9615</v>
      </c>
      <c r="AC1410" s="146" t="str" cm="1">
        <f t="array" ref="AC1410:AD1410">_xlfn.TEXTSPLIT(H1410,CHAR(10))</f>
        <v>医療法人社団ささえる医療研究所</v>
      </c>
      <c r="AD1410" s="146" t="str">
        <v>訪問看護ステーションささえるさん</v>
      </c>
      <c r="AE1410" s="146" t="s">
        <v>8455</v>
      </c>
      <c r="AF1410" s="134" t="s">
        <v>8456</v>
      </c>
      <c r="AG1410" s="134" t="str" cm="1">
        <f t="array" ref="AG1410">_xlfn.TEXTJOIN(",",TRUE,_xlfn._xlws.FILTER(市町村コード!$B$2:$B$186,ISNUMBER(SEARCH(市町村コード!$B$2:$B$186,K1410))))</f>
        <v>北広島市</v>
      </c>
      <c r="AH1410" s="134" t="s">
        <v>6745</v>
      </c>
      <c r="AI1410" s="134" t="str">
        <f t="shared" si="42"/>
        <v xml:space="preserve">
北広島市美沢１丁目２番地１２</v>
      </c>
      <c r="AJ1410" s="134" t="str">
        <f t="shared" si="43"/>
        <v>〒061－1131</v>
      </c>
      <c r="AK1410" s="134" t="s">
        <v>7228</v>
      </c>
      <c r="AO1410" s="142" t="s">
        <v>3981</v>
      </c>
      <c r="AP1410" s="134" t="str" cm="1">
        <f t="array" ref="AP1410:AX1410">_xlfn.TEXTSPLIT(AO1410,CHAR(10))</f>
        <v>( 訪看10 )第    405 号</v>
      </c>
      <c r="AQ1410" s="134" t="str">
        <v>( 訪看23 )第    637 号</v>
      </c>
      <c r="AR1410" s="134" t="str">
        <v>( 訪看25 )第    711 号</v>
      </c>
      <c r="AS1410" s="134" t="str">
        <v>( 訪看27 )第    488 号</v>
      </c>
      <c r="AT1410" s="134" t="str">
        <v>( 訪看34 )第    395 号</v>
      </c>
      <c r="AU1410" s="134" t="str">
        <v>( 訪看37 )第      8 号</v>
      </c>
      <c r="AV1410" s="134" t="str">
        <v>( 訪ベⅠ１ )第    367 号</v>
      </c>
      <c r="AW1410" s="134" t="str">
        <v>( 訪ベⅠ１注 )第    207 号</v>
      </c>
      <c r="AX1410" s="134" t="str">
        <v>( 訪看40 )第    129 号</v>
      </c>
      <c r="BM1410" s="134" t="s">
        <v>13307</v>
      </c>
      <c r="BN1410" s="134" t="s">
        <v>13308</v>
      </c>
      <c r="BO1410" s="134" t="s">
        <v>13309</v>
      </c>
      <c r="BP1410" s="134" t="s">
        <v>13310</v>
      </c>
      <c r="BQ1410" s="134" t="s">
        <v>13311</v>
      </c>
      <c r="BR1410" s="134" t="s">
        <v>13312</v>
      </c>
      <c r="BS1410" s="134" t="s">
        <v>13313</v>
      </c>
      <c r="BT1410" s="134" t="s">
        <v>13314</v>
      </c>
      <c r="BU1410" s="134" t="s">
        <v>13315</v>
      </c>
    </row>
    <row r="1411" spans="1:73" ht="57" customHeight="1" thickBot="1">
      <c r="A1411" s="133"/>
      <c r="B1411" s="184"/>
      <c r="C1411" s="140" t="s">
        <v>3983</v>
      </c>
      <c r="D1411" s="184"/>
      <c r="E1411" s="174" t="s">
        <v>3984</v>
      </c>
      <c r="F1411" s="174"/>
      <c r="G1411" s="184"/>
      <c r="H1411" s="175" t="s">
        <v>3985</v>
      </c>
      <c r="I1411" s="175"/>
      <c r="J1411" s="184"/>
      <c r="K1411" s="175" t="s">
        <v>3986</v>
      </c>
      <c r="L1411" s="175"/>
      <c r="M1411" s="184"/>
      <c r="N1411" s="182" t="s">
        <v>3987</v>
      </c>
      <c r="O1411" s="182"/>
      <c r="P1411" s="184"/>
      <c r="Q1411" s="141" t="s">
        <v>3988</v>
      </c>
      <c r="R1411" s="184"/>
      <c r="S1411" s="173" t="s">
        <v>3989</v>
      </c>
      <c r="T1411" s="173"/>
      <c r="U1411" s="173"/>
      <c r="V1411" s="173"/>
      <c r="W1411" s="184"/>
      <c r="X1411" s="133"/>
      <c r="Y1411" s="133"/>
      <c r="AB1411" s="134" t="s">
        <v>9616</v>
      </c>
      <c r="AC1411" s="146" t="str" cm="1">
        <f t="array" ref="AC1411:AD1411">_xlfn.TEXTSPLIT(H1411,CHAR(10))</f>
        <v>有限会社　健メディカル・サポート</v>
      </c>
      <c r="AD1411" s="146" t="str">
        <v>プラトー訪問看護ステーション</v>
      </c>
      <c r="AE1411" s="146" t="s">
        <v>8457</v>
      </c>
      <c r="AF1411" s="134" t="s">
        <v>8458</v>
      </c>
      <c r="AG1411" s="134" t="str" cm="1">
        <f t="array" ref="AG1411">_xlfn.TEXTJOIN(",",TRUE,_xlfn._xlws.FILTER(市町村コード!$B$2:$B$186,ISNUMBER(SEARCH(市町村コード!$B$2:$B$186,K1411))))</f>
        <v>北広島市</v>
      </c>
      <c r="AH1411" s="134" t="s">
        <v>6745</v>
      </c>
      <c r="AI1411" s="134" t="str">
        <f t="shared" si="42"/>
        <v xml:space="preserve">
北広島市大曲末広２丁目１－１３</v>
      </c>
      <c r="AJ1411" s="134" t="str">
        <f t="shared" si="43"/>
        <v>〒061－1272</v>
      </c>
      <c r="AK1411" s="134" t="s">
        <v>7229</v>
      </c>
      <c r="AO1411" s="142" t="s">
        <v>3988</v>
      </c>
      <c r="AP1411" s="134" t="str" cm="1">
        <f t="array" ref="AP1411:AS1411">_xlfn.TEXTSPLIT(AO1411,CHAR(10))</f>
        <v>( 訪看24 )第    748 号</v>
      </c>
      <c r="AQ1411" s="134" t="str">
        <v>( 訪看25 )第    822 号</v>
      </c>
      <c r="AR1411" s="134" t="str">
        <v>( 訪ベⅠ１ )第    559 号</v>
      </c>
      <c r="AS1411" s="134" t="str">
        <v>( 訪ベⅠ１注 )第    279 号</v>
      </c>
      <c r="BM1411" s="134" t="s">
        <v>13316</v>
      </c>
      <c r="BN1411" s="134" t="s">
        <v>13317</v>
      </c>
      <c r="BO1411" s="134" t="s">
        <v>13318</v>
      </c>
      <c r="BP1411" s="134" t="s">
        <v>13319</v>
      </c>
    </row>
    <row r="1412" spans="1:73" ht="45.95" customHeight="1" thickBot="1">
      <c r="A1412" s="133"/>
      <c r="B1412" s="184"/>
      <c r="C1412" s="140" t="s">
        <v>3990</v>
      </c>
      <c r="D1412" s="184"/>
      <c r="E1412" s="174" t="s">
        <v>3991</v>
      </c>
      <c r="F1412" s="174"/>
      <c r="G1412" s="184"/>
      <c r="H1412" s="175" t="s">
        <v>3992</v>
      </c>
      <c r="I1412" s="175"/>
      <c r="J1412" s="184"/>
      <c r="K1412" s="175" t="s">
        <v>3993</v>
      </c>
      <c r="L1412" s="175"/>
      <c r="M1412" s="184"/>
      <c r="N1412" s="182" t="s">
        <v>3994</v>
      </c>
      <c r="O1412" s="182"/>
      <c r="P1412" s="184"/>
      <c r="Q1412" s="141" t="s">
        <v>3995</v>
      </c>
      <c r="R1412" s="184"/>
      <c r="S1412" s="173" t="s">
        <v>3996</v>
      </c>
      <c r="T1412" s="173"/>
      <c r="U1412" s="173"/>
      <c r="V1412" s="173"/>
      <c r="W1412" s="184"/>
      <c r="X1412" s="133"/>
      <c r="Y1412" s="133"/>
      <c r="AB1412" s="134" t="s">
        <v>9617</v>
      </c>
      <c r="AC1412" s="146" t="str" cm="1">
        <f t="array" ref="AC1412:AD1412">_xlfn.TEXTSPLIT(H1412,CHAR(10))</f>
        <v>ＣＦＧケアシステム株式会社</v>
      </c>
      <c r="AD1412" s="146" t="str">
        <v>アゼリア訪問看護ステーション</v>
      </c>
      <c r="AE1412" s="146" t="s">
        <v>8459</v>
      </c>
      <c r="AF1412" s="134" t="s">
        <v>8460</v>
      </c>
      <c r="AG1412" s="134" t="str" cm="1">
        <f t="array" ref="AG1412">_xlfn.TEXTJOIN(",",TRUE,_xlfn._xlws.FILTER(市町村コード!$B$2:$B$186,ISNUMBER(SEARCH(市町村コード!$B$2:$B$186,K1412))))</f>
        <v>北広島市</v>
      </c>
      <c r="AH1412" s="134" t="s">
        <v>6745</v>
      </c>
      <c r="AI1412" s="134" t="str">
        <f t="shared" si="42"/>
        <v xml:space="preserve">
北広島市共栄町１丁目２－５コーポ松本３－１０１号室</v>
      </c>
      <c r="AJ1412" s="134" t="str">
        <f t="shared" si="43"/>
        <v>〒061－1113</v>
      </c>
      <c r="AK1412" s="134" t="s">
        <v>7230</v>
      </c>
      <c r="AO1412" s="142" t="s">
        <v>3995</v>
      </c>
      <c r="AP1412" s="134" t="str" cm="1">
        <f t="array" ref="AP1412:AS1412">_xlfn.TEXTSPLIT(AO1412,CHAR(10))</f>
        <v>( 訪看10 )第    601 号</v>
      </c>
      <c r="AQ1412" s="134" t="str">
        <v>( 訪看24 )第    929 号</v>
      </c>
      <c r="AR1412" s="134" t="str">
        <v>( 訪看25 )第   1000 号</v>
      </c>
      <c r="AS1412" s="134" t="str">
        <v>( 訪看41 )第    282 号</v>
      </c>
      <c r="BM1412" s="134" t="s">
        <v>13320</v>
      </c>
      <c r="BN1412" s="134" t="s">
        <v>13321</v>
      </c>
      <c r="BO1412" s="134" t="s">
        <v>13322</v>
      </c>
      <c r="BP1412" s="134" t="s">
        <v>13323</v>
      </c>
    </row>
    <row r="1413" spans="1:73" ht="102" customHeight="1" thickBot="1">
      <c r="A1413" s="133"/>
      <c r="B1413" s="184"/>
      <c r="C1413" s="140" t="s">
        <v>3997</v>
      </c>
      <c r="D1413" s="184"/>
      <c r="E1413" s="174" t="s">
        <v>3998</v>
      </c>
      <c r="F1413" s="174"/>
      <c r="G1413" s="184"/>
      <c r="H1413" s="175" t="s">
        <v>3999</v>
      </c>
      <c r="I1413" s="175"/>
      <c r="J1413" s="184"/>
      <c r="K1413" s="175" t="s">
        <v>4000</v>
      </c>
      <c r="L1413" s="175"/>
      <c r="M1413" s="184"/>
      <c r="N1413" s="182" t="s">
        <v>4001</v>
      </c>
      <c r="O1413" s="182"/>
      <c r="P1413" s="184"/>
      <c r="Q1413" s="141" t="s">
        <v>4002</v>
      </c>
      <c r="R1413" s="184"/>
      <c r="S1413" s="173" t="s">
        <v>4003</v>
      </c>
      <c r="T1413" s="173"/>
      <c r="U1413" s="173"/>
      <c r="V1413" s="173"/>
      <c r="W1413" s="184"/>
      <c r="X1413" s="133"/>
      <c r="Y1413" s="133"/>
      <c r="AB1413" s="134" t="s">
        <v>9618</v>
      </c>
      <c r="AC1413" s="146" t="str" cm="1">
        <f t="array" ref="AC1413:AD1413">_xlfn.TEXTSPLIT(H1413,CHAR(10))</f>
        <v>医療法人社団　翔仁会</v>
      </c>
      <c r="AD1413" s="146" t="str">
        <v>医療法人社団　翔仁会　訪問看護ステーション　リエゾン</v>
      </c>
      <c r="AE1413" s="146" t="s">
        <v>8461</v>
      </c>
      <c r="AF1413" s="134" t="s">
        <v>8462</v>
      </c>
      <c r="AG1413" s="134" t="str" cm="1">
        <f t="array" ref="AG1413">_xlfn.TEXTJOIN(",",TRUE,_xlfn._xlws.FILTER(市町村コード!$B$2:$B$186,ISNUMBER(SEARCH(市町村コード!$B$2:$B$186,K1413))))</f>
        <v>北広島市</v>
      </c>
      <c r="AH1413" s="134" t="s">
        <v>6745</v>
      </c>
      <c r="AI1413" s="134" t="str">
        <f t="shared" si="42"/>
        <v xml:space="preserve">
北広島市輪厚７０４番地１６</v>
      </c>
      <c r="AJ1413" s="134" t="str">
        <f t="shared" si="43"/>
        <v>〒061－1264</v>
      </c>
      <c r="AK1413" s="134" t="s">
        <v>7231</v>
      </c>
      <c r="AO1413" s="142" t="s">
        <v>4002</v>
      </c>
      <c r="AP1413" s="134" t="str" cm="1">
        <f t="array" ref="AP1413:AX1413">_xlfn.TEXTSPLIT(AO1413,CHAR(10))</f>
        <v>( 訪看10 )第    552 号</v>
      </c>
      <c r="AQ1413" s="134" t="str">
        <v>( 訪看23 )第    731 号</v>
      </c>
      <c r="AR1413" s="134" t="str">
        <v>( 訪看25 )第    804 号</v>
      </c>
      <c r="AS1413" s="134" t="str">
        <v>( 訪看27 )第    267 号</v>
      </c>
      <c r="AT1413" s="134" t="str">
        <v>( 訪看28 )第    170 号</v>
      </c>
      <c r="AU1413" s="134" t="str">
        <v>( 訪看32 )第     65 号</v>
      </c>
      <c r="AV1413" s="134" t="str">
        <v>( 訪ベⅠ１ )第     29 号</v>
      </c>
      <c r="AW1413" s="134" t="str">
        <v>( 訪ベⅠ１注 )第    137 号</v>
      </c>
      <c r="AX1413" s="134" t="str">
        <v>( 訪看40 )第     90 号</v>
      </c>
      <c r="BM1413" s="134" t="s">
        <v>13324</v>
      </c>
      <c r="BN1413" s="134" t="s">
        <v>13325</v>
      </c>
      <c r="BO1413" s="134" t="s">
        <v>13326</v>
      </c>
      <c r="BP1413" s="134" t="s">
        <v>13327</v>
      </c>
      <c r="BQ1413" s="134" t="s">
        <v>13328</v>
      </c>
      <c r="BR1413" s="134" t="s">
        <v>13329</v>
      </c>
      <c r="BS1413" s="134" t="s">
        <v>13330</v>
      </c>
      <c r="BT1413" s="134" t="s">
        <v>13331</v>
      </c>
      <c r="BU1413" s="134" t="s">
        <v>13332</v>
      </c>
    </row>
    <row r="1414" spans="1:73" ht="15" customHeight="1" thickBot="1">
      <c r="A1414" s="133"/>
      <c r="B1414" s="184"/>
      <c r="C1414" s="133"/>
      <c r="D1414" s="184"/>
      <c r="E1414" s="133"/>
      <c r="F1414" s="133"/>
      <c r="G1414" s="184"/>
      <c r="H1414" s="133"/>
      <c r="I1414" s="133"/>
      <c r="J1414" s="184"/>
      <c r="K1414" s="133"/>
      <c r="L1414" s="133"/>
      <c r="M1414" s="184"/>
      <c r="N1414" s="133"/>
      <c r="O1414" s="133"/>
      <c r="P1414" s="184"/>
      <c r="Q1414" s="133"/>
      <c r="R1414" s="184"/>
      <c r="S1414" s="133"/>
      <c r="T1414" s="133"/>
      <c r="U1414" s="133"/>
      <c r="V1414" s="133"/>
      <c r="W1414" s="184"/>
      <c r="X1414" s="133"/>
      <c r="Y1414" s="133"/>
      <c r="AB1414" s="134" t="s">
        <v>6911</v>
      </c>
      <c r="AC1414" s="146" t="e" cm="1">
        <f t="array" ref="AC1414">_xlfn.TEXTSPLIT(H1414,CHAR(10))</f>
        <v>#VALUE!</v>
      </c>
      <c r="AD1414" s="146"/>
      <c r="AE1414" s="146" t="e">
        <v>#VALUE!</v>
      </c>
      <c r="AG1414" s="134" t="e" cm="1" vm="1">
        <f t="array" ref="AG1414">_xlfn.TEXTJOIN(",",TRUE,_xlfn._xlws.FILTER(市町村コード!$B$2:$B$186,ISNUMBER(SEARCH(市町村コード!$B$2:$B$186,K1414))))</f>
        <v>#VALUE!</v>
      </c>
      <c r="AH1414" s="134" t="e" vm="1">
        <v>#VALUE!</v>
      </c>
      <c r="AI1414" s="134" t="str">
        <f t="shared" si="42"/>
        <v/>
      </c>
      <c r="AJ1414" s="134" t="str">
        <f t="shared" si="43"/>
        <v/>
      </c>
      <c r="AK1414" s="134" t="s">
        <v>6911</v>
      </c>
      <c r="AO1414" s="133"/>
      <c r="AP1414" s="134" t="e" cm="1">
        <f t="array" ref="AP1414">_xlfn.TEXTSPLIT(AO1414,CHAR(10))</f>
        <v>#VALUE!</v>
      </c>
      <c r="BM1414" s="134" t="e">
        <v>#VALUE!</v>
      </c>
    </row>
    <row r="1415" spans="1:73" ht="0.95" customHeight="1">
      <c r="A1415" s="133"/>
      <c r="B1415" s="183"/>
      <c r="C1415" s="183"/>
      <c r="D1415" s="183"/>
      <c r="E1415" s="183"/>
      <c r="F1415" s="183"/>
      <c r="G1415" s="183"/>
      <c r="H1415" s="183"/>
      <c r="I1415" s="183"/>
      <c r="J1415" s="183"/>
      <c r="K1415" s="183"/>
      <c r="L1415" s="183"/>
      <c r="M1415" s="183"/>
      <c r="N1415" s="183"/>
      <c r="O1415" s="183"/>
      <c r="P1415" s="183"/>
      <c r="Q1415" s="183"/>
      <c r="R1415" s="183"/>
      <c r="S1415" s="183"/>
      <c r="T1415" s="183"/>
      <c r="U1415" s="183"/>
      <c r="V1415" s="183"/>
      <c r="W1415" s="133"/>
      <c r="X1415" s="133"/>
      <c r="Y1415" s="133"/>
      <c r="AB1415" s="134" t="s">
        <v>6911</v>
      </c>
      <c r="AC1415" s="146" t="e" cm="1">
        <f t="array" ref="AC1415">_xlfn.TEXTSPLIT(H1415,CHAR(10))</f>
        <v>#VALUE!</v>
      </c>
      <c r="AD1415" s="146"/>
      <c r="AE1415" s="146" t="e">
        <v>#VALUE!</v>
      </c>
      <c r="AG1415" s="134" t="e" cm="1" vm="1">
        <f t="array" ref="AG1415">_xlfn.TEXTJOIN(",",TRUE,_xlfn._xlws.FILTER(市町村コード!$B$2:$B$186,ISNUMBER(SEARCH(市町村コード!$B$2:$B$186,K1415))))</f>
        <v>#VALUE!</v>
      </c>
      <c r="AH1415" s="134" t="e" vm="1">
        <v>#VALUE!</v>
      </c>
      <c r="AI1415" s="134" t="str">
        <f t="shared" si="42"/>
        <v/>
      </c>
      <c r="AJ1415" s="134" t="str">
        <f t="shared" si="43"/>
        <v/>
      </c>
      <c r="AK1415" s="134" t="s">
        <v>6911</v>
      </c>
      <c r="AP1415" s="134" t="e" cm="1">
        <f t="array" ref="AP1415">_xlfn.TEXTSPLIT(AO1415,CHAR(10))</f>
        <v>#VALUE!</v>
      </c>
      <c r="BM1415" s="134" t="e">
        <v>#VALUE!</v>
      </c>
    </row>
    <row r="1416" spans="1:73" ht="60" customHeight="1">
      <c r="A1416" s="133"/>
      <c r="B1416" s="133"/>
      <c r="C1416" s="133"/>
      <c r="D1416" s="133"/>
      <c r="E1416" s="133"/>
      <c r="F1416" s="133"/>
      <c r="G1416" s="133"/>
      <c r="H1416" s="133"/>
      <c r="I1416" s="133"/>
      <c r="J1416" s="133"/>
      <c r="K1416" s="133"/>
      <c r="L1416" s="133"/>
      <c r="M1416" s="133"/>
      <c r="N1416" s="133"/>
      <c r="O1416" s="133"/>
      <c r="P1416" s="133"/>
      <c r="Q1416" s="133"/>
      <c r="R1416" s="133"/>
      <c r="S1416" s="133"/>
      <c r="T1416" s="133"/>
      <c r="U1416" s="133"/>
      <c r="V1416" s="133"/>
      <c r="W1416" s="133"/>
      <c r="X1416" s="133"/>
      <c r="Y1416" s="133"/>
      <c r="AB1416" s="134" t="s">
        <v>6911</v>
      </c>
      <c r="AC1416" s="146" t="e" cm="1">
        <f t="array" ref="AC1416">_xlfn.TEXTSPLIT(H1416,CHAR(10))</f>
        <v>#VALUE!</v>
      </c>
      <c r="AD1416" s="146"/>
      <c r="AE1416" s="146" t="e">
        <v>#VALUE!</v>
      </c>
      <c r="AG1416" s="134" t="e" cm="1" vm="1">
        <f t="array" ref="AG1416">_xlfn.TEXTJOIN(",",TRUE,_xlfn._xlws.FILTER(市町村コード!$B$2:$B$186,ISNUMBER(SEARCH(市町村コード!$B$2:$B$186,K1416))))</f>
        <v>#VALUE!</v>
      </c>
      <c r="AH1416" s="134" t="e" vm="1">
        <v>#VALUE!</v>
      </c>
      <c r="AI1416" s="134" t="str">
        <f t="shared" si="42"/>
        <v/>
      </c>
      <c r="AJ1416" s="134" t="str">
        <f t="shared" si="43"/>
        <v/>
      </c>
      <c r="AK1416" s="134" t="s">
        <v>6911</v>
      </c>
      <c r="AO1416" s="133"/>
      <c r="AP1416" s="134" t="e" cm="1">
        <f t="array" ref="AP1416">_xlfn.TEXTSPLIT(AO1416,CHAR(10))</f>
        <v>#VALUE!</v>
      </c>
      <c r="BM1416" s="134" t="e">
        <v>#VALUE!</v>
      </c>
    </row>
    <row r="1417" spans="1:73" ht="12" customHeight="1">
      <c r="A1417" s="133"/>
      <c r="B1417" s="133"/>
      <c r="C1417" s="133"/>
      <c r="D1417" s="133"/>
      <c r="E1417" s="133"/>
      <c r="F1417" s="133"/>
      <c r="G1417" s="133"/>
      <c r="H1417" s="133"/>
      <c r="I1417" s="133"/>
      <c r="J1417" s="133"/>
      <c r="K1417" s="133"/>
      <c r="L1417" s="133"/>
      <c r="M1417" s="133"/>
      <c r="N1417" s="133"/>
      <c r="O1417" s="133"/>
      <c r="P1417" s="133"/>
      <c r="Q1417" s="133"/>
      <c r="R1417" s="133"/>
      <c r="S1417" s="133"/>
      <c r="T1417" s="133"/>
      <c r="U1417" s="133"/>
      <c r="V1417" s="133"/>
      <c r="W1417" s="133"/>
      <c r="X1417" s="133"/>
      <c r="Y1417" s="133"/>
      <c r="AB1417" s="134" t="s">
        <v>6911</v>
      </c>
      <c r="AC1417" s="146" t="e" cm="1">
        <f t="array" ref="AC1417">_xlfn.TEXTSPLIT(H1417,CHAR(10))</f>
        <v>#VALUE!</v>
      </c>
      <c r="AD1417" s="146"/>
      <c r="AE1417" s="146" t="e">
        <v>#VALUE!</v>
      </c>
      <c r="AG1417" s="134" t="e" cm="1" vm="1">
        <f t="array" ref="AG1417">_xlfn.TEXTJOIN(",",TRUE,_xlfn._xlws.FILTER(市町村コード!$B$2:$B$186,ISNUMBER(SEARCH(市町村コード!$B$2:$B$186,K1417))))</f>
        <v>#VALUE!</v>
      </c>
      <c r="AH1417" s="134" t="e" vm="1">
        <v>#VALUE!</v>
      </c>
      <c r="AI1417" s="134" t="str">
        <f t="shared" ref="AI1417:AI1480" si="44">MID(K1417,10,300)</f>
        <v/>
      </c>
      <c r="AJ1417" s="134" t="str">
        <f t="shared" ref="AJ1417:AJ1480" si="45">LEFT(K1417,9)</f>
        <v/>
      </c>
      <c r="AK1417" s="134" t="s">
        <v>6911</v>
      </c>
      <c r="AO1417" s="133"/>
      <c r="AP1417" s="134" t="e" cm="1">
        <f t="array" ref="AP1417">_xlfn.TEXTSPLIT(AO1417,CHAR(10))</f>
        <v>#VALUE!</v>
      </c>
      <c r="BM1417" s="134" t="e">
        <v>#VALUE!</v>
      </c>
    </row>
    <row r="1418" spans="1:73" ht="8.1" customHeight="1">
      <c r="A1418" s="133"/>
      <c r="B1418" s="133"/>
      <c r="C1418" s="133"/>
      <c r="D1418" s="133"/>
      <c r="E1418" s="133"/>
      <c r="F1418" s="133"/>
      <c r="G1418" s="133"/>
      <c r="H1418" s="133"/>
      <c r="I1418" s="178" t="s">
        <v>476</v>
      </c>
      <c r="J1418" s="178"/>
      <c r="K1418" s="178"/>
      <c r="L1418" s="133"/>
      <c r="M1418" s="133"/>
      <c r="N1418" s="133"/>
      <c r="O1418" s="133"/>
      <c r="P1418" s="133"/>
      <c r="Q1418" s="133"/>
      <c r="R1418" s="133"/>
      <c r="S1418" s="133"/>
      <c r="T1418" s="133"/>
      <c r="U1418" s="133"/>
      <c r="V1418" s="133"/>
      <c r="W1418" s="133"/>
      <c r="X1418" s="133"/>
      <c r="Y1418" s="133"/>
      <c r="AB1418" s="134" t="s">
        <v>6911</v>
      </c>
      <c r="AC1418" s="146" t="e" cm="1">
        <f t="array" ref="AC1418">_xlfn.TEXTSPLIT(H1418,CHAR(10))</f>
        <v>#VALUE!</v>
      </c>
      <c r="AD1418" s="146"/>
      <c r="AE1418" s="146" t="e">
        <v>#VALUE!</v>
      </c>
      <c r="AG1418" s="134" t="e" cm="1" vm="1">
        <f t="array" ref="AG1418">_xlfn.TEXTJOIN(",",TRUE,_xlfn._xlws.FILTER(市町村コード!$B$2:$B$186,ISNUMBER(SEARCH(市町村コード!$B$2:$B$186,K1418))))</f>
        <v>#VALUE!</v>
      </c>
      <c r="AH1418" s="134" t="e" vm="1">
        <v>#VALUE!</v>
      </c>
      <c r="AI1418" s="134" t="str">
        <f t="shared" si="44"/>
        <v/>
      </c>
      <c r="AJ1418" s="134" t="str">
        <f t="shared" si="45"/>
        <v/>
      </c>
      <c r="AK1418" s="134" t="s">
        <v>6911</v>
      </c>
      <c r="AO1418" s="133"/>
      <c r="AP1418" s="134" t="e" cm="1">
        <f t="array" ref="AP1418">_xlfn.TEXTSPLIT(AO1418,CHAR(10))</f>
        <v>#VALUE!</v>
      </c>
      <c r="BM1418" s="134" t="e">
        <v>#VALUE!</v>
      </c>
    </row>
    <row r="1419" spans="1:73" ht="12" customHeight="1">
      <c r="A1419" s="133"/>
      <c r="B1419" s="179"/>
      <c r="C1419" s="179"/>
      <c r="D1419" s="179"/>
      <c r="E1419" s="179"/>
      <c r="F1419" s="133"/>
      <c r="G1419" s="133"/>
      <c r="H1419" s="133"/>
      <c r="I1419" s="178"/>
      <c r="J1419" s="178"/>
      <c r="K1419" s="178"/>
      <c r="L1419" s="133"/>
      <c r="M1419" s="133"/>
      <c r="N1419" s="133"/>
      <c r="O1419" s="133"/>
      <c r="P1419" s="133"/>
      <c r="Q1419" s="133"/>
      <c r="R1419" s="133"/>
      <c r="S1419" s="133"/>
      <c r="T1419" s="133"/>
      <c r="U1419" s="133"/>
      <c r="V1419" s="133"/>
      <c r="W1419" s="133"/>
      <c r="X1419" s="133"/>
      <c r="Y1419" s="133"/>
      <c r="AB1419" s="134" t="s">
        <v>6911</v>
      </c>
      <c r="AC1419" s="146" t="e" cm="1">
        <f t="array" ref="AC1419">_xlfn.TEXTSPLIT(H1419,CHAR(10))</f>
        <v>#VALUE!</v>
      </c>
      <c r="AD1419" s="146"/>
      <c r="AE1419" s="146" t="e">
        <v>#VALUE!</v>
      </c>
      <c r="AG1419" s="134" t="e" cm="1" vm="1">
        <f t="array" ref="AG1419">_xlfn.TEXTJOIN(",",TRUE,_xlfn._xlws.FILTER(市町村コード!$B$2:$B$186,ISNUMBER(SEARCH(市町村コード!$B$2:$B$186,K1419))))</f>
        <v>#VALUE!</v>
      </c>
      <c r="AH1419" s="134" t="e" vm="1">
        <v>#VALUE!</v>
      </c>
      <c r="AI1419" s="134" t="str">
        <f t="shared" si="44"/>
        <v/>
      </c>
      <c r="AJ1419" s="134" t="str">
        <f t="shared" si="45"/>
        <v/>
      </c>
      <c r="AK1419" s="134" t="s">
        <v>6911</v>
      </c>
      <c r="AO1419" s="133"/>
      <c r="AP1419" s="134" t="e" cm="1">
        <f t="array" ref="AP1419">_xlfn.TEXTSPLIT(AO1419,CHAR(10))</f>
        <v>#VALUE!</v>
      </c>
      <c r="BM1419" s="134" t="e">
        <v>#VALUE!</v>
      </c>
    </row>
    <row r="1420" spans="1:73" ht="14.1" customHeight="1">
      <c r="A1420" s="133"/>
      <c r="B1420" s="133"/>
      <c r="C1420" s="180" t="s">
        <v>477</v>
      </c>
      <c r="D1420" s="180"/>
      <c r="E1420" s="180"/>
      <c r="F1420" s="180"/>
      <c r="G1420" s="180"/>
      <c r="H1420" s="180"/>
      <c r="I1420" s="180"/>
      <c r="J1420" s="180"/>
      <c r="K1420" s="180"/>
      <c r="L1420" s="133"/>
      <c r="M1420" s="133"/>
      <c r="N1420" s="133"/>
      <c r="O1420" s="181" t="s">
        <v>478</v>
      </c>
      <c r="P1420" s="181"/>
      <c r="Q1420" s="181"/>
      <c r="R1420" s="181"/>
      <c r="S1420" s="181"/>
      <c r="T1420" s="135" t="s">
        <v>1112</v>
      </c>
      <c r="U1420" s="136" t="s">
        <v>480</v>
      </c>
      <c r="V1420" s="133"/>
      <c r="W1420" s="133"/>
      <c r="X1420" s="133"/>
      <c r="Y1420" s="133"/>
      <c r="AB1420" s="134" t="s">
        <v>6911</v>
      </c>
      <c r="AC1420" s="146" t="e" cm="1">
        <f t="array" ref="AC1420">_xlfn.TEXTSPLIT(H1420,CHAR(10))</f>
        <v>#VALUE!</v>
      </c>
      <c r="AD1420" s="146"/>
      <c r="AE1420" s="146" t="e">
        <v>#VALUE!</v>
      </c>
      <c r="AG1420" s="134" t="e" cm="1" vm="1">
        <f t="array" ref="AG1420">_xlfn.TEXTJOIN(",",TRUE,_xlfn._xlws.FILTER(市町村コード!$B$2:$B$186,ISNUMBER(SEARCH(市町村コード!$B$2:$B$186,K1420))))</f>
        <v>#VALUE!</v>
      </c>
      <c r="AH1420" s="134" t="e" vm="1">
        <v>#VALUE!</v>
      </c>
      <c r="AI1420" s="134" t="str">
        <f t="shared" si="44"/>
        <v/>
      </c>
      <c r="AJ1420" s="134" t="str">
        <f t="shared" si="45"/>
        <v/>
      </c>
      <c r="AK1420" s="134" t="s">
        <v>6911</v>
      </c>
      <c r="AP1420" s="134" t="e" cm="1">
        <f t="array" ref="AP1420">_xlfn.TEXTSPLIT(AO1420,CHAR(10))</f>
        <v>#VALUE!</v>
      </c>
      <c r="BM1420" s="134" t="e">
        <v>#VALUE!</v>
      </c>
    </row>
    <row r="1421" spans="1:73" ht="0.95" customHeight="1" thickBot="1">
      <c r="A1421" s="133"/>
      <c r="B1421" s="133"/>
      <c r="C1421" s="133"/>
      <c r="D1421" s="133"/>
      <c r="E1421" s="133"/>
      <c r="F1421" s="133"/>
      <c r="G1421" s="133"/>
      <c r="H1421" s="133"/>
      <c r="I1421" s="133"/>
      <c r="J1421" s="133"/>
      <c r="K1421" s="133"/>
      <c r="L1421" s="133"/>
      <c r="M1421" s="133"/>
      <c r="N1421" s="133"/>
      <c r="O1421" s="133"/>
      <c r="P1421" s="133"/>
      <c r="Q1421" s="133"/>
      <c r="R1421" s="133"/>
      <c r="S1421" s="133"/>
      <c r="T1421" s="133"/>
      <c r="U1421" s="133"/>
      <c r="V1421" s="133"/>
      <c r="W1421" s="133"/>
      <c r="X1421" s="133"/>
      <c r="Y1421" s="133"/>
      <c r="AB1421" s="134" t="s">
        <v>6911</v>
      </c>
      <c r="AC1421" s="146" t="e" cm="1">
        <f t="array" ref="AC1421">_xlfn.TEXTSPLIT(H1421,CHAR(10))</f>
        <v>#VALUE!</v>
      </c>
      <c r="AD1421" s="146"/>
      <c r="AE1421" s="146" t="e">
        <v>#VALUE!</v>
      </c>
      <c r="AG1421" s="134" t="e" cm="1" vm="1">
        <f t="array" ref="AG1421">_xlfn.TEXTJOIN(",",TRUE,_xlfn._xlws.FILTER(市町村コード!$B$2:$B$186,ISNUMBER(SEARCH(市町村コード!$B$2:$B$186,K1421))))</f>
        <v>#VALUE!</v>
      </c>
      <c r="AH1421" s="134" t="e" vm="1">
        <v>#VALUE!</v>
      </c>
      <c r="AI1421" s="134" t="str">
        <f t="shared" si="44"/>
        <v/>
      </c>
      <c r="AJ1421" s="134" t="str">
        <f t="shared" si="45"/>
        <v/>
      </c>
      <c r="AK1421" s="134" t="s">
        <v>6911</v>
      </c>
      <c r="AO1421" s="133"/>
      <c r="AP1421" s="134" t="e" cm="1">
        <f t="array" ref="AP1421">_xlfn.TEXTSPLIT(AO1421,CHAR(10))</f>
        <v>#VALUE!</v>
      </c>
      <c r="BM1421" s="134" t="e">
        <v>#VALUE!</v>
      </c>
    </row>
    <row r="1422" spans="1:73" ht="0.95" customHeight="1">
      <c r="A1422" s="133"/>
      <c r="B1422" s="176"/>
      <c r="C1422" s="176"/>
      <c r="D1422" s="176"/>
      <c r="E1422" s="176"/>
      <c r="F1422" s="176"/>
      <c r="G1422" s="176"/>
      <c r="H1422" s="176"/>
      <c r="I1422" s="176"/>
      <c r="J1422" s="176"/>
      <c r="K1422" s="176"/>
      <c r="L1422" s="176"/>
      <c r="M1422" s="176"/>
      <c r="N1422" s="176"/>
      <c r="O1422" s="176"/>
      <c r="P1422" s="176"/>
      <c r="Q1422" s="176"/>
      <c r="R1422" s="176"/>
      <c r="S1422" s="176"/>
      <c r="T1422" s="176"/>
      <c r="U1422" s="176"/>
      <c r="V1422" s="176"/>
      <c r="W1422" s="176"/>
      <c r="X1422" s="133"/>
      <c r="Y1422" s="133"/>
      <c r="AB1422" s="134" t="s">
        <v>6911</v>
      </c>
      <c r="AC1422" s="146" t="e" cm="1">
        <f t="array" ref="AC1422">_xlfn.TEXTSPLIT(H1422,CHAR(10))</f>
        <v>#VALUE!</v>
      </c>
      <c r="AD1422" s="146"/>
      <c r="AE1422" s="146" t="e">
        <v>#VALUE!</v>
      </c>
      <c r="AG1422" s="134" t="e" cm="1" vm="1">
        <f t="array" ref="AG1422">_xlfn.TEXTJOIN(",",TRUE,_xlfn._xlws.FILTER(市町村コード!$B$2:$B$186,ISNUMBER(SEARCH(市町村コード!$B$2:$B$186,K1422))))</f>
        <v>#VALUE!</v>
      </c>
      <c r="AH1422" s="134" t="e" vm="1">
        <v>#VALUE!</v>
      </c>
      <c r="AI1422" s="134" t="str">
        <f t="shared" si="44"/>
        <v/>
      </c>
      <c r="AJ1422" s="134" t="str">
        <f t="shared" si="45"/>
        <v/>
      </c>
      <c r="AK1422" s="134" t="s">
        <v>6911</v>
      </c>
      <c r="AP1422" s="134" t="e" cm="1">
        <f t="array" ref="AP1422">_xlfn.TEXTSPLIT(AO1422,CHAR(10))</f>
        <v>#VALUE!</v>
      </c>
      <c r="BM1422" s="134" t="e">
        <v>#VALUE!</v>
      </c>
    </row>
    <row r="1423" spans="1:73" ht="15.95" customHeight="1" thickBot="1">
      <c r="A1423" s="133"/>
      <c r="B1423" s="137"/>
      <c r="C1423" s="138" t="s">
        <v>481</v>
      </c>
      <c r="D1423" s="137"/>
      <c r="E1423" s="177" t="s">
        <v>482</v>
      </c>
      <c r="F1423" s="177"/>
      <c r="G1423" s="137"/>
      <c r="H1423" s="177" t="s">
        <v>483</v>
      </c>
      <c r="I1423" s="177"/>
      <c r="J1423" s="137"/>
      <c r="K1423" s="177" t="s">
        <v>484</v>
      </c>
      <c r="L1423" s="177"/>
      <c r="M1423" s="137"/>
      <c r="N1423" s="177" t="s">
        <v>485</v>
      </c>
      <c r="O1423" s="177"/>
      <c r="P1423" s="137"/>
      <c r="Q1423" s="139" t="s">
        <v>486</v>
      </c>
      <c r="R1423" s="137"/>
      <c r="S1423" s="177" t="s">
        <v>487</v>
      </c>
      <c r="T1423" s="177"/>
      <c r="U1423" s="177"/>
      <c r="V1423" s="177"/>
      <c r="W1423" s="137"/>
      <c r="X1423" s="133"/>
      <c r="Y1423" s="133"/>
      <c r="AB1423" s="134" t="s">
        <v>482</v>
      </c>
      <c r="AC1423" s="146" t="str" cm="1">
        <f t="array" ref="AC1423">_xlfn.TEXTSPLIT(H1423,CHAR(10))</f>
        <v>事業者名/事業所名</v>
      </c>
      <c r="AD1423" s="146"/>
      <c r="AE1423" s="146" t="s">
        <v>483</v>
      </c>
      <c r="AG1423" s="134" t="e" cm="1" vm="1">
        <f t="array" ref="AG1423">_xlfn.TEXTJOIN(",",TRUE,_xlfn._xlws.FILTER(市町村コード!$B$2:$B$186,ISNUMBER(SEARCH(市町村コード!$B$2:$B$186,K1423))))</f>
        <v>#VALUE!</v>
      </c>
      <c r="AH1423" s="134" t="e" vm="1">
        <v>#VALUE!</v>
      </c>
      <c r="AI1423" s="134" t="str">
        <f t="shared" si="44"/>
        <v/>
      </c>
      <c r="AJ1423" s="134" t="str">
        <f t="shared" si="45"/>
        <v>事業所所在地</v>
      </c>
      <c r="AK1423" s="134" t="s">
        <v>484</v>
      </c>
      <c r="AO1423" s="139" t="s">
        <v>486</v>
      </c>
      <c r="AP1423" s="134" t="str" cm="1">
        <f t="array" ref="AP1423">_xlfn.TEXTSPLIT(AO1423,CHAR(10))</f>
        <v>受理番号</v>
      </c>
      <c r="BM1423" s="134" t="s">
        <v>486</v>
      </c>
    </row>
    <row r="1424" spans="1:73" ht="48" customHeight="1" thickBot="1">
      <c r="A1424" s="133"/>
      <c r="B1424" s="184"/>
      <c r="C1424" s="140" t="s">
        <v>4004</v>
      </c>
      <c r="D1424" s="184"/>
      <c r="E1424" s="174" t="s">
        <v>4005</v>
      </c>
      <c r="F1424" s="174"/>
      <c r="G1424" s="184"/>
      <c r="H1424" s="175" t="s">
        <v>4006</v>
      </c>
      <c r="I1424" s="175"/>
      <c r="J1424" s="184"/>
      <c r="K1424" s="175" t="s">
        <v>4007</v>
      </c>
      <c r="L1424" s="175"/>
      <c r="M1424" s="184"/>
      <c r="N1424" s="182" t="s">
        <v>4008</v>
      </c>
      <c r="O1424" s="182"/>
      <c r="P1424" s="184"/>
      <c r="Q1424" s="141" t="s">
        <v>4009</v>
      </c>
      <c r="R1424" s="184"/>
      <c r="S1424" s="173" t="s">
        <v>4010</v>
      </c>
      <c r="T1424" s="173"/>
      <c r="U1424" s="173"/>
      <c r="V1424" s="173"/>
      <c r="W1424" s="184"/>
      <c r="X1424" s="133"/>
      <c r="Y1424" s="133"/>
      <c r="AB1424" s="134" t="s">
        <v>9619</v>
      </c>
      <c r="AC1424" s="146" t="str" cm="1">
        <f t="array" ref="AC1424:AD1424">_xlfn.TEXTSPLIT(H1424,CHAR(10))</f>
        <v>ファミリー・ホスピス株式会社</v>
      </c>
      <c r="AD1424" s="146" t="str">
        <v>Ｆビレッジ訪問看護ステーション</v>
      </c>
      <c r="AE1424" s="146" t="s">
        <v>8246</v>
      </c>
      <c r="AF1424" s="134" t="s">
        <v>8463</v>
      </c>
      <c r="AG1424" s="134" t="str" cm="1">
        <f t="array" ref="AG1424">_xlfn.TEXTJOIN(",",TRUE,_xlfn._xlws.FILTER(市町村コード!$B$2:$B$186,ISNUMBER(SEARCH(市町村コード!$B$2:$B$186,K1424))))</f>
        <v>北広島市</v>
      </c>
      <c r="AH1424" s="134" t="s">
        <v>6745</v>
      </c>
      <c r="AI1424" s="134" t="str">
        <f t="shared" si="44"/>
        <v xml:space="preserve">
北広島市Ｆビレッジ２１番</v>
      </c>
      <c r="AJ1424" s="134" t="str">
        <f t="shared" si="45"/>
        <v>〒061－1116</v>
      </c>
      <c r="AK1424" s="134" t="s">
        <v>7232</v>
      </c>
      <c r="AO1424" s="142" t="s">
        <v>4009</v>
      </c>
      <c r="AP1424" s="134" t="str" cm="1">
        <f t="array" ref="AP1424:AS1424">_xlfn.TEXTSPLIT(AO1424,CHAR(10))</f>
        <v>( 訪看23 )第   1065 号</v>
      </c>
      <c r="AQ1424" s="134" t="str">
        <v>( 訪看25 )第   1089 号</v>
      </c>
      <c r="AR1424" s="134" t="str">
        <v>( 訪ベⅠ１ )第    498 号</v>
      </c>
      <c r="AS1424" s="134" t="str">
        <v>( 訪看41 )第    311 号</v>
      </c>
      <c r="BM1424" s="134" t="s">
        <v>13333</v>
      </c>
      <c r="BN1424" s="134" t="s">
        <v>13334</v>
      </c>
      <c r="BO1424" s="134" t="s">
        <v>13335</v>
      </c>
      <c r="BP1424" s="134" t="s">
        <v>13336</v>
      </c>
    </row>
    <row r="1425" spans="1:74" ht="93" customHeight="1" thickBot="1">
      <c r="A1425" s="133"/>
      <c r="B1425" s="184"/>
      <c r="C1425" s="140" t="s">
        <v>4011</v>
      </c>
      <c r="D1425" s="184"/>
      <c r="E1425" s="174" t="s">
        <v>4012</v>
      </c>
      <c r="F1425" s="174"/>
      <c r="G1425" s="184"/>
      <c r="H1425" s="175" t="s">
        <v>4013</v>
      </c>
      <c r="I1425" s="175"/>
      <c r="J1425" s="184"/>
      <c r="K1425" s="175" t="s">
        <v>4014</v>
      </c>
      <c r="L1425" s="175"/>
      <c r="M1425" s="184"/>
      <c r="N1425" s="182" t="s">
        <v>4015</v>
      </c>
      <c r="O1425" s="182"/>
      <c r="P1425" s="184"/>
      <c r="Q1425" s="141" t="s">
        <v>4016</v>
      </c>
      <c r="R1425" s="184"/>
      <c r="S1425" s="173" t="s">
        <v>4017</v>
      </c>
      <c r="T1425" s="173"/>
      <c r="U1425" s="173"/>
      <c r="V1425" s="173"/>
      <c r="W1425" s="184"/>
      <c r="X1425" s="133"/>
      <c r="Y1425" s="133"/>
      <c r="AB1425" s="134" t="s">
        <v>9620</v>
      </c>
      <c r="AC1425" s="146" t="str" cm="1">
        <f t="array" ref="AC1425:AD1425">_xlfn.TEXTSPLIT(H1425,CHAR(10))</f>
        <v>株式会社テト</v>
      </c>
      <c r="AD1425" s="146" t="str">
        <v>訪問看護ステーションみんと</v>
      </c>
      <c r="AE1425" s="146" t="s">
        <v>8464</v>
      </c>
      <c r="AF1425" s="134" t="s">
        <v>8465</v>
      </c>
      <c r="AG1425" s="134" t="str" cm="1">
        <f t="array" ref="AG1425">_xlfn.TEXTJOIN(",",TRUE,_xlfn._xlws.FILTER(市町村コード!$B$2:$B$186,ISNUMBER(SEARCH(市町村コード!$B$2:$B$186,K1425))))</f>
        <v>北広島市</v>
      </c>
      <c r="AH1425" s="134" t="s">
        <v>6745</v>
      </c>
      <c r="AI1425" s="134" t="str">
        <f t="shared" si="44"/>
        <v xml:space="preserve">
北広島市西の里北１丁目７－１９ミレニアムハイツ２０３</v>
      </c>
      <c r="AJ1425" s="134" t="str">
        <f t="shared" si="45"/>
        <v>〒061－1104</v>
      </c>
      <c r="AK1425" s="134" t="s">
        <v>7233</v>
      </c>
      <c r="AO1425" s="142" t="s">
        <v>4016</v>
      </c>
      <c r="AP1425" s="134" t="str" cm="1">
        <f t="array" ref="AP1425:AW1425">_xlfn.TEXTSPLIT(AO1425,CHAR(10))</f>
        <v>( 訪看10 )第    768 号</v>
      </c>
      <c r="AQ1425" s="134" t="str">
        <v>( 訪看23 )第   1141 号</v>
      </c>
      <c r="AR1425" s="134" t="str">
        <v>( 訪看24 )第   1102 号</v>
      </c>
      <c r="AS1425" s="134" t="str">
        <v>( 訪看25 )第   1185 号</v>
      </c>
      <c r="AT1425" s="134" t="str">
        <v>( 訪看27 )第    449 号</v>
      </c>
      <c r="AU1425" s="134" t="str">
        <v>( 訪ベⅠ１ )第    409 号</v>
      </c>
      <c r="AV1425" s="134" t="str">
        <v>( 訪ベⅠ１注 )第     68 号</v>
      </c>
      <c r="AW1425" s="134" t="str">
        <v>( 訪看41 )第    443 号</v>
      </c>
      <c r="BM1425" s="134" t="s">
        <v>13337</v>
      </c>
      <c r="BN1425" s="134" t="s">
        <v>13338</v>
      </c>
      <c r="BO1425" s="134" t="s">
        <v>13339</v>
      </c>
      <c r="BP1425" s="134" t="s">
        <v>13340</v>
      </c>
      <c r="BQ1425" s="134" t="s">
        <v>13341</v>
      </c>
      <c r="BR1425" s="134" t="s">
        <v>13342</v>
      </c>
      <c r="BS1425" s="134" t="s">
        <v>13343</v>
      </c>
      <c r="BT1425" s="134" t="s">
        <v>13344</v>
      </c>
    </row>
    <row r="1426" spans="1:74" ht="66" customHeight="1" thickBot="1">
      <c r="A1426" s="133"/>
      <c r="B1426" s="184"/>
      <c r="C1426" s="140" t="s">
        <v>4018</v>
      </c>
      <c r="D1426" s="184"/>
      <c r="E1426" s="174" t="s">
        <v>4019</v>
      </c>
      <c r="F1426" s="174"/>
      <c r="G1426" s="184"/>
      <c r="H1426" s="175" t="s">
        <v>4020</v>
      </c>
      <c r="I1426" s="175"/>
      <c r="J1426" s="184"/>
      <c r="K1426" s="175" t="s">
        <v>4021</v>
      </c>
      <c r="L1426" s="175"/>
      <c r="M1426" s="184"/>
      <c r="N1426" s="182" t="s">
        <v>4022</v>
      </c>
      <c r="O1426" s="182"/>
      <c r="P1426" s="184"/>
      <c r="Q1426" s="141" t="s">
        <v>4023</v>
      </c>
      <c r="R1426" s="184"/>
      <c r="S1426" s="173" t="s">
        <v>4024</v>
      </c>
      <c r="T1426" s="173"/>
      <c r="U1426" s="173"/>
      <c r="V1426" s="173"/>
      <c r="W1426" s="184"/>
      <c r="X1426" s="133"/>
      <c r="Y1426" s="133"/>
      <c r="AB1426" s="134" t="s">
        <v>9621</v>
      </c>
      <c r="AC1426" s="146" t="str" cm="1">
        <f t="array" ref="AC1426:AD1426">_xlfn.TEXTSPLIT(H1426,CHAR(10))</f>
        <v>一般社団法人　北海道総合在宅ケア事業団</v>
      </c>
      <c r="AD1426" s="146" t="str">
        <v>一般社団法人北海道総合在宅ケア事業団函館訪問看護ステーション</v>
      </c>
      <c r="AE1426" s="146" t="s">
        <v>7562</v>
      </c>
      <c r="AF1426" s="134" t="s">
        <v>8466</v>
      </c>
      <c r="AG1426" s="134" t="str" cm="1">
        <f t="array" ref="AG1426">_xlfn.TEXTJOIN(",",TRUE,_xlfn._xlws.FILTER(市町村コード!$B$2:$B$186,ISNUMBER(SEARCH(市町村コード!$B$2:$B$186,K1426))))</f>
        <v>函館市</v>
      </c>
      <c r="AH1426" s="134" t="s">
        <v>6713</v>
      </c>
      <c r="AI1426" s="134" t="str">
        <f t="shared" si="44"/>
        <v xml:space="preserve">
函館市乃木町５番３０号</v>
      </c>
      <c r="AJ1426" s="134" t="str">
        <f t="shared" si="45"/>
        <v>〒042－0943</v>
      </c>
      <c r="AK1426" s="134" t="s">
        <v>7234</v>
      </c>
      <c r="AO1426" s="142" t="s">
        <v>4023</v>
      </c>
      <c r="AP1426" s="134" t="str" cm="1">
        <f t="array" ref="AP1426:AT1426">_xlfn.TEXTSPLIT(AO1426,CHAR(10))</f>
        <v>( 訪看10 )第    137 号</v>
      </c>
      <c r="AQ1426" s="134" t="str">
        <v>( 訪看34 )第    215 号</v>
      </c>
      <c r="AR1426" s="134" t="str">
        <v>( 訪ベⅠ１ )第     48 号</v>
      </c>
      <c r="AS1426" s="134" t="str">
        <v>( 訪ベⅠ１注 )第    204 号</v>
      </c>
      <c r="AT1426" s="134" t="str">
        <v>( 訪看40 )第    276 号</v>
      </c>
      <c r="BM1426" s="134" t="s">
        <v>13345</v>
      </c>
      <c r="BN1426" s="134" t="s">
        <v>13346</v>
      </c>
      <c r="BO1426" s="134" t="s">
        <v>13347</v>
      </c>
      <c r="BP1426" s="134" t="s">
        <v>13348</v>
      </c>
      <c r="BQ1426" s="134" t="s">
        <v>13349</v>
      </c>
    </row>
    <row r="1427" spans="1:74" ht="45.95" customHeight="1" thickBot="1">
      <c r="A1427" s="133"/>
      <c r="B1427" s="184"/>
      <c r="C1427" s="140" t="s">
        <v>4025</v>
      </c>
      <c r="D1427" s="184"/>
      <c r="E1427" s="174" t="s">
        <v>4026</v>
      </c>
      <c r="F1427" s="174"/>
      <c r="G1427" s="184"/>
      <c r="H1427" s="175" t="s">
        <v>4027</v>
      </c>
      <c r="I1427" s="175"/>
      <c r="J1427" s="184"/>
      <c r="K1427" s="175" t="s">
        <v>4028</v>
      </c>
      <c r="L1427" s="175"/>
      <c r="M1427" s="184"/>
      <c r="N1427" s="182" t="s">
        <v>4029</v>
      </c>
      <c r="O1427" s="182"/>
      <c r="P1427" s="184"/>
      <c r="Q1427" s="141" t="s">
        <v>4030</v>
      </c>
      <c r="R1427" s="184"/>
      <c r="S1427" s="173" t="s">
        <v>4031</v>
      </c>
      <c r="T1427" s="173"/>
      <c r="U1427" s="173"/>
      <c r="V1427" s="173"/>
      <c r="W1427" s="184"/>
      <c r="X1427" s="133"/>
      <c r="Y1427" s="133"/>
      <c r="AB1427" s="134" t="s">
        <v>9622</v>
      </c>
      <c r="AC1427" s="146" t="str" cm="1">
        <f t="array" ref="AC1427:AD1427">_xlfn.TEXTSPLIT(H1427,CHAR(10))</f>
        <v>医療法人　道南勤労者医療協会</v>
      </c>
      <c r="AD1427" s="146" t="str">
        <v>訪問看護ステーション稜北</v>
      </c>
      <c r="AE1427" s="146" t="s">
        <v>8467</v>
      </c>
      <c r="AF1427" s="134" t="s">
        <v>8468</v>
      </c>
      <c r="AG1427" s="134" t="str" cm="1">
        <f t="array" ref="AG1427">_xlfn.TEXTJOIN(",",TRUE,_xlfn._xlws.FILTER(市町村コード!$B$2:$B$186,ISNUMBER(SEARCH(市町村コード!$B$2:$B$186,K1427))))</f>
        <v>函館市</v>
      </c>
      <c r="AH1427" s="134" t="s">
        <v>6713</v>
      </c>
      <c r="AI1427" s="134" t="str">
        <f t="shared" si="44"/>
        <v xml:space="preserve">
函館市中道２丁目５１番１号</v>
      </c>
      <c r="AJ1427" s="134" t="str">
        <f t="shared" si="45"/>
        <v>〒041－0853</v>
      </c>
      <c r="AK1427" s="134" t="s">
        <v>7235</v>
      </c>
      <c r="AO1427" s="142" t="s">
        <v>4030</v>
      </c>
      <c r="AP1427" s="134" t="str" cm="1">
        <f t="array" ref="AP1427:AQ1427">_xlfn.TEXTSPLIT(AO1427,CHAR(10))</f>
        <v>( 訪看24 )第     65 号</v>
      </c>
      <c r="AQ1427" s="134" t="str">
        <v>( 訪看25 )第    233 号</v>
      </c>
      <c r="BM1427" s="134" t="s">
        <v>13350</v>
      </c>
      <c r="BN1427" s="134" t="s">
        <v>13351</v>
      </c>
    </row>
    <row r="1428" spans="1:74" ht="75" customHeight="1" thickBot="1">
      <c r="A1428" s="133"/>
      <c r="B1428" s="184"/>
      <c r="C1428" s="140" t="s">
        <v>4032</v>
      </c>
      <c r="D1428" s="184"/>
      <c r="E1428" s="174" t="s">
        <v>4033</v>
      </c>
      <c r="F1428" s="174"/>
      <c r="G1428" s="184"/>
      <c r="H1428" s="175" t="s">
        <v>4034</v>
      </c>
      <c r="I1428" s="175"/>
      <c r="J1428" s="184"/>
      <c r="K1428" s="175" t="s">
        <v>4035</v>
      </c>
      <c r="L1428" s="175"/>
      <c r="M1428" s="184"/>
      <c r="N1428" s="182" t="s">
        <v>4036</v>
      </c>
      <c r="O1428" s="182"/>
      <c r="P1428" s="184"/>
      <c r="Q1428" s="141" t="s">
        <v>4037</v>
      </c>
      <c r="R1428" s="184"/>
      <c r="S1428" s="173" t="s">
        <v>4038</v>
      </c>
      <c r="T1428" s="173"/>
      <c r="U1428" s="173"/>
      <c r="V1428" s="173"/>
      <c r="W1428" s="184"/>
      <c r="X1428" s="133"/>
      <c r="Y1428" s="133"/>
      <c r="AB1428" s="134" t="s">
        <v>9623</v>
      </c>
      <c r="AC1428" s="146" t="str" cm="1">
        <f t="array" ref="AC1428:AD1428">_xlfn.TEXTSPLIT(H1428,CHAR(10))</f>
        <v>社会福祉法人　函館厚生院</v>
      </c>
      <c r="AD1428" s="146" t="str">
        <v>訪問看護ステーションケンゆのかわ</v>
      </c>
      <c r="AE1428" s="146" t="s">
        <v>8469</v>
      </c>
      <c r="AF1428" s="134" t="s">
        <v>8470</v>
      </c>
      <c r="AG1428" s="134" t="str" cm="1">
        <f t="array" ref="AG1428">_xlfn.TEXTJOIN(",",TRUE,_xlfn._xlws.FILTER(市町村コード!$B$2:$B$186,ISNUMBER(SEARCH(市町村コード!$B$2:$B$186,K1428))))</f>
        <v>函館市</v>
      </c>
      <c r="AH1428" s="134" t="s">
        <v>6713</v>
      </c>
      <c r="AI1428" s="134" t="str">
        <f t="shared" si="44"/>
        <v xml:space="preserve">
函館市湯川町３丁目２９番１５号</v>
      </c>
      <c r="AJ1428" s="134" t="str">
        <f t="shared" si="45"/>
        <v>〒042－0932</v>
      </c>
      <c r="AK1428" s="134" t="s">
        <v>7236</v>
      </c>
      <c r="AO1428" s="142" t="s">
        <v>4037</v>
      </c>
      <c r="AP1428" s="134" t="str" cm="1">
        <f t="array" ref="AP1428:AW1428">_xlfn.TEXTSPLIT(AO1428,CHAR(10))</f>
        <v>( 訪看10 )第    244 号</v>
      </c>
      <c r="AQ1428" s="134" t="str">
        <v>( 訪看24 )第     66 号</v>
      </c>
      <c r="AR1428" s="134" t="str">
        <v>( 訪看25 )第     80 号</v>
      </c>
      <c r="AS1428" s="134" t="str">
        <v>( 訪看27 )第    467 号</v>
      </c>
      <c r="AT1428" s="134" t="str">
        <v>( 訪看28 )第    307 号</v>
      </c>
      <c r="AU1428" s="134" t="str">
        <v>( 訪看34 )第    366 号</v>
      </c>
      <c r="AV1428" s="134" t="str">
        <v>( 訪看35 )第     55 号</v>
      </c>
      <c r="AW1428" s="134" t="str">
        <v>( 訪看40 )第    166 号</v>
      </c>
      <c r="BM1428" s="134" t="s">
        <v>13352</v>
      </c>
      <c r="BN1428" s="134" t="s">
        <v>13353</v>
      </c>
      <c r="BO1428" s="134" t="s">
        <v>13354</v>
      </c>
      <c r="BP1428" s="134" t="s">
        <v>13355</v>
      </c>
      <c r="BQ1428" s="134" t="s">
        <v>13356</v>
      </c>
      <c r="BR1428" s="134" t="s">
        <v>13357</v>
      </c>
      <c r="BS1428" s="134" t="s">
        <v>13358</v>
      </c>
      <c r="BT1428" s="134" t="s">
        <v>13359</v>
      </c>
    </row>
    <row r="1429" spans="1:74" ht="111" customHeight="1" thickBot="1">
      <c r="A1429" s="133"/>
      <c r="B1429" s="184"/>
      <c r="C1429" s="140" t="s">
        <v>4039</v>
      </c>
      <c r="D1429" s="184"/>
      <c r="E1429" s="174" t="s">
        <v>4040</v>
      </c>
      <c r="F1429" s="174"/>
      <c r="G1429" s="184"/>
      <c r="H1429" s="175" t="s">
        <v>4041</v>
      </c>
      <c r="I1429" s="175"/>
      <c r="J1429" s="184"/>
      <c r="K1429" s="175" t="s">
        <v>4042</v>
      </c>
      <c r="L1429" s="175"/>
      <c r="M1429" s="184"/>
      <c r="N1429" s="182" t="s">
        <v>4043</v>
      </c>
      <c r="O1429" s="182"/>
      <c r="P1429" s="184"/>
      <c r="Q1429" s="141" t="s">
        <v>4044</v>
      </c>
      <c r="R1429" s="184"/>
      <c r="S1429" s="173" t="s">
        <v>4045</v>
      </c>
      <c r="T1429" s="173"/>
      <c r="U1429" s="173"/>
      <c r="V1429" s="173"/>
      <c r="W1429" s="184"/>
      <c r="X1429" s="133"/>
      <c r="Y1429" s="133"/>
      <c r="AB1429" s="134" t="s">
        <v>9624</v>
      </c>
      <c r="AC1429" s="146" t="str" cm="1">
        <f t="array" ref="AC1429:AD1429">_xlfn.TEXTSPLIT(H1429,CHAR(10))</f>
        <v>株式会社　トラントユイット</v>
      </c>
      <c r="AD1429" s="146" t="str">
        <v>訪問看護ステーションフレンズ</v>
      </c>
      <c r="AE1429" s="146" t="s">
        <v>8471</v>
      </c>
      <c r="AF1429" s="134" t="s">
        <v>8472</v>
      </c>
      <c r="AG1429" s="134" t="str" cm="1">
        <f t="array" ref="AG1429">_xlfn.TEXTJOIN(",",TRUE,_xlfn._xlws.FILTER(市町村コード!$B$2:$B$186,ISNUMBER(SEARCH(市町村コード!$B$2:$B$186,K1429))))</f>
        <v>函館市</v>
      </c>
      <c r="AH1429" s="134" t="s">
        <v>6713</v>
      </c>
      <c r="AI1429" s="134" t="str">
        <f t="shared" si="44"/>
        <v xml:space="preserve">
函館市末広町６ー１４</v>
      </c>
      <c r="AJ1429" s="134" t="str">
        <f t="shared" si="45"/>
        <v>〒040－0053</v>
      </c>
      <c r="AK1429" s="134" t="s">
        <v>7237</v>
      </c>
      <c r="AO1429" s="142" t="s">
        <v>4044</v>
      </c>
      <c r="AP1429" s="134" t="str" cm="1">
        <f t="array" ref="AP1429:AY1429">_xlfn.TEXTSPLIT(AO1429,CHAR(10))</f>
        <v>( 訪看10 )第     29 号</v>
      </c>
      <c r="AQ1429" s="134" t="str">
        <v>( 訪看23 )第    163 号</v>
      </c>
      <c r="AR1429" s="134" t="str">
        <v>( 訪看25 )第    234 号</v>
      </c>
      <c r="AS1429" s="134" t="str">
        <v>( 訪看27 )第     24 号</v>
      </c>
      <c r="AT1429" s="134" t="str">
        <v>( 訪看28 )第     22 号</v>
      </c>
      <c r="AU1429" s="134" t="str">
        <v>( 訪看機３ )第     33 号</v>
      </c>
      <c r="AV1429" s="134" t="str">
        <v>( 訪看34 )第    237 号</v>
      </c>
      <c r="AW1429" s="134" t="str">
        <v>( 訪看35 )第     97 号</v>
      </c>
      <c r="AX1429" s="134" t="str">
        <v>( 訪ベⅠ１ )第    473 号</v>
      </c>
      <c r="AY1429" s="134" t="str">
        <v>( 訪看40 )第    182 号</v>
      </c>
      <c r="BM1429" s="134" t="s">
        <v>13360</v>
      </c>
      <c r="BN1429" s="134" t="s">
        <v>13361</v>
      </c>
      <c r="BO1429" s="134" t="s">
        <v>13362</v>
      </c>
      <c r="BP1429" s="134" t="s">
        <v>13363</v>
      </c>
      <c r="BQ1429" s="134" t="s">
        <v>13364</v>
      </c>
      <c r="BR1429" s="134" t="s">
        <v>13365</v>
      </c>
      <c r="BS1429" s="134" t="s">
        <v>13366</v>
      </c>
      <c r="BT1429" s="134" t="s">
        <v>13367</v>
      </c>
      <c r="BU1429" s="134" t="s">
        <v>13368</v>
      </c>
      <c r="BV1429" s="134" t="s">
        <v>13369</v>
      </c>
    </row>
    <row r="1430" spans="1:74" ht="30.95" customHeight="1" thickBot="1">
      <c r="A1430" s="133"/>
      <c r="B1430" s="184"/>
      <c r="C1430" s="133"/>
      <c r="D1430" s="184"/>
      <c r="E1430" s="133"/>
      <c r="F1430" s="133"/>
      <c r="G1430" s="184"/>
      <c r="H1430" s="133"/>
      <c r="I1430" s="133"/>
      <c r="J1430" s="184"/>
      <c r="K1430" s="133"/>
      <c r="L1430" s="133"/>
      <c r="M1430" s="184"/>
      <c r="N1430" s="133"/>
      <c r="O1430" s="133"/>
      <c r="P1430" s="184"/>
      <c r="Q1430" s="133"/>
      <c r="R1430" s="184"/>
      <c r="S1430" s="133"/>
      <c r="T1430" s="133"/>
      <c r="U1430" s="133"/>
      <c r="V1430" s="133"/>
      <c r="W1430" s="184"/>
      <c r="X1430" s="133"/>
      <c r="Y1430" s="133"/>
      <c r="AB1430" s="134" t="s">
        <v>6911</v>
      </c>
      <c r="AC1430" s="146" t="e" cm="1">
        <f t="array" ref="AC1430">_xlfn.TEXTSPLIT(H1430,CHAR(10))</f>
        <v>#VALUE!</v>
      </c>
      <c r="AD1430" s="146"/>
      <c r="AE1430" s="146" t="e">
        <v>#VALUE!</v>
      </c>
      <c r="AG1430" s="134" t="e" cm="1" vm="1">
        <f t="array" ref="AG1430">_xlfn.TEXTJOIN(",",TRUE,_xlfn._xlws.FILTER(市町村コード!$B$2:$B$186,ISNUMBER(SEARCH(市町村コード!$B$2:$B$186,K1430))))</f>
        <v>#VALUE!</v>
      </c>
      <c r="AH1430" s="134" t="e" vm="1">
        <v>#VALUE!</v>
      </c>
      <c r="AI1430" s="134" t="str">
        <f t="shared" si="44"/>
        <v/>
      </c>
      <c r="AJ1430" s="134" t="str">
        <f t="shared" si="45"/>
        <v/>
      </c>
      <c r="AK1430" s="134" t="s">
        <v>6911</v>
      </c>
      <c r="AO1430" s="133"/>
      <c r="AP1430" s="134" t="e" cm="1">
        <f t="array" ref="AP1430">_xlfn.TEXTSPLIT(AO1430,CHAR(10))</f>
        <v>#VALUE!</v>
      </c>
      <c r="BM1430" s="134" t="e">
        <v>#VALUE!</v>
      </c>
    </row>
    <row r="1431" spans="1:74" ht="0.95" customHeight="1">
      <c r="A1431" s="133"/>
      <c r="B1431" s="183"/>
      <c r="C1431" s="183"/>
      <c r="D1431" s="183"/>
      <c r="E1431" s="183"/>
      <c r="F1431" s="183"/>
      <c r="G1431" s="183"/>
      <c r="H1431" s="183"/>
      <c r="I1431" s="183"/>
      <c r="J1431" s="183"/>
      <c r="K1431" s="183"/>
      <c r="L1431" s="183"/>
      <c r="M1431" s="183"/>
      <c r="N1431" s="183"/>
      <c r="O1431" s="183"/>
      <c r="P1431" s="183"/>
      <c r="Q1431" s="183"/>
      <c r="R1431" s="183"/>
      <c r="S1431" s="183"/>
      <c r="T1431" s="183"/>
      <c r="U1431" s="183"/>
      <c r="V1431" s="183"/>
      <c r="W1431" s="133"/>
      <c r="X1431" s="133"/>
      <c r="Y1431" s="133"/>
      <c r="AB1431" s="134" t="s">
        <v>6911</v>
      </c>
      <c r="AC1431" s="146" t="e" cm="1">
        <f t="array" ref="AC1431">_xlfn.TEXTSPLIT(H1431,CHAR(10))</f>
        <v>#VALUE!</v>
      </c>
      <c r="AD1431" s="146"/>
      <c r="AE1431" s="146" t="e">
        <v>#VALUE!</v>
      </c>
      <c r="AG1431" s="134" t="e" cm="1" vm="1">
        <f t="array" ref="AG1431">_xlfn.TEXTJOIN(",",TRUE,_xlfn._xlws.FILTER(市町村コード!$B$2:$B$186,ISNUMBER(SEARCH(市町村コード!$B$2:$B$186,K1431))))</f>
        <v>#VALUE!</v>
      </c>
      <c r="AH1431" s="134" t="e" vm="1">
        <v>#VALUE!</v>
      </c>
      <c r="AI1431" s="134" t="str">
        <f t="shared" si="44"/>
        <v/>
      </c>
      <c r="AJ1431" s="134" t="str">
        <f t="shared" si="45"/>
        <v/>
      </c>
      <c r="AK1431" s="134" t="s">
        <v>6911</v>
      </c>
      <c r="AP1431" s="134" t="e" cm="1">
        <f t="array" ref="AP1431">_xlfn.TEXTSPLIT(AO1431,CHAR(10))</f>
        <v>#VALUE!</v>
      </c>
      <c r="BM1431" s="134" t="e">
        <v>#VALUE!</v>
      </c>
    </row>
    <row r="1432" spans="1:74" ht="60" customHeight="1">
      <c r="A1432" s="133"/>
      <c r="B1432" s="133"/>
      <c r="C1432" s="133"/>
      <c r="D1432" s="133"/>
      <c r="E1432" s="133"/>
      <c r="F1432" s="133"/>
      <c r="G1432" s="133"/>
      <c r="H1432" s="133"/>
      <c r="I1432" s="133"/>
      <c r="J1432" s="133"/>
      <c r="K1432" s="133"/>
      <c r="L1432" s="133"/>
      <c r="M1432" s="133"/>
      <c r="N1432" s="133"/>
      <c r="O1432" s="133"/>
      <c r="P1432" s="133"/>
      <c r="Q1432" s="133"/>
      <c r="R1432" s="133"/>
      <c r="S1432" s="133"/>
      <c r="T1432" s="133"/>
      <c r="U1432" s="133"/>
      <c r="V1432" s="133"/>
      <c r="W1432" s="133"/>
      <c r="X1432" s="133"/>
      <c r="Y1432" s="133"/>
      <c r="AB1432" s="134" t="s">
        <v>6911</v>
      </c>
      <c r="AC1432" s="146" t="e" cm="1">
        <f t="array" ref="AC1432">_xlfn.TEXTSPLIT(H1432,CHAR(10))</f>
        <v>#VALUE!</v>
      </c>
      <c r="AD1432" s="146"/>
      <c r="AE1432" s="146" t="e">
        <v>#VALUE!</v>
      </c>
      <c r="AG1432" s="134" t="e" cm="1" vm="1">
        <f t="array" ref="AG1432">_xlfn.TEXTJOIN(",",TRUE,_xlfn._xlws.FILTER(市町村コード!$B$2:$B$186,ISNUMBER(SEARCH(市町村コード!$B$2:$B$186,K1432))))</f>
        <v>#VALUE!</v>
      </c>
      <c r="AH1432" s="134" t="e" vm="1">
        <v>#VALUE!</v>
      </c>
      <c r="AI1432" s="134" t="str">
        <f t="shared" si="44"/>
        <v/>
      </c>
      <c r="AJ1432" s="134" t="str">
        <f t="shared" si="45"/>
        <v/>
      </c>
      <c r="AK1432" s="134" t="s">
        <v>6911</v>
      </c>
      <c r="AO1432" s="133"/>
      <c r="AP1432" s="134" t="e" cm="1">
        <f t="array" ref="AP1432">_xlfn.TEXTSPLIT(AO1432,CHAR(10))</f>
        <v>#VALUE!</v>
      </c>
      <c r="BM1432" s="134" t="e">
        <v>#VALUE!</v>
      </c>
    </row>
    <row r="1433" spans="1:74" ht="12" customHeight="1">
      <c r="A1433" s="133"/>
      <c r="B1433" s="133"/>
      <c r="C1433" s="133"/>
      <c r="D1433" s="133"/>
      <c r="E1433" s="133"/>
      <c r="F1433" s="133"/>
      <c r="G1433" s="133"/>
      <c r="H1433" s="133"/>
      <c r="I1433" s="133"/>
      <c r="J1433" s="133"/>
      <c r="K1433" s="133"/>
      <c r="L1433" s="133"/>
      <c r="M1433" s="133"/>
      <c r="N1433" s="133"/>
      <c r="O1433" s="133"/>
      <c r="P1433" s="133"/>
      <c r="Q1433" s="133"/>
      <c r="R1433" s="133"/>
      <c r="S1433" s="133"/>
      <c r="T1433" s="133"/>
      <c r="U1433" s="133"/>
      <c r="V1433" s="133"/>
      <c r="W1433" s="133"/>
      <c r="X1433" s="133"/>
      <c r="Y1433" s="133"/>
      <c r="AB1433" s="134" t="s">
        <v>6911</v>
      </c>
      <c r="AC1433" s="146" t="e" cm="1">
        <f t="array" ref="AC1433">_xlfn.TEXTSPLIT(H1433,CHAR(10))</f>
        <v>#VALUE!</v>
      </c>
      <c r="AD1433" s="146"/>
      <c r="AE1433" s="146" t="e">
        <v>#VALUE!</v>
      </c>
      <c r="AG1433" s="134" t="e" cm="1" vm="1">
        <f t="array" ref="AG1433">_xlfn.TEXTJOIN(",",TRUE,_xlfn._xlws.FILTER(市町村コード!$B$2:$B$186,ISNUMBER(SEARCH(市町村コード!$B$2:$B$186,K1433))))</f>
        <v>#VALUE!</v>
      </c>
      <c r="AH1433" s="134" t="e" vm="1">
        <v>#VALUE!</v>
      </c>
      <c r="AI1433" s="134" t="str">
        <f t="shared" si="44"/>
        <v/>
      </c>
      <c r="AJ1433" s="134" t="str">
        <f t="shared" si="45"/>
        <v/>
      </c>
      <c r="AK1433" s="134" t="s">
        <v>6911</v>
      </c>
      <c r="AO1433" s="133"/>
      <c r="AP1433" s="134" t="e" cm="1">
        <f t="array" ref="AP1433">_xlfn.TEXTSPLIT(AO1433,CHAR(10))</f>
        <v>#VALUE!</v>
      </c>
      <c r="BM1433" s="134" t="e">
        <v>#VALUE!</v>
      </c>
    </row>
    <row r="1434" spans="1:74" ht="8.1" customHeight="1">
      <c r="A1434" s="133"/>
      <c r="B1434" s="133"/>
      <c r="C1434" s="133"/>
      <c r="D1434" s="133"/>
      <c r="E1434" s="133"/>
      <c r="F1434" s="133"/>
      <c r="G1434" s="133"/>
      <c r="H1434" s="133"/>
      <c r="I1434" s="178" t="s">
        <v>476</v>
      </c>
      <c r="J1434" s="178"/>
      <c r="K1434" s="178"/>
      <c r="L1434" s="133"/>
      <c r="M1434" s="133"/>
      <c r="N1434" s="133"/>
      <c r="O1434" s="133"/>
      <c r="P1434" s="133"/>
      <c r="Q1434" s="133"/>
      <c r="R1434" s="133"/>
      <c r="S1434" s="133"/>
      <c r="T1434" s="133"/>
      <c r="U1434" s="133"/>
      <c r="V1434" s="133"/>
      <c r="W1434" s="133"/>
      <c r="X1434" s="133"/>
      <c r="Y1434" s="133"/>
      <c r="AB1434" s="134" t="s">
        <v>6911</v>
      </c>
      <c r="AC1434" s="146" t="e" cm="1">
        <f t="array" ref="AC1434">_xlfn.TEXTSPLIT(H1434,CHAR(10))</f>
        <v>#VALUE!</v>
      </c>
      <c r="AD1434" s="146"/>
      <c r="AE1434" s="146" t="e">
        <v>#VALUE!</v>
      </c>
      <c r="AG1434" s="134" t="e" cm="1" vm="1">
        <f t="array" ref="AG1434">_xlfn.TEXTJOIN(",",TRUE,_xlfn._xlws.FILTER(市町村コード!$B$2:$B$186,ISNUMBER(SEARCH(市町村コード!$B$2:$B$186,K1434))))</f>
        <v>#VALUE!</v>
      </c>
      <c r="AH1434" s="134" t="e" vm="1">
        <v>#VALUE!</v>
      </c>
      <c r="AI1434" s="134" t="str">
        <f t="shared" si="44"/>
        <v/>
      </c>
      <c r="AJ1434" s="134" t="str">
        <f t="shared" si="45"/>
        <v/>
      </c>
      <c r="AK1434" s="134" t="s">
        <v>6911</v>
      </c>
      <c r="AO1434" s="133"/>
      <c r="AP1434" s="134" t="e" cm="1">
        <f t="array" ref="AP1434">_xlfn.TEXTSPLIT(AO1434,CHAR(10))</f>
        <v>#VALUE!</v>
      </c>
      <c r="BM1434" s="134" t="e">
        <v>#VALUE!</v>
      </c>
    </row>
    <row r="1435" spans="1:74" ht="12" customHeight="1">
      <c r="A1435" s="133"/>
      <c r="B1435" s="179"/>
      <c r="C1435" s="179"/>
      <c r="D1435" s="179"/>
      <c r="E1435" s="179"/>
      <c r="F1435" s="133"/>
      <c r="G1435" s="133"/>
      <c r="H1435" s="133"/>
      <c r="I1435" s="178"/>
      <c r="J1435" s="178"/>
      <c r="K1435" s="178"/>
      <c r="L1435" s="133"/>
      <c r="M1435" s="133"/>
      <c r="N1435" s="133"/>
      <c r="O1435" s="133"/>
      <c r="P1435" s="133"/>
      <c r="Q1435" s="133"/>
      <c r="R1435" s="133"/>
      <c r="S1435" s="133"/>
      <c r="T1435" s="133"/>
      <c r="U1435" s="133"/>
      <c r="V1435" s="133"/>
      <c r="W1435" s="133"/>
      <c r="X1435" s="133"/>
      <c r="Y1435" s="133"/>
      <c r="AB1435" s="134" t="s">
        <v>6911</v>
      </c>
      <c r="AC1435" s="146" t="e" cm="1">
        <f t="array" ref="AC1435">_xlfn.TEXTSPLIT(H1435,CHAR(10))</f>
        <v>#VALUE!</v>
      </c>
      <c r="AD1435" s="146"/>
      <c r="AE1435" s="146" t="e">
        <v>#VALUE!</v>
      </c>
      <c r="AG1435" s="134" t="e" cm="1" vm="1">
        <f t="array" ref="AG1435">_xlfn.TEXTJOIN(",",TRUE,_xlfn._xlws.FILTER(市町村コード!$B$2:$B$186,ISNUMBER(SEARCH(市町村コード!$B$2:$B$186,K1435))))</f>
        <v>#VALUE!</v>
      </c>
      <c r="AH1435" s="134" t="e" vm="1">
        <v>#VALUE!</v>
      </c>
      <c r="AI1435" s="134" t="str">
        <f t="shared" si="44"/>
        <v/>
      </c>
      <c r="AJ1435" s="134" t="str">
        <f t="shared" si="45"/>
        <v/>
      </c>
      <c r="AK1435" s="134" t="s">
        <v>6911</v>
      </c>
      <c r="AO1435" s="133"/>
      <c r="AP1435" s="134" t="e" cm="1">
        <f t="array" ref="AP1435">_xlfn.TEXTSPLIT(AO1435,CHAR(10))</f>
        <v>#VALUE!</v>
      </c>
      <c r="BM1435" s="134" t="e">
        <v>#VALUE!</v>
      </c>
    </row>
    <row r="1436" spans="1:74" ht="14.1" customHeight="1">
      <c r="A1436" s="133"/>
      <c r="B1436" s="133"/>
      <c r="C1436" s="180" t="s">
        <v>477</v>
      </c>
      <c r="D1436" s="180"/>
      <c r="E1436" s="180"/>
      <c r="F1436" s="180"/>
      <c r="G1436" s="180"/>
      <c r="H1436" s="180"/>
      <c r="I1436" s="180"/>
      <c r="J1436" s="180"/>
      <c r="K1436" s="180"/>
      <c r="L1436" s="133"/>
      <c r="M1436" s="133"/>
      <c r="N1436" s="133"/>
      <c r="O1436" s="181" t="s">
        <v>478</v>
      </c>
      <c r="P1436" s="181"/>
      <c r="Q1436" s="181"/>
      <c r="R1436" s="181"/>
      <c r="S1436" s="181"/>
      <c r="T1436" s="135" t="s">
        <v>1119</v>
      </c>
      <c r="U1436" s="136" t="s">
        <v>480</v>
      </c>
      <c r="V1436" s="133"/>
      <c r="W1436" s="133"/>
      <c r="X1436" s="133"/>
      <c r="Y1436" s="133"/>
      <c r="AB1436" s="134" t="s">
        <v>6911</v>
      </c>
      <c r="AC1436" s="146" t="e" cm="1">
        <f t="array" ref="AC1436">_xlfn.TEXTSPLIT(H1436,CHAR(10))</f>
        <v>#VALUE!</v>
      </c>
      <c r="AD1436" s="146"/>
      <c r="AE1436" s="146" t="e">
        <v>#VALUE!</v>
      </c>
      <c r="AG1436" s="134" t="e" cm="1" vm="1">
        <f t="array" ref="AG1436">_xlfn.TEXTJOIN(",",TRUE,_xlfn._xlws.FILTER(市町村コード!$B$2:$B$186,ISNUMBER(SEARCH(市町村コード!$B$2:$B$186,K1436))))</f>
        <v>#VALUE!</v>
      </c>
      <c r="AH1436" s="134" t="e" vm="1">
        <v>#VALUE!</v>
      </c>
      <c r="AI1436" s="134" t="str">
        <f t="shared" si="44"/>
        <v/>
      </c>
      <c r="AJ1436" s="134" t="str">
        <f t="shared" si="45"/>
        <v/>
      </c>
      <c r="AK1436" s="134" t="s">
        <v>6911</v>
      </c>
      <c r="AP1436" s="134" t="e" cm="1">
        <f t="array" ref="AP1436">_xlfn.TEXTSPLIT(AO1436,CHAR(10))</f>
        <v>#VALUE!</v>
      </c>
      <c r="BM1436" s="134" t="e">
        <v>#VALUE!</v>
      </c>
    </row>
    <row r="1437" spans="1:74" ht="0.95" customHeight="1" thickBot="1">
      <c r="A1437" s="133"/>
      <c r="B1437" s="133"/>
      <c r="C1437" s="133"/>
      <c r="D1437" s="133"/>
      <c r="E1437" s="133"/>
      <c r="F1437" s="133"/>
      <c r="G1437" s="133"/>
      <c r="H1437" s="133"/>
      <c r="I1437" s="133"/>
      <c r="J1437" s="133"/>
      <c r="K1437" s="133"/>
      <c r="L1437" s="133"/>
      <c r="M1437" s="133"/>
      <c r="N1437" s="133"/>
      <c r="O1437" s="133"/>
      <c r="P1437" s="133"/>
      <c r="Q1437" s="133"/>
      <c r="R1437" s="133"/>
      <c r="S1437" s="133"/>
      <c r="T1437" s="133"/>
      <c r="U1437" s="133"/>
      <c r="V1437" s="133"/>
      <c r="W1437" s="133"/>
      <c r="X1437" s="133"/>
      <c r="Y1437" s="133"/>
      <c r="AB1437" s="134" t="s">
        <v>6911</v>
      </c>
      <c r="AC1437" s="146" t="e" cm="1">
        <f t="array" ref="AC1437">_xlfn.TEXTSPLIT(H1437,CHAR(10))</f>
        <v>#VALUE!</v>
      </c>
      <c r="AD1437" s="146"/>
      <c r="AE1437" s="146" t="e">
        <v>#VALUE!</v>
      </c>
      <c r="AG1437" s="134" t="e" cm="1" vm="1">
        <f t="array" ref="AG1437">_xlfn.TEXTJOIN(",",TRUE,_xlfn._xlws.FILTER(市町村コード!$B$2:$B$186,ISNUMBER(SEARCH(市町村コード!$B$2:$B$186,K1437))))</f>
        <v>#VALUE!</v>
      </c>
      <c r="AH1437" s="134" t="e" vm="1">
        <v>#VALUE!</v>
      </c>
      <c r="AI1437" s="134" t="str">
        <f t="shared" si="44"/>
        <v/>
      </c>
      <c r="AJ1437" s="134" t="str">
        <f t="shared" si="45"/>
        <v/>
      </c>
      <c r="AK1437" s="134" t="s">
        <v>6911</v>
      </c>
      <c r="AO1437" s="133"/>
      <c r="AP1437" s="134" t="e" cm="1">
        <f t="array" ref="AP1437">_xlfn.TEXTSPLIT(AO1437,CHAR(10))</f>
        <v>#VALUE!</v>
      </c>
      <c r="BM1437" s="134" t="e">
        <v>#VALUE!</v>
      </c>
    </row>
    <row r="1438" spans="1:74" ht="0.95" customHeight="1">
      <c r="A1438" s="133"/>
      <c r="B1438" s="176"/>
      <c r="C1438" s="176"/>
      <c r="D1438" s="176"/>
      <c r="E1438" s="176"/>
      <c r="F1438" s="176"/>
      <c r="G1438" s="176"/>
      <c r="H1438" s="176"/>
      <c r="I1438" s="176"/>
      <c r="J1438" s="176"/>
      <c r="K1438" s="176"/>
      <c r="L1438" s="176"/>
      <c r="M1438" s="176"/>
      <c r="N1438" s="176"/>
      <c r="O1438" s="176"/>
      <c r="P1438" s="176"/>
      <c r="Q1438" s="176"/>
      <c r="R1438" s="176"/>
      <c r="S1438" s="176"/>
      <c r="T1438" s="176"/>
      <c r="U1438" s="176"/>
      <c r="V1438" s="176"/>
      <c r="W1438" s="176"/>
      <c r="X1438" s="133"/>
      <c r="Y1438" s="133"/>
      <c r="AB1438" s="134" t="s">
        <v>6911</v>
      </c>
      <c r="AC1438" s="146" t="e" cm="1">
        <f t="array" ref="AC1438">_xlfn.TEXTSPLIT(H1438,CHAR(10))</f>
        <v>#VALUE!</v>
      </c>
      <c r="AD1438" s="146"/>
      <c r="AE1438" s="146" t="e">
        <v>#VALUE!</v>
      </c>
      <c r="AG1438" s="134" t="e" cm="1" vm="1">
        <f t="array" ref="AG1438">_xlfn.TEXTJOIN(",",TRUE,_xlfn._xlws.FILTER(市町村コード!$B$2:$B$186,ISNUMBER(SEARCH(市町村コード!$B$2:$B$186,K1438))))</f>
        <v>#VALUE!</v>
      </c>
      <c r="AH1438" s="134" t="e" vm="1">
        <v>#VALUE!</v>
      </c>
      <c r="AI1438" s="134" t="str">
        <f t="shared" si="44"/>
        <v/>
      </c>
      <c r="AJ1438" s="134" t="str">
        <f t="shared" si="45"/>
        <v/>
      </c>
      <c r="AK1438" s="134" t="s">
        <v>6911</v>
      </c>
      <c r="AP1438" s="134" t="e" cm="1">
        <f t="array" ref="AP1438">_xlfn.TEXTSPLIT(AO1438,CHAR(10))</f>
        <v>#VALUE!</v>
      </c>
      <c r="BM1438" s="134" t="e">
        <v>#VALUE!</v>
      </c>
    </row>
    <row r="1439" spans="1:74" ht="15.95" customHeight="1" thickBot="1">
      <c r="A1439" s="133"/>
      <c r="B1439" s="137"/>
      <c r="C1439" s="138" t="s">
        <v>481</v>
      </c>
      <c r="D1439" s="137"/>
      <c r="E1439" s="177" t="s">
        <v>482</v>
      </c>
      <c r="F1439" s="177"/>
      <c r="G1439" s="137"/>
      <c r="H1439" s="177" t="s">
        <v>483</v>
      </c>
      <c r="I1439" s="177"/>
      <c r="J1439" s="137"/>
      <c r="K1439" s="177" t="s">
        <v>484</v>
      </c>
      <c r="L1439" s="177"/>
      <c r="M1439" s="137"/>
      <c r="N1439" s="177" t="s">
        <v>485</v>
      </c>
      <c r="O1439" s="177"/>
      <c r="P1439" s="137"/>
      <c r="Q1439" s="139" t="s">
        <v>486</v>
      </c>
      <c r="R1439" s="137"/>
      <c r="S1439" s="177" t="s">
        <v>487</v>
      </c>
      <c r="T1439" s="177"/>
      <c r="U1439" s="177"/>
      <c r="V1439" s="177"/>
      <c r="W1439" s="137"/>
      <c r="X1439" s="133"/>
      <c r="Y1439" s="133"/>
      <c r="AB1439" s="134" t="s">
        <v>482</v>
      </c>
      <c r="AC1439" s="146" t="str" cm="1">
        <f t="array" ref="AC1439">_xlfn.TEXTSPLIT(H1439,CHAR(10))</f>
        <v>事業者名/事業所名</v>
      </c>
      <c r="AD1439" s="146"/>
      <c r="AE1439" s="146" t="s">
        <v>483</v>
      </c>
      <c r="AG1439" s="134" t="e" cm="1" vm="1">
        <f t="array" ref="AG1439">_xlfn.TEXTJOIN(",",TRUE,_xlfn._xlws.FILTER(市町村コード!$B$2:$B$186,ISNUMBER(SEARCH(市町村コード!$B$2:$B$186,K1439))))</f>
        <v>#VALUE!</v>
      </c>
      <c r="AH1439" s="134" t="e" vm="1">
        <v>#VALUE!</v>
      </c>
      <c r="AI1439" s="134" t="str">
        <f t="shared" si="44"/>
        <v/>
      </c>
      <c r="AJ1439" s="134" t="str">
        <f t="shared" si="45"/>
        <v>事業所所在地</v>
      </c>
      <c r="AK1439" s="134" t="s">
        <v>484</v>
      </c>
      <c r="AO1439" s="139" t="s">
        <v>486</v>
      </c>
      <c r="AP1439" s="134" t="str" cm="1">
        <f t="array" ref="AP1439">_xlfn.TEXTSPLIT(AO1439,CHAR(10))</f>
        <v>受理番号</v>
      </c>
      <c r="BM1439" s="134" t="s">
        <v>486</v>
      </c>
    </row>
    <row r="1440" spans="1:74" ht="93" customHeight="1" thickBot="1">
      <c r="A1440" s="133"/>
      <c r="B1440" s="184"/>
      <c r="C1440" s="140" t="s">
        <v>4046</v>
      </c>
      <c r="D1440" s="184"/>
      <c r="E1440" s="174" t="s">
        <v>4047</v>
      </c>
      <c r="F1440" s="174"/>
      <c r="G1440" s="184"/>
      <c r="H1440" s="175" t="s">
        <v>4048</v>
      </c>
      <c r="I1440" s="175"/>
      <c r="J1440" s="184"/>
      <c r="K1440" s="175" t="s">
        <v>4049</v>
      </c>
      <c r="L1440" s="175"/>
      <c r="M1440" s="184"/>
      <c r="N1440" s="182" t="s">
        <v>4050</v>
      </c>
      <c r="O1440" s="182"/>
      <c r="P1440" s="184"/>
      <c r="Q1440" s="141" t="s">
        <v>4051</v>
      </c>
      <c r="R1440" s="184"/>
      <c r="S1440" s="173" t="s">
        <v>4052</v>
      </c>
      <c r="T1440" s="173"/>
      <c r="U1440" s="173"/>
      <c r="V1440" s="173"/>
      <c r="W1440" s="184"/>
      <c r="X1440" s="133"/>
      <c r="Y1440" s="133"/>
      <c r="AB1440" s="134" t="s">
        <v>9625</v>
      </c>
      <c r="AC1440" s="146" t="str" cm="1">
        <f t="array" ref="AC1440:AD1440">_xlfn.TEXTSPLIT(H1440,CHAR(10))</f>
        <v>社会医療法人　函館博栄会</v>
      </c>
      <c r="AD1440" s="146" t="str">
        <v>訪問看護ステーションあまりりす</v>
      </c>
      <c r="AE1440" s="146" t="s">
        <v>8473</v>
      </c>
      <c r="AF1440" s="134" t="s">
        <v>8474</v>
      </c>
      <c r="AG1440" s="134" t="str" cm="1">
        <f t="array" ref="AG1440">_xlfn.TEXTJOIN(",",TRUE,_xlfn._xlws.FILTER(市町村コード!$B$2:$B$186,ISNUMBER(SEARCH(市町村コード!$B$2:$B$186,K1440))))</f>
        <v>函館市</v>
      </c>
      <c r="AH1440" s="134" t="s">
        <v>6713</v>
      </c>
      <c r="AI1440" s="134" t="str">
        <f t="shared" si="44"/>
        <v xml:space="preserve">
函館市湯川町２丁目１５番３号</v>
      </c>
      <c r="AJ1440" s="134" t="str">
        <f t="shared" si="45"/>
        <v>〒042－0932</v>
      </c>
      <c r="AK1440" s="134" t="s">
        <v>7236</v>
      </c>
      <c r="AO1440" s="142" t="s">
        <v>4051</v>
      </c>
      <c r="AP1440" s="134" t="str" cm="1">
        <f t="array" ref="AP1440:AW1440">_xlfn.TEXTSPLIT(AO1440,CHAR(10))</f>
        <v>( 訪看10 )第    442 号</v>
      </c>
      <c r="AQ1440" s="134" t="str">
        <v>( 訪看23 )第     68 号</v>
      </c>
      <c r="AR1440" s="134" t="str">
        <v>( 訪看25 )第    270 号</v>
      </c>
      <c r="AS1440" s="134" t="str">
        <v>( 訪看27 )第    192 号</v>
      </c>
      <c r="AT1440" s="134" t="str">
        <v>( 訪看36 )第     29 号</v>
      </c>
      <c r="AU1440" s="134" t="str">
        <v>( 訪ベⅠ１ )第     51 号</v>
      </c>
      <c r="AV1440" s="134" t="str">
        <v>( 訪ベⅠ１注 )第    252 号</v>
      </c>
      <c r="AW1440" s="134" t="str">
        <v>( 訪看41 )第    168 号</v>
      </c>
      <c r="BM1440" s="134" t="s">
        <v>13370</v>
      </c>
      <c r="BN1440" s="134" t="s">
        <v>13371</v>
      </c>
      <c r="BO1440" s="134" t="s">
        <v>13372</v>
      </c>
      <c r="BP1440" s="134" t="s">
        <v>13373</v>
      </c>
      <c r="BQ1440" s="134" t="s">
        <v>13374</v>
      </c>
      <c r="BR1440" s="134" t="s">
        <v>13375</v>
      </c>
      <c r="BS1440" s="134" t="s">
        <v>13376</v>
      </c>
      <c r="BT1440" s="134" t="s">
        <v>13377</v>
      </c>
    </row>
    <row r="1441" spans="1:71" ht="66" customHeight="1" thickBot="1">
      <c r="A1441" s="133"/>
      <c r="B1441" s="184"/>
      <c r="C1441" s="140" t="s">
        <v>4053</v>
      </c>
      <c r="D1441" s="184"/>
      <c r="E1441" s="174" t="s">
        <v>4054</v>
      </c>
      <c r="F1441" s="174"/>
      <c r="G1441" s="184"/>
      <c r="H1441" s="175" t="s">
        <v>4055</v>
      </c>
      <c r="I1441" s="175"/>
      <c r="J1441" s="184"/>
      <c r="K1441" s="175" t="s">
        <v>4056</v>
      </c>
      <c r="L1441" s="175"/>
      <c r="M1441" s="184"/>
      <c r="N1441" s="182" t="s">
        <v>4057</v>
      </c>
      <c r="O1441" s="182"/>
      <c r="P1441" s="184"/>
      <c r="Q1441" s="141" t="s">
        <v>4058</v>
      </c>
      <c r="R1441" s="184"/>
      <c r="S1441" s="173" t="s">
        <v>4059</v>
      </c>
      <c r="T1441" s="173"/>
      <c r="U1441" s="173"/>
      <c r="V1441" s="173"/>
      <c r="W1441" s="184"/>
      <c r="X1441" s="133"/>
      <c r="Y1441" s="133"/>
      <c r="AB1441" s="134" t="s">
        <v>9626</v>
      </c>
      <c r="AC1441" s="146" t="str" cm="1">
        <f t="array" ref="AC1441:AD1441">_xlfn.TEXTSPLIT(H1441,CHAR(10))</f>
        <v>株式会社クローバー</v>
      </c>
      <c r="AD1441" s="146" t="str">
        <v>訪問看護ステーションよつ葉</v>
      </c>
      <c r="AE1441" s="146" t="s">
        <v>8475</v>
      </c>
      <c r="AF1441" s="134" t="s">
        <v>8476</v>
      </c>
      <c r="AG1441" s="134" t="str" cm="1">
        <f t="array" ref="AG1441">_xlfn.TEXTJOIN(",",TRUE,_xlfn._xlws.FILTER(市町村コード!$B$2:$B$186,ISNUMBER(SEARCH(市町村コード!$B$2:$B$186,K1441))))</f>
        <v>函館市</v>
      </c>
      <c r="AH1441" s="134" t="s">
        <v>6713</v>
      </c>
      <c r="AI1441" s="134" t="str">
        <f t="shared" si="44"/>
        <v xml:space="preserve">
函館市美原５丁目２１番２０号　コーポＭ＆ＹⅡ　Ｂ号室</v>
      </c>
      <c r="AJ1441" s="134" t="str">
        <f t="shared" si="45"/>
        <v>〒041－0806</v>
      </c>
      <c r="AK1441" s="134" t="s">
        <v>7238</v>
      </c>
      <c r="AO1441" s="142" t="s">
        <v>4058</v>
      </c>
      <c r="AP1441" s="134" t="str" cm="1">
        <f t="array" ref="AP1441:AU1441">_xlfn.TEXTSPLIT(AO1441,CHAR(10))</f>
        <v>( 訪看10 )第    143 号</v>
      </c>
      <c r="AQ1441" s="134" t="str">
        <v>( 訪看23 )第    231 号</v>
      </c>
      <c r="AR1441" s="134" t="str">
        <v>( 訪看25 )第    321 号</v>
      </c>
      <c r="AS1441" s="134" t="str">
        <v>( 訪看35 )第     27 号</v>
      </c>
      <c r="AT1441" s="134" t="str">
        <v>( 訪ベⅠ１ )第    530 号</v>
      </c>
      <c r="AU1441" s="134" t="str">
        <v>( 訪看40 )第    570 号</v>
      </c>
      <c r="BM1441" s="134" t="s">
        <v>13378</v>
      </c>
      <c r="BN1441" s="134" t="s">
        <v>13379</v>
      </c>
      <c r="BO1441" s="134" t="s">
        <v>13380</v>
      </c>
      <c r="BP1441" s="134" t="s">
        <v>13381</v>
      </c>
      <c r="BQ1441" s="134" t="s">
        <v>13382</v>
      </c>
      <c r="BR1441" s="134" t="s">
        <v>13383</v>
      </c>
    </row>
    <row r="1442" spans="1:71" ht="84" customHeight="1" thickBot="1">
      <c r="A1442" s="133"/>
      <c r="B1442" s="184"/>
      <c r="C1442" s="140" t="s">
        <v>4060</v>
      </c>
      <c r="D1442" s="184"/>
      <c r="E1442" s="174" t="s">
        <v>4061</v>
      </c>
      <c r="F1442" s="174"/>
      <c r="G1442" s="184"/>
      <c r="H1442" s="175" t="s">
        <v>4062</v>
      </c>
      <c r="I1442" s="175"/>
      <c r="J1442" s="184"/>
      <c r="K1442" s="175" t="s">
        <v>4063</v>
      </c>
      <c r="L1442" s="175"/>
      <c r="M1442" s="184"/>
      <c r="N1442" s="182" t="s">
        <v>4064</v>
      </c>
      <c r="O1442" s="182"/>
      <c r="P1442" s="184"/>
      <c r="Q1442" s="141" t="s">
        <v>4065</v>
      </c>
      <c r="R1442" s="184"/>
      <c r="S1442" s="173" t="s">
        <v>4066</v>
      </c>
      <c r="T1442" s="173"/>
      <c r="U1442" s="173"/>
      <c r="V1442" s="173"/>
      <c r="W1442" s="184"/>
      <c r="X1442" s="133"/>
      <c r="Y1442" s="133"/>
      <c r="AB1442" s="134" t="s">
        <v>9627</v>
      </c>
      <c r="AC1442" s="146" t="str" cm="1">
        <f t="array" ref="AC1442:AD1442">_xlfn.TEXTSPLIT(H1442,CHAR(10))</f>
        <v>株式会社メディカルシャトー</v>
      </c>
      <c r="AD1442" s="146" t="str">
        <v>訪問看護リハビリステーション白ゆり五稜郭</v>
      </c>
      <c r="AE1442" s="146" t="s">
        <v>7633</v>
      </c>
      <c r="AF1442" s="134" t="s">
        <v>8477</v>
      </c>
      <c r="AG1442" s="134" t="str" cm="1">
        <f t="array" ref="AG1442">_xlfn.TEXTJOIN(",",TRUE,_xlfn._xlws.FILTER(市町村コード!$B$2:$B$186,ISNUMBER(SEARCH(市町村コード!$B$2:$B$186,K1442))))</f>
        <v>函館市</v>
      </c>
      <c r="AH1442" s="134" t="s">
        <v>6713</v>
      </c>
      <c r="AI1442" s="134" t="str">
        <f t="shared" si="44"/>
        <v xml:space="preserve">
函館市中道２丁目１１－６</v>
      </c>
      <c r="AJ1442" s="134" t="str">
        <f t="shared" si="45"/>
        <v>〒041－0853</v>
      </c>
      <c r="AK1442" s="134" t="s">
        <v>7235</v>
      </c>
      <c r="AO1442" s="142" t="s">
        <v>4065</v>
      </c>
      <c r="AP1442" s="134" t="str" cm="1">
        <f t="array" ref="AP1442:AV1442">_xlfn.TEXTSPLIT(AO1442,CHAR(10))</f>
        <v>( 訪看24 )第    240 号</v>
      </c>
      <c r="AQ1442" s="134" t="str">
        <v>( 訪看25 )第    333 号</v>
      </c>
      <c r="AR1442" s="134" t="str">
        <v>( 訪看34 )第    222 号</v>
      </c>
      <c r="AS1442" s="134" t="str">
        <v>( 訪看35 )第     40 号</v>
      </c>
      <c r="AT1442" s="134" t="str">
        <v>( 訪ベⅠ１ )第     52 号</v>
      </c>
      <c r="AU1442" s="134" t="str">
        <v>( 訪ベⅠ１注 )第     86 号</v>
      </c>
      <c r="AV1442" s="134" t="str">
        <v>( 訪看40 )第     79 号</v>
      </c>
      <c r="BM1442" s="134" t="s">
        <v>13384</v>
      </c>
      <c r="BN1442" s="134" t="s">
        <v>13385</v>
      </c>
      <c r="BO1442" s="134" t="s">
        <v>13386</v>
      </c>
      <c r="BP1442" s="134" t="s">
        <v>13387</v>
      </c>
      <c r="BQ1442" s="134" t="s">
        <v>13388</v>
      </c>
      <c r="BR1442" s="134" t="s">
        <v>13389</v>
      </c>
      <c r="BS1442" s="134" t="s">
        <v>13390</v>
      </c>
    </row>
    <row r="1443" spans="1:71" ht="75" customHeight="1" thickBot="1">
      <c r="A1443" s="133"/>
      <c r="B1443" s="184"/>
      <c r="C1443" s="140" t="s">
        <v>4067</v>
      </c>
      <c r="D1443" s="184"/>
      <c r="E1443" s="174" t="s">
        <v>4068</v>
      </c>
      <c r="F1443" s="174"/>
      <c r="G1443" s="184"/>
      <c r="H1443" s="175" t="s">
        <v>4069</v>
      </c>
      <c r="I1443" s="175"/>
      <c r="J1443" s="184"/>
      <c r="K1443" s="175" t="s">
        <v>4070</v>
      </c>
      <c r="L1443" s="175"/>
      <c r="M1443" s="184"/>
      <c r="N1443" s="182" t="s">
        <v>4071</v>
      </c>
      <c r="O1443" s="182"/>
      <c r="P1443" s="184"/>
      <c r="Q1443" s="141" t="s">
        <v>4072</v>
      </c>
      <c r="R1443" s="184"/>
      <c r="S1443" s="173" t="s">
        <v>4073</v>
      </c>
      <c r="T1443" s="173"/>
      <c r="U1443" s="173"/>
      <c r="V1443" s="173"/>
      <c r="W1443" s="184"/>
      <c r="X1443" s="133"/>
      <c r="Y1443" s="133"/>
      <c r="AB1443" s="134" t="s">
        <v>9628</v>
      </c>
      <c r="AC1443" s="146" t="str" cm="1">
        <f t="array" ref="AC1443:AD1443">_xlfn.TEXTSPLIT(H1443,CHAR(10))</f>
        <v>有限会社ウィズ</v>
      </c>
      <c r="AD1443" s="146" t="str">
        <v>訪問看護ステーションウィズ桔梗</v>
      </c>
      <c r="AE1443" s="146" t="s">
        <v>8478</v>
      </c>
      <c r="AF1443" s="134" t="s">
        <v>8479</v>
      </c>
      <c r="AG1443" s="134" t="str" cm="1">
        <f t="array" ref="AG1443">_xlfn.TEXTJOIN(",",TRUE,_xlfn._xlws.FILTER(市町村コード!$B$2:$B$186,ISNUMBER(SEARCH(市町村コード!$B$2:$B$186,K1443))))</f>
        <v>函館市</v>
      </c>
      <c r="AH1443" s="134" t="s">
        <v>6713</v>
      </c>
      <c r="AI1443" s="134" t="str">
        <f t="shared" si="44"/>
        <v xml:space="preserve">
函館市桔梗４丁目３４番９号</v>
      </c>
      <c r="AJ1443" s="134" t="str">
        <f t="shared" si="45"/>
        <v>〒041－0808</v>
      </c>
      <c r="AK1443" s="134" t="s">
        <v>7239</v>
      </c>
      <c r="AO1443" s="142" t="s">
        <v>4072</v>
      </c>
      <c r="AP1443" s="134" t="str" cm="1">
        <f t="array" ref="AP1443:AU1443">_xlfn.TEXTSPLIT(AO1443,CHAR(10))</f>
        <v>( 訪看10 )第     65 号</v>
      </c>
      <c r="AQ1443" s="134" t="str">
        <v>( 訪看24 )第    253 号</v>
      </c>
      <c r="AR1443" s="134" t="str">
        <v>( 訪看25 )第    346 号</v>
      </c>
      <c r="AS1443" s="134" t="str">
        <v>( 訪ベⅠ１ )第     54 号</v>
      </c>
      <c r="AT1443" s="134" t="str">
        <v>( 訪ベⅠ１注 )第    306 号</v>
      </c>
      <c r="AU1443" s="134" t="str">
        <v>( 訪看41 )第    169 号</v>
      </c>
      <c r="BM1443" s="134" t="s">
        <v>13391</v>
      </c>
      <c r="BN1443" s="134" t="s">
        <v>13392</v>
      </c>
      <c r="BO1443" s="134" t="s">
        <v>13393</v>
      </c>
      <c r="BP1443" s="134" t="s">
        <v>13394</v>
      </c>
      <c r="BQ1443" s="134" t="s">
        <v>13395</v>
      </c>
      <c r="BR1443" s="134" t="s">
        <v>13396</v>
      </c>
    </row>
    <row r="1444" spans="1:71" ht="45.95" customHeight="1" thickBot="1">
      <c r="A1444" s="133"/>
      <c r="B1444" s="184"/>
      <c r="C1444" s="140" t="s">
        <v>4074</v>
      </c>
      <c r="D1444" s="184"/>
      <c r="E1444" s="174" t="s">
        <v>4075</v>
      </c>
      <c r="F1444" s="174"/>
      <c r="G1444" s="184"/>
      <c r="H1444" s="175" t="s">
        <v>4076</v>
      </c>
      <c r="I1444" s="175"/>
      <c r="J1444" s="184"/>
      <c r="K1444" s="175" t="s">
        <v>4077</v>
      </c>
      <c r="L1444" s="175"/>
      <c r="M1444" s="184"/>
      <c r="N1444" s="182" t="s">
        <v>4078</v>
      </c>
      <c r="O1444" s="182"/>
      <c r="P1444" s="184"/>
      <c r="Q1444" s="141" t="s">
        <v>4079</v>
      </c>
      <c r="R1444" s="184"/>
      <c r="S1444" s="173" t="s">
        <v>4080</v>
      </c>
      <c r="T1444" s="173"/>
      <c r="U1444" s="173"/>
      <c r="V1444" s="173"/>
      <c r="W1444" s="184"/>
      <c r="X1444" s="133"/>
      <c r="Y1444" s="133"/>
      <c r="AB1444" s="134" t="s">
        <v>9629</v>
      </c>
      <c r="AC1444" s="146" t="str" cm="1">
        <f t="array" ref="AC1444:AD1444">_xlfn.TEXTSPLIT(H1444,CHAR(10))</f>
        <v>有限会社　ひだまり</v>
      </c>
      <c r="AD1444" s="146" t="str">
        <v>訪問看護ステーション　くくる（心）</v>
      </c>
      <c r="AE1444" s="146" t="s">
        <v>8480</v>
      </c>
      <c r="AF1444" s="134" t="s">
        <v>8481</v>
      </c>
      <c r="AG1444" s="134" t="str" cm="1">
        <f t="array" ref="AG1444">_xlfn.TEXTJOIN(",",TRUE,_xlfn._xlws.FILTER(市町村コード!$B$2:$B$186,ISNUMBER(SEARCH(市町村コード!$B$2:$B$186,K1444))))</f>
        <v>函館市</v>
      </c>
      <c r="AH1444" s="134" t="s">
        <v>6713</v>
      </c>
      <c r="AI1444" s="134" t="str">
        <f t="shared" si="44"/>
        <v xml:space="preserve">
函館市高松町４３０番地１２</v>
      </c>
      <c r="AJ1444" s="134" t="str">
        <f t="shared" si="45"/>
        <v>〒042－0952</v>
      </c>
      <c r="AK1444" s="134" t="s">
        <v>7240</v>
      </c>
      <c r="AO1444" s="142" t="s">
        <v>4079</v>
      </c>
      <c r="AP1444" s="134" t="str" cm="1">
        <f t="array" ref="AP1444:AS1444">_xlfn.TEXTSPLIT(AO1444,CHAR(10))</f>
        <v>( 訪看24 )第    307 号</v>
      </c>
      <c r="AQ1444" s="134" t="str">
        <v>( 訪看25 )第    407 号</v>
      </c>
      <c r="AR1444" s="134" t="str">
        <v>( 訪看34 )第    127 号</v>
      </c>
      <c r="AS1444" s="134" t="str">
        <v>( 訪看41 )第    446 号</v>
      </c>
      <c r="BM1444" s="134" t="s">
        <v>13397</v>
      </c>
      <c r="BN1444" s="134" t="s">
        <v>13398</v>
      </c>
      <c r="BO1444" s="134" t="s">
        <v>13399</v>
      </c>
      <c r="BP1444" s="134" t="s">
        <v>13400</v>
      </c>
    </row>
    <row r="1445" spans="1:71" ht="84" customHeight="1" thickBot="1">
      <c r="A1445" s="133"/>
      <c r="B1445" s="184"/>
      <c r="C1445" s="140" t="s">
        <v>4081</v>
      </c>
      <c r="D1445" s="184"/>
      <c r="E1445" s="174" t="s">
        <v>4082</v>
      </c>
      <c r="F1445" s="174"/>
      <c r="G1445" s="184"/>
      <c r="H1445" s="175" t="s">
        <v>4083</v>
      </c>
      <c r="I1445" s="175"/>
      <c r="J1445" s="184"/>
      <c r="K1445" s="175" t="s">
        <v>4084</v>
      </c>
      <c r="L1445" s="175"/>
      <c r="M1445" s="184"/>
      <c r="N1445" s="182" t="s">
        <v>4085</v>
      </c>
      <c r="O1445" s="182"/>
      <c r="P1445" s="184"/>
      <c r="Q1445" s="141" t="s">
        <v>4086</v>
      </c>
      <c r="R1445" s="184"/>
      <c r="S1445" s="173" t="s">
        <v>4087</v>
      </c>
      <c r="T1445" s="173"/>
      <c r="U1445" s="173"/>
      <c r="V1445" s="173"/>
      <c r="W1445" s="184"/>
      <c r="X1445" s="133"/>
      <c r="Y1445" s="133"/>
      <c r="AB1445" s="134" t="s">
        <v>9630</v>
      </c>
      <c r="AC1445" s="146" t="str" cm="1">
        <f t="array" ref="AC1445:AD1445">_xlfn.TEXTSPLIT(H1445,CHAR(10))</f>
        <v>合同会社Ｌｕｎａ</v>
      </c>
      <c r="AD1445" s="146" t="str">
        <v>訪問看護ステーション　オハナ</v>
      </c>
      <c r="AE1445" s="146" t="s">
        <v>8482</v>
      </c>
      <c r="AF1445" s="134" t="s">
        <v>8483</v>
      </c>
      <c r="AG1445" s="134" t="str" cm="1">
        <f t="array" ref="AG1445">_xlfn.TEXTJOIN(",",TRUE,_xlfn._xlws.FILTER(市町村コード!$B$2:$B$186,ISNUMBER(SEARCH(市町村コード!$B$2:$B$186,K1445))))</f>
        <v>函館市</v>
      </c>
      <c r="AH1445" s="134" t="s">
        <v>6713</v>
      </c>
      <c r="AI1445" s="134" t="str">
        <f t="shared" si="44"/>
        <v xml:space="preserve">
函館市亀田港町１０番１７号</v>
      </c>
      <c r="AJ1445" s="134" t="str">
        <f t="shared" si="45"/>
        <v>〒041－0822</v>
      </c>
      <c r="AK1445" s="134" t="s">
        <v>7241</v>
      </c>
      <c r="AO1445" s="142" t="s">
        <v>4086</v>
      </c>
      <c r="AP1445" s="134" t="str" cm="1">
        <f t="array" ref="AP1445:AV1445">_xlfn.TEXTSPLIT(AO1445,CHAR(10))</f>
        <v>( 訪看23 )第    309 号</v>
      </c>
      <c r="AQ1445" s="134" t="str">
        <v>( 訪看25 )第    409 号</v>
      </c>
      <c r="AR1445" s="134" t="str">
        <v>( 訪看機３ )第     31 号</v>
      </c>
      <c r="AS1445" s="134" t="str">
        <v>( 訪看34 )第      8 号</v>
      </c>
      <c r="AT1445" s="134" t="str">
        <v>( 訪看35 )第     98 号</v>
      </c>
      <c r="AU1445" s="134" t="str">
        <v>( 訪ベⅠ１ )第    459 号</v>
      </c>
      <c r="AV1445" s="134" t="str">
        <v>( 訪看40 )第    114 号</v>
      </c>
      <c r="BM1445" s="134" t="s">
        <v>13401</v>
      </c>
      <c r="BN1445" s="134" t="s">
        <v>13402</v>
      </c>
      <c r="BO1445" s="134" t="s">
        <v>13403</v>
      </c>
      <c r="BP1445" s="134" t="s">
        <v>13404</v>
      </c>
      <c r="BQ1445" s="134" t="s">
        <v>13405</v>
      </c>
      <c r="BR1445" s="134" t="s">
        <v>13406</v>
      </c>
      <c r="BS1445" s="134" t="s">
        <v>13407</v>
      </c>
    </row>
    <row r="1446" spans="1:71" ht="21.95" customHeight="1" thickBot="1">
      <c r="A1446" s="133"/>
      <c r="B1446" s="184"/>
      <c r="C1446" s="133"/>
      <c r="D1446" s="184"/>
      <c r="E1446" s="133"/>
      <c r="F1446" s="133"/>
      <c r="G1446" s="184"/>
      <c r="H1446" s="133"/>
      <c r="I1446" s="133"/>
      <c r="J1446" s="184"/>
      <c r="K1446" s="133"/>
      <c r="L1446" s="133"/>
      <c r="M1446" s="184"/>
      <c r="N1446" s="133"/>
      <c r="O1446" s="133"/>
      <c r="P1446" s="184"/>
      <c r="Q1446" s="133"/>
      <c r="R1446" s="184"/>
      <c r="S1446" s="133"/>
      <c r="T1446" s="133"/>
      <c r="U1446" s="133"/>
      <c r="V1446" s="133"/>
      <c r="W1446" s="184"/>
      <c r="X1446" s="133"/>
      <c r="Y1446" s="133"/>
      <c r="AB1446" s="134" t="s">
        <v>6911</v>
      </c>
      <c r="AC1446" s="146" t="e" cm="1">
        <f t="array" ref="AC1446">_xlfn.TEXTSPLIT(H1446,CHAR(10))</f>
        <v>#VALUE!</v>
      </c>
      <c r="AD1446" s="146"/>
      <c r="AE1446" s="146" t="e">
        <v>#VALUE!</v>
      </c>
      <c r="AG1446" s="134" t="e" cm="1" vm="1">
        <f t="array" ref="AG1446">_xlfn.TEXTJOIN(",",TRUE,_xlfn._xlws.FILTER(市町村コード!$B$2:$B$186,ISNUMBER(SEARCH(市町村コード!$B$2:$B$186,K1446))))</f>
        <v>#VALUE!</v>
      </c>
      <c r="AH1446" s="134" t="e" vm="1">
        <v>#VALUE!</v>
      </c>
      <c r="AI1446" s="134" t="str">
        <f t="shared" si="44"/>
        <v/>
      </c>
      <c r="AJ1446" s="134" t="str">
        <f t="shared" si="45"/>
        <v/>
      </c>
      <c r="AK1446" s="134" t="s">
        <v>6911</v>
      </c>
      <c r="AO1446" s="133"/>
      <c r="AP1446" s="134" t="e" cm="1">
        <f t="array" ref="AP1446">_xlfn.TEXTSPLIT(AO1446,CHAR(10))</f>
        <v>#VALUE!</v>
      </c>
      <c r="BM1446" s="134" t="e">
        <v>#VALUE!</v>
      </c>
    </row>
    <row r="1447" spans="1:71" ht="0.95" customHeight="1">
      <c r="A1447" s="133"/>
      <c r="B1447" s="183"/>
      <c r="C1447" s="183"/>
      <c r="D1447" s="183"/>
      <c r="E1447" s="183"/>
      <c r="F1447" s="183"/>
      <c r="G1447" s="183"/>
      <c r="H1447" s="183"/>
      <c r="I1447" s="183"/>
      <c r="J1447" s="183"/>
      <c r="K1447" s="183"/>
      <c r="L1447" s="183"/>
      <c r="M1447" s="183"/>
      <c r="N1447" s="183"/>
      <c r="O1447" s="183"/>
      <c r="P1447" s="183"/>
      <c r="Q1447" s="183"/>
      <c r="R1447" s="183"/>
      <c r="S1447" s="183"/>
      <c r="T1447" s="183"/>
      <c r="U1447" s="183"/>
      <c r="V1447" s="183"/>
      <c r="W1447" s="133"/>
      <c r="X1447" s="133"/>
      <c r="Y1447" s="133"/>
      <c r="AB1447" s="134" t="s">
        <v>6911</v>
      </c>
      <c r="AC1447" s="146" t="e" cm="1">
        <f t="array" ref="AC1447">_xlfn.TEXTSPLIT(H1447,CHAR(10))</f>
        <v>#VALUE!</v>
      </c>
      <c r="AD1447" s="146"/>
      <c r="AE1447" s="146" t="e">
        <v>#VALUE!</v>
      </c>
      <c r="AG1447" s="134" t="e" cm="1" vm="1">
        <f t="array" ref="AG1447">_xlfn.TEXTJOIN(",",TRUE,_xlfn._xlws.FILTER(市町村コード!$B$2:$B$186,ISNUMBER(SEARCH(市町村コード!$B$2:$B$186,K1447))))</f>
        <v>#VALUE!</v>
      </c>
      <c r="AH1447" s="134" t="e" vm="1">
        <v>#VALUE!</v>
      </c>
      <c r="AI1447" s="134" t="str">
        <f t="shared" si="44"/>
        <v/>
      </c>
      <c r="AJ1447" s="134" t="str">
        <f t="shared" si="45"/>
        <v/>
      </c>
      <c r="AK1447" s="134" t="s">
        <v>6911</v>
      </c>
      <c r="AP1447" s="134" t="e" cm="1">
        <f t="array" ref="AP1447">_xlfn.TEXTSPLIT(AO1447,CHAR(10))</f>
        <v>#VALUE!</v>
      </c>
      <c r="BM1447" s="134" t="e">
        <v>#VALUE!</v>
      </c>
    </row>
    <row r="1448" spans="1:71" ht="60" customHeight="1">
      <c r="A1448" s="133"/>
      <c r="B1448" s="133"/>
      <c r="C1448" s="133"/>
      <c r="D1448" s="133"/>
      <c r="E1448" s="133"/>
      <c r="F1448" s="133"/>
      <c r="G1448" s="133"/>
      <c r="H1448" s="133"/>
      <c r="I1448" s="133"/>
      <c r="J1448" s="133"/>
      <c r="K1448" s="133"/>
      <c r="L1448" s="133"/>
      <c r="M1448" s="133"/>
      <c r="N1448" s="133"/>
      <c r="O1448" s="133"/>
      <c r="P1448" s="133"/>
      <c r="Q1448" s="133"/>
      <c r="R1448" s="133"/>
      <c r="S1448" s="133"/>
      <c r="T1448" s="133"/>
      <c r="U1448" s="133"/>
      <c r="V1448" s="133"/>
      <c r="W1448" s="133"/>
      <c r="X1448" s="133"/>
      <c r="Y1448" s="133"/>
      <c r="AB1448" s="134" t="s">
        <v>6911</v>
      </c>
      <c r="AC1448" s="146" t="e" cm="1">
        <f t="array" ref="AC1448">_xlfn.TEXTSPLIT(H1448,CHAR(10))</f>
        <v>#VALUE!</v>
      </c>
      <c r="AD1448" s="146"/>
      <c r="AE1448" s="146" t="e">
        <v>#VALUE!</v>
      </c>
      <c r="AG1448" s="134" t="e" cm="1" vm="1">
        <f t="array" ref="AG1448">_xlfn.TEXTJOIN(",",TRUE,_xlfn._xlws.FILTER(市町村コード!$B$2:$B$186,ISNUMBER(SEARCH(市町村コード!$B$2:$B$186,K1448))))</f>
        <v>#VALUE!</v>
      </c>
      <c r="AH1448" s="134" t="e" vm="1">
        <v>#VALUE!</v>
      </c>
      <c r="AI1448" s="134" t="str">
        <f t="shared" si="44"/>
        <v/>
      </c>
      <c r="AJ1448" s="134" t="str">
        <f t="shared" si="45"/>
        <v/>
      </c>
      <c r="AK1448" s="134" t="s">
        <v>6911</v>
      </c>
      <c r="AO1448" s="133"/>
      <c r="AP1448" s="134" t="e" cm="1">
        <f t="array" ref="AP1448">_xlfn.TEXTSPLIT(AO1448,CHAR(10))</f>
        <v>#VALUE!</v>
      </c>
      <c r="BM1448" s="134" t="e">
        <v>#VALUE!</v>
      </c>
    </row>
    <row r="1449" spans="1:71" ht="12" customHeight="1">
      <c r="A1449" s="133"/>
      <c r="B1449" s="133"/>
      <c r="C1449" s="133"/>
      <c r="D1449" s="133"/>
      <c r="E1449" s="133"/>
      <c r="F1449" s="133"/>
      <c r="G1449" s="133"/>
      <c r="H1449" s="133"/>
      <c r="I1449" s="133"/>
      <c r="J1449" s="133"/>
      <c r="K1449" s="133"/>
      <c r="L1449" s="133"/>
      <c r="M1449" s="133"/>
      <c r="N1449" s="133"/>
      <c r="O1449" s="133"/>
      <c r="P1449" s="133"/>
      <c r="Q1449" s="133"/>
      <c r="R1449" s="133"/>
      <c r="S1449" s="133"/>
      <c r="T1449" s="133"/>
      <c r="U1449" s="133"/>
      <c r="V1449" s="133"/>
      <c r="W1449" s="133"/>
      <c r="X1449" s="133"/>
      <c r="Y1449" s="133"/>
      <c r="AB1449" s="134" t="s">
        <v>6911</v>
      </c>
      <c r="AC1449" s="146" t="e" cm="1">
        <f t="array" ref="AC1449">_xlfn.TEXTSPLIT(H1449,CHAR(10))</f>
        <v>#VALUE!</v>
      </c>
      <c r="AD1449" s="146"/>
      <c r="AE1449" s="146" t="e">
        <v>#VALUE!</v>
      </c>
      <c r="AG1449" s="134" t="e" cm="1" vm="1">
        <f t="array" ref="AG1449">_xlfn.TEXTJOIN(",",TRUE,_xlfn._xlws.FILTER(市町村コード!$B$2:$B$186,ISNUMBER(SEARCH(市町村コード!$B$2:$B$186,K1449))))</f>
        <v>#VALUE!</v>
      </c>
      <c r="AH1449" s="134" t="e" vm="1">
        <v>#VALUE!</v>
      </c>
      <c r="AI1449" s="134" t="str">
        <f t="shared" si="44"/>
        <v/>
      </c>
      <c r="AJ1449" s="134" t="str">
        <f t="shared" si="45"/>
        <v/>
      </c>
      <c r="AK1449" s="134" t="s">
        <v>6911</v>
      </c>
      <c r="AO1449" s="133"/>
      <c r="AP1449" s="134" t="e" cm="1">
        <f t="array" ref="AP1449">_xlfn.TEXTSPLIT(AO1449,CHAR(10))</f>
        <v>#VALUE!</v>
      </c>
      <c r="BM1449" s="134" t="e">
        <v>#VALUE!</v>
      </c>
    </row>
    <row r="1450" spans="1:71" ht="8.1" customHeight="1">
      <c r="A1450" s="133"/>
      <c r="B1450" s="133"/>
      <c r="C1450" s="133"/>
      <c r="D1450" s="133"/>
      <c r="E1450" s="133"/>
      <c r="F1450" s="133"/>
      <c r="G1450" s="133"/>
      <c r="H1450" s="133"/>
      <c r="I1450" s="178" t="s">
        <v>476</v>
      </c>
      <c r="J1450" s="178"/>
      <c r="K1450" s="178"/>
      <c r="L1450" s="133"/>
      <c r="M1450" s="133"/>
      <c r="N1450" s="133"/>
      <c r="O1450" s="133"/>
      <c r="P1450" s="133"/>
      <c r="Q1450" s="133"/>
      <c r="R1450" s="133"/>
      <c r="S1450" s="133"/>
      <c r="T1450" s="133"/>
      <c r="U1450" s="133"/>
      <c r="V1450" s="133"/>
      <c r="W1450" s="133"/>
      <c r="X1450" s="133"/>
      <c r="Y1450" s="133"/>
      <c r="AB1450" s="134" t="s">
        <v>6911</v>
      </c>
      <c r="AC1450" s="146" t="e" cm="1">
        <f t="array" ref="AC1450">_xlfn.TEXTSPLIT(H1450,CHAR(10))</f>
        <v>#VALUE!</v>
      </c>
      <c r="AD1450" s="146"/>
      <c r="AE1450" s="146" t="e">
        <v>#VALUE!</v>
      </c>
      <c r="AG1450" s="134" t="e" cm="1" vm="1">
        <f t="array" ref="AG1450">_xlfn.TEXTJOIN(",",TRUE,_xlfn._xlws.FILTER(市町村コード!$B$2:$B$186,ISNUMBER(SEARCH(市町村コード!$B$2:$B$186,K1450))))</f>
        <v>#VALUE!</v>
      </c>
      <c r="AH1450" s="134" t="e" vm="1">
        <v>#VALUE!</v>
      </c>
      <c r="AI1450" s="134" t="str">
        <f t="shared" si="44"/>
        <v/>
      </c>
      <c r="AJ1450" s="134" t="str">
        <f t="shared" si="45"/>
        <v/>
      </c>
      <c r="AK1450" s="134" t="s">
        <v>6911</v>
      </c>
      <c r="AO1450" s="133"/>
      <c r="AP1450" s="134" t="e" cm="1">
        <f t="array" ref="AP1450">_xlfn.TEXTSPLIT(AO1450,CHAR(10))</f>
        <v>#VALUE!</v>
      </c>
      <c r="BM1450" s="134" t="e">
        <v>#VALUE!</v>
      </c>
    </row>
    <row r="1451" spans="1:71" ht="12" customHeight="1">
      <c r="A1451" s="133"/>
      <c r="B1451" s="179"/>
      <c r="C1451" s="179"/>
      <c r="D1451" s="179"/>
      <c r="E1451" s="179"/>
      <c r="F1451" s="133"/>
      <c r="G1451" s="133"/>
      <c r="H1451" s="133"/>
      <c r="I1451" s="178"/>
      <c r="J1451" s="178"/>
      <c r="K1451" s="178"/>
      <c r="L1451" s="133"/>
      <c r="M1451" s="133"/>
      <c r="N1451" s="133"/>
      <c r="O1451" s="133"/>
      <c r="P1451" s="133"/>
      <c r="Q1451" s="133"/>
      <c r="R1451" s="133"/>
      <c r="S1451" s="133"/>
      <c r="T1451" s="133"/>
      <c r="U1451" s="133"/>
      <c r="V1451" s="133"/>
      <c r="W1451" s="133"/>
      <c r="X1451" s="133"/>
      <c r="Y1451" s="133"/>
      <c r="AB1451" s="134" t="s">
        <v>6911</v>
      </c>
      <c r="AC1451" s="146" t="e" cm="1">
        <f t="array" ref="AC1451">_xlfn.TEXTSPLIT(H1451,CHAR(10))</f>
        <v>#VALUE!</v>
      </c>
      <c r="AD1451" s="146"/>
      <c r="AE1451" s="146" t="e">
        <v>#VALUE!</v>
      </c>
      <c r="AG1451" s="134" t="e" cm="1" vm="1">
        <f t="array" ref="AG1451">_xlfn.TEXTJOIN(",",TRUE,_xlfn._xlws.FILTER(市町村コード!$B$2:$B$186,ISNUMBER(SEARCH(市町村コード!$B$2:$B$186,K1451))))</f>
        <v>#VALUE!</v>
      </c>
      <c r="AH1451" s="134" t="e" vm="1">
        <v>#VALUE!</v>
      </c>
      <c r="AI1451" s="134" t="str">
        <f t="shared" si="44"/>
        <v/>
      </c>
      <c r="AJ1451" s="134" t="str">
        <f t="shared" si="45"/>
        <v/>
      </c>
      <c r="AK1451" s="134" t="s">
        <v>6911</v>
      </c>
      <c r="AO1451" s="133"/>
      <c r="AP1451" s="134" t="e" cm="1">
        <f t="array" ref="AP1451">_xlfn.TEXTSPLIT(AO1451,CHAR(10))</f>
        <v>#VALUE!</v>
      </c>
      <c r="BM1451" s="134" t="e">
        <v>#VALUE!</v>
      </c>
    </row>
    <row r="1452" spans="1:71" ht="14.1" customHeight="1">
      <c r="A1452" s="133"/>
      <c r="B1452" s="133"/>
      <c r="C1452" s="180" t="s">
        <v>477</v>
      </c>
      <c r="D1452" s="180"/>
      <c r="E1452" s="180"/>
      <c r="F1452" s="180"/>
      <c r="G1452" s="180"/>
      <c r="H1452" s="180"/>
      <c r="I1452" s="180"/>
      <c r="J1452" s="180"/>
      <c r="K1452" s="180"/>
      <c r="L1452" s="133"/>
      <c r="M1452" s="133"/>
      <c r="N1452" s="133"/>
      <c r="O1452" s="181" t="s">
        <v>478</v>
      </c>
      <c r="P1452" s="181"/>
      <c r="Q1452" s="181"/>
      <c r="R1452" s="181"/>
      <c r="S1452" s="181"/>
      <c r="T1452" s="135" t="s">
        <v>1126</v>
      </c>
      <c r="U1452" s="136" t="s">
        <v>480</v>
      </c>
      <c r="V1452" s="133"/>
      <c r="W1452" s="133"/>
      <c r="X1452" s="133"/>
      <c r="Y1452" s="133"/>
      <c r="AB1452" s="134" t="s">
        <v>6911</v>
      </c>
      <c r="AC1452" s="146" t="e" cm="1">
        <f t="array" ref="AC1452">_xlfn.TEXTSPLIT(H1452,CHAR(10))</f>
        <v>#VALUE!</v>
      </c>
      <c r="AD1452" s="146"/>
      <c r="AE1452" s="146" t="e">
        <v>#VALUE!</v>
      </c>
      <c r="AG1452" s="134" t="e" cm="1" vm="1">
        <f t="array" ref="AG1452">_xlfn.TEXTJOIN(",",TRUE,_xlfn._xlws.FILTER(市町村コード!$B$2:$B$186,ISNUMBER(SEARCH(市町村コード!$B$2:$B$186,K1452))))</f>
        <v>#VALUE!</v>
      </c>
      <c r="AH1452" s="134" t="e" vm="1">
        <v>#VALUE!</v>
      </c>
      <c r="AI1452" s="134" t="str">
        <f t="shared" si="44"/>
        <v/>
      </c>
      <c r="AJ1452" s="134" t="str">
        <f t="shared" si="45"/>
        <v/>
      </c>
      <c r="AK1452" s="134" t="s">
        <v>6911</v>
      </c>
      <c r="AP1452" s="134" t="e" cm="1">
        <f t="array" ref="AP1452">_xlfn.TEXTSPLIT(AO1452,CHAR(10))</f>
        <v>#VALUE!</v>
      </c>
      <c r="BM1452" s="134" t="e">
        <v>#VALUE!</v>
      </c>
    </row>
    <row r="1453" spans="1:71" ht="0.95" customHeight="1" thickBot="1">
      <c r="A1453" s="133"/>
      <c r="B1453" s="133"/>
      <c r="C1453" s="133"/>
      <c r="D1453" s="133"/>
      <c r="E1453" s="133"/>
      <c r="F1453" s="133"/>
      <c r="G1453" s="133"/>
      <c r="H1453" s="133"/>
      <c r="I1453" s="133"/>
      <c r="J1453" s="133"/>
      <c r="K1453" s="133"/>
      <c r="L1453" s="133"/>
      <c r="M1453" s="133"/>
      <c r="N1453" s="133"/>
      <c r="O1453" s="133"/>
      <c r="P1453" s="133"/>
      <c r="Q1453" s="133"/>
      <c r="R1453" s="133"/>
      <c r="S1453" s="133"/>
      <c r="T1453" s="133"/>
      <c r="U1453" s="133"/>
      <c r="V1453" s="133"/>
      <c r="W1453" s="133"/>
      <c r="X1453" s="133"/>
      <c r="Y1453" s="133"/>
      <c r="AB1453" s="134" t="s">
        <v>6911</v>
      </c>
      <c r="AC1453" s="146" t="e" cm="1">
        <f t="array" ref="AC1453">_xlfn.TEXTSPLIT(H1453,CHAR(10))</f>
        <v>#VALUE!</v>
      </c>
      <c r="AD1453" s="146"/>
      <c r="AE1453" s="146" t="e">
        <v>#VALUE!</v>
      </c>
      <c r="AG1453" s="134" t="e" cm="1" vm="1">
        <f t="array" ref="AG1453">_xlfn.TEXTJOIN(",",TRUE,_xlfn._xlws.FILTER(市町村コード!$B$2:$B$186,ISNUMBER(SEARCH(市町村コード!$B$2:$B$186,K1453))))</f>
        <v>#VALUE!</v>
      </c>
      <c r="AH1453" s="134" t="e" vm="1">
        <v>#VALUE!</v>
      </c>
      <c r="AI1453" s="134" t="str">
        <f t="shared" si="44"/>
        <v/>
      </c>
      <c r="AJ1453" s="134" t="str">
        <f t="shared" si="45"/>
        <v/>
      </c>
      <c r="AK1453" s="134" t="s">
        <v>6911</v>
      </c>
      <c r="AO1453" s="133"/>
      <c r="AP1453" s="134" t="e" cm="1">
        <f t="array" ref="AP1453">_xlfn.TEXTSPLIT(AO1453,CHAR(10))</f>
        <v>#VALUE!</v>
      </c>
      <c r="BM1453" s="134" t="e">
        <v>#VALUE!</v>
      </c>
    </row>
    <row r="1454" spans="1:71" ht="0.95" customHeight="1">
      <c r="A1454" s="133"/>
      <c r="B1454" s="176"/>
      <c r="C1454" s="176"/>
      <c r="D1454" s="176"/>
      <c r="E1454" s="176"/>
      <c r="F1454" s="176"/>
      <c r="G1454" s="176"/>
      <c r="H1454" s="176"/>
      <c r="I1454" s="176"/>
      <c r="J1454" s="176"/>
      <c r="K1454" s="176"/>
      <c r="L1454" s="176"/>
      <c r="M1454" s="176"/>
      <c r="N1454" s="176"/>
      <c r="O1454" s="176"/>
      <c r="P1454" s="176"/>
      <c r="Q1454" s="176"/>
      <c r="R1454" s="176"/>
      <c r="S1454" s="176"/>
      <c r="T1454" s="176"/>
      <c r="U1454" s="176"/>
      <c r="V1454" s="176"/>
      <c r="W1454" s="176"/>
      <c r="X1454" s="133"/>
      <c r="Y1454" s="133"/>
      <c r="AB1454" s="134" t="s">
        <v>6911</v>
      </c>
      <c r="AC1454" s="146" t="e" cm="1">
        <f t="array" ref="AC1454">_xlfn.TEXTSPLIT(H1454,CHAR(10))</f>
        <v>#VALUE!</v>
      </c>
      <c r="AD1454" s="146"/>
      <c r="AE1454" s="146" t="e">
        <v>#VALUE!</v>
      </c>
      <c r="AG1454" s="134" t="e" cm="1" vm="1">
        <f t="array" ref="AG1454">_xlfn.TEXTJOIN(",",TRUE,_xlfn._xlws.FILTER(市町村コード!$B$2:$B$186,ISNUMBER(SEARCH(市町村コード!$B$2:$B$186,K1454))))</f>
        <v>#VALUE!</v>
      </c>
      <c r="AH1454" s="134" t="e" vm="1">
        <v>#VALUE!</v>
      </c>
      <c r="AI1454" s="134" t="str">
        <f t="shared" si="44"/>
        <v/>
      </c>
      <c r="AJ1454" s="134" t="str">
        <f t="shared" si="45"/>
        <v/>
      </c>
      <c r="AK1454" s="134" t="s">
        <v>6911</v>
      </c>
      <c r="AP1454" s="134" t="e" cm="1">
        <f t="array" ref="AP1454">_xlfn.TEXTSPLIT(AO1454,CHAR(10))</f>
        <v>#VALUE!</v>
      </c>
      <c r="BM1454" s="134" t="e">
        <v>#VALUE!</v>
      </c>
    </row>
    <row r="1455" spans="1:71" ht="15.95" customHeight="1" thickBot="1">
      <c r="A1455" s="133"/>
      <c r="B1455" s="137"/>
      <c r="C1455" s="138" t="s">
        <v>481</v>
      </c>
      <c r="D1455" s="137"/>
      <c r="E1455" s="177" t="s">
        <v>482</v>
      </c>
      <c r="F1455" s="177"/>
      <c r="G1455" s="137"/>
      <c r="H1455" s="177" t="s">
        <v>483</v>
      </c>
      <c r="I1455" s="177"/>
      <c r="J1455" s="137"/>
      <c r="K1455" s="177" t="s">
        <v>484</v>
      </c>
      <c r="L1455" s="177"/>
      <c r="M1455" s="137"/>
      <c r="N1455" s="177" t="s">
        <v>485</v>
      </c>
      <c r="O1455" s="177"/>
      <c r="P1455" s="137"/>
      <c r="Q1455" s="139" t="s">
        <v>486</v>
      </c>
      <c r="R1455" s="137"/>
      <c r="S1455" s="177" t="s">
        <v>487</v>
      </c>
      <c r="T1455" s="177"/>
      <c r="U1455" s="177"/>
      <c r="V1455" s="177"/>
      <c r="W1455" s="137"/>
      <c r="X1455" s="133"/>
      <c r="Y1455" s="133"/>
      <c r="AB1455" s="134" t="s">
        <v>482</v>
      </c>
      <c r="AC1455" s="146" t="str" cm="1">
        <f t="array" ref="AC1455">_xlfn.TEXTSPLIT(H1455,CHAR(10))</f>
        <v>事業者名/事業所名</v>
      </c>
      <c r="AD1455" s="146"/>
      <c r="AE1455" s="146" t="s">
        <v>483</v>
      </c>
      <c r="AG1455" s="134" t="e" cm="1" vm="1">
        <f t="array" ref="AG1455">_xlfn.TEXTJOIN(",",TRUE,_xlfn._xlws.FILTER(市町村コード!$B$2:$B$186,ISNUMBER(SEARCH(市町村コード!$B$2:$B$186,K1455))))</f>
        <v>#VALUE!</v>
      </c>
      <c r="AH1455" s="134" t="e" vm="1">
        <v>#VALUE!</v>
      </c>
      <c r="AI1455" s="134" t="str">
        <f t="shared" si="44"/>
        <v/>
      </c>
      <c r="AJ1455" s="134" t="str">
        <f t="shared" si="45"/>
        <v>事業所所在地</v>
      </c>
      <c r="AK1455" s="134" t="s">
        <v>484</v>
      </c>
      <c r="AO1455" s="139" t="s">
        <v>486</v>
      </c>
      <c r="AP1455" s="134" t="str" cm="1">
        <f t="array" ref="AP1455">_xlfn.TEXTSPLIT(AO1455,CHAR(10))</f>
        <v>受理番号</v>
      </c>
      <c r="BM1455" s="134" t="s">
        <v>486</v>
      </c>
    </row>
    <row r="1456" spans="1:71" ht="45.95" customHeight="1" thickBot="1">
      <c r="A1456" s="133"/>
      <c r="B1456" s="184"/>
      <c r="C1456" s="140" t="s">
        <v>4088</v>
      </c>
      <c r="D1456" s="184"/>
      <c r="E1456" s="174" t="s">
        <v>4089</v>
      </c>
      <c r="F1456" s="174"/>
      <c r="G1456" s="184"/>
      <c r="H1456" s="175" t="s">
        <v>4090</v>
      </c>
      <c r="I1456" s="175"/>
      <c r="J1456" s="184"/>
      <c r="K1456" s="175" t="s">
        <v>4091</v>
      </c>
      <c r="L1456" s="175"/>
      <c r="M1456" s="184"/>
      <c r="N1456" s="182" t="s">
        <v>4092</v>
      </c>
      <c r="O1456" s="182"/>
      <c r="P1456" s="184"/>
      <c r="Q1456" s="141" t="s">
        <v>4093</v>
      </c>
      <c r="R1456" s="184"/>
      <c r="S1456" s="173" t="s">
        <v>4094</v>
      </c>
      <c r="T1456" s="173"/>
      <c r="U1456" s="173"/>
      <c r="V1456" s="173"/>
      <c r="W1456" s="184"/>
      <c r="X1456" s="133"/>
      <c r="Y1456" s="133"/>
      <c r="AB1456" s="134" t="s">
        <v>9631</v>
      </c>
      <c r="AC1456" s="146" t="str" cm="1">
        <f t="array" ref="AC1456:AD1456">_xlfn.TEXTSPLIT(H1456,CHAR(10))</f>
        <v>株式会社ハイサポート</v>
      </c>
      <c r="AD1456" s="146" t="str">
        <v>訪問看護ステーション彩絆</v>
      </c>
      <c r="AE1456" s="146" t="s">
        <v>8484</v>
      </c>
      <c r="AF1456" s="134" t="s">
        <v>8485</v>
      </c>
      <c r="AG1456" s="134" t="str" cm="1">
        <f t="array" ref="AG1456">_xlfn.TEXTJOIN(",",TRUE,_xlfn._xlws.FILTER(市町村コード!$B$2:$B$186,ISNUMBER(SEARCH(市町村コード!$B$2:$B$186,K1456))))</f>
        <v>函館市</v>
      </c>
      <c r="AH1456" s="134" t="s">
        <v>6713</v>
      </c>
      <c r="AI1456" s="134" t="str">
        <f t="shared" si="44"/>
        <v xml:space="preserve">
函館市日乃出町２０番１７号</v>
      </c>
      <c r="AJ1456" s="134" t="str">
        <f t="shared" si="45"/>
        <v>〒040－0022</v>
      </c>
      <c r="AK1456" s="134" t="s">
        <v>7242</v>
      </c>
      <c r="AO1456" s="142" t="s">
        <v>4093</v>
      </c>
      <c r="AP1456" s="134" t="str" cm="1">
        <f t="array" ref="AP1456:AR1456">_xlfn.TEXTSPLIT(AO1456,CHAR(10))</f>
        <v>( 訪看24 )第    402 号</v>
      </c>
      <c r="AQ1456" s="134" t="str">
        <v>( 訪看25 )第    505 号</v>
      </c>
      <c r="AR1456" s="134" t="str">
        <v>( 訪看41 )第    133 号</v>
      </c>
      <c r="BM1456" s="134" t="s">
        <v>13408</v>
      </c>
      <c r="BN1456" s="134" t="s">
        <v>13409</v>
      </c>
      <c r="BO1456" s="134" t="s">
        <v>13410</v>
      </c>
    </row>
    <row r="1457" spans="1:74" ht="45.95" customHeight="1" thickBot="1">
      <c r="A1457" s="133"/>
      <c r="B1457" s="184"/>
      <c r="C1457" s="140" t="s">
        <v>4095</v>
      </c>
      <c r="D1457" s="184"/>
      <c r="E1457" s="174" t="s">
        <v>4096</v>
      </c>
      <c r="F1457" s="174"/>
      <c r="G1457" s="184"/>
      <c r="H1457" s="175" t="s">
        <v>4097</v>
      </c>
      <c r="I1457" s="175"/>
      <c r="J1457" s="184"/>
      <c r="K1457" s="175" t="s">
        <v>4098</v>
      </c>
      <c r="L1457" s="175"/>
      <c r="M1457" s="184"/>
      <c r="N1457" s="182" t="s">
        <v>4099</v>
      </c>
      <c r="O1457" s="182"/>
      <c r="P1457" s="184"/>
      <c r="Q1457" s="141" t="s">
        <v>4100</v>
      </c>
      <c r="R1457" s="184"/>
      <c r="S1457" s="173" t="s">
        <v>4101</v>
      </c>
      <c r="T1457" s="173"/>
      <c r="U1457" s="173"/>
      <c r="V1457" s="173"/>
      <c r="W1457" s="184"/>
      <c r="X1457" s="133"/>
      <c r="Y1457" s="133"/>
      <c r="AB1457" s="134" t="s">
        <v>9632</v>
      </c>
      <c r="AC1457" s="146" t="str" cm="1">
        <f t="array" ref="AC1457:AD1457">_xlfn.TEXTSPLIT(H1457,CHAR(10))</f>
        <v>社会福祉法人　戸井福祉会</v>
      </c>
      <c r="AD1457" s="146" t="str">
        <v>訪問看護事業所　ちょうじゅそう</v>
      </c>
      <c r="AE1457" s="146" t="s">
        <v>8486</v>
      </c>
      <c r="AF1457" s="134" t="s">
        <v>8487</v>
      </c>
      <c r="AG1457" s="134" t="str" cm="1">
        <f t="array" ref="AG1457">_xlfn.TEXTJOIN(",",TRUE,_xlfn._xlws.FILTER(市町村コード!$B$2:$B$186,ISNUMBER(SEARCH(市町村コード!$B$2:$B$186,K1457))))</f>
        <v>函館市</v>
      </c>
      <c r="AH1457" s="134" t="s">
        <v>6713</v>
      </c>
      <c r="AI1457" s="134" t="str">
        <f t="shared" si="44"/>
        <v xml:space="preserve">
函館市釜谷町６０５番地１</v>
      </c>
      <c r="AJ1457" s="134" t="str">
        <f t="shared" si="45"/>
        <v>〒041－0252</v>
      </c>
      <c r="AK1457" s="134" t="s">
        <v>7243</v>
      </c>
      <c r="AO1457" s="142" t="s">
        <v>4100</v>
      </c>
      <c r="AP1457" s="134" t="str" cm="1">
        <f t="array" ref="AP1457:AQ1457">_xlfn.TEXTSPLIT(AO1457,CHAR(10))</f>
        <v>( 訪看24 )第    465 号</v>
      </c>
      <c r="AQ1457" s="134" t="str">
        <v>( 訪看25 )第    561 号</v>
      </c>
      <c r="BM1457" s="134" t="s">
        <v>13411</v>
      </c>
      <c r="BN1457" s="134" t="s">
        <v>13412</v>
      </c>
    </row>
    <row r="1458" spans="1:74" ht="75" customHeight="1" thickBot="1">
      <c r="A1458" s="133"/>
      <c r="B1458" s="184"/>
      <c r="C1458" s="140" t="s">
        <v>4102</v>
      </c>
      <c r="D1458" s="184"/>
      <c r="E1458" s="174" t="s">
        <v>4103</v>
      </c>
      <c r="F1458" s="174"/>
      <c r="G1458" s="184"/>
      <c r="H1458" s="175" t="s">
        <v>4104</v>
      </c>
      <c r="I1458" s="175"/>
      <c r="J1458" s="184"/>
      <c r="K1458" s="175" t="s">
        <v>4105</v>
      </c>
      <c r="L1458" s="175"/>
      <c r="M1458" s="184"/>
      <c r="N1458" s="182" t="s">
        <v>4106</v>
      </c>
      <c r="O1458" s="182"/>
      <c r="P1458" s="184"/>
      <c r="Q1458" s="141" t="s">
        <v>4107</v>
      </c>
      <c r="R1458" s="184"/>
      <c r="S1458" s="173" t="s">
        <v>4108</v>
      </c>
      <c r="T1458" s="173"/>
      <c r="U1458" s="173"/>
      <c r="V1458" s="173"/>
      <c r="W1458" s="184"/>
      <c r="X1458" s="133"/>
      <c r="Y1458" s="133"/>
      <c r="AB1458" s="134" t="s">
        <v>9633</v>
      </c>
      <c r="AC1458" s="146" t="str" cm="1">
        <f t="array" ref="AC1458:AD1458">_xlfn.TEXTSPLIT(H1458,CHAR(10))</f>
        <v>有限会社　ウィズ</v>
      </c>
      <c r="AD1458" s="146" t="str">
        <v>訪問看護ステーションウィズ日吉</v>
      </c>
      <c r="AE1458" s="146" t="s">
        <v>8488</v>
      </c>
      <c r="AF1458" s="134" t="s">
        <v>8489</v>
      </c>
      <c r="AG1458" s="134" t="str" cm="1">
        <f t="array" ref="AG1458">_xlfn.TEXTJOIN(",",TRUE,_xlfn._xlws.FILTER(市町村コード!$B$2:$B$186,ISNUMBER(SEARCH(市町村コード!$B$2:$B$186,K1458))))</f>
        <v>函館市</v>
      </c>
      <c r="AH1458" s="134" t="s">
        <v>6713</v>
      </c>
      <c r="AI1458" s="134" t="str">
        <f t="shared" si="44"/>
        <v xml:space="preserve">
函館市日吉町４丁目１２番１８号</v>
      </c>
      <c r="AJ1458" s="134" t="str">
        <f t="shared" si="45"/>
        <v>〒041－0841</v>
      </c>
      <c r="AK1458" s="134" t="s">
        <v>7244</v>
      </c>
      <c r="AO1458" s="142" t="s">
        <v>4107</v>
      </c>
      <c r="AP1458" s="134" t="str" cm="1">
        <f t="array" ref="AP1458:AU1458">_xlfn.TEXTSPLIT(AO1458,CHAR(10))</f>
        <v>( 訪看10 )第    309 号</v>
      </c>
      <c r="AQ1458" s="134" t="str">
        <v>( 訪看24 )第    550 号</v>
      </c>
      <c r="AR1458" s="134" t="str">
        <v>( 訪看25 )第    635 号</v>
      </c>
      <c r="AS1458" s="134" t="str">
        <v>( 訪ベⅠ１ )第     56 号</v>
      </c>
      <c r="AT1458" s="134" t="str">
        <v>( 訪ベⅠ１注 )第    304 号</v>
      </c>
      <c r="AU1458" s="134" t="str">
        <v>( 訪看41 )第    170 号</v>
      </c>
      <c r="BM1458" s="134" t="s">
        <v>13413</v>
      </c>
      <c r="BN1458" s="134" t="s">
        <v>13414</v>
      </c>
      <c r="BO1458" s="134" t="s">
        <v>13415</v>
      </c>
      <c r="BP1458" s="134" t="s">
        <v>13416</v>
      </c>
      <c r="BQ1458" s="134" t="s">
        <v>13417</v>
      </c>
      <c r="BR1458" s="134" t="s">
        <v>13418</v>
      </c>
    </row>
    <row r="1459" spans="1:74" ht="129" customHeight="1" thickBot="1">
      <c r="A1459" s="133"/>
      <c r="B1459" s="184"/>
      <c r="C1459" s="140" t="s">
        <v>4109</v>
      </c>
      <c r="D1459" s="184"/>
      <c r="E1459" s="174" t="s">
        <v>4110</v>
      </c>
      <c r="F1459" s="174"/>
      <c r="G1459" s="184"/>
      <c r="H1459" s="175" t="s">
        <v>4111</v>
      </c>
      <c r="I1459" s="175"/>
      <c r="J1459" s="184"/>
      <c r="K1459" s="175" t="s">
        <v>4112</v>
      </c>
      <c r="L1459" s="175"/>
      <c r="M1459" s="184"/>
      <c r="N1459" s="182" t="s">
        <v>4113</v>
      </c>
      <c r="O1459" s="182"/>
      <c r="P1459" s="184"/>
      <c r="Q1459" s="141" t="s">
        <v>4114</v>
      </c>
      <c r="R1459" s="184"/>
      <c r="S1459" s="173" t="s">
        <v>4115</v>
      </c>
      <c r="T1459" s="173"/>
      <c r="U1459" s="173"/>
      <c r="V1459" s="173"/>
      <c r="W1459" s="184"/>
      <c r="X1459" s="133"/>
      <c r="Y1459" s="133"/>
      <c r="AB1459" s="134" t="s">
        <v>9634</v>
      </c>
      <c r="AC1459" s="146" t="str" cm="1">
        <f t="array" ref="AC1459:AD1459">_xlfn.TEXTSPLIT(H1459,CHAR(10))</f>
        <v>ＳＯＭＰＯケア株式会社</v>
      </c>
      <c r="AD1459" s="146" t="str">
        <v>ＳＯＭＰＯケア　函館昭和　訪問看護</v>
      </c>
      <c r="AE1459" s="146" t="s">
        <v>7621</v>
      </c>
      <c r="AF1459" s="134" t="s">
        <v>8490</v>
      </c>
      <c r="AG1459" s="134" t="str" cm="1">
        <f t="array" ref="AG1459">_xlfn.TEXTJOIN(",",TRUE,_xlfn._xlws.FILTER(市町村コード!$B$2:$B$186,ISNUMBER(SEARCH(市町村コード!$B$2:$B$186,K1459))))</f>
        <v>函館市</v>
      </c>
      <c r="AH1459" s="134" t="s">
        <v>6713</v>
      </c>
      <c r="AI1459" s="134" t="str">
        <f t="shared" si="44"/>
        <v xml:space="preserve">
函館市昭和４丁目３０番３５号</v>
      </c>
      <c r="AJ1459" s="134" t="str">
        <f t="shared" si="45"/>
        <v>〒041－0812</v>
      </c>
      <c r="AK1459" s="134" t="s">
        <v>7245</v>
      </c>
      <c r="AO1459" s="142" t="s">
        <v>4114</v>
      </c>
      <c r="AP1459" s="134" t="str" cm="1">
        <f t="array" ref="AP1459:AY1459">_xlfn.TEXTSPLIT(AO1459,CHAR(10))</f>
        <v>( 訪看10 )第    312 号</v>
      </c>
      <c r="AQ1459" s="134" t="str">
        <v>( 訪看23 )第   1136 号</v>
      </c>
      <c r="AR1459" s="134" t="str">
        <v>( 訪看24 )第    552 号</v>
      </c>
      <c r="AS1459" s="134" t="str">
        <v>( 訪看25 )第    639 号</v>
      </c>
      <c r="AT1459" s="134" t="str">
        <v>( 訪看機１ )第     18 号</v>
      </c>
      <c r="AU1459" s="134" t="str">
        <v>( 訪看機２ )第     51 号</v>
      </c>
      <c r="AV1459" s="134" t="str">
        <v>( 訪看34 )第    133 号</v>
      </c>
      <c r="AW1459" s="134" t="str">
        <v>( 訪ベⅠ１ )第    327 号</v>
      </c>
      <c r="AX1459" s="134" t="str">
        <v>( 訪ベⅠ１注 )第    327 号</v>
      </c>
      <c r="AY1459" s="134" t="str">
        <v>( 訪看40 )第     26 号</v>
      </c>
      <c r="BM1459" s="134" t="s">
        <v>13419</v>
      </c>
      <c r="BN1459" s="134" t="s">
        <v>13420</v>
      </c>
      <c r="BO1459" s="134" t="s">
        <v>13421</v>
      </c>
      <c r="BP1459" s="134" t="s">
        <v>13422</v>
      </c>
      <c r="BQ1459" s="134" t="s">
        <v>13423</v>
      </c>
      <c r="BR1459" s="134" t="s">
        <v>13424</v>
      </c>
      <c r="BS1459" s="134" t="s">
        <v>13425</v>
      </c>
      <c r="BT1459" s="134" t="s">
        <v>13426</v>
      </c>
      <c r="BU1459" s="134" t="s">
        <v>13427</v>
      </c>
      <c r="BV1459" s="134" t="s">
        <v>13428</v>
      </c>
    </row>
    <row r="1460" spans="1:74" ht="93" customHeight="1" thickBot="1">
      <c r="A1460" s="133"/>
      <c r="B1460" s="184"/>
      <c r="C1460" s="140" t="s">
        <v>4116</v>
      </c>
      <c r="D1460" s="184"/>
      <c r="E1460" s="174" t="s">
        <v>4117</v>
      </c>
      <c r="F1460" s="174"/>
      <c r="G1460" s="184"/>
      <c r="H1460" s="175" t="s">
        <v>4118</v>
      </c>
      <c r="I1460" s="175"/>
      <c r="J1460" s="184"/>
      <c r="K1460" s="175" t="s">
        <v>4119</v>
      </c>
      <c r="L1460" s="175"/>
      <c r="M1460" s="184"/>
      <c r="N1460" s="182" t="s">
        <v>4120</v>
      </c>
      <c r="O1460" s="182"/>
      <c r="P1460" s="184"/>
      <c r="Q1460" s="141" t="s">
        <v>4121</v>
      </c>
      <c r="R1460" s="184"/>
      <c r="S1460" s="173" t="s">
        <v>4122</v>
      </c>
      <c r="T1460" s="173"/>
      <c r="U1460" s="173"/>
      <c r="V1460" s="173"/>
      <c r="W1460" s="184"/>
      <c r="X1460" s="133"/>
      <c r="Y1460" s="133"/>
      <c r="AB1460" s="134" t="s">
        <v>9635</v>
      </c>
      <c r="AC1460" s="146" t="str" cm="1">
        <f t="array" ref="AC1460:AD1460">_xlfn.TEXTSPLIT(H1460,CHAR(10))</f>
        <v>株式会社ライフデザイン</v>
      </c>
      <c r="AD1460" s="146" t="str">
        <v>訪問看護ステーション　ライフデザイン公園前</v>
      </c>
      <c r="AE1460" s="146" t="s">
        <v>7627</v>
      </c>
      <c r="AF1460" s="134" t="s">
        <v>8491</v>
      </c>
      <c r="AG1460" s="134" t="str" cm="1">
        <f t="array" ref="AG1460">_xlfn.TEXTJOIN(",",TRUE,_xlfn._xlws.FILTER(市町村コード!$B$2:$B$186,ISNUMBER(SEARCH(市町村コード!$B$2:$B$186,K1460))))</f>
        <v>函館市</v>
      </c>
      <c r="AH1460" s="134" t="s">
        <v>6713</v>
      </c>
      <c r="AI1460" s="134" t="str">
        <f t="shared" si="44"/>
        <v xml:space="preserve">
函館市本通２丁目３９番２１号</v>
      </c>
      <c r="AJ1460" s="134" t="str">
        <f t="shared" si="45"/>
        <v>〒041－0851</v>
      </c>
      <c r="AK1460" s="134" t="s">
        <v>7246</v>
      </c>
      <c r="AO1460" s="142" t="s">
        <v>4121</v>
      </c>
      <c r="AP1460" s="134" t="str" cm="1">
        <f t="array" ref="AP1460:AV1460">_xlfn.TEXTSPLIT(AO1460,CHAR(10))</f>
        <v>( 訪看23 )第   1028 号</v>
      </c>
      <c r="AQ1460" s="134" t="str">
        <v>( 訪看24 )第    586 号</v>
      </c>
      <c r="AR1460" s="134" t="str">
        <v>( 訪看25 )第    667 号</v>
      </c>
      <c r="AS1460" s="134" t="str">
        <v>( 訪ベⅠ１ )第     23 号</v>
      </c>
      <c r="AT1460" s="134" t="str">
        <v>( 訪ベⅠ１注 )第    151 号</v>
      </c>
      <c r="AU1460" s="134" t="str">
        <v>( 訪ベⅡ１２ )第      1 号</v>
      </c>
      <c r="AV1460" s="134" t="str">
        <v>( 訪看40 )第    277 号</v>
      </c>
      <c r="BM1460" s="134" t="s">
        <v>13429</v>
      </c>
      <c r="BN1460" s="134" t="s">
        <v>13430</v>
      </c>
      <c r="BO1460" s="134" t="s">
        <v>13431</v>
      </c>
      <c r="BP1460" s="134" t="s">
        <v>13432</v>
      </c>
      <c r="BQ1460" s="134" t="s">
        <v>13433</v>
      </c>
      <c r="BR1460" s="134" t="s">
        <v>13434</v>
      </c>
      <c r="BS1460" s="134" t="s">
        <v>13435</v>
      </c>
    </row>
    <row r="1461" spans="1:74" ht="81" customHeight="1" thickBot="1">
      <c r="A1461" s="133"/>
      <c r="B1461" s="184"/>
      <c r="C1461" s="133"/>
      <c r="D1461" s="184"/>
      <c r="E1461" s="133"/>
      <c r="F1461" s="133"/>
      <c r="G1461" s="184"/>
      <c r="H1461" s="133"/>
      <c r="I1461" s="133"/>
      <c r="J1461" s="184"/>
      <c r="K1461" s="133"/>
      <c r="L1461" s="133"/>
      <c r="M1461" s="184"/>
      <c r="N1461" s="133"/>
      <c r="O1461" s="133"/>
      <c r="P1461" s="184"/>
      <c r="Q1461" s="133"/>
      <c r="R1461" s="184"/>
      <c r="S1461" s="133"/>
      <c r="T1461" s="133"/>
      <c r="U1461" s="133"/>
      <c r="V1461" s="133"/>
      <c r="W1461" s="184"/>
      <c r="X1461" s="133"/>
      <c r="Y1461" s="133"/>
      <c r="AB1461" s="134" t="s">
        <v>6911</v>
      </c>
      <c r="AC1461" s="146" t="e" cm="1">
        <f t="array" ref="AC1461">_xlfn.TEXTSPLIT(H1461,CHAR(10))</f>
        <v>#VALUE!</v>
      </c>
      <c r="AD1461" s="146"/>
      <c r="AE1461" s="146" t="e">
        <v>#VALUE!</v>
      </c>
      <c r="AG1461" s="134" t="e" cm="1" vm="1">
        <f t="array" ref="AG1461">_xlfn.TEXTJOIN(",",TRUE,_xlfn._xlws.FILTER(市町村コード!$B$2:$B$186,ISNUMBER(SEARCH(市町村コード!$B$2:$B$186,K1461))))</f>
        <v>#VALUE!</v>
      </c>
      <c r="AH1461" s="134" t="e" vm="1">
        <v>#VALUE!</v>
      </c>
      <c r="AI1461" s="134" t="str">
        <f t="shared" si="44"/>
        <v/>
      </c>
      <c r="AJ1461" s="134" t="str">
        <f t="shared" si="45"/>
        <v/>
      </c>
      <c r="AK1461" s="134" t="s">
        <v>6911</v>
      </c>
      <c r="AO1461" s="133"/>
      <c r="AP1461" s="134" t="e" cm="1">
        <f t="array" ref="AP1461">_xlfn.TEXTSPLIT(AO1461,CHAR(10))</f>
        <v>#VALUE!</v>
      </c>
      <c r="BM1461" s="134" t="e">
        <v>#VALUE!</v>
      </c>
    </row>
    <row r="1462" spans="1:74" ht="0.95" customHeight="1">
      <c r="A1462" s="133"/>
      <c r="B1462" s="183"/>
      <c r="C1462" s="183"/>
      <c r="D1462" s="183"/>
      <c r="E1462" s="183"/>
      <c r="F1462" s="183"/>
      <c r="G1462" s="183"/>
      <c r="H1462" s="183"/>
      <c r="I1462" s="183"/>
      <c r="J1462" s="183"/>
      <c r="K1462" s="183"/>
      <c r="L1462" s="183"/>
      <c r="M1462" s="183"/>
      <c r="N1462" s="183"/>
      <c r="O1462" s="183"/>
      <c r="P1462" s="183"/>
      <c r="Q1462" s="183"/>
      <c r="R1462" s="183"/>
      <c r="S1462" s="183"/>
      <c r="T1462" s="183"/>
      <c r="U1462" s="183"/>
      <c r="V1462" s="183"/>
      <c r="W1462" s="133"/>
      <c r="X1462" s="133"/>
      <c r="Y1462" s="133"/>
      <c r="AB1462" s="134" t="s">
        <v>6911</v>
      </c>
      <c r="AC1462" s="146" t="e" cm="1">
        <f t="array" ref="AC1462">_xlfn.TEXTSPLIT(H1462,CHAR(10))</f>
        <v>#VALUE!</v>
      </c>
      <c r="AD1462" s="146"/>
      <c r="AE1462" s="146" t="e">
        <v>#VALUE!</v>
      </c>
      <c r="AG1462" s="134" t="e" cm="1" vm="1">
        <f t="array" ref="AG1462">_xlfn.TEXTJOIN(",",TRUE,_xlfn._xlws.FILTER(市町村コード!$B$2:$B$186,ISNUMBER(SEARCH(市町村コード!$B$2:$B$186,K1462))))</f>
        <v>#VALUE!</v>
      </c>
      <c r="AH1462" s="134" t="e" vm="1">
        <v>#VALUE!</v>
      </c>
      <c r="AI1462" s="134" t="str">
        <f t="shared" si="44"/>
        <v/>
      </c>
      <c r="AJ1462" s="134" t="str">
        <f t="shared" si="45"/>
        <v/>
      </c>
      <c r="AK1462" s="134" t="s">
        <v>6911</v>
      </c>
      <c r="AP1462" s="134" t="e" cm="1">
        <f t="array" ref="AP1462">_xlfn.TEXTSPLIT(AO1462,CHAR(10))</f>
        <v>#VALUE!</v>
      </c>
      <c r="BM1462" s="134" t="e">
        <v>#VALUE!</v>
      </c>
    </row>
    <row r="1463" spans="1:74" ht="60" customHeight="1">
      <c r="A1463" s="133"/>
      <c r="B1463" s="133"/>
      <c r="C1463" s="133"/>
      <c r="D1463" s="133"/>
      <c r="E1463" s="133"/>
      <c r="F1463" s="133"/>
      <c r="G1463" s="133"/>
      <c r="H1463" s="133"/>
      <c r="I1463" s="133"/>
      <c r="J1463" s="133"/>
      <c r="K1463" s="133"/>
      <c r="L1463" s="133"/>
      <c r="M1463" s="133"/>
      <c r="N1463" s="133"/>
      <c r="O1463" s="133"/>
      <c r="P1463" s="133"/>
      <c r="Q1463" s="133"/>
      <c r="R1463" s="133"/>
      <c r="S1463" s="133"/>
      <c r="T1463" s="133"/>
      <c r="U1463" s="133"/>
      <c r="V1463" s="133"/>
      <c r="W1463" s="133"/>
      <c r="X1463" s="133"/>
      <c r="Y1463" s="133"/>
      <c r="AB1463" s="134" t="s">
        <v>6911</v>
      </c>
      <c r="AC1463" s="146" t="e" cm="1">
        <f t="array" ref="AC1463">_xlfn.TEXTSPLIT(H1463,CHAR(10))</f>
        <v>#VALUE!</v>
      </c>
      <c r="AD1463" s="146"/>
      <c r="AE1463" s="146" t="e">
        <v>#VALUE!</v>
      </c>
      <c r="AG1463" s="134" t="e" cm="1" vm="1">
        <f t="array" ref="AG1463">_xlfn.TEXTJOIN(",",TRUE,_xlfn._xlws.FILTER(市町村コード!$B$2:$B$186,ISNUMBER(SEARCH(市町村コード!$B$2:$B$186,K1463))))</f>
        <v>#VALUE!</v>
      </c>
      <c r="AH1463" s="134" t="e" vm="1">
        <v>#VALUE!</v>
      </c>
      <c r="AI1463" s="134" t="str">
        <f t="shared" si="44"/>
        <v/>
      </c>
      <c r="AJ1463" s="134" t="str">
        <f t="shared" si="45"/>
        <v/>
      </c>
      <c r="AK1463" s="134" t="s">
        <v>6911</v>
      </c>
      <c r="AO1463" s="133"/>
      <c r="AP1463" s="134" t="e" cm="1">
        <f t="array" ref="AP1463">_xlfn.TEXTSPLIT(AO1463,CHAR(10))</f>
        <v>#VALUE!</v>
      </c>
      <c r="BM1463" s="134" t="e">
        <v>#VALUE!</v>
      </c>
    </row>
    <row r="1464" spans="1:74" ht="12" customHeight="1">
      <c r="A1464" s="133"/>
      <c r="B1464" s="133"/>
      <c r="C1464" s="133"/>
      <c r="D1464" s="133"/>
      <c r="E1464" s="133"/>
      <c r="F1464" s="133"/>
      <c r="G1464" s="133"/>
      <c r="H1464" s="133"/>
      <c r="I1464" s="133"/>
      <c r="J1464" s="133"/>
      <c r="K1464" s="133"/>
      <c r="L1464" s="133"/>
      <c r="M1464" s="133"/>
      <c r="N1464" s="133"/>
      <c r="O1464" s="133"/>
      <c r="P1464" s="133"/>
      <c r="Q1464" s="133"/>
      <c r="R1464" s="133"/>
      <c r="S1464" s="133"/>
      <c r="T1464" s="133"/>
      <c r="U1464" s="133"/>
      <c r="V1464" s="133"/>
      <c r="W1464" s="133"/>
      <c r="X1464" s="133"/>
      <c r="Y1464" s="133"/>
      <c r="AB1464" s="134" t="s">
        <v>6911</v>
      </c>
      <c r="AC1464" s="146" t="e" cm="1">
        <f t="array" ref="AC1464">_xlfn.TEXTSPLIT(H1464,CHAR(10))</f>
        <v>#VALUE!</v>
      </c>
      <c r="AD1464" s="146"/>
      <c r="AE1464" s="146" t="e">
        <v>#VALUE!</v>
      </c>
      <c r="AG1464" s="134" t="e" cm="1" vm="1">
        <f t="array" ref="AG1464">_xlfn.TEXTJOIN(",",TRUE,_xlfn._xlws.FILTER(市町村コード!$B$2:$B$186,ISNUMBER(SEARCH(市町村コード!$B$2:$B$186,K1464))))</f>
        <v>#VALUE!</v>
      </c>
      <c r="AH1464" s="134" t="e" vm="1">
        <v>#VALUE!</v>
      </c>
      <c r="AI1464" s="134" t="str">
        <f t="shared" si="44"/>
        <v/>
      </c>
      <c r="AJ1464" s="134" t="str">
        <f t="shared" si="45"/>
        <v/>
      </c>
      <c r="AK1464" s="134" t="s">
        <v>6911</v>
      </c>
      <c r="AO1464" s="133"/>
      <c r="AP1464" s="134" t="e" cm="1">
        <f t="array" ref="AP1464">_xlfn.TEXTSPLIT(AO1464,CHAR(10))</f>
        <v>#VALUE!</v>
      </c>
      <c r="BM1464" s="134" t="e">
        <v>#VALUE!</v>
      </c>
    </row>
    <row r="1465" spans="1:74" ht="8.1" customHeight="1">
      <c r="A1465" s="133"/>
      <c r="B1465" s="133"/>
      <c r="C1465" s="133"/>
      <c r="D1465" s="133"/>
      <c r="E1465" s="133"/>
      <c r="F1465" s="133"/>
      <c r="G1465" s="133"/>
      <c r="H1465" s="133"/>
      <c r="I1465" s="178" t="s">
        <v>476</v>
      </c>
      <c r="J1465" s="178"/>
      <c r="K1465" s="178"/>
      <c r="L1465" s="133"/>
      <c r="M1465" s="133"/>
      <c r="N1465" s="133"/>
      <c r="O1465" s="133"/>
      <c r="P1465" s="133"/>
      <c r="Q1465" s="133"/>
      <c r="R1465" s="133"/>
      <c r="S1465" s="133"/>
      <c r="T1465" s="133"/>
      <c r="U1465" s="133"/>
      <c r="V1465" s="133"/>
      <c r="W1465" s="133"/>
      <c r="X1465" s="133"/>
      <c r="Y1465" s="133"/>
      <c r="AB1465" s="134" t="s">
        <v>6911</v>
      </c>
      <c r="AC1465" s="146" t="e" cm="1">
        <f t="array" ref="AC1465">_xlfn.TEXTSPLIT(H1465,CHAR(10))</f>
        <v>#VALUE!</v>
      </c>
      <c r="AD1465" s="146"/>
      <c r="AE1465" s="146" t="e">
        <v>#VALUE!</v>
      </c>
      <c r="AG1465" s="134" t="e" cm="1" vm="1">
        <f t="array" ref="AG1465">_xlfn.TEXTJOIN(",",TRUE,_xlfn._xlws.FILTER(市町村コード!$B$2:$B$186,ISNUMBER(SEARCH(市町村コード!$B$2:$B$186,K1465))))</f>
        <v>#VALUE!</v>
      </c>
      <c r="AH1465" s="134" t="e" vm="1">
        <v>#VALUE!</v>
      </c>
      <c r="AI1465" s="134" t="str">
        <f t="shared" si="44"/>
        <v/>
      </c>
      <c r="AJ1465" s="134" t="str">
        <f t="shared" si="45"/>
        <v/>
      </c>
      <c r="AK1465" s="134" t="s">
        <v>6911</v>
      </c>
      <c r="AO1465" s="133"/>
      <c r="AP1465" s="134" t="e" cm="1">
        <f t="array" ref="AP1465">_xlfn.TEXTSPLIT(AO1465,CHAR(10))</f>
        <v>#VALUE!</v>
      </c>
      <c r="BM1465" s="134" t="e">
        <v>#VALUE!</v>
      </c>
    </row>
    <row r="1466" spans="1:74" ht="12" customHeight="1">
      <c r="A1466" s="133"/>
      <c r="B1466" s="179"/>
      <c r="C1466" s="179"/>
      <c r="D1466" s="179"/>
      <c r="E1466" s="179"/>
      <c r="F1466" s="133"/>
      <c r="G1466" s="133"/>
      <c r="H1466" s="133"/>
      <c r="I1466" s="178"/>
      <c r="J1466" s="178"/>
      <c r="K1466" s="178"/>
      <c r="L1466" s="133"/>
      <c r="M1466" s="133"/>
      <c r="N1466" s="133"/>
      <c r="O1466" s="133"/>
      <c r="P1466" s="133"/>
      <c r="Q1466" s="133"/>
      <c r="R1466" s="133"/>
      <c r="S1466" s="133"/>
      <c r="T1466" s="133"/>
      <c r="U1466" s="133"/>
      <c r="V1466" s="133"/>
      <c r="W1466" s="133"/>
      <c r="X1466" s="133"/>
      <c r="Y1466" s="133"/>
      <c r="AB1466" s="134" t="s">
        <v>6911</v>
      </c>
      <c r="AC1466" s="146" t="e" cm="1">
        <f t="array" ref="AC1466">_xlfn.TEXTSPLIT(H1466,CHAR(10))</f>
        <v>#VALUE!</v>
      </c>
      <c r="AD1466" s="146"/>
      <c r="AE1466" s="146" t="e">
        <v>#VALUE!</v>
      </c>
      <c r="AG1466" s="134" t="e" cm="1" vm="1">
        <f t="array" ref="AG1466">_xlfn.TEXTJOIN(",",TRUE,_xlfn._xlws.FILTER(市町村コード!$B$2:$B$186,ISNUMBER(SEARCH(市町村コード!$B$2:$B$186,K1466))))</f>
        <v>#VALUE!</v>
      </c>
      <c r="AH1466" s="134" t="e" vm="1">
        <v>#VALUE!</v>
      </c>
      <c r="AI1466" s="134" t="str">
        <f t="shared" si="44"/>
        <v/>
      </c>
      <c r="AJ1466" s="134" t="str">
        <f t="shared" si="45"/>
        <v/>
      </c>
      <c r="AK1466" s="134" t="s">
        <v>6911</v>
      </c>
      <c r="AO1466" s="133"/>
      <c r="AP1466" s="134" t="e" cm="1">
        <f t="array" ref="AP1466">_xlfn.TEXTSPLIT(AO1466,CHAR(10))</f>
        <v>#VALUE!</v>
      </c>
      <c r="BM1466" s="134" t="e">
        <v>#VALUE!</v>
      </c>
    </row>
    <row r="1467" spans="1:74" ht="14.1" customHeight="1">
      <c r="A1467" s="133"/>
      <c r="B1467" s="133"/>
      <c r="C1467" s="180" t="s">
        <v>477</v>
      </c>
      <c r="D1467" s="180"/>
      <c r="E1467" s="180"/>
      <c r="F1467" s="180"/>
      <c r="G1467" s="180"/>
      <c r="H1467" s="180"/>
      <c r="I1467" s="180"/>
      <c r="J1467" s="180"/>
      <c r="K1467" s="180"/>
      <c r="L1467" s="133"/>
      <c r="M1467" s="133"/>
      <c r="N1467" s="133"/>
      <c r="O1467" s="181" t="s">
        <v>478</v>
      </c>
      <c r="P1467" s="181"/>
      <c r="Q1467" s="181"/>
      <c r="R1467" s="181"/>
      <c r="S1467" s="181"/>
      <c r="T1467" s="135" t="s">
        <v>1133</v>
      </c>
      <c r="U1467" s="136" t="s">
        <v>480</v>
      </c>
      <c r="V1467" s="133"/>
      <c r="W1467" s="133"/>
      <c r="X1467" s="133"/>
      <c r="Y1467" s="133"/>
      <c r="AB1467" s="134" t="s">
        <v>6911</v>
      </c>
      <c r="AC1467" s="146" t="e" cm="1">
        <f t="array" ref="AC1467">_xlfn.TEXTSPLIT(H1467,CHAR(10))</f>
        <v>#VALUE!</v>
      </c>
      <c r="AD1467" s="146"/>
      <c r="AE1467" s="146" t="e">
        <v>#VALUE!</v>
      </c>
      <c r="AG1467" s="134" t="e" cm="1" vm="1">
        <f t="array" ref="AG1467">_xlfn.TEXTJOIN(",",TRUE,_xlfn._xlws.FILTER(市町村コード!$B$2:$B$186,ISNUMBER(SEARCH(市町村コード!$B$2:$B$186,K1467))))</f>
        <v>#VALUE!</v>
      </c>
      <c r="AH1467" s="134" t="e" vm="1">
        <v>#VALUE!</v>
      </c>
      <c r="AI1467" s="134" t="str">
        <f t="shared" si="44"/>
        <v/>
      </c>
      <c r="AJ1467" s="134" t="str">
        <f t="shared" si="45"/>
        <v/>
      </c>
      <c r="AK1467" s="134" t="s">
        <v>6911</v>
      </c>
      <c r="AP1467" s="134" t="e" cm="1">
        <f t="array" ref="AP1467">_xlfn.TEXTSPLIT(AO1467,CHAR(10))</f>
        <v>#VALUE!</v>
      </c>
      <c r="BM1467" s="134" t="e">
        <v>#VALUE!</v>
      </c>
    </row>
    <row r="1468" spans="1:74" ht="0.95" customHeight="1" thickBot="1">
      <c r="A1468" s="133"/>
      <c r="B1468" s="133"/>
      <c r="C1468" s="133"/>
      <c r="D1468" s="133"/>
      <c r="E1468" s="133"/>
      <c r="F1468" s="133"/>
      <c r="G1468" s="133"/>
      <c r="H1468" s="133"/>
      <c r="I1468" s="133"/>
      <c r="J1468" s="133"/>
      <c r="K1468" s="133"/>
      <c r="L1468" s="133"/>
      <c r="M1468" s="133"/>
      <c r="N1468" s="133"/>
      <c r="O1468" s="133"/>
      <c r="P1468" s="133"/>
      <c r="Q1468" s="133"/>
      <c r="R1468" s="133"/>
      <c r="S1468" s="133"/>
      <c r="T1468" s="133"/>
      <c r="U1468" s="133"/>
      <c r="V1468" s="133"/>
      <c r="W1468" s="133"/>
      <c r="X1468" s="133"/>
      <c r="Y1468" s="133"/>
      <c r="AB1468" s="134" t="s">
        <v>6911</v>
      </c>
      <c r="AC1468" s="146" t="e" cm="1">
        <f t="array" ref="AC1468">_xlfn.TEXTSPLIT(H1468,CHAR(10))</f>
        <v>#VALUE!</v>
      </c>
      <c r="AD1468" s="146"/>
      <c r="AE1468" s="146" t="e">
        <v>#VALUE!</v>
      </c>
      <c r="AG1468" s="134" t="e" cm="1" vm="1">
        <f t="array" ref="AG1468">_xlfn.TEXTJOIN(",",TRUE,_xlfn._xlws.FILTER(市町村コード!$B$2:$B$186,ISNUMBER(SEARCH(市町村コード!$B$2:$B$186,K1468))))</f>
        <v>#VALUE!</v>
      </c>
      <c r="AH1468" s="134" t="e" vm="1">
        <v>#VALUE!</v>
      </c>
      <c r="AI1468" s="134" t="str">
        <f t="shared" si="44"/>
        <v/>
      </c>
      <c r="AJ1468" s="134" t="str">
        <f t="shared" si="45"/>
        <v/>
      </c>
      <c r="AK1468" s="134" t="s">
        <v>6911</v>
      </c>
      <c r="AO1468" s="133"/>
      <c r="AP1468" s="134" t="e" cm="1">
        <f t="array" ref="AP1468">_xlfn.TEXTSPLIT(AO1468,CHAR(10))</f>
        <v>#VALUE!</v>
      </c>
      <c r="BM1468" s="134" t="e">
        <v>#VALUE!</v>
      </c>
    </row>
    <row r="1469" spans="1:74" ht="0.95" customHeight="1">
      <c r="A1469" s="133"/>
      <c r="B1469" s="176"/>
      <c r="C1469" s="176"/>
      <c r="D1469" s="176"/>
      <c r="E1469" s="176"/>
      <c r="F1469" s="176"/>
      <c r="G1469" s="176"/>
      <c r="H1469" s="176"/>
      <c r="I1469" s="176"/>
      <c r="J1469" s="176"/>
      <c r="K1469" s="176"/>
      <c r="L1469" s="176"/>
      <c r="M1469" s="176"/>
      <c r="N1469" s="176"/>
      <c r="O1469" s="176"/>
      <c r="P1469" s="176"/>
      <c r="Q1469" s="176"/>
      <c r="R1469" s="176"/>
      <c r="S1469" s="176"/>
      <c r="T1469" s="176"/>
      <c r="U1469" s="176"/>
      <c r="V1469" s="176"/>
      <c r="W1469" s="176"/>
      <c r="X1469" s="133"/>
      <c r="Y1469" s="133"/>
      <c r="AB1469" s="134" t="s">
        <v>6911</v>
      </c>
      <c r="AC1469" s="146" t="e" cm="1">
        <f t="array" ref="AC1469">_xlfn.TEXTSPLIT(H1469,CHAR(10))</f>
        <v>#VALUE!</v>
      </c>
      <c r="AD1469" s="146"/>
      <c r="AE1469" s="146" t="e">
        <v>#VALUE!</v>
      </c>
      <c r="AG1469" s="134" t="e" cm="1" vm="1">
        <f t="array" ref="AG1469">_xlfn.TEXTJOIN(",",TRUE,_xlfn._xlws.FILTER(市町村コード!$B$2:$B$186,ISNUMBER(SEARCH(市町村コード!$B$2:$B$186,K1469))))</f>
        <v>#VALUE!</v>
      </c>
      <c r="AH1469" s="134" t="e" vm="1">
        <v>#VALUE!</v>
      </c>
      <c r="AI1469" s="134" t="str">
        <f t="shared" si="44"/>
        <v/>
      </c>
      <c r="AJ1469" s="134" t="str">
        <f t="shared" si="45"/>
        <v/>
      </c>
      <c r="AK1469" s="134" t="s">
        <v>6911</v>
      </c>
      <c r="AP1469" s="134" t="e" cm="1">
        <f t="array" ref="AP1469">_xlfn.TEXTSPLIT(AO1469,CHAR(10))</f>
        <v>#VALUE!</v>
      </c>
      <c r="BM1469" s="134" t="e">
        <v>#VALUE!</v>
      </c>
    </row>
    <row r="1470" spans="1:74" ht="15.95" customHeight="1" thickBot="1">
      <c r="A1470" s="133"/>
      <c r="B1470" s="137"/>
      <c r="C1470" s="138" t="s">
        <v>481</v>
      </c>
      <c r="D1470" s="137"/>
      <c r="E1470" s="177" t="s">
        <v>482</v>
      </c>
      <c r="F1470" s="177"/>
      <c r="G1470" s="137"/>
      <c r="H1470" s="177" t="s">
        <v>483</v>
      </c>
      <c r="I1470" s="177"/>
      <c r="J1470" s="137"/>
      <c r="K1470" s="177" t="s">
        <v>484</v>
      </c>
      <c r="L1470" s="177"/>
      <c r="M1470" s="137"/>
      <c r="N1470" s="177" t="s">
        <v>485</v>
      </c>
      <c r="O1470" s="177"/>
      <c r="P1470" s="137"/>
      <c r="Q1470" s="139" t="s">
        <v>486</v>
      </c>
      <c r="R1470" s="137"/>
      <c r="S1470" s="177" t="s">
        <v>487</v>
      </c>
      <c r="T1470" s="177"/>
      <c r="U1470" s="177"/>
      <c r="V1470" s="177"/>
      <c r="W1470" s="137"/>
      <c r="X1470" s="133"/>
      <c r="Y1470" s="133"/>
      <c r="AB1470" s="134" t="s">
        <v>482</v>
      </c>
      <c r="AC1470" s="146" t="str" cm="1">
        <f t="array" ref="AC1470">_xlfn.TEXTSPLIT(H1470,CHAR(10))</f>
        <v>事業者名/事業所名</v>
      </c>
      <c r="AD1470" s="146"/>
      <c r="AE1470" s="146" t="s">
        <v>483</v>
      </c>
      <c r="AG1470" s="134" t="e" cm="1" vm="1">
        <f t="array" ref="AG1470">_xlfn.TEXTJOIN(",",TRUE,_xlfn._xlws.FILTER(市町村コード!$B$2:$B$186,ISNUMBER(SEARCH(市町村コード!$B$2:$B$186,K1470))))</f>
        <v>#VALUE!</v>
      </c>
      <c r="AH1470" s="134" t="e" vm="1">
        <v>#VALUE!</v>
      </c>
      <c r="AI1470" s="134" t="str">
        <f t="shared" si="44"/>
        <v/>
      </c>
      <c r="AJ1470" s="134" t="str">
        <f t="shared" si="45"/>
        <v>事業所所在地</v>
      </c>
      <c r="AK1470" s="134" t="s">
        <v>484</v>
      </c>
      <c r="AO1470" s="139" t="s">
        <v>486</v>
      </c>
      <c r="AP1470" s="134" t="str" cm="1">
        <f t="array" ref="AP1470">_xlfn.TEXTSPLIT(AO1470,CHAR(10))</f>
        <v>受理番号</v>
      </c>
      <c r="BM1470" s="134" t="s">
        <v>486</v>
      </c>
    </row>
    <row r="1471" spans="1:74" ht="111" customHeight="1" thickBot="1">
      <c r="A1471" s="133"/>
      <c r="B1471" s="184"/>
      <c r="C1471" s="140" t="s">
        <v>4123</v>
      </c>
      <c r="D1471" s="184"/>
      <c r="E1471" s="174" t="s">
        <v>4124</v>
      </c>
      <c r="F1471" s="174"/>
      <c r="G1471" s="184"/>
      <c r="H1471" s="175" t="s">
        <v>4125</v>
      </c>
      <c r="I1471" s="175"/>
      <c r="J1471" s="184"/>
      <c r="K1471" s="175" t="s">
        <v>4126</v>
      </c>
      <c r="L1471" s="175"/>
      <c r="M1471" s="184"/>
      <c r="N1471" s="182" t="s">
        <v>4127</v>
      </c>
      <c r="O1471" s="182"/>
      <c r="P1471" s="184"/>
      <c r="Q1471" s="141" t="s">
        <v>4128</v>
      </c>
      <c r="R1471" s="184"/>
      <c r="S1471" s="173" t="s">
        <v>4129</v>
      </c>
      <c r="T1471" s="173"/>
      <c r="U1471" s="173"/>
      <c r="V1471" s="173"/>
      <c r="W1471" s="184"/>
      <c r="X1471" s="133"/>
      <c r="Y1471" s="133"/>
      <c r="AB1471" s="134" t="s">
        <v>9636</v>
      </c>
      <c r="AC1471" s="146" t="str" cm="1">
        <f t="array" ref="AC1471:AD1471">_xlfn.TEXTSPLIT(H1471,CHAR(10))</f>
        <v>合同会社ここから</v>
      </c>
      <c r="AD1471" s="146" t="str">
        <v>訪問看護ステーションつなぐ</v>
      </c>
      <c r="AE1471" s="146" t="s">
        <v>8021</v>
      </c>
      <c r="AF1471" s="134" t="s">
        <v>8492</v>
      </c>
      <c r="AG1471" s="134" t="str" cm="1">
        <f t="array" ref="AG1471">_xlfn.TEXTJOIN(",",TRUE,_xlfn._xlws.FILTER(市町村コード!$B$2:$B$186,ISNUMBER(SEARCH(市町村コード!$B$2:$B$186,K1471))))</f>
        <v>函館市</v>
      </c>
      <c r="AH1471" s="134" t="s">
        <v>6713</v>
      </c>
      <c r="AI1471" s="134" t="str">
        <f t="shared" si="44"/>
        <v xml:space="preserve">
函館市高盛町１７番１９号</v>
      </c>
      <c r="AJ1471" s="134" t="str">
        <f t="shared" si="45"/>
        <v>〒040－0024</v>
      </c>
      <c r="AK1471" s="134" t="s">
        <v>7247</v>
      </c>
      <c r="AO1471" s="142" t="s">
        <v>4128</v>
      </c>
      <c r="AP1471" s="134" t="str" cm="1">
        <f t="array" ref="AP1471:AY1471">_xlfn.TEXTSPLIT(AO1471,CHAR(10))</f>
        <v>( 訪看10 )第    540 号</v>
      </c>
      <c r="AQ1471" s="134" t="str">
        <v>( 訪看23 )第    601 号</v>
      </c>
      <c r="AR1471" s="134" t="str">
        <v>( 訪看25 )第    675 号</v>
      </c>
      <c r="AS1471" s="134" t="str">
        <v>( 訪看27 )第    261 号</v>
      </c>
      <c r="AT1471" s="134" t="str">
        <v>( 訪看28 )第    166 号</v>
      </c>
      <c r="AU1471" s="134" t="str">
        <v>( 訪看34 )第    410 号</v>
      </c>
      <c r="AV1471" s="134" t="str">
        <v>( 訪看35 )第     45 号</v>
      </c>
      <c r="AW1471" s="134" t="str">
        <v>( 訪ベⅠ１ )第     58 号</v>
      </c>
      <c r="AX1471" s="134" t="str">
        <v>( 訪ベⅠ１注 )第     83 号</v>
      </c>
      <c r="AY1471" s="134" t="str">
        <v>( 訪看40 )第    109 号</v>
      </c>
      <c r="BM1471" s="134" t="s">
        <v>13436</v>
      </c>
      <c r="BN1471" s="134" t="s">
        <v>13437</v>
      </c>
      <c r="BO1471" s="134" t="s">
        <v>13438</v>
      </c>
      <c r="BP1471" s="134" t="s">
        <v>13439</v>
      </c>
      <c r="BQ1471" s="134" t="s">
        <v>13440</v>
      </c>
      <c r="BR1471" s="134" t="s">
        <v>13441</v>
      </c>
      <c r="BS1471" s="134" t="s">
        <v>13442</v>
      </c>
      <c r="BT1471" s="134" t="s">
        <v>13443</v>
      </c>
      <c r="BU1471" s="134" t="s">
        <v>13444</v>
      </c>
      <c r="BV1471" s="134" t="s">
        <v>13445</v>
      </c>
    </row>
    <row r="1472" spans="1:74" ht="93" customHeight="1" thickBot="1">
      <c r="A1472" s="133"/>
      <c r="B1472" s="184"/>
      <c r="C1472" s="140" t="s">
        <v>4130</v>
      </c>
      <c r="D1472" s="184"/>
      <c r="E1472" s="174" t="s">
        <v>4131</v>
      </c>
      <c r="F1472" s="174"/>
      <c r="G1472" s="184"/>
      <c r="H1472" s="175" t="s">
        <v>4132</v>
      </c>
      <c r="I1472" s="175"/>
      <c r="J1472" s="184"/>
      <c r="K1472" s="175" t="s">
        <v>4133</v>
      </c>
      <c r="L1472" s="175"/>
      <c r="M1472" s="184"/>
      <c r="N1472" s="182" t="s">
        <v>4134</v>
      </c>
      <c r="O1472" s="182"/>
      <c r="P1472" s="184"/>
      <c r="Q1472" s="141" t="s">
        <v>4135</v>
      </c>
      <c r="R1472" s="184"/>
      <c r="S1472" s="173" t="s">
        <v>4136</v>
      </c>
      <c r="T1472" s="173"/>
      <c r="U1472" s="173"/>
      <c r="V1472" s="173"/>
      <c r="W1472" s="184"/>
      <c r="X1472" s="133"/>
      <c r="Y1472" s="133"/>
      <c r="AB1472" s="134" t="s">
        <v>9637</v>
      </c>
      <c r="AC1472" s="146" t="str" cm="1">
        <f t="array" ref="AC1472:AD1472">_xlfn.TEXTSPLIT(H1472,CHAR(10))</f>
        <v>医療法人　徳洲会</v>
      </c>
      <c r="AD1472" s="146" t="str">
        <v>訪問看護ステーション　きょうあい</v>
      </c>
      <c r="AE1472" s="146" t="s">
        <v>8493</v>
      </c>
      <c r="AF1472" s="134" t="s">
        <v>8494</v>
      </c>
      <c r="AG1472" s="134" t="str" cm="1">
        <f t="array" ref="AG1472">_xlfn.TEXTJOIN(",",TRUE,_xlfn._xlws.FILTER(市町村コード!$B$2:$B$186,ISNUMBER(SEARCH(市町村コード!$B$2:$B$186,K1472))))</f>
        <v>函館市</v>
      </c>
      <c r="AH1472" s="134" t="s">
        <v>6713</v>
      </c>
      <c r="AI1472" s="134" t="str">
        <f t="shared" si="44"/>
        <v xml:space="preserve">
函館市中島町７番２１号</v>
      </c>
      <c r="AJ1472" s="134" t="str">
        <f t="shared" si="45"/>
        <v>〒040－8577</v>
      </c>
      <c r="AK1472" s="134" t="s">
        <v>7248</v>
      </c>
      <c r="AO1472" s="142" t="s">
        <v>4135</v>
      </c>
      <c r="AP1472" s="134" t="str" cm="1">
        <f t="array" ref="AP1472:AW1472">_xlfn.TEXTSPLIT(AO1472,CHAR(10))</f>
        <v>( 訪看10 )第    462 号</v>
      </c>
      <c r="AQ1472" s="134" t="str">
        <v>( 訪看24 )第    608 号</v>
      </c>
      <c r="AR1472" s="134" t="str">
        <v>( 訪看25 )第    682 号</v>
      </c>
      <c r="AS1472" s="134" t="str">
        <v>( 訪看27 )第    203 号</v>
      </c>
      <c r="AT1472" s="134" t="str">
        <v>( 訪看28 )第    125 号</v>
      </c>
      <c r="AU1472" s="134" t="str">
        <v>( 訪ベⅠ１ )第     59 号</v>
      </c>
      <c r="AV1472" s="134" t="str">
        <v>( 訪ベⅠ１注 )第     64 号</v>
      </c>
      <c r="AW1472" s="134" t="str">
        <v>( 訪看40 )第    145 号</v>
      </c>
      <c r="BM1472" s="134" t="s">
        <v>13446</v>
      </c>
      <c r="BN1472" s="134" t="s">
        <v>13447</v>
      </c>
      <c r="BO1472" s="134" t="s">
        <v>13448</v>
      </c>
      <c r="BP1472" s="134" t="s">
        <v>13449</v>
      </c>
      <c r="BQ1472" s="134" t="s">
        <v>13450</v>
      </c>
      <c r="BR1472" s="134" t="s">
        <v>13451</v>
      </c>
      <c r="BS1472" s="134" t="s">
        <v>13452</v>
      </c>
      <c r="BT1472" s="134" t="s">
        <v>13453</v>
      </c>
    </row>
    <row r="1473" spans="1:75" ht="57" customHeight="1" thickBot="1">
      <c r="A1473" s="133"/>
      <c r="B1473" s="184"/>
      <c r="C1473" s="140" t="s">
        <v>4137</v>
      </c>
      <c r="D1473" s="184"/>
      <c r="E1473" s="174" t="s">
        <v>4138</v>
      </c>
      <c r="F1473" s="174"/>
      <c r="G1473" s="184"/>
      <c r="H1473" s="175" t="s">
        <v>4139</v>
      </c>
      <c r="I1473" s="175"/>
      <c r="J1473" s="184"/>
      <c r="K1473" s="175" t="s">
        <v>4140</v>
      </c>
      <c r="L1473" s="175"/>
      <c r="M1473" s="184"/>
      <c r="N1473" s="182" t="s">
        <v>4141</v>
      </c>
      <c r="O1473" s="182"/>
      <c r="P1473" s="184"/>
      <c r="Q1473" s="141" t="s">
        <v>4142</v>
      </c>
      <c r="R1473" s="184"/>
      <c r="S1473" s="173" t="s">
        <v>4143</v>
      </c>
      <c r="T1473" s="173"/>
      <c r="U1473" s="173"/>
      <c r="V1473" s="173"/>
      <c r="W1473" s="184"/>
      <c r="X1473" s="133"/>
      <c r="Y1473" s="133"/>
      <c r="AB1473" s="134" t="s">
        <v>9638</v>
      </c>
      <c r="AC1473" s="146" t="str" cm="1">
        <f t="array" ref="AC1473:AD1473">_xlfn.TEXTSPLIT(H1473,CHAR(10))</f>
        <v>株式会社ケア・アール</v>
      </c>
      <c r="AD1473" s="146" t="str">
        <v>訪問看護ステーションあーる</v>
      </c>
      <c r="AE1473" s="146" t="s">
        <v>8495</v>
      </c>
      <c r="AF1473" s="134" t="s">
        <v>8496</v>
      </c>
      <c r="AG1473" s="134" t="str" cm="1">
        <f t="array" ref="AG1473">_xlfn.TEXTJOIN(",",TRUE,_xlfn._xlws.FILTER(市町村コード!$B$2:$B$186,ISNUMBER(SEARCH(市町村コード!$B$2:$B$186,K1473))))</f>
        <v>函館市</v>
      </c>
      <c r="AH1473" s="134" t="s">
        <v>6713</v>
      </c>
      <c r="AI1473" s="134" t="str">
        <f t="shared" si="44"/>
        <v xml:space="preserve">
函館市本町３５番１号</v>
      </c>
      <c r="AJ1473" s="134" t="str">
        <f t="shared" si="45"/>
        <v>〒040－0011</v>
      </c>
      <c r="AK1473" s="134" t="s">
        <v>7249</v>
      </c>
      <c r="AO1473" s="142" t="s">
        <v>4142</v>
      </c>
      <c r="AP1473" s="134" t="str" cm="1">
        <f t="array" ref="AP1473:AU1473">_xlfn.TEXTSPLIT(AO1473,CHAR(10))</f>
        <v>( 訪看10 )第    572 号</v>
      </c>
      <c r="AQ1473" s="134" t="str">
        <v>( 訪看24 )第    665 号</v>
      </c>
      <c r="AR1473" s="134" t="str">
        <v>( 訪看25 )第    738 号</v>
      </c>
      <c r="AS1473" s="134" t="str">
        <v>( 訪看27 )第    278 号</v>
      </c>
      <c r="AT1473" s="134" t="str">
        <v>( 訪看34 )第    281 号</v>
      </c>
      <c r="AU1473" s="134" t="str">
        <v>( 訪看41 )第     74 号</v>
      </c>
      <c r="BM1473" s="134" t="s">
        <v>13454</v>
      </c>
      <c r="BN1473" s="134" t="s">
        <v>13455</v>
      </c>
      <c r="BO1473" s="134" t="s">
        <v>13456</v>
      </c>
      <c r="BP1473" s="134" t="s">
        <v>13457</v>
      </c>
      <c r="BQ1473" s="134" t="s">
        <v>13458</v>
      </c>
      <c r="BR1473" s="134" t="s">
        <v>13459</v>
      </c>
    </row>
    <row r="1474" spans="1:75" ht="111" customHeight="1" thickBot="1">
      <c r="A1474" s="133"/>
      <c r="B1474" s="184"/>
      <c r="C1474" s="140" t="s">
        <v>4144</v>
      </c>
      <c r="D1474" s="184"/>
      <c r="E1474" s="174" t="s">
        <v>4145</v>
      </c>
      <c r="F1474" s="174"/>
      <c r="G1474" s="184"/>
      <c r="H1474" s="175" t="s">
        <v>4146</v>
      </c>
      <c r="I1474" s="175"/>
      <c r="J1474" s="184"/>
      <c r="K1474" s="175" t="s">
        <v>4147</v>
      </c>
      <c r="L1474" s="175"/>
      <c r="M1474" s="184"/>
      <c r="N1474" s="182" t="s">
        <v>4148</v>
      </c>
      <c r="O1474" s="182"/>
      <c r="P1474" s="184"/>
      <c r="Q1474" s="141" t="s">
        <v>4149</v>
      </c>
      <c r="R1474" s="184"/>
      <c r="S1474" s="173" t="s">
        <v>4150</v>
      </c>
      <c r="T1474" s="173"/>
      <c r="U1474" s="173"/>
      <c r="V1474" s="173"/>
      <c r="W1474" s="184"/>
      <c r="X1474" s="133"/>
      <c r="Y1474" s="133"/>
      <c r="AB1474" s="134" t="s">
        <v>9639</v>
      </c>
      <c r="AC1474" s="146" t="str" cm="1">
        <f t="array" ref="AC1474:AD1474">_xlfn.TEXTSPLIT(H1474,CHAR(10))</f>
        <v>株式会社　みすずメディカルグループ</v>
      </c>
      <c r="AD1474" s="146" t="str">
        <v>訪問看護ステーションエクラ</v>
      </c>
      <c r="AE1474" s="146" t="s">
        <v>8497</v>
      </c>
      <c r="AF1474" s="134" t="s">
        <v>8498</v>
      </c>
      <c r="AG1474" s="134" t="str" cm="1">
        <f t="array" ref="AG1474">_xlfn.TEXTJOIN(",",TRUE,_xlfn._xlws.FILTER(市町村コード!$B$2:$B$186,ISNUMBER(SEARCH(市町村コード!$B$2:$B$186,K1474))))</f>
        <v>函館市</v>
      </c>
      <c r="AH1474" s="134" t="s">
        <v>6713</v>
      </c>
      <c r="AI1474" s="134" t="str">
        <f t="shared" si="44"/>
        <v xml:space="preserve">
函館市日吉町４丁目１６番２１号コンテ日吉７号室</v>
      </c>
      <c r="AJ1474" s="134" t="str">
        <f t="shared" si="45"/>
        <v>〒041－0841</v>
      </c>
      <c r="AK1474" s="134" t="s">
        <v>7244</v>
      </c>
      <c r="AO1474" s="142" t="s">
        <v>4149</v>
      </c>
      <c r="AP1474" s="134" t="str" cm="1">
        <f t="array" ref="AP1474:AZ1474">_xlfn.TEXTSPLIT(AO1474,CHAR(10))</f>
        <v>( 訪看10 )第    775 号</v>
      </c>
      <c r="AQ1474" s="134" t="str">
        <v>( 訪看23 )第    639 号</v>
      </c>
      <c r="AR1474" s="134" t="str">
        <v>( 訪看25 )第    713 号</v>
      </c>
      <c r="AS1474" s="134" t="str">
        <v>( 訪看26 )第     36 号</v>
      </c>
      <c r="AT1474" s="134" t="str">
        <v>( 訪看27 )第    456 号</v>
      </c>
      <c r="AU1474" s="134" t="str">
        <v>( 訪看28 )第    300 号</v>
      </c>
      <c r="AV1474" s="134" t="str">
        <v>( 訪看34 )第      5 号</v>
      </c>
      <c r="AW1474" s="134" t="str">
        <v>( 訪看35 )第     36 号</v>
      </c>
      <c r="AX1474" s="134" t="str">
        <v>( 訪看37 )第     16 号</v>
      </c>
      <c r="AY1474" s="134" t="str">
        <v>( 訪ベⅠ１ )第    627 号</v>
      </c>
      <c r="AZ1474" s="134" t="str">
        <v>( 訪看40 )第     63 号</v>
      </c>
      <c r="BM1474" s="134" t="s">
        <v>13460</v>
      </c>
      <c r="BN1474" s="134" t="s">
        <v>13461</v>
      </c>
      <c r="BO1474" s="134" t="s">
        <v>13462</v>
      </c>
      <c r="BP1474" s="134" t="s">
        <v>13463</v>
      </c>
      <c r="BQ1474" s="134" t="s">
        <v>13464</v>
      </c>
      <c r="BR1474" s="134" t="s">
        <v>13465</v>
      </c>
      <c r="BS1474" s="134" t="s">
        <v>13466</v>
      </c>
      <c r="BT1474" s="134" t="s">
        <v>13467</v>
      </c>
      <c r="BU1474" s="134" t="s">
        <v>13468</v>
      </c>
      <c r="BV1474" s="134" t="s">
        <v>13469</v>
      </c>
      <c r="BW1474" s="134" t="s">
        <v>13470</v>
      </c>
    </row>
    <row r="1475" spans="1:75" ht="84" customHeight="1" thickBot="1">
      <c r="A1475" s="133"/>
      <c r="B1475" s="184"/>
      <c r="C1475" s="140" t="s">
        <v>4151</v>
      </c>
      <c r="D1475" s="184"/>
      <c r="E1475" s="174" t="s">
        <v>4152</v>
      </c>
      <c r="F1475" s="174"/>
      <c r="G1475" s="184"/>
      <c r="H1475" s="175" t="s">
        <v>4153</v>
      </c>
      <c r="I1475" s="175"/>
      <c r="J1475" s="184"/>
      <c r="K1475" s="175" t="s">
        <v>4154</v>
      </c>
      <c r="L1475" s="175"/>
      <c r="M1475" s="184"/>
      <c r="N1475" s="182" t="s">
        <v>4155</v>
      </c>
      <c r="O1475" s="182"/>
      <c r="P1475" s="184"/>
      <c r="Q1475" s="141" t="s">
        <v>4156</v>
      </c>
      <c r="R1475" s="184"/>
      <c r="S1475" s="173" t="s">
        <v>4157</v>
      </c>
      <c r="T1475" s="173"/>
      <c r="U1475" s="173"/>
      <c r="V1475" s="173"/>
      <c r="W1475" s="184"/>
      <c r="X1475" s="133"/>
      <c r="Y1475" s="133"/>
      <c r="AB1475" s="134" t="s">
        <v>9640</v>
      </c>
      <c r="AC1475" s="146" t="str" cm="1">
        <f t="array" ref="AC1475:AD1475">_xlfn.TEXTSPLIT(H1475,CHAR(10))</f>
        <v>株式会社絆メディカルグループ</v>
      </c>
      <c r="AD1475" s="146" t="str">
        <v>訪問看護ステーションがじゅまる</v>
      </c>
      <c r="AE1475" s="146" t="s">
        <v>7803</v>
      </c>
      <c r="AF1475" s="134" t="s">
        <v>8499</v>
      </c>
      <c r="AG1475" s="134" t="str" cm="1">
        <f t="array" ref="AG1475">_xlfn.TEXTJOIN(",",TRUE,_xlfn._xlws.FILTER(市町村コード!$B$2:$B$186,ISNUMBER(SEARCH(市町村コード!$B$2:$B$186,K1475))))</f>
        <v>函館市</v>
      </c>
      <c r="AH1475" s="134" t="s">
        <v>6713</v>
      </c>
      <c r="AI1475" s="134" t="str">
        <f t="shared" si="44"/>
        <v xml:space="preserve">
函館市鍛治２丁目３５－１９</v>
      </c>
      <c r="AJ1475" s="134" t="str">
        <f t="shared" si="45"/>
        <v>〒041－0852</v>
      </c>
      <c r="AK1475" s="134" t="s">
        <v>7250</v>
      </c>
      <c r="AO1475" s="142" t="s">
        <v>4156</v>
      </c>
      <c r="AP1475" s="134" t="str" cm="1">
        <f t="array" ref="AP1475:AW1475">_xlfn.TEXTSPLIT(AO1475,CHAR(10))</f>
        <v>( 訪看10 )第    424 号</v>
      </c>
      <c r="AQ1475" s="134" t="str">
        <v>( 訪看23 )第    671 号</v>
      </c>
      <c r="AR1475" s="134" t="str">
        <v>( 訪看25 )第   1187 号</v>
      </c>
      <c r="AS1475" s="134" t="str">
        <v>( 訪看27 )第    453 号</v>
      </c>
      <c r="AT1475" s="134" t="str">
        <v>( 訪看28 )第    299 号</v>
      </c>
      <c r="AU1475" s="134" t="str">
        <v>( 訪看34 )第      9 号</v>
      </c>
      <c r="AV1475" s="134" t="str">
        <v>( 訪ベⅠ１ )第    474 号</v>
      </c>
      <c r="AW1475" s="134" t="str">
        <v>( 訪看41 )第     75 号</v>
      </c>
      <c r="BM1475" s="134" t="s">
        <v>13471</v>
      </c>
      <c r="BN1475" s="134" t="s">
        <v>13472</v>
      </c>
      <c r="BO1475" s="134" t="s">
        <v>13473</v>
      </c>
      <c r="BP1475" s="134" t="s">
        <v>13474</v>
      </c>
      <c r="BQ1475" s="134" t="s">
        <v>13475</v>
      </c>
      <c r="BR1475" s="134" t="s">
        <v>13476</v>
      </c>
      <c r="BS1475" s="134" t="s">
        <v>13477</v>
      </c>
      <c r="BT1475" s="134" t="s">
        <v>13478</v>
      </c>
    </row>
    <row r="1476" spans="1:75" ht="14.1" customHeight="1" thickBot="1">
      <c r="A1476" s="133"/>
      <c r="B1476" s="184"/>
      <c r="C1476" s="133"/>
      <c r="D1476" s="184"/>
      <c r="E1476" s="133"/>
      <c r="F1476" s="133"/>
      <c r="G1476" s="184"/>
      <c r="H1476" s="133"/>
      <c r="I1476" s="133"/>
      <c r="J1476" s="184"/>
      <c r="K1476" s="133"/>
      <c r="L1476" s="133"/>
      <c r="M1476" s="184"/>
      <c r="N1476" s="133"/>
      <c r="O1476" s="133"/>
      <c r="P1476" s="184"/>
      <c r="Q1476" s="133"/>
      <c r="R1476" s="184"/>
      <c r="S1476" s="133"/>
      <c r="T1476" s="133"/>
      <c r="U1476" s="133"/>
      <c r="V1476" s="133"/>
      <c r="W1476" s="184"/>
      <c r="X1476" s="133"/>
      <c r="Y1476" s="133"/>
      <c r="AB1476" s="134" t="s">
        <v>6911</v>
      </c>
      <c r="AC1476" s="146" t="e" cm="1">
        <f t="array" ref="AC1476">_xlfn.TEXTSPLIT(H1476,CHAR(10))</f>
        <v>#VALUE!</v>
      </c>
      <c r="AD1476" s="146"/>
      <c r="AE1476" s="146" t="e">
        <v>#VALUE!</v>
      </c>
      <c r="AG1476" s="134" t="e" cm="1" vm="1">
        <f t="array" ref="AG1476">_xlfn.TEXTJOIN(",",TRUE,_xlfn._xlws.FILTER(市町村コード!$B$2:$B$186,ISNUMBER(SEARCH(市町村コード!$B$2:$B$186,K1476))))</f>
        <v>#VALUE!</v>
      </c>
      <c r="AH1476" s="134" t="e" vm="1">
        <v>#VALUE!</v>
      </c>
      <c r="AI1476" s="134" t="str">
        <f t="shared" si="44"/>
        <v/>
      </c>
      <c r="AJ1476" s="134" t="str">
        <f t="shared" si="45"/>
        <v/>
      </c>
      <c r="AK1476" s="134" t="s">
        <v>6911</v>
      </c>
      <c r="AO1476" s="133"/>
      <c r="AP1476" s="134" t="e" cm="1">
        <f t="array" ref="AP1476">_xlfn.TEXTSPLIT(AO1476,CHAR(10))</f>
        <v>#VALUE!</v>
      </c>
      <c r="BM1476" s="134" t="e">
        <v>#VALUE!</v>
      </c>
    </row>
    <row r="1477" spans="1:75" ht="0.95" customHeight="1">
      <c r="A1477" s="133"/>
      <c r="B1477" s="183"/>
      <c r="C1477" s="183"/>
      <c r="D1477" s="183"/>
      <c r="E1477" s="183"/>
      <c r="F1477" s="183"/>
      <c r="G1477" s="183"/>
      <c r="H1477" s="183"/>
      <c r="I1477" s="183"/>
      <c r="J1477" s="183"/>
      <c r="K1477" s="183"/>
      <c r="L1477" s="183"/>
      <c r="M1477" s="183"/>
      <c r="N1477" s="183"/>
      <c r="O1477" s="183"/>
      <c r="P1477" s="183"/>
      <c r="Q1477" s="183"/>
      <c r="R1477" s="183"/>
      <c r="S1477" s="183"/>
      <c r="T1477" s="183"/>
      <c r="U1477" s="183"/>
      <c r="V1477" s="183"/>
      <c r="W1477" s="133"/>
      <c r="X1477" s="133"/>
      <c r="Y1477" s="133"/>
      <c r="AB1477" s="134" t="s">
        <v>6911</v>
      </c>
      <c r="AC1477" s="146" t="e" cm="1">
        <f t="array" ref="AC1477">_xlfn.TEXTSPLIT(H1477,CHAR(10))</f>
        <v>#VALUE!</v>
      </c>
      <c r="AD1477" s="146"/>
      <c r="AE1477" s="146" t="e">
        <v>#VALUE!</v>
      </c>
      <c r="AG1477" s="134" t="e" cm="1" vm="1">
        <f t="array" ref="AG1477">_xlfn.TEXTJOIN(",",TRUE,_xlfn._xlws.FILTER(市町村コード!$B$2:$B$186,ISNUMBER(SEARCH(市町村コード!$B$2:$B$186,K1477))))</f>
        <v>#VALUE!</v>
      </c>
      <c r="AH1477" s="134" t="e" vm="1">
        <v>#VALUE!</v>
      </c>
      <c r="AI1477" s="134" t="str">
        <f t="shared" si="44"/>
        <v/>
      </c>
      <c r="AJ1477" s="134" t="str">
        <f t="shared" si="45"/>
        <v/>
      </c>
      <c r="AK1477" s="134" t="s">
        <v>6911</v>
      </c>
      <c r="AP1477" s="134" t="e" cm="1">
        <f t="array" ref="AP1477">_xlfn.TEXTSPLIT(AO1477,CHAR(10))</f>
        <v>#VALUE!</v>
      </c>
      <c r="BM1477" s="134" t="e">
        <v>#VALUE!</v>
      </c>
    </row>
    <row r="1478" spans="1:75" ht="60" customHeight="1">
      <c r="A1478" s="133"/>
      <c r="B1478" s="133"/>
      <c r="C1478" s="133"/>
      <c r="D1478" s="133"/>
      <c r="E1478" s="133"/>
      <c r="F1478" s="133"/>
      <c r="G1478" s="133"/>
      <c r="H1478" s="133"/>
      <c r="I1478" s="133"/>
      <c r="J1478" s="133"/>
      <c r="K1478" s="133"/>
      <c r="L1478" s="133"/>
      <c r="M1478" s="133"/>
      <c r="N1478" s="133"/>
      <c r="O1478" s="133"/>
      <c r="P1478" s="133"/>
      <c r="Q1478" s="133"/>
      <c r="R1478" s="133"/>
      <c r="S1478" s="133"/>
      <c r="T1478" s="133"/>
      <c r="U1478" s="133"/>
      <c r="V1478" s="133"/>
      <c r="W1478" s="133"/>
      <c r="X1478" s="133"/>
      <c r="Y1478" s="133"/>
      <c r="AB1478" s="134" t="s">
        <v>6911</v>
      </c>
      <c r="AC1478" s="146" t="e" cm="1">
        <f t="array" ref="AC1478">_xlfn.TEXTSPLIT(H1478,CHAR(10))</f>
        <v>#VALUE!</v>
      </c>
      <c r="AD1478" s="146"/>
      <c r="AE1478" s="146" t="e">
        <v>#VALUE!</v>
      </c>
      <c r="AG1478" s="134" t="e" cm="1" vm="1">
        <f t="array" ref="AG1478">_xlfn.TEXTJOIN(",",TRUE,_xlfn._xlws.FILTER(市町村コード!$B$2:$B$186,ISNUMBER(SEARCH(市町村コード!$B$2:$B$186,K1478))))</f>
        <v>#VALUE!</v>
      </c>
      <c r="AH1478" s="134" t="e" vm="1">
        <v>#VALUE!</v>
      </c>
      <c r="AI1478" s="134" t="str">
        <f t="shared" si="44"/>
        <v/>
      </c>
      <c r="AJ1478" s="134" t="str">
        <f t="shared" si="45"/>
        <v/>
      </c>
      <c r="AK1478" s="134" t="s">
        <v>6911</v>
      </c>
      <c r="AO1478" s="133"/>
      <c r="AP1478" s="134" t="e" cm="1">
        <f t="array" ref="AP1478">_xlfn.TEXTSPLIT(AO1478,CHAR(10))</f>
        <v>#VALUE!</v>
      </c>
      <c r="BM1478" s="134" t="e">
        <v>#VALUE!</v>
      </c>
    </row>
    <row r="1479" spans="1:75" ht="12" customHeight="1">
      <c r="A1479" s="133"/>
      <c r="B1479" s="133"/>
      <c r="C1479" s="133"/>
      <c r="D1479" s="133"/>
      <c r="E1479" s="133"/>
      <c r="F1479" s="133"/>
      <c r="G1479" s="133"/>
      <c r="H1479" s="133"/>
      <c r="I1479" s="133"/>
      <c r="J1479" s="133"/>
      <c r="K1479" s="133"/>
      <c r="L1479" s="133"/>
      <c r="M1479" s="133"/>
      <c r="N1479" s="133"/>
      <c r="O1479" s="133"/>
      <c r="P1479" s="133"/>
      <c r="Q1479" s="133"/>
      <c r="R1479" s="133"/>
      <c r="S1479" s="133"/>
      <c r="T1479" s="133"/>
      <c r="U1479" s="133"/>
      <c r="V1479" s="133"/>
      <c r="W1479" s="133"/>
      <c r="X1479" s="133"/>
      <c r="Y1479" s="133"/>
      <c r="AB1479" s="134" t="s">
        <v>6911</v>
      </c>
      <c r="AC1479" s="146" t="e" cm="1">
        <f t="array" ref="AC1479">_xlfn.TEXTSPLIT(H1479,CHAR(10))</f>
        <v>#VALUE!</v>
      </c>
      <c r="AD1479" s="146"/>
      <c r="AE1479" s="146" t="e">
        <v>#VALUE!</v>
      </c>
      <c r="AG1479" s="134" t="e" cm="1" vm="1">
        <f t="array" ref="AG1479">_xlfn.TEXTJOIN(",",TRUE,_xlfn._xlws.FILTER(市町村コード!$B$2:$B$186,ISNUMBER(SEARCH(市町村コード!$B$2:$B$186,K1479))))</f>
        <v>#VALUE!</v>
      </c>
      <c r="AH1479" s="134" t="e" vm="1">
        <v>#VALUE!</v>
      </c>
      <c r="AI1479" s="134" t="str">
        <f t="shared" si="44"/>
        <v/>
      </c>
      <c r="AJ1479" s="134" t="str">
        <f t="shared" si="45"/>
        <v/>
      </c>
      <c r="AK1479" s="134" t="s">
        <v>6911</v>
      </c>
      <c r="AO1479" s="133"/>
      <c r="AP1479" s="134" t="e" cm="1">
        <f t="array" ref="AP1479">_xlfn.TEXTSPLIT(AO1479,CHAR(10))</f>
        <v>#VALUE!</v>
      </c>
      <c r="BM1479" s="134" t="e">
        <v>#VALUE!</v>
      </c>
    </row>
    <row r="1480" spans="1:75" ht="8.1" customHeight="1">
      <c r="A1480" s="133"/>
      <c r="B1480" s="133"/>
      <c r="C1480" s="133"/>
      <c r="D1480" s="133"/>
      <c r="E1480" s="133"/>
      <c r="F1480" s="133"/>
      <c r="G1480" s="133"/>
      <c r="H1480" s="133"/>
      <c r="I1480" s="178" t="s">
        <v>476</v>
      </c>
      <c r="J1480" s="178"/>
      <c r="K1480" s="178"/>
      <c r="L1480" s="133"/>
      <c r="M1480" s="133"/>
      <c r="N1480" s="133"/>
      <c r="O1480" s="133"/>
      <c r="P1480" s="133"/>
      <c r="Q1480" s="133"/>
      <c r="R1480" s="133"/>
      <c r="S1480" s="133"/>
      <c r="T1480" s="133"/>
      <c r="U1480" s="133"/>
      <c r="V1480" s="133"/>
      <c r="W1480" s="133"/>
      <c r="X1480" s="133"/>
      <c r="Y1480" s="133"/>
      <c r="AB1480" s="134" t="s">
        <v>6911</v>
      </c>
      <c r="AC1480" s="146" t="e" cm="1">
        <f t="array" ref="AC1480">_xlfn.TEXTSPLIT(H1480,CHAR(10))</f>
        <v>#VALUE!</v>
      </c>
      <c r="AD1480" s="146"/>
      <c r="AE1480" s="146" t="e">
        <v>#VALUE!</v>
      </c>
      <c r="AG1480" s="134" t="e" cm="1" vm="1">
        <f t="array" ref="AG1480">_xlfn.TEXTJOIN(",",TRUE,_xlfn._xlws.FILTER(市町村コード!$B$2:$B$186,ISNUMBER(SEARCH(市町村コード!$B$2:$B$186,K1480))))</f>
        <v>#VALUE!</v>
      </c>
      <c r="AH1480" s="134" t="e" vm="1">
        <v>#VALUE!</v>
      </c>
      <c r="AI1480" s="134" t="str">
        <f t="shared" si="44"/>
        <v/>
      </c>
      <c r="AJ1480" s="134" t="str">
        <f t="shared" si="45"/>
        <v/>
      </c>
      <c r="AK1480" s="134" t="s">
        <v>6911</v>
      </c>
      <c r="AO1480" s="133"/>
      <c r="AP1480" s="134" t="e" cm="1">
        <f t="array" ref="AP1480">_xlfn.TEXTSPLIT(AO1480,CHAR(10))</f>
        <v>#VALUE!</v>
      </c>
      <c r="BM1480" s="134" t="e">
        <v>#VALUE!</v>
      </c>
    </row>
    <row r="1481" spans="1:75" ht="12" customHeight="1">
      <c r="A1481" s="133"/>
      <c r="B1481" s="179"/>
      <c r="C1481" s="179"/>
      <c r="D1481" s="179"/>
      <c r="E1481" s="179"/>
      <c r="F1481" s="133"/>
      <c r="G1481" s="133"/>
      <c r="H1481" s="133"/>
      <c r="I1481" s="178"/>
      <c r="J1481" s="178"/>
      <c r="K1481" s="178"/>
      <c r="L1481" s="133"/>
      <c r="M1481" s="133"/>
      <c r="N1481" s="133"/>
      <c r="O1481" s="133"/>
      <c r="P1481" s="133"/>
      <c r="Q1481" s="133"/>
      <c r="R1481" s="133"/>
      <c r="S1481" s="133"/>
      <c r="T1481" s="133"/>
      <c r="U1481" s="133"/>
      <c r="V1481" s="133"/>
      <c r="W1481" s="133"/>
      <c r="X1481" s="133"/>
      <c r="Y1481" s="133"/>
      <c r="AB1481" s="134" t="s">
        <v>6911</v>
      </c>
      <c r="AC1481" s="146" t="e" cm="1">
        <f t="array" ref="AC1481">_xlfn.TEXTSPLIT(H1481,CHAR(10))</f>
        <v>#VALUE!</v>
      </c>
      <c r="AD1481" s="146"/>
      <c r="AE1481" s="146" t="e">
        <v>#VALUE!</v>
      </c>
      <c r="AG1481" s="134" t="e" cm="1" vm="1">
        <f t="array" ref="AG1481">_xlfn.TEXTJOIN(",",TRUE,_xlfn._xlws.FILTER(市町村コード!$B$2:$B$186,ISNUMBER(SEARCH(市町村コード!$B$2:$B$186,K1481))))</f>
        <v>#VALUE!</v>
      </c>
      <c r="AH1481" s="134" t="e" vm="1">
        <v>#VALUE!</v>
      </c>
      <c r="AI1481" s="134" t="str">
        <f t="shared" ref="AI1481:AI1544" si="46">MID(K1481,10,300)</f>
        <v/>
      </c>
      <c r="AJ1481" s="134" t="str">
        <f t="shared" ref="AJ1481:AJ1544" si="47">LEFT(K1481,9)</f>
        <v/>
      </c>
      <c r="AK1481" s="134" t="s">
        <v>6911</v>
      </c>
      <c r="AO1481" s="133"/>
      <c r="AP1481" s="134" t="e" cm="1">
        <f t="array" ref="AP1481">_xlfn.TEXTSPLIT(AO1481,CHAR(10))</f>
        <v>#VALUE!</v>
      </c>
      <c r="BM1481" s="134" t="e">
        <v>#VALUE!</v>
      </c>
    </row>
    <row r="1482" spans="1:75" ht="14.1" customHeight="1">
      <c r="A1482" s="133"/>
      <c r="B1482" s="133"/>
      <c r="C1482" s="180" t="s">
        <v>477</v>
      </c>
      <c r="D1482" s="180"/>
      <c r="E1482" s="180"/>
      <c r="F1482" s="180"/>
      <c r="G1482" s="180"/>
      <c r="H1482" s="180"/>
      <c r="I1482" s="180"/>
      <c r="J1482" s="180"/>
      <c r="K1482" s="180"/>
      <c r="L1482" s="133"/>
      <c r="M1482" s="133"/>
      <c r="N1482" s="133"/>
      <c r="O1482" s="181" t="s">
        <v>478</v>
      </c>
      <c r="P1482" s="181"/>
      <c r="Q1482" s="181"/>
      <c r="R1482" s="181"/>
      <c r="S1482" s="181"/>
      <c r="T1482" s="135" t="s">
        <v>1140</v>
      </c>
      <c r="U1482" s="136" t="s">
        <v>480</v>
      </c>
      <c r="V1482" s="133"/>
      <c r="W1482" s="133"/>
      <c r="X1482" s="133"/>
      <c r="Y1482" s="133"/>
      <c r="AB1482" s="134" t="s">
        <v>6911</v>
      </c>
      <c r="AC1482" s="146" t="e" cm="1">
        <f t="array" ref="AC1482">_xlfn.TEXTSPLIT(H1482,CHAR(10))</f>
        <v>#VALUE!</v>
      </c>
      <c r="AD1482" s="146"/>
      <c r="AE1482" s="146" t="e">
        <v>#VALUE!</v>
      </c>
      <c r="AG1482" s="134" t="e" cm="1" vm="1">
        <f t="array" ref="AG1482">_xlfn.TEXTJOIN(",",TRUE,_xlfn._xlws.FILTER(市町村コード!$B$2:$B$186,ISNUMBER(SEARCH(市町村コード!$B$2:$B$186,K1482))))</f>
        <v>#VALUE!</v>
      </c>
      <c r="AH1482" s="134" t="e" vm="1">
        <v>#VALUE!</v>
      </c>
      <c r="AI1482" s="134" t="str">
        <f t="shared" si="46"/>
        <v/>
      </c>
      <c r="AJ1482" s="134" t="str">
        <f t="shared" si="47"/>
        <v/>
      </c>
      <c r="AK1482" s="134" t="s">
        <v>6911</v>
      </c>
      <c r="AP1482" s="134" t="e" cm="1">
        <f t="array" ref="AP1482">_xlfn.TEXTSPLIT(AO1482,CHAR(10))</f>
        <v>#VALUE!</v>
      </c>
      <c r="BM1482" s="134" t="e">
        <v>#VALUE!</v>
      </c>
    </row>
    <row r="1483" spans="1:75" ht="0.95" customHeight="1" thickBot="1">
      <c r="A1483" s="133"/>
      <c r="B1483" s="133"/>
      <c r="C1483" s="133"/>
      <c r="D1483" s="133"/>
      <c r="E1483" s="133"/>
      <c r="F1483" s="133"/>
      <c r="G1483" s="133"/>
      <c r="H1483" s="133"/>
      <c r="I1483" s="133"/>
      <c r="J1483" s="133"/>
      <c r="K1483" s="133"/>
      <c r="L1483" s="133"/>
      <c r="M1483" s="133"/>
      <c r="N1483" s="133"/>
      <c r="O1483" s="133"/>
      <c r="P1483" s="133"/>
      <c r="Q1483" s="133"/>
      <c r="R1483" s="133"/>
      <c r="S1483" s="133"/>
      <c r="T1483" s="133"/>
      <c r="U1483" s="133"/>
      <c r="V1483" s="133"/>
      <c r="W1483" s="133"/>
      <c r="X1483" s="133"/>
      <c r="Y1483" s="133"/>
      <c r="AB1483" s="134" t="s">
        <v>6911</v>
      </c>
      <c r="AC1483" s="146" t="e" cm="1">
        <f t="array" ref="AC1483">_xlfn.TEXTSPLIT(H1483,CHAR(10))</f>
        <v>#VALUE!</v>
      </c>
      <c r="AD1483" s="146"/>
      <c r="AE1483" s="146" t="e">
        <v>#VALUE!</v>
      </c>
      <c r="AG1483" s="134" t="e" cm="1" vm="1">
        <f t="array" ref="AG1483">_xlfn.TEXTJOIN(",",TRUE,_xlfn._xlws.FILTER(市町村コード!$B$2:$B$186,ISNUMBER(SEARCH(市町村コード!$B$2:$B$186,K1483))))</f>
        <v>#VALUE!</v>
      </c>
      <c r="AH1483" s="134" t="e" vm="1">
        <v>#VALUE!</v>
      </c>
      <c r="AI1483" s="134" t="str">
        <f t="shared" si="46"/>
        <v/>
      </c>
      <c r="AJ1483" s="134" t="str">
        <f t="shared" si="47"/>
        <v/>
      </c>
      <c r="AK1483" s="134" t="s">
        <v>6911</v>
      </c>
      <c r="AO1483" s="133"/>
      <c r="AP1483" s="134" t="e" cm="1">
        <f t="array" ref="AP1483">_xlfn.TEXTSPLIT(AO1483,CHAR(10))</f>
        <v>#VALUE!</v>
      </c>
      <c r="BM1483" s="134" t="e">
        <v>#VALUE!</v>
      </c>
    </row>
    <row r="1484" spans="1:75" ht="0.95" customHeight="1">
      <c r="A1484" s="133"/>
      <c r="B1484" s="176"/>
      <c r="C1484" s="176"/>
      <c r="D1484" s="176"/>
      <c r="E1484" s="176"/>
      <c r="F1484" s="176"/>
      <c r="G1484" s="176"/>
      <c r="H1484" s="176"/>
      <c r="I1484" s="176"/>
      <c r="J1484" s="176"/>
      <c r="K1484" s="176"/>
      <c r="L1484" s="176"/>
      <c r="M1484" s="176"/>
      <c r="N1484" s="176"/>
      <c r="O1484" s="176"/>
      <c r="P1484" s="176"/>
      <c r="Q1484" s="176"/>
      <c r="R1484" s="176"/>
      <c r="S1484" s="176"/>
      <c r="T1484" s="176"/>
      <c r="U1484" s="176"/>
      <c r="V1484" s="176"/>
      <c r="W1484" s="176"/>
      <c r="X1484" s="133"/>
      <c r="Y1484" s="133"/>
      <c r="AB1484" s="134" t="s">
        <v>6911</v>
      </c>
      <c r="AC1484" s="146" t="e" cm="1">
        <f t="array" ref="AC1484">_xlfn.TEXTSPLIT(H1484,CHAR(10))</f>
        <v>#VALUE!</v>
      </c>
      <c r="AD1484" s="146"/>
      <c r="AE1484" s="146" t="e">
        <v>#VALUE!</v>
      </c>
      <c r="AG1484" s="134" t="e" cm="1" vm="1">
        <f t="array" ref="AG1484">_xlfn.TEXTJOIN(",",TRUE,_xlfn._xlws.FILTER(市町村コード!$B$2:$B$186,ISNUMBER(SEARCH(市町村コード!$B$2:$B$186,K1484))))</f>
        <v>#VALUE!</v>
      </c>
      <c r="AH1484" s="134" t="e" vm="1">
        <v>#VALUE!</v>
      </c>
      <c r="AI1484" s="134" t="str">
        <f t="shared" si="46"/>
        <v/>
      </c>
      <c r="AJ1484" s="134" t="str">
        <f t="shared" si="47"/>
        <v/>
      </c>
      <c r="AK1484" s="134" t="s">
        <v>6911</v>
      </c>
      <c r="AP1484" s="134" t="e" cm="1">
        <f t="array" ref="AP1484">_xlfn.TEXTSPLIT(AO1484,CHAR(10))</f>
        <v>#VALUE!</v>
      </c>
      <c r="BM1484" s="134" t="e">
        <v>#VALUE!</v>
      </c>
    </row>
    <row r="1485" spans="1:75" ht="15.95" customHeight="1" thickBot="1">
      <c r="A1485" s="133"/>
      <c r="B1485" s="137"/>
      <c r="C1485" s="138" t="s">
        <v>481</v>
      </c>
      <c r="D1485" s="137"/>
      <c r="E1485" s="177" t="s">
        <v>482</v>
      </c>
      <c r="F1485" s="177"/>
      <c r="G1485" s="137"/>
      <c r="H1485" s="177" t="s">
        <v>483</v>
      </c>
      <c r="I1485" s="177"/>
      <c r="J1485" s="137"/>
      <c r="K1485" s="177" t="s">
        <v>484</v>
      </c>
      <c r="L1485" s="177"/>
      <c r="M1485" s="137"/>
      <c r="N1485" s="177" t="s">
        <v>485</v>
      </c>
      <c r="O1485" s="177"/>
      <c r="P1485" s="137"/>
      <c r="Q1485" s="139" t="s">
        <v>486</v>
      </c>
      <c r="R1485" s="137"/>
      <c r="S1485" s="177" t="s">
        <v>487</v>
      </c>
      <c r="T1485" s="177"/>
      <c r="U1485" s="177"/>
      <c r="V1485" s="177"/>
      <c r="W1485" s="137"/>
      <c r="X1485" s="133"/>
      <c r="Y1485" s="133"/>
      <c r="AB1485" s="134" t="s">
        <v>482</v>
      </c>
      <c r="AC1485" s="146" t="str" cm="1">
        <f t="array" ref="AC1485">_xlfn.TEXTSPLIT(H1485,CHAR(10))</f>
        <v>事業者名/事業所名</v>
      </c>
      <c r="AD1485" s="146"/>
      <c r="AE1485" s="146" t="s">
        <v>483</v>
      </c>
      <c r="AG1485" s="134" t="e" cm="1" vm="1">
        <f t="array" ref="AG1485">_xlfn.TEXTJOIN(",",TRUE,_xlfn._xlws.FILTER(市町村コード!$B$2:$B$186,ISNUMBER(SEARCH(市町村コード!$B$2:$B$186,K1485))))</f>
        <v>#VALUE!</v>
      </c>
      <c r="AH1485" s="134" t="e" vm="1">
        <v>#VALUE!</v>
      </c>
      <c r="AI1485" s="134" t="str">
        <f t="shared" si="46"/>
        <v/>
      </c>
      <c r="AJ1485" s="134" t="str">
        <f t="shared" si="47"/>
        <v>事業所所在地</v>
      </c>
      <c r="AK1485" s="134" t="s">
        <v>484</v>
      </c>
      <c r="AO1485" s="139" t="s">
        <v>486</v>
      </c>
      <c r="AP1485" s="134" t="str" cm="1">
        <f t="array" ref="AP1485">_xlfn.TEXTSPLIT(AO1485,CHAR(10))</f>
        <v>受理番号</v>
      </c>
      <c r="BM1485" s="134" t="s">
        <v>486</v>
      </c>
    </row>
    <row r="1486" spans="1:75" ht="45.95" customHeight="1" thickBot="1">
      <c r="A1486" s="133"/>
      <c r="B1486" s="184"/>
      <c r="C1486" s="140" t="s">
        <v>4158</v>
      </c>
      <c r="D1486" s="184"/>
      <c r="E1486" s="174" t="s">
        <v>4159</v>
      </c>
      <c r="F1486" s="174"/>
      <c r="G1486" s="184"/>
      <c r="H1486" s="175" t="s">
        <v>4160</v>
      </c>
      <c r="I1486" s="175"/>
      <c r="J1486" s="184"/>
      <c r="K1486" s="175" t="s">
        <v>4161</v>
      </c>
      <c r="L1486" s="175"/>
      <c r="M1486" s="184"/>
      <c r="N1486" s="182" t="s">
        <v>4162</v>
      </c>
      <c r="O1486" s="182"/>
      <c r="P1486" s="184"/>
      <c r="Q1486" s="141" t="s">
        <v>4163</v>
      </c>
      <c r="R1486" s="184"/>
      <c r="S1486" s="173" t="s">
        <v>2121</v>
      </c>
      <c r="T1486" s="173"/>
      <c r="U1486" s="173"/>
      <c r="V1486" s="173"/>
      <c r="W1486" s="184"/>
      <c r="X1486" s="133"/>
      <c r="Y1486" s="133"/>
      <c r="AB1486" s="134" t="s">
        <v>9641</v>
      </c>
      <c r="AC1486" s="146" t="str" cm="1">
        <f t="array" ref="AC1486:AD1486">_xlfn.TEXTSPLIT(H1486,CHAR(10))</f>
        <v>公益社団法人　函館市医師会</v>
      </c>
      <c r="AD1486" s="146" t="str">
        <v>公益社団法人　函館市医師会　函館市医師会　訪問看護ステーション</v>
      </c>
      <c r="AE1486" s="146" t="s">
        <v>8500</v>
      </c>
      <c r="AF1486" s="134" t="s">
        <v>8501</v>
      </c>
      <c r="AG1486" s="134" t="str" cm="1">
        <f t="array" ref="AG1486">_xlfn.TEXTJOIN(",",TRUE,_xlfn._xlws.FILTER(市町村コード!$B$2:$B$186,ISNUMBER(SEARCH(市町村コード!$B$2:$B$186,K1486))))</f>
        <v>函館市</v>
      </c>
      <c r="AH1486" s="134" t="s">
        <v>6713</v>
      </c>
      <c r="AI1486" s="134" t="str">
        <f t="shared" si="46"/>
        <v xml:space="preserve">
函館市富岡町２丁目１０番１０号</v>
      </c>
      <c r="AJ1486" s="134" t="str">
        <f t="shared" si="47"/>
        <v>〒041－0811</v>
      </c>
      <c r="AK1486" s="134" t="s">
        <v>7251</v>
      </c>
      <c r="AO1486" s="142" t="s">
        <v>4163</v>
      </c>
      <c r="AP1486" s="134" t="str" cm="1">
        <f t="array" ref="AP1486:AS1486">_xlfn.TEXTSPLIT(AO1486,CHAR(10))</f>
        <v>( 訪看23 )第    658 号</v>
      </c>
      <c r="AQ1486" s="134" t="str">
        <v>( 訪看25 )第    731 号</v>
      </c>
      <c r="AR1486" s="134" t="str">
        <v>( 訪看34 )第    401 号</v>
      </c>
      <c r="AS1486" s="134" t="str">
        <v>( 訪看40 )第    278 号</v>
      </c>
      <c r="BM1486" s="134" t="s">
        <v>13479</v>
      </c>
      <c r="BN1486" s="134" t="s">
        <v>13480</v>
      </c>
      <c r="BO1486" s="134" t="s">
        <v>13481</v>
      </c>
      <c r="BP1486" s="134" t="s">
        <v>13482</v>
      </c>
    </row>
    <row r="1487" spans="1:75" ht="45.95" customHeight="1" thickBot="1">
      <c r="A1487" s="133"/>
      <c r="B1487" s="184"/>
      <c r="C1487" s="140" t="s">
        <v>4164</v>
      </c>
      <c r="D1487" s="184"/>
      <c r="E1487" s="174" t="s">
        <v>4165</v>
      </c>
      <c r="F1487" s="174"/>
      <c r="G1487" s="184"/>
      <c r="H1487" s="175" t="s">
        <v>4166</v>
      </c>
      <c r="I1487" s="175"/>
      <c r="J1487" s="184"/>
      <c r="K1487" s="175" t="s">
        <v>4167</v>
      </c>
      <c r="L1487" s="175"/>
      <c r="M1487" s="184"/>
      <c r="N1487" s="182" t="s">
        <v>4168</v>
      </c>
      <c r="O1487" s="182"/>
      <c r="P1487" s="184"/>
      <c r="Q1487" s="141" t="s">
        <v>4169</v>
      </c>
      <c r="R1487" s="184"/>
      <c r="S1487" s="173" t="s">
        <v>4170</v>
      </c>
      <c r="T1487" s="173"/>
      <c r="U1487" s="173"/>
      <c r="V1487" s="173"/>
      <c r="W1487" s="184"/>
      <c r="X1487" s="133"/>
      <c r="Y1487" s="133"/>
      <c r="AB1487" s="134" t="s">
        <v>9642</v>
      </c>
      <c r="AC1487" s="146" t="str" cm="1">
        <f t="array" ref="AC1487:AD1487">_xlfn.TEXTSPLIT(H1487,CHAR(10))</f>
        <v>株式会社ミモメディカルサポート</v>
      </c>
      <c r="AD1487" s="146" t="str">
        <v>訪問看護リハビリステーション　ホーム</v>
      </c>
      <c r="AE1487" s="146" t="s">
        <v>8502</v>
      </c>
      <c r="AF1487" s="134" t="s">
        <v>8503</v>
      </c>
      <c r="AG1487" s="134" t="str" cm="1">
        <f t="array" ref="AG1487">_xlfn.TEXTJOIN(",",TRUE,_xlfn._xlws.FILTER(市町村コード!$B$2:$B$186,ISNUMBER(SEARCH(市町村コード!$B$2:$B$186,K1487))))</f>
        <v>函館市</v>
      </c>
      <c r="AH1487" s="134" t="s">
        <v>6713</v>
      </c>
      <c r="AI1487" s="134" t="str">
        <f t="shared" si="46"/>
        <v xml:space="preserve">
函館市本通２丁目３３番１４号</v>
      </c>
      <c r="AJ1487" s="134" t="str">
        <f t="shared" si="47"/>
        <v>〒041－0851</v>
      </c>
      <c r="AK1487" s="134" t="s">
        <v>7246</v>
      </c>
      <c r="AO1487" s="142" t="s">
        <v>4169</v>
      </c>
      <c r="AP1487" s="134" t="str" cm="1">
        <f t="array" ref="AP1487:AR1487">_xlfn.TEXTSPLIT(AO1487,CHAR(10))</f>
        <v>( 訪看24 )第    675 号</v>
      </c>
      <c r="AQ1487" s="134" t="str">
        <v>( 訪看25 )第    747 号</v>
      </c>
      <c r="AR1487" s="134" t="str">
        <v>( 訪看40 )第    279 号</v>
      </c>
      <c r="BM1487" s="134" t="s">
        <v>13483</v>
      </c>
      <c r="BN1487" s="134" t="s">
        <v>13484</v>
      </c>
      <c r="BO1487" s="134" t="s">
        <v>13485</v>
      </c>
    </row>
    <row r="1488" spans="1:75" ht="45.95" customHeight="1" thickBot="1">
      <c r="A1488" s="133"/>
      <c r="B1488" s="184"/>
      <c r="C1488" s="140" t="s">
        <v>4171</v>
      </c>
      <c r="D1488" s="184"/>
      <c r="E1488" s="174" t="s">
        <v>4172</v>
      </c>
      <c r="F1488" s="174"/>
      <c r="G1488" s="184"/>
      <c r="H1488" s="175" t="s">
        <v>4173</v>
      </c>
      <c r="I1488" s="175"/>
      <c r="J1488" s="184"/>
      <c r="K1488" s="175" t="s">
        <v>4174</v>
      </c>
      <c r="L1488" s="175"/>
      <c r="M1488" s="184"/>
      <c r="N1488" s="182" t="s">
        <v>4175</v>
      </c>
      <c r="O1488" s="182"/>
      <c r="P1488" s="184"/>
      <c r="Q1488" s="141" t="s">
        <v>4176</v>
      </c>
      <c r="R1488" s="184"/>
      <c r="S1488" s="173" t="s">
        <v>4177</v>
      </c>
      <c r="T1488" s="173"/>
      <c r="U1488" s="173"/>
      <c r="V1488" s="173"/>
      <c r="W1488" s="184"/>
      <c r="X1488" s="133"/>
      <c r="Y1488" s="133"/>
      <c r="AB1488" s="134" t="s">
        <v>9643</v>
      </c>
      <c r="AC1488" s="146" t="str" cm="1">
        <f t="array" ref="AC1488:AD1488">_xlfn.TEXTSPLIT(H1488,CHAR(10))</f>
        <v>株式会社ｌｉｎｏ</v>
      </c>
      <c r="AD1488" s="146" t="str">
        <v>訪問看護ステーション　アイリー</v>
      </c>
      <c r="AE1488" s="146" t="s">
        <v>8504</v>
      </c>
      <c r="AF1488" s="134" t="s">
        <v>8505</v>
      </c>
      <c r="AG1488" s="134" t="str" cm="1">
        <f t="array" ref="AG1488">_xlfn.TEXTJOIN(",",TRUE,_xlfn._xlws.FILTER(市町村コード!$B$2:$B$186,ISNUMBER(SEARCH(市町村コード!$B$2:$B$186,K1488))))</f>
        <v>函館市</v>
      </c>
      <c r="AH1488" s="134" t="s">
        <v>6713</v>
      </c>
      <c r="AI1488" s="134" t="str">
        <f t="shared" si="46"/>
        <v xml:space="preserve">
函館市戸倉町３３－１６ビラミカエルⅠ　３０２</v>
      </c>
      <c r="AJ1488" s="134" t="str">
        <f t="shared" si="47"/>
        <v>〒042－0953</v>
      </c>
      <c r="AK1488" s="134" t="s">
        <v>7252</v>
      </c>
      <c r="AO1488" s="142" t="s">
        <v>4176</v>
      </c>
      <c r="AP1488" s="134" t="str" cm="1">
        <f t="array" ref="AP1488:AQ1488">_xlfn.TEXTSPLIT(AO1488,CHAR(10))</f>
        <v>( 訪看24 )第    761 号</v>
      </c>
      <c r="AQ1488" s="134" t="str">
        <v>( 訪看25 )第    835 号</v>
      </c>
      <c r="BM1488" s="134" t="s">
        <v>13486</v>
      </c>
      <c r="BN1488" s="134" t="s">
        <v>13487</v>
      </c>
    </row>
    <row r="1489" spans="1:75" ht="66" customHeight="1" thickBot="1">
      <c r="A1489" s="133"/>
      <c r="B1489" s="184"/>
      <c r="C1489" s="140" t="s">
        <v>4178</v>
      </c>
      <c r="D1489" s="184"/>
      <c r="E1489" s="174" t="s">
        <v>4179</v>
      </c>
      <c r="F1489" s="174"/>
      <c r="G1489" s="184"/>
      <c r="H1489" s="175" t="s">
        <v>4180</v>
      </c>
      <c r="I1489" s="175"/>
      <c r="J1489" s="184"/>
      <c r="K1489" s="175" t="s">
        <v>4181</v>
      </c>
      <c r="L1489" s="175"/>
      <c r="M1489" s="184"/>
      <c r="N1489" s="182" t="s">
        <v>4182</v>
      </c>
      <c r="O1489" s="182"/>
      <c r="P1489" s="184"/>
      <c r="Q1489" s="141" t="s">
        <v>4183</v>
      </c>
      <c r="R1489" s="184"/>
      <c r="S1489" s="173" t="s">
        <v>4184</v>
      </c>
      <c r="T1489" s="173"/>
      <c r="U1489" s="173"/>
      <c r="V1489" s="173"/>
      <c r="W1489" s="184"/>
      <c r="X1489" s="133"/>
      <c r="Y1489" s="133"/>
      <c r="AB1489" s="134" t="s">
        <v>9644</v>
      </c>
      <c r="AC1489" s="146" t="str" cm="1">
        <f t="array" ref="AC1489:AD1489">_xlfn.TEXTSPLIT(H1489,CHAR(10))</f>
        <v>合同会社花奏</v>
      </c>
      <c r="AD1489" s="146" t="str">
        <v>訪問看護ステーション花奏</v>
      </c>
      <c r="AE1489" s="146" t="s">
        <v>8506</v>
      </c>
      <c r="AF1489" s="134" t="s">
        <v>8507</v>
      </c>
      <c r="AG1489" s="134" t="str" cm="1">
        <f t="array" ref="AG1489">_xlfn.TEXTJOIN(",",TRUE,_xlfn._xlws.FILTER(市町村コード!$B$2:$B$186,ISNUMBER(SEARCH(市町村コード!$B$2:$B$186,K1489))))</f>
        <v>函館市</v>
      </c>
      <c r="AH1489" s="134" t="s">
        <v>6713</v>
      </c>
      <c r="AI1489" s="134" t="str">
        <f t="shared" si="46"/>
        <v xml:space="preserve">
函館市山の手１丁目１０番１５－１号</v>
      </c>
      <c r="AJ1489" s="134" t="str">
        <f t="shared" si="47"/>
        <v>〒041－0836</v>
      </c>
      <c r="AK1489" s="134" t="s">
        <v>7253</v>
      </c>
      <c r="AO1489" s="142" t="s">
        <v>4183</v>
      </c>
      <c r="AP1489" s="134" t="str" cm="1">
        <f t="array" ref="AP1489:AV1489">_xlfn.TEXTSPLIT(AO1489,CHAR(10))</f>
        <v>( 訪看10 )第    504 号</v>
      </c>
      <c r="AQ1489" s="134" t="str">
        <v>( 訪看24 )第    771 号</v>
      </c>
      <c r="AR1489" s="134" t="str">
        <v>( 訪看25 )第    845 号</v>
      </c>
      <c r="AS1489" s="134" t="str">
        <v>( 訪看27 )第    238 号</v>
      </c>
      <c r="AT1489" s="134" t="str">
        <v>( 訪看28 )第    149 号</v>
      </c>
      <c r="AU1489" s="134" t="str">
        <v>( 訪看37 )第     15 号</v>
      </c>
      <c r="AV1489" s="134" t="str">
        <v>( 訪看41 )第    171 号</v>
      </c>
      <c r="BM1489" s="134" t="s">
        <v>13488</v>
      </c>
      <c r="BN1489" s="134" t="s">
        <v>13489</v>
      </c>
      <c r="BO1489" s="134" t="s">
        <v>13490</v>
      </c>
      <c r="BP1489" s="134" t="s">
        <v>13491</v>
      </c>
      <c r="BQ1489" s="134" t="s">
        <v>13492</v>
      </c>
      <c r="BR1489" s="134" t="s">
        <v>13493</v>
      </c>
      <c r="BS1489" s="134" t="s">
        <v>13494</v>
      </c>
    </row>
    <row r="1490" spans="1:75" ht="111" customHeight="1" thickBot="1">
      <c r="A1490" s="133"/>
      <c r="B1490" s="184"/>
      <c r="C1490" s="140" t="s">
        <v>4185</v>
      </c>
      <c r="D1490" s="184"/>
      <c r="E1490" s="174" t="s">
        <v>4186</v>
      </c>
      <c r="F1490" s="174"/>
      <c r="G1490" s="184"/>
      <c r="H1490" s="175" t="s">
        <v>4187</v>
      </c>
      <c r="I1490" s="175"/>
      <c r="J1490" s="184"/>
      <c r="K1490" s="175" t="s">
        <v>4188</v>
      </c>
      <c r="L1490" s="175"/>
      <c r="M1490" s="184"/>
      <c r="N1490" s="182" t="s">
        <v>4189</v>
      </c>
      <c r="O1490" s="182"/>
      <c r="P1490" s="184"/>
      <c r="Q1490" s="141" t="s">
        <v>4190</v>
      </c>
      <c r="R1490" s="184"/>
      <c r="S1490" s="173" t="s">
        <v>4191</v>
      </c>
      <c r="T1490" s="173"/>
      <c r="U1490" s="173"/>
      <c r="V1490" s="173"/>
      <c r="W1490" s="184"/>
      <c r="X1490" s="133"/>
      <c r="Y1490" s="133"/>
      <c r="AB1490" s="134" t="s">
        <v>9645</v>
      </c>
      <c r="AC1490" s="146" t="str" cm="1">
        <f t="array" ref="AC1490:AD1490">_xlfn.TEXTSPLIT(H1490,CHAR(10))</f>
        <v>株式会社かなりあ</v>
      </c>
      <c r="AD1490" s="146" t="str">
        <v>訪問看護ステーション　らら</v>
      </c>
      <c r="AE1490" s="146" t="s">
        <v>8508</v>
      </c>
      <c r="AF1490" s="134" t="s">
        <v>8509</v>
      </c>
      <c r="AG1490" s="134" t="str" cm="1">
        <f t="array" ref="AG1490">_xlfn.TEXTJOIN(",",TRUE,_xlfn._xlws.FILTER(市町村コード!$B$2:$B$186,ISNUMBER(SEARCH(市町村コード!$B$2:$B$186,K1490))))</f>
        <v>函館市</v>
      </c>
      <c r="AH1490" s="134" t="s">
        <v>6713</v>
      </c>
      <c r="AI1490" s="134" t="str">
        <f t="shared" si="46"/>
        <v xml:space="preserve">
函館市松川町３９番８号</v>
      </c>
      <c r="AJ1490" s="134" t="str">
        <f t="shared" si="47"/>
        <v>〒040－0074</v>
      </c>
      <c r="AK1490" s="134" t="s">
        <v>7254</v>
      </c>
      <c r="AO1490" s="142" t="s">
        <v>4190</v>
      </c>
      <c r="AP1490" s="134" t="str" cm="1">
        <f t="array" ref="AP1490:AY1490">_xlfn.TEXTSPLIT(AO1490,CHAR(10))</f>
        <v>( 訪看10 )第    513 号</v>
      </c>
      <c r="AQ1490" s="134" t="str">
        <v>( 訪看23 )第    778 号</v>
      </c>
      <c r="AR1490" s="134" t="str">
        <v>( 訪看25 )第    852 号</v>
      </c>
      <c r="AS1490" s="134" t="str">
        <v>( 訪看27 )第    263 号</v>
      </c>
      <c r="AT1490" s="134" t="str">
        <v>( 訪看28 )第    168 号</v>
      </c>
      <c r="AU1490" s="134" t="str">
        <v>( 訪看34 )第     56 号</v>
      </c>
      <c r="AV1490" s="134" t="str">
        <v>( 訪看35 )第      8 号</v>
      </c>
      <c r="AW1490" s="134" t="str">
        <v>( 訪ベⅠ１ )第    541 号</v>
      </c>
      <c r="AX1490" s="134" t="str">
        <v>( 訪ベⅠ１注 )第    172 号</v>
      </c>
      <c r="AY1490" s="134" t="str">
        <v>( 訪看40 )第    478 号</v>
      </c>
      <c r="BM1490" s="134" t="s">
        <v>13495</v>
      </c>
      <c r="BN1490" s="134" t="s">
        <v>13496</v>
      </c>
      <c r="BO1490" s="134" t="s">
        <v>13497</v>
      </c>
      <c r="BP1490" s="134" t="s">
        <v>13498</v>
      </c>
      <c r="BQ1490" s="134" t="s">
        <v>13499</v>
      </c>
      <c r="BR1490" s="134" t="s">
        <v>13500</v>
      </c>
      <c r="BS1490" s="134" t="s">
        <v>13501</v>
      </c>
      <c r="BT1490" s="134" t="s">
        <v>13502</v>
      </c>
      <c r="BU1490" s="134" t="s">
        <v>13503</v>
      </c>
      <c r="BV1490" s="134" t="s">
        <v>13504</v>
      </c>
    </row>
    <row r="1491" spans="1:75" ht="57" customHeight="1" thickBot="1">
      <c r="A1491" s="133"/>
      <c r="B1491" s="184"/>
      <c r="C1491" s="140" t="s">
        <v>4192</v>
      </c>
      <c r="D1491" s="184"/>
      <c r="E1491" s="174" t="s">
        <v>4193</v>
      </c>
      <c r="F1491" s="174"/>
      <c r="G1491" s="184"/>
      <c r="H1491" s="175" t="s">
        <v>4194</v>
      </c>
      <c r="I1491" s="175"/>
      <c r="J1491" s="184"/>
      <c r="K1491" s="175" t="s">
        <v>4195</v>
      </c>
      <c r="L1491" s="175"/>
      <c r="M1491" s="184"/>
      <c r="N1491" s="182" t="s">
        <v>4196</v>
      </c>
      <c r="O1491" s="182"/>
      <c r="P1491" s="184"/>
      <c r="Q1491" s="141" t="s">
        <v>4197</v>
      </c>
      <c r="R1491" s="184"/>
      <c r="S1491" s="173" t="s">
        <v>4198</v>
      </c>
      <c r="T1491" s="173"/>
      <c r="U1491" s="173"/>
      <c r="V1491" s="173"/>
      <c r="W1491" s="184"/>
      <c r="X1491" s="133"/>
      <c r="Y1491" s="133"/>
      <c r="AB1491" s="134" t="s">
        <v>9646</v>
      </c>
      <c r="AC1491" s="146" t="str" cm="1">
        <f t="array" ref="AC1491:AD1491">_xlfn.TEXTSPLIT(H1491,CHAR(10))</f>
        <v>Ｓｍｉｌｅ　Ａｌｌ　Ｓｕｐｐｏｒｔ株式会社</v>
      </c>
      <c r="AD1491" s="146" t="str">
        <v>訪問看護リハビリステーション　エリー</v>
      </c>
      <c r="AE1491" s="146" t="s">
        <v>8510</v>
      </c>
      <c r="AF1491" s="134" t="s">
        <v>8511</v>
      </c>
      <c r="AG1491" s="134" t="str" cm="1">
        <f t="array" ref="AG1491">_xlfn.TEXTJOIN(",",TRUE,_xlfn._xlws.FILTER(市町村コード!$B$2:$B$186,ISNUMBER(SEARCH(市町村コード!$B$2:$B$186,K1491))))</f>
        <v>函館市</v>
      </c>
      <c r="AH1491" s="134" t="s">
        <v>6713</v>
      </c>
      <c r="AI1491" s="134" t="str">
        <f t="shared" si="46"/>
        <v xml:space="preserve">
函館市本通２丁目５２番１１号</v>
      </c>
      <c r="AJ1491" s="134" t="str">
        <f t="shared" si="47"/>
        <v>〒041－0851</v>
      </c>
      <c r="AK1491" s="134" t="s">
        <v>7246</v>
      </c>
      <c r="AO1491" s="142" t="s">
        <v>4197</v>
      </c>
      <c r="AP1491" s="134" t="str" cm="1">
        <f t="array" ref="AP1491:AU1491">_xlfn.TEXTSPLIT(AO1491,CHAR(10))</f>
        <v>( 訪看10 )第    594 号</v>
      </c>
      <c r="AQ1491" s="134" t="str">
        <v>( 訪看23 )第    789 号</v>
      </c>
      <c r="AR1491" s="134" t="str">
        <v>( 訪看25 )第    863 号</v>
      </c>
      <c r="AS1491" s="134" t="str">
        <v>( 訪看27 )第    380 号</v>
      </c>
      <c r="AT1491" s="134" t="str">
        <v>( 訪看34 )第     52 号</v>
      </c>
      <c r="AU1491" s="134" t="str">
        <v>( 訪看41 )第    245 号</v>
      </c>
      <c r="BM1491" s="134" t="s">
        <v>13505</v>
      </c>
      <c r="BN1491" s="134" t="s">
        <v>13506</v>
      </c>
      <c r="BO1491" s="134" t="s">
        <v>13507</v>
      </c>
      <c r="BP1491" s="134" t="s">
        <v>13508</v>
      </c>
      <c r="BQ1491" s="134" t="s">
        <v>13509</v>
      </c>
      <c r="BR1491" s="134" t="s">
        <v>13510</v>
      </c>
    </row>
    <row r="1492" spans="1:75" ht="48" customHeight="1" thickBot="1">
      <c r="A1492" s="133"/>
      <c r="B1492" s="184"/>
      <c r="C1492" s="140" t="s">
        <v>4199</v>
      </c>
      <c r="D1492" s="184"/>
      <c r="E1492" s="174" t="s">
        <v>4200</v>
      </c>
      <c r="F1492" s="174"/>
      <c r="G1492" s="184"/>
      <c r="H1492" s="175" t="s">
        <v>4201</v>
      </c>
      <c r="I1492" s="175"/>
      <c r="J1492" s="184"/>
      <c r="K1492" s="175" t="s">
        <v>4202</v>
      </c>
      <c r="L1492" s="175"/>
      <c r="M1492" s="184"/>
      <c r="N1492" s="182" t="s">
        <v>4203</v>
      </c>
      <c r="O1492" s="182"/>
      <c r="P1492" s="184"/>
      <c r="Q1492" s="141" t="s">
        <v>4204</v>
      </c>
      <c r="R1492" s="184"/>
      <c r="S1492" s="173" t="s">
        <v>4205</v>
      </c>
      <c r="T1492" s="173"/>
      <c r="U1492" s="173"/>
      <c r="V1492" s="173"/>
      <c r="W1492" s="184"/>
      <c r="X1492" s="133"/>
      <c r="Y1492" s="133"/>
      <c r="AB1492" s="134" t="s">
        <v>9647</v>
      </c>
      <c r="AC1492" s="146" t="str" cm="1">
        <f t="array" ref="AC1492:AD1492">_xlfn.TEXTSPLIT(H1492,CHAR(10))</f>
        <v>株式会社参優</v>
      </c>
      <c r="AD1492" s="146" t="str">
        <v>訪問看護ステーション　ゆう</v>
      </c>
      <c r="AE1492" s="146" t="s">
        <v>8512</v>
      </c>
      <c r="AF1492" s="134" t="s">
        <v>8513</v>
      </c>
      <c r="AG1492" s="134" t="str" cm="1">
        <f t="array" ref="AG1492">_xlfn.TEXTJOIN(",",TRUE,_xlfn._xlws.FILTER(市町村コード!$B$2:$B$186,ISNUMBER(SEARCH(市町村コード!$B$2:$B$186,K1492))))</f>
        <v>函館市</v>
      </c>
      <c r="AH1492" s="134" t="s">
        <v>6713</v>
      </c>
      <c r="AI1492" s="134" t="str">
        <f t="shared" si="46"/>
        <v xml:space="preserve">
函館市東山２丁目３６番６号</v>
      </c>
      <c r="AJ1492" s="134" t="str">
        <f t="shared" si="47"/>
        <v>〒041－0835</v>
      </c>
      <c r="AK1492" s="134" t="s">
        <v>7255</v>
      </c>
      <c r="AO1492" s="142" t="s">
        <v>4204</v>
      </c>
      <c r="AP1492" s="134" t="str" cm="1">
        <f t="array" ref="AP1492:AS1492">_xlfn.TEXTSPLIT(AO1492,CHAR(10))</f>
        <v>( 訪看23 )第    821 号</v>
      </c>
      <c r="AQ1492" s="134" t="str">
        <v>( 訪看25 )第    895 号</v>
      </c>
      <c r="AR1492" s="134" t="str">
        <v>( 訪ベⅠ１ )第    488 号</v>
      </c>
      <c r="AS1492" s="134" t="str">
        <v>( 訪看40 )第    480 号</v>
      </c>
      <c r="BM1492" s="134" t="s">
        <v>13511</v>
      </c>
      <c r="BN1492" s="134" t="s">
        <v>13512</v>
      </c>
      <c r="BO1492" s="134" t="s">
        <v>13513</v>
      </c>
      <c r="BP1492" s="134" t="s">
        <v>13514</v>
      </c>
    </row>
    <row r="1493" spans="1:75" ht="50.1" customHeight="1" thickBot="1">
      <c r="A1493" s="133"/>
      <c r="B1493" s="184"/>
      <c r="C1493" s="133"/>
      <c r="D1493" s="184"/>
      <c r="E1493" s="133"/>
      <c r="F1493" s="133"/>
      <c r="G1493" s="184"/>
      <c r="H1493" s="133"/>
      <c r="I1493" s="133"/>
      <c r="J1493" s="184"/>
      <c r="K1493" s="133"/>
      <c r="L1493" s="133"/>
      <c r="M1493" s="184"/>
      <c r="N1493" s="133"/>
      <c r="O1493" s="133"/>
      <c r="P1493" s="184"/>
      <c r="Q1493" s="133"/>
      <c r="R1493" s="184"/>
      <c r="S1493" s="133"/>
      <c r="T1493" s="133"/>
      <c r="U1493" s="133"/>
      <c r="V1493" s="133"/>
      <c r="W1493" s="184"/>
      <c r="X1493" s="133"/>
      <c r="Y1493" s="133"/>
      <c r="AB1493" s="134" t="s">
        <v>6911</v>
      </c>
      <c r="AC1493" s="146" t="e" cm="1">
        <f t="array" ref="AC1493">_xlfn.TEXTSPLIT(H1493,CHAR(10))</f>
        <v>#VALUE!</v>
      </c>
      <c r="AD1493" s="146"/>
      <c r="AE1493" s="146" t="e">
        <v>#VALUE!</v>
      </c>
      <c r="AG1493" s="134" t="e" cm="1" vm="1">
        <f t="array" ref="AG1493">_xlfn.TEXTJOIN(",",TRUE,_xlfn._xlws.FILTER(市町村コード!$B$2:$B$186,ISNUMBER(SEARCH(市町村コード!$B$2:$B$186,K1493))))</f>
        <v>#VALUE!</v>
      </c>
      <c r="AH1493" s="134" t="e" vm="1">
        <v>#VALUE!</v>
      </c>
      <c r="AI1493" s="134" t="str">
        <f t="shared" si="46"/>
        <v/>
      </c>
      <c r="AJ1493" s="134" t="str">
        <f t="shared" si="47"/>
        <v/>
      </c>
      <c r="AK1493" s="134" t="s">
        <v>6911</v>
      </c>
      <c r="AO1493" s="133"/>
      <c r="AP1493" s="134" t="e" cm="1">
        <f t="array" ref="AP1493">_xlfn.TEXTSPLIT(AO1493,CHAR(10))</f>
        <v>#VALUE!</v>
      </c>
      <c r="BM1493" s="134" t="e">
        <v>#VALUE!</v>
      </c>
    </row>
    <row r="1494" spans="1:75" ht="0.95" customHeight="1">
      <c r="A1494" s="133"/>
      <c r="B1494" s="183"/>
      <c r="C1494" s="183"/>
      <c r="D1494" s="183"/>
      <c r="E1494" s="183"/>
      <c r="F1494" s="183"/>
      <c r="G1494" s="183"/>
      <c r="H1494" s="183"/>
      <c r="I1494" s="183"/>
      <c r="J1494" s="183"/>
      <c r="K1494" s="183"/>
      <c r="L1494" s="183"/>
      <c r="M1494" s="183"/>
      <c r="N1494" s="183"/>
      <c r="O1494" s="183"/>
      <c r="P1494" s="183"/>
      <c r="Q1494" s="183"/>
      <c r="R1494" s="183"/>
      <c r="S1494" s="183"/>
      <c r="T1494" s="183"/>
      <c r="U1494" s="183"/>
      <c r="V1494" s="183"/>
      <c r="W1494" s="133"/>
      <c r="X1494" s="133"/>
      <c r="Y1494" s="133"/>
      <c r="AB1494" s="134" t="s">
        <v>6911</v>
      </c>
      <c r="AC1494" s="146" t="e" cm="1">
        <f t="array" ref="AC1494">_xlfn.TEXTSPLIT(H1494,CHAR(10))</f>
        <v>#VALUE!</v>
      </c>
      <c r="AD1494" s="146"/>
      <c r="AE1494" s="146" t="e">
        <v>#VALUE!</v>
      </c>
      <c r="AG1494" s="134" t="e" cm="1" vm="1">
        <f t="array" ref="AG1494">_xlfn.TEXTJOIN(",",TRUE,_xlfn._xlws.FILTER(市町村コード!$B$2:$B$186,ISNUMBER(SEARCH(市町村コード!$B$2:$B$186,K1494))))</f>
        <v>#VALUE!</v>
      </c>
      <c r="AH1494" s="134" t="e" vm="1">
        <v>#VALUE!</v>
      </c>
      <c r="AI1494" s="134" t="str">
        <f t="shared" si="46"/>
        <v/>
      </c>
      <c r="AJ1494" s="134" t="str">
        <f t="shared" si="47"/>
        <v/>
      </c>
      <c r="AK1494" s="134" t="s">
        <v>6911</v>
      </c>
      <c r="AP1494" s="134" t="e" cm="1">
        <f t="array" ref="AP1494">_xlfn.TEXTSPLIT(AO1494,CHAR(10))</f>
        <v>#VALUE!</v>
      </c>
      <c r="BM1494" s="134" t="e">
        <v>#VALUE!</v>
      </c>
    </row>
    <row r="1495" spans="1:75" ht="60" customHeight="1">
      <c r="A1495" s="133"/>
      <c r="B1495" s="133"/>
      <c r="C1495" s="133"/>
      <c r="D1495" s="133"/>
      <c r="E1495" s="133"/>
      <c r="F1495" s="133"/>
      <c r="G1495" s="133"/>
      <c r="H1495" s="133"/>
      <c r="I1495" s="133"/>
      <c r="J1495" s="133"/>
      <c r="K1495" s="133"/>
      <c r="L1495" s="133"/>
      <c r="M1495" s="133"/>
      <c r="N1495" s="133"/>
      <c r="O1495" s="133"/>
      <c r="P1495" s="133"/>
      <c r="Q1495" s="133"/>
      <c r="R1495" s="133"/>
      <c r="S1495" s="133"/>
      <c r="T1495" s="133"/>
      <c r="U1495" s="133"/>
      <c r="V1495" s="133"/>
      <c r="W1495" s="133"/>
      <c r="X1495" s="133"/>
      <c r="Y1495" s="133"/>
      <c r="AB1495" s="134" t="s">
        <v>6911</v>
      </c>
      <c r="AC1495" s="146" t="e" cm="1">
        <f t="array" ref="AC1495">_xlfn.TEXTSPLIT(H1495,CHAR(10))</f>
        <v>#VALUE!</v>
      </c>
      <c r="AD1495" s="146"/>
      <c r="AE1495" s="146" t="e">
        <v>#VALUE!</v>
      </c>
      <c r="AG1495" s="134" t="e" cm="1" vm="1">
        <f t="array" ref="AG1495">_xlfn.TEXTJOIN(",",TRUE,_xlfn._xlws.FILTER(市町村コード!$B$2:$B$186,ISNUMBER(SEARCH(市町村コード!$B$2:$B$186,K1495))))</f>
        <v>#VALUE!</v>
      </c>
      <c r="AH1495" s="134" t="e" vm="1">
        <v>#VALUE!</v>
      </c>
      <c r="AI1495" s="134" t="str">
        <f t="shared" si="46"/>
        <v/>
      </c>
      <c r="AJ1495" s="134" t="str">
        <f t="shared" si="47"/>
        <v/>
      </c>
      <c r="AK1495" s="134" t="s">
        <v>6911</v>
      </c>
      <c r="AO1495" s="133"/>
      <c r="AP1495" s="134" t="e" cm="1">
        <f t="array" ref="AP1495">_xlfn.TEXTSPLIT(AO1495,CHAR(10))</f>
        <v>#VALUE!</v>
      </c>
      <c r="BM1495" s="134" t="e">
        <v>#VALUE!</v>
      </c>
    </row>
    <row r="1496" spans="1:75" ht="12" customHeight="1">
      <c r="A1496" s="133"/>
      <c r="B1496" s="133"/>
      <c r="C1496" s="133"/>
      <c r="D1496" s="133"/>
      <c r="E1496" s="133"/>
      <c r="F1496" s="133"/>
      <c r="G1496" s="133"/>
      <c r="H1496" s="133"/>
      <c r="I1496" s="133"/>
      <c r="J1496" s="133"/>
      <c r="K1496" s="133"/>
      <c r="L1496" s="133"/>
      <c r="M1496" s="133"/>
      <c r="N1496" s="133"/>
      <c r="O1496" s="133"/>
      <c r="P1496" s="133"/>
      <c r="Q1496" s="133"/>
      <c r="R1496" s="133"/>
      <c r="S1496" s="133"/>
      <c r="T1496" s="133"/>
      <c r="U1496" s="133"/>
      <c r="V1496" s="133"/>
      <c r="W1496" s="133"/>
      <c r="X1496" s="133"/>
      <c r="Y1496" s="133"/>
      <c r="AB1496" s="134" t="s">
        <v>6911</v>
      </c>
      <c r="AC1496" s="146" t="e" cm="1">
        <f t="array" ref="AC1496">_xlfn.TEXTSPLIT(H1496,CHAR(10))</f>
        <v>#VALUE!</v>
      </c>
      <c r="AD1496" s="146"/>
      <c r="AE1496" s="146" t="e">
        <v>#VALUE!</v>
      </c>
      <c r="AG1496" s="134" t="e" cm="1" vm="1">
        <f t="array" ref="AG1496">_xlfn.TEXTJOIN(",",TRUE,_xlfn._xlws.FILTER(市町村コード!$B$2:$B$186,ISNUMBER(SEARCH(市町村コード!$B$2:$B$186,K1496))))</f>
        <v>#VALUE!</v>
      </c>
      <c r="AH1496" s="134" t="e" vm="1">
        <v>#VALUE!</v>
      </c>
      <c r="AI1496" s="134" t="str">
        <f t="shared" si="46"/>
        <v/>
      </c>
      <c r="AJ1496" s="134" t="str">
        <f t="shared" si="47"/>
        <v/>
      </c>
      <c r="AK1496" s="134" t="s">
        <v>6911</v>
      </c>
      <c r="AO1496" s="133"/>
      <c r="AP1496" s="134" t="e" cm="1">
        <f t="array" ref="AP1496">_xlfn.TEXTSPLIT(AO1496,CHAR(10))</f>
        <v>#VALUE!</v>
      </c>
      <c r="BM1496" s="134" t="e">
        <v>#VALUE!</v>
      </c>
    </row>
    <row r="1497" spans="1:75" ht="8.1" customHeight="1">
      <c r="A1497" s="133"/>
      <c r="B1497" s="133"/>
      <c r="C1497" s="133"/>
      <c r="D1497" s="133"/>
      <c r="E1497" s="133"/>
      <c r="F1497" s="133"/>
      <c r="G1497" s="133"/>
      <c r="H1497" s="133"/>
      <c r="I1497" s="178" t="s">
        <v>476</v>
      </c>
      <c r="J1497" s="178"/>
      <c r="K1497" s="178"/>
      <c r="L1497" s="133"/>
      <c r="M1497" s="133"/>
      <c r="N1497" s="133"/>
      <c r="O1497" s="133"/>
      <c r="P1497" s="133"/>
      <c r="Q1497" s="133"/>
      <c r="R1497" s="133"/>
      <c r="S1497" s="133"/>
      <c r="T1497" s="133"/>
      <c r="U1497" s="133"/>
      <c r="V1497" s="133"/>
      <c r="W1497" s="133"/>
      <c r="X1497" s="133"/>
      <c r="Y1497" s="133"/>
      <c r="AB1497" s="134" t="s">
        <v>6911</v>
      </c>
      <c r="AC1497" s="146" t="e" cm="1">
        <f t="array" ref="AC1497">_xlfn.TEXTSPLIT(H1497,CHAR(10))</f>
        <v>#VALUE!</v>
      </c>
      <c r="AD1497" s="146"/>
      <c r="AE1497" s="146" t="e">
        <v>#VALUE!</v>
      </c>
      <c r="AG1497" s="134" t="e" cm="1" vm="1">
        <f t="array" ref="AG1497">_xlfn.TEXTJOIN(",",TRUE,_xlfn._xlws.FILTER(市町村コード!$B$2:$B$186,ISNUMBER(SEARCH(市町村コード!$B$2:$B$186,K1497))))</f>
        <v>#VALUE!</v>
      </c>
      <c r="AH1497" s="134" t="e" vm="1">
        <v>#VALUE!</v>
      </c>
      <c r="AI1497" s="134" t="str">
        <f t="shared" si="46"/>
        <v/>
      </c>
      <c r="AJ1497" s="134" t="str">
        <f t="shared" si="47"/>
        <v/>
      </c>
      <c r="AK1497" s="134" t="s">
        <v>6911</v>
      </c>
      <c r="AO1497" s="133"/>
      <c r="AP1497" s="134" t="e" cm="1">
        <f t="array" ref="AP1497">_xlfn.TEXTSPLIT(AO1497,CHAR(10))</f>
        <v>#VALUE!</v>
      </c>
      <c r="BM1497" s="134" t="e">
        <v>#VALUE!</v>
      </c>
    </row>
    <row r="1498" spans="1:75" ht="12" customHeight="1">
      <c r="A1498" s="133"/>
      <c r="B1498" s="179"/>
      <c r="C1498" s="179"/>
      <c r="D1498" s="179"/>
      <c r="E1498" s="179"/>
      <c r="F1498" s="133"/>
      <c r="G1498" s="133"/>
      <c r="H1498" s="133"/>
      <c r="I1498" s="178"/>
      <c r="J1498" s="178"/>
      <c r="K1498" s="178"/>
      <c r="L1498" s="133"/>
      <c r="M1498" s="133"/>
      <c r="N1498" s="133"/>
      <c r="O1498" s="133"/>
      <c r="P1498" s="133"/>
      <c r="Q1498" s="133"/>
      <c r="R1498" s="133"/>
      <c r="S1498" s="133"/>
      <c r="T1498" s="133"/>
      <c r="U1498" s="133"/>
      <c r="V1498" s="133"/>
      <c r="W1498" s="133"/>
      <c r="X1498" s="133"/>
      <c r="Y1498" s="133"/>
      <c r="AB1498" s="134" t="s">
        <v>6911</v>
      </c>
      <c r="AC1498" s="146" t="e" cm="1">
        <f t="array" ref="AC1498">_xlfn.TEXTSPLIT(H1498,CHAR(10))</f>
        <v>#VALUE!</v>
      </c>
      <c r="AD1498" s="146"/>
      <c r="AE1498" s="146" t="e">
        <v>#VALUE!</v>
      </c>
      <c r="AG1498" s="134" t="e" cm="1" vm="1">
        <f t="array" ref="AG1498">_xlfn.TEXTJOIN(",",TRUE,_xlfn._xlws.FILTER(市町村コード!$B$2:$B$186,ISNUMBER(SEARCH(市町村コード!$B$2:$B$186,K1498))))</f>
        <v>#VALUE!</v>
      </c>
      <c r="AH1498" s="134" t="e" vm="1">
        <v>#VALUE!</v>
      </c>
      <c r="AI1498" s="134" t="str">
        <f t="shared" si="46"/>
        <v/>
      </c>
      <c r="AJ1498" s="134" t="str">
        <f t="shared" si="47"/>
        <v/>
      </c>
      <c r="AK1498" s="134" t="s">
        <v>6911</v>
      </c>
      <c r="AO1498" s="133"/>
      <c r="AP1498" s="134" t="e" cm="1">
        <f t="array" ref="AP1498">_xlfn.TEXTSPLIT(AO1498,CHAR(10))</f>
        <v>#VALUE!</v>
      </c>
      <c r="BM1498" s="134" t="e">
        <v>#VALUE!</v>
      </c>
    </row>
    <row r="1499" spans="1:75" ht="14.1" customHeight="1">
      <c r="A1499" s="133"/>
      <c r="B1499" s="133"/>
      <c r="C1499" s="180" t="s">
        <v>477</v>
      </c>
      <c r="D1499" s="180"/>
      <c r="E1499" s="180"/>
      <c r="F1499" s="180"/>
      <c r="G1499" s="180"/>
      <c r="H1499" s="180"/>
      <c r="I1499" s="180"/>
      <c r="J1499" s="180"/>
      <c r="K1499" s="180"/>
      <c r="L1499" s="133"/>
      <c r="M1499" s="133"/>
      <c r="N1499" s="133"/>
      <c r="O1499" s="181" t="s">
        <v>478</v>
      </c>
      <c r="P1499" s="181"/>
      <c r="Q1499" s="181"/>
      <c r="R1499" s="181"/>
      <c r="S1499" s="181"/>
      <c r="T1499" s="135" t="s">
        <v>1147</v>
      </c>
      <c r="U1499" s="136" t="s">
        <v>480</v>
      </c>
      <c r="V1499" s="133"/>
      <c r="W1499" s="133"/>
      <c r="X1499" s="133"/>
      <c r="Y1499" s="133"/>
      <c r="AB1499" s="134" t="s">
        <v>6911</v>
      </c>
      <c r="AC1499" s="146" t="e" cm="1">
        <f t="array" ref="AC1499">_xlfn.TEXTSPLIT(H1499,CHAR(10))</f>
        <v>#VALUE!</v>
      </c>
      <c r="AD1499" s="146"/>
      <c r="AE1499" s="146" t="e">
        <v>#VALUE!</v>
      </c>
      <c r="AG1499" s="134" t="e" cm="1" vm="1">
        <f t="array" ref="AG1499">_xlfn.TEXTJOIN(",",TRUE,_xlfn._xlws.FILTER(市町村コード!$B$2:$B$186,ISNUMBER(SEARCH(市町村コード!$B$2:$B$186,K1499))))</f>
        <v>#VALUE!</v>
      </c>
      <c r="AH1499" s="134" t="e" vm="1">
        <v>#VALUE!</v>
      </c>
      <c r="AI1499" s="134" t="str">
        <f t="shared" si="46"/>
        <v/>
      </c>
      <c r="AJ1499" s="134" t="str">
        <f t="shared" si="47"/>
        <v/>
      </c>
      <c r="AK1499" s="134" t="s">
        <v>6911</v>
      </c>
      <c r="AP1499" s="134" t="e" cm="1">
        <f t="array" ref="AP1499">_xlfn.TEXTSPLIT(AO1499,CHAR(10))</f>
        <v>#VALUE!</v>
      </c>
      <c r="BM1499" s="134" t="e">
        <v>#VALUE!</v>
      </c>
    </row>
    <row r="1500" spans="1:75" ht="0.95" customHeight="1" thickBot="1">
      <c r="A1500" s="133"/>
      <c r="B1500" s="133"/>
      <c r="C1500" s="133"/>
      <c r="D1500" s="133"/>
      <c r="E1500" s="133"/>
      <c r="F1500" s="133"/>
      <c r="G1500" s="133"/>
      <c r="H1500" s="133"/>
      <c r="I1500" s="133"/>
      <c r="J1500" s="133"/>
      <c r="K1500" s="133"/>
      <c r="L1500" s="133"/>
      <c r="M1500" s="133"/>
      <c r="N1500" s="133"/>
      <c r="O1500" s="133"/>
      <c r="P1500" s="133"/>
      <c r="Q1500" s="133"/>
      <c r="R1500" s="133"/>
      <c r="S1500" s="133"/>
      <c r="T1500" s="133"/>
      <c r="U1500" s="133"/>
      <c r="V1500" s="133"/>
      <c r="W1500" s="133"/>
      <c r="X1500" s="133"/>
      <c r="Y1500" s="133"/>
      <c r="AB1500" s="134" t="s">
        <v>6911</v>
      </c>
      <c r="AC1500" s="146" t="e" cm="1">
        <f t="array" ref="AC1500">_xlfn.TEXTSPLIT(H1500,CHAR(10))</f>
        <v>#VALUE!</v>
      </c>
      <c r="AD1500" s="146"/>
      <c r="AE1500" s="146" t="e">
        <v>#VALUE!</v>
      </c>
      <c r="AG1500" s="134" t="e" cm="1" vm="1">
        <f t="array" ref="AG1500">_xlfn.TEXTJOIN(",",TRUE,_xlfn._xlws.FILTER(市町村コード!$B$2:$B$186,ISNUMBER(SEARCH(市町村コード!$B$2:$B$186,K1500))))</f>
        <v>#VALUE!</v>
      </c>
      <c r="AH1500" s="134" t="e" vm="1">
        <v>#VALUE!</v>
      </c>
      <c r="AI1500" s="134" t="str">
        <f t="shared" si="46"/>
        <v/>
      </c>
      <c r="AJ1500" s="134" t="str">
        <f t="shared" si="47"/>
        <v/>
      </c>
      <c r="AK1500" s="134" t="s">
        <v>6911</v>
      </c>
      <c r="AO1500" s="133"/>
      <c r="AP1500" s="134" t="e" cm="1">
        <f t="array" ref="AP1500">_xlfn.TEXTSPLIT(AO1500,CHAR(10))</f>
        <v>#VALUE!</v>
      </c>
      <c r="BM1500" s="134" t="e">
        <v>#VALUE!</v>
      </c>
    </row>
    <row r="1501" spans="1:75" ht="0.95" customHeight="1">
      <c r="A1501" s="133"/>
      <c r="B1501" s="176"/>
      <c r="C1501" s="176"/>
      <c r="D1501" s="176"/>
      <c r="E1501" s="176"/>
      <c r="F1501" s="176"/>
      <c r="G1501" s="176"/>
      <c r="H1501" s="176"/>
      <c r="I1501" s="176"/>
      <c r="J1501" s="176"/>
      <c r="K1501" s="176"/>
      <c r="L1501" s="176"/>
      <c r="M1501" s="176"/>
      <c r="N1501" s="176"/>
      <c r="O1501" s="176"/>
      <c r="P1501" s="176"/>
      <c r="Q1501" s="176"/>
      <c r="R1501" s="176"/>
      <c r="S1501" s="176"/>
      <c r="T1501" s="176"/>
      <c r="U1501" s="176"/>
      <c r="V1501" s="176"/>
      <c r="W1501" s="176"/>
      <c r="X1501" s="133"/>
      <c r="Y1501" s="133"/>
      <c r="AB1501" s="134" t="s">
        <v>6911</v>
      </c>
      <c r="AC1501" s="146" t="e" cm="1">
        <f t="array" ref="AC1501">_xlfn.TEXTSPLIT(H1501,CHAR(10))</f>
        <v>#VALUE!</v>
      </c>
      <c r="AD1501" s="146"/>
      <c r="AE1501" s="146" t="e">
        <v>#VALUE!</v>
      </c>
      <c r="AG1501" s="134" t="e" cm="1" vm="1">
        <f t="array" ref="AG1501">_xlfn.TEXTJOIN(",",TRUE,_xlfn._xlws.FILTER(市町村コード!$B$2:$B$186,ISNUMBER(SEARCH(市町村コード!$B$2:$B$186,K1501))))</f>
        <v>#VALUE!</v>
      </c>
      <c r="AH1501" s="134" t="e" vm="1">
        <v>#VALUE!</v>
      </c>
      <c r="AI1501" s="134" t="str">
        <f t="shared" si="46"/>
        <v/>
      </c>
      <c r="AJ1501" s="134" t="str">
        <f t="shared" si="47"/>
        <v/>
      </c>
      <c r="AK1501" s="134" t="s">
        <v>6911</v>
      </c>
      <c r="AP1501" s="134" t="e" cm="1">
        <f t="array" ref="AP1501">_xlfn.TEXTSPLIT(AO1501,CHAR(10))</f>
        <v>#VALUE!</v>
      </c>
      <c r="BM1501" s="134" t="e">
        <v>#VALUE!</v>
      </c>
    </row>
    <row r="1502" spans="1:75" ht="15.95" customHeight="1" thickBot="1">
      <c r="A1502" s="133"/>
      <c r="B1502" s="137"/>
      <c r="C1502" s="138" t="s">
        <v>481</v>
      </c>
      <c r="D1502" s="137"/>
      <c r="E1502" s="177" t="s">
        <v>482</v>
      </c>
      <c r="F1502" s="177"/>
      <c r="G1502" s="137"/>
      <c r="H1502" s="177" t="s">
        <v>483</v>
      </c>
      <c r="I1502" s="177"/>
      <c r="J1502" s="137"/>
      <c r="K1502" s="177" t="s">
        <v>484</v>
      </c>
      <c r="L1502" s="177"/>
      <c r="M1502" s="137"/>
      <c r="N1502" s="177" t="s">
        <v>485</v>
      </c>
      <c r="O1502" s="177"/>
      <c r="P1502" s="137"/>
      <c r="Q1502" s="139" t="s">
        <v>486</v>
      </c>
      <c r="R1502" s="137"/>
      <c r="S1502" s="177" t="s">
        <v>487</v>
      </c>
      <c r="T1502" s="177"/>
      <c r="U1502" s="177"/>
      <c r="V1502" s="177"/>
      <c r="W1502" s="137"/>
      <c r="X1502" s="133"/>
      <c r="Y1502" s="133"/>
      <c r="AB1502" s="134" t="s">
        <v>482</v>
      </c>
      <c r="AC1502" s="146" t="str" cm="1">
        <f t="array" ref="AC1502">_xlfn.TEXTSPLIT(H1502,CHAR(10))</f>
        <v>事業者名/事業所名</v>
      </c>
      <c r="AD1502" s="146"/>
      <c r="AE1502" s="146" t="s">
        <v>483</v>
      </c>
      <c r="AG1502" s="134" t="e" cm="1" vm="1">
        <f t="array" ref="AG1502">_xlfn.TEXTJOIN(",",TRUE,_xlfn._xlws.FILTER(市町村コード!$B$2:$B$186,ISNUMBER(SEARCH(市町村コード!$B$2:$B$186,K1502))))</f>
        <v>#VALUE!</v>
      </c>
      <c r="AH1502" s="134" t="e" vm="1">
        <v>#VALUE!</v>
      </c>
      <c r="AI1502" s="134" t="str">
        <f t="shared" si="46"/>
        <v/>
      </c>
      <c r="AJ1502" s="134" t="str">
        <f t="shared" si="47"/>
        <v>事業所所在地</v>
      </c>
      <c r="AK1502" s="134" t="s">
        <v>484</v>
      </c>
      <c r="AO1502" s="139" t="s">
        <v>486</v>
      </c>
      <c r="AP1502" s="134" t="str" cm="1">
        <f t="array" ref="AP1502">_xlfn.TEXTSPLIT(AO1502,CHAR(10))</f>
        <v>受理番号</v>
      </c>
      <c r="BM1502" s="134" t="s">
        <v>486</v>
      </c>
    </row>
    <row r="1503" spans="1:75" ht="120" customHeight="1" thickBot="1">
      <c r="A1503" s="133"/>
      <c r="B1503" s="184"/>
      <c r="C1503" s="140" t="s">
        <v>4206</v>
      </c>
      <c r="D1503" s="184"/>
      <c r="E1503" s="174" t="s">
        <v>4207</v>
      </c>
      <c r="F1503" s="174"/>
      <c r="G1503" s="184"/>
      <c r="H1503" s="175" t="s">
        <v>4208</v>
      </c>
      <c r="I1503" s="175"/>
      <c r="J1503" s="184"/>
      <c r="K1503" s="175" t="s">
        <v>4209</v>
      </c>
      <c r="L1503" s="175"/>
      <c r="M1503" s="184"/>
      <c r="N1503" s="182" t="s">
        <v>4210</v>
      </c>
      <c r="O1503" s="182"/>
      <c r="P1503" s="184"/>
      <c r="Q1503" s="141" t="s">
        <v>4211</v>
      </c>
      <c r="R1503" s="184"/>
      <c r="S1503" s="173" t="s">
        <v>4212</v>
      </c>
      <c r="T1503" s="173"/>
      <c r="U1503" s="173"/>
      <c r="V1503" s="173"/>
      <c r="W1503" s="184"/>
      <c r="X1503" s="133"/>
      <c r="Y1503" s="133"/>
      <c r="AB1503" s="134" t="s">
        <v>9648</v>
      </c>
      <c r="AC1503" s="146" t="str" cm="1">
        <f t="array" ref="AC1503:AD1503">_xlfn.TEXTSPLIT(H1503,CHAR(10))</f>
        <v>株式会社ゆうぜん</v>
      </c>
      <c r="AD1503" s="146" t="str">
        <v>訪問看護ステーションめぐみ</v>
      </c>
      <c r="AE1503" s="146" t="s">
        <v>8514</v>
      </c>
      <c r="AF1503" s="134" t="s">
        <v>7641</v>
      </c>
      <c r="AG1503" s="134" t="str" cm="1">
        <f t="array" ref="AG1503">_xlfn.TEXTJOIN(",",TRUE,_xlfn._xlws.FILTER(市町村コード!$B$2:$B$186,ISNUMBER(SEARCH(市町村コード!$B$2:$B$186,K1503))))</f>
        <v>函館市</v>
      </c>
      <c r="AH1503" s="134" t="s">
        <v>6713</v>
      </c>
      <c r="AI1503" s="134" t="str">
        <f t="shared" si="46"/>
        <v xml:space="preserve">
函館市桔梗町４０５－２０</v>
      </c>
      <c r="AJ1503" s="134" t="str">
        <f t="shared" si="47"/>
        <v>〒041－0801</v>
      </c>
      <c r="AK1503" s="134" t="s">
        <v>7256</v>
      </c>
      <c r="AO1503" s="142" t="s">
        <v>4211</v>
      </c>
      <c r="AP1503" s="134" t="str" cm="1">
        <f t="array" ref="AP1503:AZ1503">_xlfn.TEXTSPLIT(AO1503,CHAR(10))</f>
        <v>( 訪看10 )第    587 号</v>
      </c>
      <c r="AQ1503" s="134" t="str">
        <v>( 訪看23 )第    980 号</v>
      </c>
      <c r="AR1503" s="134" t="str">
        <v>( 訪看24 )第    824 号</v>
      </c>
      <c r="AS1503" s="134" t="str">
        <v>( 訪看25 )第    898 号</v>
      </c>
      <c r="AT1503" s="134" t="str">
        <v>( 訪看27 )第    290 号</v>
      </c>
      <c r="AU1503" s="134" t="str">
        <v>( 訪看28 )第    190 号</v>
      </c>
      <c r="AV1503" s="134" t="str">
        <v>( 訪看34 )第    275 号</v>
      </c>
      <c r="AW1503" s="134" t="str">
        <v>( 訪ベⅠ１ )第    536 号</v>
      </c>
      <c r="AX1503" s="134" t="str">
        <v>( 訪ベⅠ１注 )第    168 号</v>
      </c>
      <c r="AY1503" s="134" t="str">
        <v>( 訪看40 )第    615 号</v>
      </c>
      <c r="AZ1503" s="134" t="str">
        <v>( 訪看41 )第    172 号</v>
      </c>
      <c r="BM1503" s="134" t="s">
        <v>13515</v>
      </c>
      <c r="BN1503" s="134" t="s">
        <v>13516</v>
      </c>
      <c r="BO1503" s="134" t="s">
        <v>13517</v>
      </c>
      <c r="BP1503" s="134" t="s">
        <v>13518</v>
      </c>
      <c r="BQ1503" s="134" t="s">
        <v>13519</v>
      </c>
      <c r="BR1503" s="134" t="s">
        <v>13520</v>
      </c>
      <c r="BS1503" s="134" t="s">
        <v>13521</v>
      </c>
      <c r="BT1503" s="134" t="s">
        <v>13522</v>
      </c>
      <c r="BU1503" s="134" t="s">
        <v>13523</v>
      </c>
      <c r="BV1503" s="134" t="s">
        <v>13524</v>
      </c>
      <c r="BW1503" s="134" t="s">
        <v>13525</v>
      </c>
    </row>
    <row r="1504" spans="1:75" ht="93" customHeight="1" thickBot="1">
      <c r="A1504" s="133"/>
      <c r="B1504" s="184"/>
      <c r="C1504" s="140" t="s">
        <v>4213</v>
      </c>
      <c r="D1504" s="184"/>
      <c r="E1504" s="174" t="s">
        <v>4214</v>
      </c>
      <c r="F1504" s="174"/>
      <c r="G1504" s="184"/>
      <c r="H1504" s="175" t="s">
        <v>4215</v>
      </c>
      <c r="I1504" s="175"/>
      <c r="J1504" s="184"/>
      <c r="K1504" s="175" t="s">
        <v>4216</v>
      </c>
      <c r="L1504" s="175"/>
      <c r="M1504" s="184"/>
      <c r="N1504" s="182" t="s">
        <v>4217</v>
      </c>
      <c r="O1504" s="182"/>
      <c r="P1504" s="184"/>
      <c r="Q1504" s="141" t="s">
        <v>4218</v>
      </c>
      <c r="R1504" s="184"/>
      <c r="S1504" s="173" t="s">
        <v>4219</v>
      </c>
      <c r="T1504" s="173"/>
      <c r="U1504" s="173"/>
      <c r="V1504" s="173"/>
      <c r="W1504" s="184"/>
      <c r="X1504" s="133"/>
      <c r="Y1504" s="133"/>
      <c r="AB1504" s="134" t="s">
        <v>9649</v>
      </c>
      <c r="AC1504" s="146" t="str" cm="1">
        <f t="array" ref="AC1504:AD1504">_xlfn.TEXTSPLIT(H1504,CHAR(10))</f>
        <v>株式会社フロックス</v>
      </c>
      <c r="AD1504" s="146" t="str">
        <v>おうち看護ロータス</v>
      </c>
      <c r="AE1504" s="146" t="s">
        <v>8515</v>
      </c>
      <c r="AF1504" s="134" t="s">
        <v>8516</v>
      </c>
      <c r="AG1504" s="134" t="str" cm="1">
        <f t="array" ref="AG1504">_xlfn.TEXTJOIN(",",TRUE,_xlfn._xlws.FILTER(市町村コード!$B$2:$B$186,ISNUMBER(SEARCH(市町村コード!$B$2:$B$186,K1504))))</f>
        <v>函館市</v>
      </c>
      <c r="AH1504" s="134" t="s">
        <v>6713</v>
      </c>
      <c r="AI1504" s="134" t="str">
        <f t="shared" si="46"/>
        <v xml:space="preserve">
函館市中道２丁目３７－１１ハーベスト－１０３</v>
      </c>
      <c r="AJ1504" s="134" t="str">
        <f t="shared" si="47"/>
        <v>〒041－0853</v>
      </c>
      <c r="AK1504" s="134" t="s">
        <v>7235</v>
      </c>
      <c r="AO1504" s="142" t="s">
        <v>4218</v>
      </c>
      <c r="AP1504" s="134" t="str" cm="1">
        <f t="array" ref="AP1504:AX1504">_xlfn.TEXTSPLIT(AO1504,CHAR(10))</f>
        <v>( 訪看10 )第    700 号</v>
      </c>
      <c r="AQ1504" s="134" t="str">
        <v>( 訪看23 )第   1075 号</v>
      </c>
      <c r="AR1504" s="134" t="str">
        <v>( 訪看24 )第    886 号</v>
      </c>
      <c r="AS1504" s="134" t="str">
        <v>( 訪看25 )第    958 号</v>
      </c>
      <c r="AT1504" s="134" t="str">
        <v>( 訪看27 )第    397 号</v>
      </c>
      <c r="AU1504" s="134" t="str">
        <v>( 訪看28 )第    262 号</v>
      </c>
      <c r="AV1504" s="134" t="str">
        <v>( 訪看34 )第    143 号</v>
      </c>
      <c r="AW1504" s="134" t="str">
        <v>( 訪ベⅠ１ )第     67 号</v>
      </c>
      <c r="AX1504" s="134" t="str">
        <v>( 訪看41 )第    347 号</v>
      </c>
      <c r="BM1504" s="134" t="s">
        <v>13526</v>
      </c>
      <c r="BN1504" s="134" t="s">
        <v>13527</v>
      </c>
      <c r="BO1504" s="134" t="s">
        <v>13528</v>
      </c>
      <c r="BP1504" s="134" t="s">
        <v>13529</v>
      </c>
      <c r="BQ1504" s="134" t="s">
        <v>13530</v>
      </c>
      <c r="BR1504" s="134" t="s">
        <v>13531</v>
      </c>
      <c r="BS1504" s="134" t="s">
        <v>13532</v>
      </c>
      <c r="BT1504" s="134" t="s">
        <v>13533</v>
      </c>
      <c r="BU1504" s="134" t="s">
        <v>13534</v>
      </c>
    </row>
    <row r="1505" spans="1:74" ht="66" customHeight="1" thickBot="1">
      <c r="A1505" s="133"/>
      <c r="B1505" s="184"/>
      <c r="C1505" s="140" t="s">
        <v>4220</v>
      </c>
      <c r="D1505" s="184"/>
      <c r="E1505" s="174" t="s">
        <v>4221</v>
      </c>
      <c r="F1505" s="174"/>
      <c r="G1505" s="184"/>
      <c r="H1505" s="175" t="s">
        <v>4222</v>
      </c>
      <c r="I1505" s="175"/>
      <c r="J1505" s="184"/>
      <c r="K1505" s="175" t="s">
        <v>4223</v>
      </c>
      <c r="L1505" s="175"/>
      <c r="M1505" s="184"/>
      <c r="N1505" s="182" t="s">
        <v>4224</v>
      </c>
      <c r="O1505" s="182"/>
      <c r="P1505" s="184"/>
      <c r="Q1505" s="141" t="s">
        <v>4225</v>
      </c>
      <c r="R1505" s="184"/>
      <c r="S1505" s="173" t="s">
        <v>4226</v>
      </c>
      <c r="T1505" s="173"/>
      <c r="U1505" s="173"/>
      <c r="V1505" s="173"/>
      <c r="W1505" s="184"/>
      <c r="X1505" s="133"/>
      <c r="Y1505" s="133"/>
      <c r="AB1505" s="134" t="s">
        <v>9650</v>
      </c>
      <c r="AC1505" s="146" t="str" cm="1">
        <f t="array" ref="AC1505:AD1505">_xlfn.TEXTSPLIT(H1505,CHAR(10))</f>
        <v>合同会社　ｆｌａｔ　ｃａｒｅ</v>
      </c>
      <c r="AD1505" s="146" t="str">
        <v>訪問看護ステーションましろ</v>
      </c>
      <c r="AE1505" s="146" t="s">
        <v>8517</v>
      </c>
      <c r="AF1505" s="134" t="s">
        <v>8518</v>
      </c>
      <c r="AG1505" s="134" t="str" cm="1">
        <f t="array" ref="AG1505">_xlfn.TEXTJOIN(",",TRUE,_xlfn._xlws.FILTER(市町村コード!$B$2:$B$186,ISNUMBER(SEARCH(市町村コード!$B$2:$B$186,K1505))))</f>
        <v>函館市</v>
      </c>
      <c r="AH1505" s="134" t="s">
        <v>6713</v>
      </c>
      <c r="AI1505" s="134" t="str">
        <f t="shared" si="46"/>
        <v xml:space="preserve">
函館市日吉町２丁目３５－７－１０１</v>
      </c>
      <c r="AJ1505" s="134" t="str">
        <f t="shared" si="47"/>
        <v>〒041－0841</v>
      </c>
      <c r="AK1505" s="134" t="s">
        <v>7244</v>
      </c>
      <c r="AO1505" s="142" t="s">
        <v>4225</v>
      </c>
      <c r="AP1505" s="134" t="str" cm="1">
        <f t="array" ref="AP1505:AV1505">_xlfn.TEXTSPLIT(AO1505,CHAR(10))</f>
        <v>( 訪看10 )第    607 号</v>
      </c>
      <c r="AQ1505" s="134" t="str">
        <v>( 訪看23 )第    905 号</v>
      </c>
      <c r="AR1505" s="134" t="str">
        <v>( 訪看25 )第    975 号</v>
      </c>
      <c r="AS1505" s="134" t="str">
        <v>( 訪看27 )第    307 号</v>
      </c>
      <c r="AT1505" s="134" t="str">
        <v>( 訪看28 )第    202 号</v>
      </c>
      <c r="AU1505" s="134" t="str">
        <v>( 訪看34 )第     81 号</v>
      </c>
      <c r="AV1505" s="134" t="str">
        <v>( 訪看41 )第    246 号</v>
      </c>
      <c r="BM1505" s="134" t="s">
        <v>13535</v>
      </c>
      <c r="BN1505" s="134" t="s">
        <v>13536</v>
      </c>
      <c r="BO1505" s="134" t="s">
        <v>13537</v>
      </c>
      <c r="BP1505" s="134" t="s">
        <v>13538</v>
      </c>
      <c r="BQ1505" s="134" t="s">
        <v>13539</v>
      </c>
      <c r="BR1505" s="134" t="s">
        <v>13540</v>
      </c>
      <c r="BS1505" s="134" t="s">
        <v>13541</v>
      </c>
    </row>
    <row r="1506" spans="1:74" ht="75" customHeight="1" thickBot="1">
      <c r="A1506" s="133"/>
      <c r="B1506" s="184"/>
      <c r="C1506" s="140" t="s">
        <v>4227</v>
      </c>
      <c r="D1506" s="184"/>
      <c r="E1506" s="174" t="s">
        <v>4228</v>
      </c>
      <c r="F1506" s="174"/>
      <c r="G1506" s="184"/>
      <c r="H1506" s="175" t="s">
        <v>4229</v>
      </c>
      <c r="I1506" s="175"/>
      <c r="J1506" s="184"/>
      <c r="K1506" s="175" t="s">
        <v>4230</v>
      </c>
      <c r="L1506" s="175"/>
      <c r="M1506" s="184"/>
      <c r="N1506" s="182" t="s">
        <v>4231</v>
      </c>
      <c r="O1506" s="182"/>
      <c r="P1506" s="184"/>
      <c r="Q1506" s="141" t="s">
        <v>4232</v>
      </c>
      <c r="R1506" s="184"/>
      <c r="S1506" s="173" t="s">
        <v>4233</v>
      </c>
      <c r="T1506" s="173"/>
      <c r="U1506" s="173"/>
      <c r="V1506" s="173"/>
      <c r="W1506" s="184"/>
      <c r="X1506" s="133"/>
      <c r="Y1506" s="133"/>
      <c r="AB1506" s="134" t="s">
        <v>9651</v>
      </c>
      <c r="AC1506" s="146" t="str" cm="1">
        <f t="array" ref="AC1506:AD1506">_xlfn.TEXTSPLIT(H1506,CHAR(10))</f>
        <v>医療法人　敬仁会</v>
      </c>
      <c r="AD1506" s="146" t="str">
        <v>訪問看護ステーションおしま</v>
      </c>
      <c r="AE1506" s="146" t="s">
        <v>8519</v>
      </c>
      <c r="AF1506" s="134" t="s">
        <v>8520</v>
      </c>
      <c r="AG1506" s="134" t="str" cm="1">
        <f t="array" ref="AG1506">_xlfn.TEXTJOIN(",",TRUE,_xlfn._xlws.FILTER(市町村コード!$B$2:$B$186,ISNUMBER(SEARCH(市町村コード!$B$2:$B$186,K1506))))</f>
        <v>函館市</v>
      </c>
      <c r="AH1506" s="134" t="s">
        <v>6713</v>
      </c>
      <c r="AI1506" s="134" t="str">
        <f t="shared" si="46"/>
        <v xml:space="preserve">
函館市的場町１９番６号</v>
      </c>
      <c r="AJ1506" s="134" t="str">
        <f t="shared" si="47"/>
        <v>〒040－0021</v>
      </c>
      <c r="AK1506" s="134" t="s">
        <v>7257</v>
      </c>
      <c r="AO1506" s="142" t="s">
        <v>4232</v>
      </c>
      <c r="AP1506" s="134" t="str" cm="1">
        <f t="array" ref="AP1506:AU1506">_xlfn.TEXTSPLIT(AO1506,CHAR(10))</f>
        <v>( 訪看23 )第    917 号</v>
      </c>
      <c r="AQ1506" s="134" t="str">
        <v>( 訪看25 )第    988 号</v>
      </c>
      <c r="AR1506" s="134" t="str">
        <v>( 訪看34 )第    104 号</v>
      </c>
      <c r="AS1506" s="134" t="str">
        <v>( 訪ベⅠ１ )第     27 号</v>
      </c>
      <c r="AT1506" s="134" t="str">
        <v>( 訪ベⅠ１注 )第     75 号</v>
      </c>
      <c r="AU1506" s="134" t="str">
        <v>( 訪看40 )第    112 号</v>
      </c>
      <c r="BM1506" s="134" t="s">
        <v>13542</v>
      </c>
      <c r="BN1506" s="134" t="s">
        <v>13543</v>
      </c>
      <c r="BO1506" s="134" t="s">
        <v>13544</v>
      </c>
      <c r="BP1506" s="134" t="s">
        <v>13545</v>
      </c>
      <c r="BQ1506" s="134" t="s">
        <v>13546</v>
      </c>
      <c r="BR1506" s="134" t="s">
        <v>13547</v>
      </c>
    </row>
    <row r="1507" spans="1:74" ht="75" customHeight="1" thickBot="1">
      <c r="A1507" s="133"/>
      <c r="B1507" s="184"/>
      <c r="C1507" s="140" t="s">
        <v>4234</v>
      </c>
      <c r="D1507" s="184"/>
      <c r="E1507" s="174" t="s">
        <v>4235</v>
      </c>
      <c r="F1507" s="174"/>
      <c r="G1507" s="184"/>
      <c r="H1507" s="175" t="s">
        <v>4236</v>
      </c>
      <c r="I1507" s="175"/>
      <c r="J1507" s="184"/>
      <c r="K1507" s="175" t="s">
        <v>4119</v>
      </c>
      <c r="L1507" s="175"/>
      <c r="M1507" s="184"/>
      <c r="N1507" s="182" t="s">
        <v>4120</v>
      </c>
      <c r="O1507" s="182"/>
      <c r="P1507" s="184"/>
      <c r="Q1507" s="141" t="s">
        <v>4237</v>
      </c>
      <c r="R1507" s="184"/>
      <c r="S1507" s="173" t="s">
        <v>4238</v>
      </c>
      <c r="T1507" s="173"/>
      <c r="U1507" s="173"/>
      <c r="V1507" s="173"/>
      <c r="W1507" s="184"/>
      <c r="X1507" s="133"/>
      <c r="Y1507" s="133"/>
      <c r="AB1507" s="134" t="s">
        <v>9652</v>
      </c>
      <c r="AC1507" s="146" t="str" cm="1">
        <f t="array" ref="AC1507:AD1507">_xlfn.TEXTSPLIT(H1507,CHAR(10))</f>
        <v>株式会社ライフデザイン</v>
      </c>
      <c r="AD1507" s="146" t="str">
        <v>訪問看護ステーション　ライフデザイン湯の川</v>
      </c>
      <c r="AE1507" s="146" t="s">
        <v>7627</v>
      </c>
      <c r="AF1507" s="134" t="s">
        <v>8521</v>
      </c>
      <c r="AG1507" s="134" t="str" cm="1">
        <f t="array" ref="AG1507">_xlfn.TEXTJOIN(",",TRUE,_xlfn._xlws.FILTER(市町村コード!$B$2:$B$186,ISNUMBER(SEARCH(市町村コード!$B$2:$B$186,K1507))))</f>
        <v>函館市</v>
      </c>
      <c r="AH1507" s="134" t="s">
        <v>6713</v>
      </c>
      <c r="AI1507" s="134" t="str">
        <f t="shared" si="46"/>
        <v xml:space="preserve">
函館市本通２丁目３９番２１号</v>
      </c>
      <c r="AJ1507" s="134" t="str">
        <f t="shared" si="47"/>
        <v>〒041－0851</v>
      </c>
      <c r="AK1507" s="134" t="s">
        <v>7246</v>
      </c>
      <c r="AO1507" s="142" t="s">
        <v>4237</v>
      </c>
      <c r="AP1507" s="134" t="str" cm="1">
        <f t="array" ref="AP1507:AU1507">_xlfn.TEXTSPLIT(AO1507,CHAR(10))</f>
        <v>( 訪看23 )第   1029 号</v>
      </c>
      <c r="AQ1507" s="134" t="str">
        <v>( 訪看24 )第    909 号</v>
      </c>
      <c r="AR1507" s="134" t="str">
        <v>( 訪看25 )第    979 号</v>
      </c>
      <c r="AS1507" s="134" t="str">
        <v>( 訪ベⅠ１ )第     63 号</v>
      </c>
      <c r="AT1507" s="134" t="str">
        <v>( 訪ベⅠ１注 )第    153 号</v>
      </c>
      <c r="AU1507" s="134" t="str">
        <v>( 訪看40 )第    205 号</v>
      </c>
      <c r="BM1507" s="134" t="s">
        <v>13548</v>
      </c>
      <c r="BN1507" s="134" t="s">
        <v>13549</v>
      </c>
      <c r="BO1507" s="134" t="s">
        <v>13550</v>
      </c>
      <c r="BP1507" s="134" t="s">
        <v>13551</v>
      </c>
      <c r="BQ1507" s="134" t="s">
        <v>13552</v>
      </c>
      <c r="BR1507" s="134" t="s">
        <v>13553</v>
      </c>
    </row>
    <row r="1508" spans="1:74" ht="41.1" customHeight="1" thickBot="1">
      <c r="A1508" s="133"/>
      <c r="B1508" s="184"/>
      <c r="C1508" s="133"/>
      <c r="D1508" s="184"/>
      <c r="E1508" s="133"/>
      <c r="F1508" s="133"/>
      <c r="G1508" s="184"/>
      <c r="H1508" s="133"/>
      <c r="I1508" s="133"/>
      <c r="J1508" s="184"/>
      <c r="K1508" s="133"/>
      <c r="L1508" s="133"/>
      <c r="M1508" s="184"/>
      <c r="N1508" s="133"/>
      <c r="O1508" s="133"/>
      <c r="P1508" s="184"/>
      <c r="Q1508" s="133"/>
      <c r="R1508" s="184"/>
      <c r="S1508" s="133"/>
      <c r="T1508" s="133"/>
      <c r="U1508" s="133"/>
      <c r="V1508" s="133"/>
      <c r="W1508" s="184"/>
      <c r="X1508" s="133"/>
      <c r="Y1508" s="133"/>
      <c r="AB1508" s="134" t="s">
        <v>6911</v>
      </c>
      <c r="AC1508" s="146" t="e" cm="1">
        <f t="array" ref="AC1508">_xlfn.TEXTSPLIT(H1508,CHAR(10))</f>
        <v>#VALUE!</v>
      </c>
      <c r="AD1508" s="146"/>
      <c r="AE1508" s="146" t="e">
        <v>#VALUE!</v>
      </c>
      <c r="AG1508" s="134" t="e" cm="1" vm="1">
        <f t="array" ref="AG1508">_xlfn.TEXTJOIN(",",TRUE,_xlfn._xlws.FILTER(市町村コード!$B$2:$B$186,ISNUMBER(SEARCH(市町村コード!$B$2:$B$186,K1508))))</f>
        <v>#VALUE!</v>
      </c>
      <c r="AH1508" s="134" t="e" vm="1">
        <v>#VALUE!</v>
      </c>
      <c r="AI1508" s="134" t="str">
        <f t="shared" si="46"/>
        <v/>
      </c>
      <c r="AJ1508" s="134" t="str">
        <f t="shared" si="47"/>
        <v/>
      </c>
      <c r="AK1508" s="134" t="s">
        <v>6911</v>
      </c>
      <c r="AO1508" s="133"/>
      <c r="AP1508" s="134" t="e" cm="1">
        <f t="array" ref="AP1508">_xlfn.TEXTSPLIT(AO1508,CHAR(10))</f>
        <v>#VALUE!</v>
      </c>
      <c r="BM1508" s="134" t="e">
        <v>#VALUE!</v>
      </c>
    </row>
    <row r="1509" spans="1:74" ht="0.95" customHeight="1">
      <c r="A1509" s="133"/>
      <c r="B1509" s="183"/>
      <c r="C1509" s="183"/>
      <c r="D1509" s="183"/>
      <c r="E1509" s="183"/>
      <c r="F1509" s="183"/>
      <c r="G1509" s="183"/>
      <c r="H1509" s="183"/>
      <c r="I1509" s="183"/>
      <c r="J1509" s="183"/>
      <c r="K1509" s="183"/>
      <c r="L1509" s="183"/>
      <c r="M1509" s="183"/>
      <c r="N1509" s="183"/>
      <c r="O1509" s="183"/>
      <c r="P1509" s="183"/>
      <c r="Q1509" s="183"/>
      <c r="R1509" s="183"/>
      <c r="S1509" s="183"/>
      <c r="T1509" s="183"/>
      <c r="U1509" s="183"/>
      <c r="V1509" s="183"/>
      <c r="W1509" s="133"/>
      <c r="X1509" s="133"/>
      <c r="Y1509" s="133"/>
      <c r="AB1509" s="134" t="s">
        <v>6911</v>
      </c>
      <c r="AC1509" s="146" t="e" cm="1">
        <f t="array" ref="AC1509">_xlfn.TEXTSPLIT(H1509,CHAR(10))</f>
        <v>#VALUE!</v>
      </c>
      <c r="AD1509" s="146"/>
      <c r="AE1509" s="146" t="e">
        <v>#VALUE!</v>
      </c>
      <c r="AG1509" s="134" t="e" cm="1" vm="1">
        <f t="array" ref="AG1509">_xlfn.TEXTJOIN(",",TRUE,_xlfn._xlws.FILTER(市町村コード!$B$2:$B$186,ISNUMBER(SEARCH(市町村コード!$B$2:$B$186,K1509))))</f>
        <v>#VALUE!</v>
      </c>
      <c r="AH1509" s="134" t="e" vm="1">
        <v>#VALUE!</v>
      </c>
      <c r="AI1509" s="134" t="str">
        <f t="shared" si="46"/>
        <v/>
      </c>
      <c r="AJ1509" s="134" t="str">
        <f t="shared" si="47"/>
        <v/>
      </c>
      <c r="AK1509" s="134" t="s">
        <v>6911</v>
      </c>
      <c r="AP1509" s="134" t="e" cm="1">
        <f t="array" ref="AP1509">_xlfn.TEXTSPLIT(AO1509,CHAR(10))</f>
        <v>#VALUE!</v>
      </c>
      <c r="BM1509" s="134" t="e">
        <v>#VALUE!</v>
      </c>
    </row>
    <row r="1510" spans="1:74" ht="60" customHeight="1">
      <c r="A1510" s="133"/>
      <c r="B1510" s="133"/>
      <c r="C1510" s="133"/>
      <c r="D1510" s="133"/>
      <c r="E1510" s="133"/>
      <c r="F1510" s="133"/>
      <c r="G1510" s="133"/>
      <c r="H1510" s="133"/>
      <c r="I1510" s="133"/>
      <c r="J1510" s="133"/>
      <c r="K1510" s="133"/>
      <c r="L1510" s="133"/>
      <c r="M1510" s="133"/>
      <c r="N1510" s="133"/>
      <c r="O1510" s="133"/>
      <c r="P1510" s="133"/>
      <c r="Q1510" s="133"/>
      <c r="R1510" s="133"/>
      <c r="S1510" s="133"/>
      <c r="T1510" s="133"/>
      <c r="U1510" s="133"/>
      <c r="V1510" s="133"/>
      <c r="W1510" s="133"/>
      <c r="X1510" s="133"/>
      <c r="Y1510" s="133"/>
      <c r="AB1510" s="134" t="s">
        <v>6911</v>
      </c>
      <c r="AC1510" s="146" t="e" cm="1">
        <f t="array" ref="AC1510">_xlfn.TEXTSPLIT(H1510,CHAR(10))</f>
        <v>#VALUE!</v>
      </c>
      <c r="AD1510" s="146"/>
      <c r="AE1510" s="146" t="e">
        <v>#VALUE!</v>
      </c>
      <c r="AG1510" s="134" t="e" cm="1" vm="1">
        <f t="array" ref="AG1510">_xlfn.TEXTJOIN(",",TRUE,_xlfn._xlws.FILTER(市町村コード!$B$2:$B$186,ISNUMBER(SEARCH(市町村コード!$B$2:$B$186,K1510))))</f>
        <v>#VALUE!</v>
      </c>
      <c r="AH1510" s="134" t="e" vm="1">
        <v>#VALUE!</v>
      </c>
      <c r="AI1510" s="134" t="str">
        <f t="shared" si="46"/>
        <v/>
      </c>
      <c r="AJ1510" s="134" t="str">
        <f t="shared" si="47"/>
        <v/>
      </c>
      <c r="AK1510" s="134" t="s">
        <v>6911</v>
      </c>
      <c r="AO1510" s="133"/>
      <c r="AP1510" s="134" t="e" cm="1">
        <f t="array" ref="AP1510">_xlfn.TEXTSPLIT(AO1510,CHAR(10))</f>
        <v>#VALUE!</v>
      </c>
      <c r="BM1510" s="134" t="e">
        <v>#VALUE!</v>
      </c>
    </row>
    <row r="1511" spans="1:74" ht="12" customHeight="1">
      <c r="A1511" s="133"/>
      <c r="B1511" s="133"/>
      <c r="C1511" s="133"/>
      <c r="D1511" s="133"/>
      <c r="E1511" s="133"/>
      <c r="F1511" s="133"/>
      <c r="G1511" s="133"/>
      <c r="H1511" s="133"/>
      <c r="I1511" s="133"/>
      <c r="J1511" s="133"/>
      <c r="K1511" s="133"/>
      <c r="L1511" s="133"/>
      <c r="M1511" s="133"/>
      <c r="N1511" s="133"/>
      <c r="O1511" s="133"/>
      <c r="P1511" s="133"/>
      <c r="Q1511" s="133"/>
      <c r="R1511" s="133"/>
      <c r="S1511" s="133"/>
      <c r="T1511" s="133"/>
      <c r="U1511" s="133"/>
      <c r="V1511" s="133"/>
      <c r="W1511" s="133"/>
      <c r="X1511" s="133"/>
      <c r="Y1511" s="133"/>
      <c r="AB1511" s="134" t="s">
        <v>6911</v>
      </c>
      <c r="AC1511" s="146" t="e" cm="1">
        <f t="array" ref="AC1511">_xlfn.TEXTSPLIT(H1511,CHAR(10))</f>
        <v>#VALUE!</v>
      </c>
      <c r="AD1511" s="146"/>
      <c r="AE1511" s="146" t="e">
        <v>#VALUE!</v>
      </c>
      <c r="AG1511" s="134" t="e" cm="1" vm="1">
        <f t="array" ref="AG1511">_xlfn.TEXTJOIN(",",TRUE,_xlfn._xlws.FILTER(市町村コード!$B$2:$B$186,ISNUMBER(SEARCH(市町村コード!$B$2:$B$186,K1511))))</f>
        <v>#VALUE!</v>
      </c>
      <c r="AH1511" s="134" t="e" vm="1">
        <v>#VALUE!</v>
      </c>
      <c r="AI1511" s="134" t="str">
        <f t="shared" si="46"/>
        <v/>
      </c>
      <c r="AJ1511" s="134" t="str">
        <f t="shared" si="47"/>
        <v/>
      </c>
      <c r="AK1511" s="134" t="s">
        <v>6911</v>
      </c>
      <c r="AO1511" s="133"/>
      <c r="AP1511" s="134" t="e" cm="1">
        <f t="array" ref="AP1511">_xlfn.TEXTSPLIT(AO1511,CHAR(10))</f>
        <v>#VALUE!</v>
      </c>
      <c r="BM1511" s="134" t="e">
        <v>#VALUE!</v>
      </c>
    </row>
    <row r="1512" spans="1:74" ht="8.1" customHeight="1">
      <c r="A1512" s="133"/>
      <c r="B1512" s="133"/>
      <c r="C1512" s="133"/>
      <c r="D1512" s="133"/>
      <c r="E1512" s="133"/>
      <c r="F1512" s="133"/>
      <c r="G1512" s="133"/>
      <c r="H1512" s="133"/>
      <c r="I1512" s="178" t="s">
        <v>476</v>
      </c>
      <c r="J1512" s="178"/>
      <c r="K1512" s="178"/>
      <c r="L1512" s="133"/>
      <c r="M1512" s="133"/>
      <c r="N1512" s="133"/>
      <c r="O1512" s="133"/>
      <c r="P1512" s="133"/>
      <c r="Q1512" s="133"/>
      <c r="R1512" s="133"/>
      <c r="S1512" s="133"/>
      <c r="T1512" s="133"/>
      <c r="U1512" s="133"/>
      <c r="V1512" s="133"/>
      <c r="W1512" s="133"/>
      <c r="X1512" s="133"/>
      <c r="Y1512" s="133"/>
      <c r="AB1512" s="134" t="s">
        <v>6911</v>
      </c>
      <c r="AC1512" s="146" t="e" cm="1">
        <f t="array" ref="AC1512">_xlfn.TEXTSPLIT(H1512,CHAR(10))</f>
        <v>#VALUE!</v>
      </c>
      <c r="AD1512" s="146"/>
      <c r="AE1512" s="146" t="e">
        <v>#VALUE!</v>
      </c>
      <c r="AG1512" s="134" t="e" cm="1" vm="1">
        <f t="array" ref="AG1512">_xlfn.TEXTJOIN(",",TRUE,_xlfn._xlws.FILTER(市町村コード!$B$2:$B$186,ISNUMBER(SEARCH(市町村コード!$B$2:$B$186,K1512))))</f>
        <v>#VALUE!</v>
      </c>
      <c r="AH1512" s="134" t="e" vm="1">
        <v>#VALUE!</v>
      </c>
      <c r="AI1512" s="134" t="str">
        <f t="shared" si="46"/>
        <v/>
      </c>
      <c r="AJ1512" s="134" t="str">
        <f t="shared" si="47"/>
        <v/>
      </c>
      <c r="AK1512" s="134" t="s">
        <v>6911</v>
      </c>
      <c r="AO1512" s="133"/>
      <c r="AP1512" s="134" t="e" cm="1">
        <f t="array" ref="AP1512">_xlfn.TEXTSPLIT(AO1512,CHAR(10))</f>
        <v>#VALUE!</v>
      </c>
      <c r="BM1512" s="134" t="e">
        <v>#VALUE!</v>
      </c>
    </row>
    <row r="1513" spans="1:74" ht="12" customHeight="1">
      <c r="A1513" s="133"/>
      <c r="B1513" s="179"/>
      <c r="C1513" s="179"/>
      <c r="D1513" s="179"/>
      <c r="E1513" s="179"/>
      <c r="F1513" s="133"/>
      <c r="G1513" s="133"/>
      <c r="H1513" s="133"/>
      <c r="I1513" s="178"/>
      <c r="J1513" s="178"/>
      <c r="K1513" s="178"/>
      <c r="L1513" s="133"/>
      <c r="M1513" s="133"/>
      <c r="N1513" s="133"/>
      <c r="O1513" s="133"/>
      <c r="P1513" s="133"/>
      <c r="Q1513" s="133"/>
      <c r="R1513" s="133"/>
      <c r="S1513" s="133"/>
      <c r="T1513" s="133"/>
      <c r="U1513" s="133"/>
      <c r="V1513" s="133"/>
      <c r="W1513" s="133"/>
      <c r="X1513" s="133"/>
      <c r="Y1513" s="133"/>
      <c r="AB1513" s="134" t="s">
        <v>6911</v>
      </c>
      <c r="AC1513" s="146" t="e" cm="1">
        <f t="array" ref="AC1513">_xlfn.TEXTSPLIT(H1513,CHAR(10))</f>
        <v>#VALUE!</v>
      </c>
      <c r="AD1513" s="146"/>
      <c r="AE1513" s="146" t="e">
        <v>#VALUE!</v>
      </c>
      <c r="AG1513" s="134" t="e" cm="1" vm="1">
        <f t="array" ref="AG1513">_xlfn.TEXTJOIN(",",TRUE,_xlfn._xlws.FILTER(市町村コード!$B$2:$B$186,ISNUMBER(SEARCH(市町村コード!$B$2:$B$186,K1513))))</f>
        <v>#VALUE!</v>
      </c>
      <c r="AH1513" s="134" t="e" vm="1">
        <v>#VALUE!</v>
      </c>
      <c r="AI1513" s="134" t="str">
        <f t="shared" si="46"/>
        <v/>
      </c>
      <c r="AJ1513" s="134" t="str">
        <f t="shared" si="47"/>
        <v/>
      </c>
      <c r="AK1513" s="134" t="s">
        <v>6911</v>
      </c>
      <c r="AO1513" s="133"/>
      <c r="AP1513" s="134" t="e" cm="1">
        <f t="array" ref="AP1513">_xlfn.TEXTSPLIT(AO1513,CHAR(10))</f>
        <v>#VALUE!</v>
      </c>
      <c r="BM1513" s="134" t="e">
        <v>#VALUE!</v>
      </c>
    </row>
    <row r="1514" spans="1:74" ht="14.1" customHeight="1">
      <c r="A1514" s="133"/>
      <c r="B1514" s="133"/>
      <c r="C1514" s="180" t="s">
        <v>477</v>
      </c>
      <c r="D1514" s="180"/>
      <c r="E1514" s="180"/>
      <c r="F1514" s="180"/>
      <c r="G1514" s="180"/>
      <c r="H1514" s="180"/>
      <c r="I1514" s="180"/>
      <c r="J1514" s="180"/>
      <c r="K1514" s="180"/>
      <c r="L1514" s="133"/>
      <c r="M1514" s="133"/>
      <c r="N1514" s="133"/>
      <c r="O1514" s="181" t="s">
        <v>478</v>
      </c>
      <c r="P1514" s="181"/>
      <c r="Q1514" s="181"/>
      <c r="R1514" s="181"/>
      <c r="S1514" s="181"/>
      <c r="T1514" s="135" t="s">
        <v>1154</v>
      </c>
      <c r="U1514" s="136" t="s">
        <v>480</v>
      </c>
      <c r="V1514" s="133"/>
      <c r="W1514" s="133"/>
      <c r="X1514" s="133"/>
      <c r="Y1514" s="133"/>
      <c r="AB1514" s="134" t="s">
        <v>6911</v>
      </c>
      <c r="AC1514" s="146" t="e" cm="1">
        <f t="array" ref="AC1514">_xlfn.TEXTSPLIT(H1514,CHAR(10))</f>
        <v>#VALUE!</v>
      </c>
      <c r="AD1514" s="146"/>
      <c r="AE1514" s="146" t="e">
        <v>#VALUE!</v>
      </c>
      <c r="AG1514" s="134" t="e" cm="1" vm="1">
        <f t="array" ref="AG1514">_xlfn.TEXTJOIN(",",TRUE,_xlfn._xlws.FILTER(市町村コード!$B$2:$B$186,ISNUMBER(SEARCH(市町村コード!$B$2:$B$186,K1514))))</f>
        <v>#VALUE!</v>
      </c>
      <c r="AH1514" s="134" t="e" vm="1">
        <v>#VALUE!</v>
      </c>
      <c r="AI1514" s="134" t="str">
        <f t="shared" si="46"/>
        <v/>
      </c>
      <c r="AJ1514" s="134" t="str">
        <f t="shared" si="47"/>
        <v/>
      </c>
      <c r="AK1514" s="134" t="s">
        <v>6911</v>
      </c>
      <c r="AP1514" s="134" t="e" cm="1">
        <f t="array" ref="AP1514">_xlfn.TEXTSPLIT(AO1514,CHAR(10))</f>
        <v>#VALUE!</v>
      </c>
      <c r="BM1514" s="134" t="e">
        <v>#VALUE!</v>
      </c>
    </row>
    <row r="1515" spans="1:74" ht="0.95" customHeight="1" thickBot="1">
      <c r="A1515" s="133"/>
      <c r="B1515" s="133"/>
      <c r="C1515" s="133"/>
      <c r="D1515" s="133"/>
      <c r="E1515" s="133"/>
      <c r="F1515" s="133"/>
      <c r="G1515" s="133"/>
      <c r="H1515" s="133"/>
      <c r="I1515" s="133"/>
      <c r="J1515" s="133"/>
      <c r="K1515" s="133"/>
      <c r="L1515" s="133"/>
      <c r="M1515" s="133"/>
      <c r="N1515" s="133"/>
      <c r="O1515" s="133"/>
      <c r="P1515" s="133"/>
      <c r="Q1515" s="133"/>
      <c r="R1515" s="133"/>
      <c r="S1515" s="133"/>
      <c r="T1515" s="133"/>
      <c r="U1515" s="133"/>
      <c r="V1515" s="133"/>
      <c r="W1515" s="133"/>
      <c r="X1515" s="133"/>
      <c r="Y1515" s="133"/>
      <c r="AB1515" s="134" t="s">
        <v>6911</v>
      </c>
      <c r="AC1515" s="146" t="e" cm="1">
        <f t="array" ref="AC1515">_xlfn.TEXTSPLIT(H1515,CHAR(10))</f>
        <v>#VALUE!</v>
      </c>
      <c r="AD1515" s="146"/>
      <c r="AE1515" s="146" t="e">
        <v>#VALUE!</v>
      </c>
      <c r="AG1515" s="134" t="e" cm="1" vm="1">
        <f t="array" ref="AG1515">_xlfn.TEXTJOIN(",",TRUE,_xlfn._xlws.FILTER(市町村コード!$B$2:$B$186,ISNUMBER(SEARCH(市町村コード!$B$2:$B$186,K1515))))</f>
        <v>#VALUE!</v>
      </c>
      <c r="AH1515" s="134" t="e" vm="1">
        <v>#VALUE!</v>
      </c>
      <c r="AI1515" s="134" t="str">
        <f t="shared" si="46"/>
        <v/>
      </c>
      <c r="AJ1515" s="134" t="str">
        <f t="shared" si="47"/>
        <v/>
      </c>
      <c r="AK1515" s="134" t="s">
        <v>6911</v>
      </c>
      <c r="AO1515" s="133"/>
      <c r="AP1515" s="134" t="e" cm="1">
        <f t="array" ref="AP1515">_xlfn.TEXTSPLIT(AO1515,CHAR(10))</f>
        <v>#VALUE!</v>
      </c>
      <c r="BM1515" s="134" t="e">
        <v>#VALUE!</v>
      </c>
    </row>
    <row r="1516" spans="1:74" ht="0.95" customHeight="1">
      <c r="A1516" s="133"/>
      <c r="B1516" s="176"/>
      <c r="C1516" s="176"/>
      <c r="D1516" s="176"/>
      <c r="E1516" s="176"/>
      <c r="F1516" s="176"/>
      <c r="G1516" s="176"/>
      <c r="H1516" s="176"/>
      <c r="I1516" s="176"/>
      <c r="J1516" s="176"/>
      <c r="K1516" s="176"/>
      <c r="L1516" s="176"/>
      <c r="M1516" s="176"/>
      <c r="N1516" s="176"/>
      <c r="O1516" s="176"/>
      <c r="P1516" s="176"/>
      <c r="Q1516" s="176"/>
      <c r="R1516" s="176"/>
      <c r="S1516" s="176"/>
      <c r="T1516" s="176"/>
      <c r="U1516" s="176"/>
      <c r="V1516" s="176"/>
      <c r="W1516" s="176"/>
      <c r="X1516" s="133"/>
      <c r="Y1516" s="133"/>
      <c r="AB1516" s="134" t="s">
        <v>6911</v>
      </c>
      <c r="AC1516" s="146" t="e" cm="1">
        <f t="array" ref="AC1516">_xlfn.TEXTSPLIT(H1516,CHAR(10))</f>
        <v>#VALUE!</v>
      </c>
      <c r="AD1516" s="146"/>
      <c r="AE1516" s="146" t="e">
        <v>#VALUE!</v>
      </c>
      <c r="AG1516" s="134" t="e" cm="1" vm="1">
        <f t="array" ref="AG1516">_xlfn.TEXTJOIN(",",TRUE,_xlfn._xlws.FILTER(市町村コード!$B$2:$B$186,ISNUMBER(SEARCH(市町村コード!$B$2:$B$186,K1516))))</f>
        <v>#VALUE!</v>
      </c>
      <c r="AH1516" s="134" t="e" vm="1">
        <v>#VALUE!</v>
      </c>
      <c r="AI1516" s="134" t="str">
        <f t="shared" si="46"/>
        <v/>
      </c>
      <c r="AJ1516" s="134" t="str">
        <f t="shared" si="47"/>
        <v/>
      </c>
      <c r="AK1516" s="134" t="s">
        <v>6911</v>
      </c>
      <c r="AP1516" s="134" t="e" cm="1">
        <f t="array" ref="AP1516">_xlfn.TEXTSPLIT(AO1516,CHAR(10))</f>
        <v>#VALUE!</v>
      </c>
      <c r="BM1516" s="134" t="e">
        <v>#VALUE!</v>
      </c>
    </row>
    <row r="1517" spans="1:74" ht="15.95" customHeight="1" thickBot="1">
      <c r="A1517" s="133"/>
      <c r="B1517" s="137"/>
      <c r="C1517" s="138" t="s">
        <v>481</v>
      </c>
      <c r="D1517" s="137"/>
      <c r="E1517" s="177" t="s">
        <v>482</v>
      </c>
      <c r="F1517" s="177"/>
      <c r="G1517" s="137"/>
      <c r="H1517" s="177" t="s">
        <v>483</v>
      </c>
      <c r="I1517" s="177"/>
      <c r="J1517" s="137"/>
      <c r="K1517" s="177" t="s">
        <v>484</v>
      </c>
      <c r="L1517" s="177"/>
      <c r="M1517" s="137"/>
      <c r="N1517" s="177" t="s">
        <v>485</v>
      </c>
      <c r="O1517" s="177"/>
      <c r="P1517" s="137"/>
      <c r="Q1517" s="139" t="s">
        <v>486</v>
      </c>
      <c r="R1517" s="137"/>
      <c r="S1517" s="177" t="s">
        <v>487</v>
      </c>
      <c r="T1517" s="177"/>
      <c r="U1517" s="177"/>
      <c r="V1517" s="177"/>
      <c r="W1517" s="137"/>
      <c r="X1517" s="133"/>
      <c r="Y1517" s="133"/>
      <c r="AB1517" s="134" t="s">
        <v>482</v>
      </c>
      <c r="AC1517" s="146" t="str" cm="1">
        <f t="array" ref="AC1517">_xlfn.TEXTSPLIT(H1517,CHAR(10))</f>
        <v>事業者名/事業所名</v>
      </c>
      <c r="AD1517" s="146"/>
      <c r="AE1517" s="146" t="s">
        <v>483</v>
      </c>
      <c r="AG1517" s="134" t="e" cm="1" vm="1">
        <f t="array" ref="AG1517">_xlfn.TEXTJOIN(",",TRUE,_xlfn._xlws.FILTER(市町村コード!$B$2:$B$186,ISNUMBER(SEARCH(市町村コード!$B$2:$B$186,K1517))))</f>
        <v>#VALUE!</v>
      </c>
      <c r="AH1517" s="134" t="e" vm="1">
        <v>#VALUE!</v>
      </c>
      <c r="AI1517" s="134" t="str">
        <f t="shared" si="46"/>
        <v/>
      </c>
      <c r="AJ1517" s="134" t="str">
        <f t="shared" si="47"/>
        <v>事業所所在地</v>
      </c>
      <c r="AK1517" s="134" t="s">
        <v>484</v>
      </c>
      <c r="AO1517" s="139" t="s">
        <v>486</v>
      </c>
      <c r="AP1517" s="134" t="str" cm="1">
        <f t="array" ref="AP1517">_xlfn.TEXTSPLIT(AO1517,CHAR(10))</f>
        <v>受理番号</v>
      </c>
      <c r="BM1517" s="134" t="s">
        <v>486</v>
      </c>
    </row>
    <row r="1518" spans="1:74" ht="57" customHeight="1" thickBot="1">
      <c r="A1518" s="133"/>
      <c r="B1518" s="184"/>
      <c r="C1518" s="140" t="s">
        <v>4239</v>
      </c>
      <c r="D1518" s="184"/>
      <c r="E1518" s="174" t="s">
        <v>4240</v>
      </c>
      <c r="F1518" s="174"/>
      <c r="G1518" s="184"/>
      <c r="H1518" s="175" t="s">
        <v>4241</v>
      </c>
      <c r="I1518" s="175"/>
      <c r="J1518" s="184"/>
      <c r="K1518" s="175" t="s">
        <v>4242</v>
      </c>
      <c r="L1518" s="175"/>
      <c r="M1518" s="184"/>
      <c r="N1518" s="182" t="s">
        <v>4243</v>
      </c>
      <c r="O1518" s="182"/>
      <c r="P1518" s="184"/>
      <c r="Q1518" s="141" t="s">
        <v>4244</v>
      </c>
      <c r="R1518" s="184"/>
      <c r="S1518" s="173" t="s">
        <v>4245</v>
      </c>
      <c r="T1518" s="173"/>
      <c r="U1518" s="173"/>
      <c r="V1518" s="173"/>
      <c r="W1518" s="184"/>
      <c r="X1518" s="133"/>
      <c r="Y1518" s="133"/>
      <c r="AB1518" s="134" t="s">
        <v>9653</v>
      </c>
      <c r="AC1518" s="146" t="str" cm="1">
        <f t="array" ref="AC1518:AD1518">_xlfn.TEXTSPLIT(H1518,CHAR(10))</f>
        <v>株式会社ツクイ</v>
      </c>
      <c r="AD1518" s="146" t="str">
        <v>ツクイ函館訪問看護ステーション</v>
      </c>
      <c r="AE1518" s="146" t="s">
        <v>7672</v>
      </c>
      <c r="AF1518" s="134" t="s">
        <v>8522</v>
      </c>
      <c r="AG1518" s="134" t="str" cm="1">
        <f t="array" ref="AG1518">_xlfn.TEXTJOIN(",",TRUE,_xlfn._xlws.FILTER(市町村コード!$B$2:$B$186,ISNUMBER(SEARCH(市町村コード!$B$2:$B$186,K1518))))</f>
        <v>函館市</v>
      </c>
      <c r="AH1518" s="134" t="s">
        <v>6713</v>
      </c>
      <c r="AI1518" s="134" t="str">
        <f t="shared" si="46"/>
        <v xml:space="preserve">
函館市梁川町５－１０プライム函館ＥＡＳＴ１０１号室</v>
      </c>
      <c r="AJ1518" s="134" t="str">
        <f t="shared" si="47"/>
        <v>〒040－0015</v>
      </c>
      <c r="AK1518" s="134" t="s">
        <v>7258</v>
      </c>
      <c r="AO1518" s="142" t="s">
        <v>4244</v>
      </c>
      <c r="AP1518" s="134" t="str" cm="1">
        <f t="array" ref="AP1518:AU1518">_xlfn.TEXTSPLIT(AO1518,CHAR(10))</f>
        <v>( 訪看10 )第    618 号</v>
      </c>
      <c r="AQ1518" s="134" t="str">
        <v>( 訪看24 )第    920 号</v>
      </c>
      <c r="AR1518" s="134" t="str">
        <v>( 訪看25 )第    991 号</v>
      </c>
      <c r="AS1518" s="134" t="str">
        <v>( 訪看27 )第    317 号</v>
      </c>
      <c r="AT1518" s="134" t="str">
        <v>( 訪看28 )第    210 号</v>
      </c>
      <c r="AU1518" s="134" t="str">
        <v>( 訪看40 )第    652 号</v>
      </c>
      <c r="BM1518" s="134" t="s">
        <v>13554</v>
      </c>
      <c r="BN1518" s="134" t="s">
        <v>13555</v>
      </c>
      <c r="BO1518" s="134" t="s">
        <v>13556</v>
      </c>
      <c r="BP1518" s="134" t="s">
        <v>13557</v>
      </c>
      <c r="BQ1518" s="134" t="s">
        <v>13558</v>
      </c>
      <c r="BR1518" s="134" t="s">
        <v>13559</v>
      </c>
    </row>
    <row r="1519" spans="1:74" ht="120" customHeight="1" thickBot="1">
      <c r="A1519" s="133"/>
      <c r="B1519" s="184"/>
      <c r="C1519" s="140" t="s">
        <v>4246</v>
      </c>
      <c r="D1519" s="184"/>
      <c r="E1519" s="174" t="s">
        <v>4247</v>
      </c>
      <c r="F1519" s="174"/>
      <c r="G1519" s="184"/>
      <c r="H1519" s="175" t="s">
        <v>4248</v>
      </c>
      <c r="I1519" s="175"/>
      <c r="J1519" s="184"/>
      <c r="K1519" s="175" t="s">
        <v>4249</v>
      </c>
      <c r="L1519" s="175"/>
      <c r="M1519" s="184"/>
      <c r="N1519" s="182" t="s">
        <v>4250</v>
      </c>
      <c r="O1519" s="182"/>
      <c r="P1519" s="184"/>
      <c r="Q1519" s="141" t="s">
        <v>4251</v>
      </c>
      <c r="R1519" s="184"/>
      <c r="S1519" s="173" t="s">
        <v>4252</v>
      </c>
      <c r="T1519" s="173"/>
      <c r="U1519" s="173"/>
      <c r="V1519" s="173"/>
      <c r="W1519" s="184"/>
      <c r="X1519" s="133"/>
      <c r="Y1519" s="133"/>
      <c r="AB1519" s="134" t="s">
        <v>9654</v>
      </c>
      <c r="AC1519" s="146" t="str" cm="1">
        <f t="array" ref="AC1519:AD1519">_xlfn.TEXTSPLIT(H1519,CHAR(10))</f>
        <v>合同会社　ＮＵＲＳＥ　ＩＳＭ</v>
      </c>
      <c r="AD1519" s="146" t="str">
        <v>Ｙｏｕｒ　Ｎｕｒｓｅ訪問看護ステーション</v>
      </c>
      <c r="AE1519" s="146" t="s">
        <v>8523</v>
      </c>
      <c r="AF1519" s="134" t="s">
        <v>8524</v>
      </c>
      <c r="AG1519" s="134" t="str" cm="1">
        <f t="array" ref="AG1519">_xlfn.TEXTJOIN(",",TRUE,_xlfn._xlws.FILTER(市町村コード!$B$2:$B$186,ISNUMBER(SEARCH(市町村コード!$B$2:$B$186,K1519))))</f>
        <v>函館市</v>
      </c>
      <c r="AH1519" s="134" t="s">
        <v>6713</v>
      </c>
      <c r="AI1519" s="134" t="str">
        <f t="shared" si="46"/>
        <v xml:space="preserve">
函館市中道２丁目３４番１６号</v>
      </c>
      <c r="AJ1519" s="134" t="str">
        <f t="shared" si="47"/>
        <v>〒041－0853</v>
      </c>
      <c r="AK1519" s="134" t="s">
        <v>7235</v>
      </c>
      <c r="AO1519" s="142" t="s">
        <v>4251</v>
      </c>
      <c r="AP1519" s="134" t="str" cm="1">
        <f t="array" ref="AP1519:AY1519">_xlfn.TEXTSPLIT(AO1519,CHAR(10))</f>
        <v>( 訪看10 )第    622 号</v>
      </c>
      <c r="AQ1519" s="134" t="str">
        <v>( 訪看23 )第   1048 号</v>
      </c>
      <c r="AR1519" s="134" t="str">
        <v>( 訪看24 )第    930 号</v>
      </c>
      <c r="AS1519" s="134" t="str">
        <v>( 訪看25 )第   1001 号</v>
      </c>
      <c r="AT1519" s="134" t="str">
        <v>( 訪看27 )第    325 号</v>
      </c>
      <c r="AU1519" s="134" t="str">
        <v>( 訪看28 )第    215 号</v>
      </c>
      <c r="AV1519" s="134" t="str">
        <v>( 訪ベⅠ１ )第    563 号</v>
      </c>
      <c r="AW1519" s="134" t="str">
        <v>( 訪ベⅠ１注 )第    281 号</v>
      </c>
      <c r="AX1519" s="134" t="str">
        <v>( 訪ベⅡ６注 )第      1 号</v>
      </c>
      <c r="AY1519" s="134" t="str">
        <v>( 訪看41 )第     77 号</v>
      </c>
      <c r="BM1519" s="134" t="s">
        <v>13560</v>
      </c>
      <c r="BN1519" s="134" t="s">
        <v>13561</v>
      </c>
      <c r="BO1519" s="134" t="s">
        <v>13562</v>
      </c>
      <c r="BP1519" s="134" t="s">
        <v>13563</v>
      </c>
      <c r="BQ1519" s="134" t="s">
        <v>13564</v>
      </c>
      <c r="BR1519" s="134" t="s">
        <v>13565</v>
      </c>
      <c r="BS1519" s="134" t="s">
        <v>13566</v>
      </c>
      <c r="BT1519" s="134" t="s">
        <v>13567</v>
      </c>
      <c r="BU1519" s="134" t="s">
        <v>13568</v>
      </c>
      <c r="BV1519" s="134" t="s">
        <v>13569</v>
      </c>
    </row>
    <row r="1520" spans="1:74" ht="93" customHeight="1" thickBot="1">
      <c r="A1520" s="133"/>
      <c r="B1520" s="184"/>
      <c r="C1520" s="140" t="s">
        <v>4253</v>
      </c>
      <c r="D1520" s="184"/>
      <c r="E1520" s="174" t="s">
        <v>4254</v>
      </c>
      <c r="F1520" s="174"/>
      <c r="G1520" s="184"/>
      <c r="H1520" s="175" t="s">
        <v>4255</v>
      </c>
      <c r="I1520" s="175"/>
      <c r="J1520" s="184"/>
      <c r="K1520" s="175" t="s">
        <v>4256</v>
      </c>
      <c r="L1520" s="175"/>
      <c r="M1520" s="184"/>
      <c r="N1520" s="182" t="s">
        <v>4257</v>
      </c>
      <c r="O1520" s="182"/>
      <c r="P1520" s="184"/>
      <c r="Q1520" s="141" t="s">
        <v>4258</v>
      </c>
      <c r="R1520" s="184"/>
      <c r="S1520" s="173" t="s">
        <v>4259</v>
      </c>
      <c r="T1520" s="173"/>
      <c r="U1520" s="173"/>
      <c r="V1520" s="173"/>
      <c r="W1520" s="184"/>
      <c r="X1520" s="133"/>
      <c r="Y1520" s="133"/>
      <c r="AB1520" s="134" t="s">
        <v>9655</v>
      </c>
      <c r="AC1520" s="146" t="str" cm="1">
        <f t="array" ref="AC1520:AD1520">_xlfn.TEXTSPLIT(H1520,CHAR(10))</f>
        <v>株式会社リブ</v>
      </c>
      <c r="AD1520" s="146" t="str">
        <v>訪問看護ステーション　キュア</v>
      </c>
      <c r="AE1520" s="146" t="s">
        <v>8525</v>
      </c>
      <c r="AF1520" s="134" t="s">
        <v>8526</v>
      </c>
      <c r="AG1520" s="134" t="str" cm="1">
        <f t="array" ref="AG1520">_xlfn.TEXTJOIN(",",TRUE,_xlfn._xlws.FILTER(市町村コード!$B$2:$B$186,ISNUMBER(SEARCH(市町村コード!$B$2:$B$186,K1520))))</f>
        <v>函館市</v>
      </c>
      <c r="AH1520" s="134" t="s">
        <v>6713</v>
      </c>
      <c r="AI1520" s="134" t="str">
        <f t="shared" si="46"/>
        <v xml:space="preserve">
函館市高丘町２５番１８号高丘第三桧荘１５号室</v>
      </c>
      <c r="AJ1520" s="134" t="str">
        <f t="shared" si="47"/>
        <v>〒042－0955</v>
      </c>
      <c r="AK1520" s="134" t="s">
        <v>7259</v>
      </c>
      <c r="AO1520" s="142" t="s">
        <v>4258</v>
      </c>
      <c r="AP1520" s="134" t="str" cm="1">
        <f t="array" ref="AP1520:AW1520">_xlfn.TEXTSPLIT(AO1520,CHAR(10))</f>
        <v>( 訪看10 )第    662 号</v>
      </c>
      <c r="AQ1520" s="134" t="str">
        <v>( 訪看24 )第    976 号</v>
      </c>
      <c r="AR1520" s="134" t="str">
        <v>( 訪看25 )第   1048 号</v>
      </c>
      <c r="AS1520" s="134" t="str">
        <v>( 訪看27 )第    358 号</v>
      </c>
      <c r="AT1520" s="134" t="str">
        <v>( 訪看28 )第    239 号</v>
      </c>
      <c r="AU1520" s="134" t="str">
        <v>( 訪ベⅠ１ )第    455 号</v>
      </c>
      <c r="AV1520" s="134" t="str">
        <v>( 訪ベⅡ３ )第      2 号</v>
      </c>
      <c r="AW1520" s="134" t="str">
        <v>( 訪看41 )第    130 号</v>
      </c>
      <c r="BM1520" s="134" t="s">
        <v>13570</v>
      </c>
      <c r="BN1520" s="134" t="s">
        <v>13571</v>
      </c>
      <c r="BO1520" s="134" t="s">
        <v>13572</v>
      </c>
      <c r="BP1520" s="134" t="s">
        <v>13573</v>
      </c>
      <c r="BQ1520" s="134" t="s">
        <v>13574</v>
      </c>
      <c r="BR1520" s="134" t="s">
        <v>13575</v>
      </c>
      <c r="BS1520" s="134" t="s">
        <v>13576</v>
      </c>
      <c r="BT1520" s="134" t="s">
        <v>13577</v>
      </c>
    </row>
    <row r="1521" spans="1:74" ht="84" customHeight="1" thickBot="1">
      <c r="A1521" s="133"/>
      <c r="B1521" s="184"/>
      <c r="C1521" s="140" t="s">
        <v>4260</v>
      </c>
      <c r="D1521" s="184"/>
      <c r="E1521" s="174" t="s">
        <v>4261</v>
      </c>
      <c r="F1521" s="174"/>
      <c r="G1521" s="184"/>
      <c r="H1521" s="175" t="s">
        <v>4262</v>
      </c>
      <c r="I1521" s="175"/>
      <c r="J1521" s="184"/>
      <c r="K1521" s="175" t="s">
        <v>4263</v>
      </c>
      <c r="L1521" s="175"/>
      <c r="M1521" s="184"/>
      <c r="N1521" s="182" t="s">
        <v>4264</v>
      </c>
      <c r="O1521" s="182"/>
      <c r="P1521" s="184"/>
      <c r="Q1521" s="141" t="s">
        <v>4265</v>
      </c>
      <c r="R1521" s="184"/>
      <c r="S1521" s="173" t="s">
        <v>4266</v>
      </c>
      <c r="T1521" s="173"/>
      <c r="U1521" s="173"/>
      <c r="V1521" s="173"/>
      <c r="W1521" s="184"/>
      <c r="X1521" s="133"/>
      <c r="Y1521" s="133"/>
      <c r="AB1521" s="134" t="s">
        <v>9656</v>
      </c>
      <c r="AC1521" s="146" t="str" cm="1">
        <f t="array" ref="AC1521:AD1521">_xlfn.TEXTSPLIT(H1521,CHAR(10))</f>
        <v>株式会社あかさか義肢</v>
      </c>
      <c r="AD1521" s="146" t="str">
        <v>ぱんだ訪問看護ステーション函館</v>
      </c>
      <c r="AE1521" s="146" t="s">
        <v>8527</v>
      </c>
      <c r="AF1521" s="134" t="s">
        <v>8528</v>
      </c>
      <c r="AG1521" s="134" t="str" cm="1">
        <f t="array" ref="AG1521">_xlfn.TEXTJOIN(",",TRUE,_xlfn._xlws.FILTER(市町村コード!$B$2:$B$186,ISNUMBER(SEARCH(市町村コード!$B$2:$B$186,K1521))))</f>
        <v>函館市</v>
      </c>
      <c r="AH1521" s="134" t="s">
        <v>6713</v>
      </c>
      <c r="AI1521" s="134" t="str">
        <f t="shared" si="46"/>
        <v xml:space="preserve">
函館市日吉町１丁目１９－５</v>
      </c>
      <c r="AJ1521" s="134" t="str">
        <f t="shared" si="47"/>
        <v>〒041－0841</v>
      </c>
      <c r="AK1521" s="134" t="s">
        <v>7244</v>
      </c>
      <c r="AO1521" s="142" t="s">
        <v>4265</v>
      </c>
      <c r="AP1521" s="134" t="str" cm="1">
        <f t="array" ref="AP1521:AX1521">_xlfn.TEXTSPLIT(AO1521,CHAR(10))</f>
        <v>( 訪看10 )第    734 号</v>
      </c>
      <c r="AQ1521" s="134" t="str">
        <v>( 訪看23 )第   1101 号</v>
      </c>
      <c r="AR1521" s="134" t="str">
        <v>( 訪看25 )第   1096 号</v>
      </c>
      <c r="AS1521" s="134" t="str">
        <v>( 訪看26 )第     60 号</v>
      </c>
      <c r="AT1521" s="134" t="str">
        <v>( 訪看27 )第    423 号</v>
      </c>
      <c r="AU1521" s="134" t="str">
        <v>( 訪看28 )第    282 号</v>
      </c>
      <c r="AV1521" s="134" t="str">
        <v>( 訪看32 )第     57 号</v>
      </c>
      <c r="AW1521" s="134" t="str">
        <v>( 訪看34 )第    253 号</v>
      </c>
      <c r="AX1521" s="134" t="str">
        <v>( 訪看41 )第    342 号</v>
      </c>
      <c r="BM1521" s="134" t="s">
        <v>13578</v>
      </c>
      <c r="BN1521" s="134" t="s">
        <v>13579</v>
      </c>
      <c r="BO1521" s="134" t="s">
        <v>13580</v>
      </c>
      <c r="BP1521" s="134" t="s">
        <v>13581</v>
      </c>
      <c r="BQ1521" s="134" t="s">
        <v>13582</v>
      </c>
      <c r="BR1521" s="134" t="s">
        <v>13583</v>
      </c>
      <c r="BS1521" s="134" t="s">
        <v>13584</v>
      </c>
      <c r="BT1521" s="134" t="s">
        <v>13585</v>
      </c>
      <c r="BU1521" s="134" t="s">
        <v>13586</v>
      </c>
    </row>
    <row r="1522" spans="1:74" ht="48" customHeight="1" thickBot="1">
      <c r="A1522" s="133"/>
      <c r="B1522" s="184"/>
      <c r="C1522" s="140" t="s">
        <v>4267</v>
      </c>
      <c r="D1522" s="184"/>
      <c r="E1522" s="174" t="s">
        <v>4268</v>
      </c>
      <c r="F1522" s="174"/>
      <c r="G1522" s="184"/>
      <c r="H1522" s="175" t="s">
        <v>4269</v>
      </c>
      <c r="I1522" s="175"/>
      <c r="J1522" s="184"/>
      <c r="K1522" s="175" t="s">
        <v>4270</v>
      </c>
      <c r="L1522" s="175"/>
      <c r="M1522" s="184"/>
      <c r="N1522" s="182" t="s">
        <v>4175</v>
      </c>
      <c r="O1522" s="182"/>
      <c r="P1522" s="184"/>
      <c r="Q1522" s="141" t="s">
        <v>4271</v>
      </c>
      <c r="R1522" s="184"/>
      <c r="S1522" s="173" t="s">
        <v>4272</v>
      </c>
      <c r="T1522" s="173"/>
      <c r="U1522" s="173"/>
      <c r="V1522" s="173"/>
      <c r="W1522" s="184"/>
      <c r="X1522" s="133"/>
      <c r="Y1522" s="133"/>
      <c r="AB1522" s="134" t="s">
        <v>9657</v>
      </c>
      <c r="AC1522" s="146" t="str" cm="1">
        <f t="array" ref="AC1522:AD1522">_xlfn.TEXTSPLIT(H1522,CHAR(10))</f>
        <v>株式会社アイサポート</v>
      </c>
      <c r="AD1522" s="146" t="str">
        <v>訪問看護ステーション　サポート</v>
      </c>
      <c r="AE1522" s="146" t="s">
        <v>8529</v>
      </c>
      <c r="AF1522" s="134" t="s">
        <v>8530</v>
      </c>
      <c r="AG1522" s="134" t="str" cm="1">
        <f t="array" ref="AG1522">_xlfn.TEXTJOIN(",",TRUE,_xlfn._xlws.FILTER(市町村コード!$B$2:$B$186,ISNUMBER(SEARCH(市町村コード!$B$2:$B$186,K1522))))</f>
        <v>函館市</v>
      </c>
      <c r="AH1522" s="134" t="s">
        <v>6713</v>
      </c>
      <c r="AI1522" s="134" t="str">
        <f t="shared" si="46"/>
        <v xml:space="preserve">
函館市戸倉町３３番１６号ビラミカエルⅠ　１０３号室</v>
      </c>
      <c r="AJ1522" s="134" t="str">
        <f t="shared" si="47"/>
        <v>〒042－0953</v>
      </c>
      <c r="AK1522" s="134" t="s">
        <v>7252</v>
      </c>
      <c r="AO1522" s="142" t="s">
        <v>4271</v>
      </c>
      <c r="AP1522" s="134" t="str" cm="1">
        <f t="array" ref="AP1522:AS1522">_xlfn.TEXTSPLIT(AO1522,CHAR(10))</f>
        <v>( 訪看24 )第   1029 号</v>
      </c>
      <c r="AQ1522" s="134" t="str">
        <v>( 訪看25 )第   1110 号</v>
      </c>
      <c r="AR1522" s="134" t="str">
        <v>( 訪ベⅠ１ )第    514 号</v>
      </c>
      <c r="AS1522" s="134" t="str">
        <v>( 訪看41 )第    361 号</v>
      </c>
      <c r="BM1522" s="134" t="s">
        <v>13587</v>
      </c>
      <c r="BN1522" s="134" t="s">
        <v>13588</v>
      </c>
      <c r="BO1522" s="134" t="s">
        <v>13589</v>
      </c>
      <c r="BP1522" s="134" t="s">
        <v>13590</v>
      </c>
    </row>
    <row r="1523" spans="1:74" ht="57" customHeight="1" thickBot="1">
      <c r="A1523" s="133"/>
      <c r="B1523" s="184"/>
      <c r="C1523" s="140" t="s">
        <v>4273</v>
      </c>
      <c r="D1523" s="184"/>
      <c r="E1523" s="174" t="s">
        <v>4274</v>
      </c>
      <c r="F1523" s="174"/>
      <c r="G1523" s="184"/>
      <c r="H1523" s="175" t="s">
        <v>4275</v>
      </c>
      <c r="I1523" s="175"/>
      <c r="J1523" s="184"/>
      <c r="K1523" s="175" t="s">
        <v>4276</v>
      </c>
      <c r="L1523" s="175"/>
      <c r="M1523" s="184"/>
      <c r="N1523" s="182" t="s">
        <v>4277</v>
      </c>
      <c r="O1523" s="182"/>
      <c r="P1523" s="184"/>
      <c r="Q1523" s="141" t="s">
        <v>4278</v>
      </c>
      <c r="R1523" s="184"/>
      <c r="S1523" s="173" t="s">
        <v>4279</v>
      </c>
      <c r="T1523" s="173"/>
      <c r="U1523" s="173"/>
      <c r="V1523" s="173"/>
      <c r="W1523" s="184"/>
      <c r="X1523" s="133"/>
      <c r="Y1523" s="133"/>
      <c r="AB1523" s="134" t="s">
        <v>9658</v>
      </c>
      <c r="AC1523" s="146" t="str" cm="1">
        <f t="array" ref="AC1523:AD1523">_xlfn.TEXTSPLIT(H1523,CHAR(10))</f>
        <v>株式会社元気な介護</v>
      </c>
      <c r="AD1523" s="146" t="str">
        <v>訪問看護ステーションくらしさ函館</v>
      </c>
      <c r="AE1523" s="146" t="s">
        <v>8191</v>
      </c>
      <c r="AF1523" s="134" t="s">
        <v>8531</v>
      </c>
      <c r="AG1523" s="134" t="str" cm="1">
        <f t="array" ref="AG1523">_xlfn.TEXTJOIN(",",TRUE,_xlfn._xlws.FILTER(市町村コード!$B$2:$B$186,ISNUMBER(SEARCH(市町村コード!$B$2:$B$186,K1523))))</f>
        <v>函館市</v>
      </c>
      <c r="AH1523" s="134" t="s">
        <v>6713</v>
      </c>
      <c r="AI1523" s="134" t="str">
        <f t="shared" si="46"/>
        <v xml:space="preserve">
函館市本通２丁目３２番１号</v>
      </c>
      <c r="AJ1523" s="134" t="str">
        <f t="shared" si="47"/>
        <v>〒041－0851</v>
      </c>
      <c r="AK1523" s="134" t="s">
        <v>7246</v>
      </c>
      <c r="AO1523" s="142" t="s">
        <v>4278</v>
      </c>
      <c r="AP1523" s="134" t="str" cm="1">
        <f t="array" ref="AP1523:AT1523">_xlfn.TEXTSPLIT(AO1523,CHAR(10))</f>
        <v>( 訪看10 )第    767 号</v>
      </c>
      <c r="AQ1523" s="134" t="str">
        <v>( 訪看24 )第   1048 号</v>
      </c>
      <c r="AR1523" s="134" t="str">
        <v>( 訪看25 )第   1128 号</v>
      </c>
      <c r="AS1523" s="134" t="str">
        <v>( 訪ベⅠ１ )第    579 号</v>
      </c>
      <c r="AT1523" s="134" t="str">
        <v>( 訪看41 )第    380 号</v>
      </c>
      <c r="BM1523" s="134" t="s">
        <v>13591</v>
      </c>
      <c r="BN1523" s="134" t="s">
        <v>13592</v>
      </c>
      <c r="BO1523" s="134" t="s">
        <v>13593</v>
      </c>
      <c r="BP1523" s="134" t="s">
        <v>13594</v>
      </c>
      <c r="BQ1523" s="134" t="s">
        <v>13595</v>
      </c>
    </row>
    <row r="1524" spans="1:74" ht="11.1" customHeight="1" thickBot="1">
      <c r="A1524" s="133"/>
      <c r="B1524" s="184"/>
      <c r="C1524" s="133"/>
      <c r="D1524" s="184"/>
      <c r="E1524" s="133"/>
      <c r="F1524" s="133"/>
      <c r="G1524" s="184"/>
      <c r="H1524" s="133"/>
      <c r="I1524" s="133"/>
      <c r="J1524" s="184"/>
      <c r="K1524" s="133"/>
      <c r="L1524" s="133"/>
      <c r="M1524" s="184"/>
      <c r="N1524" s="133"/>
      <c r="O1524" s="133"/>
      <c r="P1524" s="184"/>
      <c r="Q1524" s="133"/>
      <c r="R1524" s="184"/>
      <c r="S1524" s="133"/>
      <c r="T1524" s="133"/>
      <c r="U1524" s="133"/>
      <c r="V1524" s="133"/>
      <c r="W1524" s="184"/>
      <c r="X1524" s="133"/>
      <c r="Y1524" s="133"/>
      <c r="AB1524" s="134" t="s">
        <v>6911</v>
      </c>
      <c r="AC1524" s="146" t="e" cm="1">
        <f t="array" ref="AC1524">_xlfn.TEXTSPLIT(H1524,CHAR(10))</f>
        <v>#VALUE!</v>
      </c>
      <c r="AD1524" s="146"/>
      <c r="AE1524" s="146" t="e">
        <v>#VALUE!</v>
      </c>
      <c r="AG1524" s="134" t="e" cm="1" vm="1">
        <f t="array" ref="AG1524">_xlfn.TEXTJOIN(",",TRUE,_xlfn._xlws.FILTER(市町村コード!$B$2:$B$186,ISNUMBER(SEARCH(市町村コード!$B$2:$B$186,K1524))))</f>
        <v>#VALUE!</v>
      </c>
      <c r="AH1524" s="134" t="e" vm="1">
        <v>#VALUE!</v>
      </c>
      <c r="AI1524" s="134" t="str">
        <f t="shared" si="46"/>
        <v/>
      </c>
      <c r="AJ1524" s="134" t="str">
        <f t="shared" si="47"/>
        <v/>
      </c>
      <c r="AK1524" s="134" t="s">
        <v>6911</v>
      </c>
      <c r="AO1524" s="133"/>
      <c r="AP1524" s="134" t="e" cm="1">
        <f t="array" ref="AP1524">_xlfn.TEXTSPLIT(AO1524,CHAR(10))</f>
        <v>#VALUE!</v>
      </c>
      <c r="BM1524" s="134" t="e">
        <v>#VALUE!</v>
      </c>
    </row>
    <row r="1525" spans="1:74" ht="0.95" customHeight="1">
      <c r="A1525" s="133"/>
      <c r="B1525" s="183"/>
      <c r="C1525" s="183"/>
      <c r="D1525" s="183"/>
      <c r="E1525" s="183"/>
      <c r="F1525" s="183"/>
      <c r="G1525" s="183"/>
      <c r="H1525" s="183"/>
      <c r="I1525" s="183"/>
      <c r="J1525" s="183"/>
      <c r="K1525" s="183"/>
      <c r="L1525" s="183"/>
      <c r="M1525" s="183"/>
      <c r="N1525" s="183"/>
      <c r="O1525" s="183"/>
      <c r="P1525" s="183"/>
      <c r="Q1525" s="183"/>
      <c r="R1525" s="183"/>
      <c r="S1525" s="183"/>
      <c r="T1525" s="183"/>
      <c r="U1525" s="183"/>
      <c r="V1525" s="183"/>
      <c r="W1525" s="133"/>
      <c r="X1525" s="133"/>
      <c r="Y1525" s="133"/>
      <c r="AB1525" s="134" t="s">
        <v>6911</v>
      </c>
      <c r="AC1525" s="146" t="e" cm="1">
        <f t="array" ref="AC1525">_xlfn.TEXTSPLIT(H1525,CHAR(10))</f>
        <v>#VALUE!</v>
      </c>
      <c r="AD1525" s="146"/>
      <c r="AE1525" s="146" t="e">
        <v>#VALUE!</v>
      </c>
      <c r="AG1525" s="134" t="e" cm="1" vm="1">
        <f t="array" ref="AG1525">_xlfn.TEXTJOIN(",",TRUE,_xlfn._xlws.FILTER(市町村コード!$B$2:$B$186,ISNUMBER(SEARCH(市町村コード!$B$2:$B$186,K1525))))</f>
        <v>#VALUE!</v>
      </c>
      <c r="AH1525" s="134" t="e" vm="1">
        <v>#VALUE!</v>
      </c>
      <c r="AI1525" s="134" t="str">
        <f t="shared" si="46"/>
        <v/>
      </c>
      <c r="AJ1525" s="134" t="str">
        <f t="shared" si="47"/>
        <v/>
      </c>
      <c r="AK1525" s="134" t="s">
        <v>6911</v>
      </c>
      <c r="AP1525" s="134" t="e" cm="1">
        <f t="array" ref="AP1525">_xlfn.TEXTSPLIT(AO1525,CHAR(10))</f>
        <v>#VALUE!</v>
      </c>
      <c r="BM1525" s="134" t="e">
        <v>#VALUE!</v>
      </c>
    </row>
    <row r="1526" spans="1:74" ht="60" customHeight="1">
      <c r="A1526" s="133"/>
      <c r="B1526" s="133"/>
      <c r="C1526" s="133"/>
      <c r="D1526" s="133"/>
      <c r="E1526" s="133"/>
      <c r="F1526" s="133"/>
      <c r="G1526" s="133"/>
      <c r="H1526" s="133"/>
      <c r="I1526" s="133"/>
      <c r="J1526" s="133"/>
      <c r="K1526" s="133"/>
      <c r="L1526" s="133"/>
      <c r="M1526" s="133"/>
      <c r="N1526" s="133"/>
      <c r="O1526" s="133"/>
      <c r="P1526" s="133"/>
      <c r="Q1526" s="133"/>
      <c r="R1526" s="133"/>
      <c r="S1526" s="133"/>
      <c r="T1526" s="133"/>
      <c r="U1526" s="133"/>
      <c r="V1526" s="133"/>
      <c r="W1526" s="133"/>
      <c r="X1526" s="133"/>
      <c r="Y1526" s="133"/>
      <c r="AB1526" s="134" t="s">
        <v>6911</v>
      </c>
      <c r="AC1526" s="146" t="e" cm="1">
        <f t="array" ref="AC1526">_xlfn.TEXTSPLIT(H1526,CHAR(10))</f>
        <v>#VALUE!</v>
      </c>
      <c r="AD1526" s="146"/>
      <c r="AE1526" s="146" t="e">
        <v>#VALUE!</v>
      </c>
      <c r="AG1526" s="134" t="e" cm="1" vm="1">
        <f t="array" ref="AG1526">_xlfn.TEXTJOIN(",",TRUE,_xlfn._xlws.FILTER(市町村コード!$B$2:$B$186,ISNUMBER(SEARCH(市町村コード!$B$2:$B$186,K1526))))</f>
        <v>#VALUE!</v>
      </c>
      <c r="AH1526" s="134" t="e" vm="1">
        <v>#VALUE!</v>
      </c>
      <c r="AI1526" s="134" t="str">
        <f t="shared" si="46"/>
        <v/>
      </c>
      <c r="AJ1526" s="134" t="str">
        <f t="shared" si="47"/>
        <v/>
      </c>
      <c r="AK1526" s="134" t="s">
        <v>6911</v>
      </c>
      <c r="AO1526" s="133"/>
      <c r="AP1526" s="134" t="e" cm="1">
        <f t="array" ref="AP1526">_xlfn.TEXTSPLIT(AO1526,CHAR(10))</f>
        <v>#VALUE!</v>
      </c>
      <c r="BM1526" s="134" t="e">
        <v>#VALUE!</v>
      </c>
    </row>
    <row r="1527" spans="1:74" ht="12" customHeight="1">
      <c r="A1527" s="133"/>
      <c r="B1527" s="133"/>
      <c r="C1527" s="133"/>
      <c r="D1527" s="133"/>
      <c r="E1527" s="133"/>
      <c r="F1527" s="133"/>
      <c r="G1527" s="133"/>
      <c r="H1527" s="133"/>
      <c r="I1527" s="133"/>
      <c r="J1527" s="133"/>
      <c r="K1527" s="133"/>
      <c r="L1527" s="133"/>
      <c r="M1527" s="133"/>
      <c r="N1527" s="133"/>
      <c r="O1527" s="133"/>
      <c r="P1527" s="133"/>
      <c r="Q1527" s="133"/>
      <c r="R1527" s="133"/>
      <c r="S1527" s="133"/>
      <c r="T1527" s="133"/>
      <c r="U1527" s="133"/>
      <c r="V1527" s="133"/>
      <c r="W1527" s="133"/>
      <c r="X1527" s="133"/>
      <c r="Y1527" s="133"/>
      <c r="AB1527" s="134" t="s">
        <v>6911</v>
      </c>
      <c r="AC1527" s="146" t="e" cm="1">
        <f t="array" ref="AC1527">_xlfn.TEXTSPLIT(H1527,CHAR(10))</f>
        <v>#VALUE!</v>
      </c>
      <c r="AD1527" s="146"/>
      <c r="AE1527" s="146" t="e">
        <v>#VALUE!</v>
      </c>
      <c r="AG1527" s="134" t="e" cm="1" vm="1">
        <f t="array" ref="AG1527">_xlfn.TEXTJOIN(",",TRUE,_xlfn._xlws.FILTER(市町村コード!$B$2:$B$186,ISNUMBER(SEARCH(市町村コード!$B$2:$B$186,K1527))))</f>
        <v>#VALUE!</v>
      </c>
      <c r="AH1527" s="134" t="e" vm="1">
        <v>#VALUE!</v>
      </c>
      <c r="AI1527" s="134" t="str">
        <f t="shared" si="46"/>
        <v/>
      </c>
      <c r="AJ1527" s="134" t="str">
        <f t="shared" si="47"/>
        <v/>
      </c>
      <c r="AK1527" s="134" t="s">
        <v>6911</v>
      </c>
      <c r="AO1527" s="133"/>
      <c r="AP1527" s="134" t="e" cm="1">
        <f t="array" ref="AP1527">_xlfn.TEXTSPLIT(AO1527,CHAR(10))</f>
        <v>#VALUE!</v>
      </c>
      <c r="BM1527" s="134" t="e">
        <v>#VALUE!</v>
      </c>
    </row>
    <row r="1528" spans="1:74" ht="8.1" customHeight="1">
      <c r="A1528" s="133"/>
      <c r="B1528" s="133"/>
      <c r="C1528" s="133"/>
      <c r="D1528" s="133"/>
      <c r="E1528" s="133"/>
      <c r="F1528" s="133"/>
      <c r="G1528" s="133"/>
      <c r="H1528" s="133"/>
      <c r="I1528" s="178" t="s">
        <v>476</v>
      </c>
      <c r="J1528" s="178"/>
      <c r="K1528" s="178"/>
      <c r="L1528" s="133"/>
      <c r="M1528" s="133"/>
      <c r="N1528" s="133"/>
      <c r="O1528" s="133"/>
      <c r="P1528" s="133"/>
      <c r="Q1528" s="133"/>
      <c r="R1528" s="133"/>
      <c r="S1528" s="133"/>
      <c r="T1528" s="133"/>
      <c r="U1528" s="133"/>
      <c r="V1528" s="133"/>
      <c r="W1528" s="133"/>
      <c r="X1528" s="133"/>
      <c r="Y1528" s="133"/>
      <c r="AB1528" s="134" t="s">
        <v>6911</v>
      </c>
      <c r="AC1528" s="146" t="e" cm="1">
        <f t="array" ref="AC1528">_xlfn.TEXTSPLIT(H1528,CHAR(10))</f>
        <v>#VALUE!</v>
      </c>
      <c r="AD1528" s="146"/>
      <c r="AE1528" s="146" t="e">
        <v>#VALUE!</v>
      </c>
      <c r="AG1528" s="134" t="e" cm="1" vm="1">
        <f t="array" ref="AG1528">_xlfn.TEXTJOIN(",",TRUE,_xlfn._xlws.FILTER(市町村コード!$B$2:$B$186,ISNUMBER(SEARCH(市町村コード!$B$2:$B$186,K1528))))</f>
        <v>#VALUE!</v>
      </c>
      <c r="AH1528" s="134" t="e" vm="1">
        <v>#VALUE!</v>
      </c>
      <c r="AI1528" s="134" t="str">
        <f t="shared" si="46"/>
        <v/>
      </c>
      <c r="AJ1528" s="134" t="str">
        <f t="shared" si="47"/>
        <v/>
      </c>
      <c r="AK1528" s="134" t="s">
        <v>6911</v>
      </c>
      <c r="AO1528" s="133"/>
      <c r="AP1528" s="134" t="e" cm="1">
        <f t="array" ref="AP1528">_xlfn.TEXTSPLIT(AO1528,CHAR(10))</f>
        <v>#VALUE!</v>
      </c>
      <c r="BM1528" s="134" t="e">
        <v>#VALUE!</v>
      </c>
    </row>
    <row r="1529" spans="1:74" ht="12" customHeight="1">
      <c r="A1529" s="133"/>
      <c r="B1529" s="179"/>
      <c r="C1529" s="179"/>
      <c r="D1529" s="179"/>
      <c r="E1529" s="179"/>
      <c r="F1529" s="133"/>
      <c r="G1529" s="133"/>
      <c r="H1529" s="133"/>
      <c r="I1529" s="178"/>
      <c r="J1529" s="178"/>
      <c r="K1529" s="178"/>
      <c r="L1529" s="133"/>
      <c r="M1529" s="133"/>
      <c r="N1529" s="133"/>
      <c r="O1529" s="133"/>
      <c r="P1529" s="133"/>
      <c r="Q1529" s="133"/>
      <c r="R1529" s="133"/>
      <c r="S1529" s="133"/>
      <c r="T1529" s="133"/>
      <c r="U1529" s="133"/>
      <c r="V1529" s="133"/>
      <c r="W1529" s="133"/>
      <c r="X1529" s="133"/>
      <c r="Y1529" s="133"/>
      <c r="AB1529" s="134" t="s">
        <v>6911</v>
      </c>
      <c r="AC1529" s="146" t="e" cm="1">
        <f t="array" ref="AC1529">_xlfn.TEXTSPLIT(H1529,CHAR(10))</f>
        <v>#VALUE!</v>
      </c>
      <c r="AD1529" s="146"/>
      <c r="AE1529" s="146" t="e">
        <v>#VALUE!</v>
      </c>
      <c r="AG1529" s="134" t="e" cm="1" vm="1">
        <f t="array" ref="AG1529">_xlfn.TEXTJOIN(",",TRUE,_xlfn._xlws.FILTER(市町村コード!$B$2:$B$186,ISNUMBER(SEARCH(市町村コード!$B$2:$B$186,K1529))))</f>
        <v>#VALUE!</v>
      </c>
      <c r="AH1529" s="134" t="e" vm="1">
        <v>#VALUE!</v>
      </c>
      <c r="AI1529" s="134" t="str">
        <f t="shared" si="46"/>
        <v/>
      </c>
      <c r="AJ1529" s="134" t="str">
        <f t="shared" si="47"/>
        <v/>
      </c>
      <c r="AK1529" s="134" t="s">
        <v>6911</v>
      </c>
      <c r="AO1529" s="133"/>
      <c r="AP1529" s="134" t="e" cm="1">
        <f t="array" ref="AP1529">_xlfn.TEXTSPLIT(AO1529,CHAR(10))</f>
        <v>#VALUE!</v>
      </c>
      <c r="BM1529" s="134" t="e">
        <v>#VALUE!</v>
      </c>
    </row>
    <row r="1530" spans="1:74" ht="14.1" customHeight="1">
      <c r="A1530" s="133"/>
      <c r="B1530" s="133"/>
      <c r="C1530" s="180" t="s">
        <v>477</v>
      </c>
      <c r="D1530" s="180"/>
      <c r="E1530" s="180"/>
      <c r="F1530" s="180"/>
      <c r="G1530" s="180"/>
      <c r="H1530" s="180"/>
      <c r="I1530" s="180"/>
      <c r="J1530" s="180"/>
      <c r="K1530" s="180"/>
      <c r="L1530" s="133"/>
      <c r="M1530" s="133"/>
      <c r="N1530" s="133"/>
      <c r="O1530" s="181" t="s">
        <v>478</v>
      </c>
      <c r="P1530" s="181"/>
      <c r="Q1530" s="181"/>
      <c r="R1530" s="181"/>
      <c r="S1530" s="181"/>
      <c r="T1530" s="135" t="s">
        <v>1161</v>
      </c>
      <c r="U1530" s="136" t="s">
        <v>480</v>
      </c>
      <c r="V1530" s="133"/>
      <c r="W1530" s="133"/>
      <c r="X1530" s="133"/>
      <c r="Y1530" s="133"/>
      <c r="AB1530" s="134" t="s">
        <v>6911</v>
      </c>
      <c r="AC1530" s="146" t="e" cm="1">
        <f t="array" ref="AC1530">_xlfn.TEXTSPLIT(H1530,CHAR(10))</f>
        <v>#VALUE!</v>
      </c>
      <c r="AD1530" s="146"/>
      <c r="AE1530" s="146" t="e">
        <v>#VALUE!</v>
      </c>
      <c r="AG1530" s="134" t="e" cm="1" vm="1">
        <f t="array" ref="AG1530">_xlfn.TEXTJOIN(",",TRUE,_xlfn._xlws.FILTER(市町村コード!$B$2:$B$186,ISNUMBER(SEARCH(市町村コード!$B$2:$B$186,K1530))))</f>
        <v>#VALUE!</v>
      </c>
      <c r="AH1530" s="134" t="e" vm="1">
        <v>#VALUE!</v>
      </c>
      <c r="AI1530" s="134" t="str">
        <f t="shared" si="46"/>
        <v/>
      </c>
      <c r="AJ1530" s="134" t="str">
        <f t="shared" si="47"/>
        <v/>
      </c>
      <c r="AK1530" s="134" t="s">
        <v>6911</v>
      </c>
      <c r="AP1530" s="134" t="e" cm="1">
        <f t="array" ref="AP1530">_xlfn.TEXTSPLIT(AO1530,CHAR(10))</f>
        <v>#VALUE!</v>
      </c>
      <c r="BM1530" s="134" t="e">
        <v>#VALUE!</v>
      </c>
    </row>
    <row r="1531" spans="1:74" ht="0.95" customHeight="1" thickBot="1">
      <c r="A1531" s="133"/>
      <c r="B1531" s="133"/>
      <c r="C1531" s="133"/>
      <c r="D1531" s="133"/>
      <c r="E1531" s="133"/>
      <c r="F1531" s="133"/>
      <c r="G1531" s="133"/>
      <c r="H1531" s="133"/>
      <c r="I1531" s="133"/>
      <c r="J1531" s="133"/>
      <c r="K1531" s="133"/>
      <c r="L1531" s="133"/>
      <c r="M1531" s="133"/>
      <c r="N1531" s="133"/>
      <c r="O1531" s="133"/>
      <c r="P1531" s="133"/>
      <c r="Q1531" s="133"/>
      <c r="R1531" s="133"/>
      <c r="S1531" s="133"/>
      <c r="T1531" s="133"/>
      <c r="U1531" s="133"/>
      <c r="V1531" s="133"/>
      <c r="W1531" s="133"/>
      <c r="X1531" s="133"/>
      <c r="Y1531" s="133"/>
      <c r="AB1531" s="134" t="s">
        <v>6911</v>
      </c>
      <c r="AC1531" s="146" t="e" cm="1">
        <f t="array" ref="AC1531">_xlfn.TEXTSPLIT(H1531,CHAR(10))</f>
        <v>#VALUE!</v>
      </c>
      <c r="AD1531" s="146"/>
      <c r="AE1531" s="146" t="e">
        <v>#VALUE!</v>
      </c>
      <c r="AG1531" s="134" t="e" cm="1" vm="1">
        <f t="array" ref="AG1531">_xlfn.TEXTJOIN(",",TRUE,_xlfn._xlws.FILTER(市町村コード!$B$2:$B$186,ISNUMBER(SEARCH(市町村コード!$B$2:$B$186,K1531))))</f>
        <v>#VALUE!</v>
      </c>
      <c r="AH1531" s="134" t="e" vm="1">
        <v>#VALUE!</v>
      </c>
      <c r="AI1531" s="134" t="str">
        <f t="shared" si="46"/>
        <v/>
      </c>
      <c r="AJ1531" s="134" t="str">
        <f t="shared" si="47"/>
        <v/>
      </c>
      <c r="AK1531" s="134" t="s">
        <v>6911</v>
      </c>
      <c r="AO1531" s="133"/>
      <c r="AP1531" s="134" t="e" cm="1">
        <f t="array" ref="AP1531">_xlfn.TEXTSPLIT(AO1531,CHAR(10))</f>
        <v>#VALUE!</v>
      </c>
      <c r="BM1531" s="134" t="e">
        <v>#VALUE!</v>
      </c>
    </row>
    <row r="1532" spans="1:74" ht="0.95" customHeight="1">
      <c r="A1532" s="133"/>
      <c r="B1532" s="176"/>
      <c r="C1532" s="176"/>
      <c r="D1532" s="176"/>
      <c r="E1532" s="176"/>
      <c r="F1532" s="176"/>
      <c r="G1532" s="176"/>
      <c r="H1532" s="176"/>
      <c r="I1532" s="176"/>
      <c r="J1532" s="176"/>
      <c r="K1532" s="176"/>
      <c r="L1532" s="176"/>
      <c r="M1532" s="176"/>
      <c r="N1532" s="176"/>
      <c r="O1532" s="176"/>
      <c r="P1532" s="176"/>
      <c r="Q1532" s="176"/>
      <c r="R1532" s="176"/>
      <c r="S1532" s="176"/>
      <c r="T1532" s="176"/>
      <c r="U1532" s="176"/>
      <c r="V1532" s="176"/>
      <c r="W1532" s="176"/>
      <c r="X1532" s="133"/>
      <c r="Y1532" s="133"/>
      <c r="AB1532" s="134" t="s">
        <v>6911</v>
      </c>
      <c r="AC1532" s="146" t="e" cm="1">
        <f t="array" ref="AC1532">_xlfn.TEXTSPLIT(H1532,CHAR(10))</f>
        <v>#VALUE!</v>
      </c>
      <c r="AD1532" s="146"/>
      <c r="AE1532" s="146" t="e">
        <v>#VALUE!</v>
      </c>
      <c r="AG1532" s="134" t="e" cm="1" vm="1">
        <f t="array" ref="AG1532">_xlfn.TEXTJOIN(",",TRUE,_xlfn._xlws.FILTER(市町村コード!$B$2:$B$186,ISNUMBER(SEARCH(市町村コード!$B$2:$B$186,K1532))))</f>
        <v>#VALUE!</v>
      </c>
      <c r="AH1532" s="134" t="e" vm="1">
        <v>#VALUE!</v>
      </c>
      <c r="AI1532" s="134" t="str">
        <f t="shared" si="46"/>
        <v/>
      </c>
      <c r="AJ1532" s="134" t="str">
        <f t="shared" si="47"/>
        <v/>
      </c>
      <c r="AK1532" s="134" t="s">
        <v>6911</v>
      </c>
      <c r="AP1532" s="134" t="e" cm="1">
        <f t="array" ref="AP1532">_xlfn.TEXTSPLIT(AO1532,CHAR(10))</f>
        <v>#VALUE!</v>
      </c>
      <c r="BM1532" s="134" t="e">
        <v>#VALUE!</v>
      </c>
    </row>
    <row r="1533" spans="1:74" ht="15.95" customHeight="1" thickBot="1">
      <c r="A1533" s="133"/>
      <c r="B1533" s="137"/>
      <c r="C1533" s="138" t="s">
        <v>481</v>
      </c>
      <c r="D1533" s="137"/>
      <c r="E1533" s="177" t="s">
        <v>482</v>
      </c>
      <c r="F1533" s="177"/>
      <c r="G1533" s="137"/>
      <c r="H1533" s="177" t="s">
        <v>483</v>
      </c>
      <c r="I1533" s="177"/>
      <c r="J1533" s="137"/>
      <c r="K1533" s="177" t="s">
        <v>484</v>
      </c>
      <c r="L1533" s="177"/>
      <c r="M1533" s="137"/>
      <c r="N1533" s="177" t="s">
        <v>485</v>
      </c>
      <c r="O1533" s="177"/>
      <c r="P1533" s="137"/>
      <c r="Q1533" s="139" t="s">
        <v>486</v>
      </c>
      <c r="R1533" s="137"/>
      <c r="S1533" s="177" t="s">
        <v>487</v>
      </c>
      <c r="T1533" s="177"/>
      <c r="U1533" s="177"/>
      <c r="V1533" s="177"/>
      <c r="W1533" s="137"/>
      <c r="X1533" s="133"/>
      <c r="Y1533" s="133"/>
      <c r="AB1533" s="134" t="s">
        <v>482</v>
      </c>
      <c r="AC1533" s="146" t="str" cm="1">
        <f t="array" ref="AC1533">_xlfn.TEXTSPLIT(H1533,CHAR(10))</f>
        <v>事業者名/事業所名</v>
      </c>
      <c r="AD1533" s="146"/>
      <c r="AE1533" s="146" t="s">
        <v>483</v>
      </c>
      <c r="AG1533" s="134" t="e" cm="1" vm="1">
        <f t="array" ref="AG1533">_xlfn.TEXTJOIN(",",TRUE,_xlfn._xlws.FILTER(市町村コード!$B$2:$B$186,ISNUMBER(SEARCH(市町村コード!$B$2:$B$186,K1533))))</f>
        <v>#VALUE!</v>
      </c>
      <c r="AH1533" s="134" t="e" vm="1">
        <v>#VALUE!</v>
      </c>
      <c r="AI1533" s="134" t="str">
        <f t="shared" si="46"/>
        <v/>
      </c>
      <c r="AJ1533" s="134" t="str">
        <f t="shared" si="47"/>
        <v>事業所所在地</v>
      </c>
      <c r="AK1533" s="134" t="s">
        <v>484</v>
      </c>
      <c r="AO1533" s="139" t="s">
        <v>486</v>
      </c>
      <c r="AP1533" s="134" t="str" cm="1">
        <f t="array" ref="AP1533">_xlfn.TEXTSPLIT(AO1533,CHAR(10))</f>
        <v>受理番号</v>
      </c>
      <c r="BM1533" s="134" t="s">
        <v>486</v>
      </c>
    </row>
    <row r="1534" spans="1:74" ht="102" customHeight="1" thickBot="1">
      <c r="A1534" s="133"/>
      <c r="B1534" s="184"/>
      <c r="C1534" s="140" t="s">
        <v>4280</v>
      </c>
      <c r="D1534" s="184"/>
      <c r="E1534" s="174" t="s">
        <v>4281</v>
      </c>
      <c r="F1534" s="174"/>
      <c r="G1534" s="184"/>
      <c r="H1534" s="175" t="s">
        <v>4282</v>
      </c>
      <c r="I1534" s="175"/>
      <c r="J1534" s="184"/>
      <c r="K1534" s="175" t="s">
        <v>4283</v>
      </c>
      <c r="L1534" s="175"/>
      <c r="M1534" s="184"/>
      <c r="N1534" s="182" t="s">
        <v>4284</v>
      </c>
      <c r="O1534" s="182"/>
      <c r="P1534" s="184"/>
      <c r="Q1534" s="141" t="s">
        <v>4285</v>
      </c>
      <c r="R1534" s="184"/>
      <c r="S1534" s="173" t="s">
        <v>4286</v>
      </c>
      <c r="T1534" s="173"/>
      <c r="U1534" s="173"/>
      <c r="V1534" s="173"/>
      <c r="W1534" s="184"/>
      <c r="X1534" s="133"/>
      <c r="Y1534" s="133"/>
      <c r="AB1534" s="134" t="s">
        <v>9659</v>
      </c>
      <c r="AC1534" s="146" t="str" cm="1">
        <f t="array" ref="AC1534:AD1534">_xlfn.TEXTSPLIT(H1534,CHAR(10))</f>
        <v>株式会社６’ｅｇ</v>
      </c>
      <c r="AD1534" s="146" t="str">
        <v>ｅｇ＋訪問看護ステーション函館</v>
      </c>
      <c r="AE1534" s="146" t="s">
        <v>8532</v>
      </c>
      <c r="AF1534" s="134" t="s">
        <v>8533</v>
      </c>
      <c r="AG1534" s="134" t="str" cm="1">
        <f t="array" ref="AG1534">_xlfn.TEXTJOIN(",",TRUE,_xlfn._xlws.FILTER(市町村コード!$B$2:$B$186,ISNUMBER(SEARCH(市町村コード!$B$2:$B$186,K1534))))</f>
        <v>函館市</v>
      </c>
      <c r="AH1534" s="134" t="s">
        <v>6713</v>
      </c>
      <c r="AI1534" s="134" t="str">
        <f t="shared" si="46"/>
        <v xml:space="preserve">
函館市宮前町１３番９号</v>
      </c>
      <c r="AJ1534" s="134" t="str">
        <f t="shared" si="47"/>
        <v>〒040－0073</v>
      </c>
      <c r="AK1534" s="134" t="s">
        <v>7260</v>
      </c>
      <c r="AO1534" s="142" t="s">
        <v>4285</v>
      </c>
      <c r="AP1534" s="134" t="str" cm="1">
        <f t="array" ref="AP1534:AY1534">_xlfn.TEXTSPLIT(AO1534,CHAR(10))</f>
        <v>( 訪看10 )第    744 号</v>
      </c>
      <c r="AQ1534" s="134" t="str">
        <v>( 訪看23 )第   1124 号</v>
      </c>
      <c r="AR1534" s="134" t="str">
        <v>( 訪看24 )第   1072 号</v>
      </c>
      <c r="AS1534" s="134" t="str">
        <v>( 訪看25 )第   1156 号</v>
      </c>
      <c r="AT1534" s="134" t="str">
        <v>( 訪看27 )第    432 号</v>
      </c>
      <c r="AU1534" s="134" t="str">
        <v>( 訪看28 )第    286 号</v>
      </c>
      <c r="AV1534" s="134" t="str">
        <v>( 訪看34 )第    359 号</v>
      </c>
      <c r="AW1534" s="134" t="str">
        <v>( 訪看35 )第     89 号</v>
      </c>
      <c r="AX1534" s="134" t="str">
        <v>( 訪ベⅠ１ )第    477 号</v>
      </c>
      <c r="AY1534" s="134" t="str">
        <v>( 訪看41 )第    413 号</v>
      </c>
      <c r="BM1534" s="134" t="s">
        <v>13596</v>
      </c>
      <c r="BN1534" s="134" t="s">
        <v>13597</v>
      </c>
      <c r="BO1534" s="134" t="s">
        <v>13598</v>
      </c>
      <c r="BP1534" s="134" t="s">
        <v>13599</v>
      </c>
      <c r="BQ1534" s="134" t="s">
        <v>13600</v>
      </c>
      <c r="BR1534" s="134" t="s">
        <v>13601</v>
      </c>
      <c r="BS1534" s="134" t="s">
        <v>13602</v>
      </c>
      <c r="BT1534" s="134" t="s">
        <v>13603</v>
      </c>
      <c r="BU1534" s="134" t="s">
        <v>13604</v>
      </c>
      <c r="BV1534" s="134" t="s">
        <v>13605</v>
      </c>
    </row>
    <row r="1535" spans="1:74" ht="57" customHeight="1" thickBot="1">
      <c r="A1535" s="133"/>
      <c r="B1535" s="184"/>
      <c r="C1535" s="140" t="s">
        <v>4287</v>
      </c>
      <c r="D1535" s="184"/>
      <c r="E1535" s="174" t="s">
        <v>4288</v>
      </c>
      <c r="F1535" s="174"/>
      <c r="G1535" s="184"/>
      <c r="H1535" s="175" t="s">
        <v>4289</v>
      </c>
      <c r="I1535" s="175"/>
      <c r="J1535" s="184"/>
      <c r="K1535" s="175" t="s">
        <v>4290</v>
      </c>
      <c r="L1535" s="175"/>
      <c r="M1535" s="184"/>
      <c r="N1535" s="182" t="s">
        <v>4291</v>
      </c>
      <c r="O1535" s="182"/>
      <c r="P1535" s="184"/>
      <c r="Q1535" s="141" t="s">
        <v>4292</v>
      </c>
      <c r="R1535" s="184"/>
      <c r="S1535" s="173" t="s">
        <v>4293</v>
      </c>
      <c r="T1535" s="173"/>
      <c r="U1535" s="173"/>
      <c r="V1535" s="173"/>
      <c r="W1535" s="184"/>
      <c r="X1535" s="133"/>
      <c r="Y1535" s="133"/>
      <c r="AB1535" s="134" t="s">
        <v>9660</v>
      </c>
      <c r="AC1535" s="146" t="str" cm="1">
        <f t="array" ref="AC1535:AD1535">_xlfn.TEXTSPLIT(H1535,CHAR(10))</f>
        <v>ケアパートナー株式会社</v>
      </c>
      <c r="AD1535" s="146" t="str">
        <v>ソエルガーデン函館訪問看護</v>
      </c>
      <c r="AE1535" s="146" t="s">
        <v>8534</v>
      </c>
      <c r="AF1535" s="134" t="s">
        <v>8535</v>
      </c>
      <c r="AG1535" s="134" t="str" cm="1">
        <f t="array" ref="AG1535">_xlfn.TEXTJOIN(",",TRUE,_xlfn._xlws.FILTER(市町村コード!$B$2:$B$186,ISNUMBER(SEARCH(市町村コード!$B$2:$B$186,K1535))))</f>
        <v>函館市</v>
      </c>
      <c r="AH1535" s="134" t="s">
        <v>6713</v>
      </c>
      <c r="AI1535" s="134" t="str">
        <f t="shared" si="46"/>
        <v xml:space="preserve">
函館市日吉町２丁目３２番３０号</v>
      </c>
      <c r="AJ1535" s="134" t="str">
        <f t="shared" si="47"/>
        <v>〒041－0841</v>
      </c>
      <c r="AK1535" s="134" t="s">
        <v>7244</v>
      </c>
      <c r="AO1535" s="142" t="s">
        <v>4292</v>
      </c>
      <c r="AP1535" s="134" t="str" cm="1">
        <f t="array" ref="AP1535:AT1535">_xlfn.TEXTSPLIT(AO1535,CHAR(10))</f>
        <v>( 訪看24 )第   1130 号</v>
      </c>
      <c r="AQ1535" s="134" t="str">
        <v>( 訪看25 )第   1215 号</v>
      </c>
      <c r="AR1535" s="134" t="str">
        <v>( 訪看36 )第     37 号</v>
      </c>
      <c r="AS1535" s="134" t="str">
        <v>( 訪ベⅠ１ )第    589 号</v>
      </c>
      <c r="AT1535" s="134" t="str">
        <v>( 訪看41 )第    489 号</v>
      </c>
      <c r="BM1535" s="134" t="s">
        <v>13606</v>
      </c>
      <c r="BN1535" s="134" t="s">
        <v>13607</v>
      </c>
      <c r="BO1535" s="134" t="s">
        <v>13608</v>
      </c>
      <c r="BP1535" s="134" t="s">
        <v>13609</v>
      </c>
      <c r="BQ1535" s="134" t="s">
        <v>13610</v>
      </c>
    </row>
    <row r="1536" spans="1:74" ht="45.95" customHeight="1" thickBot="1">
      <c r="A1536" s="133"/>
      <c r="B1536" s="184"/>
      <c r="C1536" s="140" t="s">
        <v>4294</v>
      </c>
      <c r="D1536" s="184"/>
      <c r="E1536" s="174" t="s">
        <v>4295</v>
      </c>
      <c r="F1536" s="174"/>
      <c r="G1536" s="184"/>
      <c r="H1536" s="175" t="s">
        <v>4296</v>
      </c>
      <c r="I1536" s="175"/>
      <c r="J1536" s="184"/>
      <c r="K1536" s="175" t="s">
        <v>4297</v>
      </c>
      <c r="L1536" s="175"/>
      <c r="M1536" s="184"/>
      <c r="N1536" s="182" t="s">
        <v>4298</v>
      </c>
      <c r="O1536" s="182"/>
      <c r="P1536" s="184"/>
      <c r="Q1536" s="141" t="s">
        <v>4299</v>
      </c>
      <c r="R1536" s="184"/>
      <c r="S1536" s="173" t="s">
        <v>4300</v>
      </c>
      <c r="T1536" s="173"/>
      <c r="U1536" s="173"/>
      <c r="V1536" s="173"/>
      <c r="W1536" s="184"/>
      <c r="X1536" s="133"/>
      <c r="Y1536" s="133"/>
      <c r="AB1536" s="134" t="s">
        <v>9661</v>
      </c>
      <c r="AC1536" s="146" t="str" cm="1">
        <f t="array" ref="AC1536:AD1536">_xlfn.TEXTSPLIT(H1536,CHAR(10))</f>
        <v>医療法人　徳洲会</v>
      </c>
      <c r="AD1536" s="146" t="str">
        <v>共愛会ケアステーション</v>
      </c>
      <c r="AE1536" s="146" t="s">
        <v>8493</v>
      </c>
      <c r="AF1536" s="134" t="s">
        <v>8536</v>
      </c>
      <c r="AG1536" s="134" t="str" cm="1">
        <f t="array" ref="AG1536">_xlfn.TEXTJOIN(",",TRUE,_xlfn._xlws.FILTER(市町村コード!$B$2:$B$186,ISNUMBER(SEARCH(市町村コード!$B$2:$B$186,K1536))))</f>
        <v>函館市</v>
      </c>
      <c r="AH1536" s="134" t="s">
        <v>6713</v>
      </c>
      <c r="AI1536" s="134" t="str">
        <f t="shared" si="46"/>
        <v xml:space="preserve">
函館市海岸町６－３</v>
      </c>
      <c r="AJ1536" s="134" t="str">
        <f t="shared" si="47"/>
        <v>〒040－0061</v>
      </c>
      <c r="AK1536" s="134" t="s">
        <v>7261</v>
      </c>
      <c r="AO1536" s="142" t="s">
        <v>4299</v>
      </c>
      <c r="AP1536" s="134" t="str" cm="1">
        <f t="array" ref="AP1536:AR1536">_xlfn.TEXTSPLIT(AO1536,CHAR(10))</f>
        <v>( 訪看10 )第    390 号</v>
      </c>
      <c r="AQ1536" s="134" t="str">
        <v>( 訪看24 )第    606 号</v>
      </c>
      <c r="AR1536" s="134" t="str">
        <v>( 訪看25 )第    680 号</v>
      </c>
      <c r="BM1536" s="134" t="s">
        <v>13611</v>
      </c>
      <c r="BN1536" s="134" t="s">
        <v>13612</v>
      </c>
      <c r="BO1536" s="134" t="s">
        <v>13613</v>
      </c>
    </row>
    <row r="1537" spans="1:71" ht="45.95" customHeight="1" thickBot="1">
      <c r="A1537" s="133"/>
      <c r="B1537" s="184"/>
      <c r="C1537" s="140" t="s">
        <v>4301</v>
      </c>
      <c r="D1537" s="184"/>
      <c r="E1537" s="174" t="s">
        <v>4302</v>
      </c>
      <c r="F1537" s="174"/>
      <c r="G1537" s="184"/>
      <c r="H1537" s="175" t="s">
        <v>4303</v>
      </c>
      <c r="I1537" s="175"/>
      <c r="J1537" s="184"/>
      <c r="K1537" s="175" t="s">
        <v>4304</v>
      </c>
      <c r="L1537" s="175"/>
      <c r="M1537" s="184"/>
      <c r="N1537" s="182" t="s">
        <v>4305</v>
      </c>
      <c r="O1537" s="182"/>
      <c r="P1537" s="184"/>
      <c r="Q1537" s="141" t="s">
        <v>4306</v>
      </c>
      <c r="R1537" s="184"/>
      <c r="S1537" s="173" t="s">
        <v>4307</v>
      </c>
      <c r="T1537" s="173"/>
      <c r="U1537" s="173"/>
      <c r="V1537" s="173"/>
      <c r="W1537" s="184"/>
      <c r="X1537" s="133"/>
      <c r="Y1537" s="133"/>
      <c r="AB1537" s="134" t="s">
        <v>9662</v>
      </c>
      <c r="AC1537" s="146" t="str" cm="1">
        <f t="array" ref="AC1537:AD1537">_xlfn.TEXTSPLIT(H1537,CHAR(10))</f>
        <v>株式会社ベーネ函館</v>
      </c>
      <c r="AD1537" s="146" t="str">
        <v>定期巡回・随時対応型訪問介護看護　わらく</v>
      </c>
      <c r="AE1537" s="146" t="s">
        <v>8537</v>
      </c>
      <c r="AF1537" s="134" t="s">
        <v>8538</v>
      </c>
      <c r="AG1537" s="134" t="str" cm="1">
        <f t="array" ref="AG1537">_xlfn.TEXTJOIN(",",TRUE,_xlfn._xlws.FILTER(市町村コード!$B$2:$B$186,ISNUMBER(SEARCH(市町村コード!$B$2:$B$186,K1537))))</f>
        <v>函館市</v>
      </c>
      <c r="AH1537" s="134" t="s">
        <v>6713</v>
      </c>
      <c r="AI1537" s="134" t="str">
        <f t="shared" si="46"/>
        <v xml:space="preserve">
函館市石川町４６４番地１</v>
      </c>
      <c r="AJ1537" s="134" t="str">
        <f t="shared" si="47"/>
        <v>〒041－0802</v>
      </c>
      <c r="AK1537" s="134" t="s">
        <v>7262</v>
      </c>
      <c r="AO1537" s="142" t="s">
        <v>4306</v>
      </c>
      <c r="AP1537" s="134" t="str" cm="1">
        <f t="array" ref="AP1537:AQ1537">_xlfn.TEXTSPLIT(AO1537,CHAR(10))</f>
        <v>( 訪看24 )第    647 号</v>
      </c>
      <c r="AQ1537" s="134" t="str">
        <v>( 訪看25 )第    721 号</v>
      </c>
      <c r="BM1537" s="134" t="s">
        <v>13614</v>
      </c>
      <c r="BN1537" s="134" t="s">
        <v>13615</v>
      </c>
    </row>
    <row r="1538" spans="1:71" ht="66" customHeight="1" thickBot="1">
      <c r="A1538" s="133"/>
      <c r="B1538" s="184"/>
      <c r="C1538" s="140" t="s">
        <v>4308</v>
      </c>
      <c r="D1538" s="184"/>
      <c r="E1538" s="174" t="s">
        <v>4309</v>
      </c>
      <c r="F1538" s="174"/>
      <c r="G1538" s="184"/>
      <c r="H1538" s="175" t="s">
        <v>4310</v>
      </c>
      <c r="I1538" s="175"/>
      <c r="J1538" s="184"/>
      <c r="K1538" s="175" t="s">
        <v>4311</v>
      </c>
      <c r="L1538" s="175"/>
      <c r="M1538" s="184"/>
      <c r="N1538" s="182" t="s">
        <v>4312</v>
      </c>
      <c r="O1538" s="182"/>
      <c r="P1538" s="184"/>
      <c r="Q1538" s="141" t="s">
        <v>4313</v>
      </c>
      <c r="R1538" s="184"/>
      <c r="S1538" s="173" t="s">
        <v>4314</v>
      </c>
      <c r="T1538" s="173"/>
      <c r="U1538" s="173"/>
      <c r="V1538" s="173"/>
      <c r="W1538" s="184"/>
      <c r="X1538" s="133"/>
      <c r="Y1538" s="133"/>
      <c r="AB1538" s="134" t="s">
        <v>9663</v>
      </c>
      <c r="AC1538" s="146" t="str" cm="1">
        <f t="array" ref="AC1538:AD1538">_xlfn.TEXTSPLIT(H1538,CHAR(10))</f>
        <v>株式会社ｌｉｎｏ</v>
      </c>
      <c r="AD1538" s="146" t="str">
        <v>定期巡回・随時対応型訪問介護看護　アイリー</v>
      </c>
      <c r="AE1538" s="146" t="s">
        <v>8504</v>
      </c>
      <c r="AF1538" s="134" t="s">
        <v>8539</v>
      </c>
      <c r="AG1538" s="134" t="str" cm="1">
        <f t="array" ref="AG1538">_xlfn.TEXTJOIN(",",TRUE,_xlfn._xlws.FILTER(市町村コード!$B$2:$B$186,ISNUMBER(SEARCH(市町村コード!$B$2:$B$186,K1538))))</f>
        <v>函館市</v>
      </c>
      <c r="AH1538" s="134" t="s">
        <v>6713</v>
      </c>
      <c r="AI1538" s="134" t="str">
        <f t="shared" si="46"/>
        <v xml:space="preserve">
函館市石川町４６３番地８</v>
      </c>
      <c r="AJ1538" s="134" t="str">
        <f t="shared" si="47"/>
        <v>〒041－0802</v>
      </c>
      <c r="AK1538" s="134" t="s">
        <v>7262</v>
      </c>
      <c r="AO1538" s="142" t="s">
        <v>4313</v>
      </c>
      <c r="AP1538" s="134" t="str" cm="1">
        <f t="array" ref="AP1538:AT1538">_xlfn.TEXTSPLIT(AO1538,CHAR(10))</f>
        <v>( 訪看23 )第    918 号</v>
      </c>
      <c r="AQ1538" s="134" t="str">
        <v>( 訪看25 )第    989 号</v>
      </c>
      <c r="AR1538" s="134" t="str">
        <v>( 訪ベⅠ１ )第     18 号</v>
      </c>
      <c r="AS1538" s="134" t="str">
        <v>( 訪ベⅡ１０ )第      1 号</v>
      </c>
      <c r="AT1538" s="134" t="str">
        <v>( 訪看41 )第    173 号</v>
      </c>
      <c r="BM1538" s="134" t="s">
        <v>13616</v>
      </c>
      <c r="BN1538" s="134" t="s">
        <v>13617</v>
      </c>
      <c r="BO1538" s="134" t="s">
        <v>13618</v>
      </c>
      <c r="BP1538" s="134" t="s">
        <v>13619</v>
      </c>
      <c r="BQ1538" s="134" t="s">
        <v>13620</v>
      </c>
    </row>
    <row r="1539" spans="1:71" ht="75" customHeight="1" thickBot="1">
      <c r="A1539" s="133"/>
      <c r="B1539" s="184"/>
      <c r="C1539" s="140" t="s">
        <v>4315</v>
      </c>
      <c r="D1539" s="184"/>
      <c r="E1539" s="174" t="s">
        <v>4316</v>
      </c>
      <c r="F1539" s="174"/>
      <c r="G1539" s="184"/>
      <c r="H1539" s="175" t="s">
        <v>4317</v>
      </c>
      <c r="I1539" s="175"/>
      <c r="J1539" s="184"/>
      <c r="K1539" s="175" t="s">
        <v>4318</v>
      </c>
      <c r="L1539" s="175"/>
      <c r="M1539" s="184"/>
      <c r="N1539" s="182" t="s">
        <v>4319</v>
      </c>
      <c r="O1539" s="182"/>
      <c r="P1539" s="184"/>
      <c r="Q1539" s="141" t="s">
        <v>4320</v>
      </c>
      <c r="R1539" s="184"/>
      <c r="S1539" s="173" t="s">
        <v>4321</v>
      </c>
      <c r="T1539" s="173"/>
      <c r="U1539" s="173"/>
      <c r="V1539" s="173"/>
      <c r="W1539" s="184"/>
      <c r="X1539" s="133"/>
      <c r="Y1539" s="133"/>
      <c r="AB1539" s="134" t="s">
        <v>9664</v>
      </c>
      <c r="AC1539" s="146" t="str" cm="1">
        <f t="array" ref="AC1539:AD1539">_xlfn.TEXTSPLIT(H1539,CHAR(10))</f>
        <v>株式会社ＲＦＭ</v>
      </c>
      <c r="AD1539" s="146" t="str">
        <v>訪問看護センター亮</v>
      </c>
      <c r="AE1539" s="146" t="s">
        <v>8540</v>
      </c>
      <c r="AF1539" s="134" t="s">
        <v>8541</v>
      </c>
      <c r="AG1539" s="134" t="str" cm="1">
        <f t="array" ref="AG1539">_xlfn.TEXTJOIN(",",TRUE,_xlfn._xlws.FILTER(市町村コード!$B$2:$B$186,ISNUMBER(SEARCH(市町村コード!$B$2:$B$186,K1539))))</f>
        <v>函館市</v>
      </c>
      <c r="AH1539" s="134" t="s">
        <v>6713</v>
      </c>
      <c r="AI1539" s="134" t="str">
        <f t="shared" si="46"/>
        <v xml:space="preserve">
函館市本通３丁目１４番１号</v>
      </c>
      <c r="AJ1539" s="134" t="str">
        <f t="shared" si="47"/>
        <v>〒041－0851</v>
      </c>
      <c r="AK1539" s="134" t="s">
        <v>7246</v>
      </c>
      <c r="AO1539" s="142" t="s">
        <v>4320</v>
      </c>
      <c r="AP1539" s="134" t="str" cm="1">
        <f t="array" ref="AP1539:AV1539">_xlfn.TEXTSPLIT(AO1539,CHAR(10))</f>
        <v>( 訪看10 )第    721 号</v>
      </c>
      <c r="AQ1539" s="134" t="str">
        <v>( 訪看23 )第   1030 号</v>
      </c>
      <c r="AR1539" s="134" t="str">
        <v>( 訪看25 )第   1058 号</v>
      </c>
      <c r="AS1539" s="134" t="str">
        <v>( 訪看27 )第    414 号</v>
      </c>
      <c r="AT1539" s="134" t="str">
        <v>( 訪看28 )第    276 号</v>
      </c>
      <c r="AU1539" s="134" t="str">
        <v>( 訪ベⅠ１ )第    506 号</v>
      </c>
      <c r="AV1539" s="134" t="str">
        <v>( 訪看41 )第    124 号</v>
      </c>
      <c r="BM1539" s="134" t="s">
        <v>13621</v>
      </c>
      <c r="BN1539" s="134" t="s">
        <v>13622</v>
      </c>
      <c r="BO1539" s="134" t="s">
        <v>13623</v>
      </c>
      <c r="BP1539" s="134" t="s">
        <v>13624</v>
      </c>
      <c r="BQ1539" s="134" t="s">
        <v>13625</v>
      </c>
      <c r="BR1539" s="134" t="s">
        <v>13626</v>
      </c>
      <c r="BS1539" s="134" t="s">
        <v>13627</v>
      </c>
    </row>
    <row r="1540" spans="1:71" ht="48" customHeight="1" thickBot="1">
      <c r="A1540" s="133"/>
      <c r="B1540" s="184"/>
      <c r="C1540" s="140" t="s">
        <v>4322</v>
      </c>
      <c r="D1540" s="184"/>
      <c r="E1540" s="174" t="s">
        <v>4323</v>
      </c>
      <c r="F1540" s="174"/>
      <c r="G1540" s="184"/>
      <c r="H1540" s="175" t="s">
        <v>4324</v>
      </c>
      <c r="I1540" s="175"/>
      <c r="J1540" s="184"/>
      <c r="K1540" s="175" t="s">
        <v>4325</v>
      </c>
      <c r="L1540" s="175"/>
      <c r="M1540" s="184"/>
      <c r="N1540" s="182" t="s">
        <v>4326</v>
      </c>
      <c r="O1540" s="182"/>
      <c r="P1540" s="184"/>
      <c r="Q1540" s="141" t="s">
        <v>4327</v>
      </c>
      <c r="R1540" s="184"/>
      <c r="S1540" s="173" t="s">
        <v>4328</v>
      </c>
      <c r="T1540" s="173"/>
      <c r="U1540" s="173"/>
      <c r="V1540" s="173"/>
      <c r="W1540" s="184"/>
      <c r="X1540" s="133"/>
      <c r="Y1540" s="133"/>
      <c r="AB1540" s="134" t="s">
        <v>9665</v>
      </c>
      <c r="AC1540" s="146" t="str" cm="1">
        <f t="array" ref="AC1540:AD1540">_xlfn.TEXTSPLIT(H1540,CHAR(10))</f>
        <v>株式会社Ｅｎ・ｄｏｒ</v>
      </c>
      <c r="AD1540" s="146" t="str">
        <v>訪問看護ステーション　パスエイド</v>
      </c>
      <c r="AE1540" s="146" t="s">
        <v>8542</v>
      </c>
      <c r="AF1540" s="134" t="s">
        <v>8543</v>
      </c>
      <c r="AG1540" s="134" t="str" cm="1">
        <f t="array" ref="AG1540">_xlfn.TEXTJOIN(",",TRUE,_xlfn._xlws.FILTER(市町村コード!$B$2:$B$186,ISNUMBER(SEARCH(市町村コード!$B$2:$B$186,K1540))))</f>
        <v>函館市</v>
      </c>
      <c r="AH1540" s="134" t="s">
        <v>6713</v>
      </c>
      <c r="AI1540" s="134" t="str">
        <f t="shared" si="46"/>
        <v xml:space="preserve">
函館市上湯川町３６８－１ルミネ上湯川　１０１号</v>
      </c>
      <c r="AJ1540" s="134" t="str">
        <f t="shared" si="47"/>
        <v>〒042－0914</v>
      </c>
      <c r="AK1540" s="134" t="s">
        <v>7263</v>
      </c>
      <c r="AO1540" s="142" t="s">
        <v>4327</v>
      </c>
      <c r="AP1540" s="134" t="str" cm="1">
        <f t="array" ref="AP1540:AS1540">_xlfn.TEXTSPLIT(AO1540,CHAR(10))</f>
        <v>( 訪看23 )第   1197 号</v>
      </c>
      <c r="AQ1540" s="134" t="str">
        <v>( 訪看24 )第   1052 号</v>
      </c>
      <c r="AR1540" s="134" t="str">
        <v>( 訪看25 )第   1132 号</v>
      </c>
      <c r="AS1540" s="134" t="str">
        <v>( 訪ベⅠ１ )第    581 号</v>
      </c>
      <c r="BM1540" s="134" t="s">
        <v>13628</v>
      </c>
      <c r="BN1540" s="134" t="s">
        <v>13629</v>
      </c>
      <c r="BO1540" s="134" t="s">
        <v>13630</v>
      </c>
      <c r="BP1540" s="134" t="s">
        <v>13631</v>
      </c>
    </row>
    <row r="1541" spans="1:71" ht="30" customHeight="1" thickBot="1">
      <c r="A1541" s="133"/>
      <c r="B1541" s="184"/>
      <c r="C1541" s="133"/>
      <c r="D1541" s="184"/>
      <c r="E1541" s="133"/>
      <c r="F1541" s="133"/>
      <c r="G1541" s="184"/>
      <c r="H1541" s="133"/>
      <c r="I1541" s="133"/>
      <c r="J1541" s="184"/>
      <c r="K1541" s="133"/>
      <c r="L1541" s="133"/>
      <c r="M1541" s="184"/>
      <c r="N1541" s="133"/>
      <c r="O1541" s="133"/>
      <c r="P1541" s="184"/>
      <c r="Q1541" s="133"/>
      <c r="R1541" s="184"/>
      <c r="S1541" s="133"/>
      <c r="T1541" s="133"/>
      <c r="U1541" s="133"/>
      <c r="V1541" s="133"/>
      <c r="W1541" s="184"/>
      <c r="X1541" s="133"/>
      <c r="Y1541" s="133"/>
      <c r="AB1541" s="134" t="s">
        <v>6911</v>
      </c>
      <c r="AC1541" s="146" t="e" cm="1">
        <f t="array" ref="AC1541">_xlfn.TEXTSPLIT(H1541,CHAR(10))</f>
        <v>#VALUE!</v>
      </c>
      <c r="AD1541" s="146"/>
      <c r="AE1541" s="146" t="e">
        <v>#VALUE!</v>
      </c>
      <c r="AG1541" s="134" t="e" cm="1" vm="1">
        <f t="array" ref="AG1541">_xlfn.TEXTJOIN(",",TRUE,_xlfn._xlws.FILTER(市町村コード!$B$2:$B$186,ISNUMBER(SEARCH(市町村コード!$B$2:$B$186,K1541))))</f>
        <v>#VALUE!</v>
      </c>
      <c r="AH1541" s="134" t="e" vm="1">
        <v>#VALUE!</v>
      </c>
      <c r="AI1541" s="134" t="str">
        <f t="shared" si="46"/>
        <v/>
      </c>
      <c r="AJ1541" s="134" t="str">
        <f t="shared" si="47"/>
        <v/>
      </c>
      <c r="AK1541" s="134" t="s">
        <v>6911</v>
      </c>
      <c r="AO1541" s="133"/>
      <c r="AP1541" s="134" t="e" cm="1">
        <f t="array" ref="AP1541">_xlfn.TEXTSPLIT(AO1541,CHAR(10))</f>
        <v>#VALUE!</v>
      </c>
      <c r="BM1541" s="134" t="e">
        <v>#VALUE!</v>
      </c>
    </row>
    <row r="1542" spans="1:71" ht="0.95" customHeight="1">
      <c r="A1542" s="133"/>
      <c r="B1542" s="183"/>
      <c r="C1542" s="183"/>
      <c r="D1542" s="183"/>
      <c r="E1542" s="183"/>
      <c r="F1542" s="183"/>
      <c r="G1542" s="183"/>
      <c r="H1542" s="183"/>
      <c r="I1542" s="183"/>
      <c r="J1542" s="183"/>
      <c r="K1542" s="183"/>
      <c r="L1542" s="183"/>
      <c r="M1542" s="183"/>
      <c r="N1542" s="183"/>
      <c r="O1542" s="183"/>
      <c r="P1542" s="183"/>
      <c r="Q1542" s="183"/>
      <c r="R1542" s="183"/>
      <c r="S1542" s="183"/>
      <c r="T1542" s="183"/>
      <c r="U1542" s="183"/>
      <c r="V1542" s="183"/>
      <c r="W1542" s="133"/>
      <c r="X1542" s="133"/>
      <c r="Y1542" s="133"/>
      <c r="AB1542" s="134" t="s">
        <v>6911</v>
      </c>
      <c r="AC1542" s="146" t="e" cm="1">
        <f t="array" ref="AC1542">_xlfn.TEXTSPLIT(H1542,CHAR(10))</f>
        <v>#VALUE!</v>
      </c>
      <c r="AD1542" s="146"/>
      <c r="AE1542" s="146" t="e">
        <v>#VALUE!</v>
      </c>
      <c r="AG1542" s="134" t="e" cm="1" vm="1">
        <f t="array" ref="AG1542">_xlfn.TEXTJOIN(",",TRUE,_xlfn._xlws.FILTER(市町村コード!$B$2:$B$186,ISNUMBER(SEARCH(市町村コード!$B$2:$B$186,K1542))))</f>
        <v>#VALUE!</v>
      </c>
      <c r="AH1542" s="134" t="e" vm="1">
        <v>#VALUE!</v>
      </c>
      <c r="AI1542" s="134" t="str">
        <f t="shared" si="46"/>
        <v/>
      </c>
      <c r="AJ1542" s="134" t="str">
        <f t="shared" si="47"/>
        <v/>
      </c>
      <c r="AK1542" s="134" t="s">
        <v>6911</v>
      </c>
      <c r="AP1542" s="134" t="e" cm="1">
        <f t="array" ref="AP1542">_xlfn.TEXTSPLIT(AO1542,CHAR(10))</f>
        <v>#VALUE!</v>
      </c>
      <c r="BM1542" s="134" t="e">
        <v>#VALUE!</v>
      </c>
    </row>
    <row r="1543" spans="1:71" ht="60" customHeight="1">
      <c r="A1543" s="133"/>
      <c r="B1543" s="133"/>
      <c r="C1543" s="133"/>
      <c r="D1543" s="133"/>
      <c r="E1543" s="133"/>
      <c r="F1543" s="133"/>
      <c r="G1543" s="133"/>
      <c r="H1543" s="133"/>
      <c r="I1543" s="133"/>
      <c r="J1543" s="133"/>
      <c r="K1543" s="133"/>
      <c r="L1543" s="133"/>
      <c r="M1543" s="133"/>
      <c r="N1543" s="133"/>
      <c r="O1543" s="133"/>
      <c r="P1543" s="133"/>
      <c r="Q1543" s="133"/>
      <c r="R1543" s="133"/>
      <c r="S1543" s="133"/>
      <c r="T1543" s="133"/>
      <c r="U1543" s="133"/>
      <c r="V1543" s="133"/>
      <c r="W1543" s="133"/>
      <c r="X1543" s="133"/>
      <c r="Y1543" s="133"/>
      <c r="AB1543" s="134" t="s">
        <v>6911</v>
      </c>
      <c r="AC1543" s="146" t="e" cm="1">
        <f t="array" ref="AC1543">_xlfn.TEXTSPLIT(H1543,CHAR(10))</f>
        <v>#VALUE!</v>
      </c>
      <c r="AD1543" s="146"/>
      <c r="AE1543" s="146" t="e">
        <v>#VALUE!</v>
      </c>
      <c r="AG1543" s="134" t="e" cm="1" vm="1">
        <f t="array" ref="AG1543">_xlfn.TEXTJOIN(",",TRUE,_xlfn._xlws.FILTER(市町村コード!$B$2:$B$186,ISNUMBER(SEARCH(市町村コード!$B$2:$B$186,K1543))))</f>
        <v>#VALUE!</v>
      </c>
      <c r="AH1543" s="134" t="e" vm="1">
        <v>#VALUE!</v>
      </c>
      <c r="AI1543" s="134" t="str">
        <f t="shared" si="46"/>
        <v/>
      </c>
      <c r="AJ1543" s="134" t="str">
        <f t="shared" si="47"/>
        <v/>
      </c>
      <c r="AK1543" s="134" t="s">
        <v>6911</v>
      </c>
      <c r="AO1543" s="133"/>
      <c r="AP1543" s="134" t="e" cm="1">
        <f t="array" ref="AP1543">_xlfn.TEXTSPLIT(AO1543,CHAR(10))</f>
        <v>#VALUE!</v>
      </c>
      <c r="BM1543" s="134" t="e">
        <v>#VALUE!</v>
      </c>
    </row>
    <row r="1544" spans="1:71" ht="12" customHeight="1">
      <c r="A1544" s="133"/>
      <c r="B1544" s="133"/>
      <c r="C1544" s="133"/>
      <c r="D1544" s="133"/>
      <c r="E1544" s="133"/>
      <c r="F1544" s="133"/>
      <c r="G1544" s="133"/>
      <c r="H1544" s="133"/>
      <c r="I1544" s="133"/>
      <c r="J1544" s="133"/>
      <c r="K1544" s="133"/>
      <c r="L1544" s="133"/>
      <c r="M1544" s="133"/>
      <c r="N1544" s="133"/>
      <c r="O1544" s="133"/>
      <c r="P1544" s="133"/>
      <c r="Q1544" s="133"/>
      <c r="R1544" s="133"/>
      <c r="S1544" s="133"/>
      <c r="T1544" s="133"/>
      <c r="U1544" s="133"/>
      <c r="V1544" s="133"/>
      <c r="W1544" s="133"/>
      <c r="X1544" s="133"/>
      <c r="Y1544" s="133"/>
      <c r="AB1544" s="134" t="s">
        <v>6911</v>
      </c>
      <c r="AC1544" s="146" t="e" cm="1">
        <f t="array" ref="AC1544">_xlfn.TEXTSPLIT(H1544,CHAR(10))</f>
        <v>#VALUE!</v>
      </c>
      <c r="AD1544" s="146"/>
      <c r="AE1544" s="146" t="e">
        <v>#VALUE!</v>
      </c>
      <c r="AG1544" s="134" t="e" cm="1" vm="1">
        <f t="array" ref="AG1544">_xlfn.TEXTJOIN(",",TRUE,_xlfn._xlws.FILTER(市町村コード!$B$2:$B$186,ISNUMBER(SEARCH(市町村コード!$B$2:$B$186,K1544))))</f>
        <v>#VALUE!</v>
      </c>
      <c r="AH1544" s="134" t="e" vm="1">
        <v>#VALUE!</v>
      </c>
      <c r="AI1544" s="134" t="str">
        <f t="shared" si="46"/>
        <v/>
      </c>
      <c r="AJ1544" s="134" t="str">
        <f t="shared" si="47"/>
        <v/>
      </c>
      <c r="AK1544" s="134" t="s">
        <v>6911</v>
      </c>
      <c r="AO1544" s="133"/>
      <c r="AP1544" s="134" t="e" cm="1">
        <f t="array" ref="AP1544">_xlfn.TEXTSPLIT(AO1544,CHAR(10))</f>
        <v>#VALUE!</v>
      </c>
      <c r="BM1544" s="134" t="e">
        <v>#VALUE!</v>
      </c>
    </row>
    <row r="1545" spans="1:71" ht="8.1" customHeight="1">
      <c r="A1545" s="133"/>
      <c r="B1545" s="133"/>
      <c r="C1545" s="133"/>
      <c r="D1545" s="133"/>
      <c r="E1545" s="133"/>
      <c r="F1545" s="133"/>
      <c r="G1545" s="133"/>
      <c r="H1545" s="133"/>
      <c r="I1545" s="178" t="s">
        <v>476</v>
      </c>
      <c r="J1545" s="178"/>
      <c r="K1545" s="178"/>
      <c r="L1545" s="133"/>
      <c r="M1545" s="133"/>
      <c r="N1545" s="133"/>
      <c r="O1545" s="133"/>
      <c r="P1545" s="133"/>
      <c r="Q1545" s="133"/>
      <c r="R1545" s="133"/>
      <c r="S1545" s="133"/>
      <c r="T1545" s="133"/>
      <c r="U1545" s="133"/>
      <c r="V1545" s="133"/>
      <c r="W1545" s="133"/>
      <c r="X1545" s="133"/>
      <c r="Y1545" s="133"/>
      <c r="AB1545" s="134" t="s">
        <v>6911</v>
      </c>
      <c r="AC1545" s="146" t="e" cm="1">
        <f t="array" ref="AC1545">_xlfn.TEXTSPLIT(H1545,CHAR(10))</f>
        <v>#VALUE!</v>
      </c>
      <c r="AD1545" s="146"/>
      <c r="AE1545" s="146" t="e">
        <v>#VALUE!</v>
      </c>
      <c r="AG1545" s="134" t="e" cm="1" vm="1">
        <f t="array" ref="AG1545">_xlfn.TEXTJOIN(",",TRUE,_xlfn._xlws.FILTER(市町村コード!$B$2:$B$186,ISNUMBER(SEARCH(市町村コード!$B$2:$B$186,K1545))))</f>
        <v>#VALUE!</v>
      </c>
      <c r="AH1545" s="134" t="e" vm="1">
        <v>#VALUE!</v>
      </c>
      <c r="AI1545" s="134" t="str">
        <f t="shared" ref="AI1545:AI1608" si="48">MID(K1545,10,300)</f>
        <v/>
      </c>
      <c r="AJ1545" s="134" t="str">
        <f t="shared" ref="AJ1545:AJ1608" si="49">LEFT(K1545,9)</f>
        <v/>
      </c>
      <c r="AK1545" s="134" t="s">
        <v>6911</v>
      </c>
      <c r="AO1545" s="133"/>
      <c r="AP1545" s="134" t="e" cm="1">
        <f t="array" ref="AP1545">_xlfn.TEXTSPLIT(AO1545,CHAR(10))</f>
        <v>#VALUE!</v>
      </c>
      <c r="BM1545" s="134" t="e">
        <v>#VALUE!</v>
      </c>
    </row>
    <row r="1546" spans="1:71" ht="12" customHeight="1">
      <c r="A1546" s="133"/>
      <c r="B1546" s="179"/>
      <c r="C1546" s="179"/>
      <c r="D1546" s="179"/>
      <c r="E1546" s="179"/>
      <c r="F1546" s="133"/>
      <c r="G1546" s="133"/>
      <c r="H1546" s="133"/>
      <c r="I1546" s="178"/>
      <c r="J1546" s="178"/>
      <c r="K1546" s="178"/>
      <c r="L1546" s="133"/>
      <c r="M1546" s="133"/>
      <c r="N1546" s="133"/>
      <c r="O1546" s="133"/>
      <c r="P1546" s="133"/>
      <c r="Q1546" s="133"/>
      <c r="R1546" s="133"/>
      <c r="S1546" s="133"/>
      <c r="T1546" s="133"/>
      <c r="U1546" s="133"/>
      <c r="V1546" s="133"/>
      <c r="W1546" s="133"/>
      <c r="X1546" s="133"/>
      <c r="Y1546" s="133"/>
      <c r="AB1546" s="134" t="s">
        <v>6911</v>
      </c>
      <c r="AC1546" s="146" t="e" cm="1">
        <f t="array" ref="AC1546">_xlfn.TEXTSPLIT(H1546,CHAR(10))</f>
        <v>#VALUE!</v>
      </c>
      <c r="AD1546" s="146"/>
      <c r="AE1546" s="146" t="e">
        <v>#VALUE!</v>
      </c>
      <c r="AG1546" s="134" t="e" cm="1" vm="1">
        <f t="array" ref="AG1546">_xlfn.TEXTJOIN(",",TRUE,_xlfn._xlws.FILTER(市町村コード!$B$2:$B$186,ISNUMBER(SEARCH(市町村コード!$B$2:$B$186,K1546))))</f>
        <v>#VALUE!</v>
      </c>
      <c r="AH1546" s="134" t="e" vm="1">
        <v>#VALUE!</v>
      </c>
      <c r="AI1546" s="134" t="str">
        <f t="shared" si="48"/>
        <v/>
      </c>
      <c r="AJ1546" s="134" t="str">
        <f t="shared" si="49"/>
        <v/>
      </c>
      <c r="AK1546" s="134" t="s">
        <v>6911</v>
      </c>
      <c r="AO1546" s="133"/>
      <c r="AP1546" s="134" t="e" cm="1">
        <f t="array" ref="AP1546">_xlfn.TEXTSPLIT(AO1546,CHAR(10))</f>
        <v>#VALUE!</v>
      </c>
      <c r="BM1546" s="134" t="e">
        <v>#VALUE!</v>
      </c>
    </row>
    <row r="1547" spans="1:71" ht="14.1" customHeight="1">
      <c r="A1547" s="133"/>
      <c r="B1547" s="133"/>
      <c r="C1547" s="180" t="s">
        <v>477</v>
      </c>
      <c r="D1547" s="180"/>
      <c r="E1547" s="180"/>
      <c r="F1547" s="180"/>
      <c r="G1547" s="180"/>
      <c r="H1547" s="180"/>
      <c r="I1547" s="180"/>
      <c r="J1547" s="180"/>
      <c r="K1547" s="180"/>
      <c r="L1547" s="133"/>
      <c r="M1547" s="133"/>
      <c r="N1547" s="133"/>
      <c r="O1547" s="181" t="s">
        <v>478</v>
      </c>
      <c r="P1547" s="181"/>
      <c r="Q1547" s="181"/>
      <c r="R1547" s="181"/>
      <c r="S1547" s="181"/>
      <c r="T1547" s="135" t="s">
        <v>1168</v>
      </c>
      <c r="U1547" s="136" t="s">
        <v>480</v>
      </c>
      <c r="V1547" s="133"/>
      <c r="W1547" s="133"/>
      <c r="X1547" s="133"/>
      <c r="Y1547" s="133"/>
      <c r="AB1547" s="134" t="s">
        <v>6911</v>
      </c>
      <c r="AC1547" s="146" t="e" cm="1">
        <f t="array" ref="AC1547">_xlfn.TEXTSPLIT(H1547,CHAR(10))</f>
        <v>#VALUE!</v>
      </c>
      <c r="AD1547" s="146"/>
      <c r="AE1547" s="146" t="e">
        <v>#VALUE!</v>
      </c>
      <c r="AG1547" s="134" t="e" cm="1" vm="1">
        <f t="array" ref="AG1547">_xlfn.TEXTJOIN(",",TRUE,_xlfn._xlws.FILTER(市町村コード!$B$2:$B$186,ISNUMBER(SEARCH(市町村コード!$B$2:$B$186,K1547))))</f>
        <v>#VALUE!</v>
      </c>
      <c r="AH1547" s="134" t="e" vm="1">
        <v>#VALUE!</v>
      </c>
      <c r="AI1547" s="134" t="str">
        <f t="shared" si="48"/>
        <v/>
      </c>
      <c r="AJ1547" s="134" t="str">
        <f t="shared" si="49"/>
        <v/>
      </c>
      <c r="AK1547" s="134" t="s">
        <v>6911</v>
      </c>
      <c r="AP1547" s="134" t="e" cm="1">
        <f t="array" ref="AP1547">_xlfn.TEXTSPLIT(AO1547,CHAR(10))</f>
        <v>#VALUE!</v>
      </c>
      <c r="BM1547" s="134" t="e">
        <v>#VALUE!</v>
      </c>
    </row>
    <row r="1548" spans="1:71" ht="0.95" customHeight="1" thickBot="1">
      <c r="A1548" s="133"/>
      <c r="B1548" s="133"/>
      <c r="C1548" s="133"/>
      <c r="D1548" s="133"/>
      <c r="E1548" s="133"/>
      <c r="F1548" s="133"/>
      <c r="G1548" s="133"/>
      <c r="H1548" s="133"/>
      <c r="I1548" s="133"/>
      <c r="J1548" s="133"/>
      <c r="K1548" s="133"/>
      <c r="L1548" s="133"/>
      <c r="M1548" s="133"/>
      <c r="N1548" s="133"/>
      <c r="O1548" s="133"/>
      <c r="P1548" s="133"/>
      <c r="Q1548" s="133"/>
      <c r="R1548" s="133"/>
      <c r="S1548" s="133"/>
      <c r="T1548" s="133"/>
      <c r="U1548" s="133"/>
      <c r="V1548" s="133"/>
      <c r="W1548" s="133"/>
      <c r="X1548" s="133"/>
      <c r="Y1548" s="133"/>
      <c r="AB1548" s="134" t="s">
        <v>6911</v>
      </c>
      <c r="AC1548" s="146" t="e" cm="1">
        <f t="array" ref="AC1548">_xlfn.TEXTSPLIT(H1548,CHAR(10))</f>
        <v>#VALUE!</v>
      </c>
      <c r="AD1548" s="146"/>
      <c r="AE1548" s="146" t="e">
        <v>#VALUE!</v>
      </c>
      <c r="AG1548" s="134" t="e" cm="1" vm="1">
        <f t="array" ref="AG1548">_xlfn.TEXTJOIN(",",TRUE,_xlfn._xlws.FILTER(市町村コード!$B$2:$B$186,ISNUMBER(SEARCH(市町村コード!$B$2:$B$186,K1548))))</f>
        <v>#VALUE!</v>
      </c>
      <c r="AH1548" s="134" t="e" vm="1">
        <v>#VALUE!</v>
      </c>
      <c r="AI1548" s="134" t="str">
        <f t="shared" si="48"/>
        <v/>
      </c>
      <c r="AJ1548" s="134" t="str">
        <f t="shared" si="49"/>
        <v/>
      </c>
      <c r="AK1548" s="134" t="s">
        <v>6911</v>
      </c>
      <c r="AO1548" s="133"/>
      <c r="AP1548" s="134" t="e" cm="1">
        <f t="array" ref="AP1548">_xlfn.TEXTSPLIT(AO1548,CHAR(10))</f>
        <v>#VALUE!</v>
      </c>
      <c r="BM1548" s="134" t="e">
        <v>#VALUE!</v>
      </c>
    </row>
    <row r="1549" spans="1:71" ht="0.95" customHeight="1">
      <c r="A1549" s="133"/>
      <c r="B1549" s="176"/>
      <c r="C1549" s="176"/>
      <c r="D1549" s="176"/>
      <c r="E1549" s="176"/>
      <c r="F1549" s="176"/>
      <c r="G1549" s="176"/>
      <c r="H1549" s="176"/>
      <c r="I1549" s="176"/>
      <c r="J1549" s="176"/>
      <c r="K1549" s="176"/>
      <c r="L1549" s="176"/>
      <c r="M1549" s="176"/>
      <c r="N1549" s="176"/>
      <c r="O1549" s="176"/>
      <c r="P1549" s="176"/>
      <c r="Q1549" s="176"/>
      <c r="R1549" s="176"/>
      <c r="S1549" s="176"/>
      <c r="T1549" s="176"/>
      <c r="U1549" s="176"/>
      <c r="V1549" s="176"/>
      <c r="W1549" s="176"/>
      <c r="X1549" s="133"/>
      <c r="Y1549" s="133"/>
      <c r="AB1549" s="134" t="s">
        <v>6911</v>
      </c>
      <c r="AC1549" s="146" t="e" cm="1">
        <f t="array" ref="AC1549">_xlfn.TEXTSPLIT(H1549,CHAR(10))</f>
        <v>#VALUE!</v>
      </c>
      <c r="AD1549" s="146"/>
      <c r="AE1549" s="146" t="e">
        <v>#VALUE!</v>
      </c>
      <c r="AG1549" s="134" t="e" cm="1" vm="1">
        <f t="array" ref="AG1549">_xlfn.TEXTJOIN(",",TRUE,_xlfn._xlws.FILTER(市町村コード!$B$2:$B$186,ISNUMBER(SEARCH(市町村コード!$B$2:$B$186,K1549))))</f>
        <v>#VALUE!</v>
      </c>
      <c r="AH1549" s="134" t="e" vm="1">
        <v>#VALUE!</v>
      </c>
      <c r="AI1549" s="134" t="str">
        <f t="shared" si="48"/>
        <v/>
      </c>
      <c r="AJ1549" s="134" t="str">
        <f t="shared" si="49"/>
        <v/>
      </c>
      <c r="AK1549" s="134" t="s">
        <v>6911</v>
      </c>
      <c r="AP1549" s="134" t="e" cm="1">
        <f t="array" ref="AP1549">_xlfn.TEXTSPLIT(AO1549,CHAR(10))</f>
        <v>#VALUE!</v>
      </c>
      <c r="BM1549" s="134" t="e">
        <v>#VALUE!</v>
      </c>
    </row>
    <row r="1550" spans="1:71" ht="15.95" customHeight="1" thickBot="1">
      <c r="A1550" s="133"/>
      <c r="B1550" s="137"/>
      <c r="C1550" s="138" t="s">
        <v>481</v>
      </c>
      <c r="D1550" s="137"/>
      <c r="E1550" s="177" t="s">
        <v>482</v>
      </c>
      <c r="F1550" s="177"/>
      <c r="G1550" s="137"/>
      <c r="H1550" s="177" t="s">
        <v>483</v>
      </c>
      <c r="I1550" s="177"/>
      <c r="J1550" s="137"/>
      <c r="K1550" s="177" t="s">
        <v>484</v>
      </c>
      <c r="L1550" s="177"/>
      <c r="M1550" s="137"/>
      <c r="N1550" s="177" t="s">
        <v>485</v>
      </c>
      <c r="O1550" s="177"/>
      <c r="P1550" s="137"/>
      <c r="Q1550" s="139" t="s">
        <v>486</v>
      </c>
      <c r="R1550" s="137"/>
      <c r="S1550" s="177" t="s">
        <v>487</v>
      </c>
      <c r="T1550" s="177"/>
      <c r="U1550" s="177"/>
      <c r="V1550" s="177"/>
      <c r="W1550" s="137"/>
      <c r="X1550" s="133"/>
      <c r="Y1550" s="133"/>
      <c r="AB1550" s="134" t="s">
        <v>482</v>
      </c>
      <c r="AC1550" s="146" t="str" cm="1">
        <f t="array" ref="AC1550">_xlfn.TEXTSPLIT(H1550,CHAR(10))</f>
        <v>事業者名/事業所名</v>
      </c>
      <c r="AD1550" s="146"/>
      <c r="AE1550" s="146" t="s">
        <v>483</v>
      </c>
      <c r="AG1550" s="134" t="e" cm="1" vm="1">
        <f t="array" ref="AG1550">_xlfn.TEXTJOIN(",",TRUE,_xlfn._xlws.FILTER(市町村コード!$B$2:$B$186,ISNUMBER(SEARCH(市町村コード!$B$2:$B$186,K1550))))</f>
        <v>#VALUE!</v>
      </c>
      <c r="AH1550" s="134" t="e" vm="1">
        <v>#VALUE!</v>
      </c>
      <c r="AI1550" s="134" t="str">
        <f t="shared" si="48"/>
        <v/>
      </c>
      <c r="AJ1550" s="134" t="str">
        <f t="shared" si="49"/>
        <v>事業所所在地</v>
      </c>
      <c r="AK1550" s="134" t="s">
        <v>484</v>
      </c>
      <c r="AO1550" s="139" t="s">
        <v>486</v>
      </c>
      <c r="AP1550" s="134" t="str" cm="1">
        <f t="array" ref="AP1550">_xlfn.TEXTSPLIT(AO1550,CHAR(10))</f>
        <v>受理番号</v>
      </c>
      <c r="BM1550" s="134" t="s">
        <v>486</v>
      </c>
    </row>
    <row r="1551" spans="1:71" ht="48" customHeight="1" thickBot="1">
      <c r="A1551" s="133"/>
      <c r="B1551" s="184"/>
      <c r="C1551" s="140" t="s">
        <v>4329</v>
      </c>
      <c r="D1551" s="184"/>
      <c r="E1551" s="174" t="s">
        <v>4330</v>
      </c>
      <c r="F1551" s="174"/>
      <c r="G1551" s="184"/>
      <c r="H1551" s="175" t="s">
        <v>4331</v>
      </c>
      <c r="I1551" s="175"/>
      <c r="J1551" s="184"/>
      <c r="K1551" s="175" t="s">
        <v>4332</v>
      </c>
      <c r="L1551" s="175"/>
      <c r="M1551" s="184"/>
      <c r="N1551" s="182" t="s">
        <v>4333</v>
      </c>
      <c r="O1551" s="182"/>
      <c r="P1551" s="184"/>
      <c r="Q1551" s="141" t="s">
        <v>4334</v>
      </c>
      <c r="R1551" s="184"/>
      <c r="S1551" s="173" t="s">
        <v>4335</v>
      </c>
      <c r="T1551" s="173"/>
      <c r="U1551" s="173"/>
      <c r="V1551" s="173"/>
      <c r="W1551" s="184"/>
      <c r="X1551" s="133"/>
      <c r="Y1551" s="133"/>
      <c r="AB1551" s="134" t="s">
        <v>9666</v>
      </c>
      <c r="AC1551" s="146" t="str" cm="1">
        <f t="array" ref="AC1551:AD1551">_xlfn.TEXTSPLIT(H1551,CHAR(10))</f>
        <v>医療法人社団　健和会</v>
      </c>
      <c r="AD1551" s="146" t="str">
        <v>訪問看護ステーションりんごの樹</v>
      </c>
      <c r="AE1551" s="146" t="s">
        <v>8544</v>
      </c>
      <c r="AF1551" s="134" t="s">
        <v>8545</v>
      </c>
      <c r="AG1551" s="134" t="str" cm="1">
        <f t="array" ref="AG1551">_xlfn.TEXTJOIN(",",TRUE,_xlfn._xlws.FILTER(市町村コード!$B$2:$B$186,ISNUMBER(SEARCH(市町村コード!$B$2:$B$186,K1551))))</f>
        <v>七飯町</v>
      </c>
      <c r="AH1551" s="134" t="s">
        <v>6754</v>
      </c>
      <c r="AI1551" s="134" t="str">
        <f t="shared" si="48"/>
        <v xml:space="preserve">
亀田郡七飯町本町４丁目６番１０号</v>
      </c>
      <c r="AJ1551" s="134" t="str">
        <f t="shared" si="49"/>
        <v>〒041－1111</v>
      </c>
      <c r="AK1551" s="134" t="s">
        <v>7264</v>
      </c>
      <c r="AO1551" s="142" t="s">
        <v>4334</v>
      </c>
      <c r="AP1551" s="134" t="str" cm="1">
        <f t="array" ref="AP1551:AT1551">_xlfn.TEXTSPLIT(AO1551,CHAR(10))</f>
        <v>( 訪看24 )第     69 号</v>
      </c>
      <c r="AQ1551" s="134" t="str">
        <v>( 訪看25 )第    171 号</v>
      </c>
      <c r="AR1551" s="134" t="str">
        <v>( 訪看34 )第    388 号</v>
      </c>
      <c r="AS1551" s="134" t="str">
        <v>( 訪看35 )第     10 号</v>
      </c>
      <c r="AT1551" s="134" t="str">
        <v>( 訪看40 )第    485 号</v>
      </c>
      <c r="BM1551" s="134" t="s">
        <v>13632</v>
      </c>
      <c r="BN1551" s="134" t="s">
        <v>13633</v>
      </c>
      <c r="BO1551" s="134" t="s">
        <v>13634</v>
      </c>
      <c r="BP1551" s="134" t="s">
        <v>13635</v>
      </c>
      <c r="BQ1551" s="134" t="s">
        <v>13636</v>
      </c>
    </row>
    <row r="1552" spans="1:71" ht="75" customHeight="1" thickBot="1">
      <c r="A1552" s="133"/>
      <c r="B1552" s="184"/>
      <c r="C1552" s="140" t="s">
        <v>4336</v>
      </c>
      <c r="D1552" s="184"/>
      <c r="E1552" s="174" t="s">
        <v>4337</v>
      </c>
      <c r="F1552" s="174"/>
      <c r="G1552" s="184"/>
      <c r="H1552" s="175" t="s">
        <v>4338</v>
      </c>
      <c r="I1552" s="175"/>
      <c r="J1552" s="184"/>
      <c r="K1552" s="175" t="s">
        <v>4339</v>
      </c>
      <c r="L1552" s="175"/>
      <c r="M1552" s="184"/>
      <c r="N1552" s="182" t="s">
        <v>4340</v>
      </c>
      <c r="O1552" s="182"/>
      <c r="P1552" s="184"/>
      <c r="Q1552" s="141" t="s">
        <v>4341</v>
      </c>
      <c r="R1552" s="184"/>
      <c r="S1552" s="173" t="s">
        <v>4342</v>
      </c>
      <c r="T1552" s="173"/>
      <c r="U1552" s="173"/>
      <c r="V1552" s="173"/>
      <c r="W1552" s="184"/>
      <c r="X1552" s="133"/>
      <c r="Y1552" s="133"/>
      <c r="AB1552" s="134" t="s">
        <v>9667</v>
      </c>
      <c r="AC1552" s="146" t="str" cm="1">
        <f t="array" ref="AC1552:AD1552">_xlfn.TEXTSPLIT(H1552,CHAR(10))</f>
        <v>有限会社　ウィズ</v>
      </c>
      <c r="AD1552" s="146" t="str">
        <v>訪問看護ステーション　ウィズ</v>
      </c>
      <c r="AE1552" s="146" t="s">
        <v>8488</v>
      </c>
      <c r="AF1552" s="134" t="s">
        <v>8546</v>
      </c>
      <c r="AG1552" s="134" t="str" cm="1">
        <f t="array" ref="AG1552">_xlfn.TEXTJOIN(",",TRUE,_xlfn._xlws.FILTER(市町村コード!$B$2:$B$186,ISNUMBER(SEARCH(市町村コード!$B$2:$B$186,K1552))))</f>
        <v>北斗市</v>
      </c>
      <c r="AH1552" s="134" t="s">
        <v>6747</v>
      </c>
      <c r="AI1552" s="134" t="str">
        <f t="shared" si="48"/>
        <v xml:space="preserve">
北斗市七重浜８丁目３番３７号</v>
      </c>
      <c r="AJ1552" s="134" t="str">
        <f t="shared" si="49"/>
        <v>〒049－0111</v>
      </c>
      <c r="AK1552" s="134" t="s">
        <v>7265</v>
      </c>
      <c r="AO1552" s="142" t="s">
        <v>4341</v>
      </c>
      <c r="AP1552" s="134" t="str" cm="1">
        <f t="array" ref="AP1552:AU1552">_xlfn.TEXTSPLIT(AO1552,CHAR(10))</f>
        <v>( 訪看10 )第     66 号</v>
      </c>
      <c r="AQ1552" s="134" t="str">
        <v>( 訪看24 )第     71 号</v>
      </c>
      <c r="AR1552" s="134" t="str">
        <v>( 訪看25 )第    175 号</v>
      </c>
      <c r="AS1552" s="134" t="str">
        <v>( 訪ベⅠ１ )第     69 号</v>
      </c>
      <c r="AT1552" s="134" t="str">
        <v>( 訪ベⅠ１注 )第    305 号</v>
      </c>
      <c r="AU1552" s="134" t="str">
        <v>( 訪看41 )第    174 号</v>
      </c>
      <c r="BM1552" s="134" t="s">
        <v>13637</v>
      </c>
      <c r="BN1552" s="134" t="s">
        <v>13638</v>
      </c>
      <c r="BO1552" s="134" t="s">
        <v>13639</v>
      </c>
      <c r="BP1552" s="134" t="s">
        <v>13640</v>
      </c>
      <c r="BQ1552" s="134" t="s">
        <v>13641</v>
      </c>
      <c r="BR1552" s="134" t="s">
        <v>13642</v>
      </c>
    </row>
    <row r="1553" spans="1:71" ht="57" customHeight="1" thickBot="1">
      <c r="A1553" s="133"/>
      <c r="B1553" s="184"/>
      <c r="C1553" s="140" t="s">
        <v>4343</v>
      </c>
      <c r="D1553" s="184"/>
      <c r="E1553" s="174" t="s">
        <v>4344</v>
      </c>
      <c r="F1553" s="174"/>
      <c r="G1553" s="184"/>
      <c r="H1553" s="175" t="s">
        <v>4345</v>
      </c>
      <c r="I1553" s="175"/>
      <c r="J1553" s="184"/>
      <c r="K1553" s="175" t="s">
        <v>4346</v>
      </c>
      <c r="L1553" s="175"/>
      <c r="M1553" s="184"/>
      <c r="N1553" s="182" t="s">
        <v>4347</v>
      </c>
      <c r="O1553" s="182"/>
      <c r="P1553" s="184"/>
      <c r="Q1553" s="141" t="s">
        <v>4348</v>
      </c>
      <c r="R1553" s="184"/>
      <c r="S1553" s="173" t="s">
        <v>4349</v>
      </c>
      <c r="T1553" s="173"/>
      <c r="U1553" s="173"/>
      <c r="V1553" s="173"/>
      <c r="W1553" s="184"/>
      <c r="X1553" s="133"/>
      <c r="Y1553" s="133"/>
      <c r="AB1553" s="134" t="s">
        <v>9668</v>
      </c>
      <c r="AC1553" s="146" t="str" cm="1">
        <f t="array" ref="AC1553:AD1553">_xlfn.TEXTSPLIT(H1553,CHAR(10))</f>
        <v>特定非営利活動法人かがりの杜</v>
      </c>
      <c r="AD1553" s="146" t="str">
        <v>訪問看護ステーションかがりの杜</v>
      </c>
      <c r="AE1553" s="146" t="s">
        <v>8547</v>
      </c>
      <c r="AF1553" s="134" t="s">
        <v>8548</v>
      </c>
      <c r="AG1553" s="134" t="str" cm="1">
        <f t="array" ref="AG1553">_xlfn.TEXTJOIN(",",TRUE,_xlfn._xlws.FILTER(市町村コード!$B$2:$B$186,ISNUMBER(SEARCH(市町村コード!$B$2:$B$186,K1553))))</f>
        <v>七飯町</v>
      </c>
      <c r="AH1553" s="134" t="s">
        <v>6754</v>
      </c>
      <c r="AI1553" s="134" t="str">
        <f t="shared" si="48"/>
        <v xml:space="preserve">
亀田郡七飯町鳴川４丁目４番１号</v>
      </c>
      <c r="AJ1553" s="134" t="str">
        <f t="shared" si="49"/>
        <v>〒041－1112</v>
      </c>
      <c r="AK1553" s="134" t="s">
        <v>7266</v>
      </c>
      <c r="AO1553" s="142" t="s">
        <v>4348</v>
      </c>
      <c r="AP1553" s="134" t="str" cm="1">
        <f t="array" ref="AP1553:AU1553">_xlfn.TEXTSPLIT(AO1553,CHAR(10))</f>
        <v>( 訪看10 )第    119 号</v>
      </c>
      <c r="AQ1553" s="134" t="str">
        <v>( 訪看24 )第    265 号</v>
      </c>
      <c r="AR1553" s="134" t="str">
        <v>( 訪看25 )第    362 号</v>
      </c>
      <c r="AS1553" s="134" t="str">
        <v>( 訪看27 )第     58 号</v>
      </c>
      <c r="AT1553" s="134" t="str">
        <v>( 訪看28 )第     45 号</v>
      </c>
      <c r="AU1553" s="134" t="str">
        <v>( 訪看41 )第     78 号</v>
      </c>
      <c r="BM1553" s="134" t="s">
        <v>13643</v>
      </c>
      <c r="BN1553" s="134" t="s">
        <v>13644</v>
      </c>
      <c r="BO1553" s="134" t="s">
        <v>13645</v>
      </c>
      <c r="BP1553" s="134" t="s">
        <v>13646</v>
      </c>
      <c r="BQ1553" s="134" t="s">
        <v>13647</v>
      </c>
      <c r="BR1553" s="134" t="s">
        <v>13648</v>
      </c>
    </row>
    <row r="1554" spans="1:71" ht="45.95" customHeight="1" thickBot="1">
      <c r="A1554" s="133"/>
      <c r="B1554" s="184"/>
      <c r="C1554" s="140" t="s">
        <v>4350</v>
      </c>
      <c r="D1554" s="184"/>
      <c r="E1554" s="174" t="s">
        <v>4351</v>
      </c>
      <c r="F1554" s="174"/>
      <c r="G1554" s="184"/>
      <c r="H1554" s="175" t="s">
        <v>4352</v>
      </c>
      <c r="I1554" s="175"/>
      <c r="J1554" s="184"/>
      <c r="K1554" s="175" t="s">
        <v>4353</v>
      </c>
      <c r="L1554" s="175"/>
      <c r="M1554" s="184"/>
      <c r="N1554" s="182" t="s">
        <v>4354</v>
      </c>
      <c r="O1554" s="182"/>
      <c r="P1554" s="184"/>
      <c r="Q1554" s="141" t="s">
        <v>4355</v>
      </c>
      <c r="R1554" s="184"/>
      <c r="S1554" s="173" t="s">
        <v>4356</v>
      </c>
      <c r="T1554" s="173"/>
      <c r="U1554" s="173"/>
      <c r="V1554" s="173"/>
      <c r="W1554" s="184"/>
      <c r="X1554" s="133"/>
      <c r="Y1554" s="133"/>
      <c r="AB1554" s="134" t="s">
        <v>9669</v>
      </c>
      <c r="AC1554" s="146" t="str" cm="1">
        <f t="array" ref="AC1554:AD1554">_xlfn.TEXTSPLIT(H1554,CHAR(10))</f>
        <v>株式会社創和社</v>
      </c>
      <c r="AD1554" s="146" t="str">
        <v>訪問看護ステーション小華苑</v>
      </c>
      <c r="AE1554" s="146" t="s">
        <v>8549</v>
      </c>
      <c r="AF1554" s="134" t="s">
        <v>8550</v>
      </c>
      <c r="AG1554" s="134" t="str" cm="1">
        <f t="array" ref="AG1554">_xlfn.TEXTJOIN(",",TRUE,_xlfn._xlws.FILTER(市町村コード!$B$2:$B$186,ISNUMBER(SEARCH(市町村コード!$B$2:$B$186,K1554))))</f>
        <v>七飯町</v>
      </c>
      <c r="AH1554" s="134" t="s">
        <v>6754</v>
      </c>
      <c r="AI1554" s="134" t="str">
        <f t="shared" si="48"/>
        <v xml:space="preserve">
亀田郡七飯町大川５丁目３９番２０号</v>
      </c>
      <c r="AJ1554" s="134" t="str">
        <f t="shared" si="49"/>
        <v>〒041－1122</v>
      </c>
      <c r="AK1554" s="134" t="s">
        <v>7267</v>
      </c>
      <c r="AO1554" s="142" t="s">
        <v>4355</v>
      </c>
      <c r="AP1554" s="134" t="str" cm="1">
        <f t="array" ref="AP1554:AS1554">_xlfn.TEXTSPLIT(AO1554,CHAR(10))</f>
        <v>( 訪看23 )第    981 号</v>
      </c>
      <c r="AQ1554" s="134" t="str">
        <v>( 訪看24 )第    408 号</v>
      </c>
      <c r="AR1554" s="134" t="str">
        <v>( 訪看25 )第    508 号</v>
      </c>
      <c r="AS1554" s="134" t="str">
        <v>( 訪看41 )第    248 号</v>
      </c>
      <c r="BM1554" s="134" t="s">
        <v>13649</v>
      </c>
      <c r="BN1554" s="134" t="s">
        <v>13650</v>
      </c>
      <c r="BO1554" s="134" t="s">
        <v>13651</v>
      </c>
      <c r="BP1554" s="134" t="s">
        <v>13652</v>
      </c>
    </row>
    <row r="1555" spans="1:71" ht="75" customHeight="1" thickBot="1">
      <c r="A1555" s="133"/>
      <c r="B1555" s="184"/>
      <c r="C1555" s="140" t="s">
        <v>4357</v>
      </c>
      <c r="D1555" s="184"/>
      <c r="E1555" s="174" t="s">
        <v>4358</v>
      </c>
      <c r="F1555" s="174"/>
      <c r="G1555" s="184"/>
      <c r="H1555" s="175" t="s">
        <v>4359</v>
      </c>
      <c r="I1555" s="175"/>
      <c r="J1555" s="184"/>
      <c r="K1555" s="175" t="s">
        <v>4360</v>
      </c>
      <c r="L1555" s="175"/>
      <c r="M1555" s="184"/>
      <c r="N1555" s="182" t="s">
        <v>4361</v>
      </c>
      <c r="O1555" s="182"/>
      <c r="P1555" s="184"/>
      <c r="Q1555" s="141" t="s">
        <v>4362</v>
      </c>
      <c r="R1555" s="184"/>
      <c r="S1555" s="173" t="s">
        <v>4363</v>
      </c>
      <c r="T1555" s="173"/>
      <c r="U1555" s="173"/>
      <c r="V1555" s="173"/>
      <c r="W1555" s="184"/>
      <c r="X1555" s="133"/>
      <c r="Y1555" s="133"/>
      <c r="AB1555" s="134" t="s">
        <v>9670</v>
      </c>
      <c r="AC1555" s="146" t="str" cm="1">
        <f t="array" ref="AC1555:AD1555">_xlfn.TEXTSPLIT(H1555,CHAR(10))</f>
        <v>株式会社ＮｓＲ</v>
      </c>
      <c r="AD1555" s="146" t="str">
        <v>訪問看護ステーション　ひなた</v>
      </c>
      <c r="AE1555" s="146" t="s">
        <v>8551</v>
      </c>
      <c r="AF1555" s="134" t="s">
        <v>8451</v>
      </c>
      <c r="AG1555" s="134" t="str" cm="1">
        <f t="array" ref="AG1555">_xlfn.TEXTJOIN(",",TRUE,_xlfn._xlws.FILTER(市町村コード!$B$2:$B$186,ISNUMBER(SEARCH(市町村コード!$B$2:$B$186,K1555))))</f>
        <v>北斗市</v>
      </c>
      <c r="AH1555" s="134" t="s">
        <v>6747</v>
      </c>
      <c r="AI1555" s="134" t="str">
        <f t="shared" si="48"/>
        <v xml:space="preserve">
北斗市七重浜８丁目２６－３</v>
      </c>
      <c r="AJ1555" s="134" t="str">
        <f t="shared" si="49"/>
        <v>〒049－0111</v>
      </c>
      <c r="AK1555" s="134" t="s">
        <v>7265</v>
      </c>
      <c r="AO1555" s="142" t="s">
        <v>4362</v>
      </c>
      <c r="AP1555" s="134" t="str" cm="1">
        <f t="array" ref="AP1555:AV1555">_xlfn.TEXTSPLIT(AO1555,CHAR(10))</f>
        <v>( 訪看23 )第    982 号</v>
      </c>
      <c r="AQ1555" s="134" t="str">
        <v>( 訪看24 )第    426 号</v>
      </c>
      <c r="AR1555" s="134" t="str">
        <v>( 訪看25 )第    523 号</v>
      </c>
      <c r="AS1555" s="134" t="str">
        <v>( 訪看35 )第     79 号</v>
      </c>
      <c r="AT1555" s="134" t="str">
        <v>( 訪ベⅠ１ )第    428 号</v>
      </c>
      <c r="AU1555" s="134" t="str">
        <v>( 訪看40 )第    622 号</v>
      </c>
      <c r="AV1555" s="134" t="str">
        <v>( 訪看41 )第    328 号</v>
      </c>
      <c r="BM1555" s="134" t="s">
        <v>13653</v>
      </c>
      <c r="BN1555" s="134" t="s">
        <v>13654</v>
      </c>
      <c r="BO1555" s="134" t="s">
        <v>13655</v>
      </c>
      <c r="BP1555" s="134" t="s">
        <v>13656</v>
      </c>
      <c r="BQ1555" s="134" t="s">
        <v>13657</v>
      </c>
      <c r="BR1555" s="134" t="s">
        <v>13658</v>
      </c>
      <c r="BS1555" s="134" t="s">
        <v>13659</v>
      </c>
    </row>
    <row r="1556" spans="1:71" ht="48" customHeight="1" thickBot="1">
      <c r="A1556" s="133"/>
      <c r="B1556" s="184"/>
      <c r="C1556" s="140" t="s">
        <v>4364</v>
      </c>
      <c r="D1556" s="184"/>
      <c r="E1556" s="174" t="s">
        <v>4365</v>
      </c>
      <c r="F1556" s="174"/>
      <c r="G1556" s="184"/>
      <c r="H1556" s="175" t="s">
        <v>4366</v>
      </c>
      <c r="I1556" s="175"/>
      <c r="J1556" s="184"/>
      <c r="K1556" s="175" t="s">
        <v>4367</v>
      </c>
      <c r="L1556" s="175"/>
      <c r="M1556" s="184"/>
      <c r="N1556" s="182" t="s">
        <v>1305</v>
      </c>
      <c r="O1556" s="182"/>
      <c r="P1556" s="184"/>
      <c r="Q1556" s="141" t="s">
        <v>4368</v>
      </c>
      <c r="R1556" s="184"/>
      <c r="S1556" s="173" t="s">
        <v>4369</v>
      </c>
      <c r="T1556" s="173"/>
      <c r="U1556" s="173"/>
      <c r="V1556" s="173"/>
      <c r="W1556" s="184"/>
      <c r="X1556" s="133"/>
      <c r="Y1556" s="133"/>
      <c r="AB1556" s="134" t="s">
        <v>9671</v>
      </c>
      <c r="AC1556" s="146" t="str" cm="1">
        <f t="array" ref="AC1556:AD1556">_xlfn.TEXTSPLIT(H1556,CHAR(10))</f>
        <v>北斗防災サービス</v>
      </c>
      <c r="AD1556" s="146" t="str">
        <v>訪問看護ステーション　ほくと</v>
      </c>
      <c r="AE1556" s="146" t="s">
        <v>8552</v>
      </c>
      <c r="AF1556" s="134" t="s">
        <v>8553</v>
      </c>
      <c r="AG1556" s="134" t="str" cm="1">
        <f t="array" ref="AG1556">_xlfn.TEXTJOIN(",",TRUE,_xlfn._xlws.FILTER(市町村コード!$B$2:$B$186,ISNUMBER(SEARCH(市町村コード!$B$2:$B$186,K1556))))</f>
        <v>北斗市</v>
      </c>
      <c r="AH1556" s="134" t="s">
        <v>6747</v>
      </c>
      <c r="AI1556" s="134" t="str">
        <f t="shared" si="48"/>
        <v xml:space="preserve">
北斗市飯生１丁目１３番２９号</v>
      </c>
      <c r="AJ1556" s="134" t="str">
        <f t="shared" si="49"/>
        <v>〒049－0161</v>
      </c>
      <c r="AK1556" s="134" t="s">
        <v>7268</v>
      </c>
      <c r="AO1556" s="142" t="s">
        <v>4368</v>
      </c>
      <c r="AP1556" s="134" t="str" cm="1">
        <f t="array" ref="AP1556:AT1556">_xlfn.TEXTSPLIT(AO1556,CHAR(10))</f>
        <v>( 訪看10 )第    433 号</v>
      </c>
      <c r="AQ1556" s="134" t="str">
        <v>( 訪看23 )第    492 号</v>
      </c>
      <c r="AR1556" s="134" t="str">
        <v>( 訪看25 )第    592 号</v>
      </c>
      <c r="AS1556" s="134" t="str">
        <v>( 訪看35 )第      7 号</v>
      </c>
      <c r="AT1556" s="134" t="str">
        <v>( 訪看40 )第    489 号</v>
      </c>
      <c r="BM1556" s="134" t="s">
        <v>13660</v>
      </c>
      <c r="BN1556" s="134" t="s">
        <v>13661</v>
      </c>
      <c r="BO1556" s="134" t="s">
        <v>13662</v>
      </c>
      <c r="BP1556" s="134" t="s">
        <v>13663</v>
      </c>
      <c r="BQ1556" s="134" t="s">
        <v>13664</v>
      </c>
    </row>
    <row r="1557" spans="1:71" ht="57" customHeight="1" thickBot="1">
      <c r="A1557" s="133"/>
      <c r="B1557" s="184"/>
      <c r="C1557" s="140" t="s">
        <v>4370</v>
      </c>
      <c r="D1557" s="184"/>
      <c r="E1557" s="174" t="s">
        <v>4371</v>
      </c>
      <c r="F1557" s="174"/>
      <c r="G1557" s="184"/>
      <c r="H1557" s="175" t="s">
        <v>4372</v>
      </c>
      <c r="I1557" s="175"/>
      <c r="J1557" s="184"/>
      <c r="K1557" s="175" t="s">
        <v>4373</v>
      </c>
      <c r="L1557" s="175"/>
      <c r="M1557" s="184"/>
      <c r="N1557" s="182" t="s">
        <v>4374</v>
      </c>
      <c r="O1557" s="182"/>
      <c r="P1557" s="184"/>
      <c r="Q1557" s="141" t="s">
        <v>4375</v>
      </c>
      <c r="R1557" s="184"/>
      <c r="S1557" s="173" t="s">
        <v>4376</v>
      </c>
      <c r="T1557" s="173"/>
      <c r="U1557" s="173"/>
      <c r="V1557" s="173"/>
      <c r="W1557" s="184"/>
      <c r="X1557" s="133"/>
      <c r="Y1557" s="133"/>
      <c r="AB1557" s="134" t="s">
        <v>9672</v>
      </c>
      <c r="AC1557" s="146" t="str" cm="1">
        <f t="array" ref="AC1557:AD1557">_xlfn.TEXTSPLIT(H1557,CHAR(10))</f>
        <v>あんずケア株式会社</v>
      </c>
      <c r="AD1557" s="146" t="str">
        <v>訪問看護ステーションあんず</v>
      </c>
      <c r="AE1557" s="146" t="s">
        <v>8554</v>
      </c>
      <c r="AF1557" s="134" t="s">
        <v>8555</v>
      </c>
      <c r="AG1557" s="134" t="str" cm="1">
        <f t="array" ref="AG1557">_xlfn.TEXTJOIN(",",TRUE,_xlfn._xlws.FILTER(市町村コード!$B$2:$B$186,ISNUMBER(SEARCH(市町村コード!$B$2:$B$186,K1557))))</f>
        <v>森町</v>
      </c>
      <c r="AH1557" s="134" t="s">
        <v>6756</v>
      </c>
      <c r="AI1557" s="134" t="str">
        <f t="shared" si="48"/>
        <v xml:space="preserve">
茅部郡森町森川町１６８番地１９</v>
      </c>
      <c r="AJ1557" s="134" t="str">
        <f t="shared" si="49"/>
        <v>〒049－2313</v>
      </c>
      <c r="AK1557" s="134" t="s">
        <v>7269</v>
      </c>
      <c r="AO1557" s="142" t="s">
        <v>4375</v>
      </c>
      <c r="AP1557" s="134" t="str" cm="1">
        <f t="array" ref="AP1557:AT1557">_xlfn.TEXTSPLIT(AO1557,CHAR(10))</f>
        <v>( 訪看10 )第    279 号</v>
      </c>
      <c r="AQ1557" s="134" t="str">
        <v>( 訪看24 )第    499 号</v>
      </c>
      <c r="AR1557" s="134" t="str">
        <v>( 訪看25 )第    597 号</v>
      </c>
      <c r="AS1557" s="134" t="str">
        <v>( 訪ベⅠ１ )第    481 号</v>
      </c>
      <c r="AT1557" s="134" t="str">
        <v>( 訪看40 )第    280 号</v>
      </c>
      <c r="BM1557" s="134" t="s">
        <v>13665</v>
      </c>
      <c r="BN1557" s="134" t="s">
        <v>13666</v>
      </c>
      <c r="BO1557" s="134" t="s">
        <v>13667</v>
      </c>
      <c r="BP1557" s="134" t="s">
        <v>13668</v>
      </c>
      <c r="BQ1557" s="134" t="s">
        <v>13669</v>
      </c>
    </row>
    <row r="1558" spans="1:71" ht="63.95" customHeight="1" thickBot="1">
      <c r="A1558" s="133"/>
      <c r="B1558" s="184"/>
      <c r="C1558" s="133"/>
      <c r="D1558" s="184"/>
      <c r="E1558" s="133"/>
      <c r="F1558" s="133"/>
      <c r="G1558" s="184"/>
      <c r="H1558" s="133"/>
      <c r="I1558" s="133"/>
      <c r="J1558" s="184"/>
      <c r="K1558" s="133"/>
      <c r="L1558" s="133"/>
      <c r="M1558" s="184"/>
      <c r="N1558" s="133"/>
      <c r="O1558" s="133"/>
      <c r="P1558" s="184"/>
      <c r="Q1558" s="133"/>
      <c r="R1558" s="184"/>
      <c r="S1558" s="133"/>
      <c r="T1558" s="133"/>
      <c r="U1558" s="133"/>
      <c r="V1558" s="133"/>
      <c r="W1558" s="184"/>
      <c r="X1558" s="133"/>
      <c r="Y1558" s="133"/>
      <c r="AB1558" s="134" t="s">
        <v>6911</v>
      </c>
      <c r="AC1558" s="146" t="e" cm="1">
        <f t="array" ref="AC1558">_xlfn.TEXTSPLIT(H1558,CHAR(10))</f>
        <v>#VALUE!</v>
      </c>
      <c r="AD1558" s="146"/>
      <c r="AE1558" s="146" t="e">
        <v>#VALUE!</v>
      </c>
      <c r="AG1558" s="134" t="e" cm="1" vm="1">
        <f t="array" ref="AG1558">_xlfn.TEXTJOIN(",",TRUE,_xlfn._xlws.FILTER(市町村コード!$B$2:$B$186,ISNUMBER(SEARCH(市町村コード!$B$2:$B$186,K1558))))</f>
        <v>#VALUE!</v>
      </c>
      <c r="AH1558" s="134" t="e" vm="1">
        <v>#VALUE!</v>
      </c>
      <c r="AI1558" s="134" t="str">
        <f t="shared" si="48"/>
        <v/>
      </c>
      <c r="AJ1558" s="134" t="str">
        <f t="shared" si="49"/>
        <v/>
      </c>
      <c r="AK1558" s="134" t="s">
        <v>6911</v>
      </c>
      <c r="AO1558" s="133"/>
      <c r="AP1558" s="134" t="e" cm="1">
        <f t="array" ref="AP1558">_xlfn.TEXTSPLIT(AO1558,CHAR(10))</f>
        <v>#VALUE!</v>
      </c>
      <c r="BM1558" s="134" t="e">
        <v>#VALUE!</v>
      </c>
    </row>
    <row r="1559" spans="1:71" ht="0.95" customHeight="1">
      <c r="A1559" s="133"/>
      <c r="B1559" s="183"/>
      <c r="C1559" s="183"/>
      <c r="D1559" s="183"/>
      <c r="E1559" s="183"/>
      <c r="F1559" s="183"/>
      <c r="G1559" s="183"/>
      <c r="H1559" s="183"/>
      <c r="I1559" s="183"/>
      <c r="J1559" s="183"/>
      <c r="K1559" s="183"/>
      <c r="L1559" s="183"/>
      <c r="M1559" s="183"/>
      <c r="N1559" s="183"/>
      <c r="O1559" s="183"/>
      <c r="P1559" s="183"/>
      <c r="Q1559" s="183"/>
      <c r="R1559" s="183"/>
      <c r="S1559" s="183"/>
      <c r="T1559" s="183"/>
      <c r="U1559" s="183"/>
      <c r="V1559" s="183"/>
      <c r="W1559" s="133"/>
      <c r="X1559" s="133"/>
      <c r="Y1559" s="133"/>
      <c r="AB1559" s="134" t="s">
        <v>6911</v>
      </c>
      <c r="AC1559" s="146" t="e" cm="1">
        <f t="array" ref="AC1559">_xlfn.TEXTSPLIT(H1559,CHAR(10))</f>
        <v>#VALUE!</v>
      </c>
      <c r="AD1559" s="146"/>
      <c r="AE1559" s="146" t="e">
        <v>#VALUE!</v>
      </c>
      <c r="AG1559" s="134" t="e" cm="1" vm="1">
        <f t="array" ref="AG1559">_xlfn.TEXTJOIN(",",TRUE,_xlfn._xlws.FILTER(市町村コード!$B$2:$B$186,ISNUMBER(SEARCH(市町村コード!$B$2:$B$186,K1559))))</f>
        <v>#VALUE!</v>
      </c>
      <c r="AH1559" s="134" t="e" vm="1">
        <v>#VALUE!</v>
      </c>
      <c r="AI1559" s="134" t="str">
        <f t="shared" si="48"/>
        <v/>
      </c>
      <c r="AJ1559" s="134" t="str">
        <f t="shared" si="49"/>
        <v/>
      </c>
      <c r="AK1559" s="134" t="s">
        <v>6911</v>
      </c>
      <c r="AP1559" s="134" t="e" cm="1">
        <f t="array" ref="AP1559">_xlfn.TEXTSPLIT(AO1559,CHAR(10))</f>
        <v>#VALUE!</v>
      </c>
      <c r="BM1559" s="134" t="e">
        <v>#VALUE!</v>
      </c>
    </row>
    <row r="1560" spans="1:71" ht="60" customHeight="1">
      <c r="A1560" s="133"/>
      <c r="B1560" s="133"/>
      <c r="C1560" s="133"/>
      <c r="D1560" s="133"/>
      <c r="E1560" s="133"/>
      <c r="F1560" s="133"/>
      <c r="G1560" s="133"/>
      <c r="H1560" s="133"/>
      <c r="I1560" s="133"/>
      <c r="J1560" s="133"/>
      <c r="K1560" s="133"/>
      <c r="L1560" s="133"/>
      <c r="M1560" s="133"/>
      <c r="N1560" s="133"/>
      <c r="O1560" s="133"/>
      <c r="P1560" s="133"/>
      <c r="Q1560" s="133"/>
      <c r="R1560" s="133"/>
      <c r="S1560" s="133"/>
      <c r="T1560" s="133"/>
      <c r="U1560" s="133"/>
      <c r="V1560" s="133"/>
      <c r="W1560" s="133"/>
      <c r="X1560" s="133"/>
      <c r="Y1560" s="133"/>
      <c r="AB1560" s="134" t="s">
        <v>6911</v>
      </c>
      <c r="AC1560" s="146" t="e" cm="1">
        <f t="array" ref="AC1560">_xlfn.TEXTSPLIT(H1560,CHAR(10))</f>
        <v>#VALUE!</v>
      </c>
      <c r="AD1560" s="146"/>
      <c r="AE1560" s="146" t="e">
        <v>#VALUE!</v>
      </c>
      <c r="AG1560" s="134" t="e" cm="1" vm="1">
        <f t="array" ref="AG1560">_xlfn.TEXTJOIN(",",TRUE,_xlfn._xlws.FILTER(市町村コード!$B$2:$B$186,ISNUMBER(SEARCH(市町村コード!$B$2:$B$186,K1560))))</f>
        <v>#VALUE!</v>
      </c>
      <c r="AH1560" s="134" t="e" vm="1">
        <v>#VALUE!</v>
      </c>
      <c r="AI1560" s="134" t="str">
        <f t="shared" si="48"/>
        <v/>
      </c>
      <c r="AJ1560" s="134" t="str">
        <f t="shared" si="49"/>
        <v/>
      </c>
      <c r="AK1560" s="134" t="s">
        <v>6911</v>
      </c>
      <c r="AO1560" s="133"/>
      <c r="AP1560" s="134" t="e" cm="1">
        <f t="array" ref="AP1560">_xlfn.TEXTSPLIT(AO1560,CHAR(10))</f>
        <v>#VALUE!</v>
      </c>
      <c r="BM1560" s="134" t="e">
        <v>#VALUE!</v>
      </c>
    </row>
    <row r="1561" spans="1:71" ht="12" customHeight="1">
      <c r="A1561" s="133"/>
      <c r="B1561" s="133"/>
      <c r="C1561" s="133"/>
      <c r="D1561" s="133"/>
      <c r="E1561" s="133"/>
      <c r="F1561" s="133"/>
      <c r="G1561" s="133"/>
      <c r="H1561" s="133"/>
      <c r="I1561" s="133"/>
      <c r="J1561" s="133"/>
      <c r="K1561" s="133"/>
      <c r="L1561" s="133"/>
      <c r="M1561" s="133"/>
      <c r="N1561" s="133"/>
      <c r="O1561" s="133"/>
      <c r="P1561" s="133"/>
      <c r="Q1561" s="133"/>
      <c r="R1561" s="133"/>
      <c r="S1561" s="133"/>
      <c r="T1561" s="133"/>
      <c r="U1561" s="133"/>
      <c r="V1561" s="133"/>
      <c r="W1561" s="133"/>
      <c r="X1561" s="133"/>
      <c r="Y1561" s="133"/>
      <c r="AB1561" s="134" t="s">
        <v>6911</v>
      </c>
      <c r="AC1561" s="146" t="e" cm="1">
        <f t="array" ref="AC1561">_xlfn.TEXTSPLIT(H1561,CHAR(10))</f>
        <v>#VALUE!</v>
      </c>
      <c r="AD1561" s="146"/>
      <c r="AE1561" s="146" t="e">
        <v>#VALUE!</v>
      </c>
      <c r="AG1561" s="134" t="e" cm="1" vm="1">
        <f t="array" ref="AG1561">_xlfn.TEXTJOIN(",",TRUE,_xlfn._xlws.FILTER(市町村コード!$B$2:$B$186,ISNUMBER(SEARCH(市町村コード!$B$2:$B$186,K1561))))</f>
        <v>#VALUE!</v>
      </c>
      <c r="AH1561" s="134" t="e" vm="1">
        <v>#VALUE!</v>
      </c>
      <c r="AI1561" s="134" t="str">
        <f t="shared" si="48"/>
        <v/>
      </c>
      <c r="AJ1561" s="134" t="str">
        <f t="shared" si="49"/>
        <v/>
      </c>
      <c r="AK1561" s="134" t="s">
        <v>6911</v>
      </c>
      <c r="AO1561" s="133"/>
      <c r="AP1561" s="134" t="e" cm="1">
        <f t="array" ref="AP1561">_xlfn.TEXTSPLIT(AO1561,CHAR(10))</f>
        <v>#VALUE!</v>
      </c>
      <c r="BM1561" s="134" t="e">
        <v>#VALUE!</v>
      </c>
    </row>
    <row r="1562" spans="1:71" ht="8.1" customHeight="1">
      <c r="A1562" s="133"/>
      <c r="B1562" s="133"/>
      <c r="C1562" s="133"/>
      <c r="D1562" s="133"/>
      <c r="E1562" s="133"/>
      <c r="F1562" s="133"/>
      <c r="G1562" s="133"/>
      <c r="H1562" s="133"/>
      <c r="I1562" s="178" t="s">
        <v>476</v>
      </c>
      <c r="J1562" s="178"/>
      <c r="K1562" s="178"/>
      <c r="L1562" s="133"/>
      <c r="M1562" s="133"/>
      <c r="N1562" s="133"/>
      <c r="O1562" s="133"/>
      <c r="P1562" s="133"/>
      <c r="Q1562" s="133"/>
      <c r="R1562" s="133"/>
      <c r="S1562" s="133"/>
      <c r="T1562" s="133"/>
      <c r="U1562" s="133"/>
      <c r="V1562" s="133"/>
      <c r="W1562" s="133"/>
      <c r="X1562" s="133"/>
      <c r="Y1562" s="133"/>
      <c r="AB1562" s="134" t="s">
        <v>6911</v>
      </c>
      <c r="AC1562" s="146" t="e" cm="1">
        <f t="array" ref="AC1562">_xlfn.TEXTSPLIT(H1562,CHAR(10))</f>
        <v>#VALUE!</v>
      </c>
      <c r="AD1562" s="146"/>
      <c r="AE1562" s="146" t="e">
        <v>#VALUE!</v>
      </c>
      <c r="AG1562" s="134" t="e" cm="1" vm="1">
        <f t="array" ref="AG1562">_xlfn.TEXTJOIN(",",TRUE,_xlfn._xlws.FILTER(市町村コード!$B$2:$B$186,ISNUMBER(SEARCH(市町村コード!$B$2:$B$186,K1562))))</f>
        <v>#VALUE!</v>
      </c>
      <c r="AH1562" s="134" t="e" vm="1">
        <v>#VALUE!</v>
      </c>
      <c r="AI1562" s="134" t="str">
        <f t="shared" si="48"/>
        <v/>
      </c>
      <c r="AJ1562" s="134" t="str">
        <f t="shared" si="49"/>
        <v/>
      </c>
      <c r="AK1562" s="134" t="s">
        <v>6911</v>
      </c>
      <c r="AO1562" s="133"/>
      <c r="AP1562" s="134" t="e" cm="1">
        <f t="array" ref="AP1562">_xlfn.TEXTSPLIT(AO1562,CHAR(10))</f>
        <v>#VALUE!</v>
      </c>
      <c r="BM1562" s="134" t="e">
        <v>#VALUE!</v>
      </c>
    </row>
    <row r="1563" spans="1:71" ht="12" customHeight="1">
      <c r="A1563" s="133"/>
      <c r="B1563" s="179"/>
      <c r="C1563" s="179"/>
      <c r="D1563" s="179"/>
      <c r="E1563" s="179"/>
      <c r="F1563" s="133"/>
      <c r="G1563" s="133"/>
      <c r="H1563" s="133"/>
      <c r="I1563" s="178"/>
      <c r="J1563" s="178"/>
      <c r="K1563" s="178"/>
      <c r="L1563" s="133"/>
      <c r="M1563" s="133"/>
      <c r="N1563" s="133"/>
      <c r="O1563" s="133"/>
      <c r="P1563" s="133"/>
      <c r="Q1563" s="133"/>
      <c r="R1563" s="133"/>
      <c r="S1563" s="133"/>
      <c r="T1563" s="133"/>
      <c r="U1563" s="133"/>
      <c r="V1563" s="133"/>
      <c r="W1563" s="133"/>
      <c r="X1563" s="133"/>
      <c r="Y1563" s="133"/>
      <c r="AB1563" s="134" t="s">
        <v>6911</v>
      </c>
      <c r="AC1563" s="146" t="e" cm="1">
        <f t="array" ref="AC1563">_xlfn.TEXTSPLIT(H1563,CHAR(10))</f>
        <v>#VALUE!</v>
      </c>
      <c r="AD1563" s="146"/>
      <c r="AE1563" s="146" t="e">
        <v>#VALUE!</v>
      </c>
      <c r="AG1563" s="134" t="e" cm="1" vm="1">
        <f t="array" ref="AG1563">_xlfn.TEXTJOIN(",",TRUE,_xlfn._xlws.FILTER(市町村コード!$B$2:$B$186,ISNUMBER(SEARCH(市町村コード!$B$2:$B$186,K1563))))</f>
        <v>#VALUE!</v>
      </c>
      <c r="AH1563" s="134" t="e" vm="1">
        <v>#VALUE!</v>
      </c>
      <c r="AI1563" s="134" t="str">
        <f t="shared" si="48"/>
        <v/>
      </c>
      <c r="AJ1563" s="134" t="str">
        <f t="shared" si="49"/>
        <v/>
      </c>
      <c r="AK1563" s="134" t="s">
        <v>6911</v>
      </c>
      <c r="AO1563" s="133"/>
      <c r="AP1563" s="134" t="e" cm="1">
        <f t="array" ref="AP1563">_xlfn.TEXTSPLIT(AO1563,CHAR(10))</f>
        <v>#VALUE!</v>
      </c>
      <c r="BM1563" s="134" t="e">
        <v>#VALUE!</v>
      </c>
    </row>
    <row r="1564" spans="1:71" ht="14.1" customHeight="1">
      <c r="A1564" s="133"/>
      <c r="B1564" s="133"/>
      <c r="C1564" s="180" t="s">
        <v>477</v>
      </c>
      <c r="D1564" s="180"/>
      <c r="E1564" s="180"/>
      <c r="F1564" s="180"/>
      <c r="G1564" s="180"/>
      <c r="H1564" s="180"/>
      <c r="I1564" s="180"/>
      <c r="J1564" s="180"/>
      <c r="K1564" s="180"/>
      <c r="L1564" s="133"/>
      <c r="M1564" s="133"/>
      <c r="N1564" s="133"/>
      <c r="O1564" s="181" t="s">
        <v>478</v>
      </c>
      <c r="P1564" s="181"/>
      <c r="Q1564" s="181"/>
      <c r="R1564" s="181"/>
      <c r="S1564" s="181"/>
      <c r="T1564" s="135" t="s">
        <v>1175</v>
      </c>
      <c r="U1564" s="136" t="s">
        <v>480</v>
      </c>
      <c r="V1564" s="133"/>
      <c r="W1564" s="133"/>
      <c r="X1564" s="133"/>
      <c r="Y1564" s="133"/>
      <c r="AB1564" s="134" t="s">
        <v>6911</v>
      </c>
      <c r="AC1564" s="146" t="e" cm="1">
        <f t="array" ref="AC1564">_xlfn.TEXTSPLIT(H1564,CHAR(10))</f>
        <v>#VALUE!</v>
      </c>
      <c r="AD1564" s="146"/>
      <c r="AE1564" s="146" t="e">
        <v>#VALUE!</v>
      </c>
      <c r="AG1564" s="134" t="e" cm="1" vm="1">
        <f t="array" ref="AG1564">_xlfn.TEXTJOIN(",",TRUE,_xlfn._xlws.FILTER(市町村コード!$B$2:$B$186,ISNUMBER(SEARCH(市町村コード!$B$2:$B$186,K1564))))</f>
        <v>#VALUE!</v>
      </c>
      <c r="AH1564" s="134" t="e" vm="1">
        <v>#VALUE!</v>
      </c>
      <c r="AI1564" s="134" t="str">
        <f t="shared" si="48"/>
        <v/>
      </c>
      <c r="AJ1564" s="134" t="str">
        <f t="shared" si="49"/>
        <v/>
      </c>
      <c r="AK1564" s="134" t="s">
        <v>6911</v>
      </c>
      <c r="AP1564" s="134" t="e" cm="1">
        <f t="array" ref="AP1564">_xlfn.TEXTSPLIT(AO1564,CHAR(10))</f>
        <v>#VALUE!</v>
      </c>
      <c r="BM1564" s="134" t="e">
        <v>#VALUE!</v>
      </c>
    </row>
    <row r="1565" spans="1:71" ht="0.95" customHeight="1" thickBot="1">
      <c r="A1565" s="133"/>
      <c r="B1565" s="133"/>
      <c r="C1565" s="133"/>
      <c r="D1565" s="133"/>
      <c r="E1565" s="133"/>
      <c r="F1565" s="133"/>
      <c r="G1565" s="133"/>
      <c r="H1565" s="133"/>
      <c r="I1565" s="133"/>
      <c r="J1565" s="133"/>
      <c r="K1565" s="133"/>
      <c r="L1565" s="133"/>
      <c r="M1565" s="133"/>
      <c r="N1565" s="133"/>
      <c r="O1565" s="133"/>
      <c r="P1565" s="133"/>
      <c r="Q1565" s="133"/>
      <c r="R1565" s="133"/>
      <c r="S1565" s="133"/>
      <c r="T1565" s="133"/>
      <c r="U1565" s="133"/>
      <c r="V1565" s="133"/>
      <c r="W1565" s="133"/>
      <c r="X1565" s="133"/>
      <c r="Y1565" s="133"/>
      <c r="AB1565" s="134" t="s">
        <v>6911</v>
      </c>
      <c r="AC1565" s="146" t="e" cm="1">
        <f t="array" ref="AC1565">_xlfn.TEXTSPLIT(H1565,CHAR(10))</f>
        <v>#VALUE!</v>
      </c>
      <c r="AD1565" s="146"/>
      <c r="AE1565" s="146" t="e">
        <v>#VALUE!</v>
      </c>
      <c r="AG1565" s="134" t="e" cm="1" vm="1">
        <f t="array" ref="AG1565">_xlfn.TEXTJOIN(",",TRUE,_xlfn._xlws.FILTER(市町村コード!$B$2:$B$186,ISNUMBER(SEARCH(市町村コード!$B$2:$B$186,K1565))))</f>
        <v>#VALUE!</v>
      </c>
      <c r="AH1565" s="134" t="e" vm="1">
        <v>#VALUE!</v>
      </c>
      <c r="AI1565" s="134" t="str">
        <f t="shared" si="48"/>
        <v/>
      </c>
      <c r="AJ1565" s="134" t="str">
        <f t="shared" si="49"/>
        <v/>
      </c>
      <c r="AK1565" s="134" t="s">
        <v>6911</v>
      </c>
      <c r="AO1565" s="133"/>
      <c r="AP1565" s="134" t="e" cm="1">
        <f t="array" ref="AP1565">_xlfn.TEXTSPLIT(AO1565,CHAR(10))</f>
        <v>#VALUE!</v>
      </c>
      <c r="BM1565" s="134" t="e">
        <v>#VALUE!</v>
      </c>
    </row>
    <row r="1566" spans="1:71" ht="0.95" customHeight="1">
      <c r="A1566" s="133"/>
      <c r="B1566" s="176"/>
      <c r="C1566" s="176"/>
      <c r="D1566" s="176"/>
      <c r="E1566" s="176"/>
      <c r="F1566" s="176"/>
      <c r="G1566" s="176"/>
      <c r="H1566" s="176"/>
      <c r="I1566" s="176"/>
      <c r="J1566" s="176"/>
      <c r="K1566" s="176"/>
      <c r="L1566" s="176"/>
      <c r="M1566" s="176"/>
      <c r="N1566" s="176"/>
      <c r="O1566" s="176"/>
      <c r="P1566" s="176"/>
      <c r="Q1566" s="176"/>
      <c r="R1566" s="176"/>
      <c r="S1566" s="176"/>
      <c r="T1566" s="176"/>
      <c r="U1566" s="176"/>
      <c r="V1566" s="176"/>
      <c r="W1566" s="176"/>
      <c r="X1566" s="133"/>
      <c r="Y1566" s="133"/>
      <c r="AB1566" s="134" t="s">
        <v>6911</v>
      </c>
      <c r="AC1566" s="146" t="e" cm="1">
        <f t="array" ref="AC1566">_xlfn.TEXTSPLIT(H1566,CHAR(10))</f>
        <v>#VALUE!</v>
      </c>
      <c r="AD1566" s="146"/>
      <c r="AE1566" s="146" t="e">
        <v>#VALUE!</v>
      </c>
      <c r="AG1566" s="134" t="e" cm="1" vm="1">
        <f t="array" ref="AG1566">_xlfn.TEXTJOIN(",",TRUE,_xlfn._xlws.FILTER(市町村コード!$B$2:$B$186,ISNUMBER(SEARCH(市町村コード!$B$2:$B$186,K1566))))</f>
        <v>#VALUE!</v>
      </c>
      <c r="AH1566" s="134" t="e" vm="1">
        <v>#VALUE!</v>
      </c>
      <c r="AI1566" s="134" t="str">
        <f t="shared" si="48"/>
        <v/>
      </c>
      <c r="AJ1566" s="134" t="str">
        <f t="shared" si="49"/>
        <v/>
      </c>
      <c r="AK1566" s="134" t="s">
        <v>6911</v>
      </c>
      <c r="AP1566" s="134" t="e" cm="1">
        <f t="array" ref="AP1566">_xlfn.TEXTSPLIT(AO1566,CHAR(10))</f>
        <v>#VALUE!</v>
      </c>
      <c r="BM1566" s="134" t="e">
        <v>#VALUE!</v>
      </c>
    </row>
    <row r="1567" spans="1:71" ht="15.95" customHeight="1" thickBot="1">
      <c r="A1567" s="133"/>
      <c r="B1567" s="137"/>
      <c r="C1567" s="138" t="s">
        <v>481</v>
      </c>
      <c r="D1567" s="137"/>
      <c r="E1567" s="177" t="s">
        <v>482</v>
      </c>
      <c r="F1567" s="177"/>
      <c r="G1567" s="137"/>
      <c r="H1567" s="177" t="s">
        <v>483</v>
      </c>
      <c r="I1567" s="177"/>
      <c r="J1567" s="137"/>
      <c r="K1567" s="177" t="s">
        <v>484</v>
      </c>
      <c r="L1567" s="177"/>
      <c r="M1567" s="137"/>
      <c r="N1567" s="177" t="s">
        <v>485</v>
      </c>
      <c r="O1567" s="177"/>
      <c r="P1567" s="137"/>
      <c r="Q1567" s="139" t="s">
        <v>486</v>
      </c>
      <c r="R1567" s="137"/>
      <c r="S1567" s="177" t="s">
        <v>487</v>
      </c>
      <c r="T1567" s="177"/>
      <c r="U1567" s="177"/>
      <c r="V1567" s="177"/>
      <c r="W1567" s="137"/>
      <c r="X1567" s="133"/>
      <c r="Y1567" s="133"/>
      <c r="AB1567" s="134" t="s">
        <v>482</v>
      </c>
      <c r="AC1567" s="146" t="str" cm="1">
        <f t="array" ref="AC1567">_xlfn.TEXTSPLIT(H1567,CHAR(10))</f>
        <v>事業者名/事業所名</v>
      </c>
      <c r="AD1567" s="146"/>
      <c r="AE1567" s="146" t="s">
        <v>483</v>
      </c>
      <c r="AG1567" s="134" t="e" cm="1" vm="1">
        <f t="array" ref="AG1567">_xlfn.TEXTJOIN(",",TRUE,_xlfn._xlws.FILTER(市町村コード!$B$2:$B$186,ISNUMBER(SEARCH(市町村コード!$B$2:$B$186,K1567))))</f>
        <v>#VALUE!</v>
      </c>
      <c r="AH1567" s="134" t="e" vm="1">
        <v>#VALUE!</v>
      </c>
      <c r="AI1567" s="134" t="str">
        <f t="shared" si="48"/>
        <v/>
      </c>
      <c r="AJ1567" s="134" t="str">
        <f t="shared" si="49"/>
        <v>事業所所在地</v>
      </c>
      <c r="AK1567" s="134" t="s">
        <v>484</v>
      </c>
      <c r="AO1567" s="139" t="s">
        <v>486</v>
      </c>
      <c r="AP1567" s="134" t="str" cm="1">
        <f t="array" ref="AP1567">_xlfn.TEXTSPLIT(AO1567,CHAR(10))</f>
        <v>受理番号</v>
      </c>
      <c r="BM1567" s="134" t="s">
        <v>486</v>
      </c>
    </row>
    <row r="1568" spans="1:71" ht="75" customHeight="1" thickBot="1">
      <c r="A1568" s="133"/>
      <c r="B1568" s="184"/>
      <c r="C1568" s="140" t="s">
        <v>4377</v>
      </c>
      <c r="D1568" s="184"/>
      <c r="E1568" s="174" t="s">
        <v>4378</v>
      </c>
      <c r="F1568" s="174"/>
      <c r="G1568" s="184"/>
      <c r="H1568" s="175" t="s">
        <v>4379</v>
      </c>
      <c r="I1568" s="175"/>
      <c r="J1568" s="184"/>
      <c r="K1568" s="175" t="s">
        <v>4380</v>
      </c>
      <c r="L1568" s="175"/>
      <c r="M1568" s="184"/>
      <c r="N1568" s="182" t="s">
        <v>4381</v>
      </c>
      <c r="O1568" s="182"/>
      <c r="P1568" s="184"/>
      <c r="Q1568" s="141" t="s">
        <v>4382</v>
      </c>
      <c r="R1568" s="184"/>
      <c r="S1568" s="173" t="s">
        <v>4383</v>
      </c>
      <c r="T1568" s="173"/>
      <c r="U1568" s="173"/>
      <c r="V1568" s="173"/>
      <c r="W1568" s="184"/>
      <c r="X1568" s="133"/>
      <c r="Y1568" s="133"/>
      <c r="AB1568" s="134" t="s">
        <v>9673</v>
      </c>
      <c r="AC1568" s="146" t="str" cm="1">
        <f t="array" ref="AC1568:AD1568">_xlfn.TEXTSPLIT(H1568,CHAR(10))</f>
        <v>社会福祉法人函館厚生院</v>
      </c>
      <c r="AD1568" s="146" t="str">
        <v>社会福祉法人函館厚生院　訪問看護ステーション　なな心</v>
      </c>
      <c r="AE1568" s="146" t="s">
        <v>8556</v>
      </c>
      <c r="AF1568" s="134" t="s">
        <v>8557</v>
      </c>
      <c r="AG1568" s="134" t="str" cm="1">
        <f t="array" ref="AG1568">_xlfn.TEXTJOIN(",",TRUE,_xlfn._xlws.FILTER(市町村コード!$B$2:$B$186,ISNUMBER(SEARCH(市町村コード!$B$2:$B$186,K1568))))</f>
        <v>七飯町</v>
      </c>
      <c r="AH1568" s="134" t="s">
        <v>6754</v>
      </c>
      <c r="AI1568" s="134" t="str">
        <f t="shared" si="48"/>
        <v xml:space="preserve">
亀田郡七飯町本町７丁目６５７番地５</v>
      </c>
      <c r="AJ1568" s="134" t="str">
        <f t="shared" si="49"/>
        <v>〒041－1195</v>
      </c>
      <c r="AK1568" s="134" t="s">
        <v>7270</v>
      </c>
      <c r="AO1568" s="142" t="s">
        <v>4382</v>
      </c>
      <c r="AP1568" s="134" t="str" cm="1">
        <f t="array" ref="AP1568:AU1568">_xlfn.TEXTSPLIT(AO1568,CHAR(10))</f>
        <v>( 訪看24 )第    531 号</v>
      </c>
      <c r="AQ1568" s="134" t="str">
        <v>( 訪看25 )第    617 号</v>
      </c>
      <c r="AR1568" s="134" t="str">
        <v>( 訪看34 )第    218 号</v>
      </c>
      <c r="AS1568" s="134" t="str">
        <v>( 訪ベⅠ１ )第     71 号</v>
      </c>
      <c r="AT1568" s="134" t="str">
        <v>( 訪ベⅠ１注 )第    301 号</v>
      </c>
      <c r="AU1568" s="134" t="str">
        <v>( 訪看40 )第    490 号</v>
      </c>
      <c r="BM1568" s="134" t="s">
        <v>13670</v>
      </c>
      <c r="BN1568" s="134" t="s">
        <v>13671</v>
      </c>
      <c r="BO1568" s="134" t="s">
        <v>13672</v>
      </c>
      <c r="BP1568" s="134" t="s">
        <v>13673</v>
      </c>
      <c r="BQ1568" s="134" t="s">
        <v>13674</v>
      </c>
      <c r="BR1568" s="134" t="s">
        <v>13675</v>
      </c>
    </row>
    <row r="1569" spans="1:73" ht="102" customHeight="1" thickBot="1">
      <c r="A1569" s="133"/>
      <c r="B1569" s="184"/>
      <c r="C1569" s="140" t="s">
        <v>4384</v>
      </c>
      <c r="D1569" s="184"/>
      <c r="E1569" s="174" t="s">
        <v>4385</v>
      </c>
      <c r="F1569" s="174"/>
      <c r="G1569" s="184"/>
      <c r="H1569" s="175" t="s">
        <v>4386</v>
      </c>
      <c r="I1569" s="175"/>
      <c r="J1569" s="184"/>
      <c r="K1569" s="175" t="s">
        <v>4387</v>
      </c>
      <c r="L1569" s="175"/>
      <c r="M1569" s="184"/>
      <c r="N1569" s="182" t="s">
        <v>4388</v>
      </c>
      <c r="O1569" s="182"/>
      <c r="P1569" s="184"/>
      <c r="Q1569" s="141" t="s">
        <v>4389</v>
      </c>
      <c r="R1569" s="184"/>
      <c r="S1569" s="173" t="s">
        <v>4390</v>
      </c>
      <c r="T1569" s="173"/>
      <c r="U1569" s="173"/>
      <c r="V1569" s="173"/>
      <c r="W1569" s="184"/>
      <c r="X1569" s="133"/>
      <c r="Y1569" s="133"/>
      <c r="AB1569" s="134" t="s">
        <v>9674</v>
      </c>
      <c r="AC1569" s="146" t="str" cm="1">
        <f t="array" ref="AC1569:AD1569">_xlfn.TEXTSPLIT(H1569,CHAR(10))</f>
        <v>合同会社サムハラ</v>
      </c>
      <c r="AD1569" s="146" t="str">
        <v>サムハラ訪問看護ステーション</v>
      </c>
      <c r="AE1569" s="146" t="s">
        <v>8558</v>
      </c>
      <c r="AF1569" s="134" t="s">
        <v>8559</v>
      </c>
      <c r="AG1569" s="134" t="str" cm="1">
        <f t="array" ref="AG1569">_xlfn.TEXTJOIN(",",TRUE,_xlfn._xlws.FILTER(市町村コード!$B$2:$B$186,ISNUMBER(SEARCH(市町村コード!$B$2:$B$186,K1569))))</f>
        <v>森町</v>
      </c>
      <c r="AH1569" s="134" t="s">
        <v>6756</v>
      </c>
      <c r="AI1569" s="134" t="str">
        <f t="shared" si="48"/>
        <v xml:space="preserve">
茅部郡森町字本町４５番地１</v>
      </c>
      <c r="AJ1569" s="134" t="str">
        <f t="shared" si="49"/>
        <v>〒049－2325</v>
      </c>
      <c r="AK1569" s="134" t="s">
        <v>7271</v>
      </c>
      <c r="AO1569" s="142" t="s">
        <v>4389</v>
      </c>
      <c r="AP1569" s="134" t="str" cm="1">
        <f t="array" ref="AP1569:AX1569">_xlfn.TEXTSPLIT(AO1569,CHAR(10))</f>
        <v>( 訪看10 )第    397 号</v>
      </c>
      <c r="AQ1569" s="134" t="str">
        <v>( 訪看24 )第    604 号</v>
      </c>
      <c r="AR1569" s="134" t="str">
        <v>( 訪看25 )第    678 号</v>
      </c>
      <c r="AS1569" s="134" t="str">
        <v>( 訪看27 )第    172 号</v>
      </c>
      <c r="AT1569" s="134" t="str">
        <v>( 訪看28 )第    101 号</v>
      </c>
      <c r="AU1569" s="134" t="str">
        <v>( 訪看34 )第     50 号</v>
      </c>
      <c r="AV1569" s="134" t="str">
        <v>( 訪ベⅠ１ )第     72 号</v>
      </c>
      <c r="AW1569" s="134" t="str">
        <v>( 訪ベⅠ１注 )第    183 号</v>
      </c>
      <c r="AX1569" s="134" t="str">
        <v>( 訪看41 )第    321 号</v>
      </c>
      <c r="BM1569" s="134" t="s">
        <v>13676</v>
      </c>
      <c r="BN1569" s="134" t="s">
        <v>13677</v>
      </c>
      <c r="BO1569" s="134" t="s">
        <v>13678</v>
      </c>
      <c r="BP1569" s="134" t="s">
        <v>13679</v>
      </c>
      <c r="BQ1569" s="134" t="s">
        <v>13680</v>
      </c>
      <c r="BR1569" s="134" t="s">
        <v>13681</v>
      </c>
      <c r="BS1569" s="134" t="s">
        <v>13682</v>
      </c>
      <c r="BT1569" s="134" t="s">
        <v>13683</v>
      </c>
      <c r="BU1569" s="134" t="s">
        <v>13684</v>
      </c>
    </row>
    <row r="1570" spans="1:73" ht="45.95" customHeight="1" thickBot="1">
      <c r="A1570" s="133"/>
      <c r="B1570" s="184"/>
      <c r="C1570" s="140" t="s">
        <v>4391</v>
      </c>
      <c r="D1570" s="184"/>
      <c r="E1570" s="174" t="s">
        <v>4392</v>
      </c>
      <c r="F1570" s="174"/>
      <c r="G1570" s="184"/>
      <c r="H1570" s="175" t="s">
        <v>4393</v>
      </c>
      <c r="I1570" s="175"/>
      <c r="J1570" s="184"/>
      <c r="K1570" s="175" t="s">
        <v>4394</v>
      </c>
      <c r="L1570" s="175"/>
      <c r="M1570" s="184"/>
      <c r="N1570" s="182" t="s">
        <v>4395</v>
      </c>
      <c r="O1570" s="182"/>
      <c r="P1570" s="184"/>
      <c r="Q1570" s="141" t="s">
        <v>4396</v>
      </c>
      <c r="R1570" s="184"/>
      <c r="S1570" s="173" t="s">
        <v>4397</v>
      </c>
      <c r="T1570" s="173"/>
      <c r="U1570" s="173"/>
      <c r="V1570" s="173"/>
      <c r="W1570" s="184"/>
      <c r="X1570" s="133"/>
      <c r="Y1570" s="133"/>
      <c r="AB1570" s="134" t="s">
        <v>9675</v>
      </c>
      <c r="AC1570" s="146" t="str" cm="1">
        <f t="array" ref="AC1570:AD1570">_xlfn.TEXTSPLIT(H1570,CHAR(10))</f>
        <v>株式会社タイズアンドボンズ</v>
      </c>
      <c r="AD1570" s="146" t="str">
        <v>リリーホームナーシング訪問看護ステーション</v>
      </c>
      <c r="AE1570" s="146" t="s">
        <v>8560</v>
      </c>
      <c r="AF1570" s="134" t="s">
        <v>8561</v>
      </c>
      <c r="AG1570" s="134" t="str" cm="1">
        <f t="array" ref="AG1570">_xlfn.TEXTJOIN(",",TRUE,_xlfn._xlws.FILTER(市町村コード!$B$2:$B$186,ISNUMBER(SEARCH(市町村コード!$B$2:$B$186,K1570))))</f>
        <v>八雲町</v>
      </c>
      <c r="AH1570" s="134" t="s">
        <v>6757</v>
      </c>
      <c r="AI1570" s="134" t="str">
        <f t="shared" si="48"/>
        <v xml:space="preserve">
二海郡八雲町富士見町１６７番地１</v>
      </c>
      <c r="AJ1570" s="134" t="str">
        <f t="shared" si="49"/>
        <v>〒049－3106</v>
      </c>
      <c r="AK1570" s="134" t="s">
        <v>7272</v>
      </c>
      <c r="AO1570" s="142" t="s">
        <v>4396</v>
      </c>
      <c r="AP1570" s="134" t="str" cm="1">
        <f t="array" ref="AP1570:AR1570">_xlfn.TEXTSPLIT(AO1570,CHAR(10))</f>
        <v>( 訪看24 )第    627 号</v>
      </c>
      <c r="AQ1570" s="134" t="str">
        <v>( 訪看25 )第    701 号</v>
      </c>
      <c r="AR1570" s="134" t="str">
        <v>( 訪看41 )第    249 号</v>
      </c>
      <c r="BM1570" s="134" t="s">
        <v>13685</v>
      </c>
      <c r="BN1570" s="134" t="s">
        <v>13686</v>
      </c>
      <c r="BO1570" s="134" t="s">
        <v>13687</v>
      </c>
    </row>
    <row r="1571" spans="1:73" ht="57" customHeight="1" thickBot="1">
      <c r="A1571" s="133"/>
      <c r="B1571" s="184"/>
      <c r="C1571" s="140" t="s">
        <v>4398</v>
      </c>
      <c r="D1571" s="184"/>
      <c r="E1571" s="174" t="s">
        <v>4399</v>
      </c>
      <c r="F1571" s="174"/>
      <c r="G1571" s="184"/>
      <c r="H1571" s="175" t="s">
        <v>4400</v>
      </c>
      <c r="I1571" s="175"/>
      <c r="J1571" s="184"/>
      <c r="K1571" s="175" t="s">
        <v>4401</v>
      </c>
      <c r="L1571" s="175"/>
      <c r="M1571" s="184"/>
      <c r="N1571" s="182" t="s">
        <v>4402</v>
      </c>
      <c r="O1571" s="182"/>
      <c r="P1571" s="184"/>
      <c r="Q1571" s="141" t="s">
        <v>4403</v>
      </c>
      <c r="R1571" s="184"/>
      <c r="S1571" s="173" t="s">
        <v>4404</v>
      </c>
      <c r="T1571" s="173"/>
      <c r="U1571" s="173"/>
      <c r="V1571" s="173"/>
      <c r="W1571" s="184"/>
      <c r="X1571" s="133"/>
      <c r="Y1571" s="133"/>
      <c r="AB1571" s="134" t="s">
        <v>9676</v>
      </c>
      <c r="AC1571" s="146" t="str" cm="1">
        <f t="array" ref="AC1571:AD1571">_xlfn.TEXTSPLIT(H1571,CHAR(10))</f>
        <v>合同会社フォースＢＷＹ</v>
      </c>
      <c r="AD1571" s="146" t="str">
        <v>訪問看護ステーションあや</v>
      </c>
      <c r="AE1571" s="146" t="s">
        <v>8562</v>
      </c>
      <c r="AF1571" s="134" t="s">
        <v>8563</v>
      </c>
      <c r="AG1571" s="134" t="str" cm="1">
        <f t="array" ref="AG1571">_xlfn.TEXTJOIN(",",TRUE,_xlfn._xlws.FILTER(市町村コード!$B$2:$B$186,ISNUMBER(SEARCH(市町村コード!$B$2:$B$186,K1571))))</f>
        <v>北斗市</v>
      </c>
      <c r="AH1571" s="134" t="s">
        <v>6747</v>
      </c>
      <c r="AI1571" s="134" t="str">
        <f t="shared" si="48"/>
        <v xml:space="preserve">
北斗市東浜１丁目１０番１２号</v>
      </c>
      <c r="AJ1571" s="134" t="str">
        <f t="shared" si="49"/>
        <v>〒049－0122</v>
      </c>
      <c r="AK1571" s="134" t="s">
        <v>7273</v>
      </c>
      <c r="AO1571" s="142" t="s">
        <v>4403</v>
      </c>
      <c r="AP1571" s="134" t="str" cm="1">
        <f t="array" ref="AP1571:AU1571">_xlfn.TEXTSPLIT(AO1571,CHAR(10))</f>
        <v>( 訪看10 )第    619 号</v>
      </c>
      <c r="AQ1571" s="134" t="str">
        <v>( 訪看23 )第    921 号</v>
      </c>
      <c r="AR1571" s="134" t="str">
        <v>( 訪看25 )第    996 号</v>
      </c>
      <c r="AS1571" s="134" t="str">
        <v>( 訪看27 )第    318 号</v>
      </c>
      <c r="AT1571" s="134" t="str">
        <v>( 訪看28 )第    211 号</v>
      </c>
      <c r="AU1571" s="134" t="str">
        <v>( 訪看41 )第    175 号</v>
      </c>
      <c r="BM1571" s="134" t="s">
        <v>13688</v>
      </c>
      <c r="BN1571" s="134" t="s">
        <v>13689</v>
      </c>
      <c r="BO1571" s="134" t="s">
        <v>13690</v>
      </c>
      <c r="BP1571" s="134" t="s">
        <v>13691</v>
      </c>
      <c r="BQ1571" s="134" t="s">
        <v>13692</v>
      </c>
      <c r="BR1571" s="134" t="s">
        <v>13693</v>
      </c>
    </row>
    <row r="1572" spans="1:73" ht="102" customHeight="1" thickBot="1">
      <c r="A1572" s="133"/>
      <c r="B1572" s="184"/>
      <c r="C1572" s="140" t="s">
        <v>4405</v>
      </c>
      <c r="D1572" s="184"/>
      <c r="E1572" s="174" t="s">
        <v>4406</v>
      </c>
      <c r="F1572" s="174"/>
      <c r="G1572" s="184"/>
      <c r="H1572" s="175" t="s">
        <v>4407</v>
      </c>
      <c r="I1572" s="175"/>
      <c r="J1572" s="184"/>
      <c r="K1572" s="175" t="s">
        <v>4408</v>
      </c>
      <c r="L1572" s="175"/>
      <c r="M1572" s="184"/>
      <c r="N1572" s="182" t="s">
        <v>4409</v>
      </c>
      <c r="O1572" s="182"/>
      <c r="P1572" s="184"/>
      <c r="Q1572" s="141" t="s">
        <v>4410</v>
      </c>
      <c r="R1572" s="184"/>
      <c r="S1572" s="173" t="s">
        <v>4411</v>
      </c>
      <c r="T1572" s="173"/>
      <c r="U1572" s="173"/>
      <c r="V1572" s="173"/>
      <c r="W1572" s="184"/>
      <c r="X1572" s="133"/>
      <c r="Y1572" s="133"/>
      <c r="AB1572" s="134" t="s">
        <v>9677</v>
      </c>
      <c r="AC1572" s="146" t="str" cm="1">
        <f t="array" ref="AC1572:AD1572">_xlfn.TEXTSPLIT(H1572,CHAR(10))</f>
        <v>合同会社イーズ</v>
      </c>
      <c r="AD1572" s="146" t="str">
        <v>訪問看護ステーション　リンドウ</v>
      </c>
      <c r="AE1572" s="146" t="s">
        <v>8564</v>
      </c>
      <c r="AF1572" s="134" t="s">
        <v>8565</v>
      </c>
      <c r="AG1572" s="134" t="str" cm="1">
        <f t="array" ref="AG1572">_xlfn.TEXTJOIN(",",TRUE,_xlfn._xlws.FILTER(市町村コード!$B$2:$B$186,ISNUMBER(SEARCH(市町村コード!$B$2:$B$186,K1572))))</f>
        <v>七飯町</v>
      </c>
      <c r="AH1572" s="134" t="s">
        <v>6754</v>
      </c>
      <c r="AI1572" s="134" t="str">
        <f t="shared" si="48"/>
        <v xml:space="preserve">
亀田郡七飯町本町３丁目４番１６号</v>
      </c>
      <c r="AJ1572" s="134" t="str">
        <f t="shared" si="49"/>
        <v>〒041－1111</v>
      </c>
      <c r="AK1572" s="134" t="s">
        <v>7264</v>
      </c>
      <c r="AO1572" s="142" t="s">
        <v>4410</v>
      </c>
      <c r="AP1572" s="134" t="str" cm="1">
        <f t="array" ref="AP1572:AW1572">_xlfn.TEXTSPLIT(AO1572,CHAR(10))</f>
        <v>( 訪看10 )第    752 号</v>
      </c>
      <c r="AQ1572" s="134" t="str">
        <v>( 訪看23 )第    946 号</v>
      </c>
      <c r="AR1572" s="134" t="str">
        <v>( 訪看25 )第   1016 号</v>
      </c>
      <c r="AS1572" s="134" t="str">
        <v>( 訪看34 )第    409 号</v>
      </c>
      <c r="AT1572" s="134" t="str">
        <v>( 訪ベⅠ１ )第    448 号</v>
      </c>
      <c r="AU1572" s="134" t="str">
        <v>( 訪ベⅠ１注 )第     10 号</v>
      </c>
      <c r="AV1572" s="134" t="str">
        <v>( 訪ベⅡ１２注 )第      1 号</v>
      </c>
      <c r="AW1572" s="134" t="str">
        <v>( 訪看41 )第     79 号</v>
      </c>
      <c r="BM1572" s="134" t="s">
        <v>13694</v>
      </c>
      <c r="BN1572" s="134" t="s">
        <v>13695</v>
      </c>
      <c r="BO1572" s="134" t="s">
        <v>13696</v>
      </c>
      <c r="BP1572" s="134" t="s">
        <v>13697</v>
      </c>
      <c r="BQ1572" s="134" t="s">
        <v>13698</v>
      </c>
      <c r="BR1572" s="134" t="s">
        <v>13699</v>
      </c>
      <c r="BS1572" s="134" t="s">
        <v>13700</v>
      </c>
      <c r="BT1572" s="134" t="s">
        <v>13701</v>
      </c>
    </row>
    <row r="1573" spans="1:73" ht="48" customHeight="1" thickBot="1">
      <c r="A1573" s="133"/>
      <c r="B1573" s="184"/>
      <c r="C1573" s="140" t="s">
        <v>4412</v>
      </c>
      <c r="D1573" s="184"/>
      <c r="E1573" s="174" t="s">
        <v>4413</v>
      </c>
      <c r="F1573" s="174"/>
      <c r="G1573" s="184"/>
      <c r="H1573" s="175" t="s">
        <v>4414</v>
      </c>
      <c r="I1573" s="175"/>
      <c r="J1573" s="184"/>
      <c r="K1573" s="175" t="s">
        <v>4415</v>
      </c>
      <c r="L1573" s="175"/>
      <c r="M1573" s="184"/>
      <c r="N1573" s="182" t="s">
        <v>4416</v>
      </c>
      <c r="O1573" s="182"/>
      <c r="P1573" s="184"/>
      <c r="Q1573" s="141" t="s">
        <v>4417</v>
      </c>
      <c r="R1573" s="184"/>
      <c r="S1573" s="173" t="s">
        <v>4418</v>
      </c>
      <c r="T1573" s="173"/>
      <c r="U1573" s="173"/>
      <c r="V1573" s="173"/>
      <c r="W1573" s="184"/>
      <c r="X1573" s="133"/>
      <c r="Y1573" s="133"/>
      <c r="AB1573" s="134" t="s">
        <v>9678</v>
      </c>
      <c r="AC1573" s="146" t="str" cm="1">
        <f t="array" ref="AC1573:AD1573">_xlfn.TEXTSPLIT(H1573,CHAR(10))</f>
        <v>グッドライフサポートヤンマー株式会社</v>
      </c>
      <c r="AD1573" s="146" t="str">
        <v>訪問看護ステーションミュージック</v>
      </c>
      <c r="AE1573" s="146" t="s">
        <v>8566</v>
      </c>
      <c r="AF1573" s="134" t="s">
        <v>8567</v>
      </c>
      <c r="AG1573" s="134" t="str" cm="1">
        <f t="array" ref="AG1573">_xlfn.TEXTJOIN(",",TRUE,_xlfn._xlws.FILTER(市町村コード!$B$2:$B$186,ISNUMBER(SEARCH(市町村コード!$B$2:$B$186,K1573))))</f>
        <v>七飯町</v>
      </c>
      <c r="AH1573" s="134" t="s">
        <v>6754</v>
      </c>
      <c r="AI1573" s="134" t="str">
        <f t="shared" si="48"/>
        <v xml:space="preserve">
亀田郡七飯町大川３丁目２１番８号</v>
      </c>
      <c r="AJ1573" s="134" t="str">
        <f t="shared" si="49"/>
        <v>〒041－1122</v>
      </c>
      <c r="AK1573" s="134" t="s">
        <v>7267</v>
      </c>
      <c r="AO1573" s="142" t="s">
        <v>4417</v>
      </c>
      <c r="AP1573" s="134" t="str" cm="1">
        <f t="array" ref="AP1573:AT1573">_xlfn.TEXTSPLIT(AO1573,CHAR(10))</f>
        <v>( 訪看23 )第    941 号</v>
      </c>
      <c r="AQ1573" s="134" t="str">
        <v>( 訪看25 )第   1011 号</v>
      </c>
      <c r="AR1573" s="134" t="str">
        <v>( 訪看34 )第    254 号</v>
      </c>
      <c r="AS1573" s="134" t="str">
        <v>( 訪看40 )第    647 号</v>
      </c>
      <c r="AT1573" s="134" t="str">
        <v>( 訪看41 )第      6 号</v>
      </c>
      <c r="BM1573" s="134" t="s">
        <v>13702</v>
      </c>
      <c r="BN1573" s="134" t="s">
        <v>13703</v>
      </c>
      <c r="BO1573" s="134" t="s">
        <v>13704</v>
      </c>
      <c r="BP1573" s="134" t="s">
        <v>13705</v>
      </c>
      <c r="BQ1573" s="134" t="s">
        <v>13706</v>
      </c>
    </row>
    <row r="1574" spans="1:73" ht="39.950000000000003" customHeight="1" thickBot="1">
      <c r="A1574" s="133"/>
      <c r="B1574" s="184"/>
      <c r="C1574" s="133"/>
      <c r="D1574" s="184"/>
      <c r="E1574" s="133"/>
      <c r="F1574" s="133"/>
      <c r="G1574" s="184"/>
      <c r="H1574" s="133"/>
      <c r="I1574" s="133"/>
      <c r="J1574" s="184"/>
      <c r="K1574" s="133"/>
      <c r="L1574" s="133"/>
      <c r="M1574" s="184"/>
      <c r="N1574" s="133"/>
      <c r="O1574" s="133"/>
      <c r="P1574" s="184"/>
      <c r="Q1574" s="133"/>
      <c r="R1574" s="184"/>
      <c r="S1574" s="133"/>
      <c r="T1574" s="133"/>
      <c r="U1574" s="133"/>
      <c r="V1574" s="133"/>
      <c r="W1574" s="184"/>
      <c r="X1574" s="133"/>
      <c r="Y1574" s="133"/>
      <c r="AB1574" s="134" t="s">
        <v>6911</v>
      </c>
      <c r="AC1574" s="146" t="e" cm="1">
        <f t="array" ref="AC1574">_xlfn.TEXTSPLIT(H1574,CHAR(10))</f>
        <v>#VALUE!</v>
      </c>
      <c r="AD1574" s="146"/>
      <c r="AE1574" s="146" t="e">
        <v>#VALUE!</v>
      </c>
      <c r="AG1574" s="134" t="e" cm="1" vm="1">
        <f t="array" ref="AG1574">_xlfn.TEXTJOIN(",",TRUE,_xlfn._xlws.FILTER(市町村コード!$B$2:$B$186,ISNUMBER(SEARCH(市町村コード!$B$2:$B$186,K1574))))</f>
        <v>#VALUE!</v>
      </c>
      <c r="AH1574" s="134" t="e" vm="1">
        <v>#VALUE!</v>
      </c>
      <c r="AI1574" s="134" t="str">
        <f t="shared" si="48"/>
        <v/>
      </c>
      <c r="AJ1574" s="134" t="str">
        <f t="shared" si="49"/>
        <v/>
      </c>
      <c r="AK1574" s="134" t="s">
        <v>6911</v>
      </c>
      <c r="AO1574" s="133"/>
      <c r="AP1574" s="134" t="e" cm="1">
        <f t="array" ref="AP1574">_xlfn.TEXTSPLIT(AO1574,CHAR(10))</f>
        <v>#VALUE!</v>
      </c>
      <c r="BM1574" s="134" t="e">
        <v>#VALUE!</v>
      </c>
    </row>
    <row r="1575" spans="1:73" ht="0.95" customHeight="1">
      <c r="A1575" s="133"/>
      <c r="B1575" s="183"/>
      <c r="C1575" s="183"/>
      <c r="D1575" s="183"/>
      <c r="E1575" s="183"/>
      <c r="F1575" s="183"/>
      <c r="G1575" s="183"/>
      <c r="H1575" s="183"/>
      <c r="I1575" s="183"/>
      <c r="J1575" s="183"/>
      <c r="K1575" s="183"/>
      <c r="L1575" s="183"/>
      <c r="M1575" s="183"/>
      <c r="N1575" s="183"/>
      <c r="O1575" s="183"/>
      <c r="P1575" s="183"/>
      <c r="Q1575" s="183"/>
      <c r="R1575" s="183"/>
      <c r="S1575" s="183"/>
      <c r="T1575" s="183"/>
      <c r="U1575" s="183"/>
      <c r="V1575" s="183"/>
      <c r="W1575" s="133"/>
      <c r="X1575" s="133"/>
      <c r="Y1575" s="133"/>
      <c r="AB1575" s="134" t="s">
        <v>6911</v>
      </c>
      <c r="AC1575" s="146" t="e" cm="1">
        <f t="array" ref="AC1575">_xlfn.TEXTSPLIT(H1575,CHAR(10))</f>
        <v>#VALUE!</v>
      </c>
      <c r="AD1575" s="146"/>
      <c r="AE1575" s="146" t="e">
        <v>#VALUE!</v>
      </c>
      <c r="AG1575" s="134" t="e" cm="1" vm="1">
        <f t="array" ref="AG1575">_xlfn.TEXTJOIN(",",TRUE,_xlfn._xlws.FILTER(市町村コード!$B$2:$B$186,ISNUMBER(SEARCH(市町村コード!$B$2:$B$186,K1575))))</f>
        <v>#VALUE!</v>
      </c>
      <c r="AH1575" s="134" t="e" vm="1">
        <v>#VALUE!</v>
      </c>
      <c r="AI1575" s="134" t="str">
        <f t="shared" si="48"/>
        <v/>
      </c>
      <c r="AJ1575" s="134" t="str">
        <f t="shared" si="49"/>
        <v/>
      </c>
      <c r="AK1575" s="134" t="s">
        <v>6911</v>
      </c>
      <c r="AP1575" s="134" t="e" cm="1">
        <f t="array" ref="AP1575">_xlfn.TEXTSPLIT(AO1575,CHAR(10))</f>
        <v>#VALUE!</v>
      </c>
      <c r="BM1575" s="134" t="e">
        <v>#VALUE!</v>
      </c>
    </row>
    <row r="1576" spans="1:73" ht="60" customHeight="1">
      <c r="A1576" s="133"/>
      <c r="B1576" s="133"/>
      <c r="C1576" s="133"/>
      <c r="D1576" s="133"/>
      <c r="E1576" s="133"/>
      <c r="F1576" s="133"/>
      <c r="G1576" s="133"/>
      <c r="H1576" s="133"/>
      <c r="I1576" s="133"/>
      <c r="J1576" s="133"/>
      <c r="K1576" s="133"/>
      <c r="L1576" s="133"/>
      <c r="M1576" s="133"/>
      <c r="N1576" s="133"/>
      <c r="O1576" s="133"/>
      <c r="P1576" s="133"/>
      <c r="Q1576" s="133"/>
      <c r="R1576" s="133"/>
      <c r="S1576" s="133"/>
      <c r="T1576" s="133"/>
      <c r="U1576" s="133"/>
      <c r="V1576" s="133"/>
      <c r="W1576" s="133"/>
      <c r="X1576" s="133"/>
      <c r="Y1576" s="133"/>
      <c r="AB1576" s="134" t="s">
        <v>6911</v>
      </c>
      <c r="AC1576" s="146" t="e" cm="1">
        <f t="array" ref="AC1576">_xlfn.TEXTSPLIT(H1576,CHAR(10))</f>
        <v>#VALUE!</v>
      </c>
      <c r="AD1576" s="146"/>
      <c r="AE1576" s="146" t="e">
        <v>#VALUE!</v>
      </c>
      <c r="AG1576" s="134" t="e" cm="1" vm="1">
        <f t="array" ref="AG1576">_xlfn.TEXTJOIN(",",TRUE,_xlfn._xlws.FILTER(市町村コード!$B$2:$B$186,ISNUMBER(SEARCH(市町村コード!$B$2:$B$186,K1576))))</f>
        <v>#VALUE!</v>
      </c>
      <c r="AH1576" s="134" t="e" vm="1">
        <v>#VALUE!</v>
      </c>
      <c r="AI1576" s="134" t="str">
        <f t="shared" si="48"/>
        <v/>
      </c>
      <c r="AJ1576" s="134" t="str">
        <f t="shared" si="49"/>
        <v/>
      </c>
      <c r="AK1576" s="134" t="s">
        <v>6911</v>
      </c>
      <c r="AO1576" s="133"/>
      <c r="AP1576" s="134" t="e" cm="1">
        <f t="array" ref="AP1576">_xlfn.TEXTSPLIT(AO1576,CHAR(10))</f>
        <v>#VALUE!</v>
      </c>
      <c r="BM1576" s="134" t="e">
        <v>#VALUE!</v>
      </c>
    </row>
    <row r="1577" spans="1:73" ht="12" customHeight="1">
      <c r="A1577" s="133"/>
      <c r="B1577" s="133"/>
      <c r="C1577" s="133"/>
      <c r="D1577" s="133"/>
      <c r="E1577" s="133"/>
      <c r="F1577" s="133"/>
      <c r="G1577" s="133"/>
      <c r="H1577" s="133"/>
      <c r="I1577" s="133"/>
      <c r="J1577" s="133"/>
      <c r="K1577" s="133"/>
      <c r="L1577" s="133"/>
      <c r="M1577" s="133"/>
      <c r="N1577" s="133"/>
      <c r="O1577" s="133"/>
      <c r="P1577" s="133"/>
      <c r="Q1577" s="133"/>
      <c r="R1577" s="133"/>
      <c r="S1577" s="133"/>
      <c r="T1577" s="133"/>
      <c r="U1577" s="133"/>
      <c r="V1577" s="133"/>
      <c r="W1577" s="133"/>
      <c r="X1577" s="133"/>
      <c r="Y1577" s="133"/>
      <c r="AB1577" s="134" t="s">
        <v>6911</v>
      </c>
      <c r="AC1577" s="146" t="e" cm="1">
        <f t="array" ref="AC1577">_xlfn.TEXTSPLIT(H1577,CHAR(10))</f>
        <v>#VALUE!</v>
      </c>
      <c r="AD1577" s="146"/>
      <c r="AE1577" s="146" t="e">
        <v>#VALUE!</v>
      </c>
      <c r="AG1577" s="134" t="e" cm="1" vm="1">
        <f t="array" ref="AG1577">_xlfn.TEXTJOIN(",",TRUE,_xlfn._xlws.FILTER(市町村コード!$B$2:$B$186,ISNUMBER(SEARCH(市町村コード!$B$2:$B$186,K1577))))</f>
        <v>#VALUE!</v>
      </c>
      <c r="AH1577" s="134" t="e" vm="1">
        <v>#VALUE!</v>
      </c>
      <c r="AI1577" s="134" t="str">
        <f t="shared" si="48"/>
        <v/>
      </c>
      <c r="AJ1577" s="134" t="str">
        <f t="shared" si="49"/>
        <v/>
      </c>
      <c r="AK1577" s="134" t="s">
        <v>6911</v>
      </c>
      <c r="AO1577" s="133"/>
      <c r="AP1577" s="134" t="e" cm="1">
        <f t="array" ref="AP1577">_xlfn.TEXTSPLIT(AO1577,CHAR(10))</f>
        <v>#VALUE!</v>
      </c>
      <c r="BM1577" s="134" t="e">
        <v>#VALUE!</v>
      </c>
    </row>
    <row r="1578" spans="1:73" ht="8.1" customHeight="1">
      <c r="A1578" s="133"/>
      <c r="B1578" s="133"/>
      <c r="C1578" s="133"/>
      <c r="D1578" s="133"/>
      <c r="E1578" s="133"/>
      <c r="F1578" s="133"/>
      <c r="G1578" s="133"/>
      <c r="H1578" s="133"/>
      <c r="I1578" s="178" t="s">
        <v>476</v>
      </c>
      <c r="J1578" s="178"/>
      <c r="K1578" s="178"/>
      <c r="L1578" s="133"/>
      <c r="M1578" s="133"/>
      <c r="N1578" s="133"/>
      <c r="O1578" s="133"/>
      <c r="P1578" s="133"/>
      <c r="Q1578" s="133"/>
      <c r="R1578" s="133"/>
      <c r="S1578" s="133"/>
      <c r="T1578" s="133"/>
      <c r="U1578" s="133"/>
      <c r="V1578" s="133"/>
      <c r="W1578" s="133"/>
      <c r="X1578" s="133"/>
      <c r="Y1578" s="133"/>
      <c r="AB1578" s="134" t="s">
        <v>6911</v>
      </c>
      <c r="AC1578" s="146" t="e" cm="1">
        <f t="array" ref="AC1578">_xlfn.TEXTSPLIT(H1578,CHAR(10))</f>
        <v>#VALUE!</v>
      </c>
      <c r="AD1578" s="146"/>
      <c r="AE1578" s="146" t="e">
        <v>#VALUE!</v>
      </c>
      <c r="AG1578" s="134" t="e" cm="1" vm="1">
        <f t="array" ref="AG1578">_xlfn.TEXTJOIN(",",TRUE,_xlfn._xlws.FILTER(市町村コード!$B$2:$B$186,ISNUMBER(SEARCH(市町村コード!$B$2:$B$186,K1578))))</f>
        <v>#VALUE!</v>
      </c>
      <c r="AH1578" s="134" t="e" vm="1">
        <v>#VALUE!</v>
      </c>
      <c r="AI1578" s="134" t="str">
        <f t="shared" si="48"/>
        <v/>
      </c>
      <c r="AJ1578" s="134" t="str">
        <f t="shared" si="49"/>
        <v/>
      </c>
      <c r="AK1578" s="134" t="s">
        <v>6911</v>
      </c>
      <c r="AO1578" s="133"/>
      <c r="AP1578" s="134" t="e" cm="1">
        <f t="array" ref="AP1578">_xlfn.TEXTSPLIT(AO1578,CHAR(10))</f>
        <v>#VALUE!</v>
      </c>
      <c r="BM1578" s="134" t="e">
        <v>#VALUE!</v>
      </c>
    </row>
    <row r="1579" spans="1:73" ht="12" customHeight="1">
      <c r="A1579" s="133"/>
      <c r="B1579" s="179"/>
      <c r="C1579" s="179"/>
      <c r="D1579" s="179"/>
      <c r="E1579" s="179"/>
      <c r="F1579" s="133"/>
      <c r="G1579" s="133"/>
      <c r="H1579" s="133"/>
      <c r="I1579" s="178"/>
      <c r="J1579" s="178"/>
      <c r="K1579" s="178"/>
      <c r="L1579" s="133"/>
      <c r="M1579" s="133"/>
      <c r="N1579" s="133"/>
      <c r="O1579" s="133"/>
      <c r="P1579" s="133"/>
      <c r="Q1579" s="133"/>
      <c r="R1579" s="133"/>
      <c r="S1579" s="133"/>
      <c r="T1579" s="133"/>
      <c r="U1579" s="133"/>
      <c r="V1579" s="133"/>
      <c r="W1579" s="133"/>
      <c r="X1579" s="133"/>
      <c r="Y1579" s="133"/>
      <c r="AB1579" s="134" t="s">
        <v>6911</v>
      </c>
      <c r="AC1579" s="146" t="e" cm="1">
        <f t="array" ref="AC1579">_xlfn.TEXTSPLIT(H1579,CHAR(10))</f>
        <v>#VALUE!</v>
      </c>
      <c r="AD1579" s="146"/>
      <c r="AE1579" s="146" t="e">
        <v>#VALUE!</v>
      </c>
      <c r="AG1579" s="134" t="e" cm="1" vm="1">
        <f t="array" ref="AG1579">_xlfn.TEXTJOIN(",",TRUE,_xlfn._xlws.FILTER(市町村コード!$B$2:$B$186,ISNUMBER(SEARCH(市町村コード!$B$2:$B$186,K1579))))</f>
        <v>#VALUE!</v>
      </c>
      <c r="AH1579" s="134" t="e" vm="1">
        <v>#VALUE!</v>
      </c>
      <c r="AI1579" s="134" t="str">
        <f t="shared" si="48"/>
        <v/>
      </c>
      <c r="AJ1579" s="134" t="str">
        <f t="shared" si="49"/>
        <v/>
      </c>
      <c r="AK1579" s="134" t="s">
        <v>6911</v>
      </c>
      <c r="AO1579" s="133"/>
      <c r="AP1579" s="134" t="e" cm="1">
        <f t="array" ref="AP1579">_xlfn.TEXTSPLIT(AO1579,CHAR(10))</f>
        <v>#VALUE!</v>
      </c>
      <c r="BM1579" s="134" t="e">
        <v>#VALUE!</v>
      </c>
    </row>
    <row r="1580" spans="1:73" ht="14.1" customHeight="1">
      <c r="A1580" s="133"/>
      <c r="B1580" s="133"/>
      <c r="C1580" s="180" t="s">
        <v>477</v>
      </c>
      <c r="D1580" s="180"/>
      <c r="E1580" s="180"/>
      <c r="F1580" s="180"/>
      <c r="G1580" s="180"/>
      <c r="H1580" s="180"/>
      <c r="I1580" s="180"/>
      <c r="J1580" s="180"/>
      <c r="K1580" s="180"/>
      <c r="L1580" s="133"/>
      <c r="M1580" s="133"/>
      <c r="N1580" s="133"/>
      <c r="O1580" s="181" t="s">
        <v>478</v>
      </c>
      <c r="P1580" s="181"/>
      <c r="Q1580" s="181"/>
      <c r="R1580" s="181"/>
      <c r="S1580" s="181"/>
      <c r="T1580" s="135" t="s">
        <v>1182</v>
      </c>
      <c r="U1580" s="136" t="s">
        <v>480</v>
      </c>
      <c r="V1580" s="133"/>
      <c r="W1580" s="133"/>
      <c r="X1580" s="133"/>
      <c r="Y1580" s="133"/>
      <c r="AB1580" s="134" t="s">
        <v>6911</v>
      </c>
      <c r="AC1580" s="146" t="e" cm="1">
        <f t="array" ref="AC1580">_xlfn.TEXTSPLIT(H1580,CHAR(10))</f>
        <v>#VALUE!</v>
      </c>
      <c r="AD1580" s="146"/>
      <c r="AE1580" s="146" t="e">
        <v>#VALUE!</v>
      </c>
      <c r="AG1580" s="134" t="e" cm="1" vm="1">
        <f t="array" ref="AG1580">_xlfn.TEXTJOIN(",",TRUE,_xlfn._xlws.FILTER(市町村コード!$B$2:$B$186,ISNUMBER(SEARCH(市町村コード!$B$2:$B$186,K1580))))</f>
        <v>#VALUE!</v>
      </c>
      <c r="AH1580" s="134" t="e" vm="1">
        <v>#VALUE!</v>
      </c>
      <c r="AI1580" s="134" t="str">
        <f t="shared" si="48"/>
        <v/>
      </c>
      <c r="AJ1580" s="134" t="str">
        <f t="shared" si="49"/>
        <v/>
      </c>
      <c r="AK1580" s="134" t="s">
        <v>6911</v>
      </c>
      <c r="AP1580" s="134" t="e" cm="1">
        <f t="array" ref="AP1580">_xlfn.TEXTSPLIT(AO1580,CHAR(10))</f>
        <v>#VALUE!</v>
      </c>
      <c r="BM1580" s="134" t="e">
        <v>#VALUE!</v>
      </c>
    </row>
    <row r="1581" spans="1:73" ht="0.95" customHeight="1" thickBot="1">
      <c r="A1581" s="133"/>
      <c r="B1581" s="133"/>
      <c r="C1581" s="133"/>
      <c r="D1581" s="133"/>
      <c r="E1581" s="133"/>
      <c r="F1581" s="133"/>
      <c r="G1581" s="133"/>
      <c r="H1581" s="133"/>
      <c r="I1581" s="133"/>
      <c r="J1581" s="133"/>
      <c r="K1581" s="133"/>
      <c r="L1581" s="133"/>
      <c r="M1581" s="133"/>
      <c r="N1581" s="133"/>
      <c r="O1581" s="133"/>
      <c r="P1581" s="133"/>
      <c r="Q1581" s="133"/>
      <c r="R1581" s="133"/>
      <c r="S1581" s="133"/>
      <c r="T1581" s="133"/>
      <c r="U1581" s="133"/>
      <c r="V1581" s="133"/>
      <c r="W1581" s="133"/>
      <c r="X1581" s="133"/>
      <c r="Y1581" s="133"/>
      <c r="AB1581" s="134" t="s">
        <v>6911</v>
      </c>
      <c r="AC1581" s="146" t="e" cm="1">
        <f t="array" ref="AC1581">_xlfn.TEXTSPLIT(H1581,CHAR(10))</f>
        <v>#VALUE!</v>
      </c>
      <c r="AD1581" s="146"/>
      <c r="AE1581" s="146" t="e">
        <v>#VALUE!</v>
      </c>
      <c r="AG1581" s="134" t="e" cm="1" vm="1">
        <f t="array" ref="AG1581">_xlfn.TEXTJOIN(",",TRUE,_xlfn._xlws.FILTER(市町村コード!$B$2:$B$186,ISNUMBER(SEARCH(市町村コード!$B$2:$B$186,K1581))))</f>
        <v>#VALUE!</v>
      </c>
      <c r="AH1581" s="134" t="e" vm="1">
        <v>#VALUE!</v>
      </c>
      <c r="AI1581" s="134" t="str">
        <f t="shared" si="48"/>
        <v/>
      </c>
      <c r="AJ1581" s="134" t="str">
        <f t="shared" si="49"/>
        <v/>
      </c>
      <c r="AK1581" s="134" t="s">
        <v>6911</v>
      </c>
      <c r="AO1581" s="133"/>
      <c r="AP1581" s="134" t="e" cm="1">
        <f t="array" ref="AP1581">_xlfn.TEXTSPLIT(AO1581,CHAR(10))</f>
        <v>#VALUE!</v>
      </c>
      <c r="BM1581" s="134" t="e">
        <v>#VALUE!</v>
      </c>
    </row>
    <row r="1582" spans="1:73" ht="0.95" customHeight="1">
      <c r="A1582" s="133"/>
      <c r="B1582" s="176"/>
      <c r="C1582" s="176"/>
      <c r="D1582" s="176"/>
      <c r="E1582" s="176"/>
      <c r="F1582" s="176"/>
      <c r="G1582" s="176"/>
      <c r="H1582" s="176"/>
      <c r="I1582" s="176"/>
      <c r="J1582" s="176"/>
      <c r="K1582" s="176"/>
      <c r="L1582" s="176"/>
      <c r="M1582" s="176"/>
      <c r="N1582" s="176"/>
      <c r="O1582" s="176"/>
      <c r="P1582" s="176"/>
      <c r="Q1582" s="176"/>
      <c r="R1582" s="176"/>
      <c r="S1582" s="176"/>
      <c r="T1582" s="176"/>
      <c r="U1582" s="176"/>
      <c r="V1582" s="176"/>
      <c r="W1582" s="176"/>
      <c r="X1582" s="133"/>
      <c r="Y1582" s="133"/>
      <c r="AB1582" s="134" t="s">
        <v>6911</v>
      </c>
      <c r="AC1582" s="146" t="e" cm="1">
        <f t="array" ref="AC1582">_xlfn.TEXTSPLIT(H1582,CHAR(10))</f>
        <v>#VALUE!</v>
      </c>
      <c r="AD1582" s="146"/>
      <c r="AE1582" s="146" t="e">
        <v>#VALUE!</v>
      </c>
      <c r="AG1582" s="134" t="e" cm="1" vm="1">
        <f t="array" ref="AG1582">_xlfn.TEXTJOIN(",",TRUE,_xlfn._xlws.FILTER(市町村コード!$B$2:$B$186,ISNUMBER(SEARCH(市町村コード!$B$2:$B$186,K1582))))</f>
        <v>#VALUE!</v>
      </c>
      <c r="AH1582" s="134" t="e" vm="1">
        <v>#VALUE!</v>
      </c>
      <c r="AI1582" s="134" t="str">
        <f t="shared" si="48"/>
        <v/>
      </c>
      <c r="AJ1582" s="134" t="str">
        <f t="shared" si="49"/>
        <v/>
      </c>
      <c r="AK1582" s="134" t="s">
        <v>6911</v>
      </c>
      <c r="AP1582" s="134" t="e" cm="1">
        <f t="array" ref="AP1582">_xlfn.TEXTSPLIT(AO1582,CHAR(10))</f>
        <v>#VALUE!</v>
      </c>
      <c r="BM1582" s="134" t="e">
        <v>#VALUE!</v>
      </c>
    </row>
    <row r="1583" spans="1:73" ht="15.95" customHeight="1" thickBot="1">
      <c r="A1583" s="133"/>
      <c r="B1583" s="137"/>
      <c r="C1583" s="138" t="s">
        <v>481</v>
      </c>
      <c r="D1583" s="137"/>
      <c r="E1583" s="177" t="s">
        <v>482</v>
      </c>
      <c r="F1583" s="177"/>
      <c r="G1583" s="137"/>
      <c r="H1583" s="177" t="s">
        <v>483</v>
      </c>
      <c r="I1583" s="177"/>
      <c r="J1583" s="137"/>
      <c r="K1583" s="177" t="s">
        <v>484</v>
      </c>
      <c r="L1583" s="177"/>
      <c r="M1583" s="137"/>
      <c r="N1583" s="177" t="s">
        <v>485</v>
      </c>
      <c r="O1583" s="177"/>
      <c r="P1583" s="137"/>
      <c r="Q1583" s="139" t="s">
        <v>486</v>
      </c>
      <c r="R1583" s="137"/>
      <c r="S1583" s="177" t="s">
        <v>487</v>
      </c>
      <c r="T1583" s="177"/>
      <c r="U1583" s="177"/>
      <c r="V1583" s="177"/>
      <c r="W1583" s="137"/>
      <c r="X1583" s="133"/>
      <c r="Y1583" s="133"/>
      <c r="AB1583" s="134" t="s">
        <v>482</v>
      </c>
      <c r="AC1583" s="146" t="str" cm="1">
        <f t="array" ref="AC1583">_xlfn.TEXTSPLIT(H1583,CHAR(10))</f>
        <v>事業者名/事業所名</v>
      </c>
      <c r="AD1583" s="146"/>
      <c r="AE1583" s="146" t="s">
        <v>483</v>
      </c>
      <c r="AG1583" s="134" t="e" cm="1" vm="1">
        <f t="array" ref="AG1583">_xlfn.TEXTJOIN(",",TRUE,_xlfn._xlws.FILTER(市町村コード!$B$2:$B$186,ISNUMBER(SEARCH(市町村コード!$B$2:$B$186,K1583))))</f>
        <v>#VALUE!</v>
      </c>
      <c r="AH1583" s="134" t="e" vm="1">
        <v>#VALUE!</v>
      </c>
      <c r="AI1583" s="134" t="str">
        <f t="shared" si="48"/>
        <v/>
      </c>
      <c r="AJ1583" s="134" t="str">
        <f t="shared" si="49"/>
        <v>事業所所在地</v>
      </c>
      <c r="AK1583" s="134" t="s">
        <v>484</v>
      </c>
      <c r="AO1583" s="139" t="s">
        <v>486</v>
      </c>
      <c r="AP1583" s="134" t="str" cm="1">
        <f t="array" ref="AP1583">_xlfn.TEXTSPLIT(AO1583,CHAR(10))</f>
        <v>受理番号</v>
      </c>
      <c r="BM1583" s="134" t="s">
        <v>486</v>
      </c>
    </row>
    <row r="1584" spans="1:73" ht="66" customHeight="1" thickBot="1">
      <c r="A1584" s="133"/>
      <c r="B1584" s="184"/>
      <c r="C1584" s="140" t="s">
        <v>4419</v>
      </c>
      <c r="D1584" s="184"/>
      <c r="E1584" s="174" t="s">
        <v>4420</v>
      </c>
      <c r="F1584" s="174"/>
      <c r="G1584" s="184"/>
      <c r="H1584" s="175" t="s">
        <v>4421</v>
      </c>
      <c r="I1584" s="175"/>
      <c r="J1584" s="184"/>
      <c r="K1584" s="175" t="s">
        <v>4422</v>
      </c>
      <c r="L1584" s="175"/>
      <c r="M1584" s="184"/>
      <c r="N1584" s="182" t="s">
        <v>4423</v>
      </c>
      <c r="O1584" s="182"/>
      <c r="P1584" s="184"/>
      <c r="Q1584" s="141" t="s">
        <v>4424</v>
      </c>
      <c r="R1584" s="184"/>
      <c r="S1584" s="173" t="s">
        <v>4425</v>
      </c>
      <c r="T1584" s="173"/>
      <c r="U1584" s="173"/>
      <c r="V1584" s="173"/>
      <c r="W1584" s="184"/>
      <c r="X1584" s="133"/>
      <c r="Y1584" s="133"/>
      <c r="AB1584" s="134" t="s">
        <v>9679</v>
      </c>
      <c r="AC1584" s="146" t="str" cm="1">
        <f t="array" ref="AC1584:AD1584">_xlfn.TEXTSPLIT(H1584,CHAR(10))</f>
        <v>合同会社思いやり</v>
      </c>
      <c r="AD1584" s="146" t="str">
        <v>訪問看護ステーション　猫まる</v>
      </c>
      <c r="AE1584" s="146" t="s">
        <v>8568</v>
      </c>
      <c r="AF1584" s="134" t="s">
        <v>8569</v>
      </c>
      <c r="AG1584" s="134" t="str" cm="1">
        <f t="array" ref="AG1584">_xlfn.TEXTJOIN(",",TRUE,_xlfn._xlws.FILTER(市町村コード!$B$2:$B$186,ISNUMBER(SEARCH(市町村コード!$B$2:$B$186,K1584))))</f>
        <v>七飯町</v>
      </c>
      <c r="AH1584" s="134" t="s">
        <v>6754</v>
      </c>
      <c r="AI1584" s="134" t="str">
        <f t="shared" si="48"/>
        <v xml:space="preserve">
亀田郡七飯町大川１丁目１番２６号</v>
      </c>
      <c r="AJ1584" s="134" t="str">
        <f t="shared" si="49"/>
        <v>〒041－1122</v>
      </c>
      <c r="AK1584" s="134" t="s">
        <v>7267</v>
      </c>
      <c r="AO1584" s="142" t="s">
        <v>4424</v>
      </c>
      <c r="AP1584" s="134" t="str" cm="1">
        <f t="array" ref="AP1584:AU1584">_xlfn.TEXTSPLIT(AO1584,CHAR(10))</f>
        <v>( 訪看10 )第    643 号</v>
      </c>
      <c r="AQ1584" s="134" t="str">
        <v>( 訪看24 )第    951 号</v>
      </c>
      <c r="AR1584" s="134" t="str">
        <v>( 訪看25 )第   1021 号</v>
      </c>
      <c r="AS1584" s="134" t="str">
        <v>( 訪看27 )第    336 号</v>
      </c>
      <c r="AT1584" s="134" t="str">
        <v>( 訪ベⅠ１ )第    525 号</v>
      </c>
      <c r="AU1584" s="134" t="str">
        <v>( 訪看41 )第      7 号</v>
      </c>
      <c r="BM1584" s="134" t="s">
        <v>13707</v>
      </c>
      <c r="BN1584" s="134" t="s">
        <v>13708</v>
      </c>
      <c r="BO1584" s="134" t="s">
        <v>13709</v>
      </c>
      <c r="BP1584" s="134" t="s">
        <v>13710</v>
      </c>
      <c r="BQ1584" s="134" t="s">
        <v>13711</v>
      </c>
      <c r="BR1584" s="134" t="s">
        <v>13712</v>
      </c>
    </row>
    <row r="1585" spans="1:74" ht="102" customHeight="1" thickBot="1">
      <c r="A1585" s="133"/>
      <c r="B1585" s="184"/>
      <c r="C1585" s="140" t="s">
        <v>4426</v>
      </c>
      <c r="D1585" s="184"/>
      <c r="E1585" s="174" t="s">
        <v>4427</v>
      </c>
      <c r="F1585" s="174"/>
      <c r="G1585" s="184"/>
      <c r="H1585" s="175" t="s">
        <v>4428</v>
      </c>
      <c r="I1585" s="175"/>
      <c r="J1585" s="184"/>
      <c r="K1585" s="175" t="s">
        <v>4429</v>
      </c>
      <c r="L1585" s="175"/>
      <c r="M1585" s="184"/>
      <c r="N1585" s="182" t="s">
        <v>4430</v>
      </c>
      <c r="O1585" s="182"/>
      <c r="P1585" s="184"/>
      <c r="Q1585" s="141" t="s">
        <v>4431</v>
      </c>
      <c r="R1585" s="184"/>
      <c r="S1585" s="173" t="s">
        <v>4432</v>
      </c>
      <c r="T1585" s="173"/>
      <c r="U1585" s="173"/>
      <c r="V1585" s="173"/>
      <c r="W1585" s="184"/>
      <c r="X1585" s="133"/>
      <c r="Y1585" s="133"/>
      <c r="AB1585" s="134" t="s">
        <v>9680</v>
      </c>
      <c r="AC1585" s="146" t="str" cm="1">
        <f t="array" ref="AC1585:AD1585">_xlfn.TEXTSPLIT(H1585,CHAR(10))</f>
        <v>合同会社一</v>
      </c>
      <c r="AD1585" s="146" t="str">
        <v>訪問看護はなまる</v>
      </c>
      <c r="AE1585" s="146" t="s">
        <v>8570</v>
      </c>
      <c r="AF1585" s="134" t="s">
        <v>8571</v>
      </c>
      <c r="AG1585" s="134" t="str" cm="1">
        <f t="array" ref="AG1585">_xlfn.TEXTJOIN(",",TRUE,_xlfn._xlws.FILTER(市町村コード!$B$2:$B$186,ISNUMBER(SEARCH(市町村コード!$B$2:$B$186,K1585))))</f>
        <v>北斗市</v>
      </c>
      <c r="AH1585" s="134" t="s">
        <v>6747</v>
      </c>
      <c r="AI1585" s="134" t="str">
        <f t="shared" si="48"/>
        <v xml:space="preserve">
北斗市中央１丁目４番１号リージャストマンション１０１号室</v>
      </c>
      <c r="AJ1585" s="134" t="str">
        <f t="shared" si="49"/>
        <v>〒049－0162</v>
      </c>
      <c r="AK1585" s="134" t="s">
        <v>7274</v>
      </c>
      <c r="AO1585" s="142" t="s">
        <v>4431</v>
      </c>
      <c r="AP1585" s="134" t="str" cm="1">
        <f t="array" ref="AP1585:AY1585">_xlfn.TEXTSPLIT(AO1585,CHAR(10))</f>
        <v>( 訪看10 )第    809 号</v>
      </c>
      <c r="AQ1585" s="134" t="str">
        <v>( 訪看23 )第   1123 号</v>
      </c>
      <c r="AR1585" s="134" t="str">
        <v>( 訪看24 )第   1069 号</v>
      </c>
      <c r="AS1585" s="134" t="str">
        <v>( 訪看25 )第   1153 号</v>
      </c>
      <c r="AT1585" s="134" t="str">
        <v>( 訪看27 )第    484 号</v>
      </c>
      <c r="AU1585" s="134" t="str">
        <v>( 訪看28 )第    316 号</v>
      </c>
      <c r="AV1585" s="134" t="str">
        <v>( 訪看34 )第    378 号</v>
      </c>
      <c r="AW1585" s="134" t="str">
        <v>( 訪ベⅠ１ )第    569 号</v>
      </c>
      <c r="AX1585" s="134" t="str">
        <v>( 訪看40 )第    634 号</v>
      </c>
      <c r="AY1585" s="134" t="str">
        <v>( 訪看41 )第    410 号</v>
      </c>
      <c r="BM1585" s="134" t="s">
        <v>13713</v>
      </c>
      <c r="BN1585" s="134" t="s">
        <v>13714</v>
      </c>
      <c r="BO1585" s="134" t="s">
        <v>13715</v>
      </c>
      <c r="BP1585" s="134" t="s">
        <v>13716</v>
      </c>
      <c r="BQ1585" s="134" t="s">
        <v>13717</v>
      </c>
      <c r="BR1585" s="134" t="s">
        <v>13718</v>
      </c>
      <c r="BS1585" s="134" t="s">
        <v>13719</v>
      </c>
      <c r="BT1585" s="134" t="s">
        <v>13720</v>
      </c>
      <c r="BU1585" s="134" t="s">
        <v>13721</v>
      </c>
      <c r="BV1585" s="134" t="s">
        <v>13722</v>
      </c>
    </row>
    <row r="1586" spans="1:74" ht="75" customHeight="1" thickBot="1">
      <c r="A1586" s="133"/>
      <c r="B1586" s="184"/>
      <c r="C1586" s="140" t="s">
        <v>4433</v>
      </c>
      <c r="D1586" s="184"/>
      <c r="E1586" s="174" t="s">
        <v>4434</v>
      </c>
      <c r="F1586" s="174"/>
      <c r="G1586" s="184"/>
      <c r="H1586" s="175" t="s">
        <v>4435</v>
      </c>
      <c r="I1586" s="175"/>
      <c r="J1586" s="184"/>
      <c r="K1586" s="175" t="s">
        <v>4436</v>
      </c>
      <c r="L1586" s="175"/>
      <c r="M1586" s="184"/>
      <c r="N1586" s="182" t="s">
        <v>4437</v>
      </c>
      <c r="O1586" s="182"/>
      <c r="P1586" s="184"/>
      <c r="Q1586" s="141" t="s">
        <v>4438</v>
      </c>
      <c r="R1586" s="184"/>
      <c r="S1586" s="173" t="s">
        <v>4439</v>
      </c>
      <c r="T1586" s="173"/>
      <c r="U1586" s="173"/>
      <c r="V1586" s="173"/>
      <c r="W1586" s="184"/>
      <c r="X1586" s="133"/>
      <c r="Y1586" s="133"/>
      <c r="AB1586" s="134" t="s">
        <v>9681</v>
      </c>
      <c r="AC1586" s="146" t="str" cm="1">
        <f t="array" ref="AC1586:AD1586">_xlfn.TEXTSPLIT(H1586,CHAR(10))</f>
        <v>一般社団法人ヒーローズ</v>
      </c>
      <c r="AD1586" s="146" t="str">
        <v>訪問看護ステーション　イコル</v>
      </c>
      <c r="AE1586" s="146" t="s">
        <v>8572</v>
      </c>
      <c r="AF1586" s="134" t="s">
        <v>8573</v>
      </c>
      <c r="AG1586" s="134" t="str" cm="1">
        <f t="array" ref="AG1586">_xlfn.TEXTJOIN(",",TRUE,_xlfn._xlws.FILTER(市町村コード!$B$2:$B$186,ISNUMBER(SEARCH(市町村コード!$B$2:$B$186,K1586))))</f>
        <v>北斗市</v>
      </c>
      <c r="AH1586" s="134" t="s">
        <v>6747</v>
      </c>
      <c r="AI1586" s="134" t="str">
        <f t="shared" si="48"/>
        <v xml:space="preserve">
北斗市飯生１丁目６番７号</v>
      </c>
      <c r="AJ1586" s="134" t="str">
        <f t="shared" si="49"/>
        <v>〒049－0161</v>
      </c>
      <c r="AK1586" s="134" t="s">
        <v>7268</v>
      </c>
      <c r="AO1586" s="142" t="s">
        <v>4438</v>
      </c>
      <c r="AP1586" s="134" t="str" cm="1">
        <f t="array" ref="AP1586:AV1586">_xlfn.TEXTSPLIT(AO1586,CHAR(10))</f>
        <v>( 訪看10 )第    791 号</v>
      </c>
      <c r="AQ1586" s="134" t="str">
        <v>( 訪看23 )第   1160 号</v>
      </c>
      <c r="AR1586" s="134" t="str">
        <v>( 訪看24 )第   1120 号</v>
      </c>
      <c r="AS1586" s="134" t="str">
        <v>( 訪看25 )第   1205 号</v>
      </c>
      <c r="AT1586" s="134" t="str">
        <v>( 訪看34 )第    364 号</v>
      </c>
      <c r="AU1586" s="134" t="str">
        <v>( 訪ベⅠ１ )第    634 号</v>
      </c>
      <c r="AV1586" s="134" t="str">
        <v>( 訪看41 )第    468 号</v>
      </c>
      <c r="BM1586" s="134" t="s">
        <v>13723</v>
      </c>
      <c r="BN1586" s="134" t="s">
        <v>13724</v>
      </c>
      <c r="BO1586" s="134" t="s">
        <v>13725</v>
      </c>
      <c r="BP1586" s="134" t="s">
        <v>13726</v>
      </c>
      <c r="BQ1586" s="134" t="s">
        <v>13727</v>
      </c>
      <c r="BR1586" s="134" t="s">
        <v>13728</v>
      </c>
      <c r="BS1586" s="134" t="s">
        <v>13729</v>
      </c>
    </row>
    <row r="1587" spans="1:74" ht="45.95" customHeight="1" thickBot="1">
      <c r="A1587" s="133"/>
      <c r="B1587" s="184"/>
      <c r="C1587" s="140" t="s">
        <v>4440</v>
      </c>
      <c r="D1587" s="184"/>
      <c r="E1587" s="174" t="s">
        <v>4441</v>
      </c>
      <c r="F1587" s="174"/>
      <c r="G1587" s="184"/>
      <c r="H1587" s="175" t="s">
        <v>4442</v>
      </c>
      <c r="I1587" s="175"/>
      <c r="J1587" s="184"/>
      <c r="K1587" s="175" t="s">
        <v>4443</v>
      </c>
      <c r="L1587" s="175"/>
      <c r="M1587" s="184"/>
      <c r="N1587" s="182" t="s">
        <v>4444</v>
      </c>
      <c r="O1587" s="182"/>
      <c r="P1587" s="184"/>
      <c r="Q1587" s="141" t="s">
        <v>4445</v>
      </c>
      <c r="R1587" s="184"/>
      <c r="S1587" s="173" t="s">
        <v>4446</v>
      </c>
      <c r="T1587" s="173"/>
      <c r="U1587" s="173"/>
      <c r="V1587" s="173"/>
      <c r="W1587" s="184"/>
      <c r="X1587" s="133"/>
      <c r="Y1587" s="133"/>
      <c r="AB1587" s="134" t="s">
        <v>9682</v>
      </c>
      <c r="AC1587" s="146" t="str" cm="1">
        <f t="array" ref="AC1587:AD1587">_xlfn.TEXTSPLIT(H1587,CHAR(10))</f>
        <v>株式会社Ｎｅｓｔｌｉｎｋ</v>
      </c>
      <c r="AD1587" s="146" t="str">
        <v>訪問看護ステーションはぁと</v>
      </c>
      <c r="AE1587" s="146" t="s">
        <v>8574</v>
      </c>
      <c r="AF1587" s="134" t="s">
        <v>8575</v>
      </c>
      <c r="AG1587" s="134" t="str" cm="1">
        <f t="array" ref="AG1587">_xlfn.TEXTJOIN(",",TRUE,_xlfn._xlws.FILTER(市町村コード!$B$2:$B$186,ISNUMBER(SEARCH(市町村コード!$B$2:$B$186,K1587))))</f>
        <v>松前町</v>
      </c>
      <c r="AH1587" s="134" t="s">
        <v>6750</v>
      </c>
      <c r="AI1587" s="134" t="str">
        <f t="shared" si="48"/>
        <v xml:space="preserve">
松前郡松前町朝日４９５番２号</v>
      </c>
      <c r="AJ1587" s="134" t="str">
        <f t="shared" si="49"/>
        <v>〒049－1517</v>
      </c>
      <c r="AK1587" s="134" t="s">
        <v>7275</v>
      </c>
      <c r="AO1587" s="142" t="s">
        <v>4445</v>
      </c>
      <c r="AP1587" s="134" t="str" cm="1">
        <f t="array" ref="AP1587:AR1587">_xlfn.TEXTSPLIT(AO1587,CHAR(10))</f>
        <v>( 訪看24 )第   1137 号</v>
      </c>
      <c r="AQ1587" s="134" t="str">
        <v>( 訪看25 )第   1223 号</v>
      </c>
      <c r="AR1587" s="134" t="str">
        <v>( 訪看41 )第    490 号</v>
      </c>
      <c r="BM1587" s="134" t="s">
        <v>13730</v>
      </c>
      <c r="BN1587" s="134" t="s">
        <v>13731</v>
      </c>
      <c r="BO1587" s="134" t="s">
        <v>13732</v>
      </c>
    </row>
    <row r="1588" spans="1:74" ht="75" customHeight="1" thickBot="1">
      <c r="A1588" s="133"/>
      <c r="B1588" s="184"/>
      <c r="C1588" s="140" t="s">
        <v>4447</v>
      </c>
      <c r="D1588" s="184"/>
      <c r="E1588" s="174" t="s">
        <v>4448</v>
      </c>
      <c r="F1588" s="174"/>
      <c r="G1588" s="184"/>
      <c r="H1588" s="175" t="s">
        <v>4449</v>
      </c>
      <c r="I1588" s="175"/>
      <c r="J1588" s="184"/>
      <c r="K1588" s="175" t="s">
        <v>4387</v>
      </c>
      <c r="L1588" s="175"/>
      <c r="M1588" s="184"/>
      <c r="N1588" s="182" t="s">
        <v>4450</v>
      </c>
      <c r="O1588" s="182"/>
      <c r="P1588" s="184"/>
      <c r="Q1588" s="141" t="s">
        <v>4451</v>
      </c>
      <c r="R1588" s="184"/>
      <c r="S1588" s="173" t="s">
        <v>4452</v>
      </c>
      <c r="T1588" s="173"/>
      <c r="U1588" s="173"/>
      <c r="V1588" s="173"/>
      <c r="W1588" s="184"/>
      <c r="X1588" s="133"/>
      <c r="Y1588" s="133"/>
      <c r="AB1588" s="134" t="s">
        <v>9683</v>
      </c>
      <c r="AC1588" s="146" t="str" cm="1">
        <f t="array" ref="AC1588:AD1588">_xlfn.TEXTSPLIT(H1588,CHAR(10))</f>
        <v>合同会社サムハラ</v>
      </c>
      <c r="AD1588" s="146" t="str">
        <v>サムハラ巡回ケアセンター</v>
      </c>
      <c r="AE1588" s="146" t="s">
        <v>8558</v>
      </c>
      <c r="AF1588" s="134" t="s">
        <v>8576</v>
      </c>
      <c r="AG1588" s="134" t="str" cm="1">
        <f t="array" ref="AG1588">_xlfn.TEXTJOIN(",",TRUE,_xlfn._xlws.FILTER(市町村コード!$B$2:$B$186,ISNUMBER(SEARCH(市町村コード!$B$2:$B$186,K1588))))</f>
        <v>森町</v>
      </c>
      <c r="AH1588" s="134" t="s">
        <v>6756</v>
      </c>
      <c r="AI1588" s="134" t="str">
        <f t="shared" si="48"/>
        <v xml:space="preserve">
茅部郡森町字本町４５番地１</v>
      </c>
      <c r="AJ1588" s="134" t="str">
        <f t="shared" si="49"/>
        <v>〒049－2325</v>
      </c>
      <c r="AK1588" s="134" t="s">
        <v>7271</v>
      </c>
      <c r="AO1588" s="142" t="s">
        <v>4451</v>
      </c>
      <c r="AP1588" s="134" t="str" cm="1">
        <f t="array" ref="AP1588:AU1588">_xlfn.TEXTSPLIT(AO1588,CHAR(10))</f>
        <v>( 訪看24 )第    871 号</v>
      </c>
      <c r="AQ1588" s="134" t="str">
        <v>( 訪看25 )第    943 号</v>
      </c>
      <c r="AR1588" s="134" t="str">
        <v>( 訪看34 )第     51 号</v>
      </c>
      <c r="AS1588" s="134" t="str">
        <v>( 訪ベⅠ１ )第     79 号</v>
      </c>
      <c r="AT1588" s="134" t="str">
        <v>( 訪ベⅠ１注 )第    188 号</v>
      </c>
      <c r="AU1588" s="134" t="str">
        <v>( 訪看41 )第    322 号</v>
      </c>
      <c r="BM1588" s="134" t="s">
        <v>13733</v>
      </c>
      <c r="BN1588" s="134" t="s">
        <v>13734</v>
      </c>
      <c r="BO1588" s="134" t="s">
        <v>13735</v>
      </c>
      <c r="BP1588" s="134" t="s">
        <v>13736</v>
      </c>
      <c r="BQ1588" s="134" t="s">
        <v>13737</v>
      </c>
      <c r="BR1588" s="134" t="s">
        <v>13738</v>
      </c>
    </row>
    <row r="1589" spans="1:74" ht="45.95" customHeight="1" thickBot="1">
      <c r="A1589" s="133"/>
      <c r="B1589" s="184"/>
      <c r="C1589" s="140" t="s">
        <v>4453</v>
      </c>
      <c r="D1589" s="184"/>
      <c r="E1589" s="174" t="s">
        <v>4454</v>
      </c>
      <c r="F1589" s="174"/>
      <c r="G1589" s="184"/>
      <c r="H1589" s="175" t="s">
        <v>4455</v>
      </c>
      <c r="I1589" s="175"/>
      <c r="J1589" s="184"/>
      <c r="K1589" s="175" t="s">
        <v>4456</v>
      </c>
      <c r="L1589" s="175"/>
      <c r="M1589" s="184"/>
      <c r="N1589" s="182" t="s">
        <v>4457</v>
      </c>
      <c r="O1589" s="182"/>
      <c r="P1589" s="184"/>
      <c r="Q1589" s="141" t="s">
        <v>4458</v>
      </c>
      <c r="R1589" s="184"/>
      <c r="S1589" s="173" t="s">
        <v>4459</v>
      </c>
      <c r="T1589" s="173"/>
      <c r="U1589" s="173"/>
      <c r="V1589" s="173"/>
      <c r="W1589" s="184"/>
      <c r="X1589" s="133"/>
      <c r="Y1589" s="133"/>
      <c r="AB1589" s="134" t="s">
        <v>9684</v>
      </c>
      <c r="AC1589" s="146" t="str" cm="1">
        <f t="array" ref="AC1589:AD1589">_xlfn.TEXTSPLIT(H1589,CHAR(10))</f>
        <v>株式会社Ｇｒｅｅｎｎｅｓｔ</v>
      </c>
      <c r="AD1589" s="146" t="str">
        <v>訪問看護ステーションさくら</v>
      </c>
      <c r="AE1589" s="146" t="s">
        <v>8577</v>
      </c>
      <c r="AF1589" s="134" t="s">
        <v>8578</v>
      </c>
      <c r="AG1589" s="134" t="str" cm="1">
        <f t="array" ref="AG1589">_xlfn.TEXTJOIN(",",TRUE,_xlfn._xlws.FILTER(市町村コード!$B$2:$B$186,ISNUMBER(SEARCH(市町村コード!$B$2:$B$186,K1589))))</f>
        <v>北斗市</v>
      </c>
      <c r="AH1589" s="134" t="s">
        <v>6747</v>
      </c>
      <c r="AI1589" s="134" t="str">
        <f t="shared" si="48"/>
        <v xml:space="preserve">
北斗市七重浜３丁目１１番２号ヴェスナーⅠ　２０５号</v>
      </c>
      <c r="AJ1589" s="134" t="str">
        <f t="shared" si="49"/>
        <v>〒049－0111</v>
      </c>
      <c r="AK1589" s="134" t="s">
        <v>7265</v>
      </c>
      <c r="AO1589" s="142" t="s">
        <v>4458</v>
      </c>
      <c r="AP1589" s="134" t="str" cm="1">
        <f t="array" ref="AP1589:AS1589">_xlfn.TEXTSPLIT(AO1589,CHAR(10))</f>
        <v>( 訪看10 )第    750 号</v>
      </c>
      <c r="AQ1589" s="134" t="str">
        <v>( 訪看23 )第    833 号</v>
      </c>
      <c r="AR1589" s="134" t="str">
        <v>( 訪看25 )第    907 号</v>
      </c>
      <c r="AS1589" s="134" t="str">
        <v>( 訪看40 )第    147 号</v>
      </c>
      <c r="BM1589" s="134" t="s">
        <v>13739</v>
      </c>
      <c r="BN1589" s="134" t="s">
        <v>13740</v>
      </c>
      <c r="BO1589" s="134" t="s">
        <v>13741</v>
      </c>
      <c r="BP1589" s="134" t="s">
        <v>13742</v>
      </c>
    </row>
    <row r="1590" spans="1:74" ht="60" customHeight="1" thickBot="1">
      <c r="A1590" s="133"/>
      <c r="B1590" s="184"/>
      <c r="C1590" s="133"/>
      <c r="D1590" s="184"/>
      <c r="E1590" s="133"/>
      <c r="F1590" s="133"/>
      <c r="G1590" s="184"/>
      <c r="H1590" s="133"/>
      <c r="I1590" s="133"/>
      <c r="J1590" s="184"/>
      <c r="K1590" s="133"/>
      <c r="L1590" s="133"/>
      <c r="M1590" s="184"/>
      <c r="N1590" s="133"/>
      <c r="O1590" s="133"/>
      <c r="P1590" s="184"/>
      <c r="Q1590" s="133"/>
      <c r="R1590" s="184"/>
      <c r="S1590" s="133"/>
      <c r="T1590" s="133"/>
      <c r="U1590" s="133"/>
      <c r="V1590" s="133"/>
      <c r="W1590" s="184"/>
      <c r="X1590" s="133"/>
      <c r="Y1590" s="133"/>
      <c r="AB1590" s="134" t="s">
        <v>6911</v>
      </c>
      <c r="AC1590" s="146" t="e" cm="1">
        <f t="array" ref="AC1590">_xlfn.TEXTSPLIT(H1590,CHAR(10))</f>
        <v>#VALUE!</v>
      </c>
      <c r="AD1590" s="146"/>
      <c r="AE1590" s="146" t="e">
        <v>#VALUE!</v>
      </c>
      <c r="AG1590" s="134" t="e" cm="1" vm="1">
        <f t="array" ref="AG1590">_xlfn.TEXTJOIN(",",TRUE,_xlfn._xlws.FILTER(市町村コード!$B$2:$B$186,ISNUMBER(SEARCH(市町村コード!$B$2:$B$186,K1590))))</f>
        <v>#VALUE!</v>
      </c>
      <c r="AH1590" s="134" t="e" vm="1">
        <v>#VALUE!</v>
      </c>
      <c r="AI1590" s="134" t="str">
        <f t="shared" si="48"/>
        <v/>
      </c>
      <c r="AJ1590" s="134" t="str">
        <f t="shared" si="49"/>
        <v/>
      </c>
      <c r="AK1590" s="134" t="s">
        <v>6911</v>
      </c>
      <c r="AO1590" s="133"/>
      <c r="AP1590" s="134" t="e" cm="1">
        <f t="array" ref="AP1590">_xlfn.TEXTSPLIT(AO1590,CHAR(10))</f>
        <v>#VALUE!</v>
      </c>
      <c r="BM1590" s="134" t="e">
        <v>#VALUE!</v>
      </c>
    </row>
    <row r="1591" spans="1:74" ht="0.95" customHeight="1">
      <c r="A1591" s="133"/>
      <c r="B1591" s="183"/>
      <c r="C1591" s="183"/>
      <c r="D1591" s="183"/>
      <c r="E1591" s="183"/>
      <c r="F1591" s="183"/>
      <c r="G1591" s="183"/>
      <c r="H1591" s="183"/>
      <c r="I1591" s="183"/>
      <c r="J1591" s="183"/>
      <c r="K1591" s="183"/>
      <c r="L1591" s="183"/>
      <c r="M1591" s="183"/>
      <c r="N1591" s="183"/>
      <c r="O1591" s="183"/>
      <c r="P1591" s="183"/>
      <c r="Q1591" s="183"/>
      <c r="R1591" s="183"/>
      <c r="S1591" s="183"/>
      <c r="T1591" s="183"/>
      <c r="U1591" s="183"/>
      <c r="V1591" s="183"/>
      <c r="W1591" s="133"/>
      <c r="X1591" s="133"/>
      <c r="Y1591" s="133"/>
      <c r="AB1591" s="134" t="s">
        <v>6911</v>
      </c>
      <c r="AC1591" s="146" t="e" cm="1">
        <f t="array" ref="AC1591">_xlfn.TEXTSPLIT(H1591,CHAR(10))</f>
        <v>#VALUE!</v>
      </c>
      <c r="AD1591" s="146"/>
      <c r="AE1591" s="146" t="e">
        <v>#VALUE!</v>
      </c>
      <c r="AG1591" s="134" t="e" cm="1" vm="1">
        <f t="array" ref="AG1591">_xlfn.TEXTJOIN(",",TRUE,_xlfn._xlws.FILTER(市町村コード!$B$2:$B$186,ISNUMBER(SEARCH(市町村コード!$B$2:$B$186,K1591))))</f>
        <v>#VALUE!</v>
      </c>
      <c r="AH1591" s="134" t="e" vm="1">
        <v>#VALUE!</v>
      </c>
      <c r="AI1591" s="134" t="str">
        <f t="shared" si="48"/>
        <v/>
      </c>
      <c r="AJ1591" s="134" t="str">
        <f t="shared" si="49"/>
        <v/>
      </c>
      <c r="AK1591" s="134" t="s">
        <v>6911</v>
      </c>
      <c r="AP1591" s="134" t="e" cm="1">
        <f t="array" ref="AP1591">_xlfn.TEXTSPLIT(AO1591,CHAR(10))</f>
        <v>#VALUE!</v>
      </c>
      <c r="BM1591" s="134" t="e">
        <v>#VALUE!</v>
      </c>
    </row>
    <row r="1592" spans="1:74" ht="60" customHeight="1">
      <c r="A1592" s="133"/>
      <c r="B1592" s="133"/>
      <c r="C1592" s="133"/>
      <c r="D1592" s="133"/>
      <c r="E1592" s="133"/>
      <c r="F1592" s="133"/>
      <c r="G1592" s="133"/>
      <c r="H1592" s="133"/>
      <c r="I1592" s="133"/>
      <c r="J1592" s="133"/>
      <c r="K1592" s="133"/>
      <c r="L1592" s="133"/>
      <c r="M1592" s="133"/>
      <c r="N1592" s="133"/>
      <c r="O1592" s="133"/>
      <c r="P1592" s="133"/>
      <c r="Q1592" s="133"/>
      <c r="R1592" s="133"/>
      <c r="S1592" s="133"/>
      <c r="T1592" s="133"/>
      <c r="U1592" s="133"/>
      <c r="V1592" s="133"/>
      <c r="W1592" s="133"/>
      <c r="X1592" s="133"/>
      <c r="Y1592" s="133"/>
      <c r="AB1592" s="134" t="s">
        <v>6911</v>
      </c>
      <c r="AC1592" s="146" t="e" cm="1">
        <f t="array" ref="AC1592">_xlfn.TEXTSPLIT(H1592,CHAR(10))</f>
        <v>#VALUE!</v>
      </c>
      <c r="AD1592" s="146"/>
      <c r="AE1592" s="146" t="e">
        <v>#VALUE!</v>
      </c>
      <c r="AG1592" s="134" t="e" cm="1" vm="1">
        <f t="array" ref="AG1592">_xlfn.TEXTJOIN(",",TRUE,_xlfn._xlws.FILTER(市町村コード!$B$2:$B$186,ISNUMBER(SEARCH(市町村コード!$B$2:$B$186,K1592))))</f>
        <v>#VALUE!</v>
      </c>
      <c r="AH1592" s="134" t="e" vm="1">
        <v>#VALUE!</v>
      </c>
      <c r="AI1592" s="134" t="str">
        <f t="shared" si="48"/>
        <v/>
      </c>
      <c r="AJ1592" s="134" t="str">
        <f t="shared" si="49"/>
        <v/>
      </c>
      <c r="AK1592" s="134" t="s">
        <v>6911</v>
      </c>
      <c r="AO1592" s="133"/>
      <c r="AP1592" s="134" t="e" cm="1">
        <f t="array" ref="AP1592">_xlfn.TEXTSPLIT(AO1592,CHAR(10))</f>
        <v>#VALUE!</v>
      </c>
      <c r="BM1592" s="134" t="e">
        <v>#VALUE!</v>
      </c>
    </row>
    <row r="1593" spans="1:74" ht="12" customHeight="1">
      <c r="A1593" s="133"/>
      <c r="B1593" s="133"/>
      <c r="C1593" s="133"/>
      <c r="D1593" s="133"/>
      <c r="E1593" s="133"/>
      <c r="F1593" s="133"/>
      <c r="G1593" s="133"/>
      <c r="H1593" s="133"/>
      <c r="I1593" s="133"/>
      <c r="J1593" s="133"/>
      <c r="K1593" s="133"/>
      <c r="L1593" s="133"/>
      <c r="M1593" s="133"/>
      <c r="N1593" s="133"/>
      <c r="O1593" s="133"/>
      <c r="P1593" s="133"/>
      <c r="Q1593" s="133"/>
      <c r="R1593" s="133"/>
      <c r="S1593" s="133"/>
      <c r="T1593" s="133"/>
      <c r="U1593" s="133"/>
      <c r="V1593" s="133"/>
      <c r="W1593" s="133"/>
      <c r="X1593" s="133"/>
      <c r="Y1593" s="133"/>
      <c r="AB1593" s="134" t="s">
        <v>6911</v>
      </c>
      <c r="AC1593" s="146" t="e" cm="1">
        <f t="array" ref="AC1593">_xlfn.TEXTSPLIT(H1593,CHAR(10))</f>
        <v>#VALUE!</v>
      </c>
      <c r="AD1593" s="146"/>
      <c r="AE1593" s="146" t="e">
        <v>#VALUE!</v>
      </c>
      <c r="AG1593" s="134" t="e" cm="1" vm="1">
        <f t="array" ref="AG1593">_xlfn.TEXTJOIN(",",TRUE,_xlfn._xlws.FILTER(市町村コード!$B$2:$B$186,ISNUMBER(SEARCH(市町村コード!$B$2:$B$186,K1593))))</f>
        <v>#VALUE!</v>
      </c>
      <c r="AH1593" s="134" t="e" vm="1">
        <v>#VALUE!</v>
      </c>
      <c r="AI1593" s="134" t="str">
        <f t="shared" si="48"/>
        <v/>
      </c>
      <c r="AJ1593" s="134" t="str">
        <f t="shared" si="49"/>
        <v/>
      </c>
      <c r="AK1593" s="134" t="s">
        <v>6911</v>
      </c>
      <c r="AO1593" s="133"/>
      <c r="AP1593" s="134" t="e" cm="1">
        <f t="array" ref="AP1593">_xlfn.TEXTSPLIT(AO1593,CHAR(10))</f>
        <v>#VALUE!</v>
      </c>
      <c r="BM1593" s="134" t="e">
        <v>#VALUE!</v>
      </c>
    </row>
    <row r="1594" spans="1:74" ht="8.1" customHeight="1">
      <c r="A1594" s="133"/>
      <c r="B1594" s="133"/>
      <c r="C1594" s="133"/>
      <c r="D1594" s="133"/>
      <c r="E1594" s="133"/>
      <c r="F1594" s="133"/>
      <c r="G1594" s="133"/>
      <c r="H1594" s="133"/>
      <c r="I1594" s="178" t="s">
        <v>476</v>
      </c>
      <c r="J1594" s="178"/>
      <c r="K1594" s="178"/>
      <c r="L1594" s="133"/>
      <c r="M1594" s="133"/>
      <c r="N1594" s="133"/>
      <c r="O1594" s="133"/>
      <c r="P1594" s="133"/>
      <c r="Q1594" s="133"/>
      <c r="R1594" s="133"/>
      <c r="S1594" s="133"/>
      <c r="T1594" s="133"/>
      <c r="U1594" s="133"/>
      <c r="V1594" s="133"/>
      <c r="W1594" s="133"/>
      <c r="X1594" s="133"/>
      <c r="Y1594" s="133"/>
      <c r="AB1594" s="134" t="s">
        <v>6911</v>
      </c>
      <c r="AC1594" s="146" t="e" cm="1">
        <f t="array" ref="AC1594">_xlfn.TEXTSPLIT(H1594,CHAR(10))</f>
        <v>#VALUE!</v>
      </c>
      <c r="AD1594" s="146"/>
      <c r="AE1594" s="146" t="e">
        <v>#VALUE!</v>
      </c>
      <c r="AG1594" s="134" t="e" cm="1" vm="1">
        <f t="array" ref="AG1594">_xlfn.TEXTJOIN(",",TRUE,_xlfn._xlws.FILTER(市町村コード!$B$2:$B$186,ISNUMBER(SEARCH(市町村コード!$B$2:$B$186,K1594))))</f>
        <v>#VALUE!</v>
      </c>
      <c r="AH1594" s="134" t="e" vm="1">
        <v>#VALUE!</v>
      </c>
      <c r="AI1594" s="134" t="str">
        <f t="shared" si="48"/>
        <v/>
      </c>
      <c r="AJ1594" s="134" t="str">
        <f t="shared" si="49"/>
        <v/>
      </c>
      <c r="AK1594" s="134" t="s">
        <v>6911</v>
      </c>
      <c r="AO1594" s="133"/>
      <c r="AP1594" s="134" t="e" cm="1">
        <f t="array" ref="AP1594">_xlfn.TEXTSPLIT(AO1594,CHAR(10))</f>
        <v>#VALUE!</v>
      </c>
      <c r="BM1594" s="134" t="e">
        <v>#VALUE!</v>
      </c>
    </row>
    <row r="1595" spans="1:74" ht="12" customHeight="1">
      <c r="A1595" s="133"/>
      <c r="B1595" s="179"/>
      <c r="C1595" s="179"/>
      <c r="D1595" s="179"/>
      <c r="E1595" s="179"/>
      <c r="F1595" s="133"/>
      <c r="G1595" s="133"/>
      <c r="H1595" s="133"/>
      <c r="I1595" s="178"/>
      <c r="J1595" s="178"/>
      <c r="K1595" s="178"/>
      <c r="L1595" s="133"/>
      <c r="M1595" s="133"/>
      <c r="N1595" s="133"/>
      <c r="O1595" s="133"/>
      <c r="P1595" s="133"/>
      <c r="Q1595" s="133"/>
      <c r="R1595" s="133"/>
      <c r="S1595" s="133"/>
      <c r="T1595" s="133"/>
      <c r="U1595" s="133"/>
      <c r="V1595" s="133"/>
      <c r="W1595" s="133"/>
      <c r="X1595" s="133"/>
      <c r="Y1595" s="133"/>
      <c r="AB1595" s="134" t="s">
        <v>6911</v>
      </c>
      <c r="AC1595" s="146" t="e" cm="1">
        <f t="array" ref="AC1595">_xlfn.TEXTSPLIT(H1595,CHAR(10))</f>
        <v>#VALUE!</v>
      </c>
      <c r="AD1595" s="146"/>
      <c r="AE1595" s="146" t="e">
        <v>#VALUE!</v>
      </c>
      <c r="AG1595" s="134" t="e" cm="1" vm="1">
        <f t="array" ref="AG1595">_xlfn.TEXTJOIN(",",TRUE,_xlfn._xlws.FILTER(市町村コード!$B$2:$B$186,ISNUMBER(SEARCH(市町村コード!$B$2:$B$186,K1595))))</f>
        <v>#VALUE!</v>
      </c>
      <c r="AH1595" s="134" t="e" vm="1">
        <v>#VALUE!</v>
      </c>
      <c r="AI1595" s="134" t="str">
        <f t="shared" si="48"/>
        <v/>
      </c>
      <c r="AJ1595" s="134" t="str">
        <f t="shared" si="49"/>
        <v/>
      </c>
      <c r="AK1595" s="134" t="s">
        <v>6911</v>
      </c>
      <c r="AO1595" s="133"/>
      <c r="AP1595" s="134" t="e" cm="1">
        <f t="array" ref="AP1595">_xlfn.TEXTSPLIT(AO1595,CHAR(10))</f>
        <v>#VALUE!</v>
      </c>
      <c r="BM1595" s="134" t="e">
        <v>#VALUE!</v>
      </c>
    </row>
    <row r="1596" spans="1:74" ht="14.1" customHeight="1">
      <c r="A1596" s="133"/>
      <c r="B1596" s="133"/>
      <c r="C1596" s="180" t="s">
        <v>477</v>
      </c>
      <c r="D1596" s="180"/>
      <c r="E1596" s="180"/>
      <c r="F1596" s="180"/>
      <c r="G1596" s="180"/>
      <c r="H1596" s="180"/>
      <c r="I1596" s="180"/>
      <c r="J1596" s="180"/>
      <c r="K1596" s="180"/>
      <c r="L1596" s="133"/>
      <c r="M1596" s="133"/>
      <c r="N1596" s="133"/>
      <c r="O1596" s="181" t="s">
        <v>478</v>
      </c>
      <c r="P1596" s="181"/>
      <c r="Q1596" s="181"/>
      <c r="R1596" s="181"/>
      <c r="S1596" s="181"/>
      <c r="T1596" s="135" t="s">
        <v>1189</v>
      </c>
      <c r="U1596" s="136" t="s">
        <v>480</v>
      </c>
      <c r="V1596" s="133"/>
      <c r="W1596" s="133"/>
      <c r="X1596" s="133"/>
      <c r="Y1596" s="133"/>
      <c r="AB1596" s="134" t="s">
        <v>6911</v>
      </c>
      <c r="AC1596" s="146" t="e" cm="1">
        <f t="array" ref="AC1596">_xlfn.TEXTSPLIT(H1596,CHAR(10))</f>
        <v>#VALUE!</v>
      </c>
      <c r="AD1596" s="146"/>
      <c r="AE1596" s="146" t="e">
        <v>#VALUE!</v>
      </c>
      <c r="AG1596" s="134" t="e" cm="1" vm="1">
        <f t="array" ref="AG1596">_xlfn.TEXTJOIN(",",TRUE,_xlfn._xlws.FILTER(市町村コード!$B$2:$B$186,ISNUMBER(SEARCH(市町村コード!$B$2:$B$186,K1596))))</f>
        <v>#VALUE!</v>
      </c>
      <c r="AH1596" s="134" t="e" vm="1">
        <v>#VALUE!</v>
      </c>
      <c r="AI1596" s="134" t="str">
        <f t="shared" si="48"/>
        <v/>
      </c>
      <c r="AJ1596" s="134" t="str">
        <f t="shared" si="49"/>
        <v/>
      </c>
      <c r="AK1596" s="134" t="s">
        <v>6911</v>
      </c>
      <c r="AP1596" s="134" t="e" cm="1">
        <f t="array" ref="AP1596">_xlfn.TEXTSPLIT(AO1596,CHAR(10))</f>
        <v>#VALUE!</v>
      </c>
      <c r="BM1596" s="134" t="e">
        <v>#VALUE!</v>
      </c>
    </row>
    <row r="1597" spans="1:74" ht="0.95" customHeight="1" thickBot="1">
      <c r="A1597" s="133"/>
      <c r="B1597" s="133"/>
      <c r="C1597" s="133"/>
      <c r="D1597" s="133"/>
      <c r="E1597" s="133"/>
      <c r="F1597" s="133"/>
      <c r="G1597" s="133"/>
      <c r="H1597" s="133"/>
      <c r="I1597" s="133"/>
      <c r="J1597" s="133"/>
      <c r="K1597" s="133"/>
      <c r="L1597" s="133"/>
      <c r="M1597" s="133"/>
      <c r="N1597" s="133"/>
      <c r="O1597" s="133"/>
      <c r="P1597" s="133"/>
      <c r="Q1597" s="133"/>
      <c r="R1597" s="133"/>
      <c r="S1597" s="133"/>
      <c r="T1597" s="133"/>
      <c r="U1597" s="133"/>
      <c r="V1597" s="133"/>
      <c r="W1597" s="133"/>
      <c r="X1597" s="133"/>
      <c r="Y1597" s="133"/>
      <c r="AB1597" s="134" t="s">
        <v>6911</v>
      </c>
      <c r="AC1597" s="146" t="e" cm="1">
        <f t="array" ref="AC1597">_xlfn.TEXTSPLIT(H1597,CHAR(10))</f>
        <v>#VALUE!</v>
      </c>
      <c r="AD1597" s="146"/>
      <c r="AE1597" s="146" t="e">
        <v>#VALUE!</v>
      </c>
      <c r="AG1597" s="134" t="e" cm="1" vm="1">
        <f t="array" ref="AG1597">_xlfn.TEXTJOIN(",",TRUE,_xlfn._xlws.FILTER(市町村コード!$B$2:$B$186,ISNUMBER(SEARCH(市町村コード!$B$2:$B$186,K1597))))</f>
        <v>#VALUE!</v>
      </c>
      <c r="AH1597" s="134" t="e" vm="1">
        <v>#VALUE!</v>
      </c>
      <c r="AI1597" s="134" t="str">
        <f t="shared" si="48"/>
        <v/>
      </c>
      <c r="AJ1597" s="134" t="str">
        <f t="shared" si="49"/>
        <v/>
      </c>
      <c r="AK1597" s="134" t="s">
        <v>6911</v>
      </c>
      <c r="AO1597" s="133"/>
      <c r="AP1597" s="134" t="e" cm="1">
        <f t="array" ref="AP1597">_xlfn.TEXTSPLIT(AO1597,CHAR(10))</f>
        <v>#VALUE!</v>
      </c>
      <c r="BM1597" s="134" t="e">
        <v>#VALUE!</v>
      </c>
    </row>
    <row r="1598" spans="1:74" ht="0.95" customHeight="1">
      <c r="A1598" s="133"/>
      <c r="B1598" s="176"/>
      <c r="C1598" s="176"/>
      <c r="D1598" s="176"/>
      <c r="E1598" s="176"/>
      <c r="F1598" s="176"/>
      <c r="G1598" s="176"/>
      <c r="H1598" s="176"/>
      <c r="I1598" s="176"/>
      <c r="J1598" s="176"/>
      <c r="K1598" s="176"/>
      <c r="L1598" s="176"/>
      <c r="M1598" s="176"/>
      <c r="N1598" s="176"/>
      <c r="O1598" s="176"/>
      <c r="P1598" s="176"/>
      <c r="Q1598" s="176"/>
      <c r="R1598" s="176"/>
      <c r="S1598" s="176"/>
      <c r="T1598" s="176"/>
      <c r="U1598" s="176"/>
      <c r="V1598" s="176"/>
      <c r="W1598" s="176"/>
      <c r="X1598" s="133"/>
      <c r="Y1598" s="133"/>
      <c r="AB1598" s="134" t="s">
        <v>6911</v>
      </c>
      <c r="AC1598" s="146" t="e" cm="1">
        <f t="array" ref="AC1598">_xlfn.TEXTSPLIT(H1598,CHAR(10))</f>
        <v>#VALUE!</v>
      </c>
      <c r="AD1598" s="146"/>
      <c r="AE1598" s="146" t="e">
        <v>#VALUE!</v>
      </c>
      <c r="AG1598" s="134" t="e" cm="1" vm="1">
        <f t="array" ref="AG1598">_xlfn.TEXTJOIN(",",TRUE,_xlfn._xlws.FILTER(市町村コード!$B$2:$B$186,ISNUMBER(SEARCH(市町村コード!$B$2:$B$186,K1598))))</f>
        <v>#VALUE!</v>
      </c>
      <c r="AH1598" s="134" t="e" vm="1">
        <v>#VALUE!</v>
      </c>
      <c r="AI1598" s="134" t="str">
        <f t="shared" si="48"/>
        <v/>
      </c>
      <c r="AJ1598" s="134" t="str">
        <f t="shared" si="49"/>
        <v/>
      </c>
      <c r="AK1598" s="134" t="s">
        <v>6911</v>
      </c>
      <c r="AP1598" s="134" t="e" cm="1">
        <f t="array" ref="AP1598">_xlfn.TEXTSPLIT(AO1598,CHAR(10))</f>
        <v>#VALUE!</v>
      </c>
      <c r="BM1598" s="134" t="e">
        <v>#VALUE!</v>
      </c>
    </row>
    <row r="1599" spans="1:74" ht="15.95" customHeight="1" thickBot="1">
      <c r="A1599" s="133"/>
      <c r="B1599" s="137"/>
      <c r="C1599" s="138" t="s">
        <v>481</v>
      </c>
      <c r="D1599" s="137"/>
      <c r="E1599" s="177" t="s">
        <v>482</v>
      </c>
      <c r="F1599" s="177"/>
      <c r="G1599" s="137"/>
      <c r="H1599" s="177" t="s">
        <v>483</v>
      </c>
      <c r="I1599" s="177"/>
      <c r="J1599" s="137"/>
      <c r="K1599" s="177" t="s">
        <v>484</v>
      </c>
      <c r="L1599" s="177"/>
      <c r="M1599" s="137"/>
      <c r="N1599" s="177" t="s">
        <v>485</v>
      </c>
      <c r="O1599" s="177"/>
      <c r="P1599" s="137"/>
      <c r="Q1599" s="139" t="s">
        <v>486</v>
      </c>
      <c r="R1599" s="137"/>
      <c r="S1599" s="177" t="s">
        <v>487</v>
      </c>
      <c r="T1599" s="177"/>
      <c r="U1599" s="177"/>
      <c r="V1599" s="177"/>
      <c r="W1599" s="137"/>
      <c r="X1599" s="133"/>
      <c r="Y1599" s="133"/>
      <c r="AB1599" s="134" t="s">
        <v>482</v>
      </c>
      <c r="AC1599" s="146" t="str" cm="1">
        <f t="array" ref="AC1599">_xlfn.TEXTSPLIT(H1599,CHAR(10))</f>
        <v>事業者名/事業所名</v>
      </c>
      <c r="AD1599" s="146"/>
      <c r="AE1599" s="146" t="s">
        <v>483</v>
      </c>
      <c r="AG1599" s="134" t="e" cm="1" vm="1">
        <f t="array" ref="AG1599">_xlfn.TEXTJOIN(",",TRUE,_xlfn._xlws.FILTER(市町村コード!$B$2:$B$186,ISNUMBER(SEARCH(市町村コード!$B$2:$B$186,K1599))))</f>
        <v>#VALUE!</v>
      </c>
      <c r="AH1599" s="134" t="e" vm="1">
        <v>#VALUE!</v>
      </c>
      <c r="AI1599" s="134" t="str">
        <f t="shared" si="48"/>
        <v/>
      </c>
      <c r="AJ1599" s="134" t="str">
        <f t="shared" si="49"/>
        <v>事業所所在地</v>
      </c>
      <c r="AK1599" s="134" t="s">
        <v>484</v>
      </c>
      <c r="AO1599" s="139" t="s">
        <v>486</v>
      </c>
      <c r="AP1599" s="134" t="str" cm="1">
        <f t="array" ref="AP1599">_xlfn.TEXTSPLIT(AO1599,CHAR(10))</f>
        <v>受理番号</v>
      </c>
      <c r="BM1599" s="134" t="s">
        <v>486</v>
      </c>
    </row>
    <row r="1600" spans="1:74" ht="84" customHeight="1" thickBot="1">
      <c r="A1600" s="133"/>
      <c r="B1600" s="184"/>
      <c r="C1600" s="140" t="s">
        <v>4460</v>
      </c>
      <c r="D1600" s="184"/>
      <c r="E1600" s="174" t="s">
        <v>4461</v>
      </c>
      <c r="F1600" s="174"/>
      <c r="G1600" s="184"/>
      <c r="H1600" s="175" t="s">
        <v>4462</v>
      </c>
      <c r="I1600" s="175"/>
      <c r="J1600" s="184"/>
      <c r="K1600" s="175" t="s">
        <v>4463</v>
      </c>
      <c r="L1600" s="175"/>
      <c r="M1600" s="184"/>
      <c r="N1600" s="182" t="s">
        <v>4464</v>
      </c>
      <c r="O1600" s="182"/>
      <c r="P1600" s="184"/>
      <c r="Q1600" s="141" t="s">
        <v>4465</v>
      </c>
      <c r="R1600" s="184"/>
      <c r="S1600" s="173" t="s">
        <v>4466</v>
      </c>
      <c r="T1600" s="173"/>
      <c r="U1600" s="173"/>
      <c r="V1600" s="173"/>
      <c r="W1600" s="184"/>
      <c r="X1600" s="133"/>
      <c r="Y1600" s="133"/>
      <c r="AB1600" s="134" t="s">
        <v>9685</v>
      </c>
      <c r="AC1600" s="146" t="str" cm="1">
        <f t="array" ref="AC1600:AD1600">_xlfn.TEXTSPLIT(H1600,CHAR(10))</f>
        <v>医療法人　やわらぎ会</v>
      </c>
      <c r="AD1600" s="146" t="str">
        <v>訪問看護ステーションやわらぎ</v>
      </c>
      <c r="AE1600" s="146" t="s">
        <v>8579</v>
      </c>
      <c r="AF1600" s="134" t="s">
        <v>8580</v>
      </c>
      <c r="AG1600" s="134" t="str" cm="1">
        <f t="array" ref="AG1600">_xlfn.TEXTJOIN(",",TRUE,_xlfn._xlws.FILTER(市町村コード!$B$2:$B$186,ISNUMBER(SEARCH(市町村コード!$B$2:$B$186,K1600))))</f>
        <v>北斗市</v>
      </c>
      <c r="AH1600" s="134" t="s">
        <v>6747</v>
      </c>
      <c r="AI1600" s="134" t="str">
        <f t="shared" si="48"/>
        <v xml:space="preserve">
北斗市追分５丁目３番１３号</v>
      </c>
      <c r="AJ1600" s="134" t="str">
        <f t="shared" si="49"/>
        <v>〒049－0101</v>
      </c>
      <c r="AK1600" s="134" t="s">
        <v>7276</v>
      </c>
      <c r="AO1600" s="142" t="s">
        <v>4465</v>
      </c>
      <c r="AP1600" s="134" t="str" cm="1">
        <f t="array" ref="AP1600:AW1600">_xlfn.TEXTSPLIT(AO1600,CHAR(10))</f>
        <v>( 訪看10 )第    708 号</v>
      </c>
      <c r="AQ1600" s="134" t="str">
        <v>( 訪看23 )第   1097 号</v>
      </c>
      <c r="AR1600" s="134" t="str">
        <v>( 訪看24 )第   1043 号</v>
      </c>
      <c r="AS1600" s="134" t="str">
        <v>( 訪看25 )第   1123 号</v>
      </c>
      <c r="AT1600" s="134" t="str">
        <v>( 訪看27 )第    403 号</v>
      </c>
      <c r="AU1600" s="134" t="str">
        <v>( 訪看28 )第    268 号</v>
      </c>
      <c r="AV1600" s="134" t="str">
        <v>( 訪ベⅠ１ )第    418 号</v>
      </c>
      <c r="AW1600" s="134" t="str">
        <v>( 訪看41 )第    379 号</v>
      </c>
      <c r="BM1600" s="134" t="s">
        <v>13743</v>
      </c>
      <c r="BN1600" s="134" t="s">
        <v>13744</v>
      </c>
      <c r="BO1600" s="134" t="s">
        <v>13745</v>
      </c>
      <c r="BP1600" s="134" t="s">
        <v>13746</v>
      </c>
      <c r="BQ1600" s="134" t="s">
        <v>13747</v>
      </c>
      <c r="BR1600" s="134" t="s">
        <v>13748</v>
      </c>
      <c r="BS1600" s="134" t="s">
        <v>13749</v>
      </c>
      <c r="BT1600" s="134" t="s">
        <v>13750</v>
      </c>
    </row>
    <row r="1601" spans="1:73" ht="45.95" customHeight="1" thickBot="1">
      <c r="A1601" s="133"/>
      <c r="B1601" s="184"/>
      <c r="C1601" s="140" t="s">
        <v>4467</v>
      </c>
      <c r="D1601" s="184"/>
      <c r="E1601" s="174" t="s">
        <v>4468</v>
      </c>
      <c r="F1601" s="174"/>
      <c r="G1601" s="184"/>
      <c r="H1601" s="175" t="s">
        <v>4469</v>
      </c>
      <c r="I1601" s="175"/>
      <c r="J1601" s="184"/>
      <c r="K1601" s="175" t="s">
        <v>4470</v>
      </c>
      <c r="L1601" s="175"/>
      <c r="M1601" s="184"/>
      <c r="N1601" s="182" t="s">
        <v>4471</v>
      </c>
      <c r="O1601" s="182"/>
      <c r="P1601" s="184"/>
      <c r="Q1601" s="141" t="s">
        <v>4472</v>
      </c>
      <c r="R1601" s="184"/>
      <c r="S1601" s="173" t="s">
        <v>4473</v>
      </c>
      <c r="T1601" s="173"/>
      <c r="U1601" s="173"/>
      <c r="V1601" s="173"/>
      <c r="W1601" s="184"/>
      <c r="X1601" s="133"/>
      <c r="Y1601" s="133"/>
      <c r="AB1601" s="134" t="s">
        <v>9686</v>
      </c>
      <c r="AC1601" s="146" t="str" cm="1">
        <f t="array" ref="AC1601:AD1601">_xlfn.TEXTSPLIT(H1601,CHAR(10))</f>
        <v>株式会社　けあるーぷ</v>
      </c>
      <c r="AD1601" s="146" t="str">
        <v>定期巡回随時対応型訪問介護看護けあるーぷ</v>
      </c>
      <c r="AE1601" s="146" t="s">
        <v>8581</v>
      </c>
      <c r="AF1601" s="134" t="s">
        <v>8582</v>
      </c>
      <c r="AG1601" s="134" t="str" cm="1">
        <f t="array" ref="AG1601">_xlfn.TEXTJOIN(",",TRUE,_xlfn._xlws.FILTER(市町村コード!$B$2:$B$186,ISNUMBER(SEARCH(市町村コード!$B$2:$B$186,K1601))))</f>
        <v>北斗市</v>
      </c>
      <c r="AH1601" s="134" t="s">
        <v>6747</v>
      </c>
      <c r="AI1601" s="134" t="str">
        <f t="shared" si="48"/>
        <v xml:space="preserve">
北斗市七重浜１丁目１０番３３号フローラ壱番館　２０３号室</v>
      </c>
      <c r="AJ1601" s="134" t="str">
        <f t="shared" si="49"/>
        <v>〒049－0111</v>
      </c>
      <c r="AK1601" s="134" t="s">
        <v>7265</v>
      </c>
      <c r="AO1601" s="142" t="s">
        <v>4472</v>
      </c>
      <c r="AP1601" s="134" t="str" cm="1">
        <f t="array" ref="AP1601:AR1601">_xlfn.TEXTSPLIT(AO1601,CHAR(10))</f>
        <v>( 訪看24 )第   1092 号</v>
      </c>
      <c r="AQ1601" s="134" t="str">
        <v>( 訪看25 )第   1176 号</v>
      </c>
      <c r="AR1601" s="134" t="str">
        <v>( 訪看41 )第    460 号</v>
      </c>
      <c r="BM1601" s="134" t="s">
        <v>13751</v>
      </c>
      <c r="BN1601" s="134" t="s">
        <v>13752</v>
      </c>
      <c r="BO1601" s="134" t="s">
        <v>13753</v>
      </c>
    </row>
    <row r="1602" spans="1:73" ht="66" customHeight="1" thickBot="1">
      <c r="A1602" s="133"/>
      <c r="B1602" s="184"/>
      <c r="C1602" s="140" t="s">
        <v>4474</v>
      </c>
      <c r="D1602" s="184"/>
      <c r="E1602" s="174" t="s">
        <v>4475</v>
      </c>
      <c r="F1602" s="174"/>
      <c r="G1602" s="184"/>
      <c r="H1602" s="175" t="s">
        <v>4476</v>
      </c>
      <c r="I1602" s="175"/>
      <c r="J1602" s="184"/>
      <c r="K1602" s="175" t="s">
        <v>4477</v>
      </c>
      <c r="L1602" s="175"/>
      <c r="M1602" s="184"/>
      <c r="N1602" s="182" t="s">
        <v>4478</v>
      </c>
      <c r="O1602" s="182"/>
      <c r="P1602" s="184"/>
      <c r="Q1602" s="141" t="s">
        <v>4479</v>
      </c>
      <c r="R1602" s="184"/>
      <c r="S1602" s="173" t="s">
        <v>4480</v>
      </c>
      <c r="T1602" s="173"/>
      <c r="U1602" s="173"/>
      <c r="V1602" s="173"/>
      <c r="W1602" s="184"/>
      <c r="X1602" s="133"/>
      <c r="Y1602" s="133"/>
      <c r="AB1602" s="134" t="s">
        <v>9687</v>
      </c>
      <c r="AC1602" s="146" t="str" cm="1">
        <f t="array" ref="AC1602:AD1602">_xlfn.TEXTSPLIT(H1602,CHAR(10))</f>
        <v>一般社団法人　北海道総合在宅ケア事業団</v>
      </c>
      <c r="AD1602" s="146" t="str">
        <v>一般社団法人北海道総合在宅ケア事業団江差地域訪問看護ステーション</v>
      </c>
      <c r="AE1602" s="146" t="s">
        <v>7562</v>
      </c>
      <c r="AF1602" s="134" t="s">
        <v>8583</v>
      </c>
      <c r="AG1602" s="134" t="str" cm="1">
        <f t="array" ref="AG1602">_xlfn.TEXTJOIN(",",TRUE,_xlfn._xlws.FILTER(市町村コード!$B$2:$B$186,ISNUMBER(SEARCH(市町村コード!$B$2:$B$186,K1602))))</f>
        <v>江差町</v>
      </c>
      <c r="AH1602" s="134" t="s">
        <v>6759</v>
      </c>
      <c r="AI1602" s="134" t="str">
        <f t="shared" si="48"/>
        <v xml:space="preserve">
檜山郡江差町字伏木戸町４８４番地北海道立江差病院４階</v>
      </c>
      <c r="AJ1602" s="134" t="str">
        <f t="shared" si="49"/>
        <v>〒043－0022</v>
      </c>
      <c r="AK1602" s="134" t="s">
        <v>7277</v>
      </c>
      <c r="AO1602" s="142" t="s">
        <v>4479</v>
      </c>
      <c r="AP1602" s="134" t="str" cm="1">
        <f t="array" ref="AP1602:AT1602">_xlfn.TEXTSPLIT(AO1602,CHAR(10))</f>
        <v>( 訪看10 )第     67 号</v>
      </c>
      <c r="AQ1602" s="134" t="str">
        <v>( 訪看34 )第    193 号</v>
      </c>
      <c r="AR1602" s="134" t="str">
        <v>( 訪ベⅠ１ )第     81 号</v>
      </c>
      <c r="AS1602" s="134" t="str">
        <v>( 訪ベⅠ１注 )第    200 号</v>
      </c>
      <c r="AT1602" s="134" t="str">
        <v>( 訪看40 )第    282 号</v>
      </c>
      <c r="BM1602" s="134" t="s">
        <v>13754</v>
      </c>
      <c r="BN1602" s="134" t="s">
        <v>13755</v>
      </c>
      <c r="BO1602" s="134" t="s">
        <v>13756</v>
      </c>
      <c r="BP1602" s="134" t="s">
        <v>13757</v>
      </c>
      <c r="BQ1602" s="134" t="s">
        <v>13758</v>
      </c>
    </row>
    <row r="1603" spans="1:73" ht="45.95" customHeight="1" thickBot="1">
      <c r="A1603" s="133"/>
      <c r="B1603" s="184"/>
      <c r="C1603" s="140" t="s">
        <v>4481</v>
      </c>
      <c r="D1603" s="184"/>
      <c r="E1603" s="174" t="s">
        <v>4482</v>
      </c>
      <c r="F1603" s="174"/>
      <c r="G1603" s="184"/>
      <c r="H1603" s="175" t="s">
        <v>4483</v>
      </c>
      <c r="I1603" s="175"/>
      <c r="J1603" s="184"/>
      <c r="K1603" s="175" t="s">
        <v>4484</v>
      </c>
      <c r="L1603" s="175"/>
      <c r="M1603" s="184"/>
      <c r="N1603" s="182" t="s">
        <v>4485</v>
      </c>
      <c r="O1603" s="182"/>
      <c r="P1603" s="184"/>
      <c r="Q1603" s="141" t="s">
        <v>4486</v>
      </c>
      <c r="R1603" s="184"/>
      <c r="S1603" s="173" t="s">
        <v>1585</v>
      </c>
      <c r="T1603" s="173"/>
      <c r="U1603" s="173"/>
      <c r="V1603" s="173"/>
      <c r="W1603" s="184"/>
      <c r="X1603" s="133"/>
      <c r="Y1603" s="133"/>
      <c r="AB1603" s="134" t="s">
        <v>9688</v>
      </c>
      <c r="AC1603" s="146" t="str" cm="1">
        <f t="array" ref="AC1603:AD1603">_xlfn.TEXTSPLIT(H1603,CHAR(10))</f>
        <v>一般社団法人ゆまにて</v>
      </c>
      <c r="AD1603" s="146" t="str">
        <v>訪問看護ステーションそう　江差</v>
      </c>
      <c r="AE1603" s="146" t="s">
        <v>8584</v>
      </c>
      <c r="AF1603" s="134" t="s">
        <v>8585</v>
      </c>
      <c r="AG1603" s="134" t="str" cm="1">
        <f t="array" ref="AG1603">_xlfn.TEXTJOIN(",",TRUE,_xlfn._xlws.FILTER(市町村コード!$B$2:$B$186,ISNUMBER(SEARCH(市町村コード!$B$2:$B$186,K1603))))</f>
        <v>江差町</v>
      </c>
      <c r="AH1603" s="134" t="s">
        <v>6759</v>
      </c>
      <c r="AI1603" s="134" t="str">
        <f t="shared" si="48"/>
        <v xml:space="preserve">
檜山郡江差町円山２９９番地６３</v>
      </c>
      <c r="AJ1603" s="134" t="str">
        <f t="shared" si="49"/>
        <v>〒043－0055</v>
      </c>
      <c r="AK1603" s="134" t="s">
        <v>7278</v>
      </c>
      <c r="AO1603" s="142" t="s">
        <v>4486</v>
      </c>
      <c r="AP1603" s="134" t="str" cm="1">
        <f t="array" ref="AP1603:AR1603">_xlfn.TEXTSPLIT(AO1603,CHAR(10))</f>
        <v>( 訪看24 )第   1018 号</v>
      </c>
      <c r="AQ1603" s="134" t="str">
        <v>( 訪看25 )第   1097 号</v>
      </c>
      <c r="AR1603" s="134" t="str">
        <v>( 訪看41 )第    343 号</v>
      </c>
      <c r="BM1603" s="134" t="s">
        <v>13759</v>
      </c>
      <c r="BN1603" s="134" t="s">
        <v>13760</v>
      </c>
      <c r="BO1603" s="134" t="s">
        <v>13761</v>
      </c>
    </row>
    <row r="1604" spans="1:73" ht="45.95" customHeight="1" thickBot="1">
      <c r="A1604" s="133"/>
      <c r="B1604" s="184"/>
      <c r="C1604" s="140" t="s">
        <v>4487</v>
      </c>
      <c r="D1604" s="184"/>
      <c r="E1604" s="174" t="s">
        <v>4488</v>
      </c>
      <c r="F1604" s="174"/>
      <c r="G1604" s="184"/>
      <c r="H1604" s="175" t="s">
        <v>4489</v>
      </c>
      <c r="I1604" s="175"/>
      <c r="J1604" s="184"/>
      <c r="K1604" s="175" t="s">
        <v>4490</v>
      </c>
      <c r="L1604" s="175"/>
      <c r="M1604" s="184"/>
      <c r="N1604" s="182" t="s">
        <v>4491</v>
      </c>
      <c r="O1604" s="182"/>
      <c r="P1604" s="184"/>
      <c r="Q1604" s="141" t="s">
        <v>4492</v>
      </c>
      <c r="R1604" s="184"/>
      <c r="S1604" s="173" t="s">
        <v>4493</v>
      </c>
      <c r="T1604" s="173"/>
      <c r="U1604" s="173"/>
      <c r="V1604" s="173"/>
      <c r="W1604" s="184"/>
      <c r="X1604" s="133"/>
      <c r="Y1604" s="133"/>
      <c r="AB1604" s="134" t="s">
        <v>9689</v>
      </c>
      <c r="AC1604" s="146" t="str" cm="1">
        <f t="array" ref="AC1604:AD1604">_xlfn.TEXTSPLIT(H1604,CHAR(10))</f>
        <v>せたな町長</v>
      </c>
      <c r="AD1604" s="146" t="str">
        <v>せたな町訪問看護ステーション</v>
      </c>
      <c r="AE1604" s="146" t="s">
        <v>8586</v>
      </c>
      <c r="AF1604" s="134" t="s">
        <v>8587</v>
      </c>
      <c r="AG1604" s="134" t="str" cm="1">
        <f t="array" ref="AG1604">_xlfn.TEXTJOIN(",",TRUE,_xlfn._xlws.FILTER(市町村コード!$B$2:$B$186,ISNUMBER(SEARCH(市町村コード!$B$2:$B$186,K1604))))</f>
        <v>せたな町</v>
      </c>
      <c r="AH1604" s="134" t="s">
        <v>6765</v>
      </c>
      <c r="AI1604" s="134" t="str">
        <f t="shared" si="48"/>
        <v xml:space="preserve">
久遠郡せたな町北檜山区北檜山３７８番地</v>
      </c>
      <c r="AJ1604" s="134" t="str">
        <f t="shared" si="49"/>
        <v>〒049－4501</v>
      </c>
      <c r="AK1604" s="134" t="s">
        <v>7279</v>
      </c>
      <c r="AO1604" s="142" t="s">
        <v>4492</v>
      </c>
      <c r="AP1604" s="134" t="str" cm="1">
        <f t="array" ref="AP1604:AR1604">_xlfn.TEXTSPLIT(AO1604,CHAR(10))</f>
        <v>( 訪看10 )第    385 号</v>
      </c>
      <c r="AQ1604" s="134" t="str">
        <v>( 訪看34 )第    319 号</v>
      </c>
      <c r="AR1604" s="134" t="str">
        <v>( 訪看40 )第    598 号</v>
      </c>
      <c r="BM1604" s="134" t="s">
        <v>13762</v>
      </c>
      <c r="BN1604" s="134" t="s">
        <v>13763</v>
      </c>
      <c r="BO1604" s="134" t="s">
        <v>13764</v>
      </c>
    </row>
    <row r="1605" spans="1:73" ht="102" customHeight="1" thickBot="1">
      <c r="A1605" s="133"/>
      <c r="B1605" s="184"/>
      <c r="C1605" s="140" t="s">
        <v>4494</v>
      </c>
      <c r="D1605" s="184"/>
      <c r="E1605" s="174" t="s">
        <v>4495</v>
      </c>
      <c r="F1605" s="174"/>
      <c r="G1605" s="184"/>
      <c r="H1605" s="175" t="s">
        <v>4496</v>
      </c>
      <c r="I1605" s="175"/>
      <c r="J1605" s="184"/>
      <c r="K1605" s="175" t="s">
        <v>4497</v>
      </c>
      <c r="L1605" s="175"/>
      <c r="M1605" s="184"/>
      <c r="N1605" s="182" t="s">
        <v>4498</v>
      </c>
      <c r="O1605" s="182"/>
      <c r="P1605" s="184"/>
      <c r="Q1605" s="141" t="s">
        <v>4499</v>
      </c>
      <c r="R1605" s="184"/>
      <c r="S1605" s="173" t="s">
        <v>4500</v>
      </c>
      <c r="T1605" s="173"/>
      <c r="U1605" s="173"/>
      <c r="V1605" s="173"/>
      <c r="W1605" s="184"/>
      <c r="X1605" s="133"/>
      <c r="Y1605" s="133"/>
      <c r="AB1605" s="134" t="s">
        <v>9690</v>
      </c>
      <c r="AC1605" s="146" t="str" cm="1">
        <f t="array" ref="AC1605:AD1605">_xlfn.TEXTSPLIT(H1605,CHAR(10))</f>
        <v>一般社団法人　北海道総合在宅ケア事業団</v>
      </c>
      <c r="AD1605" s="146" t="str">
        <v>一般社団法人北海道総合在宅ケア事業団小樽訪問看護ステーション</v>
      </c>
      <c r="AE1605" s="146" t="s">
        <v>7562</v>
      </c>
      <c r="AF1605" s="134" t="s">
        <v>8588</v>
      </c>
      <c r="AG1605" s="134" t="str" cm="1">
        <f t="array" ref="AG1605">_xlfn.TEXTJOIN(",",TRUE,_xlfn._xlws.FILTER(市町村コード!$B$2:$B$186,ISNUMBER(SEARCH(市町村コード!$B$2:$B$186,K1605))))</f>
        <v>小樽市</v>
      </c>
      <c r="AH1605" s="134" t="s">
        <v>6714</v>
      </c>
      <c r="AI1605" s="134" t="str">
        <f t="shared" si="48"/>
        <v xml:space="preserve">
小樽市奥沢１丁目１７番１０号</v>
      </c>
      <c r="AJ1605" s="134" t="str">
        <f t="shared" si="49"/>
        <v>〒047－0013</v>
      </c>
      <c r="AK1605" s="134" t="s">
        <v>7280</v>
      </c>
      <c r="AO1605" s="142" t="s">
        <v>4499</v>
      </c>
      <c r="AP1605" s="134" t="str" cm="1">
        <f t="array" ref="AP1605:AX1605">_xlfn.TEXTSPLIT(AO1605,CHAR(10))</f>
        <v>( 訪看10 )第     68 号</v>
      </c>
      <c r="AQ1605" s="134" t="str">
        <v>( 訪看23 )第   1198 号</v>
      </c>
      <c r="AR1605" s="134" t="str">
        <v>( 訪看24 )第    116 号</v>
      </c>
      <c r="AS1605" s="134" t="str">
        <v>( 訪看25 )第     28 号</v>
      </c>
      <c r="AT1605" s="134" t="str">
        <v>( 訪看27 )第    119 号</v>
      </c>
      <c r="AU1605" s="134" t="str">
        <v>( 訪看34 )第    210 号</v>
      </c>
      <c r="AV1605" s="134" t="str">
        <v>( 訪ベⅠ１ )第     85 号</v>
      </c>
      <c r="AW1605" s="134" t="str">
        <v>( 訪ベⅠ１注 )第    199 号</v>
      </c>
      <c r="AX1605" s="134" t="str">
        <v>( 訪看40 )第    283 号</v>
      </c>
      <c r="BM1605" s="134" t="s">
        <v>13765</v>
      </c>
      <c r="BN1605" s="134" t="s">
        <v>13766</v>
      </c>
      <c r="BO1605" s="134" t="s">
        <v>13767</v>
      </c>
      <c r="BP1605" s="134" t="s">
        <v>13768</v>
      </c>
      <c r="BQ1605" s="134" t="s">
        <v>13769</v>
      </c>
      <c r="BR1605" s="134" t="s">
        <v>13770</v>
      </c>
      <c r="BS1605" s="134" t="s">
        <v>13771</v>
      </c>
      <c r="BT1605" s="134" t="s">
        <v>13772</v>
      </c>
      <c r="BU1605" s="134" t="s">
        <v>13773</v>
      </c>
    </row>
    <row r="1606" spans="1:73" ht="48" customHeight="1" thickBot="1">
      <c r="A1606" s="133"/>
      <c r="B1606" s="184"/>
      <c r="C1606" s="140" t="s">
        <v>4501</v>
      </c>
      <c r="D1606" s="184"/>
      <c r="E1606" s="174" t="s">
        <v>4502</v>
      </c>
      <c r="F1606" s="174"/>
      <c r="G1606" s="184"/>
      <c r="H1606" s="175" t="s">
        <v>4503</v>
      </c>
      <c r="I1606" s="175"/>
      <c r="J1606" s="184"/>
      <c r="K1606" s="175" t="s">
        <v>4504</v>
      </c>
      <c r="L1606" s="175"/>
      <c r="M1606" s="184"/>
      <c r="N1606" s="182" t="s">
        <v>4505</v>
      </c>
      <c r="O1606" s="182"/>
      <c r="P1606" s="184"/>
      <c r="Q1606" s="141" t="s">
        <v>4506</v>
      </c>
      <c r="R1606" s="184"/>
      <c r="S1606" s="173" t="s">
        <v>4507</v>
      </c>
      <c r="T1606" s="173"/>
      <c r="U1606" s="173"/>
      <c r="V1606" s="173"/>
      <c r="W1606" s="184"/>
      <c r="X1606" s="133"/>
      <c r="Y1606" s="133"/>
      <c r="AB1606" s="134" t="s">
        <v>9691</v>
      </c>
      <c r="AC1606" s="146" t="str" cm="1">
        <f t="array" ref="AC1606:AD1606">_xlfn.TEXTSPLIT(H1606,CHAR(10))</f>
        <v>株式会社　ケア・オフィス優</v>
      </c>
      <c r="AD1606" s="146" t="str">
        <v>ケア・オフィス優</v>
      </c>
      <c r="AE1606" s="146" t="s">
        <v>8589</v>
      </c>
      <c r="AF1606" s="134" t="s">
        <v>8590</v>
      </c>
      <c r="AG1606" s="134" t="str" cm="1">
        <f t="array" ref="AG1606">_xlfn.TEXTJOIN(",",TRUE,_xlfn._xlws.FILTER(市町村コード!$B$2:$B$186,ISNUMBER(SEARCH(市町村コード!$B$2:$B$186,K1606))))</f>
        <v>小樽市</v>
      </c>
      <c r="AH1606" s="134" t="s">
        <v>6714</v>
      </c>
      <c r="AI1606" s="134" t="str">
        <f t="shared" si="48"/>
        <v xml:space="preserve">
小樽市入船３丁目７番２１号</v>
      </c>
      <c r="AJ1606" s="134" t="str">
        <f t="shared" si="49"/>
        <v>〒047－0021</v>
      </c>
      <c r="AK1606" s="134" t="s">
        <v>7281</v>
      </c>
      <c r="AO1606" s="142" t="s">
        <v>4506</v>
      </c>
      <c r="AP1606" s="134" t="str" cm="1">
        <f t="array" ref="AP1606:AT1606">_xlfn.TEXTSPLIT(AO1606,CHAR(10))</f>
        <v>( 訪看23 )第     73 号</v>
      </c>
      <c r="AQ1606" s="134" t="str">
        <v>( 訪看25 )第    272 号</v>
      </c>
      <c r="AR1606" s="134" t="str">
        <v>( 訪看34 )第    418 号</v>
      </c>
      <c r="AS1606" s="134" t="str">
        <v>( 訪看35 )第     29 号</v>
      </c>
      <c r="AT1606" s="134" t="str">
        <v>( 訪看40 )第    104 号</v>
      </c>
      <c r="BM1606" s="134" t="s">
        <v>13774</v>
      </c>
      <c r="BN1606" s="134" t="s">
        <v>13775</v>
      </c>
      <c r="BO1606" s="134" t="s">
        <v>13776</v>
      </c>
      <c r="BP1606" s="134" t="s">
        <v>13777</v>
      </c>
      <c r="BQ1606" s="134" t="s">
        <v>13778</v>
      </c>
    </row>
    <row r="1607" spans="1:73" ht="32.1" customHeight="1" thickBot="1">
      <c r="A1607" s="133"/>
      <c r="B1607" s="184"/>
      <c r="C1607" s="133"/>
      <c r="D1607" s="184"/>
      <c r="E1607" s="133"/>
      <c r="F1607" s="133"/>
      <c r="G1607" s="184"/>
      <c r="H1607" s="133"/>
      <c r="I1607" s="133"/>
      <c r="J1607" s="184"/>
      <c r="K1607" s="133"/>
      <c r="L1607" s="133"/>
      <c r="M1607" s="184"/>
      <c r="N1607" s="133"/>
      <c r="O1607" s="133"/>
      <c r="P1607" s="184"/>
      <c r="Q1607" s="133"/>
      <c r="R1607" s="184"/>
      <c r="S1607" s="133"/>
      <c r="T1607" s="133"/>
      <c r="U1607" s="133"/>
      <c r="V1607" s="133"/>
      <c r="W1607" s="184"/>
      <c r="X1607" s="133"/>
      <c r="Y1607" s="133"/>
      <c r="AB1607" s="134" t="s">
        <v>6911</v>
      </c>
      <c r="AC1607" s="146" t="e" cm="1">
        <f t="array" ref="AC1607">_xlfn.TEXTSPLIT(H1607,CHAR(10))</f>
        <v>#VALUE!</v>
      </c>
      <c r="AD1607" s="146"/>
      <c r="AE1607" s="146" t="e">
        <v>#VALUE!</v>
      </c>
      <c r="AG1607" s="134" t="e" cm="1" vm="1">
        <f t="array" ref="AG1607">_xlfn.TEXTJOIN(",",TRUE,_xlfn._xlws.FILTER(市町村コード!$B$2:$B$186,ISNUMBER(SEARCH(市町村コード!$B$2:$B$186,K1607))))</f>
        <v>#VALUE!</v>
      </c>
      <c r="AH1607" s="134" t="e" vm="1">
        <v>#VALUE!</v>
      </c>
      <c r="AI1607" s="134" t="str">
        <f t="shared" si="48"/>
        <v/>
      </c>
      <c r="AJ1607" s="134" t="str">
        <f t="shared" si="49"/>
        <v/>
      </c>
      <c r="AK1607" s="134" t="s">
        <v>6911</v>
      </c>
      <c r="AO1607" s="133"/>
      <c r="AP1607" s="134" t="e" cm="1">
        <f t="array" ref="AP1607">_xlfn.TEXTSPLIT(AO1607,CHAR(10))</f>
        <v>#VALUE!</v>
      </c>
      <c r="BM1607" s="134" t="e">
        <v>#VALUE!</v>
      </c>
    </row>
    <row r="1608" spans="1:73" ht="0.95" customHeight="1">
      <c r="A1608" s="133"/>
      <c r="B1608" s="183"/>
      <c r="C1608" s="183"/>
      <c r="D1608" s="183"/>
      <c r="E1608" s="183"/>
      <c r="F1608" s="183"/>
      <c r="G1608" s="183"/>
      <c r="H1608" s="183"/>
      <c r="I1608" s="183"/>
      <c r="J1608" s="183"/>
      <c r="K1608" s="183"/>
      <c r="L1608" s="183"/>
      <c r="M1608" s="183"/>
      <c r="N1608" s="183"/>
      <c r="O1608" s="183"/>
      <c r="P1608" s="183"/>
      <c r="Q1608" s="183"/>
      <c r="R1608" s="183"/>
      <c r="S1608" s="183"/>
      <c r="T1608" s="183"/>
      <c r="U1608" s="183"/>
      <c r="V1608" s="183"/>
      <c r="W1608" s="133"/>
      <c r="X1608" s="133"/>
      <c r="Y1608" s="133"/>
      <c r="AB1608" s="134" t="s">
        <v>6911</v>
      </c>
      <c r="AC1608" s="146" t="e" cm="1">
        <f t="array" ref="AC1608">_xlfn.TEXTSPLIT(H1608,CHAR(10))</f>
        <v>#VALUE!</v>
      </c>
      <c r="AD1608" s="146"/>
      <c r="AE1608" s="146" t="e">
        <v>#VALUE!</v>
      </c>
      <c r="AG1608" s="134" t="e" cm="1" vm="1">
        <f t="array" ref="AG1608">_xlfn.TEXTJOIN(",",TRUE,_xlfn._xlws.FILTER(市町村コード!$B$2:$B$186,ISNUMBER(SEARCH(市町村コード!$B$2:$B$186,K1608))))</f>
        <v>#VALUE!</v>
      </c>
      <c r="AH1608" s="134" t="e" vm="1">
        <v>#VALUE!</v>
      </c>
      <c r="AI1608" s="134" t="str">
        <f t="shared" si="48"/>
        <v/>
      </c>
      <c r="AJ1608" s="134" t="str">
        <f t="shared" si="49"/>
        <v/>
      </c>
      <c r="AK1608" s="134" t="s">
        <v>6911</v>
      </c>
      <c r="AP1608" s="134" t="e" cm="1">
        <f t="array" ref="AP1608">_xlfn.TEXTSPLIT(AO1608,CHAR(10))</f>
        <v>#VALUE!</v>
      </c>
      <c r="BM1608" s="134" t="e">
        <v>#VALUE!</v>
      </c>
    </row>
    <row r="1609" spans="1:73" ht="60" customHeight="1">
      <c r="A1609" s="133"/>
      <c r="B1609" s="133"/>
      <c r="C1609" s="133"/>
      <c r="D1609" s="133"/>
      <c r="E1609" s="133"/>
      <c r="F1609" s="133"/>
      <c r="G1609" s="133"/>
      <c r="H1609" s="133"/>
      <c r="I1609" s="133"/>
      <c r="J1609" s="133"/>
      <c r="K1609" s="133"/>
      <c r="L1609" s="133"/>
      <c r="M1609" s="133"/>
      <c r="N1609" s="133"/>
      <c r="O1609" s="133"/>
      <c r="P1609" s="133"/>
      <c r="Q1609" s="133"/>
      <c r="R1609" s="133"/>
      <c r="S1609" s="133"/>
      <c r="T1609" s="133"/>
      <c r="U1609" s="133"/>
      <c r="V1609" s="133"/>
      <c r="W1609" s="133"/>
      <c r="X1609" s="133"/>
      <c r="Y1609" s="133"/>
      <c r="AB1609" s="134" t="s">
        <v>6911</v>
      </c>
      <c r="AC1609" s="146" t="e" cm="1">
        <f t="array" ref="AC1609">_xlfn.TEXTSPLIT(H1609,CHAR(10))</f>
        <v>#VALUE!</v>
      </c>
      <c r="AD1609" s="146"/>
      <c r="AE1609" s="146" t="e">
        <v>#VALUE!</v>
      </c>
      <c r="AG1609" s="134" t="e" cm="1" vm="1">
        <f t="array" ref="AG1609">_xlfn.TEXTJOIN(",",TRUE,_xlfn._xlws.FILTER(市町村コード!$B$2:$B$186,ISNUMBER(SEARCH(市町村コード!$B$2:$B$186,K1609))))</f>
        <v>#VALUE!</v>
      </c>
      <c r="AH1609" s="134" t="e" vm="1">
        <v>#VALUE!</v>
      </c>
      <c r="AI1609" s="134" t="str">
        <f t="shared" ref="AI1609:AI1672" si="50">MID(K1609,10,300)</f>
        <v/>
      </c>
      <c r="AJ1609" s="134" t="str">
        <f t="shared" ref="AJ1609:AJ1672" si="51">LEFT(K1609,9)</f>
        <v/>
      </c>
      <c r="AK1609" s="134" t="s">
        <v>6911</v>
      </c>
      <c r="AO1609" s="133"/>
      <c r="AP1609" s="134" t="e" cm="1">
        <f t="array" ref="AP1609">_xlfn.TEXTSPLIT(AO1609,CHAR(10))</f>
        <v>#VALUE!</v>
      </c>
      <c r="BM1609" s="134" t="e">
        <v>#VALUE!</v>
      </c>
    </row>
    <row r="1610" spans="1:73" ht="12" customHeight="1">
      <c r="A1610" s="133"/>
      <c r="B1610" s="133"/>
      <c r="C1610" s="133"/>
      <c r="D1610" s="133"/>
      <c r="E1610" s="133"/>
      <c r="F1610" s="133"/>
      <c r="G1610" s="133"/>
      <c r="H1610" s="133"/>
      <c r="I1610" s="133"/>
      <c r="J1610" s="133"/>
      <c r="K1610" s="133"/>
      <c r="L1610" s="133"/>
      <c r="M1610" s="133"/>
      <c r="N1610" s="133"/>
      <c r="O1610" s="133"/>
      <c r="P1610" s="133"/>
      <c r="Q1610" s="133"/>
      <c r="R1610" s="133"/>
      <c r="S1610" s="133"/>
      <c r="T1610" s="133"/>
      <c r="U1610" s="133"/>
      <c r="V1610" s="133"/>
      <c r="W1610" s="133"/>
      <c r="X1610" s="133"/>
      <c r="Y1610" s="133"/>
      <c r="AB1610" s="134" t="s">
        <v>6911</v>
      </c>
      <c r="AC1610" s="146" t="e" cm="1">
        <f t="array" ref="AC1610">_xlfn.TEXTSPLIT(H1610,CHAR(10))</f>
        <v>#VALUE!</v>
      </c>
      <c r="AD1610" s="146"/>
      <c r="AE1610" s="146" t="e">
        <v>#VALUE!</v>
      </c>
      <c r="AG1610" s="134" t="e" cm="1" vm="1">
        <f t="array" ref="AG1610">_xlfn.TEXTJOIN(",",TRUE,_xlfn._xlws.FILTER(市町村コード!$B$2:$B$186,ISNUMBER(SEARCH(市町村コード!$B$2:$B$186,K1610))))</f>
        <v>#VALUE!</v>
      </c>
      <c r="AH1610" s="134" t="e" vm="1">
        <v>#VALUE!</v>
      </c>
      <c r="AI1610" s="134" t="str">
        <f t="shared" si="50"/>
        <v/>
      </c>
      <c r="AJ1610" s="134" t="str">
        <f t="shared" si="51"/>
        <v/>
      </c>
      <c r="AK1610" s="134" t="s">
        <v>6911</v>
      </c>
      <c r="AO1610" s="133"/>
      <c r="AP1610" s="134" t="e" cm="1">
        <f t="array" ref="AP1610">_xlfn.TEXTSPLIT(AO1610,CHAR(10))</f>
        <v>#VALUE!</v>
      </c>
      <c r="BM1610" s="134" t="e">
        <v>#VALUE!</v>
      </c>
    </row>
    <row r="1611" spans="1:73" ht="8.1" customHeight="1">
      <c r="A1611" s="133"/>
      <c r="B1611" s="133"/>
      <c r="C1611" s="133"/>
      <c r="D1611" s="133"/>
      <c r="E1611" s="133"/>
      <c r="F1611" s="133"/>
      <c r="G1611" s="133"/>
      <c r="H1611" s="133"/>
      <c r="I1611" s="178" t="s">
        <v>476</v>
      </c>
      <c r="J1611" s="178"/>
      <c r="K1611" s="178"/>
      <c r="L1611" s="133"/>
      <c r="M1611" s="133"/>
      <c r="N1611" s="133"/>
      <c r="O1611" s="133"/>
      <c r="P1611" s="133"/>
      <c r="Q1611" s="133"/>
      <c r="R1611" s="133"/>
      <c r="S1611" s="133"/>
      <c r="T1611" s="133"/>
      <c r="U1611" s="133"/>
      <c r="V1611" s="133"/>
      <c r="W1611" s="133"/>
      <c r="X1611" s="133"/>
      <c r="Y1611" s="133"/>
      <c r="AB1611" s="134" t="s">
        <v>6911</v>
      </c>
      <c r="AC1611" s="146" t="e" cm="1">
        <f t="array" ref="AC1611">_xlfn.TEXTSPLIT(H1611,CHAR(10))</f>
        <v>#VALUE!</v>
      </c>
      <c r="AD1611" s="146"/>
      <c r="AE1611" s="146" t="e">
        <v>#VALUE!</v>
      </c>
      <c r="AG1611" s="134" t="e" cm="1" vm="1">
        <f t="array" ref="AG1611">_xlfn.TEXTJOIN(",",TRUE,_xlfn._xlws.FILTER(市町村コード!$B$2:$B$186,ISNUMBER(SEARCH(市町村コード!$B$2:$B$186,K1611))))</f>
        <v>#VALUE!</v>
      </c>
      <c r="AH1611" s="134" t="e" vm="1">
        <v>#VALUE!</v>
      </c>
      <c r="AI1611" s="134" t="str">
        <f t="shared" si="50"/>
        <v/>
      </c>
      <c r="AJ1611" s="134" t="str">
        <f t="shared" si="51"/>
        <v/>
      </c>
      <c r="AK1611" s="134" t="s">
        <v>6911</v>
      </c>
      <c r="AO1611" s="133"/>
      <c r="AP1611" s="134" t="e" cm="1">
        <f t="array" ref="AP1611">_xlfn.TEXTSPLIT(AO1611,CHAR(10))</f>
        <v>#VALUE!</v>
      </c>
      <c r="BM1611" s="134" t="e">
        <v>#VALUE!</v>
      </c>
    </row>
    <row r="1612" spans="1:73" ht="12" customHeight="1">
      <c r="A1612" s="133"/>
      <c r="B1612" s="179"/>
      <c r="C1612" s="179"/>
      <c r="D1612" s="179"/>
      <c r="E1612" s="179"/>
      <c r="F1612" s="133"/>
      <c r="G1612" s="133"/>
      <c r="H1612" s="133"/>
      <c r="I1612" s="178"/>
      <c r="J1612" s="178"/>
      <c r="K1612" s="178"/>
      <c r="L1612" s="133"/>
      <c r="M1612" s="133"/>
      <c r="N1612" s="133"/>
      <c r="O1612" s="133"/>
      <c r="P1612" s="133"/>
      <c r="Q1612" s="133"/>
      <c r="R1612" s="133"/>
      <c r="S1612" s="133"/>
      <c r="T1612" s="133"/>
      <c r="U1612" s="133"/>
      <c r="V1612" s="133"/>
      <c r="W1612" s="133"/>
      <c r="X1612" s="133"/>
      <c r="Y1612" s="133"/>
      <c r="AB1612" s="134" t="s">
        <v>6911</v>
      </c>
      <c r="AC1612" s="146" t="e" cm="1">
        <f t="array" ref="AC1612">_xlfn.TEXTSPLIT(H1612,CHAR(10))</f>
        <v>#VALUE!</v>
      </c>
      <c r="AD1612" s="146"/>
      <c r="AE1612" s="146" t="e">
        <v>#VALUE!</v>
      </c>
      <c r="AG1612" s="134" t="e" cm="1" vm="1">
        <f t="array" ref="AG1612">_xlfn.TEXTJOIN(",",TRUE,_xlfn._xlws.FILTER(市町村コード!$B$2:$B$186,ISNUMBER(SEARCH(市町村コード!$B$2:$B$186,K1612))))</f>
        <v>#VALUE!</v>
      </c>
      <c r="AH1612" s="134" t="e" vm="1">
        <v>#VALUE!</v>
      </c>
      <c r="AI1612" s="134" t="str">
        <f t="shared" si="50"/>
        <v/>
      </c>
      <c r="AJ1612" s="134" t="str">
        <f t="shared" si="51"/>
        <v/>
      </c>
      <c r="AK1612" s="134" t="s">
        <v>6911</v>
      </c>
      <c r="AO1612" s="133"/>
      <c r="AP1612" s="134" t="e" cm="1">
        <f t="array" ref="AP1612">_xlfn.TEXTSPLIT(AO1612,CHAR(10))</f>
        <v>#VALUE!</v>
      </c>
      <c r="BM1612" s="134" t="e">
        <v>#VALUE!</v>
      </c>
    </row>
    <row r="1613" spans="1:73" ht="14.1" customHeight="1">
      <c r="A1613" s="133"/>
      <c r="B1613" s="133"/>
      <c r="C1613" s="180" t="s">
        <v>477</v>
      </c>
      <c r="D1613" s="180"/>
      <c r="E1613" s="180"/>
      <c r="F1613" s="180"/>
      <c r="G1613" s="180"/>
      <c r="H1613" s="180"/>
      <c r="I1613" s="180"/>
      <c r="J1613" s="180"/>
      <c r="K1613" s="180"/>
      <c r="L1613" s="133"/>
      <c r="M1613" s="133"/>
      <c r="N1613" s="133"/>
      <c r="O1613" s="181" t="s">
        <v>478</v>
      </c>
      <c r="P1613" s="181"/>
      <c r="Q1613" s="181"/>
      <c r="R1613" s="181"/>
      <c r="S1613" s="181"/>
      <c r="T1613" s="135" t="s">
        <v>1196</v>
      </c>
      <c r="U1613" s="136" t="s">
        <v>480</v>
      </c>
      <c r="V1613" s="133"/>
      <c r="W1613" s="133"/>
      <c r="X1613" s="133"/>
      <c r="Y1613" s="133"/>
      <c r="AB1613" s="134" t="s">
        <v>6911</v>
      </c>
      <c r="AC1613" s="146" t="e" cm="1">
        <f t="array" ref="AC1613">_xlfn.TEXTSPLIT(H1613,CHAR(10))</f>
        <v>#VALUE!</v>
      </c>
      <c r="AD1613" s="146"/>
      <c r="AE1613" s="146" t="e">
        <v>#VALUE!</v>
      </c>
      <c r="AG1613" s="134" t="e" cm="1" vm="1">
        <f t="array" ref="AG1613">_xlfn.TEXTJOIN(",",TRUE,_xlfn._xlws.FILTER(市町村コード!$B$2:$B$186,ISNUMBER(SEARCH(市町村コード!$B$2:$B$186,K1613))))</f>
        <v>#VALUE!</v>
      </c>
      <c r="AH1613" s="134" t="e" vm="1">
        <v>#VALUE!</v>
      </c>
      <c r="AI1613" s="134" t="str">
        <f t="shared" si="50"/>
        <v/>
      </c>
      <c r="AJ1613" s="134" t="str">
        <f t="shared" si="51"/>
        <v/>
      </c>
      <c r="AK1613" s="134" t="s">
        <v>6911</v>
      </c>
      <c r="AP1613" s="134" t="e" cm="1">
        <f t="array" ref="AP1613">_xlfn.TEXTSPLIT(AO1613,CHAR(10))</f>
        <v>#VALUE!</v>
      </c>
      <c r="BM1613" s="134" t="e">
        <v>#VALUE!</v>
      </c>
    </row>
    <row r="1614" spans="1:73" ht="0.95" customHeight="1" thickBot="1">
      <c r="A1614" s="133"/>
      <c r="B1614" s="133"/>
      <c r="C1614" s="133"/>
      <c r="D1614" s="133"/>
      <c r="E1614" s="133"/>
      <c r="F1614" s="133"/>
      <c r="G1614" s="133"/>
      <c r="H1614" s="133"/>
      <c r="I1614" s="133"/>
      <c r="J1614" s="133"/>
      <c r="K1614" s="133"/>
      <c r="L1614" s="133"/>
      <c r="M1614" s="133"/>
      <c r="N1614" s="133"/>
      <c r="O1614" s="133"/>
      <c r="P1614" s="133"/>
      <c r="Q1614" s="133"/>
      <c r="R1614" s="133"/>
      <c r="S1614" s="133"/>
      <c r="T1614" s="133"/>
      <c r="U1614" s="133"/>
      <c r="V1614" s="133"/>
      <c r="W1614" s="133"/>
      <c r="X1614" s="133"/>
      <c r="Y1614" s="133"/>
      <c r="AB1614" s="134" t="s">
        <v>6911</v>
      </c>
      <c r="AC1614" s="146" t="e" cm="1">
        <f t="array" ref="AC1614">_xlfn.TEXTSPLIT(H1614,CHAR(10))</f>
        <v>#VALUE!</v>
      </c>
      <c r="AD1614" s="146"/>
      <c r="AE1614" s="146" t="e">
        <v>#VALUE!</v>
      </c>
      <c r="AG1614" s="134" t="e" cm="1" vm="1">
        <f t="array" ref="AG1614">_xlfn.TEXTJOIN(",",TRUE,_xlfn._xlws.FILTER(市町村コード!$B$2:$B$186,ISNUMBER(SEARCH(市町村コード!$B$2:$B$186,K1614))))</f>
        <v>#VALUE!</v>
      </c>
      <c r="AH1614" s="134" t="e" vm="1">
        <v>#VALUE!</v>
      </c>
      <c r="AI1614" s="134" t="str">
        <f t="shared" si="50"/>
        <v/>
      </c>
      <c r="AJ1614" s="134" t="str">
        <f t="shared" si="51"/>
        <v/>
      </c>
      <c r="AK1614" s="134" t="s">
        <v>6911</v>
      </c>
      <c r="AO1614" s="133"/>
      <c r="AP1614" s="134" t="e" cm="1">
        <f t="array" ref="AP1614">_xlfn.TEXTSPLIT(AO1614,CHAR(10))</f>
        <v>#VALUE!</v>
      </c>
      <c r="BM1614" s="134" t="e">
        <v>#VALUE!</v>
      </c>
    </row>
    <row r="1615" spans="1:73" ht="0.95" customHeight="1">
      <c r="A1615" s="133"/>
      <c r="B1615" s="176"/>
      <c r="C1615" s="176"/>
      <c r="D1615" s="176"/>
      <c r="E1615" s="176"/>
      <c r="F1615" s="176"/>
      <c r="G1615" s="176"/>
      <c r="H1615" s="176"/>
      <c r="I1615" s="176"/>
      <c r="J1615" s="176"/>
      <c r="K1615" s="176"/>
      <c r="L1615" s="176"/>
      <c r="M1615" s="176"/>
      <c r="N1615" s="176"/>
      <c r="O1615" s="176"/>
      <c r="P1615" s="176"/>
      <c r="Q1615" s="176"/>
      <c r="R1615" s="176"/>
      <c r="S1615" s="176"/>
      <c r="T1615" s="176"/>
      <c r="U1615" s="176"/>
      <c r="V1615" s="176"/>
      <c r="W1615" s="176"/>
      <c r="X1615" s="133"/>
      <c r="Y1615" s="133"/>
      <c r="AB1615" s="134" t="s">
        <v>6911</v>
      </c>
      <c r="AC1615" s="146" t="e" cm="1">
        <f t="array" ref="AC1615">_xlfn.TEXTSPLIT(H1615,CHAR(10))</f>
        <v>#VALUE!</v>
      </c>
      <c r="AD1615" s="146"/>
      <c r="AE1615" s="146" t="e">
        <v>#VALUE!</v>
      </c>
      <c r="AG1615" s="134" t="e" cm="1" vm="1">
        <f t="array" ref="AG1615">_xlfn.TEXTJOIN(",",TRUE,_xlfn._xlws.FILTER(市町村コード!$B$2:$B$186,ISNUMBER(SEARCH(市町村コード!$B$2:$B$186,K1615))))</f>
        <v>#VALUE!</v>
      </c>
      <c r="AH1615" s="134" t="e" vm="1">
        <v>#VALUE!</v>
      </c>
      <c r="AI1615" s="134" t="str">
        <f t="shared" si="50"/>
        <v/>
      </c>
      <c r="AJ1615" s="134" t="str">
        <f t="shared" si="51"/>
        <v/>
      </c>
      <c r="AK1615" s="134" t="s">
        <v>6911</v>
      </c>
      <c r="AP1615" s="134" t="e" cm="1">
        <f t="array" ref="AP1615">_xlfn.TEXTSPLIT(AO1615,CHAR(10))</f>
        <v>#VALUE!</v>
      </c>
      <c r="BM1615" s="134" t="e">
        <v>#VALUE!</v>
      </c>
    </row>
    <row r="1616" spans="1:73" ht="15.95" customHeight="1" thickBot="1">
      <c r="A1616" s="133"/>
      <c r="B1616" s="137"/>
      <c r="C1616" s="138" t="s">
        <v>481</v>
      </c>
      <c r="D1616" s="137"/>
      <c r="E1616" s="177" t="s">
        <v>482</v>
      </c>
      <c r="F1616" s="177"/>
      <c r="G1616" s="137"/>
      <c r="H1616" s="177" t="s">
        <v>483</v>
      </c>
      <c r="I1616" s="177"/>
      <c r="J1616" s="137"/>
      <c r="K1616" s="177" t="s">
        <v>484</v>
      </c>
      <c r="L1616" s="177"/>
      <c r="M1616" s="137"/>
      <c r="N1616" s="177" t="s">
        <v>485</v>
      </c>
      <c r="O1616" s="177"/>
      <c r="P1616" s="137"/>
      <c r="Q1616" s="139" t="s">
        <v>486</v>
      </c>
      <c r="R1616" s="137"/>
      <c r="S1616" s="177" t="s">
        <v>487</v>
      </c>
      <c r="T1616" s="177"/>
      <c r="U1616" s="177"/>
      <c r="V1616" s="177"/>
      <c r="W1616" s="137"/>
      <c r="X1616" s="133"/>
      <c r="Y1616" s="133"/>
      <c r="AB1616" s="134" t="s">
        <v>482</v>
      </c>
      <c r="AC1616" s="146" t="str" cm="1">
        <f t="array" ref="AC1616">_xlfn.TEXTSPLIT(H1616,CHAR(10))</f>
        <v>事業者名/事業所名</v>
      </c>
      <c r="AD1616" s="146"/>
      <c r="AE1616" s="146" t="s">
        <v>483</v>
      </c>
      <c r="AG1616" s="134" t="e" cm="1" vm="1">
        <f t="array" ref="AG1616">_xlfn.TEXTJOIN(",",TRUE,_xlfn._xlws.FILTER(市町村コード!$B$2:$B$186,ISNUMBER(SEARCH(市町村コード!$B$2:$B$186,K1616))))</f>
        <v>#VALUE!</v>
      </c>
      <c r="AH1616" s="134" t="e" vm="1">
        <v>#VALUE!</v>
      </c>
      <c r="AI1616" s="134" t="str">
        <f t="shared" si="50"/>
        <v/>
      </c>
      <c r="AJ1616" s="134" t="str">
        <f t="shared" si="51"/>
        <v>事業所所在地</v>
      </c>
      <c r="AK1616" s="134" t="s">
        <v>484</v>
      </c>
      <c r="AO1616" s="139" t="s">
        <v>486</v>
      </c>
      <c r="AP1616" s="134" t="str" cm="1">
        <f t="array" ref="AP1616">_xlfn.TEXTSPLIT(AO1616,CHAR(10))</f>
        <v>受理番号</v>
      </c>
      <c r="BM1616" s="134" t="s">
        <v>486</v>
      </c>
    </row>
    <row r="1617" spans="1:71" ht="75" customHeight="1" thickBot="1">
      <c r="A1617" s="133"/>
      <c r="B1617" s="184"/>
      <c r="C1617" s="140" t="s">
        <v>4508</v>
      </c>
      <c r="D1617" s="184"/>
      <c r="E1617" s="174" t="s">
        <v>4509</v>
      </c>
      <c r="F1617" s="174"/>
      <c r="G1617" s="184"/>
      <c r="H1617" s="175" t="s">
        <v>4510</v>
      </c>
      <c r="I1617" s="175"/>
      <c r="J1617" s="184"/>
      <c r="K1617" s="175" t="s">
        <v>4511</v>
      </c>
      <c r="L1617" s="175"/>
      <c r="M1617" s="184"/>
      <c r="N1617" s="182" t="s">
        <v>4512</v>
      </c>
      <c r="O1617" s="182"/>
      <c r="P1617" s="184"/>
      <c r="Q1617" s="141" t="s">
        <v>4513</v>
      </c>
      <c r="R1617" s="184"/>
      <c r="S1617" s="173" t="s">
        <v>4514</v>
      </c>
      <c r="T1617" s="173"/>
      <c r="U1617" s="173"/>
      <c r="V1617" s="173"/>
      <c r="W1617" s="184"/>
      <c r="X1617" s="133"/>
      <c r="Y1617" s="133"/>
      <c r="AB1617" s="134" t="s">
        <v>9692</v>
      </c>
      <c r="AC1617" s="146" t="str" cm="1">
        <f t="array" ref="AC1617:AD1617">_xlfn.TEXTSPLIT(H1617,CHAR(10))</f>
        <v>株式会社アイケア北海道</v>
      </c>
      <c r="AD1617" s="146" t="str">
        <v>訪問看護ステーション　アイケア奥沢口</v>
      </c>
      <c r="AE1617" s="146" t="s">
        <v>7684</v>
      </c>
      <c r="AF1617" s="134" t="s">
        <v>8591</v>
      </c>
      <c r="AG1617" s="134" t="str" cm="1">
        <f t="array" ref="AG1617">_xlfn.TEXTJOIN(",",TRUE,_xlfn._xlws.FILTER(市町村コード!$B$2:$B$186,ISNUMBER(SEARCH(市町村コード!$B$2:$B$186,K1617))))</f>
        <v>小樽市</v>
      </c>
      <c r="AH1617" s="134" t="s">
        <v>6714</v>
      </c>
      <c r="AI1617" s="134" t="str">
        <f t="shared" si="50"/>
        <v xml:space="preserve">
小樽市奥沢１丁目１６番５号</v>
      </c>
      <c r="AJ1617" s="134" t="str">
        <f t="shared" si="51"/>
        <v>〒047－0013</v>
      </c>
      <c r="AK1617" s="134" t="s">
        <v>7280</v>
      </c>
      <c r="AO1617" s="142" t="s">
        <v>4513</v>
      </c>
      <c r="AP1617" s="134" t="str" cm="1">
        <f t="array" ref="AP1617:AV1617">_xlfn.TEXTSPLIT(AO1617,CHAR(10))</f>
        <v>( 訪看10 )第    155 号</v>
      </c>
      <c r="AQ1617" s="134" t="str">
        <v>( 訪看23 )第    242 号</v>
      </c>
      <c r="AR1617" s="134" t="str">
        <v>( 訪看25 )第    335 号</v>
      </c>
      <c r="AS1617" s="134" t="str">
        <v>( 訪看27 )第     13 号</v>
      </c>
      <c r="AT1617" s="134" t="str">
        <v>( 訪看28 )第     10 号</v>
      </c>
      <c r="AU1617" s="134" t="str">
        <v>( 訪ベⅠ１ )第     86 号</v>
      </c>
      <c r="AV1617" s="134" t="str">
        <v>( 訪看41 )第    250 号</v>
      </c>
      <c r="BM1617" s="134" t="s">
        <v>13779</v>
      </c>
      <c r="BN1617" s="134" t="s">
        <v>13780</v>
      </c>
      <c r="BO1617" s="134" t="s">
        <v>13781</v>
      </c>
      <c r="BP1617" s="134" t="s">
        <v>13782</v>
      </c>
      <c r="BQ1617" s="134" t="s">
        <v>13783</v>
      </c>
      <c r="BR1617" s="134" t="s">
        <v>13784</v>
      </c>
      <c r="BS1617" s="134" t="s">
        <v>13785</v>
      </c>
    </row>
    <row r="1618" spans="1:71" ht="45.95" customHeight="1" thickBot="1">
      <c r="A1618" s="133"/>
      <c r="B1618" s="184"/>
      <c r="C1618" s="140" t="s">
        <v>4515</v>
      </c>
      <c r="D1618" s="184"/>
      <c r="E1618" s="174" t="s">
        <v>4516</v>
      </c>
      <c r="F1618" s="174"/>
      <c r="G1618" s="184"/>
      <c r="H1618" s="175" t="s">
        <v>4517</v>
      </c>
      <c r="I1618" s="175"/>
      <c r="J1618" s="184"/>
      <c r="K1618" s="175" t="s">
        <v>4518</v>
      </c>
      <c r="L1618" s="175"/>
      <c r="M1618" s="184"/>
      <c r="N1618" s="182" t="s">
        <v>4519</v>
      </c>
      <c r="O1618" s="182"/>
      <c r="P1618" s="184"/>
      <c r="Q1618" s="141" t="s">
        <v>4520</v>
      </c>
      <c r="R1618" s="184"/>
      <c r="S1618" s="173" t="s">
        <v>4521</v>
      </c>
      <c r="T1618" s="173"/>
      <c r="U1618" s="173"/>
      <c r="V1618" s="173"/>
      <c r="W1618" s="184"/>
      <c r="X1618" s="133"/>
      <c r="Y1618" s="133"/>
      <c r="AB1618" s="134" t="s">
        <v>9693</v>
      </c>
      <c r="AC1618" s="146" t="str" cm="1">
        <f t="array" ref="AC1618:AD1618">_xlfn.TEXTSPLIT(H1618,CHAR(10))</f>
        <v>株式会社ＡＣＥ</v>
      </c>
      <c r="AD1618" s="146" t="str">
        <v>訪問看護ステーション　そら</v>
      </c>
      <c r="AE1618" s="146" t="s">
        <v>8592</v>
      </c>
      <c r="AF1618" s="134" t="s">
        <v>8593</v>
      </c>
      <c r="AG1618" s="134" t="str" cm="1">
        <f t="array" ref="AG1618">_xlfn.TEXTJOIN(",",TRUE,_xlfn._xlws.FILTER(市町村コード!$B$2:$B$186,ISNUMBER(SEARCH(市町村コード!$B$2:$B$186,K1618))))</f>
        <v>小樽市</v>
      </c>
      <c r="AH1618" s="134" t="s">
        <v>6714</v>
      </c>
      <c r="AI1618" s="134" t="str">
        <f t="shared" si="50"/>
        <v xml:space="preserve">
小樽市奥沢１丁目１番１号</v>
      </c>
      <c r="AJ1618" s="134" t="str">
        <f t="shared" si="51"/>
        <v>〒047－0013</v>
      </c>
      <c r="AK1618" s="134" t="s">
        <v>7280</v>
      </c>
      <c r="AO1618" s="142" t="s">
        <v>4520</v>
      </c>
      <c r="AP1618" s="134" t="str" cm="1">
        <f t="array" ref="AP1618:AS1618">_xlfn.TEXTSPLIT(AO1618,CHAR(10))</f>
        <v>( 訪看10 )第    207 号</v>
      </c>
      <c r="AQ1618" s="134" t="str">
        <v>( 訪看24 )第    264 号</v>
      </c>
      <c r="AR1618" s="134" t="str">
        <v>( 訪看25 )第    361 号</v>
      </c>
      <c r="AS1618" s="134" t="str">
        <v>( 訪看41 )第     80 号</v>
      </c>
      <c r="BM1618" s="134" t="s">
        <v>13786</v>
      </c>
      <c r="BN1618" s="134" t="s">
        <v>13787</v>
      </c>
      <c r="BO1618" s="134" t="s">
        <v>13788</v>
      </c>
      <c r="BP1618" s="134" t="s">
        <v>13789</v>
      </c>
    </row>
    <row r="1619" spans="1:71" ht="48" customHeight="1" thickBot="1">
      <c r="A1619" s="133"/>
      <c r="B1619" s="184"/>
      <c r="C1619" s="140" t="s">
        <v>4522</v>
      </c>
      <c r="D1619" s="184"/>
      <c r="E1619" s="174" t="s">
        <v>4523</v>
      </c>
      <c r="F1619" s="174"/>
      <c r="G1619" s="184"/>
      <c r="H1619" s="175" t="s">
        <v>4524</v>
      </c>
      <c r="I1619" s="175"/>
      <c r="J1619" s="184"/>
      <c r="K1619" s="175" t="s">
        <v>4525</v>
      </c>
      <c r="L1619" s="175"/>
      <c r="M1619" s="184"/>
      <c r="N1619" s="182" t="s">
        <v>4526</v>
      </c>
      <c r="O1619" s="182"/>
      <c r="P1619" s="184"/>
      <c r="Q1619" s="141" t="s">
        <v>4527</v>
      </c>
      <c r="R1619" s="184"/>
      <c r="S1619" s="173" t="s">
        <v>4528</v>
      </c>
      <c r="T1619" s="173"/>
      <c r="U1619" s="173"/>
      <c r="V1619" s="173"/>
      <c r="W1619" s="184"/>
      <c r="X1619" s="133"/>
      <c r="Y1619" s="133"/>
      <c r="AB1619" s="134" t="s">
        <v>9694</v>
      </c>
      <c r="AC1619" s="146" t="str" cm="1">
        <f t="array" ref="AC1619:AD1619">_xlfn.TEXTSPLIT(H1619,CHAR(10))</f>
        <v>医療法人ひまわり会札樽病院</v>
      </c>
      <c r="AD1619" s="146" t="str">
        <v>札樽病院訪問看護ステーションひまわり</v>
      </c>
      <c r="AE1619" s="146" t="s">
        <v>8594</v>
      </c>
      <c r="AF1619" s="134" t="s">
        <v>8595</v>
      </c>
      <c r="AG1619" s="134" t="str" cm="1">
        <f t="array" ref="AG1619">_xlfn.TEXTJOIN(",",TRUE,_xlfn._xlws.FILTER(市町村コード!$B$2:$B$186,ISNUMBER(SEARCH(市町村コード!$B$2:$B$186,K1619))))</f>
        <v>小樽市</v>
      </c>
      <c r="AH1619" s="134" t="s">
        <v>6714</v>
      </c>
      <c r="AI1619" s="134" t="str">
        <f t="shared" si="50"/>
        <v xml:space="preserve">
小樽市銭函３丁目２９８番地</v>
      </c>
      <c r="AJ1619" s="134" t="str">
        <f t="shared" si="51"/>
        <v>〒047－0261</v>
      </c>
      <c r="AK1619" s="134" t="s">
        <v>7282</v>
      </c>
      <c r="AO1619" s="142" t="s">
        <v>4527</v>
      </c>
      <c r="AP1619" s="134" t="str" cm="1">
        <f t="array" ref="AP1619:AS1619">_xlfn.TEXTSPLIT(AO1619,CHAR(10))</f>
        <v>( 訪看24 )第    362 号</v>
      </c>
      <c r="AQ1619" s="134" t="str">
        <v>( 訪看25 )第    461 号</v>
      </c>
      <c r="AR1619" s="134" t="str">
        <v>( 訪ベⅠ１ )第     87 号</v>
      </c>
      <c r="AS1619" s="134" t="str">
        <v>( 訪看40 )第    498 号</v>
      </c>
      <c r="BM1619" s="134" t="s">
        <v>13790</v>
      </c>
      <c r="BN1619" s="134" t="s">
        <v>13791</v>
      </c>
      <c r="BO1619" s="134" t="s">
        <v>13792</v>
      </c>
      <c r="BP1619" s="134" t="s">
        <v>13793</v>
      </c>
    </row>
    <row r="1620" spans="1:71" ht="45.95" customHeight="1" thickBot="1">
      <c r="A1620" s="133"/>
      <c r="B1620" s="184"/>
      <c r="C1620" s="140" t="s">
        <v>4529</v>
      </c>
      <c r="D1620" s="184"/>
      <c r="E1620" s="174" t="s">
        <v>4530</v>
      </c>
      <c r="F1620" s="174"/>
      <c r="G1620" s="184"/>
      <c r="H1620" s="175" t="s">
        <v>4531</v>
      </c>
      <c r="I1620" s="175"/>
      <c r="J1620" s="184"/>
      <c r="K1620" s="175" t="s">
        <v>4532</v>
      </c>
      <c r="L1620" s="175"/>
      <c r="M1620" s="184"/>
      <c r="N1620" s="182" t="s">
        <v>4533</v>
      </c>
      <c r="O1620" s="182"/>
      <c r="P1620" s="184"/>
      <c r="Q1620" s="141" t="s">
        <v>4534</v>
      </c>
      <c r="R1620" s="184"/>
      <c r="S1620" s="173" t="s">
        <v>4535</v>
      </c>
      <c r="T1620" s="173"/>
      <c r="U1620" s="173"/>
      <c r="V1620" s="173"/>
      <c r="W1620" s="184"/>
      <c r="X1620" s="133"/>
      <c r="Y1620" s="133"/>
      <c r="AB1620" s="134" t="s">
        <v>9695</v>
      </c>
      <c r="AC1620" s="146" t="str" cm="1">
        <f t="array" ref="AC1620:AD1620">_xlfn.TEXTSPLIT(H1620,CHAR(10))</f>
        <v>株式会社ＯＺＯＮＥ</v>
      </c>
      <c r="AD1620" s="146" t="str">
        <v>訪問看護ステーション桜</v>
      </c>
      <c r="AE1620" s="146" t="s">
        <v>8596</v>
      </c>
      <c r="AF1620" s="134" t="s">
        <v>8597</v>
      </c>
      <c r="AG1620" s="134" t="str" cm="1">
        <f t="array" ref="AG1620">_xlfn.TEXTJOIN(",",TRUE,_xlfn._xlws.FILTER(市町村コード!$B$2:$B$186,ISNUMBER(SEARCH(市町村コード!$B$2:$B$186,K1620))))</f>
        <v>小樽市</v>
      </c>
      <c r="AH1620" s="134" t="s">
        <v>6714</v>
      </c>
      <c r="AI1620" s="134" t="str">
        <f t="shared" si="50"/>
        <v xml:space="preserve">
小樽市末広町２番６号</v>
      </c>
      <c r="AJ1620" s="134" t="str">
        <f t="shared" si="51"/>
        <v>〒047－0042</v>
      </c>
      <c r="AK1620" s="134" t="s">
        <v>7283</v>
      </c>
      <c r="AO1620" s="142" t="s">
        <v>4534</v>
      </c>
      <c r="AP1620" s="134" t="str" cm="1">
        <f t="array" ref="AP1620:AR1620">_xlfn.TEXTSPLIT(AO1620,CHAR(10))</f>
        <v>( 訪看24 )第    379 号</v>
      </c>
      <c r="AQ1620" s="134" t="str">
        <v>( 訪看25 )第    479 号</v>
      </c>
      <c r="AR1620" s="134" t="str">
        <v>( 訪看40 )第     82 号</v>
      </c>
      <c r="BM1620" s="134" t="s">
        <v>13794</v>
      </c>
      <c r="BN1620" s="134" t="s">
        <v>13795</v>
      </c>
      <c r="BO1620" s="134" t="s">
        <v>13796</v>
      </c>
    </row>
    <row r="1621" spans="1:71" ht="57" customHeight="1" thickBot="1">
      <c r="A1621" s="133"/>
      <c r="B1621" s="184"/>
      <c r="C1621" s="140" t="s">
        <v>4536</v>
      </c>
      <c r="D1621" s="184"/>
      <c r="E1621" s="174" t="s">
        <v>4537</v>
      </c>
      <c r="F1621" s="174"/>
      <c r="G1621" s="184"/>
      <c r="H1621" s="175" t="s">
        <v>4538</v>
      </c>
      <c r="I1621" s="175"/>
      <c r="J1621" s="184"/>
      <c r="K1621" s="175" t="s">
        <v>4539</v>
      </c>
      <c r="L1621" s="175"/>
      <c r="M1621" s="184"/>
      <c r="N1621" s="182" t="s">
        <v>4540</v>
      </c>
      <c r="O1621" s="182"/>
      <c r="P1621" s="184"/>
      <c r="Q1621" s="141" t="s">
        <v>4541</v>
      </c>
      <c r="R1621" s="184"/>
      <c r="S1621" s="173" t="s">
        <v>4542</v>
      </c>
      <c r="T1621" s="173"/>
      <c r="U1621" s="173"/>
      <c r="V1621" s="173"/>
      <c r="W1621" s="184"/>
      <c r="X1621" s="133"/>
      <c r="Y1621" s="133"/>
      <c r="AB1621" s="134" t="s">
        <v>9696</v>
      </c>
      <c r="AC1621" s="146" t="str" cm="1">
        <f t="array" ref="AC1621:AD1621">_xlfn.TEXTSPLIT(H1621,CHAR(10))</f>
        <v>株式会社アイケア北海道</v>
      </c>
      <c r="AD1621" s="146" t="str">
        <v>訪問看護ステーション　アイケア銭函</v>
      </c>
      <c r="AE1621" s="146" t="s">
        <v>7684</v>
      </c>
      <c r="AF1621" s="134" t="s">
        <v>8598</v>
      </c>
      <c r="AG1621" s="134" t="str" cm="1">
        <f t="array" ref="AG1621">_xlfn.TEXTJOIN(",",TRUE,_xlfn._xlws.FILTER(市町村コード!$B$2:$B$186,ISNUMBER(SEARCH(市町村コード!$B$2:$B$186,K1621))))</f>
        <v>小樽市</v>
      </c>
      <c r="AH1621" s="134" t="s">
        <v>6714</v>
      </c>
      <c r="AI1621" s="134" t="str">
        <f t="shared" si="50"/>
        <v xml:space="preserve">
小樽市銭函２丁目７－２８</v>
      </c>
      <c r="AJ1621" s="134" t="str">
        <f t="shared" si="51"/>
        <v>〒047－0261</v>
      </c>
      <c r="AK1621" s="134" t="s">
        <v>7282</v>
      </c>
      <c r="AO1621" s="142" t="s">
        <v>4541</v>
      </c>
      <c r="AP1621" s="134" t="str" cm="1">
        <f t="array" ref="AP1621:AT1621">_xlfn.TEXTSPLIT(AO1621,CHAR(10))</f>
        <v>( 訪看10 )第    298 号</v>
      </c>
      <c r="AQ1621" s="134" t="str">
        <v>( 訪看23 )第    464 号</v>
      </c>
      <c r="AR1621" s="134" t="str">
        <v>( 訪看25 )第    560 号</v>
      </c>
      <c r="AS1621" s="134" t="str">
        <v>( 訪ベⅠ１ )第     88 号</v>
      </c>
      <c r="AT1621" s="134" t="str">
        <v>( 訪看41 )第    251 号</v>
      </c>
      <c r="BM1621" s="134" t="s">
        <v>13797</v>
      </c>
      <c r="BN1621" s="134" t="s">
        <v>13798</v>
      </c>
      <c r="BO1621" s="134" t="s">
        <v>13799</v>
      </c>
      <c r="BP1621" s="134" t="s">
        <v>13800</v>
      </c>
      <c r="BQ1621" s="134" t="s">
        <v>13801</v>
      </c>
    </row>
    <row r="1622" spans="1:71" ht="45.95" customHeight="1" thickBot="1">
      <c r="A1622" s="133"/>
      <c r="B1622" s="184"/>
      <c r="C1622" s="140" t="s">
        <v>4543</v>
      </c>
      <c r="D1622" s="184"/>
      <c r="E1622" s="174" t="s">
        <v>4544</v>
      </c>
      <c r="F1622" s="174"/>
      <c r="G1622" s="184"/>
      <c r="H1622" s="175" t="s">
        <v>4545</v>
      </c>
      <c r="I1622" s="175"/>
      <c r="J1622" s="184"/>
      <c r="K1622" s="175" t="s">
        <v>4546</v>
      </c>
      <c r="L1622" s="175"/>
      <c r="M1622" s="184"/>
      <c r="N1622" s="182" t="s">
        <v>4547</v>
      </c>
      <c r="O1622" s="182"/>
      <c r="P1622" s="184"/>
      <c r="Q1622" s="141" t="s">
        <v>4548</v>
      </c>
      <c r="R1622" s="184"/>
      <c r="S1622" s="173" t="s">
        <v>4549</v>
      </c>
      <c r="T1622" s="173"/>
      <c r="U1622" s="173"/>
      <c r="V1622" s="173"/>
      <c r="W1622" s="184"/>
      <c r="X1622" s="133"/>
      <c r="Y1622" s="133"/>
      <c r="AB1622" s="134" t="s">
        <v>9697</v>
      </c>
      <c r="AC1622" s="146" t="str" cm="1">
        <f t="array" ref="AC1622:AD1622">_xlfn.TEXTSPLIT(H1622,CHAR(10))</f>
        <v>医療法人社団　三ツ山病院</v>
      </c>
      <c r="AD1622" s="146" t="str">
        <v>訪問看護ステーションアザレア</v>
      </c>
      <c r="AE1622" s="146" t="s">
        <v>8599</v>
      </c>
      <c r="AF1622" s="134" t="s">
        <v>8600</v>
      </c>
      <c r="AG1622" s="134" t="str" cm="1">
        <f t="array" ref="AG1622">_xlfn.TEXTJOIN(",",TRUE,_xlfn._xlws.FILTER(市町村コード!$B$2:$B$186,ISNUMBER(SEARCH(市町村コード!$B$2:$B$186,K1622))))</f>
        <v>小樽市</v>
      </c>
      <c r="AH1622" s="134" t="s">
        <v>6714</v>
      </c>
      <c r="AI1622" s="134" t="str">
        <f t="shared" si="50"/>
        <v xml:space="preserve">
小樽市入船４丁目２８－１</v>
      </c>
      <c r="AJ1622" s="134" t="str">
        <f t="shared" si="51"/>
        <v>〒047－0021</v>
      </c>
      <c r="AK1622" s="134" t="s">
        <v>7281</v>
      </c>
      <c r="AO1622" s="142" t="s">
        <v>4548</v>
      </c>
      <c r="AP1622" s="134" t="str" cm="1">
        <f t="array" ref="AP1622:AR1622">_xlfn.TEXTSPLIT(AO1622,CHAR(10))</f>
        <v>( 訪看24 )第    527 号</v>
      </c>
      <c r="AQ1622" s="134" t="str">
        <v>( 訪看25 )第    550 号</v>
      </c>
      <c r="AR1622" s="134" t="str">
        <v>( 訪看41 )第    176 号</v>
      </c>
      <c r="BM1622" s="134" t="s">
        <v>13802</v>
      </c>
      <c r="BN1622" s="134" t="s">
        <v>13803</v>
      </c>
      <c r="BO1622" s="134" t="s">
        <v>13804</v>
      </c>
    </row>
    <row r="1623" spans="1:71" ht="66" customHeight="1" thickBot="1">
      <c r="A1623" s="133"/>
      <c r="B1623" s="184"/>
      <c r="C1623" s="140" t="s">
        <v>4550</v>
      </c>
      <c r="D1623" s="184"/>
      <c r="E1623" s="174" t="s">
        <v>4551</v>
      </c>
      <c r="F1623" s="174"/>
      <c r="G1623" s="184"/>
      <c r="H1623" s="175" t="s">
        <v>4552</v>
      </c>
      <c r="I1623" s="175"/>
      <c r="J1623" s="184"/>
      <c r="K1623" s="175" t="s">
        <v>4553</v>
      </c>
      <c r="L1623" s="175"/>
      <c r="M1623" s="184"/>
      <c r="N1623" s="182" t="s">
        <v>4554</v>
      </c>
      <c r="O1623" s="182"/>
      <c r="P1623" s="184"/>
      <c r="Q1623" s="141" t="s">
        <v>4555</v>
      </c>
      <c r="R1623" s="184"/>
      <c r="S1623" s="173" t="s">
        <v>4556</v>
      </c>
      <c r="T1623" s="173"/>
      <c r="U1623" s="173"/>
      <c r="V1623" s="173"/>
      <c r="W1623" s="184"/>
      <c r="X1623" s="133"/>
      <c r="Y1623" s="133"/>
      <c r="AB1623" s="134" t="s">
        <v>9698</v>
      </c>
      <c r="AC1623" s="146" t="str" cm="1">
        <f t="array" ref="AC1623:AD1623">_xlfn.TEXTSPLIT(H1623,CHAR(10))</f>
        <v>社会福祉法人恩賜財団済生会支部北海道済生会</v>
      </c>
      <c r="AD1623" s="146" t="str">
        <v>北海道済生会訪問看護ステーション</v>
      </c>
      <c r="AE1623" s="146" t="s">
        <v>8601</v>
      </c>
      <c r="AF1623" s="134" t="s">
        <v>8602</v>
      </c>
      <c r="AG1623" s="134" t="str" cm="1">
        <f t="array" ref="AG1623">_xlfn.TEXTJOIN(",",TRUE,_xlfn._xlws.FILTER(市町村コード!$B$2:$B$186,ISNUMBER(SEARCH(市町村コード!$B$2:$B$186,K1623))))</f>
        <v>小樽市</v>
      </c>
      <c r="AH1623" s="134" t="s">
        <v>6714</v>
      </c>
      <c r="AI1623" s="134" t="str">
        <f t="shared" si="50"/>
        <v xml:space="preserve">
小樽市築港１０番１号</v>
      </c>
      <c r="AJ1623" s="134" t="str">
        <f t="shared" si="51"/>
        <v>〒047－0008</v>
      </c>
      <c r="AK1623" s="134" t="s">
        <v>7284</v>
      </c>
      <c r="AO1623" s="142" t="s">
        <v>4555</v>
      </c>
      <c r="AP1623" s="134" t="str" cm="1">
        <f t="array" ref="AP1623:AU1623">_xlfn.TEXTSPLIT(AO1623,CHAR(10))</f>
        <v>( 訪看23 )第    638 号</v>
      </c>
      <c r="AQ1623" s="134" t="str">
        <v>( 訪看25 )第    712 号</v>
      </c>
      <c r="AR1623" s="134" t="str">
        <v>( 訪看26 )第     50 号</v>
      </c>
      <c r="AS1623" s="134" t="str">
        <v>( 訪看32 )第     33 号</v>
      </c>
      <c r="AT1623" s="134" t="str">
        <v>( 訪ベⅠ１ )第    571 号</v>
      </c>
      <c r="AU1623" s="134" t="str">
        <v>( 訪看40 )第    608 号</v>
      </c>
      <c r="BM1623" s="134" t="s">
        <v>13805</v>
      </c>
      <c r="BN1623" s="134" t="s">
        <v>13806</v>
      </c>
      <c r="BO1623" s="134" t="s">
        <v>13807</v>
      </c>
      <c r="BP1623" s="134" t="s">
        <v>13808</v>
      </c>
      <c r="BQ1623" s="134" t="s">
        <v>13809</v>
      </c>
      <c r="BR1623" s="134" t="s">
        <v>13810</v>
      </c>
    </row>
    <row r="1624" spans="1:71" ht="45.95" customHeight="1" thickBot="1">
      <c r="A1624" s="133"/>
      <c r="B1624" s="184"/>
      <c r="C1624" s="140" t="s">
        <v>4557</v>
      </c>
      <c r="D1624" s="184"/>
      <c r="E1624" s="174" t="s">
        <v>4558</v>
      </c>
      <c r="F1624" s="174"/>
      <c r="G1624" s="184"/>
      <c r="H1624" s="175" t="s">
        <v>4559</v>
      </c>
      <c r="I1624" s="175"/>
      <c r="J1624" s="184"/>
      <c r="K1624" s="175" t="s">
        <v>4560</v>
      </c>
      <c r="L1624" s="175"/>
      <c r="M1624" s="184"/>
      <c r="N1624" s="182" t="s">
        <v>4561</v>
      </c>
      <c r="O1624" s="182"/>
      <c r="P1624" s="184"/>
      <c r="Q1624" s="141" t="s">
        <v>4562</v>
      </c>
      <c r="R1624" s="184"/>
      <c r="S1624" s="173" t="s">
        <v>4563</v>
      </c>
      <c r="T1624" s="173"/>
      <c r="U1624" s="173"/>
      <c r="V1624" s="173"/>
      <c r="W1624" s="184"/>
      <c r="X1624" s="133"/>
      <c r="Y1624" s="133"/>
      <c r="AB1624" s="134" t="s">
        <v>9699</v>
      </c>
      <c r="AC1624" s="146" t="str" cm="1">
        <f t="array" ref="AC1624:AD1624">_xlfn.TEXTSPLIT(H1624,CHAR(10))</f>
        <v>株式会社みらいサポート</v>
      </c>
      <c r="AD1624" s="146" t="str">
        <v>ナースステーションぽえむ</v>
      </c>
      <c r="AE1624" s="146" t="s">
        <v>8603</v>
      </c>
      <c r="AF1624" s="134" t="s">
        <v>8604</v>
      </c>
      <c r="AG1624" s="134" t="str" cm="1">
        <f t="array" ref="AG1624">_xlfn.TEXTJOIN(",",TRUE,_xlfn._xlws.FILTER(市町村コード!$B$2:$B$186,ISNUMBER(SEARCH(市町村コード!$B$2:$B$186,K1624))))</f>
        <v>小樽市</v>
      </c>
      <c r="AH1624" s="134" t="s">
        <v>6714</v>
      </c>
      <c r="AI1624" s="134" t="str">
        <f t="shared" si="50"/>
        <v xml:space="preserve">
小樽市望洋台二丁目３０番７号</v>
      </c>
      <c r="AJ1624" s="134" t="str">
        <f t="shared" si="51"/>
        <v>〒047－0155</v>
      </c>
      <c r="AK1624" s="134" t="s">
        <v>7285</v>
      </c>
      <c r="AO1624" s="142" t="s">
        <v>4562</v>
      </c>
      <c r="AP1624" s="134" t="str" cm="1">
        <f t="array" ref="AP1624:AR1624">_xlfn.TEXTSPLIT(AO1624,CHAR(10))</f>
        <v>( 訪看24 )第    990 号</v>
      </c>
      <c r="AQ1624" s="134" t="str">
        <v>( 訪看25 )第   1068 号</v>
      </c>
      <c r="AR1624" s="134" t="str">
        <v>( 訪看41 )第     81 号</v>
      </c>
      <c r="BM1624" s="134" t="s">
        <v>13811</v>
      </c>
      <c r="BN1624" s="134" t="s">
        <v>13812</v>
      </c>
      <c r="BO1624" s="134" t="s">
        <v>13813</v>
      </c>
    </row>
    <row r="1625" spans="1:71" ht="39.950000000000003" customHeight="1" thickBot="1">
      <c r="A1625" s="133"/>
      <c r="B1625" s="184"/>
      <c r="C1625" s="133"/>
      <c r="D1625" s="184"/>
      <c r="E1625" s="133"/>
      <c r="F1625" s="133"/>
      <c r="G1625" s="184"/>
      <c r="H1625" s="133"/>
      <c r="I1625" s="133"/>
      <c r="J1625" s="184"/>
      <c r="K1625" s="133"/>
      <c r="L1625" s="133"/>
      <c r="M1625" s="184"/>
      <c r="N1625" s="133"/>
      <c r="O1625" s="133"/>
      <c r="P1625" s="184"/>
      <c r="Q1625" s="133"/>
      <c r="R1625" s="184"/>
      <c r="S1625" s="133"/>
      <c r="T1625" s="133"/>
      <c r="U1625" s="133"/>
      <c r="V1625" s="133"/>
      <c r="W1625" s="184"/>
      <c r="X1625" s="133"/>
      <c r="Y1625" s="133"/>
      <c r="AB1625" s="134" t="s">
        <v>6911</v>
      </c>
      <c r="AC1625" s="146" t="e" cm="1">
        <f t="array" ref="AC1625">_xlfn.TEXTSPLIT(H1625,CHAR(10))</f>
        <v>#VALUE!</v>
      </c>
      <c r="AD1625" s="146"/>
      <c r="AE1625" s="146" t="e">
        <v>#VALUE!</v>
      </c>
      <c r="AG1625" s="134" t="e" cm="1" vm="1">
        <f t="array" ref="AG1625">_xlfn.TEXTJOIN(",",TRUE,_xlfn._xlws.FILTER(市町村コード!$B$2:$B$186,ISNUMBER(SEARCH(市町村コード!$B$2:$B$186,K1625))))</f>
        <v>#VALUE!</v>
      </c>
      <c r="AH1625" s="134" t="e" vm="1">
        <v>#VALUE!</v>
      </c>
      <c r="AI1625" s="134" t="str">
        <f t="shared" si="50"/>
        <v/>
      </c>
      <c r="AJ1625" s="134" t="str">
        <f t="shared" si="51"/>
        <v/>
      </c>
      <c r="AK1625" s="134" t="s">
        <v>6911</v>
      </c>
      <c r="AO1625" s="133"/>
      <c r="AP1625" s="134" t="e" cm="1">
        <f t="array" ref="AP1625">_xlfn.TEXTSPLIT(AO1625,CHAR(10))</f>
        <v>#VALUE!</v>
      </c>
      <c r="BM1625" s="134" t="e">
        <v>#VALUE!</v>
      </c>
    </row>
    <row r="1626" spans="1:71" ht="0.95" customHeight="1">
      <c r="A1626" s="133"/>
      <c r="B1626" s="183"/>
      <c r="C1626" s="183"/>
      <c r="D1626" s="183"/>
      <c r="E1626" s="183"/>
      <c r="F1626" s="183"/>
      <c r="G1626" s="183"/>
      <c r="H1626" s="183"/>
      <c r="I1626" s="183"/>
      <c r="J1626" s="183"/>
      <c r="K1626" s="183"/>
      <c r="L1626" s="183"/>
      <c r="M1626" s="183"/>
      <c r="N1626" s="183"/>
      <c r="O1626" s="183"/>
      <c r="P1626" s="183"/>
      <c r="Q1626" s="183"/>
      <c r="R1626" s="183"/>
      <c r="S1626" s="183"/>
      <c r="T1626" s="183"/>
      <c r="U1626" s="183"/>
      <c r="V1626" s="183"/>
      <c r="W1626" s="133"/>
      <c r="X1626" s="133"/>
      <c r="Y1626" s="133"/>
      <c r="AB1626" s="134" t="s">
        <v>6911</v>
      </c>
      <c r="AC1626" s="146" t="e" cm="1">
        <f t="array" ref="AC1626">_xlfn.TEXTSPLIT(H1626,CHAR(10))</f>
        <v>#VALUE!</v>
      </c>
      <c r="AD1626" s="146"/>
      <c r="AE1626" s="146" t="e">
        <v>#VALUE!</v>
      </c>
      <c r="AG1626" s="134" t="e" cm="1" vm="1">
        <f t="array" ref="AG1626">_xlfn.TEXTJOIN(",",TRUE,_xlfn._xlws.FILTER(市町村コード!$B$2:$B$186,ISNUMBER(SEARCH(市町村コード!$B$2:$B$186,K1626))))</f>
        <v>#VALUE!</v>
      </c>
      <c r="AH1626" s="134" t="e" vm="1">
        <v>#VALUE!</v>
      </c>
      <c r="AI1626" s="134" t="str">
        <f t="shared" si="50"/>
        <v/>
      </c>
      <c r="AJ1626" s="134" t="str">
        <f t="shared" si="51"/>
        <v/>
      </c>
      <c r="AK1626" s="134" t="s">
        <v>6911</v>
      </c>
      <c r="AP1626" s="134" t="e" cm="1">
        <f t="array" ref="AP1626">_xlfn.TEXTSPLIT(AO1626,CHAR(10))</f>
        <v>#VALUE!</v>
      </c>
      <c r="BM1626" s="134" t="e">
        <v>#VALUE!</v>
      </c>
    </row>
    <row r="1627" spans="1:71" ht="60" customHeight="1">
      <c r="A1627" s="133"/>
      <c r="B1627" s="133"/>
      <c r="C1627" s="133"/>
      <c r="D1627" s="133"/>
      <c r="E1627" s="133"/>
      <c r="F1627" s="133"/>
      <c r="G1627" s="133"/>
      <c r="H1627" s="133"/>
      <c r="I1627" s="133"/>
      <c r="J1627" s="133"/>
      <c r="K1627" s="133"/>
      <c r="L1627" s="133"/>
      <c r="M1627" s="133"/>
      <c r="N1627" s="133"/>
      <c r="O1627" s="133"/>
      <c r="P1627" s="133"/>
      <c r="Q1627" s="133"/>
      <c r="R1627" s="133"/>
      <c r="S1627" s="133"/>
      <c r="T1627" s="133"/>
      <c r="U1627" s="133"/>
      <c r="V1627" s="133"/>
      <c r="W1627" s="133"/>
      <c r="X1627" s="133"/>
      <c r="Y1627" s="133"/>
      <c r="AB1627" s="134" t="s">
        <v>6911</v>
      </c>
      <c r="AC1627" s="146" t="e" cm="1">
        <f t="array" ref="AC1627">_xlfn.TEXTSPLIT(H1627,CHAR(10))</f>
        <v>#VALUE!</v>
      </c>
      <c r="AD1627" s="146"/>
      <c r="AE1627" s="146" t="e">
        <v>#VALUE!</v>
      </c>
      <c r="AG1627" s="134" t="e" cm="1" vm="1">
        <f t="array" ref="AG1627">_xlfn.TEXTJOIN(",",TRUE,_xlfn._xlws.FILTER(市町村コード!$B$2:$B$186,ISNUMBER(SEARCH(市町村コード!$B$2:$B$186,K1627))))</f>
        <v>#VALUE!</v>
      </c>
      <c r="AH1627" s="134" t="e" vm="1">
        <v>#VALUE!</v>
      </c>
      <c r="AI1627" s="134" t="str">
        <f t="shared" si="50"/>
        <v/>
      </c>
      <c r="AJ1627" s="134" t="str">
        <f t="shared" si="51"/>
        <v/>
      </c>
      <c r="AK1627" s="134" t="s">
        <v>6911</v>
      </c>
      <c r="AO1627" s="133"/>
      <c r="AP1627" s="134" t="e" cm="1">
        <f t="array" ref="AP1627">_xlfn.TEXTSPLIT(AO1627,CHAR(10))</f>
        <v>#VALUE!</v>
      </c>
      <c r="BM1627" s="134" t="e">
        <v>#VALUE!</v>
      </c>
    </row>
    <row r="1628" spans="1:71" ht="12" customHeight="1">
      <c r="A1628" s="133"/>
      <c r="B1628" s="133"/>
      <c r="C1628" s="133"/>
      <c r="D1628" s="133"/>
      <c r="E1628" s="133"/>
      <c r="F1628" s="133"/>
      <c r="G1628" s="133"/>
      <c r="H1628" s="133"/>
      <c r="I1628" s="133"/>
      <c r="J1628" s="133"/>
      <c r="K1628" s="133"/>
      <c r="L1628" s="133"/>
      <c r="M1628" s="133"/>
      <c r="N1628" s="133"/>
      <c r="O1628" s="133"/>
      <c r="P1628" s="133"/>
      <c r="Q1628" s="133"/>
      <c r="R1628" s="133"/>
      <c r="S1628" s="133"/>
      <c r="T1628" s="133"/>
      <c r="U1628" s="133"/>
      <c r="V1628" s="133"/>
      <c r="W1628" s="133"/>
      <c r="X1628" s="133"/>
      <c r="Y1628" s="133"/>
      <c r="AB1628" s="134" t="s">
        <v>6911</v>
      </c>
      <c r="AC1628" s="146" t="e" cm="1">
        <f t="array" ref="AC1628">_xlfn.TEXTSPLIT(H1628,CHAR(10))</f>
        <v>#VALUE!</v>
      </c>
      <c r="AD1628" s="146"/>
      <c r="AE1628" s="146" t="e">
        <v>#VALUE!</v>
      </c>
      <c r="AG1628" s="134" t="e" cm="1" vm="1">
        <f t="array" ref="AG1628">_xlfn.TEXTJOIN(",",TRUE,_xlfn._xlws.FILTER(市町村コード!$B$2:$B$186,ISNUMBER(SEARCH(市町村コード!$B$2:$B$186,K1628))))</f>
        <v>#VALUE!</v>
      </c>
      <c r="AH1628" s="134" t="e" vm="1">
        <v>#VALUE!</v>
      </c>
      <c r="AI1628" s="134" t="str">
        <f t="shared" si="50"/>
        <v/>
      </c>
      <c r="AJ1628" s="134" t="str">
        <f t="shared" si="51"/>
        <v/>
      </c>
      <c r="AK1628" s="134" t="s">
        <v>6911</v>
      </c>
      <c r="AO1628" s="133"/>
      <c r="AP1628" s="134" t="e" cm="1">
        <f t="array" ref="AP1628">_xlfn.TEXTSPLIT(AO1628,CHAR(10))</f>
        <v>#VALUE!</v>
      </c>
      <c r="BM1628" s="134" t="e">
        <v>#VALUE!</v>
      </c>
    </row>
    <row r="1629" spans="1:71" ht="8.1" customHeight="1">
      <c r="A1629" s="133"/>
      <c r="B1629" s="133"/>
      <c r="C1629" s="133"/>
      <c r="D1629" s="133"/>
      <c r="E1629" s="133"/>
      <c r="F1629" s="133"/>
      <c r="G1629" s="133"/>
      <c r="H1629" s="133"/>
      <c r="I1629" s="178" t="s">
        <v>476</v>
      </c>
      <c r="J1629" s="178"/>
      <c r="K1629" s="178"/>
      <c r="L1629" s="133"/>
      <c r="M1629" s="133"/>
      <c r="N1629" s="133"/>
      <c r="O1629" s="133"/>
      <c r="P1629" s="133"/>
      <c r="Q1629" s="133"/>
      <c r="R1629" s="133"/>
      <c r="S1629" s="133"/>
      <c r="T1629" s="133"/>
      <c r="U1629" s="133"/>
      <c r="V1629" s="133"/>
      <c r="W1629" s="133"/>
      <c r="X1629" s="133"/>
      <c r="Y1629" s="133"/>
      <c r="AB1629" s="134" t="s">
        <v>6911</v>
      </c>
      <c r="AC1629" s="146" t="e" cm="1">
        <f t="array" ref="AC1629">_xlfn.TEXTSPLIT(H1629,CHAR(10))</f>
        <v>#VALUE!</v>
      </c>
      <c r="AD1629" s="146"/>
      <c r="AE1629" s="146" t="e">
        <v>#VALUE!</v>
      </c>
      <c r="AG1629" s="134" t="e" cm="1" vm="1">
        <f t="array" ref="AG1629">_xlfn.TEXTJOIN(",",TRUE,_xlfn._xlws.FILTER(市町村コード!$B$2:$B$186,ISNUMBER(SEARCH(市町村コード!$B$2:$B$186,K1629))))</f>
        <v>#VALUE!</v>
      </c>
      <c r="AH1629" s="134" t="e" vm="1">
        <v>#VALUE!</v>
      </c>
      <c r="AI1629" s="134" t="str">
        <f t="shared" si="50"/>
        <v/>
      </c>
      <c r="AJ1629" s="134" t="str">
        <f t="shared" si="51"/>
        <v/>
      </c>
      <c r="AK1629" s="134" t="s">
        <v>6911</v>
      </c>
      <c r="AO1629" s="133"/>
      <c r="AP1629" s="134" t="e" cm="1">
        <f t="array" ref="AP1629">_xlfn.TEXTSPLIT(AO1629,CHAR(10))</f>
        <v>#VALUE!</v>
      </c>
      <c r="BM1629" s="134" t="e">
        <v>#VALUE!</v>
      </c>
    </row>
    <row r="1630" spans="1:71" ht="12" customHeight="1">
      <c r="A1630" s="133"/>
      <c r="B1630" s="179"/>
      <c r="C1630" s="179"/>
      <c r="D1630" s="179"/>
      <c r="E1630" s="179"/>
      <c r="F1630" s="133"/>
      <c r="G1630" s="133"/>
      <c r="H1630" s="133"/>
      <c r="I1630" s="178"/>
      <c r="J1630" s="178"/>
      <c r="K1630" s="178"/>
      <c r="L1630" s="133"/>
      <c r="M1630" s="133"/>
      <c r="N1630" s="133"/>
      <c r="O1630" s="133"/>
      <c r="P1630" s="133"/>
      <c r="Q1630" s="133"/>
      <c r="R1630" s="133"/>
      <c r="S1630" s="133"/>
      <c r="T1630" s="133"/>
      <c r="U1630" s="133"/>
      <c r="V1630" s="133"/>
      <c r="W1630" s="133"/>
      <c r="X1630" s="133"/>
      <c r="Y1630" s="133"/>
      <c r="AB1630" s="134" t="s">
        <v>6911</v>
      </c>
      <c r="AC1630" s="146" t="e" cm="1">
        <f t="array" ref="AC1630">_xlfn.TEXTSPLIT(H1630,CHAR(10))</f>
        <v>#VALUE!</v>
      </c>
      <c r="AD1630" s="146"/>
      <c r="AE1630" s="146" t="e">
        <v>#VALUE!</v>
      </c>
      <c r="AG1630" s="134" t="e" cm="1" vm="1">
        <f t="array" ref="AG1630">_xlfn.TEXTJOIN(",",TRUE,_xlfn._xlws.FILTER(市町村コード!$B$2:$B$186,ISNUMBER(SEARCH(市町村コード!$B$2:$B$186,K1630))))</f>
        <v>#VALUE!</v>
      </c>
      <c r="AH1630" s="134" t="e" vm="1">
        <v>#VALUE!</v>
      </c>
      <c r="AI1630" s="134" t="str">
        <f t="shared" si="50"/>
        <v/>
      </c>
      <c r="AJ1630" s="134" t="str">
        <f t="shared" si="51"/>
        <v/>
      </c>
      <c r="AK1630" s="134" t="s">
        <v>6911</v>
      </c>
      <c r="AO1630" s="133"/>
      <c r="AP1630" s="134" t="e" cm="1">
        <f t="array" ref="AP1630">_xlfn.TEXTSPLIT(AO1630,CHAR(10))</f>
        <v>#VALUE!</v>
      </c>
      <c r="BM1630" s="134" t="e">
        <v>#VALUE!</v>
      </c>
    </row>
    <row r="1631" spans="1:71" ht="14.1" customHeight="1">
      <c r="A1631" s="133"/>
      <c r="B1631" s="133"/>
      <c r="C1631" s="180" t="s">
        <v>477</v>
      </c>
      <c r="D1631" s="180"/>
      <c r="E1631" s="180"/>
      <c r="F1631" s="180"/>
      <c r="G1631" s="180"/>
      <c r="H1631" s="180"/>
      <c r="I1631" s="180"/>
      <c r="J1631" s="180"/>
      <c r="K1631" s="180"/>
      <c r="L1631" s="133"/>
      <c r="M1631" s="133"/>
      <c r="N1631" s="133"/>
      <c r="O1631" s="181" t="s">
        <v>478</v>
      </c>
      <c r="P1631" s="181"/>
      <c r="Q1631" s="181"/>
      <c r="R1631" s="181"/>
      <c r="S1631" s="181"/>
      <c r="T1631" s="135" t="s">
        <v>1203</v>
      </c>
      <c r="U1631" s="136" t="s">
        <v>480</v>
      </c>
      <c r="V1631" s="133"/>
      <c r="W1631" s="133"/>
      <c r="X1631" s="133"/>
      <c r="Y1631" s="133"/>
      <c r="AB1631" s="134" t="s">
        <v>6911</v>
      </c>
      <c r="AC1631" s="146" t="e" cm="1">
        <f t="array" ref="AC1631">_xlfn.TEXTSPLIT(H1631,CHAR(10))</f>
        <v>#VALUE!</v>
      </c>
      <c r="AD1631" s="146"/>
      <c r="AE1631" s="146" t="e">
        <v>#VALUE!</v>
      </c>
      <c r="AG1631" s="134" t="e" cm="1" vm="1">
        <f t="array" ref="AG1631">_xlfn.TEXTJOIN(",",TRUE,_xlfn._xlws.FILTER(市町村コード!$B$2:$B$186,ISNUMBER(SEARCH(市町村コード!$B$2:$B$186,K1631))))</f>
        <v>#VALUE!</v>
      </c>
      <c r="AH1631" s="134" t="e" vm="1">
        <v>#VALUE!</v>
      </c>
      <c r="AI1631" s="134" t="str">
        <f t="shared" si="50"/>
        <v/>
      </c>
      <c r="AJ1631" s="134" t="str">
        <f t="shared" si="51"/>
        <v/>
      </c>
      <c r="AK1631" s="134" t="s">
        <v>6911</v>
      </c>
      <c r="AP1631" s="134" t="e" cm="1">
        <f t="array" ref="AP1631">_xlfn.TEXTSPLIT(AO1631,CHAR(10))</f>
        <v>#VALUE!</v>
      </c>
      <c r="BM1631" s="134" t="e">
        <v>#VALUE!</v>
      </c>
    </row>
    <row r="1632" spans="1:71" ht="0.95" customHeight="1" thickBot="1">
      <c r="A1632" s="133"/>
      <c r="B1632" s="133"/>
      <c r="C1632" s="133"/>
      <c r="D1632" s="133"/>
      <c r="E1632" s="133"/>
      <c r="F1632" s="133"/>
      <c r="G1632" s="133"/>
      <c r="H1632" s="133"/>
      <c r="I1632" s="133"/>
      <c r="J1632" s="133"/>
      <c r="K1632" s="133"/>
      <c r="L1632" s="133"/>
      <c r="M1632" s="133"/>
      <c r="N1632" s="133"/>
      <c r="O1632" s="133"/>
      <c r="P1632" s="133"/>
      <c r="Q1632" s="133"/>
      <c r="R1632" s="133"/>
      <c r="S1632" s="133"/>
      <c r="T1632" s="133"/>
      <c r="U1632" s="133"/>
      <c r="V1632" s="133"/>
      <c r="W1632" s="133"/>
      <c r="X1632" s="133"/>
      <c r="Y1632" s="133"/>
      <c r="AB1632" s="134" t="s">
        <v>6911</v>
      </c>
      <c r="AC1632" s="146" t="e" cm="1">
        <f t="array" ref="AC1632">_xlfn.TEXTSPLIT(H1632,CHAR(10))</f>
        <v>#VALUE!</v>
      </c>
      <c r="AD1632" s="146"/>
      <c r="AE1632" s="146" t="e">
        <v>#VALUE!</v>
      </c>
      <c r="AG1632" s="134" t="e" cm="1" vm="1">
        <f t="array" ref="AG1632">_xlfn.TEXTJOIN(",",TRUE,_xlfn._xlws.FILTER(市町村コード!$B$2:$B$186,ISNUMBER(SEARCH(市町村コード!$B$2:$B$186,K1632))))</f>
        <v>#VALUE!</v>
      </c>
      <c r="AH1632" s="134" t="e" vm="1">
        <v>#VALUE!</v>
      </c>
      <c r="AI1632" s="134" t="str">
        <f t="shared" si="50"/>
        <v/>
      </c>
      <c r="AJ1632" s="134" t="str">
        <f t="shared" si="51"/>
        <v/>
      </c>
      <c r="AK1632" s="134" t="s">
        <v>6911</v>
      </c>
      <c r="AO1632" s="133"/>
      <c r="AP1632" s="134" t="e" cm="1">
        <f t="array" ref="AP1632">_xlfn.TEXTSPLIT(AO1632,CHAR(10))</f>
        <v>#VALUE!</v>
      </c>
      <c r="BM1632" s="134" t="e">
        <v>#VALUE!</v>
      </c>
    </row>
    <row r="1633" spans="1:74" ht="0.95" customHeight="1">
      <c r="A1633" s="133"/>
      <c r="B1633" s="176"/>
      <c r="C1633" s="176"/>
      <c r="D1633" s="176"/>
      <c r="E1633" s="176"/>
      <c r="F1633" s="176"/>
      <c r="G1633" s="176"/>
      <c r="H1633" s="176"/>
      <c r="I1633" s="176"/>
      <c r="J1633" s="176"/>
      <c r="K1633" s="176"/>
      <c r="L1633" s="176"/>
      <c r="M1633" s="176"/>
      <c r="N1633" s="176"/>
      <c r="O1633" s="176"/>
      <c r="P1633" s="176"/>
      <c r="Q1633" s="176"/>
      <c r="R1633" s="176"/>
      <c r="S1633" s="176"/>
      <c r="T1633" s="176"/>
      <c r="U1633" s="176"/>
      <c r="V1633" s="176"/>
      <c r="W1633" s="176"/>
      <c r="X1633" s="133"/>
      <c r="Y1633" s="133"/>
      <c r="AB1633" s="134" t="s">
        <v>6911</v>
      </c>
      <c r="AC1633" s="146" t="e" cm="1">
        <f t="array" ref="AC1633">_xlfn.TEXTSPLIT(H1633,CHAR(10))</f>
        <v>#VALUE!</v>
      </c>
      <c r="AD1633" s="146"/>
      <c r="AE1633" s="146" t="e">
        <v>#VALUE!</v>
      </c>
      <c r="AG1633" s="134" t="e" cm="1" vm="1">
        <f t="array" ref="AG1633">_xlfn.TEXTJOIN(",",TRUE,_xlfn._xlws.FILTER(市町村コード!$B$2:$B$186,ISNUMBER(SEARCH(市町村コード!$B$2:$B$186,K1633))))</f>
        <v>#VALUE!</v>
      </c>
      <c r="AH1633" s="134" t="e" vm="1">
        <v>#VALUE!</v>
      </c>
      <c r="AI1633" s="134" t="str">
        <f t="shared" si="50"/>
        <v/>
      </c>
      <c r="AJ1633" s="134" t="str">
        <f t="shared" si="51"/>
        <v/>
      </c>
      <c r="AK1633" s="134" t="s">
        <v>6911</v>
      </c>
      <c r="AP1633" s="134" t="e" cm="1">
        <f t="array" ref="AP1633">_xlfn.TEXTSPLIT(AO1633,CHAR(10))</f>
        <v>#VALUE!</v>
      </c>
      <c r="BM1633" s="134" t="e">
        <v>#VALUE!</v>
      </c>
    </row>
    <row r="1634" spans="1:74" ht="15.95" customHeight="1" thickBot="1">
      <c r="A1634" s="133"/>
      <c r="B1634" s="137"/>
      <c r="C1634" s="138" t="s">
        <v>481</v>
      </c>
      <c r="D1634" s="137"/>
      <c r="E1634" s="177" t="s">
        <v>482</v>
      </c>
      <c r="F1634" s="177"/>
      <c r="G1634" s="137"/>
      <c r="H1634" s="177" t="s">
        <v>483</v>
      </c>
      <c r="I1634" s="177"/>
      <c r="J1634" s="137"/>
      <c r="K1634" s="177" t="s">
        <v>484</v>
      </c>
      <c r="L1634" s="177"/>
      <c r="M1634" s="137"/>
      <c r="N1634" s="177" t="s">
        <v>485</v>
      </c>
      <c r="O1634" s="177"/>
      <c r="P1634" s="137"/>
      <c r="Q1634" s="139" t="s">
        <v>486</v>
      </c>
      <c r="R1634" s="137"/>
      <c r="S1634" s="177" t="s">
        <v>487</v>
      </c>
      <c r="T1634" s="177"/>
      <c r="U1634" s="177"/>
      <c r="V1634" s="177"/>
      <c r="W1634" s="137"/>
      <c r="X1634" s="133"/>
      <c r="Y1634" s="133"/>
      <c r="AB1634" s="134" t="s">
        <v>482</v>
      </c>
      <c r="AC1634" s="146" t="str" cm="1">
        <f t="array" ref="AC1634">_xlfn.TEXTSPLIT(H1634,CHAR(10))</f>
        <v>事業者名/事業所名</v>
      </c>
      <c r="AD1634" s="146"/>
      <c r="AE1634" s="146" t="s">
        <v>483</v>
      </c>
      <c r="AG1634" s="134" t="e" cm="1" vm="1">
        <f t="array" ref="AG1634">_xlfn.TEXTJOIN(",",TRUE,_xlfn._xlws.FILTER(市町村コード!$B$2:$B$186,ISNUMBER(SEARCH(市町村コード!$B$2:$B$186,K1634))))</f>
        <v>#VALUE!</v>
      </c>
      <c r="AH1634" s="134" t="e" vm="1">
        <v>#VALUE!</v>
      </c>
      <c r="AI1634" s="134" t="str">
        <f t="shared" si="50"/>
        <v/>
      </c>
      <c r="AJ1634" s="134" t="str">
        <f t="shared" si="51"/>
        <v>事業所所在地</v>
      </c>
      <c r="AK1634" s="134" t="s">
        <v>484</v>
      </c>
      <c r="AO1634" s="139" t="s">
        <v>486</v>
      </c>
      <c r="AP1634" s="134" t="str" cm="1">
        <f t="array" ref="AP1634">_xlfn.TEXTSPLIT(AO1634,CHAR(10))</f>
        <v>受理番号</v>
      </c>
      <c r="BM1634" s="134" t="s">
        <v>486</v>
      </c>
    </row>
    <row r="1635" spans="1:74" ht="45.95" customHeight="1" thickBot="1">
      <c r="A1635" s="133"/>
      <c r="B1635" s="184"/>
      <c r="C1635" s="140" t="s">
        <v>4564</v>
      </c>
      <c r="D1635" s="184"/>
      <c r="E1635" s="174" t="s">
        <v>4565</v>
      </c>
      <c r="F1635" s="174"/>
      <c r="G1635" s="184"/>
      <c r="H1635" s="175" t="s">
        <v>4566</v>
      </c>
      <c r="I1635" s="175"/>
      <c r="J1635" s="184"/>
      <c r="K1635" s="175" t="s">
        <v>4567</v>
      </c>
      <c r="L1635" s="175"/>
      <c r="M1635" s="184"/>
      <c r="N1635" s="182" t="s">
        <v>4568</v>
      </c>
      <c r="O1635" s="182"/>
      <c r="P1635" s="184"/>
      <c r="Q1635" s="141" t="s">
        <v>4569</v>
      </c>
      <c r="R1635" s="184"/>
      <c r="S1635" s="173" t="s">
        <v>4570</v>
      </c>
      <c r="T1635" s="173"/>
      <c r="U1635" s="173"/>
      <c r="V1635" s="173"/>
      <c r="W1635" s="184"/>
      <c r="X1635" s="133"/>
      <c r="Y1635" s="133"/>
      <c r="AB1635" s="134" t="s">
        <v>9700</v>
      </c>
      <c r="AC1635" s="146" t="str" cm="1">
        <f t="array" ref="AC1635:AD1635">_xlfn.TEXTSPLIT(H1635,CHAR(10))</f>
        <v>株式会社　ｈｉｍａｒｉ</v>
      </c>
      <c r="AD1635" s="146" t="str">
        <v>訪問看護ステーションひまり</v>
      </c>
      <c r="AE1635" s="146" t="s">
        <v>8605</v>
      </c>
      <c r="AF1635" s="134" t="s">
        <v>8606</v>
      </c>
      <c r="AG1635" s="134" t="str" cm="1">
        <f t="array" ref="AG1635">_xlfn.TEXTJOIN(",",TRUE,_xlfn._xlws.FILTER(市町村コード!$B$2:$B$186,ISNUMBER(SEARCH(市町村コード!$B$2:$B$186,K1635))))</f>
        <v>小樽市</v>
      </c>
      <c r="AH1635" s="134" t="s">
        <v>6714</v>
      </c>
      <c r="AI1635" s="134" t="str">
        <f t="shared" si="50"/>
        <v xml:space="preserve">
小樽市若松１丁目８番３号－１０１</v>
      </c>
      <c r="AJ1635" s="134" t="str">
        <f t="shared" si="51"/>
        <v>〒047－0017</v>
      </c>
      <c r="AK1635" s="134" t="s">
        <v>7286</v>
      </c>
      <c r="AO1635" s="142" t="s">
        <v>4569</v>
      </c>
      <c r="AP1635" s="134" t="str" cm="1">
        <f t="array" ref="AP1635:AR1635">_xlfn.TEXTSPLIT(AO1635,CHAR(10))</f>
        <v>( 訪看24 )第    998 号</v>
      </c>
      <c r="AQ1635" s="134" t="str">
        <v>( 訪看25 )第   1077 号</v>
      </c>
      <c r="AR1635" s="134" t="str">
        <v>( 訪看41 )第     82 号</v>
      </c>
      <c r="BM1635" s="134" t="s">
        <v>13814</v>
      </c>
      <c r="BN1635" s="134" t="s">
        <v>13815</v>
      </c>
      <c r="BO1635" s="134" t="s">
        <v>13816</v>
      </c>
    </row>
    <row r="1636" spans="1:74" ht="111" customHeight="1" thickBot="1">
      <c r="A1636" s="133"/>
      <c r="B1636" s="184"/>
      <c r="C1636" s="140" t="s">
        <v>4571</v>
      </c>
      <c r="D1636" s="184"/>
      <c r="E1636" s="174" t="s">
        <v>4572</v>
      </c>
      <c r="F1636" s="174"/>
      <c r="G1636" s="184"/>
      <c r="H1636" s="175" t="s">
        <v>4573</v>
      </c>
      <c r="I1636" s="175"/>
      <c r="J1636" s="184"/>
      <c r="K1636" s="175" t="s">
        <v>4574</v>
      </c>
      <c r="L1636" s="175"/>
      <c r="M1636" s="184"/>
      <c r="N1636" s="182" t="s">
        <v>4575</v>
      </c>
      <c r="O1636" s="182"/>
      <c r="P1636" s="184"/>
      <c r="Q1636" s="147" t="s">
        <v>10024</v>
      </c>
      <c r="R1636" s="184"/>
      <c r="S1636" s="173" t="s">
        <v>4576</v>
      </c>
      <c r="T1636" s="173"/>
      <c r="U1636" s="173"/>
      <c r="V1636" s="173"/>
      <c r="W1636" s="184"/>
      <c r="X1636" s="133"/>
      <c r="Y1636" s="133"/>
      <c r="AB1636" s="134" t="s">
        <v>9701</v>
      </c>
      <c r="AC1636" s="146" t="str" cm="1">
        <f t="array" ref="AC1636:AD1636">_xlfn.TEXTSPLIT(H1636,CHAR(10))</f>
        <v>合同会社　かんわけあ</v>
      </c>
      <c r="AD1636" s="146" t="str">
        <v>るりか訪問看護ステーション</v>
      </c>
      <c r="AE1636" s="146" t="s">
        <v>8607</v>
      </c>
      <c r="AF1636" s="134" t="s">
        <v>8608</v>
      </c>
      <c r="AG1636" s="134" t="str" cm="1">
        <f t="array" ref="AG1636">_xlfn.TEXTJOIN(",",TRUE,_xlfn._xlws.FILTER(市町村コード!$B$2:$B$186,ISNUMBER(SEARCH(市町村コード!$B$2:$B$186,K1636))))</f>
        <v>小樽市</v>
      </c>
      <c r="AH1636" s="134" t="s">
        <v>6714</v>
      </c>
      <c r="AI1636" s="134" t="str">
        <f t="shared" si="50"/>
        <v xml:space="preserve">
小樽市桂岡町４番１号春香２　１６号</v>
      </c>
      <c r="AJ1636" s="134" t="str">
        <f t="shared" si="51"/>
        <v>〒047－0264</v>
      </c>
      <c r="AK1636" s="134" t="s">
        <v>7287</v>
      </c>
      <c r="AO1636" s="147" t="s">
        <v>10024</v>
      </c>
      <c r="AP1636" s="134" t="str" cm="1">
        <f t="array" ref="AP1636:AY1636">_xlfn.TEXTSPLIT(AO1636,CHAR(10))</f>
        <v>( 訪看23 )第   1005 号</v>
      </c>
      <c r="AQ1636" s="134" t="str">
        <v>( 訪看25 )第   1034 号</v>
      </c>
      <c r="AR1636" s="134" t="str">
        <v>( 訪看26 )第     52 号</v>
      </c>
      <c r="AS1636" s="134" t="str">
        <v>( 訪看32 )第     46 号</v>
      </c>
      <c r="AT1636" s="134" t="str">
        <v>( 訪看34 )第    128 号</v>
      </c>
      <c r="AU1636" s="134" t="str">
        <v>( 訪看35 )第     26 号</v>
      </c>
      <c r="AV1636" s="134" t="str">
        <v>( 訪ベⅠ１ )第    328 号</v>
      </c>
      <c r="AW1636" s="134" t="str">
        <v>( 訪ベⅠ１注 )第    108 号</v>
      </c>
      <c r="AX1636" s="134" t="str">
        <v>( 訪看40 )第    626 号</v>
      </c>
      <c r="AY1636" s="134" t="str">
        <v>( 訪看41 )第      8 号</v>
      </c>
      <c r="BM1636" s="134" t="s">
        <v>13817</v>
      </c>
      <c r="BN1636" s="134" t="s">
        <v>13818</v>
      </c>
      <c r="BO1636" s="134" t="s">
        <v>13819</v>
      </c>
      <c r="BP1636" s="134" t="s">
        <v>13820</v>
      </c>
      <c r="BQ1636" s="134" t="s">
        <v>13821</v>
      </c>
      <c r="BR1636" s="134" t="s">
        <v>13822</v>
      </c>
      <c r="BS1636" s="134" t="s">
        <v>13823</v>
      </c>
      <c r="BT1636" s="134" t="s">
        <v>13824</v>
      </c>
      <c r="BU1636" s="134" t="s">
        <v>13825</v>
      </c>
      <c r="BV1636" s="134" t="s">
        <v>13826</v>
      </c>
    </row>
    <row r="1637" spans="1:74" ht="66" customHeight="1" thickBot="1">
      <c r="A1637" s="133"/>
      <c r="B1637" s="184"/>
      <c r="C1637" s="140" t="s">
        <v>4577</v>
      </c>
      <c r="D1637" s="184"/>
      <c r="E1637" s="174" t="s">
        <v>4578</v>
      </c>
      <c r="F1637" s="174"/>
      <c r="G1637" s="184"/>
      <c r="H1637" s="175" t="s">
        <v>4579</v>
      </c>
      <c r="I1637" s="175"/>
      <c r="J1637" s="184"/>
      <c r="K1637" s="175" t="s">
        <v>4580</v>
      </c>
      <c r="L1637" s="175"/>
      <c r="M1637" s="184"/>
      <c r="N1637" s="182" t="s">
        <v>4581</v>
      </c>
      <c r="O1637" s="182"/>
      <c r="P1637" s="184"/>
      <c r="Q1637" s="141" t="s">
        <v>4582</v>
      </c>
      <c r="R1637" s="184"/>
      <c r="S1637" s="173" t="s">
        <v>4583</v>
      </c>
      <c r="T1637" s="173"/>
      <c r="U1637" s="173"/>
      <c r="V1637" s="173"/>
      <c r="W1637" s="184"/>
      <c r="X1637" s="133"/>
      <c r="Y1637" s="133"/>
      <c r="AB1637" s="134" t="s">
        <v>9702</v>
      </c>
      <c r="AC1637" s="146" t="str" cm="1">
        <f t="array" ref="AC1637:AD1637">_xlfn.TEXTSPLIT(H1637,CHAR(10))</f>
        <v>株式会社アイケア北海道</v>
      </c>
      <c r="AD1637" s="146" t="str">
        <v>訪問看護ステーション　アイケア花園</v>
      </c>
      <c r="AE1637" s="146" t="s">
        <v>7684</v>
      </c>
      <c r="AF1637" s="134" t="s">
        <v>8609</v>
      </c>
      <c r="AG1637" s="134" t="str" cm="1">
        <f t="array" ref="AG1637">_xlfn.TEXTJOIN(",",TRUE,_xlfn._xlws.FILTER(市町村コード!$B$2:$B$186,ISNUMBER(SEARCH(市町村コード!$B$2:$B$186,K1637))))</f>
        <v>小樽市</v>
      </c>
      <c r="AH1637" s="134" t="s">
        <v>6714</v>
      </c>
      <c r="AI1637" s="134" t="str">
        <f t="shared" si="50"/>
        <v xml:space="preserve">
小樽市花園４丁目５番１６号</v>
      </c>
      <c r="AJ1637" s="134" t="str">
        <f t="shared" si="51"/>
        <v>〒047－0024</v>
      </c>
      <c r="AK1637" s="134" t="s">
        <v>7288</v>
      </c>
      <c r="AO1637" s="142" t="s">
        <v>4582</v>
      </c>
      <c r="AP1637" s="134" t="str" cm="1">
        <f t="array" ref="AP1637:AU1637">_xlfn.TEXTSPLIT(AO1637,CHAR(10))</f>
        <v>( 訪看10 )第    680 号</v>
      </c>
      <c r="AQ1637" s="134" t="str">
        <v>( 訪看23 )第   1076 号</v>
      </c>
      <c r="AR1637" s="134" t="str">
        <v>( 訪看24 )第    997 号</v>
      </c>
      <c r="AS1637" s="134" t="str">
        <v>( 訪看25 )第   1075 号</v>
      </c>
      <c r="AT1637" s="134" t="str">
        <v>( 訪ベⅠ１ )第    338 号</v>
      </c>
      <c r="AU1637" s="134" t="str">
        <v>( 訪看41 )第    177 号</v>
      </c>
      <c r="BM1637" s="134" t="s">
        <v>13827</v>
      </c>
      <c r="BN1637" s="134" t="s">
        <v>13828</v>
      </c>
      <c r="BO1637" s="134" t="s">
        <v>13829</v>
      </c>
      <c r="BP1637" s="134" t="s">
        <v>13830</v>
      </c>
      <c r="BQ1637" s="134" t="s">
        <v>13831</v>
      </c>
      <c r="BR1637" s="134" t="s">
        <v>13832</v>
      </c>
    </row>
    <row r="1638" spans="1:74" ht="66" customHeight="1" thickBot="1">
      <c r="A1638" s="133"/>
      <c r="B1638" s="184"/>
      <c r="C1638" s="140" t="s">
        <v>4584</v>
      </c>
      <c r="D1638" s="184"/>
      <c r="E1638" s="174" t="s">
        <v>4585</v>
      </c>
      <c r="F1638" s="174"/>
      <c r="G1638" s="184"/>
      <c r="H1638" s="175" t="s">
        <v>4586</v>
      </c>
      <c r="I1638" s="175"/>
      <c r="J1638" s="184"/>
      <c r="K1638" s="175" t="s">
        <v>4587</v>
      </c>
      <c r="L1638" s="175"/>
      <c r="M1638" s="184"/>
      <c r="N1638" s="182" t="s">
        <v>4588</v>
      </c>
      <c r="O1638" s="182"/>
      <c r="P1638" s="184"/>
      <c r="Q1638" s="141" t="s">
        <v>4589</v>
      </c>
      <c r="R1638" s="184"/>
      <c r="S1638" s="173" t="s">
        <v>4590</v>
      </c>
      <c r="T1638" s="173"/>
      <c r="U1638" s="173"/>
      <c r="V1638" s="173"/>
      <c r="W1638" s="184"/>
      <c r="X1638" s="133"/>
      <c r="Y1638" s="133"/>
      <c r="AB1638" s="134" t="s">
        <v>9703</v>
      </c>
      <c r="AC1638" s="146" t="str" cm="1">
        <f t="array" ref="AC1638:AD1638">_xlfn.TEXTSPLIT(H1638,CHAR(10))</f>
        <v>叶株式会社</v>
      </c>
      <c r="AD1638" s="146" t="str">
        <v>訪問看護ステーション　叶</v>
      </c>
      <c r="AE1638" s="146" t="s">
        <v>8610</v>
      </c>
      <c r="AF1638" s="134" t="s">
        <v>8611</v>
      </c>
      <c r="AG1638" s="134" t="str" cm="1">
        <f t="array" ref="AG1638">_xlfn.TEXTJOIN(",",TRUE,_xlfn._xlws.FILTER(市町村コード!$B$2:$B$186,ISNUMBER(SEARCH(市町村コード!$B$2:$B$186,K1638))))</f>
        <v>小樽市</v>
      </c>
      <c r="AH1638" s="134" t="s">
        <v>6714</v>
      </c>
      <c r="AI1638" s="134" t="str">
        <f t="shared" si="50"/>
        <v xml:space="preserve">
小樽市入船５－２４－９</v>
      </c>
      <c r="AJ1638" s="134" t="str">
        <f t="shared" si="51"/>
        <v>〒047－0021</v>
      </c>
      <c r="AK1638" s="134" t="s">
        <v>7281</v>
      </c>
      <c r="AO1638" s="142" t="s">
        <v>4589</v>
      </c>
      <c r="AP1638" s="134" t="str" cm="1">
        <f t="array" ref="AP1638:AT1638">_xlfn.TEXTSPLIT(AO1638,CHAR(10))</f>
        <v>( 訪看24 )第   1101 号</v>
      </c>
      <c r="AQ1638" s="134" t="str">
        <v>( 訪看25 )第   1184 号</v>
      </c>
      <c r="AR1638" s="134" t="str">
        <v>( 訪ベⅠ１ )第    535 号</v>
      </c>
      <c r="AS1638" s="134" t="str">
        <v>( 訪ベⅠ１注 )第    389 号</v>
      </c>
      <c r="AT1638" s="134" t="str">
        <v>( 訪看41 )第    457 号</v>
      </c>
      <c r="BM1638" s="134" t="s">
        <v>13833</v>
      </c>
      <c r="BN1638" s="134" t="s">
        <v>13834</v>
      </c>
      <c r="BO1638" s="134" t="s">
        <v>13835</v>
      </c>
      <c r="BP1638" s="134" t="s">
        <v>13836</v>
      </c>
      <c r="BQ1638" s="134" t="s">
        <v>13837</v>
      </c>
    </row>
    <row r="1639" spans="1:74" ht="48" customHeight="1" thickBot="1">
      <c r="A1639" s="133"/>
      <c r="B1639" s="184"/>
      <c r="C1639" s="140" t="s">
        <v>4591</v>
      </c>
      <c r="D1639" s="184"/>
      <c r="E1639" s="174" t="s">
        <v>4592</v>
      </c>
      <c r="F1639" s="174"/>
      <c r="G1639" s="184"/>
      <c r="H1639" s="175" t="s">
        <v>4593</v>
      </c>
      <c r="I1639" s="175"/>
      <c r="J1639" s="184"/>
      <c r="K1639" s="175" t="s">
        <v>4594</v>
      </c>
      <c r="L1639" s="175"/>
      <c r="M1639" s="184"/>
      <c r="N1639" s="182" t="s">
        <v>4595</v>
      </c>
      <c r="O1639" s="182"/>
      <c r="P1639" s="184"/>
      <c r="Q1639" s="141" t="s">
        <v>4596</v>
      </c>
      <c r="R1639" s="184"/>
      <c r="S1639" s="173" t="s">
        <v>4597</v>
      </c>
      <c r="T1639" s="173"/>
      <c r="U1639" s="173"/>
      <c r="V1639" s="173"/>
      <c r="W1639" s="184"/>
      <c r="X1639" s="133"/>
      <c r="Y1639" s="133"/>
      <c r="AB1639" s="134" t="s">
        <v>9704</v>
      </c>
      <c r="AC1639" s="146" t="str" cm="1">
        <f t="array" ref="AC1639:AD1639">_xlfn.TEXTSPLIT(H1639,CHAR(10))</f>
        <v>株式会社ひなた</v>
      </c>
      <c r="AD1639" s="146" t="str">
        <v>訪問看護ステーション　すかい</v>
      </c>
      <c r="AE1639" s="146" t="s">
        <v>8612</v>
      </c>
      <c r="AF1639" s="134" t="s">
        <v>8613</v>
      </c>
      <c r="AG1639" s="134" t="str" cm="1">
        <f t="array" ref="AG1639">_xlfn.TEXTJOIN(",",TRUE,_xlfn._xlws.FILTER(市町村コード!$B$2:$B$186,ISNUMBER(SEARCH(市町村コード!$B$2:$B$186,K1639))))</f>
        <v>小樽市</v>
      </c>
      <c r="AH1639" s="134" t="s">
        <v>6714</v>
      </c>
      <c r="AI1639" s="134" t="str">
        <f t="shared" si="50"/>
        <v xml:space="preserve">
小樽市桜２－２５－１０５光アヴェニュー２５　１０５号</v>
      </c>
      <c r="AJ1639" s="134" t="str">
        <f t="shared" si="51"/>
        <v>〒047－0156</v>
      </c>
      <c r="AK1639" s="134" t="s">
        <v>7289</v>
      </c>
      <c r="AO1639" s="142" t="s">
        <v>4596</v>
      </c>
      <c r="AP1639" s="134" t="str" cm="1">
        <f t="array" ref="AP1639:AS1639">_xlfn.TEXTSPLIT(AO1639,CHAR(10))</f>
        <v>( 訪看24 )第   1090 号</v>
      </c>
      <c r="AQ1639" s="134" t="str">
        <v>( 訪看25 )第   1173 号</v>
      </c>
      <c r="AR1639" s="134" t="str">
        <v>( 訪ベⅠ１ )第    467 号</v>
      </c>
      <c r="AS1639" s="134" t="str">
        <v>( 訪看40 )第    646 号</v>
      </c>
      <c r="BM1639" s="134" t="s">
        <v>13838</v>
      </c>
      <c r="BN1639" s="134" t="s">
        <v>13839</v>
      </c>
      <c r="BO1639" s="134" t="s">
        <v>13840</v>
      </c>
      <c r="BP1639" s="134" t="s">
        <v>13841</v>
      </c>
    </row>
    <row r="1640" spans="1:74" ht="84" customHeight="1" thickBot="1">
      <c r="A1640" s="133"/>
      <c r="B1640" s="184"/>
      <c r="C1640" s="140" t="s">
        <v>4598</v>
      </c>
      <c r="D1640" s="184"/>
      <c r="E1640" s="174" t="s">
        <v>4599</v>
      </c>
      <c r="F1640" s="174"/>
      <c r="G1640" s="184"/>
      <c r="H1640" s="175" t="s">
        <v>4600</v>
      </c>
      <c r="I1640" s="175"/>
      <c r="J1640" s="184"/>
      <c r="K1640" s="175" t="s">
        <v>4601</v>
      </c>
      <c r="L1640" s="175"/>
      <c r="M1640" s="184"/>
      <c r="N1640" s="182" t="s">
        <v>4602</v>
      </c>
      <c r="O1640" s="182"/>
      <c r="P1640" s="184"/>
      <c r="Q1640" s="141" t="s">
        <v>4603</v>
      </c>
      <c r="R1640" s="184"/>
      <c r="S1640" s="173" t="s">
        <v>4604</v>
      </c>
      <c r="T1640" s="173"/>
      <c r="U1640" s="173"/>
      <c r="V1640" s="173"/>
      <c r="W1640" s="184"/>
      <c r="X1640" s="133"/>
      <c r="Y1640" s="133"/>
      <c r="AB1640" s="134" t="s">
        <v>9705</v>
      </c>
      <c r="AC1640" s="146" t="str" cm="1">
        <f t="array" ref="AC1640:AD1640">_xlfn.TEXTSPLIT(H1640,CHAR(10))</f>
        <v>合同会社ＲＯＩＣＡＬ</v>
      </c>
      <c r="AD1640" s="146" t="str">
        <v>訪問看護リハビリステーション　イーズ・ロイカル</v>
      </c>
      <c r="AE1640" s="146" t="s">
        <v>7978</v>
      </c>
      <c r="AF1640" s="134" t="s">
        <v>8614</v>
      </c>
      <c r="AG1640" s="134" t="str" cm="1">
        <f t="array" ref="AG1640">_xlfn.TEXTJOIN(",",TRUE,_xlfn._xlws.FILTER(市町村コード!$B$2:$B$186,ISNUMBER(SEARCH(市町村コード!$B$2:$B$186,K1640))))</f>
        <v>小樽市</v>
      </c>
      <c r="AH1640" s="134" t="s">
        <v>6714</v>
      </c>
      <c r="AI1640" s="134" t="str">
        <f t="shared" si="50"/>
        <v xml:space="preserve">
小樽市稲穂３丁目６番１２５号小樽グランドパレス４０７</v>
      </c>
      <c r="AJ1640" s="134" t="str">
        <f t="shared" si="51"/>
        <v>〒047－0032</v>
      </c>
      <c r="AK1640" s="134" t="s">
        <v>7290</v>
      </c>
      <c r="AO1640" s="142" t="s">
        <v>4603</v>
      </c>
      <c r="AP1640" s="134" t="str" cm="1">
        <f t="array" ref="AP1640:AW1640">_xlfn.TEXTSPLIT(AO1640,CHAR(10))</f>
        <v>( 訪看10 )第    792 号</v>
      </c>
      <c r="AQ1640" s="134" t="str">
        <v>( 訪看24 )第   1122 号</v>
      </c>
      <c r="AR1640" s="134" t="str">
        <v>( 訪看25 )第   1207 号</v>
      </c>
      <c r="AS1640" s="134" t="str">
        <v>( 訪看27 )第    468 号</v>
      </c>
      <c r="AT1640" s="134" t="str">
        <v>( 訪看28 )第    308 号</v>
      </c>
      <c r="AU1640" s="134" t="str">
        <v>( 訪看34 )第    367 号</v>
      </c>
      <c r="AV1640" s="134" t="str">
        <v>( 訪ベⅠ１ )第    524 号</v>
      </c>
      <c r="AW1640" s="134" t="str">
        <v>( 訪看41 )第    472 号</v>
      </c>
      <c r="BM1640" s="134" t="s">
        <v>13842</v>
      </c>
      <c r="BN1640" s="134" t="s">
        <v>13843</v>
      </c>
      <c r="BO1640" s="134" t="s">
        <v>13844</v>
      </c>
      <c r="BP1640" s="134" t="s">
        <v>13845</v>
      </c>
      <c r="BQ1640" s="134" t="s">
        <v>13846</v>
      </c>
      <c r="BR1640" s="134" t="s">
        <v>13847</v>
      </c>
      <c r="BS1640" s="134" t="s">
        <v>13848</v>
      </c>
      <c r="BT1640" s="134" t="s">
        <v>13849</v>
      </c>
    </row>
    <row r="1641" spans="1:74" ht="48.95" customHeight="1" thickBot="1">
      <c r="A1641" s="133"/>
      <c r="B1641" s="184"/>
      <c r="C1641" s="133"/>
      <c r="D1641" s="184"/>
      <c r="E1641" s="133"/>
      <c r="F1641" s="133"/>
      <c r="G1641" s="184"/>
      <c r="H1641" s="133"/>
      <c r="I1641" s="133"/>
      <c r="J1641" s="184"/>
      <c r="K1641" s="133"/>
      <c r="L1641" s="133"/>
      <c r="M1641" s="184"/>
      <c r="N1641" s="133"/>
      <c r="O1641" s="133"/>
      <c r="P1641" s="184"/>
      <c r="Q1641" s="133"/>
      <c r="R1641" s="184"/>
      <c r="S1641" s="133"/>
      <c r="T1641" s="133"/>
      <c r="U1641" s="133"/>
      <c r="V1641" s="133"/>
      <c r="W1641" s="184"/>
      <c r="X1641" s="133"/>
      <c r="Y1641" s="133"/>
      <c r="AB1641" s="134" t="s">
        <v>6911</v>
      </c>
      <c r="AC1641" s="146" t="e" cm="1">
        <f t="array" ref="AC1641">_xlfn.TEXTSPLIT(H1641,CHAR(10))</f>
        <v>#VALUE!</v>
      </c>
      <c r="AD1641" s="146"/>
      <c r="AE1641" s="146" t="e">
        <v>#VALUE!</v>
      </c>
      <c r="AG1641" s="134" t="e" cm="1" vm="1">
        <f t="array" ref="AG1641">_xlfn.TEXTJOIN(",",TRUE,_xlfn._xlws.FILTER(市町村コード!$B$2:$B$186,ISNUMBER(SEARCH(市町村コード!$B$2:$B$186,K1641))))</f>
        <v>#VALUE!</v>
      </c>
      <c r="AH1641" s="134" t="e" vm="1">
        <v>#VALUE!</v>
      </c>
      <c r="AI1641" s="134" t="str">
        <f t="shared" si="50"/>
        <v/>
      </c>
      <c r="AJ1641" s="134" t="str">
        <f t="shared" si="51"/>
        <v/>
      </c>
      <c r="AK1641" s="134" t="s">
        <v>6911</v>
      </c>
      <c r="AO1641" s="133"/>
      <c r="AP1641" s="134" t="e" cm="1">
        <f t="array" ref="AP1641">_xlfn.TEXTSPLIT(AO1641,CHAR(10))</f>
        <v>#VALUE!</v>
      </c>
      <c r="BM1641" s="134" t="e">
        <v>#VALUE!</v>
      </c>
    </row>
    <row r="1642" spans="1:74" ht="0.95" customHeight="1">
      <c r="A1642" s="133"/>
      <c r="B1642" s="183"/>
      <c r="C1642" s="183"/>
      <c r="D1642" s="183"/>
      <c r="E1642" s="183"/>
      <c r="F1642" s="183"/>
      <c r="G1642" s="183"/>
      <c r="H1642" s="183"/>
      <c r="I1642" s="183"/>
      <c r="J1642" s="183"/>
      <c r="K1642" s="183"/>
      <c r="L1642" s="183"/>
      <c r="M1642" s="183"/>
      <c r="N1642" s="183"/>
      <c r="O1642" s="183"/>
      <c r="P1642" s="183"/>
      <c r="Q1642" s="183"/>
      <c r="R1642" s="183"/>
      <c r="S1642" s="183"/>
      <c r="T1642" s="183"/>
      <c r="U1642" s="183"/>
      <c r="V1642" s="183"/>
      <c r="W1642" s="133"/>
      <c r="X1642" s="133"/>
      <c r="Y1642" s="133"/>
      <c r="AB1642" s="134" t="s">
        <v>6911</v>
      </c>
      <c r="AC1642" s="146" t="e" cm="1">
        <f t="array" ref="AC1642">_xlfn.TEXTSPLIT(H1642,CHAR(10))</f>
        <v>#VALUE!</v>
      </c>
      <c r="AD1642" s="146"/>
      <c r="AE1642" s="146" t="e">
        <v>#VALUE!</v>
      </c>
      <c r="AG1642" s="134" t="e" cm="1" vm="1">
        <f t="array" ref="AG1642">_xlfn.TEXTJOIN(",",TRUE,_xlfn._xlws.FILTER(市町村コード!$B$2:$B$186,ISNUMBER(SEARCH(市町村コード!$B$2:$B$186,K1642))))</f>
        <v>#VALUE!</v>
      </c>
      <c r="AH1642" s="134" t="e" vm="1">
        <v>#VALUE!</v>
      </c>
      <c r="AI1642" s="134" t="str">
        <f t="shared" si="50"/>
        <v/>
      </c>
      <c r="AJ1642" s="134" t="str">
        <f t="shared" si="51"/>
        <v/>
      </c>
      <c r="AK1642" s="134" t="s">
        <v>6911</v>
      </c>
      <c r="AP1642" s="134" t="e" cm="1">
        <f t="array" ref="AP1642">_xlfn.TEXTSPLIT(AO1642,CHAR(10))</f>
        <v>#VALUE!</v>
      </c>
      <c r="BM1642" s="134" t="e">
        <v>#VALUE!</v>
      </c>
    </row>
    <row r="1643" spans="1:74" ht="60" customHeight="1">
      <c r="A1643" s="133"/>
      <c r="B1643" s="133"/>
      <c r="C1643" s="133"/>
      <c r="D1643" s="133"/>
      <c r="E1643" s="133"/>
      <c r="F1643" s="133"/>
      <c r="G1643" s="133"/>
      <c r="H1643" s="133"/>
      <c r="I1643" s="133"/>
      <c r="J1643" s="133"/>
      <c r="K1643" s="133"/>
      <c r="L1643" s="133"/>
      <c r="M1643" s="133"/>
      <c r="N1643" s="133"/>
      <c r="O1643" s="133"/>
      <c r="P1643" s="133"/>
      <c r="Q1643" s="133"/>
      <c r="R1643" s="133"/>
      <c r="S1643" s="133"/>
      <c r="T1643" s="133"/>
      <c r="U1643" s="133"/>
      <c r="V1643" s="133"/>
      <c r="W1643" s="133"/>
      <c r="X1643" s="133"/>
      <c r="Y1643" s="133"/>
      <c r="AB1643" s="134" t="s">
        <v>6911</v>
      </c>
      <c r="AC1643" s="146" t="e" cm="1">
        <f t="array" ref="AC1643">_xlfn.TEXTSPLIT(H1643,CHAR(10))</f>
        <v>#VALUE!</v>
      </c>
      <c r="AD1643" s="146"/>
      <c r="AE1643" s="146" t="e">
        <v>#VALUE!</v>
      </c>
      <c r="AG1643" s="134" t="e" cm="1" vm="1">
        <f t="array" ref="AG1643">_xlfn.TEXTJOIN(",",TRUE,_xlfn._xlws.FILTER(市町村コード!$B$2:$B$186,ISNUMBER(SEARCH(市町村コード!$B$2:$B$186,K1643))))</f>
        <v>#VALUE!</v>
      </c>
      <c r="AH1643" s="134" t="e" vm="1">
        <v>#VALUE!</v>
      </c>
      <c r="AI1643" s="134" t="str">
        <f t="shared" si="50"/>
        <v/>
      </c>
      <c r="AJ1643" s="134" t="str">
        <f t="shared" si="51"/>
        <v/>
      </c>
      <c r="AK1643" s="134" t="s">
        <v>6911</v>
      </c>
      <c r="AO1643" s="133"/>
      <c r="AP1643" s="134" t="e" cm="1">
        <f t="array" ref="AP1643">_xlfn.TEXTSPLIT(AO1643,CHAR(10))</f>
        <v>#VALUE!</v>
      </c>
      <c r="BM1643" s="134" t="e">
        <v>#VALUE!</v>
      </c>
    </row>
    <row r="1644" spans="1:74" ht="12" customHeight="1">
      <c r="A1644" s="133"/>
      <c r="B1644" s="133"/>
      <c r="C1644" s="133"/>
      <c r="D1644" s="133"/>
      <c r="E1644" s="133"/>
      <c r="F1644" s="133"/>
      <c r="G1644" s="133"/>
      <c r="H1644" s="133"/>
      <c r="I1644" s="133"/>
      <c r="J1644" s="133"/>
      <c r="K1644" s="133"/>
      <c r="L1644" s="133"/>
      <c r="M1644" s="133"/>
      <c r="N1644" s="133"/>
      <c r="O1644" s="133"/>
      <c r="P1644" s="133"/>
      <c r="Q1644" s="133"/>
      <c r="R1644" s="133"/>
      <c r="S1644" s="133"/>
      <c r="T1644" s="133"/>
      <c r="U1644" s="133"/>
      <c r="V1644" s="133"/>
      <c r="W1644" s="133"/>
      <c r="X1644" s="133"/>
      <c r="Y1644" s="133"/>
      <c r="AB1644" s="134" t="s">
        <v>6911</v>
      </c>
      <c r="AC1644" s="146" t="e" cm="1">
        <f t="array" ref="AC1644">_xlfn.TEXTSPLIT(H1644,CHAR(10))</f>
        <v>#VALUE!</v>
      </c>
      <c r="AD1644" s="146"/>
      <c r="AE1644" s="146" t="e">
        <v>#VALUE!</v>
      </c>
      <c r="AG1644" s="134" t="e" cm="1" vm="1">
        <f t="array" ref="AG1644">_xlfn.TEXTJOIN(",",TRUE,_xlfn._xlws.FILTER(市町村コード!$B$2:$B$186,ISNUMBER(SEARCH(市町村コード!$B$2:$B$186,K1644))))</f>
        <v>#VALUE!</v>
      </c>
      <c r="AH1644" s="134" t="e" vm="1">
        <v>#VALUE!</v>
      </c>
      <c r="AI1644" s="134" t="str">
        <f t="shared" si="50"/>
        <v/>
      </c>
      <c r="AJ1644" s="134" t="str">
        <f t="shared" si="51"/>
        <v/>
      </c>
      <c r="AK1644" s="134" t="s">
        <v>6911</v>
      </c>
      <c r="AO1644" s="133"/>
      <c r="AP1644" s="134" t="e" cm="1">
        <f t="array" ref="AP1644">_xlfn.TEXTSPLIT(AO1644,CHAR(10))</f>
        <v>#VALUE!</v>
      </c>
      <c r="BM1644" s="134" t="e">
        <v>#VALUE!</v>
      </c>
    </row>
    <row r="1645" spans="1:74" ht="8.1" customHeight="1">
      <c r="A1645" s="133"/>
      <c r="B1645" s="133"/>
      <c r="C1645" s="133"/>
      <c r="D1645" s="133"/>
      <c r="E1645" s="133"/>
      <c r="F1645" s="133"/>
      <c r="G1645" s="133"/>
      <c r="H1645" s="133"/>
      <c r="I1645" s="178" t="s">
        <v>476</v>
      </c>
      <c r="J1645" s="178"/>
      <c r="K1645" s="178"/>
      <c r="L1645" s="133"/>
      <c r="M1645" s="133"/>
      <c r="N1645" s="133"/>
      <c r="O1645" s="133"/>
      <c r="P1645" s="133"/>
      <c r="Q1645" s="133"/>
      <c r="R1645" s="133"/>
      <c r="S1645" s="133"/>
      <c r="T1645" s="133"/>
      <c r="U1645" s="133"/>
      <c r="V1645" s="133"/>
      <c r="W1645" s="133"/>
      <c r="X1645" s="133"/>
      <c r="Y1645" s="133"/>
      <c r="AB1645" s="134" t="s">
        <v>6911</v>
      </c>
      <c r="AC1645" s="146" t="e" cm="1">
        <f t="array" ref="AC1645">_xlfn.TEXTSPLIT(H1645,CHAR(10))</f>
        <v>#VALUE!</v>
      </c>
      <c r="AD1645" s="146"/>
      <c r="AE1645" s="146" t="e">
        <v>#VALUE!</v>
      </c>
      <c r="AG1645" s="134" t="e" cm="1" vm="1">
        <f t="array" ref="AG1645">_xlfn.TEXTJOIN(",",TRUE,_xlfn._xlws.FILTER(市町村コード!$B$2:$B$186,ISNUMBER(SEARCH(市町村コード!$B$2:$B$186,K1645))))</f>
        <v>#VALUE!</v>
      </c>
      <c r="AH1645" s="134" t="e" vm="1">
        <v>#VALUE!</v>
      </c>
      <c r="AI1645" s="134" t="str">
        <f t="shared" si="50"/>
        <v/>
      </c>
      <c r="AJ1645" s="134" t="str">
        <f t="shared" si="51"/>
        <v/>
      </c>
      <c r="AK1645" s="134" t="s">
        <v>6911</v>
      </c>
      <c r="AO1645" s="133"/>
      <c r="AP1645" s="134" t="e" cm="1">
        <f t="array" ref="AP1645">_xlfn.TEXTSPLIT(AO1645,CHAR(10))</f>
        <v>#VALUE!</v>
      </c>
      <c r="BM1645" s="134" t="e">
        <v>#VALUE!</v>
      </c>
    </row>
    <row r="1646" spans="1:74" ht="12" customHeight="1">
      <c r="A1646" s="133"/>
      <c r="B1646" s="179"/>
      <c r="C1646" s="179"/>
      <c r="D1646" s="179"/>
      <c r="E1646" s="179"/>
      <c r="F1646" s="133"/>
      <c r="G1646" s="133"/>
      <c r="H1646" s="133"/>
      <c r="I1646" s="178"/>
      <c r="J1646" s="178"/>
      <c r="K1646" s="178"/>
      <c r="L1646" s="133"/>
      <c r="M1646" s="133"/>
      <c r="N1646" s="133"/>
      <c r="O1646" s="133"/>
      <c r="P1646" s="133"/>
      <c r="Q1646" s="133"/>
      <c r="R1646" s="133"/>
      <c r="S1646" s="133"/>
      <c r="T1646" s="133"/>
      <c r="U1646" s="133"/>
      <c r="V1646" s="133"/>
      <c r="W1646" s="133"/>
      <c r="X1646" s="133"/>
      <c r="Y1646" s="133"/>
      <c r="AB1646" s="134" t="s">
        <v>6911</v>
      </c>
      <c r="AC1646" s="146" t="e" cm="1">
        <f t="array" ref="AC1646">_xlfn.TEXTSPLIT(H1646,CHAR(10))</f>
        <v>#VALUE!</v>
      </c>
      <c r="AD1646" s="146"/>
      <c r="AE1646" s="146" t="e">
        <v>#VALUE!</v>
      </c>
      <c r="AG1646" s="134" t="e" cm="1" vm="1">
        <f t="array" ref="AG1646">_xlfn.TEXTJOIN(",",TRUE,_xlfn._xlws.FILTER(市町村コード!$B$2:$B$186,ISNUMBER(SEARCH(市町村コード!$B$2:$B$186,K1646))))</f>
        <v>#VALUE!</v>
      </c>
      <c r="AH1646" s="134" t="e" vm="1">
        <v>#VALUE!</v>
      </c>
      <c r="AI1646" s="134" t="str">
        <f t="shared" si="50"/>
        <v/>
      </c>
      <c r="AJ1646" s="134" t="str">
        <f t="shared" si="51"/>
        <v/>
      </c>
      <c r="AK1646" s="134" t="s">
        <v>6911</v>
      </c>
      <c r="AO1646" s="133"/>
      <c r="AP1646" s="134" t="e" cm="1">
        <f t="array" ref="AP1646">_xlfn.TEXTSPLIT(AO1646,CHAR(10))</f>
        <v>#VALUE!</v>
      </c>
      <c r="BM1646" s="134" t="e">
        <v>#VALUE!</v>
      </c>
    </row>
    <row r="1647" spans="1:74" ht="14.1" customHeight="1">
      <c r="A1647" s="133"/>
      <c r="B1647" s="133"/>
      <c r="C1647" s="180" t="s">
        <v>477</v>
      </c>
      <c r="D1647" s="180"/>
      <c r="E1647" s="180"/>
      <c r="F1647" s="180"/>
      <c r="G1647" s="180"/>
      <c r="H1647" s="180"/>
      <c r="I1647" s="180"/>
      <c r="J1647" s="180"/>
      <c r="K1647" s="180"/>
      <c r="L1647" s="133"/>
      <c r="M1647" s="133"/>
      <c r="N1647" s="133"/>
      <c r="O1647" s="181" t="s">
        <v>478</v>
      </c>
      <c r="P1647" s="181"/>
      <c r="Q1647" s="181"/>
      <c r="R1647" s="181"/>
      <c r="S1647" s="181"/>
      <c r="T1647" s="135" t="s">
        <v>1210</v>
      </c>
      <c r="U1647" s="136" t="s">
        <v>480</v>
      </c>
      <c r="V1647" s="133"/>
      <c r="W1647" s="133"/>
      <c r="X1647" s="133"/>
      <c r="Y1647" s="133"/>
      <c r="AB1647" s="134" t="s">
        <v>6911</v>
      </c>
      <c r="AC1647" s="146" t="e" cm="1">
        <f t="array" ref="AC1647">_xlfn.TEXTSPLIT(H1647,CHAR(10))</f>
        <v>#VALUE!</v>
      </c>
      <c r="AD1647" s="146"/>
      <c r="AE1647" s="146" t="e">
        <v>#VALUE!</v>
      </c>
      <c r="AG1647" s="134" t="e" cm="1" vm="1">
        <f t="array" ref="AG1647">_xlfn.TEXTJOIN(",",TRUE,_xlfn._xlws.FILTER(市町村コード!$B$2:$B$186,ISNUMBER(SEARCH(市町村コード!$B$2:$B$186,K1647))))</f>
        <v>#VALUE!</v>
      </c>
      <c r="AH1647" s="134" t="e" vm="1">
        <v>#VALUE!</v>
      </c>
      <c r="AI1647" s="134" t="str">
        <f t="shared" si="50"/>
        <v/>
      </c>
      <c r="AJ1647" s="134" t="str">
        <f t="shared" si="51"/>
        <v/>
      </c>
      <c r="AK1647" s="134" t="s">
        <v>6911</v>
      </c>
      <c r="AP1647" s="134" t="e" cm="1">
        <f t="array" ref="AP1647">_xlfn.TEXTSPLIT(AO1647,CHAR(10))</f>
        <v>#VALUE!</v>
      </c>
      <c r="BM1647" s="134" t="e">
        <v>#VALUE!</v>
      </c>
    </row>
    <row r="1648" spans="1:74" ht="0.95" customHeight="1" thickBot="1">
      <c r="A1648" s="133"/>
      <c r="B1648" s="133"/>
      <c r="C1648" s="133"/>
      <c r="D1648" s="133"/>
      <c r="E1648" s="133"/>
      <c r="F1648" s="133"/>
      <c r="G1648" s="133"/>
      <c r="H1648" s="133"/>
      <c r="I1648" s="133"/>
      <c r="J1648" s="133"/>
      <c r="K1648" s="133"/>
      <c r="L1648" s="133"/>
      <c r="M1648" s="133"/>
      <c r="N1648" s="133"/>
      <c r="O1648" s="133"/>
      <c r="P1648" s="133"/>
      <c r="Q1648" s="133"/>
      <c r="R1648" s="133"/>
      <c r="S1648" s="133"/>
      <c r="T1648" s="133"/>
      <c r="U1648" s="133"/>
      <c r="V1648" s="133"/>
      <c r="W1648" s="133"/>
      <c r="X1648" s="133"/>
      <c r="Y1648" s="133"/>
      <c r="AB1648" s="134" t="s">
        <v>6911</v>
      </c>
      <c r="AC1648" s="146" t="e" cm="1">
        <f t="array" ref="AC1648">_xlfn.TEXTSPLIT(H1648,CHAR(10))</f>
        <v>#VALUE!</v>
      </c>
      <c r="AD1648" s="146"/>
      <c r="AE1648" s="146" t="e">
        <v>#VALUE!</v>
      </c>
      <c r="AG1648" s="134" t="e" cm="1" vm="1">
        <f t="array" ref="AG1648">_xlfn.TEXTJOIN(",",TRUE,_xlfn._xlws.FILTER(市町村コード!$B$2:$B$186,ISNUMBER(SEARCH(市町村コード!$B$2:$B$186,K1648))))</f>
        <v>#VALUE!</v>
      </c>
      <c r="AH1648" s="134" t="e" vm="1">
        <v>#VALUE!</v>
      </c>
      <c r="AI1648" s="134" t="str">
        <f t="shared" si="50"/>
        <v/>
      </c>
      <c r="AJ1648" s="134" t="str">
        <f t="shared" si="51"/>
        <v/>
      </c>
      <c r="AK1648" s="134" t="s">
        <v>6911</v>
      </c>
      <c r="AO1648" s="133"/>
      <c r="AP1648" s="134" t="e" cm="1">
        <f t="array" ref="AP1648">_xlfn.TEXTSPLIT(AO1648,CHAR(10))</f>
        <v>#VALUE!</v>
      </c>
      <c r="BM1648" s="134" t="e">
        <v>#VALUE!</v>
      </c>
    </row>
    <row r="1649" spans="1:72" ht="0.95" customHeight="1">
      <c r="A1649" s="133"/>
      <c r="B1649" s="176"/>
      <c r="C1649" s="176"/>
      <c r="D1649" s="176"/>
      <c r="E1649" s="176"/>
      <c r="F1649" s="176"/>
      <c r="G1649" s="176"/>
      <c r="H1649" s="176"/>
      <c r="I1649" s="176"/>
      <c r="J1649" s="176"/>
      <c r="K1649" s="176"/>
      <c r="L1649" s="176"/>
      <c r="M1649" s="176"/>
      <c r="N1649" s="176"/>
      <c r="O1649" s="176"/>
      <c r="P1649" s="176"/>
      <c r="Q1649" s="176"/>
      <c r="R1649" s="176"/>
      <c r="S1649" s="176"/>
      <c r="T1649" s="176"/>
      <c r="U1649" s="176"/>
      <c r="V1649" s="176"/>
      <c r="W1649" s="176"/>
      <c r="X1649" s="133"/>
      <c r="Y1649" s="133"/>
      <c r="AB1649" s="134" t="s">
        <v>6911</v>
      </c>
      <c r="AC1649" s="146" t="e" cm="1">
        <f t="array" ref="AC1649">_xlfn.TEXTSPLIT(H1649,CHAR(10))</f>
        <v>#VALUE!</v>
      </c>
      <c r="AD1649" s="146"/>
      <c r="AE1649" s="146" t="e">
        <v>#VALUE!</v>
      </c>
      <c r="AG1649" s="134" t="e" cm="1" vm="1">
        <f t="array" ref="AG1649">_xlfn.TEXTJOIN(",",TRUE,_xlfn._xlws.FILTER(市町村コード!$B$2:$B$186,ISNUMBER(SEARCH(市町村コード!$B$2:$B$186,K1649))))</f>
        <v>#VALUE!</v>
      </c>
      <c r="AH1649" s="134" t="e" vm="1">
        <v>#VALUE!</v>
      </c>
      <c r="AI1649" s="134" t="str">
        <f t="shared" si="50"/>
        <v/>
      </c>
      <c r="AJ1649" s="134" t="str">
        <f t="shared" si="51"/>
        <v/>
      </c>
      <c r="AK1649" s="134" t="s">
        <v>6911</v>
      </c>
      <c r="AP1649" s="134" t="e" cm="1">
        <f t="array" ref="AP1649">_xlfn.TEXTSPLIT(AO1649,CHAR(10))</f>
        <v>#VALUE!</v>
      </c>
      <c r="BM1649" s="134" t="e">
        <v>#VALUE!</v>
      </c>
    </row>
    <row r="1650" spans="1:72" ht="15.95" customHeight="1" thickBot="1">
      <c r="A1650" s="133"/>
      <c r="B1650" s="137"/>
      <c r="C1650" s="138" t="s">
        <v>481</v>
      </c>
      <c r="D1650" s="137"/>
      <c r="E1650" s="177" t="s">
        <v>482</v>
      </c>
      <c r="F1650" s="177"/>
      <c r="G1650" s="137"/>
      <c r="H1650" s="177" t="s">
        <v>483</v>
      </c>
      <c r="I1650" s="177"/>
      <c r="J1650" s="137"/>
      <c r="K1650" s="177" t="s">
        <v>484</v>
      </c>
      <c r="L1650" s="177"/>
      <c r="M1650" s="137"/>
      <c r="N1650" s="177" t="s">
        <v>485</v>
      </c>
      <c r="O1650" s="177"/>
      <c r="P1650" s="137"/>
      <c r="Q1650" s="139" t="s">
        <v>486</v>
      </c>
      <c r="R1650" s="137"/>
      <c r="S1650" s="177" t="s">
        <v>487</v>
      </c>
      <c r="T1650" s="177"/>
      <c r="U1650" s="177"/>
      <c r="V1650" s="177"/>
      <c r="W1650" s="137"/>
      <c r="X1650" s="133"/>
      <c r="Y1650" s="133"/>
      <c r="AB1650" s="134" t="s">
        <v>482</v>
      </c>
      <c r="AC1650" s="146" t="str" cm="1">
        <f t="array" ref="AC1650">_xlfn.TEXTSPLIT(H1650,CHAR(10))</f>
        <v>事業者名/事業所名</v>
      </c>
      <c r="AD1650" s="146"/>
      <c r="AE1650" s="146" t="s">
        <v>483</v>
      </c>
      <c r="AG1650" s="134" t="e" cm="1" vm="1">
        <f t="array" ref="AG1650">_xlfn.TEXTJOIN(",",TRUE,_xlfn._xlws.FILTER(市町村コード!$B$2:$B$186,ISNUMBER(SEARCH(市町村コード!$B$2:$B$186,K1650))))</f>
        <v>#VALUE!</v>
      </c>
      <c r="AH1650" s="134" t="e" vm="1">
        <v>#VALUE!</v>
      </c>
      <c r="AI1650" s="134" t="str">
        <f t="shared" si="50"/>
        <v/>
      </c>
      <c r="AJ1650" s="134" t="str">
        <f t="shared" si="51"/>
        <v>事業所所在地</v>
      </c>
      <c r="AK1650" s="134" t="s">
        <v>484</v>
      </c>
      <c r="AO1650" s="139" t="s">
        <v>486</v>
      </c>
      <c r="AP1650" s="134" t="str" cm="1">
        <f t="array" ref="AP1650">_xlfn.TEXTSPLIT(AO1650,CHAR(10))</f>
        <v>受理番号</v>
      </c>
      <c r="BM1650" s="134" t="s">
        <v>486</v>
      </c>
    </row>
    <row r="1651" spans="1:72" ht="84" customHeight="1" thickBot="1">
      <c r="A1651" s="133"/>
      <c r="B1651" s="184"/>
      <c r="C1651" s="140" t="s">
        <v>4605</v>
      </c>
      <c r="D1651" s="184"/>
      <c r="E1651" s="174" t="s">
        <v>4606</v>
      </c>
      <c r="F1651" s="174"/>
      <c r="G1651" s="184"/>
      <c r="H1651" s="175" t="s">
        <v>4607</v>
      </c>
      <c r="I1651" s="175"/>
      <c r="J1651" s="184"/>
      <c r="K1651" s="175" t="s">
        <v>4608</v>
      </c>
      <c r="L1651" s="175"/>
      <c r="M1651" s="184"/>
      <c r="N1651" s="182" t="s">
        <v>4609</v>
      </c>
      <c r="O1651" s="182"/>
      <c r="P1651" s="184"/>
      <c r="Q1651" s="141" t="s">
        <v>4610</v>
      </c>
      <c r="R1651" s="184"/>
      <c r="S1651" s="173" t="s">
        <v>4611</v>
      </c>
      <c r="T1651" s="173"/>
      <c r="U1651" s="173"/>
      <c r="V1651" s="173"/>
      <c r="W1651" s="184"/>
      <c r="X1651" s="133"/>
      <c r="Y1651" s="133"/>
      <c r="AB1651" s="134" t="s">
        <v>9706</v>
      </c>
      <c r="AC1651" s="146" t="str" cm="1">
        <f t="array" ref="AC1651:AD1651">_xlfn.TEXTSPLIT(H1651,CHAR(10))</f>
        <v>株式会社シャイニング</v>
      </c>
      <c r="AD1651" s="146" t="str">
        <v>ナーシングステーションＬａ　Ｂｒｉｌｌｅｒ</v>
      </c>
      <c r="AE1651" s="146" t="s">
        <v>8615</v>
      </c>
      <c r="AF1651" s="134" t="s">
        <v>8616</v>
      </c>
      <c r="AG1651" s="134" t="str" cm="1">
        <f t="array" ref="AG1651">_xlfn.TEXTJOIN(",",TRUE,_xlfn._xlws.FILTER(市町村コード!$B$2:$B$186,ISNUMBER(SEARCH(市町村コード!$B$2:$B$186,K1651))))</f>
        <v>小樽市</v>
      </c>
      <c r="AH1651" s="134" t="s">
        <v>6714</v>
      </c>
      <c r="AI1651" s="134" t="str">
        <f t="shared" si="50"/>
        <v xml:space="preserve">
小樽市桜２丁目２５－１２ビックブリッジⅢ　２０１号室</v>
      </c>
      <c r="AJ1651" s="134" t="str">
        <f t="shared" si="51"/>
        <v>〒047－0156</v>
      </c>
      <c r="AK1651" s="134" t="s">
        <v>7289</v>
      </c>
      <c r="AO1651" s="142" t="s">
        <v>4610</v>
      </c>
      <c r="AP1651" s="134" t="str" cm="1">
        <f t="array" ref="AP1651:AW1651">_xlfn.TEXTSPLIT(AO1651,CHAR(10))</f>
        <v>( 訪看10 )第    796 号</v>
      </c>
      <c r="AQ1651" s="134" t="str">
        <v>( 訪看23 )第   1165 号</v>
      </c>
      <c r="AR1651" s="134" t="str">
        <v>( 訪看25 )第   1211 号</v>
      </c>
      <c r="AS1651" s="134" t="str">
        <v>( 訪看27 )第    472 号</v>
      </c>
      <c r="AT1651" s="134" t="str">
        <v>( 訪看28 )第    311 号</v>
      </c>
      <c r="AU1651" s="134" t="str">
        <v>( 訪看34 )第    371 号</v>
      </c>
      <c r="AV1651" s="134" t="str">
        <v>( 訪ベⅠ１注 )第    413 号</v>
      </c>
      <c r="AW1651" s="134" t="str">
        <v>( 訪看41 )第    477 号</v>
      </c>
      <c r="BM1651" s="134" t="s">
        <v>13850</v>
      </c>
      <c r="BN1651" s="134" t="s">
        <v>13851</v>
      </c>
      <c r="BO1651" s="134" t="s">
        <v>13852</v>
      </c>
      <c r="BP1651" s="134" t="s">
        <v>13853</v>
      </c>
      <c r="BQ1651" s="134" t="s">
        <v>13854</v>
      </c>
      <c r="BR1651" s="134" t="s">
        <v>13855</v>
      </c>
      <c r="BS1651" s="134" t="s">
        <v>13856</v>
      </c>
      <c r="BT1651" s="134" t="s">
        <v>13857</v>
      </c>
    </row>
    <row r="1652" spans="1:72" ht="45.95" customHeight="1" thickBot="1">
      <c r="A1652" s="133"/>
      <c r="B1652" s="184"/>
      <c r="C1652" s="140" t="s">
        <v>4612</v>
      </c>
      <c r="D1652" s="184"/>
      <c r="E1652" s="174" t="s">
        <v>4613</v>
      </c>
      <c r="F1652" s="174"/>
      <c r="G1652" s="184"/>
      <c r="H1652" s="175" t="s">
        <v>4614</v>
      </c>
      <c r="I1652" s="175"/>
      <c r="J1652" s="184"/>
      <c r="K1652" s="175" t="s">
        <v>4615</v>
      </c>
      <c r="L1652" s="175"/>
      <c r="M1652" s="184"/>
      <c r="N1652" s="182" t="s">
        <v>4616</v>
      </c>
      <c r="O1652" s="182"/>
      <c r="P1652" s="184"/>
      <c r="Q1652" s="141" t="s">
        <v>4617</v>
      </c>
      <c r="R1652" s="184"/>
      <c r="S1652" s="173" t="s">
        <v>4618</v>
      </c>
      <c r="T1652" s="173"/>
      <c r="U1652" s="173"/>
      <c r="V1652" s="173"/>
      <c r="W1652" s="184"/>
      <c r="X1652" s="133"/>
      <c r="Y1652" s="133"/>
      <c r="AB1652" s="134" t="s">
        <v>9707</v>
      </c>
      <c r="AC1652" s="146" t="str" cm="1">
        <f t="array" ref="AC1652:AD1652">_xlfn.TEXTSPLIT(H1652,CHAR(10))</f>
        <v>社会福祉法人　北海道社会事業協会</v>
      </c>
      <c r="AD1652" s="146" t="str">
        <v>小樽協会病院訪問看護ステーション</v>
      </c>
      <c r="AE1652" s="146" t="s">
        <v>8617</v>
      </c>
      <c r="AF1652" s="134" t="s">
        <v>8618</v>
      </c>
      <c r="AG1652" s="134" t="str" cm="1">
        <f t="array" ref="AG1652">_xlfn.TEXTJOIN(",",TRUE,_xlfn._xlws.FILTER(市町村コード!$B$2:$B$186,ISNUMBER(SEARCH(市町村コード!$B$2:$B$186,K1652))))</f>
        <v>小樽市</v>
      </c>
      <c r="AH1652" s="134" t="s">
        <v>6714</v>
      </c>
      <c r="AI1652" s="134" t="str">
        <f t="shared" si="50"/>
        <v xml:space="preserve">
小樽市住ノ江１丁目６番１５号</v>
      </c>
      <c r="AJ1652" s="134" t="str">
        <f t="shared" si="51"/>
        <v>〒047－8510</v>
      </c>
      <c r="AK1652" s="134" t="s">
        <v>7291</v>
      </c>
      <c r="AO1652" s="142" t="s">
        <v>4617</v>
      </c>
      <c r="AP1652" s="134" t="str" cm="1">
        <f t="array" ref="AP1652">_xlfn.TEXTSPLIT(AO1652,CHAR(10))</f>
        <v>( 訪ベⅠ１ )第    638 号</v>
      </c>
      <c r="BM1652" s="134" t="s">
        <v>13858</v>
      </c>
    </row>
    <row r="1653" spans="1:72" ht="84" customHeight="1" thickBot="1">
      <c r="A1653" s="133"/>
      <c r="B1653" s="184"/>
      <c r="C1653" s="140" t="s">
        <v>4619</v>
      </c>
      <c r="D1653" s="184"/>
      <c r="E1653" s="174" t="s">
        <v>4620</v>
      </c>
      <c r="F1653" s="174"/>
      <c r="G1653" s="184"/>
      <c r="H1653" s="175" t="s">
        <v>4621</v>
      </c>
      <c r="I1653" s="175"/>
      <c r="J1653" s="184"/>
      <c r="K1653" s="175" t="s">
        <v>4622</v>
      </c>
      <c r="L1653" s="175"/>
      <c r="M1653" s="184"/>
      <c r="N1653" s="182" t="s">
        <v>4623</v>
      </c>
      <c r="O1653" s="182"/>
      <c r="P1653" s="184"/>
      <c r="Q1653" s="141" t="s">
        <v>4624</v>
      </c>
      <c r="R1653" s="184"/>
      <c r="S1653" s="173" t="s">
        <v>4625</v>
      </c>
      <c r="T1653" s="173"/>
      <c r="U1653" s="173"/>
      <c r="V1653" s="173"/>
      <c r="W1653" s="184"/>
      <c r="X1653" s="133"/>
      <c r="Y1653" s="133"/>
      <c r="AB1653" s="134" t="s">
        <v>9708</v>
      </c>
      <c r="AC1653" s="146" t="str" cm="1">
        <f t="array" ref="AC1653:AD1653">_xlfn.TEXTSPLIT(H1653,CHAR(10))</f>
        <v>社会福祉法人　勤医協福祉会</v>
      </c>
      <c r="AD1653" s="146" t="str">
        <v>勤医協くろまつない訪問看護ステーション</v>
      </c>
      <c r="AE1653" s="146" t="s">
        <v>8125</v>
      </c>
      <c r="AF1653" s="134" t="s">
        <v>8619</v>
      </c>
      <c r="AG1653" s="134" t="str" cm="1">
        <f t="array" ref="AG1653">_xlfn.TEXTJOIN(",",TRUE,_xlfn._xlws.FILTER(市町村コード!$B$2:$B$186,ISNUMBER(SEARCH(市町村コード!$B$2:$B$186,K1653))))</f>
        <v>黒松内町</v>
      </c>
      <c r="AH1653" s="134" t="s">
        <v>6768</v>
      </c>
      <c r="AI1653" s="134" t="str">
        <f t="shared" si="50"/>
        <v xml:space="preserve">
寿都郡黒松内町黒松内３０６－３</v>
      </c>
      <c r="AJ1653" s="134" t="str">
        <f t="shared" si="51"/>
        <v>〒048－0101</v>
      </c>
      <c r="AK1653" s="134" t="s">
        <v>7292</v>
      </c>
      <c r="AO1653" s="142" t="s">
        <v>4624</v>
      </c>
      <c r="AP1653" s="134" t="str" cm="1">
        <f t="array" ref="AP1653:AV1653">_xlfn.TEXTSPLIT(AO1653,CHAR(10))</f>
        <v>( 訪看10 )第    204 号</v>
      </c>
      <c r="AQ1653" s="134" t="str">
        <v>( 訪看23 )第    385 号</v>
      </c>
      <c r="AR1653" s="134" t="str">
        <v>( 訪看24 )第   1024 号</v>
      </c>
      <c r="AS1653" s="134" t="str">
        <v>( 訪看25 )第    485 号</v>
      </c>
      <c r="AT1653" s="134" t="str">
        <v>( 訪ベⅠ１ )第    291 号</v>
      </c>
      <c r="AU1653" s="134" t="str">
        <v>( 訪ベⅠ１注 )第    292 号</v>
      </c>
      <c r="AV1653" s="134" t="str">
        <v>( 訪看40 )第    284 号</v>
      </c>
      <c r="BM1653" s="134" t="s">
        <v>13859</v>
      </c>
      <c r="BN1653" s="134" t="s">
        <v>13860</v>
      </c>
      <c r="BO1653" s="134" t="s">
        <v>13861</v>
      </c>
      <c r="BP1653" s="134" t="s">
        <v>13862</v>
      </c>
      <c r="BQ1653" s="134" t="s">
        <v>13863</v>
      </c>
      <c r="BR1653" s="134" t="s">
        <v>13864</v>
      </c>
      <c r="BS1653" s="134" t="s">
        <v>13865</v>
      </c>
    </row>
    <row r="1654" spans="1:72" ht="84" customHeight="1" thickBot="1">
      <c r="A1654" s="133"/>
      <c r="B1654" s="184"/>
      <c r="C1654" s="140" t="s">
        <v>4626</v>
      </c>
      <c r="D1654" s="184"/>
      <c r="E1654" s="174" t="s">
        <v>4627</v>
      </c>
      <c r="F1654" s="174"/>
      <c r="G1654" s="184"/>
      <c r="H1654" s="175" t="s">
        <v>4628</v>
      </c>
      <c r="I1654" s="175"/>
      <c r="J1654" s="184"/>
      <c r="K1654" s="175" t="s">
        <v>4629</v>
      </c>
      <c r="L1654" s="175"/>
      <c r="M1654" s="184"/>
      <c r="N1654" s="182" t="s">
        <v>4630</v>
      </c>
      <c r="O1654" s="182"/>
      <c r="P1654" s="184"/>
      <c r="Q1654" s="141" t="s">
        <v>4631</v>
      </c>
      <c r="R1654" s="184"/>
      <c r="S1654" s="173" t="s">
        <v>4632</v>
      </c>
      <c r="T1654" s="173"/>
      <c r="U1654" s="173"/>
      <c r="V1654" s="173"/>
      <c r="W1654" s="184"/>
      <c r="X1654" s="133"/>
      <c r="Y1654" s="133"/>
      <c r="AB1654" s="134" t="s">
        <v>9709</v>
      </c>
      <c r="AC1654" s="146" t="str" cm="1">
        <f t="array" ref="AC1654:AD1654">_xlfn.TEXTSPLIT(H1654,CHAR(10))</f>
        <v>北海道厚生農業協同組合連合会</v>
      </c>
      <c r="AD1654" s="146" t="str">
        <v>ＪＡ北海道厚生連ようてい訪問看護ステーション</v>
      </c>
      <c r="AE1654" s="146" t="s">
        <v>8620</v>
      </c>
      <c r="AF1654" s="134" t="s">
        <v>8621</v>
      </c>
      <c r="AG1654" s="134" t="str" cm="1">
        <f t="array" ref="AG1654">_xlfn.TEXTJOIN(",",TRUE,_xlfn._xlws.FILTER(市町村コード!$B$2:$B$186,ISNUMBER(SEARCH(市町村コード!$B$2:$B$186,K1654))))</f>
        <v>倶知安町</v>
      </c>
      <c r="AH1654" s="134" t="s">
        <v>6775</v>
      </c>
      <c r="AI1654" s="134" t="str">
        <f t="shared" si="50"/>
        <v xml:space="preserve">
虻田郡倶知安町北四条東１丁目２番地</v>
      </c>
      <c r="AJ1654" s="134" t="str">
        <f t="shared" si="51"/>
        <v>〒044－0004</v>
      </c>
      <c r="AK1654" s="134" t="s">
        <v>7293</v>
      </c>
      <c r="AO1654" s="142" t="s">
        <v>4631</v>
      </c>
      <c r="AP1654" s="134" t="str" cm="1">
        <f t="array" ref="AP1654:AV1654">_xlfn.TEXTSPLIT(AO1654,CHAR(10))</f>
        <v>( 訪看10 )第    162 号</v>
      </c>
      <c r="AQ1654" s="134" t="str">
        <v>( 訪看23 )第     75 号</v>
      </c>
      <c r="AR1654" s="134" t="str">
        <v>( 訪看25 )第    125 号</v>
      </c>
      <c r="AS1654" s="134" t="str">
        <v>( 訪看34 )第    262 号</v>
      </c>
      <c r="AT1654" s="134" t="str">
        <v>( 訪ベⅠ１ )第     89 号</v>
      </c>
      <c r="AU1654" s="134" t="str">
        <v>( 訪ベⅠ１注 )第    371 号</v>
      </c>
      <c r="AV1654" s="134" t="str">
        <v>( 訪看40 )第     86 号</v>
      </c>
      <c r="BM1654" s="134" t="s">
        <v>13866</v>
      </c>
      <c r="BN1654" s="134" t="s">
        <v>13867</v>
      </c>
      <c r="BO1654" s="134" t="s">
        <v>13868</v>
      </c>
      <c r="BP1654" s="134" t="s">
        <v>13869</v>
      </c>
      <c r="BQ1654" s="134" t="s">
        <v>13870</v>
      </c>
      <c r="BR1654" s="134" t="s">
        <v>13871</v>
      </c>
      <c r="BS1654" s="134" t="s">
        <v>13872</v>
      </c>
    </row>
    <row r="1655" spans="1:72" ht="75" customHeight="1" thickBot="1">
      <c r="A1655" s="133"/>
      <c r="B1655" s="184"/>
      <c r="C1655" s="140" t="s">
        <v>4633</v>
      </c>
      <c r="D1655" s="184"/>
      <c r="E1655" s="174" t="s">
        <v>4634</v>
      </c>
      <c r="F1655" s="174"/>
      <c r="G1655" s="184"/>
      <c r="H1655" s="175" t="s">
        <v>4635</v>
      </c>
      <c r="I1655" s="175"/>
      <c r="J1655" s="184"/>
      <c r="K1655" s="175" t="s">
        <v>4636</v>
      </c>
      <c r="L1655" s="175"/>
      <c r="M1655" s="184"/>
      <c r="N1655" s="182" t="s">
        <v>4637</v>
      </c>
      <c r="O1655" s="182"/>
      <c r="P1655" s="184"/>
      <c r="Q1655" s="141" t="s">
        <v>4638</v>
      </c>
      <c r="R1655" s="184"/>
      <c r="S1655" s="173" t="s">
        <v>4639</v>
      </c>
      <c r="T1655" s="173"/>
      <c r="U1655" s="173"/>
      <c r="V1655" s="173"/>
      <c r="W1655" s="184"/>
      <c r="X1655" s="133"/>
      <c r="Y1655" s="133"/>
      <c r="AB1655" s="134" t="s">
        <v>9710</v>
      </c>
      <c r="AC1655" s="146" t="str" cm="1">
        <f t="array" ref="AC1655:AD1655">_xlfn.TEXTSPLIT(H1655,CHAR(10))</f>
        <v>社会福祉法人　北海道社会事業協会</v>
      </c>
      <c r="AD1655" s="146" t="str">
        <v>訪問看護ステーションのぞみ</v>
      </c>
      <c r="AE1655" s="146" t="s">
        <v>8617</v>
      </c>
      <c r="AF1655" s="134" t="s">
        <v>8622</v>
      </c>
      <c r="AG1655" s="134" t="str" cm="1">
        <f t="array" ref="AG1655">_xlfn.TEXTJOIN(",",TRUE,_xlfn._xlws.FILTER(市町村コード!$B$2:$B$186,ISNUMBER(SEARCH(市町村コード!$B$2:$B$186,K1655))))</f>
        <v>岩内町</v>
      </c>
      <c r="AH1655" s="134" t="s">
        <v>6777</v>
      </c>
      <c r="AI1655" s="134" t="str">
        <f t="shared" si="50"/>
        <v xml:space="preserve">
岩内郡岩内町高台２０９番地２</v>
      </c>
      <c r="AJ1655" s="134" t="str">
        <f t="shared" si="51"/>
        <v>〒045－0013</v>
      </c>
      <c r="AK1655" s="134" t="s">
        <v>7294</v>
      </c>
      <c r="AO1655" s="142" t="s">
        <v>4638</v>
      </c>
      <c r="AP1655" s="134" t="str" cm="1">
        <f t="array" ref="AP1655:AU1655">_xlfn.TEXTSPLIT(AO1655,CHAR(10))</f>
        <v>( 訪看10 )第     70 号</v>
      </c>
      <c r="AQ1655" s="134" t="str">
        <v>( 訪看23 )第    236 号</v>
      </c>
      <c r="AR1655" s="134" t="str">
        <v>( 訪看25 )第    802 号</v>
      </c>
      <c r="AS1655" s="134" t="str">
        <v>( 訪ベⅠ１ )第     90 号</v>
      </c>
      <c r="AT1655" s="134" t="str">
        <v>( 訪ベⅠ１注 )第    209 号</v>
      </c>
      <c r="AU1655" s="134" t="str">
        <v>( 訪看40 )第    501 号</v>
      </c>
      <c r="BM1655" s="134" t="s">
        <v>13873</v>
      </c>
      <c r="BN1655" s="134" t="s">
        <v>13874</v>
      </c>
      <c r="BO1655" s="134" t="s">
        <v>13875</v>
      </c>
      <c r="BP1655" s="134" t="s">
        <v>13876</v>
      </c>
      <c r="BQ1655" s="134" t="s">
        <v>13877</v>
      </c>
      <c r="BR1655" s="134" t="s">
        <v>13878</v>
      </c>
    </row>
    <row r="1656" spans="1:72" ht="57" customHeight="1" thickBot="1">
      <c r="A1656" s="133"/>
      <c r="B1656" s="184"/>
      <c r="C1656" s="140" t="s">
        <v>4640</v>
      </c>
      <c r="D1656" s="184"/>
      <c r="E1656" s="174" t="s">
        <v>4641</v>
      </c>
      <c r="F1656" s="174"/>
      <c r="G1656" s="184"/>
      <c r="H1656" s="175" t="s">
        <v>4642</v>
      </c>
      <c r="I1656" s="175"/>
      <c r="J1656" s="184"/>
      <c r="K1656" s="175" t="s">
        <v>4643</v>
      </c>
      <c r="L1656" s="175"/>
      <c r="M1656" s="184"/>
      <c r="N1656" s="182" t="s">
        <v>4644</v>
      </c>
      <c r="O1656" s="182"/>
      <c r="P1656" s="184"/>
      <c r="Q1656" s="141" t="s">
        <v>4645</v>
      </c>
      <c r="R1656" s="184"/>
      <c r="S1656" s="173" t="s">
        <v>4646</v>
      </c>
      <c r="T1656" s="173"/>
      <c r="U1656" s="173"/>
      <c r="V1656" s="173"/>
      <c r="W1656" s="184"/>
      <c r="X1656" s="133"/>
      <c r="Y1656" s="133"/>
      <c r="AB1656" s="134" t="s">
        <v>9711</v>
      </c>
      <c r="AC1656" s="146" t="str" cm="1">
        <f t="array" ref="AC1656:AD1656">_xlfn.TEXTSPLIT(H1656,CHAR(10))</f>
        <v>社会福祉法人　渓仁会</v>
      </c>
      <c r="AD1656" s="146" t="str">
        <v>訪問看護ステーション岩内</v>
      </c>
      <c r="AE1656" s="146" t="s">
        <v>8623</v>
      </c>
      <c r="AF1656" s="134" t="s">
        <v>8624</v>
      </c>
      <c r="AG1656" s="134" t="str" cm="1">
        <f t="array" ref="AG1656">_xlfn.TEXTJOIN(",",TRUE,_xlfn._xlws.FILTER(市町村コード!$B$2:$B$186,ISNUMBER(SEARCH(市町村コード!$B$2:$B$186,K1656))))</f>
        <v>岩内町</v>
      </c>
      <c r="AH1656" s="134" t="s">
        <v>6777</v>
      </c>
      <c r="AI1656" s="134" t="str">
        <f t="shared" si="50"/>
        <v xml:space="preserve">
岩内郡岩内町野束６９番地の２６</v>
      </c>
      <c r="AJ1656" s="134" t="str">
        <f t="shared" si="51"/>
        <v>〒045－0024</v>
      </c>
      <c r="AK1656" s="134" t="s">
        <v>7295</v>
      </c>
      <c r="AO1656" s="142" t="s">
        <v>4645</v>
      </c>
      <c r="AP1656" s="134" t="str" cm="1">
        <f t="array" ref="AP1656:AS1656">_xlfn.TEXTSPLIT(AO1656,CHAR(10))</f>
        <v>( 訪看34 )第    129 号</v>
      </c>
      <c r="AQ1656" s="134" t="str">
        <v>( 訪ベⅠ１ )第     91 号</v>
      </c>
      <c r="AR1656" s="134" t="str">
        <v>( 訪ベⅠ１注 )第    275 号</v>
      </c>
      <c r="AS1656" s="134" t="str">
        <v>( 訪看40 )第    586 号</v>
      </c>
      <c r="BM1656" s="134" t="s">
        <v>13879</v>
      </c>
      <c r="BN1656" s="134" t="s">
        <v>13880</v>
      </c>
      <c r="BO1656" s="134" t="s">
        <v>13881</v>
      </c>
      <c r="BP1656" s="134" t="s">
        <v>13882</v>
      </c>
    </row>
    <row r="1657" spans="1:72" ht="39.950000000000003" customHeight="1" thickBot="1">
      <c r="A1657" s="133"/>
      <c r="B1657" s="184"/>
      <c r="C1657" s="133"/>
      <c r="D1657" s="184"/>
      <c r="E1657" s="133"/>
      <c r="F1657" s="133"/>
      <c r="G1657" s="184"/>
      <c r="H1657" s="133"/>
      <c r="I1657" s="133"/>
      <c r="J1657" s="184"/>
      <c r="K1657" s="133"/>
      <c r="L1657" s="133"/>
      <c r="M1657" s="184"/>
      <c r="N1657" s="133"/>
      <c r="O1657" s="133"/>
      <c r="P1657" s="184"/>
      <c r="Q1657" s="133"/>
      <c r="R1657" s="184"/>
      <c r="S1657" s="133"/>
      <c r="T1657" s="133"/>
      <c r="U1657" s="133"/>
      <c r="V1657" s="133"/>
      <c r="W1657" s="184"/>
      <c r="X1657" s="133"/>
      <c r="Y1657" s="133"/>
      <c r="AB1657" s="134" t="s">
        <v>6911</v>
      </c>
      <c r="AC1657" s="146" t="e" cm="1">
        <f t="array" ref="AC1657">_xlfn.TEXTSPLIT(H1657,CHAR(10))</f>
        <v>#VALUE!</v>
      </c>
      <c r="AD1657" s="146"/>
      <c r="AE1657" s="146" t="e">
        <v>#VALUE!</v>
      </c>
      <c r="AG1657" s="134" t="e" cm="1" vm="1">
        <f t="array" ref="AG1657">_xlfn.TEXTJOIN(",",TRUE,_xlfn._xlws.FILTER(市町村コード!$B$2:$B$186,ISNUMBER(SEARCH(市町村コード!$B$2:$B$186,K1657))))</f>
        <v>#VALUE!</v>
      </c>
      <c r="AH1657" s="134" t="e" vm="1">
        <v>#VALUE!</v>
      </c>
      <c r="AI1657" s="134" t="str">
        <f t="shared" si="50"/>
        <v/>
      </c>
      <c r="AJ1657" s="134" t="str">
        <f t="shared" si="51"/>
        <v/>
      </c>
      <c r="AK1657" s="134" t="s">
        <v>6911</v>
      </c>
      <c r="AO1657" s="133"/>
      <c r="AP1657" s="134" t="e" cm="1">
        <f t="array" ref="AP1657">_xlfn.TEXTSPLIT(AO1657,CHAR(10))</f>
        <v>#VALUE!</v>
      </c>
      <c r="BM1657" s="134" t="e">
        <v>#VALUE!</v>
      </c>
    </row>
    <row r="1658" spans="1:72" ht="0.95" customHeight="1">
      <c r="A1658" s="133"/>
      <c r="B1658" s="183"/>
      <c r="C1658" s="183"/>
      <c r="D1658" s="183"/>
      <c r="E1658" s="183"/>
      <c r="F1658" s="183"/>
      <c r="G1658" s="183"/>
      <c r="H1658" s="183"/>
      <c r="I1658" s="183"/>
      <c r="J1658" s="183"/>
      <c r="K1658" s="183"/>
      <c r="L1658" s="183"/>
      <c r="M1658" s="183"/>
      <c r="N1658" s="183"/>
      <c r="O1658" s="183"/>
      <c r="P1658" s="183"/>
      <c r="Q1658" s="183"/>
      <c r="R1658" s="183"/>
      <c r="S1658" s="183"/>
      <c r="T1658" s="183"/>
      <c r="U1658" s="183"/>
      <c r="V1658" s="183"/>
      <c r="W1658" s="133"/>
      <c r="X1658" s="133"/>
      <c r="Y1658" s="133"/>
      <c r="AB1658" s="134" t="s">
        <v>6911</v>
      </c>
      <c r="AC1658" s="146" t="e" cm="1">
        <f t="array" ref="AC1658">_xlfn.TEXTSPLIT(H1658,CHAR(10))</f>
        <v>#VALUE!</v>
      </c>
      <c r="AD1658" s="146"/>
      <c r="AE1658" s="146" t="e">
        <v>#VALUE!</v>
      </c>
      <c r="AG1658" s="134" t="e" cm="1" vm="1">
        <f t="array" ref="AG1658">_xlfn.TEXTJOIN(",",TRUE,_xlfn._xlws.FILTER(市町村コード!$B$2:$B$186,ISNUMBER(SEARCH(市町村コード!$B$2:$B$186,K1658))))</f>
        <v>#VALUE!</v>
      </c>
      <c r="AH1658" s="134" t="e" vm="1">
        <v>#VALUE!</v>
      </c>
      <c r="AI1658" s="134" t="str">
        <f t="shared" si="50"/>
        <v/>
      </c>
      <c r="AJ1658" s="134" t="str">
        <f t="shared" si="51"/>
        <v/>
      </c>
      <c r="AK1658" s="134" t="s">
        <v>6911</v>
      </c>
      <c r="AP1658" s="134" t="e" cm="1">
        <f t="array" ref="AP1658">_xlfn.TEXTSPLIT(AO1658,CHAR(10))</f>
        <v>#VALUE!</v>
      </c>
      <c r="BM1658" s="134" t="e">
        <v>#VALUE!</v>
      </c>
    </row>
    <row r="1659" spans="1:72" ht="60" customHeight="1">
      <c r="A1659" s="133"/>
      <c r="B1659" s="133"/>
      <c r="C1659" s="133"/>
      <c r="D1659" s="133"/>
      <c r="E1659" s="133"/>
      <c r="F1659" s="133"/>
      <c r="G1659" s="133"/>
      <c r="H1659" s="133"/>
      <c r="I1659" s="133"/>
      <c r="J1659" s="133"/>
      <c r="K1659" s="133"/>
      <c r="L1659" s="133"/>
      <c r="M1659" s="133"/>
      <c r="N1659" s="133"/>
      <c r="O1659" s="133"/>
      <c r="P1659" s="133"/>
      <c r="Q1659" s="133"/>
      <c r="R1659" s="133"/>
      <c r="S1659" s="133"/>
      <c r="T1659" s="133"/>
      <c r="U1659" s="133"/>
      <c r="V1659" s="133"/>
      <c r="W1659" s="133"/>
      <c r="X1659" s="133"/>
      <c r="Y1659" s="133"/>
      <c r="AB1659" s="134" t="s">
        <v>6911</v>
      </c>
      <c r="AC1659" s="146" t="e" cm="1">
        <f t="array" ref="AC1659">_xlfn.TEXTSPLIT(H1659,CHAR(10))</f>
        <v>#VALUE!</v>
      </c>
      <c r="AD1659" s="146"/>
      <c r="AE1659" s="146" t="e">
        <v>#VALUE!</v>
      </c>
      <c r="AG1659" s="134" t="e" cm="1" vm="1">
        <f t="array" ref="AG1659">_xlfn.TEXTJOIN(",",TRUE,_xlfn._xlws.FILTER(市町村コード!$B$2:$B$186,ISNUMBER(SEARCH(市町村コード!$B$2:$B$186,K1659))))</f>
        <v>#VALUE!</v>
      </c>
      <c r="AH1659" s="134" t="e" vm="1">
        <v>#VALUE!</v>
      </c>
      <c r="AI1659" s="134" t="str">
        <f t="shared" si="50"/>
        <v/>
      </c>
      <c r="AJ1659" s="134" t="str">
        <f t="shared" si="51"/>
        <v/>
      </c>
      <c r="AK1659" s="134" t="s">
        <v>6911</v>
      </c>
      <c r="AO1659" s="133"/>
      <c r="AP1659" s="134" t="e" cm="1">
        <f t="array" ref="AP1659">_xlfn.TEXTSPLIT(AO1659,CHAR(10))</f>
        <v>#VALUE!</v>
      </c>
      <c r="BM1659" s="134" t="e">
        <v>#VALUE!</v>
      </c>
    </row>
    <row r="1660" spans="1:72" ht="12" customHeight="1">
      <c r="A1660" s="133"/>
      <c r="B1660" s="133"/>
      <c r="C1660" s="133"/>
      <c r="D1660" s="133"/>
      <c r="E1660" s="133"/>
      <c r="F1660" s="133"/>
      <c r="G1660" s="133"/>
      <c r="H1660" s="133"/>
      <c r="I1660" s="133"/>
      <c r="J1660" s="133"/>
      <c r="K1660" s="133"/>
      <c r="L1660" s="133"/>
      <c r="M1660" s="133"/>
      <c r="N1660" s="133"/>
      <c r="O1660" s="133"/>
      <c r="P1660" s="133"/>
      <c r="Q1660" s="133"/>
      <c r="R1660" s="133"/>
      <c r="S1660" s="133"/>
      <c r="T1660" s="133"/>
      <c r="U1660" s="133"/>
      <c r="V1660" s="133"/>
      <c r="W1660" s="133"/>
      <c r="X1660" s="133"/>
      <c r="Y1660" s="133"/>
      <c r="AB1660" s="134" t="s">
        <v>6911</v>
      </c>
      <c r="AC1660" s="146" t="e" cm="1">
        <f t="array" ref="AC1660">_xlfn.TEXTSPLIT(H1660,CHAR(10))</f>
        <v>#VALUE!</v>
      </c>
      <c r="AD1660" s="146"/>
      <c r="AE1660" s="146" t="e">
        <v>#VALUE!</v>
      </c>
      <c r="AG1660" s="134" t="e" cm="1" vm="1">
        <f t="array" ref="AG1660">_xlfn.TEXTJOIN(",",TRUE,_xlfn._xlws.FILTER(市町村コード!$B$2:$B$186,ISNUMBER(SEARCH(市町村コード!$B$2:$B$186,K1660))))</f>
        <v>#VALUE!</v>
      </c>
      <c r="AH1660" s="134" t="e" vm="1">
        <v>#VALUE!</v>
      </c>
      <c r="AI1660" s="134" t="str">
        <f t="shared" si="50"/>
        <v/>
      </c>
      <c r="AJ1660" s="134" t="str">
        <f t="shared" si="51"/>
        <v/>
      </c>
      <c r="AK1660" s="134" t="s">
        <v>6911</v>
      </c>
      <c r="AO1660" s="133"/>
      <c r="AP1660" s="134" t="e" cm="1">
        <f t="array" ref="AP1660">_xlfn.TEXTSPLIT(AO1660,CHAR(10))</f>
        <v>#VALUE!</v>
      </c>
      <c r="BM1660" s="134" t="e">
        <v>#VALUE!</v>
      </c>
    </row>
    <row r="1661" spans="1:72" ht="8.1" customHeight="1">
      <c r="A1661" s="133"/>
      <c r="B1661" s="133"/>
      <c r="C1661" s="133"/>
      <c r="D1661" s="133"/>
      <c r="E1661" s="133"/>
      <c r="F1661" s="133"/>
      <c r="G1661" s="133"/>
      <c r="H1661" s="133"/>
      <c r="I1661" s="178" t="s">
        <v>476</v>
      </c>
      <c r="J1661" s="178"/>
      <c r="K1661" s="178"/>
      <c r="L1661" s="133"/>
      <c r="M1661" s="133"/>
      <c r="N1661" s="133"/>
      <c r="O1661" s="133"/>
      <c r="P1661" s="133"/>
      <c r="Q1661" s="133"/>
      <c r="R1661" s="133"/>
      <c r="S1661" s="133"/>
      <c r="T1661" s="133"/>
      <c r="U1661" s="133"/>
      <c r="V1661" s="133"/>
      <c r="W1661" s="133"/>
      <c r="X1661" s="133"/>
      <c r="Y1661" s="133"/>
      <c r="AB1661" s="134" t="s">
        <v>6911</v>
      </c>
      <c r="AC1661" s="146" t="e" cm="1">
        <f t="array" ref="AC1661">_xlfn.TEXTSPLIT(H1661,CHAR(10))</f>
        <v>#VALUE!</v>
      </c>
      <c r="AD1661" s="146"/>
      <c r="AE1661" s="146" t="e">
        <v>#VALUE!</v>
      </c>
      <c r="AG1661" s="134" t="e" cm="1" vm="1">
        <f t="array" ref="AG1661">_xlfn.TEXTJOIN(",",TRUE,_xlfn._xlws.FILTER(市町村コード!$B$2:$B$186,ISNUMBER(SEARCH(市町村コード!$B$2:$B$186,K1661))))</f>
        <v>#VALUE!</v>
      </c>
      <c r="AH1661" s="134" t="e" vm="1">
        <v>#VALUE!</v>
      </c>
      <c r="AI1661" s="134" t="str">
        <f t="shared" si="50"/>
        <v/>
      </c>
      <c r="AJ1661" s="134" t="str">
        <f t="shared" si="51"/>
        <v/>
      </c>
      <c r="AK1661" s="134" t="s">
        <v>6911</v>
      </c>
      <c r="AO1661" s="133"/>
      <c r="AP1661" s="134" t="e" cm="1">
        <f t="array" ref="AP1661">_xlfn.TEXTSPLIT(AO1661,CHAR(10))</f>
        <v>#VALUE!</v>
      </c>
      <c r="BM1661" s="134" t="e">
        <v>#VALUE!</v>
      </c>
    </row>
    <row r="1662" spans="1:72" ht="12" customHeight="1">
      <c r="A1662" s="133"/>
      <c r="B1662" s="179"/>
      <c r="C1662" s="179"/>
      <c r="D1662" s="179"/>
      <c r="E1662" s="179"/>
      <c r="F1662" s="133"/>
      <c r="G1662" s="133"/>
      <c r="H1662" s="133"/>
      <c r="I1662" s="178"/>
      <c r="J1662" s="178"/>
      <c r="K1662" s="178"/>
      <c r="L1662" s="133"/>
      <c r="M1662" s="133"/>
      <c r="N1662" s="133"/>
      <c r="O1662" s="133"/>
      <c r="P1662" s="133"/>
      <c r="Q1662" s="133"/>
      <c r="R1662" s="133"/>
      <c r="S1662" s="133"/>
      <c r="T1662" s="133"/>
      <c r="U1662" s="133"/>
      <c r="V1662" s="133"/>
      <c r="W1662" s="133"/>
      <c r="X1662" s="133"/>
      <c r="Y1662" s="133"/>
      <c r="AB1662" s="134" t="s">
        <v>6911</v>
      </c>
      <c r="AC1662" s="146" t="e" cm="1">
        <f t="array" ref="AC1662">_xlfn.TEXTSPLIT(H1662,CHAR(10))</f>
        <v>#VALUE!</v>
      </c>
      <c r="AD1662" s="146"/>
      <c r="AE1662" s="146" t="e">
        <v>#VALUE!</v>
      </c>
      <c r="AG1662" s="134" t="e" cm="1" vm="1">
        <f t="array" ref="AG1662">_xlfn.TEXTJOIN(",",TRUE,_xlfn._xlws.FILTER(市町村コード!$B$2:$B$186,ISNUMBER(SEARCH(市町村コード!$B$2:$B$186,K1662))))</f>
        <v>#VALUE!</v>
      </c>
      <c r="AH1662" s="134" t="e" vm="1">
        <v>#VALUE!</v>
      </c>
      <c r="AI1662" s="134" t="str">
        <f t="shared" si="50"/>
        <v/>
      </c>
      <c r="AJ1662" s="134" t="str">
        <f t="shared" si="51"/>
        <v/>
      </c>
      <c r="AK1662" s="134" t="s">
        <v>6911</v>
      </c>
      <c r="AO1662" s="133"/>
      <c r="AP1662" s="134" t="e" cm="1">
        <f t="array" ref="AP1662">_xlfn.TEXTSPLIT(AO1662,CHAR(10))</f>
        <v>#VALUE!</v>
      </c>
      <c r="BM1662" s="134" t="e">
        <v>#VALUE!</v>
      </c>
    </row>
    <row r="1663" spans="1:72" ht="14.1" customHeight="1">
      <c r="A1663" s="133"/>
      <c r="B1663" s="133"/>
      <c r="C1663" s="180" t="s">
        <v>477</v>
      </c>
      <c r="D1663" s="180"/>
      <c r="E1663" s="180"/>
      <c r="F1663" s="180"/>
      <c r="G1663" s="180"/>
      <c r="H1663" s="180"/>
      <c r="I1663" s="180"/>
      <c r="J1663" s="180"/>
      <c r="K1663" s="180"/>
      <c r="L1663" s="133"/>
      <c r="M1663" s="133"/>
      <c r="N1663" s="133"/>
      <c r="O1663" s="181" t="s">
        <v>478</v>
      </c>
      <c r="P1663" s="181"/>
      <c r="Q1663" s="181"/>
      <c r="R1663" s="181"/>
      <c r="S1663" s="181"/>
      <c r="T1663" s="135" t="s">
        <v>1217</v>
      </c>
      <c r="U1663" s="136" t="s">
        <v>480</v>
      </c>
      <c r="V1663" s="133"/>
      <c r="W1663" s="133"/>
      <c r="X1663" s="133"/>
      <c r="Y1663" s="133"/>
      <c r="AB1663" s="134" t="s">
        <v>6911</v>
      </c>
      <c r="AC1663" s="146" t="e" cm="1">
        <f t="array" ref="AC1663">_xlfn.TEXTSPLIT(H1663,CHAR(10))</f>
        <v>#VALUE!</v>
      </c>
      <c r="AD1663" s="146"/>
      <c r="AE1663" s="146" t="e">
        <v>#VALUE!</v>
      </c>
      <c r="AG1663" s="134" t="e" cm="1" vm="1">
        <f t="array" ref="AG1663">_xlfn.TEXTJOIN(",",TRUE,_xlfn._xlws.FILTER(市町村コード!$B$2:$B$186,ISNUMBER(SEARCH(市町村コード!$B$2:$B$186,K1663))))</f>
        <v>#VALUE!</v>
      </c>
      <c r="AH1663" s="134" t="e" vm="1">
        <v>#VALUE!</v>
      </c>
      <c r="AI1663" s="134" t="str">
        <f t="shared" si="50"/>
        <v/>
      </c>
      <c r="AJ1663" s="134" t="str">
        <f t="shared" si="51"/>
        <v/>
      </c>
      <c r="AK1663" s="134" t="s">
        <v>6911</v>
      </c>
      <c r="AP1663" s="134" t="e" cm="1">
        <f t="array" ref="AP1663">_xlfn.TEXTSPLIT(AO1663,CHAR(10))</f>
        <v>#VALUE!</v>
      </c>
      <c r="BM1663" s="134" t="e">
        <v>#VALUE!</v>
      </c>
    </row>
    <row r="1664" spans="1:72" ht="0.95" customHeight="1" thickBot="1">
      <c r="A1664" s="133"/>
      <c r="B1664" s="133"/>
      <c r="C1664" s="133"/>
      <c r="D1664" s="133"/>
      <c r="E1664" s="133"/>
      <c r="F1664" s="133"/>
      <c r="G1664" s="133"/>
      <c r="H1664" s="133"/>
      <c r="I1664" s="133"/>
      <c r="J1664" s="133"/>
      <c r="K1664" s="133"/>
      <c r="L1664" s="133"/>
      <c r="M1664" s="133"/>
      <c r="N1664" s="133"/>
      <c r="O1664" s="133"/>
      <c r="P1664" s="133"/>
      <c r="Q1664" s="133"/>
      <c r="R1664" s="133"/>
      <c r="S1664" s="133"/>
      <c r="T1664" s="133"/>
      <c r="U1664" s="133"/>
      <c r="V1664" s="133"/>
      <c r="W1664" s="133"/>
      <c r="X1664" s="133"/>
      <c r="Y1664" s="133"/>
      <c r="AB1664" s="134" t="s">
        <v>6911</v>
      </c>
      <c r="AC1664" s="146" t="e" cm="1">
        <f t="array" ref="AC1664">_xlfn.TEXTSPLIT(H1664,CHAR(10))</f>
        <v>#VALUE!</v>
      </c>
      <c r="AD1664" s="146"/>
      <c r="AE1664" s="146" t="e">
        <v>#VALUE!</v>
      </c>
      <c r="AG1664" s="134" t="e" cm="1" vm="1">
        <f t="array" ref="AG1664">_xlfn.TEXTJOIN(",",TRUE,_xlfn._xlws.FILTER(市町村コード!$B$2:$B$186,ISNUMBER(SEARCH(市町村コード!$B$2:$B$186,K1664))))</f>
        <v>#VALUE!</v>
      </c>
      <c r="AH1664" s="134" t="e" vm="1">
        <v>#VALUE!</v>
      </c>
      <c r="AI1664" s="134" t="str">
        <f t="shared" si="50"/>
        <v/>
      </c>
      <c r="AJ1664" s="134" t="str">
        <f t="shared" si="51"/>
        <v/>
      </c>
      <c r="AK1664" s="134" t="s">
        <v>6911</v>
      </c>
      <c r="AO1664" s="133"/>
      <c r="AP1664" s="134" t="e" cm="1">
        <f t="array" ref="AP1664">_xlfn.TEXTSPLIT(AO1664,CHAR(10))</f>
        <v>#VALUE!</v>
      </c>
      <c r="BM1664" s="134" t="e">
        <v>#VALUE!</v>
      </c>
    </row>
    <row r="1665" spans="1:73" ht="0.95" customHeight="1">
      <c r="A1665" s="133"/>
      <c r="B1665" s="176"/>
      <c r="C1665" s="176"/>
      <c r="D1665" s="176"/>
      <c r="E1665" s="176"/>
      <c r="F1665" s="176"/>
      <c r="G1665" s="176"/>
      <c r="H1665" s="176"/>
      <c r="I1665" s="176"/>
      <c r="J1665" s="176"/>
      <c r="K1665" s="176"/>
      <c r="L1665" s="176"/>
      <c r="M1665" s="176"/>
      <c r="N1665" s="176"/>
      <c r="O1665" s="176"/>
      <c r="P1665" s="176"/>
      <c r="Q1665" s="176"/>
      <c r="R1665" s="176"/>
      <c r="S1665" s="176"/>
      <c r="T1665" s="176"/>
      <c r="U1665" s="176"/>
      <c r="V1665" s="176"/>
      <c r="W1665" s="176"/>
      <c r="X1665" s="133"/>
      <c r="Y1665" s="133"/>
      <c r="AB1665" s="134" t="s">
        <v>6911</v>
      </c>
      <c r="AC1665" s="146" t="e" cm="1">
        <f t="array" ref="AC1665">_xlfn.TEXTSPLIT(H1665,CHAR(10))</f>
        <v>#VALUE!</v>
      </c>
      <c r="AD1665" s="146"/>
      <c r="AE1665" s="146" t="e">
        <v>#VALUE!</v>
      </c>
      <c r="AG1665" s="134" t="e" cm="1" vm="1">
        <f t="array" ref="AG1665">_xlfn.TEXTJOIN(",",TRUE,_xlfn._xlws.FILTER(市町村コード!$B$2:$B$186,ISNUMBER(SEARCH(市町村コード!$B$2:$B$186,K1665))))</f>
        <v>#VALUE!</v>
      </c>
      <c r="AH1665" s="134" t="e" vm="1">
        <v>#VALUE!</v>
      </c>
      <c r="AI1665" s="134" t="str">
        <f t="shared" si="50"/>
        <v/>
      </c>
      <c r="AJ1665" s="134" t="str">
        <f t="shared" si="51"/>
        <v/>
      </c>
      <c r="AK1665" s="134" t="s">
        <v>6911</v>
      </c>
      <c r="AP1665" s="134" t="e" cm="1">
        <f t="array" ref="AP1665">_xlfn.TEXTSPLIT(AO1665,CHAR(10))</f>
        <v>#VALUE!</v>
      </c>
      <c r="BM1665" s="134" t="e">
        <v>#VALUE!</v>
      </c>
    </row>
    <row r="1666" spans="1:73" ht="15.95" customHeight="1" thickBot="1">
      <c r="A1666" s="133"/>
      <c r="B1666" s="137"/>
      <c r="C1666" s="138" t="s">
        <v>481</v>
      </c>
      <c r="D1666" s="137"/>
      <c r="E1666" s="177" t="s">
        <v>482</v>
      </c>
      <c r="F1666" s="177"/>
      <c r="G1666" s="137"/>
      <c r="H1666" s="177" t="s">
        <v>483</v>
      </c>
      <c r="I1666" s="177"/>
      <c r="J1666" s="137"/>
      <c r="K1666" s="177" t="s">
        <v>484</v>
      </c>
      <c r="L1666" s="177"/>
      <c r="M1666" s="137"/>
      <c r="N1666" s="177" t="s">
        <v>485</v>
      </c>
      <c r="O1666" s="177"/>
      <c r="P1666" s="137"/>
      <c r="Q1666" s="139" t="s">
        <v>486</v>
      </c>
      <c r="R1666" s="137"/>
      <c r="S1666" s="177" t="s">
        <v>487</v>
      </c>
      <c r="T1666" s="177"/>
      <c r="U1666" s="177"/>
      <c r="V1666" s="177"/>
      <c r="W1666" s="137"/>
      <c r="X1666" s="133"/>
      <c r="Y1666" s="133"/>
      <c r="AB1666" s="134" t="s">
        <v>482</v>
      </c>
      <c r="AC1666" s="146" t="str" cm="1">
        <f t="array" ref="AC1666">_xlfn.TEXTSPLIT(H1666,CHAR(10))</f>
        <v>事業者名/事業所名</v>
      </c>
      <c r="AD1666" s="146"/>
      <c r="AE1666" s="146" t="s">
        <v>483</v>
      </c>
      <c r="AG1666" s="134" t="e" cm="1" vm="1">
        <f t="array" ref="AG1666">_xlfn.TEXTJOIN(",",TRUE,_xlfn._xlws.FILTER(市町村コード!$B$2:$B$186,ISNUMBER(SEARCH(市町村コード!$B$2:$B$186,K1666))))</f>
        <v>#VALUE!</v>
      </c>
      <c r="AH1666" s="134" t="e" vm="1">
        <v>#VALUE!</v>
      </c>
      <c r="AI1666" s="134" t="str">
        <f t="shared" si="50"/>
        <v/>
      </c>
      <c r="AJ1666" s="134" t="str">
        <f t="shared" si="51"/>
        <v>事業所所在地</v>
      </c>
      <c r="AK1666" s="134" t="s">
        <v>484</v>
      </c>
      <c r="AO1666" s="139" t="s">
        <v>486</v>
      </c>
      <c r="AP1666" s="134" t="str" cm="1">
        <f t="array" ref="AP1666">_xlfn.TEXTSPLIT(AO1666,CHAR(10))</f>
        <v>受理番号</v>
      </c>
      <c r="BM1666" s="134" t="s">
        <v>486</v>
      </c>
    </row>
    <row r="1667" spans="1:73" ht="48" customHeight="1" thickBot="1">
      <c r="A1667" s="133"/>
      <c r="B1667" s="184"/>
      <c r="C1667" s="140" t="s">
        <v>4647</v>
      </c>
      <c r="D1667" s="184"/>
      <c r="E1667" s="174" t="s">
        <v>4648</v>
      </c>
      <c r="F1667" s="174"/>
      <c r="G1667" s="184"/>
      <c r="H1667" s="175" t="s">
        <v>4649</v>
      </c>
      <c r="I1667" s="175"/>
      <c r="J1667" s="184"/>
      <c r="K1667" s="175" t="s">
        <v>4650</v>
      </c>
      <c r="L1667" s="175"/>
      <c r="M1667" s="184"/>
      <c r="N1667" s="182" t="s">
        <v>4651</v>
      </c>
      <c r="O1667" s="182"/>
      <c r="P1667" s="184"/>
      <c r="Q1667" s="141" t="s">
        <v>4652</v>
      </c>
      <c r="R1667" s="184"/>
      <c r="S1667" s="173" t="s">
        <v>4653</v>
      </c>
      <c r="T1667" s="173"/>
      <c r="U1667" s="173"/>
      <c r="V1667" s="173"/>
      <c r="W1667" s="184"/>
      <c r="X1667" s="133"/>
      <c r="Y1667" s="133"/>
      <c r="AB1667" s="134" t="s">
        <v>9712</v>
      </c>
      <c r="AC1667" s="146" t="str" cm="1">
        <f t="array" ref="AC1667:AD1667">_xlfn.TEXTSPLIT(H1667,CHAR(10))</f>
        <v>社会福祉法人　勤医協福祉会</v>
      </c>
      <c r="AD1667" s="146" t="str">
        <v>勤医協よいち訪問看護ステーション</v>
      </c>
      <c r="AE1667" s="146" t="s">
        <v>8125</v>
      </c>
      <c r="AF1667" s="134" t="s">
        <v>8625</v>
      </c>
      <c r="AG1667" s="134" t="str" cm="1">
        <f t="array" ref="AG1667">_xlfn.TEXTJOIN(",",TRUE,_xlfn._xlws.FILTER(市町村コード!$B$2:$B$186,ISNUMBER(SEARCH(市町村コード!$B$2:$B$186,K1667))))</f>
        <v>余市町</v>
      </c>
      <c r="AH1667" s="134" t="s">
        <v>6783</v>
      </c>
      <c r="AI1667" s="134" t="str">
        <f t="shared" si="50"/>
        <v xml:space="preserve">
余市郡余市町黒川町１２丁目４６番地</v>
      </c>
      <c r="AJ1667" s="134" t="str">
        <f t="shared" si="51"/>
        <v>〒046－0003</v>
      </c>
      <c r="AK1667" s="134" t="s">
        <v>7296</v>
      </c>
      <c r="AO1667" s="142" t="s">
        <v>4652</v>
      </c>
      <c r="AP1667" s="134" t="str" cm="1">
        <f t="array" ref="AP1667:AR1667">_xlfn.TEXTSPLIT(AO1667,CHAR(10))</f>
        <v>( 訪ベⅠ１ )第    289 号</v>
      </c>
      <c r="AQ1667" s="134" t="str">
        <v>( 訪ベⅠ１注 )第    291 号</v>
      </c>
      <c r="AR1667" s="134" t="str">
        <v>( 訪看40 )第    285 号</v>
      </c>
      <c r="BM1667" s="134" t="s">
        <v>13883</v>
      </c>
      <c r="BN1667" s="134" t="s">
        <v>13884</v>
      </c>
      <c r="BO1667" s="134" t="s">
        <v>13885</v>
      </c>
    </row>
    <row r="1668" spans="1:73" ht="111" customHeight="1" thickBot="1">
      <c r="A1668" s="133"/>
      <c r="B1668" s="184"/>
      <c r="C1668" s="140" t="s">
        <v>4654</v>
      </c>
      <c r="D1668" s="184"/>
      <c r="E1668" s="174" t="s">
        <v>4655</v>
      </c>
      <c r="F1668" s="174"/>
      <c r="G1668" s="184"/>
      <c r="H1668" s="175" t="s">
        <v>4656</v>
      </c>
      <c r="I1668" s="175"/>
      <c r="J1668" s="184"/>
      <c r="K1668" s="175" t="s">
        <v>4657</v>
      </c>
      <c r="L1668" s="175"/>
      <c r="M1668" s="184"/>
      <c r="N1668" s="182" t="s">
        <v>4658</v>
      </c>
      <c r="O1668" s="182"/>
      <c r="P1668" s="184"/>
      <c r="Q1668" s="147" t="s">
        <v>10021</v>
      </c>
      <c r="R1668" s="184"/>
      <c r="S1668" s="173" t="s">
        <v>4659</v>
      </c>
      <c r="T1668" s="173"/>
      <c r="U1668" s="173"/>
      <c r="V1668" s="173"/>
      <c r="W1668" s="184"/>
      <c r="X1668" s="133"/>
      <c r="Y1668" s="133"/>
      <c r="AB1668" s="134" t="s">
        <v>9713</v>
      </c>
      <c r="AC1668" s="146" t="str" cm="1">
        <f t="array" ref="AC1668:AD1668">_xlfn.TEXTSPLIT(H1668,CHAR(10))</f>
        <v>日本赤十字社</v>
      </c>
      <c r="AD1668" s="146" t="str">
        <v>旭川赤十字訪問看護ステーション</v>
      </c>
      <c r="AE1668" s="146" t="s">
        <v>8626</v>
      </c>
      <c r="AF1668" s="134" t="s">
        <v>8627</v>
      </c>
      <c r="AG1668" s="134" t="str" cm="1">
        <f t="array" ref="AG1668">_xlfn.TEXTJOIN(",",TRUE,_xlfn._xlws.FILTER(市町村コード!$B$2:$B$186,ISNUMBER(SEARCH(市町村コード!$B$2:$B$186,K1668))))</f>
        <v>旭川市</v>
      </c>
      <c r="AH1668" s="134" t="s">
        <v>6715</v>
      </c>
      <c r="AI1668" s="134" t="str">
        <f t="shared" si="50"/>
        <v xml:space="preserve">
旭川市曙１条１丁目１番１号　旭川赤十字病院内</v>
      </c>
      <c r="AJ1668" s="134" t="str">
        <f t="shared" si="51"/>
        <v>〒070－0061</v>
      </c>
      <c r="AK1668" s="134" t="s">
        <v>7297</v>
      </c>
      <c r="AO1668" s="147" t="s">
        <v>10021</v>
      </c>
      <c r="AP1668" s="134" t="str" cm="1">
        <f t="array" ref="AP1668:AX1668">_xlfn.TEXTSPLIT(AO1668,CHAR(10))</f>
        <v>( 訪看23 )第    171 号</v>
      </c>
      <c r="AQ1668" s="134" t="str">
        <v>( 訪看25 )第     11 号</v>
      </c>
      <c r="AR1668" s="134" t="str">
        <v>( 訪看機３ )第      3 号</v>
      </c>
      <c r="AS1668" s="134" t="str">
        <v>( 訪看33 )第      2 号</v>
      </c>
      <c r="AT1668" s="134" t="str">
        <v>( 訪看34 )第    158 号</v>
      </c>
      <c r="AU1668" s="134" t="str">
        <v>( 訪看35 )第     15 号</v>
      </c>
      <c r="AV1668" s="134" t="str">
        <v>( 訪ベⅠ１ )第     93 号</v>
      </c>
      <c r="AW1668" s="134" t="str">
        <v>( 訪ベⅠ１注 )第    392 号</v>
      </c>
      <c r="AX1668" s="134" t="str">
        <v>( 訪看40 )第     28 号</v>
      </c>
      <c r="BM1668" s="134" t="s">
        <v>13886</v>
      </c>
      <c r="BN1668" s="134" t="s">
        <v>13887</v>
      </c>
      <c r="BO1668" s="134" t="s">
        <v>13888</v>
      </c>
      <c r="BP1668" s="134" t="s">
        <v>13889</v>
      </c>
      <c r="BQ1668" s="134" t="s">
        <v>13890</v>
      </c>
      <c r="BR1668" s="134" t="s">
        <v>13891</v>
      </c>
      <c r="BS1668" s="134" t="s">
        <v>13892</v>
      </c>
      <c r="BT1668" s="134" t="s">
        <v>13893</v>
      </c>
      <c r="BU1668" s="134" t="s">
        <v>13894</v>
      </c>
    </row>
    <row r="1669" spans="1:73" ht="84" customHeight="1" thickBot="1">
      <c r="A1669" s="133"/>
      <c r="B1669" s="184"/>
      <c r="C1669" s="140" t="s">
        <v>4660</v>
      </c>
      <c r="D1669" s="184"/>
      <c r="E1669" s="174" t="s">
        <v>4661</v>
      </c>
      <c r="F1669" s="174"/>
      <c r="G1669" s="184"/>
      <c r="H1669" s="175" t="s">
        <v>4662</v>
      </c>
      <c r="I1669" s="175"/>
      <c r="J1669" s="184"/>
      <c r="K1669" s="175" t="s">
        <v>4663</v>
      </c>
      <c r="L1669" s="175"/>
      <c r="M1669" s="184"/>
      <c r="N1669" s="182" t="s">
        <v>4664</v>
      </c>
      <c r="O1669" s="182"/>
      <c r="P1669" s="184"/>
      <c r="Q1669" s="141" t="s">
        <v>4665</v>
      </c>
      <c r="R1669" s="184"/>
      <c r="S1669" s="173" t="s">
        <v>4666</v>
      </c>
      <c r="T1669" s="173"/>
      <c r="U1669" s="173"/>
      <c r="V1669" s="173"/>
      <c r="W1669" s="184"/>
      <c r="X1669" s="133"/>
      <c r="Y1669" s="133"/>
      <c r="AB1669" s="134" t="s">
        <v>9714</v>
      </c>
      <c r="AC1669" s="146" t="str" cm="1">
        <f t="array" ref="AC1669:AD1669">_xlfn.TEXTSPLIT(H1669,CHAR(10))</f>
        <v>医療法人社団　萌生会</v>
      </c>
      <c r="AD1669" s="146" t="str">
        <v>訪問看護ステーションクローバー</v>
      </c>
      <c r="AE1669" s="146" t="s">
        <v>8628</v>
      </c>
      <c r="AF1669" s="134" t="s">
        <v>8629</v>
      </c>
      <c r="AG1669" s="134" t="str" cm="1">
        <f t="array" ref="AG1669">_xlfn.TEXTJOIN(",",TRUE,_xlfn._xlws.FILTER(市町村コード!$B$2:$B$186,ISNUMBER(SEARCH(市町村コード!$B$2:$B$186,K1669))))</f>
        <v>旭川市</v>
      </c>
      <c r="AH1669" s="134" t="s">
        <v>6715</v>
      </c>
      <c r="AI1669" s="134" t="str">
        <f t="shared" si="50"/>
        <v xml:space="preserve">
旭川市神居２条１８丁目１６番１６号</v>
      </c>
      <c r="AJ1669" s="134" t="str">
        <f t="shared" si="51"/>
        <v>〒070－8012</v>
      </c>
      <c r="AK1669" s="134" t="s">
        <v>7298</v>
      </c>
      <c r="AO1669" s="142" t="s">
        <v>4665</v>
      </c>
      <c r="AP1669" s="134" t="str" cm="1">
        <f t="array" ref="AP1669:AV1669">_xlfn.TEXTSPLIT(AO1669,CHAR(10))</f>
        <v>( 訪看23 )第     78 号</v>
      </c>
      <c r="AQ1669" s="134" t="str">
        <v>( 訪看25 )第     10 号</v>
      </c>
      <c r="AR1669" s="134" t="str">
        <v>( 訪看26 )第     53 号</v>
      </c>
      <c r="AS1669" s="134" t="str">
        <v>( 訪看34 )第    373 号</v>
      </c>
      <c r="AT1669" s="134" t="str">
        <v>( 訪ベⅠ１ )第     95 号</v>
      </c>
      <c r="AU1669" s="134" t="str">
        <v>( 訪ベⅠ１注 )第    274 号</v>
      </c>
      <c r="AV1669" s="134" t="str">
        <v>( 訪看40 )第     41 号</v>
      </c>
      <c r="BM1669" s="134" t="s">
        <v>13895</v>
      </c>
      <c r="BN1669" s="134" t="s">
        <v>13896</v>
      </c>
      <c r="BO1669" s="134" t="s">
        <v>13897</v>
      </c>
      <c r="BP1669" s="134" t="s">
        <v>13898</v>
      </c>
      <c r="BQ1669" s="134" t="s">
        <v>13899</v>
      </c>
      <c r="BR1669" s="134" t="s">
        <v>13900</v>
      </c>
      <c r="BS1669" s="134" t="s">
        <v>13901</v>
      </c>
    </row>
    <row r="1670" spans="1:73" ht="84" customHeight="1" thickBot="1">
      <c r="A1670" s="133"/>
      <c r="B1670" s="184"/>
      <c r="C1670" s="140" t="s">
        <v>4667</v>
      </c>
      <c r="D1670" s="184"/>
      <c r="E1670" s="174" t="s">
        <v>4668</v>
      </c>
      <c r="F1670" s="174"/>
      <c r="G1670" s="184"/>
      <c r="H1670" s="175" t="s">
        <v>4669</v>
      </c>
      <c r="I1670" s="175"/>
      <c r="J1670" s="184"/>
      <c r="K1670" s="175" t="s">
        <v>4670</v>
      </c>
      <c r="L1670" s="175"/>
      <c r="M1670" s="184"/>
      <c r="N1670" s="182" t="s">
        <v>4671</v>
      </c>
      <c r="O1670" s="182"/>
      <c r="P1670" s="184"/>
      <c r="Q1670" s="141" t="s">
        <v>4672</v>
      </c>
      <c r="R1670" s="184"/>
      <c r="S1670" s="173" t="s">
        <v>4673</v>
      </c>
      <c r="T1670" s="173"/>
      <c r="U1670" s="173"/>
      <c r="V1670" s="173"/>
      <c r="W1670" s="184"/>
      <c r="X1670" s="133"/>
      <c r="Y1670" s="133"/>
      <c r="AB1670" s="134" t="s">
        <v>9715</v>
      </c>
      <c r="AC1670" s="146" t="str" cm="1">
        <f t="array" ref="AC1670:AD1670">_xlfn.TEXTSPLIT(H1670,CHAR(10))</f>
        <v>北海道厚生農業協同組合連合会</v>
      </c>
      <c r="AD1670" s="146" t="str">
        <v>ＪＡ北海道厚生連　旭川厚生訪問看護ステーション</v>
      </c>
      <c r="AE1670" s="146" t="s">
        <v>8620</v>
      </c>
      <c r="AF1670" s="134" t="s">
        <v>8630</v>
      </c>
      <c r="AG1670" s="134" t="str" cm="1">
        <f t="array" ref="AG1670">_xlfn.TEXTJOIN(",",TRUE,_xlfn._xlws.FILTER(市町村コード!$B$2:$B$186,ISNUMBER(SEARCH(市町村コード!$B$2:$B$186,K1670))))</f>
        <v>旭川市</v>
      </c>
      <c r="AH1670" s="134" t="s">
        <v>6715</v>
      </c>
      <c r="AI1670" s="134" t="str">
        <f t="shared" si="50"/>
        <v xml:space="preserve">
旭川市２条通２４丁目１１０番地２８ＪＡ北海道厚生連　旭川別館内</v>
      </c>
      <c r="AJ1670" s="134" t="str">
        <f t="shared" si="51"/>
        <v>〒078－8212</v>
      </c>
      <c r="AK1670" s="134" t="s">
        <v>7299</v>
      </c>
      <c r="AO1670" s="142" t="s">
        <v>4672</v>
      </c>
      <c r="AP1670" s="134" t="str" cm="1">
        <f t="array" ref="AP1670:AV1670">_xlfn.TEXTSPLIT(AO1670,CHAR(10))</f>
        <v>( 訪看23 )第     80 号</v>
      </c>
      <c r="AQ1670" s="134" t="str">
        <v>( 訪看25 )第     25 号</v>
      </c>
      <c r="AR1670" s="134" t="str">
        <v>( 訪看34 )第    263 号</v>
      </c>
      <c r="AS1670" s="134" t="str">
        <v>( 訪看35 )第     78 号</v>
      </c>
      <c r="AT1670" s="134" t="str">
        <v>( 訪ベⅠ１ )第     96 号</v>
      </c>
      <c r="AU1670" s="134" t="str">
        <v>( 訪ベⅠ１注 )第    368 号</v>
      </c>
      <c r="AV1670" s="134" t="str">
        <v>( 訪看40 )第     89 号</v>
      </c>
      <c r="BM1670" s="134" t="s">
        <v>13902</v>
      </c>
      <c r="BN1670" s="134" t="s">
        <v>13903</v>
      </c>
      <c r="BO1670" s="134" t="s">
        <v>13904</v>
      </c>
      <c r="BP1670" s="134" t="s">
        <v>13905</v>
      </c>
      <c r="BQ1670" s="134" t="s">
        <v>13906</v>
      </c>
      <c r="BR1670" s="134" t="s">
        <v>13907</v>
      </c>
      <c r="BS1670" s="134" t="s">
        <v>13908</v>
      </c>
    </row>
    <row r="1671" spans="1:73" ht="143.1" customHeight="1" thickBot="1">
      <c r="A1671" s="133"/>
      <c r="B1671" s="184"/>
      <c r="C1671" s="133"/>
      <c r="D1671" s="184"/>
      <c r="E1671" s="133"/>
      <c r="F1671" s="133"/>
      <c r="G1671" s="184"/>
      <c r="H1671" s="133"/>
      <c r="I1671" s="133"/>
      <c r="J1671" s="184"/>
      <c r="K1671" s="133"/>
      <c r="L1671" s="133"/>
      <c r="M1671" s="184"/>
      <c r="N1671" s="133"/>
      <c r="O1671" s="133"/>
      <c r="P1671" s="184"/>
      <c r="Q1671" s="133"/>
      <c r="R1671" s="184"/>
      <c r="S1671" s="133"/>
      <c r="T1671" s="133"/>
      <c r="U1671" s="133"/>
      <c r="V1671" s="133"/>
      <c r="W1671" s="184"/>
      <c r="X1671" s="133"/>
      <c r="Y1671" s="133"/>
      <c r="AB1671" s="134" t="s">
        <v>6911</v>
      </c>
      <c r="AC1671" s="146" t="e" cm="1">
        <f t="array" ref="AC1671">_xlfn.TEXTSPLIT(H1671,CHAR(10))</f>
        <v>#VALUE!</v>
      </c>
      <c r="AD1671" s="146"/>
      <c r="AE1671" s="146" t="e">
        <v>#VALUE!</v>
      </c>
      <c r="AG1671" s="134" t="e" cm="1" vm="1">
        <f t="array" ref="AG1671">_xlfn.TEXTJOIN(",",TRUE,_xlfn._xlws.FILTER(市町村コード!$B$2:$B$186,ISNUMBER(SEARCH(市町村コード!$B$2:$B$186,K1671))))</f>
        <v>#VALUE!</v>
      </c>
      <c r="AH1671" s="134" t="e" vm="1">
        <v>#VALUE!</v>
      </c>
      <c r="AI1671" s="134" t="str">
        <f t="shared" si="50"/>
        <v/>
      </c>
      <c r="AJ1671" s="134" t="str">
        <f t="shared" si="51"/>
        <v/>
      </c>
      <c r="AK1671" s="134" t="s">
        <v>6911</v>
      </c>
      <c r="AO1671" s="133"/>
      <c r="AP1671" s="134" t="e" cm="1">
        <f t="array" ref="AP1671">_xlfn.TEXTSPLIT(AO1671,CHAR(10))</f>
        <v>#VALUE!</v>
      </c>
      <c r="BM1671" s="134" t="e">
        <v>#VALUE!</v>
      </c>
    </row>
    <row r="1672" spans="1:73" ht="0.95" customHeight="1">
      <c r="A1672" s="133"/>
      <c r="B1672" s="183"/>
      <c r="C1672" s="183"/>
      <c r="D1672" s="183"/>
      <c r="E1672" s="183"/>
      <c r="F1672" s="183"/>
      <c r="G1672" s="183"/>
      <c r="H1672" s="183"/>
      <c r="I1672" s="183"/>
      <c r="J1672" s="183"/>
      <c r="K1672" s="183"/>
      <c r="L1672" s="183"/>
      <c r="M1672" s="183"/>
      <c r="N1672" s="183"/>
      <c r="O1672" s="183"/>
      <c r="P1672" s="183"/>
      <c r="Q1672" s="183"/>
      <c r="R1672" s="183"/>
      <c r="S1672" s="183"/>
      <c r="T1672" s="183"/>
      <c r="U1672" s="183"/>
      <c r="V1672" s="183"/>
      <c r="W1672" s="133"/>
      <c r="X1672" s="133"/>
      <c r="Y1672" s="133"/>
      <c r="AB1672" s="134" t="s">
        <v>6911</v>
      </c>
      <c r="AC1672" s="146" t="e" cm="1">
        <f t="array" ref="AC1672">_xlfn.TEXTSPLIT(H1672,CHAR(10))</f>
        <v>#VALUE!</v>
      </c>
      <c r="AD1672" s="146"/>
      <c r="AE1672" s="146" t="e">
        <v>#VALUE!</v>
      </c>
      <c r="AG1672" s="134" t="e" cm="1" vm="1">
        <f t="array" ref="AG1672">_xlfn.TEXTJOIN(",",TRUE,_xlfn._xlws.FILTER(市町村コード!$B$2:$B$186,ISNUMBER(SEARCH(市町村コード!$B$2:$B$186,K1672))))</f>
        <v>#VALUE!</v>
      </c>
      <c r="AH1672" s="134" t="e" vm="1">
        <v>#VALUE!</v>
      </c>
      <c r="AI1672" s="134" t="str">
        <f t="shared" si="50"/>
        <v/>
      </c>
      <c r="AJ1672" s="134" t="str">
        <f t="shared" si="51"/>
        <v/>
      </c>
      <c r="AK1672" s="134" t="s">
        <v>6911</v>
      </c>
      <c r="AP1672" s="134" t="e" cm="1">
        <f t="array" ref="AP1672">_xlfn.TEXTSPLIT(AO1672,CHAR(10))</f>
        <v>#VALUE!</v>
      </c>
      <c r="BM1672" s="134" t="e">
        <v>#VALUE!</v>
      </c>
    </row>
    <row r="1673" spans="1:73" ht="60" customHeight="1">
      <c r="A1673" s="133"/>
      <c r="B1673" s="133"/>
      <c r="C1673" s="133"/>
      <c r="D1673" s="133"/>
      <c r="E1673" s="133"/>
      <c r="F1673" s="133"/>
      <c r="G1673" s="133"/>
      <c r="H1673" s="133"/>
      <c r="I1673" s="133"/>
      <c r="J1673" s="133"/>
      <c r="K1673" s="133"/>
      <c r="L1673" s="133"/>
      <c r="M1673" s="133"/>
      <c r="N1673" s="133"/>
      <c r="O1673" s="133"/>
      <c r="P1673" s="133"/>
      <c r="Q1673" s="133"/>
      <c r="R1673" s="133"/>
      <c r="S1673" s="133"/>
      <c r="T1673" s="133"/>
      <c r="U1673" s="133"/>
      <c r="V1673" s="133"/>
      <c r="W1673" s="133"/>
      <c r="X1673" s="133"/>
      <c r="Y1673" s="133"/>
      <c r="AB1673" s="134" t="s">
        <v>6911</v>
      </c>
      <c r="AC1673" s="146" t="e" cm="1">
        <f t="array" ref="AC1673">_xlfn.TEXTSPLIT(H1673,CHAR(10))</f>
        <v>#VALUE!</v>
      </c>
      <c r="AD1673" s="146"/>
      <c r="AE1673" s="146" t="e">
        <v>#VALUE!</v>
      </c>
      <c r="AG1673" s="134" t="e" cm="1" vm="1">
        <f t="array" ref="AG1673">_xlfn.TEXTJOIN(",",TRUE,_xlfn._xlws.FILTER(市町村コード!$B$2:$B$186,ISNUMBER(SEARCH(市町村コード!$B$2:$B$186,K1673))))</f>
        <v>#VALUE!</v>
      </c>
      <c r="AH1673" s="134" t="e" vm="1">
        <v>#VALUE!</v>
      </c>
      <c r="AI1673" s="134" t="str">
        <f t="shared" ref="AI1673:AI1736" si="52">MID(K1673,10,300)</f>
        <v/>
      </c>
      <c r="AJ1673" s="134" t="str">
        <f t="shared" ref="AJ1673:AJ1736" si="53">LEFT(K1673,9)</f>
        <v/>
      </c>
      <c r="AK1673" s="134" t="s">
        <v>6911</v>
      </c>
      <c r="AO1673" s="133"/>
      <c r="AP1673" s="134" t="e" cm="1">
        <f t="array" ref="AP1673">_xlfn.TEXTSPLIT(AO1673,CHAR(10))</f>
        <v>#VALUE!</v>
      </c>
      <c r="BM1673" s="134" t="e">
        <v>#VALUE!</v>
      </c>
    </row>
    <row r="1674" spans="1:73" ht="12" customHeight="1">
      <c r="A1674" s="133"/>
      <c r="B1674" s="133"/>
      <c r="C1674" s="133"/>
      <c r="D1674" s="133"/>
      <c r="E1674" s="133"/>
      <c r="F1674" s="133"/>
      <c r="G1674" s="133"/>
      <c r="H1674" s="133"/>
      <c r="I1674" s="133"/>
      <c r="J1674" s="133"/>
      <c r="K1674" s="133"/>
      <c r="L1674" s="133"/>
      <c r="M1674" s="133"/>
      <c r="N1674" s="133"/>
      <c r="O1674" s="133"/>
      <c r="P1674" s="133"/>
      <c r="Q1674" s="133"/>
      <c r="R1674" s="133"/>
      <c r="S1674" s="133"/>
      <c r="T1674" s="133"/>
      <c r="U1674" s="133"/>
      <c r="V1674" s="133"/>
      <c r="W1674" s="133"/>
      <c r="X1674" s="133"/>
      <c r="Y1674" s="133"/>
      <c r="AB1674" s="134" t="s">
        <v>6911</v>
      </c>
      <c r="AC1674" s="146" t="e" cm="1">
        <f t="array" ref="AC1674">_xlfn.TEXTSPLIT(H1674,CHAR(10))</f>
        <v>#VALUE!</v>
      </c>
      <c r="AD1674" s="146"/>
      <c r="AE1674" s="146" t="e">
        <v>#VALUE!</v>
      </c>
      <c r="AG1674" s="134" t="e" cm="1" vm="1">
        <f t="array" ref="AG1674">_xlfn.TEXTJOIN(",",TRUE,_xlfn._xlws.FILTER(市町村コード!$B$2:$B$186,ISNUMBER(SEARCH(市町村コード!$B$2:$B$186,K1674))))</f>
        <v>#VALUE!</v>
      </c>
      <c r="AH1674" s="134" t="e" vm="1">
        <v>#VALUE!</v>
      </c>
      <c r="AI1674" s="134" t="str">
        <f t="shared" si="52"/>
        <v/>
      </c>
      <c r="AJ1674" s="134" t="str">
        <f t="shared" si="53"/>
        <v/>
      </c>
      <c r="AK1674" s="134" t="s">
        <v>6911</v>
      </c>
      <c r="AO1674" s="133"/>
      <c r="AP1674" s="134" t="e" cm="1">
        <f t="array" ref="AP1674">_xlfn.TEXTSPLIT(AO1674,CHAR(10))</f>
        <v>#VALUE!</v>
      </c>
      <c r="BM1674" s="134" t="e">
        <v>#VALUE!</v>
      </c>
    </row>
    <row r="1675" spans="1:73" ht="8.1" customHeight="1">
      <c r="A1675" s="133"/>
      <c r="B1675" s="133"/>
      <c r="C1675" s="133"/>
      <c r="D1675" s="133"/>
      <c r="E1675" s="133"/>
      <c r="F1675" s="133"/>
      <c r="G1675" s="133"/>
      <c r="H1675" s="133"/>
      <c r="I1675" s="178" t="s">
        <v>476</v>
      </c>
      <c r="J1675" s="178"/>
      <c r="K1675" s="178"/>
      <c r="L1675" s="133"/>
      <c r="M1675" s="133"/>
      <c r="N1675" s="133"/>
      <c r="O1675" s="133"/>
      <c r="P1675" s="133"/>
      <c r="Q1675" s="133"/>
      <c r="R1675" s="133"/>
      <c r="S1675" s="133"/>
      <c r="T1675" s="133"/>
      <c r="U1675" s="133"/>
      <c r="V1675" s="133"/>
      <c r="W1675" s="133"/>
      <c r="X1675" s="133"/>
      <c r="Y1675" s="133"/>
      <c r="AB1675" s="134" t="s">
        <v>6911</v>
      </c>
      <c r="AC1675" s="146" t="e" cm="1">
        <f t="array" ref="AC1675">_xlfn.TEXTSPLIT(H1675,CHAR(10))</f>
        <v>#VALUE!</v>
      </c>
      <c r="AD1675" s="146"/>
      <c r="AE1675" s="146" t="e">
        <v>#VALUE!</v>
      </c>
      <c r="AG1675" s="134" t="e" cm="1" vm="1">
        <f t="array" ref="AG1675">_xlfn.TEXTJOIN(",",TRUE,_xlfn._xlws.FILTER(市町村コード!$B$2:$B$186,ISNUMBER(SEARCH(市町村コード!$B$2:$B$186,K1675))))</f>
        <v>#VALUE!</v>
      </c>
      <c r="AH1675" s="134" t="e" vm="1">
        <v>#VALUE!</v>
      </c>
      <c r="AI1675" s="134" t="str">
        <f t="shared" si="52"/>
        <v/>
      </c>
      <c r="AJ1675" s="134" t="str">
        <f t="shared" si="53"/>
        <v/>
      </c>
      <c r="AK1675" s="134" t="s">
        <v>6911</v>
      </c>
      <c r="AO1675" s="133"/>
      <c r="AP1675" s="134" t="e" cm="1">
        <f t="array" ref="AP1675">_xlfn.TEXTSPLIT(AO1675,CHAR(10))</f>
        <v>#VALUE!</v>
      </c>
      <c r="BM1675" s="134" t="e">
        <v>#VALUE!</v>
      </c>
    </row>
    <row r="1676" spans="1:73" ht="12" customHeight="1">
      <c r="A1676" s="133"/>
      <c r="B1676" s="179"/>
      <c r="C1676" s="179"/>
      <c r="D1676" s="179"/>
      <c r="E1676" s="179"/>
      <c r="F1676" s="133"/>
      <c r="G1676" s="133"/>
      <c r="H1676" s="133"/>
      <c r="I1676" s="178"/>
      <c r="J1676" s="178"/>
      <c r="K1676" s="178"/>
      <c r="L1676" s="133"/>
      <c r="M1676" s="133"/>
      <c r="N1676" s="133"/>
      <c r="O1676" s="133"/>
      <c r="P1676" s="133"/>
      <c r="Q1676" s="133"/>
      <c r="R1676" s="133"/>
      <c r="S1676" s="133"/>
      <c r="T1676" s="133"/>
      <c r="U1676" s="133"/>
      <c r="V1676" s="133"/>
      <c r="W1676" s="133"/>
      <c r="X1676" s="133"/>
      <c r="Y1676" s="133"/>
      <c r="AB1676" s="134" t="s">
        <v>6911</v>
      </c>
      <c r="AC1676" s="146" t="e" cm="1">
        <f t="array" ref="AC1676">_xlfn.TEXTSPLIT(H1676,CHAR(10))</f>
        <v>#VALUE!</v>
      </c>
      <c r="AD1676" s="146"/>
      <c r="AE1676" s="146" t="e">
        <v>#VALUE!</v>
      </c>
      <c r="AG1676" s="134" t="e" cm="1" vm="1">
        <f t="array" ref="AG1676">_xlfn.TEXTJOIN(",",TRUE,_xlfn._xlws.FILTER(市町村コード!$B$2:$B$186,ISNUMBER(SEARCH(市町村コード!$B$2:$B$186,K1676))))</f>
        <v>#VALUE!</v>
      </c>
      <c r="AH1676" s="134" t="e" vm="1">
        <v>#VALUE!</v>
      </c>
      <c r="AI1676" s="134" t="str">
        <f t="shared" si="52"/>
        <v/>
      </c>
      <c r="AJ1676" s="134" t="str">
        <f t="shared" si="53"/>
        <v/>
      </c>
      <c r="AK1676" s="134" t="s">
        <v>6911</v>
      </c>
      <c r="AO1676" s="133"/>
      <c r="AP1676" s="134" t="e" cm="1">
        <f t="array" ref="AP1676">_xlfn.TEXTSPLIT(AO1676,CHAR(10))</f>
        <v>#VALUE!</v>
      </c>
      <c r="BM1676" s="134" t="e">
        <v>#VALUE!</v>
      </c>
    </row>
    <row r="1677" spans="1:73" ht="14.1" customHeight="1">
      <c r="A1677" s="133"/>
      <c r="B1677" s="133"/>
      <c r="C1677" s="180" t="s">
        <v>477</v>
      </c>
      <c r="D1677" s="180"/>
      <c r="E1677" s="180"/>
      <c r="F1677" s="180"/>
      <c r="G1677" s="180"/>
      <c r="H1677" s="180"/>
      <c r="I1677" s="180"/>
      <c r="J1677" s="180"/>
      <c r="K1677" s="180"/>
      <c r="L1677" s="133"/>
      <c r="M1677" s="133"/>
      <c r="N1677" s="133"/>
      <c r="O1677" s="181" t="s">
        <v>478</v>
      </c>
      <c r="P1677" s="181"/>
      <c r="Q1677" s="181"/>
      <c r="R1677" s="181"/>
      <c r="S1677" s="181"/>
      <c r="T1677" s="135" t="s">
        <v>1224</v>
      </c>
      <c r="U1677" s="136" t="s">
        <v>480</v>
      </c>
      <c r="V1677" s="133"/>
      <c r="W1677" s="133"/>
      <c r="X1677" s="133"/>
      <c r="Y1677" s="133"/>
      <c r="AB1677" s="134" t="s">
        <v>6911</v>
      </c>
      <c r="AC1677" s="146" t="e" cm="1">
        <f t="array" ref="AC1677">_xlfn.TEXTSPLIT(H1677,CHAR(10))</f>
        <v>#VALUE!</v>
      </c>
      <c r="AD1677" s="146"/>
      <c r="AE1677" s="146" t="e">
        <v>#VALUE!</v>
      </c>
      <c r="AG1677" s="134" t="e" cm="1" vm="1">
        <f t="array" ref="AG1677">_xlfn.TEXTJOIN(",",TRUE,_xlfn._xlws.FILTER(市町村コード!$B$2:$B$186,ISNUMBER(SEARCH(市町村コード!$B$2:$B$186,K1677))))</f>
        <v>#VALUE!</v>
      </c>
      <c r="AH1677" s="134" t="e" vm="1">
        <v>#VALUE!</v>
      </c>
      <c r="AI1677" s="134" t="str">
        <f t="shared" si="52"/>
        <v/>
      </c>
      <c r="AJ1677" s="134" t="str">
        <f t="shared" si="53"/>
        <v/>
      </c>
      <c r="AK1677" s="134" t="s">
        <v>6911</v>
      </c>
      <c r="AP1677" s="134" t="e" cm="1">
        <f t="array" ref="AP1677">_xlfn.TEXTSPLIT(AO1677,CHAR(10))</f>
        <v>#VALUE!</v>
      </c>
      <c r="BM1677" s="134" t="e">
        <v>#VALUE!</v>
      </c>
    </row>
    <row r="1678" spans="1:73" ht="0.95" customHeight="1" thickBot="1">
      <c r="A1678" s="133"/>
      <c r="B1678" s="133"/>
      <c r="C1678" s="133"/>
      <c r="D1678" s="133"/>
      <c r="E1678" s="133"/>
      <c r="F1678" s="133"/>
      <c r="G1678" s="133"/>
      <c r="H1678" s="133"/>
      <c r="I1678" s="133"/>
      <c r="J1678" s="133"/>
      <c r="K1678" s="133"/>
      <c r="L1678" s="133"/>
      <c r="M1678" s="133"/>
      <c r="N1678" s="133"/>
      <c r="O1678" s="133"/>
      <c r="P1678" s="133"/>
      <c r="Q1678" s="133"/>
      <c r="R1678" s="133"/>
      <c r="S1678" s="133"/>
      <c r="T1678" s="133"/>
      <c r="U1678" s="133"/>
      <c r="V1678" s="133"/>
      <c r="W1678" s="133"/>
      <c r="X1678" s="133"/>
      <c r="Y1678" s="133"/>
      <c r="AB1678" s="134" t="s">
        <v>6911</v>
      </c>
      <c r="AC1678" s="146" t="e" cm="1">
        <f t="array" ref="AC1678">_xlfn.TEXTSPLIT(H1678,CHAR(10))</f>
        <v>#VALUE!</v>
      </c>
      <c r="AD1678" s="146"/>
      <c r="AE1678" s="146" t="e">
        <v>#VALUE!</v>
      </c>
      <c r="AG1678" s="134" t="e" cm="1" vm="1">
        <f t="array" ref="AG1678">_xlfn.TEXTJOIN(",",TRUE,_xlfn._xlws.FILTER(市町村コード!$B$2:$B$186,ISNUMBER(SEARCH(市町村コード!$B$2:$B$186,K1678))))</f>
        <v>#VALUE!</v>
      </c>
      <c r="AH1678" s="134" t="e" vm="1">
        <v>#VALUE!</v>
      </c>
      <c r="AI1678" s="134" t="str">
        <f t="shared" si="52"/>
        <v/>
      </c>
      <c r="AJ1678" s="134" t="str">
        <f t="shared" si="53"/>
        <v/>
      </c>
      <c r="AK1678" s="134" t="s">
        <v>6911</v>
      </c>
      <c r="AO1678" s="133"/>
      <c r="AP1678" s="134" t="e" cm="1">
        <f t="array" ref="AP1678">_xlfn.TEXTSPLIT(AO1678,CHAR(10))</f>
        <v>#VALUE!</v>
      </c>
      <c r="BM1678" s="134" t="e">
        <v>#VALUE!</v>
      </c>
    </row>
    <row r="1679" spans="1:73" ht="0.95" customHeight="1">
      <c r="A1679" s="133"/>
      <c r="B1679" s="176"/>
      <c r="C1679" s="176"/>
      <c r="D1679" s="176"/>
      <c r="E1679" s="176"/>
      <c r="F1679" s="176"/>
      <c r="G1679" s="176"/>
      <c r="H1679" s="176"/>
      <c r="I1679" s="176"/>
      <c r="J1679" s="176"/>
      <c r="K1679" s="176"/>
      <c r="L1679" s="176"/>
      <c r="M1679" s="176"/>
      <c r="N1679" s="176"/>
      <c r="O1679" s="176"/>
      <c r="P1679" s="176"/>
      <c r="Q1679" s="176"/>
      <c r="R1679" s="176"/>
      <c r="S1679" s="176"/>
      <c r="T1679" s="176"/>
      <c r="U1679" s="176"/>
      <c r="V1679" s="176"/>
      <c r="W1679" s="176"/>
      <c r="X1679" s="133"/>
      <c r="Y1679" s="133"/>
      <c r="AB1679" s="134" t="s">
        <v>6911</v>
      </c>
      <c r="AC1679" s="146" t="e" cm="1">
        <f t="array" ref="AC1679">_xlfn.TEXTSPLIT(H1679,CHAR(10))</f>
        <v>#VALUE!</v>
      </c>
      <c r="AD1679" s="146"/>
      <c r="AE1679" s="146" t="e">
        <v>#VALUE!</v>
      </c>
      <c r="AG1679" s="134" t="e" cm="1" vm="1">
        <f t="array" ref="AG1679">_xlfn.TEXTJOIN(",",TRUE,_xlfn._xlws.FILTER(市町村コード!$B$2:$B$186,ISNUMBER(SEARCH(市町村コード!$B$2:$B$186,K1679))))</f>
        <v>#VALUE!</v>
      </c>
      <c r="AH1679" s="134" t="e" vm="1">
        <v>#VALUE!</v>
      </c>
      <c r="AI1679" s="134" t="str">
        <f t="shared" si="52"/>
        <v/>
      </c>
      <c r="AJ1679" s="134" t="str">
        <f t="shared" si="53"/>
        <v/>
      </c>
      <c r="AK1679" s="134" t="s">
        <v>6911</v>
      </c>
      <c r="AP1679" s="134" t="e" cm="1">
        <f t="array" ref="AP1679">_xlfn.TEXTSPLIT(AO1679,CHAR(10))</f>
        <v>#VALUE!</v>
      </c>
      <c r="BM1679" s="134" t="e">
        <v>#VALUE!</v>
      </c>
    </row>
    <row r="1680" spans="1:73" ht="15.95" customHeight="1" thickBot="1">
      <c r="A1680" s="133"/>
      <c r="B1680" s="137"/>
      <c r="C1680" s="138" t="s">
        <v>481</v>
      </c>
      <c r="D1680" s="137"/>
      <c r="E1680" s="177" t="s">
        <v>482</v>
      </c>
      <c r="F1680" s="177"/>
      <c r="G1680" s="137"/>
      <c r="H1680" s="177" t="s">
        <v>483</v>
      </c>
      <c r="I1680" s="177"/>
      <c r="J1680" s="137"/>
      <c r="K1680" s="177" t="s">
        <v>484</v>
      </c>
      <c r="L1680" s="177"/>
      <c r="M1680" s="137"/>
      <c r="N1680" s="177" t="s">
        <v>485</v>
      </c>
      <c r="O1680" s="177"/>
      <c r="P1680" s="137"/>
      <c r="Q1680" s="139" t="s">
        <v>486</v>
      </c>
      <c r="R1680" s="137"/>
      <c r="S1680" s="177" t="s">
        <v>487</v>
      </c>
      <c r="T1680" s="177"/>
      <c r="U1680" s="177"/>
      <c r="V1680" s="177"/>
      <c r="W1680" s="137"/>
      <c r="X1680" s="133"/>
      <c r="Y1680" s="133"/>
      <c r="AB1680" s="134" t="s">
        <v>482</v>
      </c>
      <c r="AC1680" s="146" t="str" cm="1">
        <f t="array" ref="AC1680">_xlfn.TEXTSPLIT(H1680,CHAR(10))</f>
        <v>事業者名/事業所名</v>
      </c>
      <c r="AD1680" s="146"/>
      <c r="AE1680" s="146" t="s">
        <v>483</v>
      </c>
      <c r="AG1680" s="134" t="e" cm="1" vm="1">
        <f t="array" ref="AG1680">_xlfn.TEXTJOIN(",",TRUE,_xlfn._xlws.FILTER(市町村コード!$B$2:$B$186,ISNUMBER(SEARCH(市町村コード!$B$2:$B$186,K1680))))</f>
        <v>#VALUE!</v>
      </c>
      <c r="AH1680" s="134" t="e" vm="1">
        <v>#VALUE!</v>
      </c>
      <c r="AI1680" s="134" t="str">
        <f t="shared" si="52"/>
        <v/>
      </c>
      <c r="AJ1680" s="134" t="str">
        <f t="shared" si="53"/>
        <v>事業所所在地</v>
      </c>
      <c r="AK1680" s="134" t="s">
        <v>484</v>
      </c>
      <c r="AO1680" s="139" t="s">
        <v>486</v>
      </c>
      <c r="AP1680" s="134" t="str" cm="1">
        <f t="array" ref="AP1680">_xlfn.TEXTSPLIT(AO1680,CHAR(10))</f>
        <v>受理番号</v>
      </c>
      <c r="BM1680" s="134" t="s">
        <v>486</v>
      </c>
    </row>
    <row r="1681" spans="1:77" ht="192" customHeight="1" thickBot="1">
      <c r="A1681" s="133"/>
      <c r="B1681" s="184"/>
      <c r="C1681" s="140" t="s">
        <v>4674</v>
      </c>
      <c r="D1681" s="184"/>
      <c r="E1681" s="174" t="s">
        <v>4675</v>
      </c>
      <c r="F1681" s="174"/>
      <c r="G1681" s="184"/>
      <c r="H1681" s="175" t="s">
        <v>4676</v>
      </c>
      <c r="I1681" s="175"/>
      <c r="J1681" s="184"/>
      <c r="K1681" s="175" t="s">
        <v>4677</v>
      </c>
      <c r="L1681" s="175"/>
      <c r="M1681" s="184"/>
      <c r="N1681" s="182" t="s">
        <v>4678</v>
      </c>
      <c r="O1681" s="182"/>
      <c r="P1681" s="184"/>
      <c r="Q1681" s="141" t="s">
        <v>4679</v>
      </c>
      <c r="R1681" s="184"/>
      <c r="S1681" s="173" t="s">
        <v>4680</v>
      </c>
      <c r="T1681" s="173"/>
      <c r="U1681" s="173"/>
      <c r="V1681" s="173"/>
      <c r="W1681" s="184"/>
      <c r="X1681" s="133"/>
      <c r="Y1681" s="133"/>
      <c r="AB1681" s="134" t="s">
        <v>9716</v>
      </c>
      <c r="AC1681" s="146" t="str" cm="1">
        <f t="array" ref="AC1681:AD1681">_xlfn.TEXTSPLIT(H1681,CHAR(10))</f>
        <v>医療法人社団　旭豊会</v>
      </c>
      <c r="AD1681" s="146" t="str">
        <v>訪問看護ステーションカトレア</v>
      </c>
      <c r="AE1681" s="146" t="s">
        <v>8631</v>
      </c>
      <c r="AF1681" s="134" t="s">
        <v>8632</v>
      </c>
      <c r="AG1681" s="134" t="str" cm="1">
        <f t="array" ref="AG1681">_xlfn.TEXTJOIN(",",TRUE,_xlfn._xlws.FILTER(市町村コード!$B$2:$B$186,ISNUMBER(SEARCH(市町村コード!$B$2:$B$186,K1681))))</f>
        <v>旭川市</v>
      </c>
      <c r="AH1681" s="134" t="s">
        <v>6715</v>
      </c>
      <c r="AI1681" s="134" t="str">
        <f t="shared" si="52"/>
        <v xml:space="preserve">
旭川市永山５条６丁目４－６　グループなでしこ内</v>
      </c>
      <c r="AJ1681" s="134" t="str">
        <f t="shared" si="53"/>
        <v>〒079－8415</v>
      </c>
      <c r="AK1681" s="134" t="s">
        <v>7300</v>
      </c>
      <c r="AO1681" s="142" t="s">
        <v>4679</v>
      </c>
      <c r="AP1681" s="134" t="str" cm="1">
        <f t="array" ref="AP1681:BB1681">_xlfn.TEXTSPLIT(AO1681,CHAR(10))</f>
        <v>( 訪看23 )第   1031 号</v>
      </c>
      <c r="AQ1681" s="134" t="str">
        <v>( 訪看24 )第     81 号</v>
      </c>
      <c r="AR1681" s="134" t="str">
        <v>( 訪看25 )第     72 号</v>
      </c>
      <c r="AS1681" s="134" t="str">
        <v>( 訪看37 )第      7 号</v>
      </c>
      <c r="AT1681" s="134" t="str">
        <v>( 訪ベⅠ１ )第     22 号</v>
      </c>
      <c r="AU1681" s="134" t="str">
        <v>( 訪ベⅠ１注 )第    242 号</v>
      </c>
      <c r="AV1681" s="134" t="str">
        <v>( 訪ベⅡ６ )第      1 号</v>
      </c>
      <c r="AW1681" s="134" t="str">
        <v>( 訪ベⅡ９ )第      1 号</v>
      </c>
      <c r="AX1681" s="134" t="str">
        <v>( 訪ベⅡ１０ )第      2 号</v>
      </c>
      <c r="AY1681" s="134" t="str">
        <v>( 訪ベⅡ１１ )第      3 号</v>
      </c>
      <c r="AZ1681" s="134" t="str">
        <v>( 訪ベⅡ１２ )第      2 号</v>
      </c>
      <c r="BA1681" s="134" t="str">
        <v>( 訪ベⅡ１８注 )第      8 号</v>
      </c>
      <c r="BB1681" s="134" t="str">
        <v>( 訪看41 )第    324 号</v>
      </c>
      <c r="BM1681" s="134" t="s">
        <v>13909</v>
      </c>
      <c r="BN1681" s="134" t="s">
        <v>13910</v>
      </c>
      <c r="BO1681" s="134" t="s">
        <v>13911</v>
      </c>
      <c r="BP1681" s="134" t="s">
        <v>13912</v>
      </c>
      <c r="BQ1681" s="134" t="s">
        <v>13913</v>
      </c>
      <c r="BR1681" s="134" t="s">
        <v>13914</v>
      </c>
      <c r="BS1681" s="134" t="s">
        <v>13915</v>
      </c>
      <c r="BT1681" s="134" t="s">
        <v>13916</v>
      </c>
      <c r="BU1681" s="134" t="s">
        <v>13917</v>
      </c>
      <c r="BV1681" s="134" t="s">
        <v>13918</v>
      </c>
      <c r="BW1681" s="134" t="s">
        <v>13919</v>
      </c>
      <c r="BX1681" s="134" t="s">
        <v>13920</v>
      </c>
      <c r="BY1681" s="134" t="s">
        <v>13921</v>
      </c>
    </row>
    <row r="1682" spans="1:77" ht="93" customHeight="1" thickBot="1">
      <c r="A1682" s="133"/>
      <c r="B1682" s="184"/>
      <c r="C1682" s="140" t="s">
        <v>4681</v>
      </c>
      <c r="D1682" s="184"/>
      <c r="E1682" s="174" t="s">
        <v>4682</v>
      </c>
      <c r="F1682" s="174"/>
      <c r="G1682" s="184"/>
      <c r="H1682" s="175" t="s">
        <v>4683</v>
      </c>
      <c r="I1682" s="175"/>
      <c r="J1682" s="184"/>
      <c r="K1682" s="175" t="s">
        <v>4684</v>
      </c>
      <c r="L1682" s="175"/>
      <c r="M1682" s="184"/>
      <c r="N1682" s="182" t="s">
        <v>4685</v>
      </c>
      <c r="O1682" s="182"/>
      <c r="P1682" s="184"/>
      <c r="Q1682" s="141" t="s">
        <v>4686</v>
      </c>
      <c r="R1682" s="184"/>
      <c r="S1682" s="173" t="s">
        <v>4687</v>
      </c>
      <c r="T1682" s="173"/>
      <c r="U1682" s="173"/>
      <c r="V1682" s="173"/>
      <c r="W1682" s="184"/>
      <c r="X1682" s="133"/>
      <c r="Y1682" s="133"/>
      <c r="AB1682" s="134" t="s">
        <v>9717</v>
      </c>
      <c r="AC1682" s="146" t="str" cm="1">
        <f t="array" ref="AC1682:AD1682">_xlfn.TEXTSPLIT(H1682,CHAR(10))</f>
        <v>一般社団法人　北海道総合在宅ケア事業団</v>
      </c>
      <c r="AD1682" s="146" t="str">
        <v>一般社団法人北海道総合在宅ケア事業団旭川地域訪問看護ステーション</v>
      </c>
      <c r="AE1682" s="146" t="s">
        <v>7562</v>
      </c>
      <c r="AF1682" s="134" t="s">
        <v>8633</v>
      </c>
      <c r="AG1682" s="134" t="str" cm="1">
        <f t="array" ref="AG1682">_xlfn.TEXTJOIN(",",TRUE,_xlfn._xlws.FILTER(市町村コード!$B$2:$B$186,ISNUMBER(SEARCH(市町村コード!$B$2:$B$186,K1682))))</f>
        <v>旭川市</v>
      </c>
      <c r="AH1682" s="134" t="s">
        <v>6715</v>
      </c>
      <c r="AI1682" s="134" t="str">
        <f t="shared" si="52"/>
        <v xml:space="preserve">
旭川市９条通７丁目右１　タナカ２４</v>
      </c>
      <c r="AJ1682" s="134" t="str">
        <f t="shared" si="53"/>
        <v>〒070－0039</v>
      </c>
      <c r="AK1682" s="134" t="s">
        <v>7301</v>
      </c>
      <c r="AO1682" s="142" t="s">
        <v>4686</v>
      </c>
      <c r="AP1682" s="134" t="str" cm="1">
        <f t="array" ref="AP1682:AW1682">_xlfn.TEXTSPLIT(AO1682,CHAR(10))</f>
        <v>( 訪看10 )第     71 号</v>
      </c>
      <c r="AQ1682" s="134" t="str">
        <v>( 訪看23 )第    129 号</v>
      </c>
      <c r="AR1682" s="134" t="str">
        <v>( 訪看25 )第    232 号</v>
      </c>
      <c r="AS1682" s="134" t="str">
        <v>( 訪看27 )第    120 号</v>
      </c>
      <c r="AT1682" s="134" t="str">
        <v>( 訪看34 )第    176 号</v>
      </c>
      <c r="AU1682" s="134" t="str">
        <v>( 訪ベⅠ１ )第     97 号</v>
      </c>
      <c r="AV1682" s="134" t="str">
        <v>( 訪ベⅠ１注 )第    196 号</v>
      </c>
      <c r="AW1682" s="134" t="str">
        <v>( 訪看40 )第    286 号</v>
      </c>
      <c r="BM1682" s="134" t="s">
        <v>13922</v>
      </c>
      <c r="BN1682" s="134" t="s">
        <v>13923</v>
      </c>
      <c r="BO1682" s="134" t="s">
        <v>13924</v>
      </c>
      <c r="BP1682" s="134" t="s">
        <v>13925</v>
      </c>
      <c r="BQ1682" s="134" t="s">
        <v>13926</v>
      </c>
      <c r="BR1682" s="134" t="s">
        <v>13927</v>
      </c>
      <c r="BS1682" s="134" t="s">
        <v>13928</v>
      </c>
      <c r="BT1682" s="134" t="s">
        <v>13929</v>
      </c>
    </row>
    <row r="1683" spans="1:77" ht="93" customHeight="1" thickBot="1">
      <c r="A1683" s="133"/>
      <c r="B1683" s="184"/>
      <c r="C1683" s="140" t="s">
        <v>4688</v>
      </c>
      <c r="D1683" s="184"/>
      <c r="E1683" s="174" t="s">
        <v>4689</v>
      </c>
      <c r="F1683" s="174"/>
      <c r="G1683" s="184"/>
      <c r="H1683" s="175" t="s">
        <v>4690</v>
      </c>
      <c r="I1683" s="175"/>
      <c r="J1683" s="184"/>
      <c r="K1683" s="175" t="s">
        <v>4691</v>
      </c>
      <c r="L1683" s="175"/>
      <c r="M1683" s="184"/>
      <c r="N1683" s="182" t="s">
        <v>4692</v>
      </c>
      <c r="O1683" s="182"/>
      <c r="P1683" s="184"/>
      <c r="Q1683" s="141" t="s">
        <v>4693</v>
      </c>
      <c r="R1683" s="184"/>
      <c r="S1683" s="173" t="s">
        <v>4694</v>
      </c>
      <c r="T1683" s="173"/>
      <c r="U1683" s="173"/>
      <c r="V1683" s="173"/>
      <c r="W1683" s="184"/>
      <c r="X1683" s="133"/>
      <c r="Y1683" s="133"/>
      <c r="AB1683" s="134" t="s">
        <v>9718</v>
      </c>
      <c r="AC1683" s="146" t="str" cm="1">
        <f t="array" ref="AC1683:AD1683">_xlfn.TEXTSPLIT(H1683,CHAR(10))</f>
        <v>医療法人　歓生会</v>
      </c>
      <c r="AD1683" s="146" t="str">
        <v>訪問看護ステーションアポロ</v>
      </c>
      <c r="AE1683" s="146" t="s">
        <v>8634</v>
      </c>
      <c r="AF1683" s="134" t="s">
        <v>8635</v>
      </c>
      <c r="AG1683" s="134" t="str" cm="1">
        <f t="array" ref="AG1683">_xlfn.TEXTJOIN(",",TRUE,_xlfn._xlws.FILTER(市町村コード!$B$2:$B$186,ISNUMBER(SEARCH(市町村コード!$B$2:$B$186,K1683))))</f>
        <v>旭川市</v>
      </c>
      <c r="AH1683" s="134" t="s">
        <v>6715</v>
      </c>
      <c r="AI1683" s="134" t="str">
        <f t="shared" si="52"/>
        <v xml:space="preserve">
旭川市豊岡７条２丁目１番５号豊岡中央病院内</v>
      </c>
      <c r="AJ1683" s="134" t="str">
        <f t="shared" si="53"/>
        <v>〒078－8243</v>
      </c>
      <c r="AK1683" s="134" t="s">
        <v>7302</v>
      </c>
      <c r="AO1683" s="142" t="s">
        <v>4693</v>
      </c>
      <c r="AP1683" s="134" t="str" cm="1">
        <f t="array" ref="AP1683:AW1683">_xlfn.TEXTSPLIT(AO1683,CHAR(10))</f>
        <v>( 訪看10 )第    127 号</v>
      </c>
      <c r="AQ1683" s="134" t="str">
        <v>( 訪看23 )第     82 号</v>
      </c>
      <c r="AR1683" s="134" t="str">
        <v>( 訪看25 )第    190 号</v>
      </c>
      <c r="AS1683" s="134" t="str">
        <v>( 訪看27 )第      7 号</v>
      </c>
      <c r="AT1683" s="134" t="str">
        <v>( 訪看34 )第    255 号</v>
      </c>
      <c r="AU1683" s="134" t="str">
        <v>( 訪ベⅠ１ )第     98 号</v>
      </c>
      <c r="AV1683" s="134" t="str">
        <v>( 訪ベⅠ１注 )第    360 号</v>
      </c>
      <c r="AW1683" s="134" t="str">
        <v>( 訪看40 )第    611 号</v>
      </c>
      <c r="BM1683" s="134" t="s">
        <v>13930</v>
      </c>
      <c r="BN1683" s="134" t="s">
        <v>13931</v>
      </c>
      <c r="BO1683" s="134" t="s">
        <v>13932</v>
      </c>
      <c r="BP1683" s="134" t="s">
        <v>13933</v>
      </c>
      <c r="BQ1683" s="134" t="s">
        <v>13934</v>
      </c>
      <c r="BR1683" s="134" t="s">
        <v>13935</v>
      </c>
      <c r="BS1683" s="134" t="s">
        <v>13936</v>
      </c>
      <c r="BT1683" s="134" t="s">
        <v>13937</v>
      </c>
    </row>
    <row r="1684" spans="1:77" ht="92.1" customHeight="1" thickBot="1">
      <c r="A1684" s="133"/>
      <c r="B1684" s="184"/>
      <c r="C1684" s="133"/>
      <c r="D1684" s="184"/>
      <c r="E1684" s="133"/>
      <c r="F1684" s="133"/>
      <c r="G1684" s="184"/>
      <c r="H1684" s="133"/>
      <c r="I1684" s="133"/>
      <c r="J1684" s="184"/>
      <c r="K1684" s="133"/>
      <c r="L1684" s="133"/>
      <c r="M1684" s="184"/>
      <c r="N1684" s="133"/>
      <c r="O1684" s="133"/>
      <c r="P1684" s="184"/>
      <c r="Q1684" s="133"/>
      <c r="R1684" s="184"/>
      <c r="S1684" s="133"/>
      <c r="T1684" s="133"/>
      <c r="U1684" s="133"/>
      <c r="V1684" s="133"/>
      <c r="W1684" s="184"/>
      <c r="X1684" s="133"/>
      <c r="Y1684" s="133"/>
      <c r="AB1684" s="134" t="s">
        <v>6911</v>
      </c>
      <c r="AC1684" s="146" t="e" cm="1">
        <f t="array" ref="AC1684">_xlfn.TEXTSPLIT(H1684,CHAR(10))</f>
        <v>#VALUE!</v>
      </c>
      <c r="AD1684" s="146"/>
      <c r="AE1684" s="146" t="e">
        <v>#VALUE!</v>
      </c>
      <c r="AG1684" s="134" t="e" cm="1" vm="1">
        <f t="array" ref="AG1684">_xlfn.TEXTJOIN(",",TRUE,_xlfn._xlws.FILTER(市町村コード!$B$2:$B$186,ISNUMBER(SEARCH(市町村コード!$B$2:$B$186,K1684))))</f>
        <v>#VALUE!</v>
      </c>
      <c r="AH1684" s="134" t="e" vm="1">
        <v>#VALUE!</v>
      </c>
      <c r="AI1684" s="134" t="str">
        <f t="shared" si="52"/>
        <v/>
      </c>
      <c r="AJ1684" s="134" t="str">
        <f t="shared" si="53"/>
        <v/>
      </c>
      <c r="AK1684" s="134" t="s">
        <v>6911</v>
      </c>
      <c r="AO1684" s="133"/>
      <c r="AP1684" s="134" t="e" cm="1">
        <f t="array" ref="AP1684">_xlfn.TEXTSPLIT(AO1684,CHAR(10))</f>
        <v>#VALUE!</v>
      </c>
      <c r="BM1684" s="134" t="e">
        <v>#VALUE!</v>
      </c>
    </row>
    <row r="1685" spans="1:77" ht="0.95" customHeight="1">
      <c r="A1685" s="133"/>
      <c r="B1685" s="183"/>
      <c r="C1685" s="183"/>
      <c r="D1685" s="183"/>
      <c r="E1685" s="183"/>
      <c r="F1685" s="183"/>
      <c r="G1685" s="183"/>
      <c r="H1685" s="183"/>
      <c r="I1685" s="183"/>
      <c r="J1685" s="183"/>
      <c r="K1685" s="183"/>
      <c r="L1685" s="183"/>
      <c r="M1685" s="183"/>
      <c r="N1685" s="183"/>
      <c r="O1685" s="183"/>
      <c r="P1685" s="183"/>
      <c r="Q1685" s="183"/>
      <c r="R1685" s="183"/>
      <c r="S1685" s="183"/>
      <c r="T1685" s="183"/>
      <c r="U1685" s="183"/>
      <c r="V1685" s="183"/>
      <c r="W1685" s="133"/>
      <c r="X1685" s="133"/>
      <c r="Y1685" s="133"/>
      <c r="AB1685" s="134" t="s">
        <v>6911</v>
      </c>
      <c r="AC1685" s="146" t="e" cm="1">
        <f t="array" ref="AC1685">_xlfn.TEXTSPLIT(H1685,CHAR(10))</f>
        <v>#VALUE!</v>
      </c>
      <c r="AD1685" s="146"/>
      <c r="AE1685" s="146" t="e">
        <v>#VALUE!</v>
      </c>
      <c r="AG1685" s="134" t="e" cm="1" vm="1">
        <f t="array" ref="AG1685">_xlfn.TEXTJOIN(",",TRUE,_xlfn._xlws.FILTER(市町村コード!$B$2:$B$186,ISNUMBER(SEARCH(市町村コード!$B$2:$B$186,K1685))))</f>
        <v>#VALUE!</v>
      </c>
      <c r="AH1685" s="134" t="e" vm="1">
        <v>#VALUE!</v>
      </c>
      <c r="AI1685" s="134" t="str">
        <f t="shared" si="52"/>
        <v/>
      </c>
      <c r="AJ1685" s="134" t="str">
        <f t="shared" si="53"/>
        <v/>
      </c>
      <c r="AK1685" s="134" t="s">
        <v>6911</v>
      </c>
      <c r="AP1685" s="134" t="e" cm="1">
        <f t="array" ref="AP1685">_xlfn.TEXTSPLIT(AO1685,CHAR(10))</f>
        <v>#VALUE!</v>
      </c>
      <c r="BM1685" s="134" t="e">
        <v>#VALUE!</v>
      </c>
    </row>
    <row r="1686" spans="1:77" ht="60" customHeight="1">
      <c r="A1686" s="133"/>
      <c r="B1686" s="133"/>
      <c r="C1686" s="133"/>
      <c r="D1686" s="133"/>
      <c r="E1686" s="133"/>
      <c r="F1686" s="133"/>
      <c r="G1686" s="133"/>
      <c r="H1686" s="133"/>
      <c r="I1686" s="133"/>
      <c r="J1686" s="133"/>
      <c r="K1686" s="133"/>
      <c r="L1686" s="133"/>
      <c r="M1686" s="133"/>
      <c r="N1686" s="133"/>
      <c r="O1686" s="133"/>
      <c r="P1686" s="133"/>
      <c r="Q1686" s="133"/>
      <c r="R1686" s="133"/>
      <c r="S1686" s="133"/>
      <c r="T1686" s="133"/>
      <c r="U1686" s="133"/>
      <c r="V1686" s="133"/>
      <c r="W1686" s="133"/>
      <c r="X1686" s="133"/>
      <c r="Y1686" s="133"/>
      <c r="AB1686" s="134" t="s">
        <v>6911</v>
      </c>
      <c r="AC1686" s="146" t="e" cm="1">
        <f t="array" ref="AC1686">_xlfn.TEXTSPLIT(H1686,CHAR(10))</f>
        <v>#VALUE!</v>
      </c>
      <c r="AD1686" s="146"/>
      <c r="AE1686" s="146" t="e">
        <v>#VALUE!</v>
      </c>
      <c r="AG1686" s="134" t="e" cm="1" vm="1">
        <f t="array" ref="AG1686">_xlfn.TEXTJOIN(",",TRUE,_xlfn._xlws.FILTER(市町村コード!$B$2:$B$186,ISNUMBER(SEARCH(市町村コード!$B$2:$B$186,K1686))))</f>
        <v>#VALUE!</v>
      </c>
      <c r="AH1686" s="134" t="e" vm="1">
        <v>#VALUE!</v>
      </c>
      <c r="AI1686" s="134" t="str">
        <f t="shared" si="52"/>
        <v/>
      </c>
      <c r="AJ1686" s="134" t="str">
        <f t="shared" si="53"/>
        <v/>
      </c>
      <c r="AK1686" s="134" t="s">
        <v>6911</v>
      </c>
      <c r="AO1686" s="133"/>
      <c r="AP1686" s="134" t="e" cm="1">
        <f t="array" ref="AP1686">_xlfn.TEXTSPLIT(AO1686,CHAR(10))</f>
        <v>#VALUE!</v>
      </c>
      <c r="BM1686" s="134" t="e">
        <v>#VALUE!</v>
      </c>
    </row>
    <row r="1687" spans="1:77" ht="12" customHeight="1">
      <c r="A1687" s="133"/>
      <c r="B1687" s="133"/>
      <c r="C1687" s="133"/>
      <c r="D1687" s="133"/>
      <c r="E1687" s="133"/>
      <c r="F1687" s="133"/>
      <c r="G1687" s="133"/>
      <c r="H1687" s="133"/>
      <c r="I1687" s="133"/>
      <c r="J1687" s="133"/>
      <c r="K1687" s="133"/>
      <c r="L1687" s="133"/>
      <c r="M1687" s="133"/>
      <c r="N1687" s="133"/>
      <c r="O1687" s="133"/>
      <c r="P1687" s="133"/>
      <c r="Q1687" s="133"/>
      <c r="R1687" s="133"/>
      <c r="S1687" s="133"/>
      <c r="T1687" s="133"/>
      <c r="U1687" s="133"/>
      <c r="V1687" s="133"/>
      <c r="W1687" s="133"/>
      <c r="X1687" s="133"/>
      <c r="Y1687" s="133"/>
      <c r="AB1687" s="134" t="s">
        <v>6911</v>
      </c>
      <c r="AC1687" s="146" t="e" cm="1">
        <f t="array" ref="AC1687">_xlfn.TEXTSPLIT(H1687,CHAR(10))</f>
        <v>#VALUE!</v>
      </c>
      <c r="AD1687" s="146"/>
      <c r="AE1687" s="146" t="e">
        <v>#VALUE!</v>
      </c>
      <c r="AG1687" s="134" t="e" cm="1" vm="1">
        <f t="array" ref="AG1687">_xlfn.TEXTJOIN(",",TRUE,_xlfn._xlws.FILTER(市町村コード!$B$2:$B$186,ISNUMBER(SEARCH(市町村コード!$B$2:$B$186,K1687))))</f>
        <v>#VALUE!</v>
      </c>
      <c r="AH1687" s="134" t="e" vm="1">
        <v>#VALUE!</v>
      </c>
      <c r="AI1687" s="134" t="str">
        <f t="shared" si="52"/>
        <v/>
      </c>
      <c r="AJ1687" s="134" t="str">
        <f t="shared" si="53"/>
        <v/>
      </c>
      <c r="AK1687" s="134" t="s">
        <v>6911</v>
      </c>
      <c r="AO1687" s="133"/>
      <c r="AP1687" s="134" t="e" cm="1">
        <f t="array" ref="AP1687">_xlfn.TEXTSPLIT(AO1687,CHAR(10))</f>
        <v>#VALUE!</v>
      </c>
      <c r="BM1687" s="134" t="e">
        <v>#VALUE!</v>
      </c>
    </row>
    <row r="1688" spans="1:77" ht="8.1" customHeight="1">
      <c r="A1688" s="133"/>
      <c r="B1688" s="133"/>
      <c r="C1688" s="133"/>
      <c r="D1688" s="133"/>
      <c r="E1688" s="133"/>
      <c r="F1688" s="133"/>
      <c r="G1688" s="133"/>
      <c r="H1688" s="133"/>
      <c r="I1688" s="178" t="s">
        <v>476</v>
      </c>
      <c r="J1688" s="178"/>
      <c r="K1688" s="178"/>
      <c r="L1688" s="133"/>
      <c r="M1688" s="133"/>
      <c r="N1688" s="133"/>
      <c r="O1688" s="133"/>
      <c r="P1688" s="133"/>
      <c r="Q1688" s="133"/>
      <c r="R1688" s="133"/>
      <c r="S1688" s="133"/>
      <c r="T1688" s="133"/>
      <c r="U1688" s="133"/>
      <c r="V1688" s="133"/>
      <c r="W1688" s="133"/>
      <c r="X1688" s="133"/>
      <c r="Y1688" s="133"/>
      <c r="AB1688" s="134" t="s">
        <v>6911</v>
      </c>
      <c r="AC1688" s="146" t="e" cm="1">
        <f t="array" ref="AC1688">_xlfn.TEXTSPLIT(H1688,CHAR(10))</f>
        <v>#VALUE!</v>
      </c>
      <c r="AD1688" s="146"/>
      <c r="AE1688" s="146" t="e">
        <v>#VALUE!</v>
      </c>
      <c r="AG1688" s="134" t="e" cm="1" vm="1">
        <f t="array" ref="AG1688">_xlfn.TEXTJOIN(",",TRUE,_xlfn._xlws.FILTER(市町村コード!$B$2:$B$186,ISNUMBER(SEARCH(市町村コード!$B$2:$B$186,K1688))))</f>
        <v>#VALUE!</v>
      </c>
      <c r="AH1688" s="134" t="e" vm="1">
        <v>#VALUE!</v>
      </c>
      <c r="AI1688" s="134" t="str">
        <f t="shared" si="52"/>
        <v/>
      </c>
      <c r="AJ1688" s="134" t="str">
        <f t="shared" si="53"/>
        <v/>
      </c>
      <c r="AK1688" s="134" t="s">
        <v>6911</v>
      </c>
      <c r="AO1688" s="133"/>
      <c r="AP1688" s="134" t="e" cm="1">
        <f t="array" ref="AP1688">_xlfn.TEXTSPLIT(AO1688,CHAR(10))</f>
        <v>#VALUE!</v>
      </c>
      <c r="BM1688" s="134" t="e">
        <v>#VALUE!</v>
      </c>
    </row>
    <row r="1689" spans="1:77" ht="12" customHeight="1">
      <c r="A1689" s="133"/>
      <c r="B1689" s="179"/>
      <c r="C1689" s="179"/>
      <c r="D1689" s="179"/>
      <c r="E1689" s="179"/>
      <c r="F1689" s="133"/>
      <c r="G1689" s="133"/>
      <c r="H1689" s="133"/>
      <c r="I1689" s="178"/>
      <c r="J1689" s="178"/>
      <c r="K1689" s="178"/>
      <c r="L1689" s="133"/>
      <c r="M1689" s="133"/>
      <c r="N1689" s="133"/>
      <c r="O1689" s="133"/>
      <c r="P1689" s="133"/>
      <c r="Q1689" s="133"/>
      <c r="R1689" s="133"/>
      <c r="S1689" s="133"/>
      <c r="T1689" s="133"/>
      <c r="U1689" s="133"/>
      <c r="V1689" s="133"/>
      <c r="W1689" s="133"/>
      <c r="X1689" s="133"/>
      <c r="Y1689" s="133"/>
      <c r="AB1689" s="134" t="s">
        <v>6911</v>
      </c>
      <c r="AC1689" s="146" t="e" cm="1">
        <f t="array" ref="AC1689">_xlfn.TEXTSPLIT(H1689,CHAR(10))</f>
        <v>#VALUE!</v>
      </c>
      <c r="AD1689" s="146"/>
      <c r="AE1689" s="146" t="e">
        <v>#VALUE!</v>
      </c>
      <c r="AG1689" s="134" t="e" cm="1" vm="1">
        <f t="array" ref="AG1689">_xlfn.TEXTJOIN(",",TRUE,_xlfn._xlws.FILTER(市町村コード!$B$2:$B$186,ISNUMBER(SEARCH(市町村コード!$B$2:$B$186,K1689))))</f>
        <v>#VALUE!</v>
      </c>
      <c r="AH1689" s="134" t="e" vm="1">
        <v>#VALUE!</v>
      </c>
      <c r="AI1689" s="134" t="str">
        <f t="shared" si="52"/>
        <v/>
      </c>
      <c r="AJ1689" s="134" t="str">
        <f t="shared" si="53"/>
        <v/>
      </c>
      <c r="AK1689" s="134" t="s">
        <v>6911</v>
      </c>
      <c r="AO1689" s="133"/>
      <c r="AP1689" s="134" t="e" cm="1">
        <f t="array" ref="AP1689">_xlfn.TEXTSPLIT(AO1689,CHAR(10))</f>
        <v>#VALUE!</v>
      </c>
      <c r="BM1689" s="134" t="e">
        <v>#VALUE!</v>
      </c>
    </row>
    <row r="1690" spans="1:77" ht="14.1" customHeight="1">
      <c r="A1690" s="133"/>
      <c r="B1690" s="133"/>
      <c r="C1690" s="180" t="s">
        <v>477</v>
      </c>
      <c r="D1690" s="180"/>
      <c r="E1690" s="180"/>
      <c r="F1690" s="180"/>
      <c r="G1690" s="180"/>
      <c r="H1690" s="180"/>
      <c r="I1690" s="180"/>
      <c r="J1690" s="180"/>
      <c r="K1690" s="180"/>
      <c r="L1690" s="133"/>
      <c r="M1690" s="133"/>
      <c r="N1690" s="133"/>
      <c r="O1690" s="181" t="s">
        <v>478</v>
      </c>
      <c r="P1690" s="181"/>
      <c r="Q1690" s="181"/>
      <c r="R1690" s="181"/>
      <c r="S1690" s="181"/>
      <c r="T1690" s="135" t="s">
        <v>1231</v>
      </c>
      <c r="U1690" s="136" t="s">
        <v>480</v>
      </c>
      <c r="V1690" s="133"/>
      <c r="W1690" s="133"/>
      <c r="X1690" s="133"/>
      <c r="Y1690" s="133"/>
      <c r="AB1690" s="134" t="s">
        <v>6911</v>
      </c>
      <c r="AC1690" s="146" t="e" cm="1">
        <f t="array" ref="AC1690">_xlfn.TEXTSPLIT(H1690,CHAR(10))</f>
        <v>#VALUE!</v>
      </c>
      <c r="AD1690" s="146"/>
      <c r="AE1690" s="146" t="e">
        <v>#VALUE!</v>
      </c>
      <c r="AG1690" s="134" t="e" cm="1" vm="1">
        <f t="array" ref="AG1690">_xlfn.TEXTJOIN(",",TRUE,_xlfn._xlws.FILTER(市町村コード!$B$2:$B$186,ISNUMBER(SEARCH(市町村コード!$B$2:$B$186,K1690))))</f>
        <v>#VALUE!</v>
      </c>
      <c r="AH1690" s="134" t="e" vm="1">
        <v>#VALUE!</v>
      </c>
      <c r="AI1690" s="134" t="str">
        <f t="shared" si="52"/>
        <v/>
      </c>
      <c r="AJ1690" s="134" t="str">
        <f t="shared" si="53"/>
        <v/>
      </c>
      <c r="AK1690" s="134" t="s">
        <v>6911</v>
      </c>
      <c r="AP1690" s="134" t="e" cm="1">
        <f t="array" ref="AP1690">_xlfn.TEXTSPLIT(AO1690,CHAR(10))</f>
        <v>#VALUE!</v>
      </c>
      <c r="BM1690" s="134" t="e">
        <v>#VALUE!</v>
      </c>
    </row>
    <row r="1691" spans="1:77" ht="0.95" customHeight="1" thickBot="1">
      <c r="A1691" s="133"/>
      <c r="B1691" s="133"/>
      <c r="C1691" s="133"/>
      <c r="D1691" s="133"/>
      <c r="E1691" s="133"/>
      <c r="F1691" s="133"/>
      <c r="G1691" s="133"/>
      <c r="H1691" s="133"/>
      <c r="I1691" s="133"/>
      <c r="J1691" s="133"/>
      <c r="K1691" s="133"/>
      <c r="L1691" s="133"/>
      <c r="M1691" s="133"/>
      <c r="N1691" s="133"/>
      <c r="O1691" s="133"/>
      <c r="P1691" s="133"/>
      <c r="Q1691" s="133"/>
      <c r="R1691" s="133"/>
      <c r="S1691" s="133"/>
      <c r="T1691" s="133"/>
      <c r="U1691" s="133"/>
      <c r="V1691" s="133"/>
      <c r="W1691" s="133"/>
      <c r="X1691" s="133"/>
      <c r="Y1691" s="133"/>
      <c r="AB1691" s="134" t="s">
        <v>6911</v>
      </c>
      <c r="AC1691" s="146" t="e" cm="1">
        <f t="array" ref="AC1691">_xlfn.TEXTSPLIT(H1691,CHAR(10))</f>
        <v>#VALUE!</v>
      </c>
      <c r="AD1691" s="146"/>
      <c r="AE1691" s="146" t="e">
        <v>#VALUE!</v>
      </c>
      <c r="AG1691" s="134" t="e" cm="1" vm="1">
        <f t="array" ref="AG1691">_xlfn.TEXTJOIN(",",TRUE,_xlfn._xlws.FILTER(市町村コード!$B$2:$B$186,ISNUMBER(SEARCH(市町村コード!$B$2:$B$186,K1691))))</f>
        <v>#VALUE!</v>
      </c>
      <c r="AH1691" s="134" t="e" vm="1">
        <v>#VALUE!</v>
      </c>
      <c r="AI1691" s="134" t="str">
        <f t="shared" si="52"/>
        <v/>
      </c>
      <c r="AJ1691" s="134" t="str">
        <f t="shared" si="53"/>
        <v/>
      </c>
      <c r="AK1691" s="134" t="s">
        <v>6911</v>
      </c>
      <c r="AO1691" s="133"/>
      <c r="AP1691" s="134" t="e" cm="1">
        <f t="array" ref="AP1691">_xlfn.TEXTSPLIT(AO1691,CHAR(10))</f>
        <v>#VALUE!</v>
      </c>
      <c r="BM1691" s="134" t="e">
        <v>#VALUE!</v>
      </c>
    </row>
    <row r="1692" spans="1:77" ht="0.95" customHeight="1">
      <c r="A1692" s="133"/>
      <c r="B1692" s="176"/>
      <c r="C1692" s="176"/>
      <c r="D1692" s="176"/>
      <c r="E1692" s="176"/>
      <c r="F1692" s="176"/>
      <c r="G1692" s="176"/>
      <c r="H1692" s="176"/>
      <c r="I1692" s="176"/>
      <c r="J1692" s="176"/>
      <c r="K1692" s="176"/>
      <c r="L1692" s="176"/>
      <c r="M1692" s="176"/>
      <c r="N1692" s="176"/>
      <c r="O1692" s="176"/>
      <c r="P1692" s="176"/>
      <c r="Q1692" s="176"/>
      <c r="R1692" s="176"/>
      <c r="S1692" s="176"/>
      <c r="T1692" s="176"/>
      <c r="U1692" s="176"/>
      <c r="V1692" s="176"/>
      <c r="W1692" s="176"/>
      <c r="X1692" s="133"/>
      <c r="Y1692" s="133"/>
      <c r="AB1692" s="134" t="s">
        <v>6911</v>
      </c>
      <c r="AC1692" s="146" t="e" cm="1">
        <f t="array" ref="AC1692">_xlfn.TEXTSPLIT(H1692,CHAR(10))</f>
        <v>#VALUE!</v>
      </c>
      <c r="AD1692" s="146"/>
      <c r="AE1692" s="146" t="e">
        <v>#VALUE!</v>
      </c>
      <c r="AG1692" s="134" t="e" cm="1" vm="1">
        <f t="array" ref="AG1692">_xlfn.TEXTJOIN(",",TRUE,_xlfn._xlws.FILTER(市町村コード!$B$2:$B$186,ISNUMBER(SEARCH(市町村コード!$B$2:$B$186,K1692))))</f>
        <v>#VALUE!</v>
      </c>
      <c r="AH1692" s="134" t="e" vm="1">
        <v>#VALUE!</v>
      </c>
      <c r="AI1692" s="134" t="str">
        <f t="shared" si="52"/>
        <v/>
      </c>
      <c r="AJ1692" s="134" t="str">
        <f t="shared" si="53"/>
        <v/>
      </c>
      <c r="AK1692" s="134" t="s">
        <v>6911</v>
      </c>
      <c r="AP1692" s="134" t="e" cm="1">
        <f t="array" ref="AP1692">_xlfn.TEXTSPLIT(AO1692,CHAR(10))</f>
        <v>#VALUE!</v>
      </c>
      <c r="BM1692" s="134" t="e">
        <v>#VALUE!</v>
      </c>
    </row>
    <row r="1693" spans="1:77" ht="15.95" customHeight="1" thickBot="1">
      <c r="A1693" s="133"/>
      <c r="B1693" s="137"/>
      <c r="C1693" s="138" t="s">
        <v>481</v>
      </c>
      <c r="D1693" s="137"/>
      <c r="E1693" s="177" t="s">
        <v>482</v>
      </c>
      <c r="F1693" s="177"/>
      <c r="G1693" s="137"/>
      <c r="H1693" s="177" t="s">
        <v>483</v>
      </c>
      <c r="I1693" s="177"/>
      <c r="J1693" s="137"/>
      <c r="K1693" s="177" t="s">
        <v>484</v>
      </c>
      <c r="L1693" s="177"/>
      <c r="M1693" s="137"/>
      <c r="N1693" s="177" t="s">
        <v>485</v>
      </c>
      <c r="O1693" s="177"/>
      <c r="P1693" s="137"/>
      <c r="Q1693" s="139" t="s">
        <v>486</v>
      </c>
      <c r="R1693" s="137"/>
      <c r="S1693" s="177" t="s">
        <v>487</v>
      </c>
      <c r="T1693" s="177"/>
      <c r="U1693" s="177"/>
      <c r="V1693" s="177"/>
      <c r="W1693" s="137"/>
      <c r="X1693" s="133"/>
      <c r="Y1693" s="133"/>
      <c r="AB1693" s="134" t="s">
        <v>482</v>
      </c>
      <c r="AC1693" s="146" t="str" cm="1">
        <f t="array" ref="AC1693">_xlfn.TEXTSPLIT(H1693,CHAR(10))</f>
        <v>事業者名/事業所名</v>
      </c>
      <c r="AD1693" s="146"/>
      <c r="AE1693" s="146" t="s">
        <v>483</v>
      </c>
      <c r="AG1693" s="134" t="e" cm="1" vm="1">
        <f t="array" ref="AG1693">_xlfn.TEXTJOIN(",",TRUE,_xlfn._xlws.FILTER(市町村コード!$B$2:$B$186,ISNUMBER(SEARCH(市町村コード!$B$2:$B$186,K1693))))</f>
        <v>#VALUE!</v>
      </c>
      <c r="AH1693" s="134" t="e" vm="1">
        <v>#VALUE!</v>
      </c>
      <c r="AI1693" s="134" t="str">
        <f t="shared" si="52"/>
        <v/>
      </c>
      <c r="AJ1693" s="134" t="str">
        <f t="shared" si="53"/>
        <v>事業所所在地</v>
      </c>
      <c r="AK1693" s="134" t="s">
        <v>484</v>
      </c>
      <c r="AO1693" s="139" t="s">
        <v>486</v>
      </c>
      <c r="AP1693" s="134" t="str" cm="1">
        <f t="array" ref="AP1693">_xlfn.TEXTSPLIT(AO1693,CHAR(10))</f>
        <v>受理番号</v>
      </c>
      <c r="BM1693" s="134" t="s">
        <v>486</v>
      </c>
    </row>
    <row r="1694" spans="1:77" ht="111" customHeight="1" thickBot="1">
      <c r="A1694" s="133"/>
      <c r="B1694" s="184"/>
      <c r="C1694" s="140" t="s">
        <v>4695</v>
      </c>
      <c r="D1694" s="184"/>
      <c r="E1694" s="174" t="s">
        <v>4696</v>
      </c>
      <c r="F1694" s="174"/>
      <c r="G1694" s="184"/>
      <c r="H1694" s="175" t="s">
        <v>4697</v>
      </c>
      <c r="I1694" s="175"/>
      <c r="J1694" s="184"/>
      <c r="K1694" s="175" t="s">
        <v>4698</v>
      </c>
      <c r="L1694" s="175"/>
      <c r="M1694" s="184"/>
      <c r="N1694" s="182" t="s">
        <v>4699</v>
      </c>
      <c r="O1694" s="182"/>
      <c r="P1694" s="184"/>
      <c r="Q1694" s="147" t="s">
        <v>10027</v>
      </c>
      <c r="R1694" s="184"/>
      <c r="S1694" s="173" t="s">
        <v>4700</v>
      </c>
      <c r="T1694" s="173"/>
      <c r="U1694" s="173"/>
      <c r="V1694" s="173"/>
      <c r="W1694" s="184"/>
      <c r="X1694" s="133"/>
      <c r="Y1694" s="133"/>
      <c r="AB1694" s="134" t="s">
        <v>9719</v>
      </c>
      <c r="AC1694" s="146" t="str" cm="1">
        <f t="array" ref="AC1694:AD1694">_xlfn.TEXTSPLIT(H1694,CHAR(10))</f>
        <v>社会医療法人道北勤労者医療協会</v>
      </c>
      <c r="AD1694" s="146" t="str">
        <v>訪問看護ステーションぬくもりポート</v>
      </c>
      <c r="AE1694" s="146" t="s">
        <v>8636</v>
      </c>
      <c r="AF1694" s="134" t="s">
        <v>8637</v>
      </c>
      <c r="AG1694" s="134" t="str" cm="1">
        <f t="array" ref="AG1694">_xlfn.TEXTJOIN(",",TRUE,_xlfn._xlws.FILTER(市町村コード!$B$2:$B$186,ISNUMBER(SEARCH(市町村コード!$B$2:$B$186,K1694))))</f>
        <v>旭川市</v>
      </c>
      <c r="AH1694" s="134" t="s">
        <v>6715</v>
      </c>
      <c r="AI1694" s="134" t="str">
        <f t="shared" si="52"/>
        <v xml:space="preserve">
旭川市神楽３条４丁目２番１４号</v>
      </c>
      <c r="AJ1694" s="134" t="str">
        <f t="shared" si="53"/>
        <v>〒070－8003</v>
      </c>
      <c r="AK1694" s="134" t="s">
        <v>7303</v>
      </c>
      <c r="AO1694" s="147" t="s">
        <v>10027</v>
      </c>
      <c r="AP1694" s="134" t="str" cm="1">
        <f t="array" ref="AP1694:AX1694">_xlfn.TEXTSPLIT(AO1694,CHAR(10))</f>
        <v>( 訪看23 )第     84 号</v>
      </c>
      <c r="AQ1694" s="134" t="str">
        <v>( 訪看25 )第     87 号</v>
      </c>
      <c r="AR1694" s="134" t="str">
        <v>( 訪看26 )第     63 号</v>
      </c>
      <c r="AS1694" s="134" t="str">
        <v>( 訪看機１ )第     22 号</v>
      </c>
      <c r="AT1694" s="134" t="str">
        <v>( 訪看32 )第     75 号</v>
      </c>
      <c r="AU1694" s="134" t="str">
        <v>( 訪看34 )第    130 号</v>
      </c>
      <c r="AV1694" s="134" t="str">
        <v>( 訪ベⅠ１ )第     99 号</v>
      </c>
      <c r="AW1694" s="134" t="str">
        <v>( 訪ベⅠ１注 )第    312 号</v>
      </c>
      <c r="AX1694" s="134" t="str">
        <v>( 訪看40 )第    124 号</v>
      </c>
      <c r="BM1694" s="134" t="s">
        <v>13938</v>
      </c>
      <c r="BN1694" s="134" t="s">
        <v>13939</v>
      </c>
      <c r="BO1694" s="134" t="s">
        <v>13940</v>
      </c>
      <c r="BP1694" s="134" t="s">
        <v>13941</v>
      </c>
      <c r="BQ1694" s="134" t="s">
        <v>13942</v>
      </c>
      <c r="BR1694" s="134" t="s">
        <v>13943</v>
      </c>
      <c r="BS1694" s="134" t="s">
        <v>13944</v>
      </c>
      <c r="BT1694" s="134" t="s">
        <v>13945</v>
      </c>
      <c r="BU1694" s="134" t="s">
        <v>13946</v>
      </c>
    </row>
    <row r="1695" spans="1:77" ht="57" customHeight="1" thickBot="1">
      <c r="A1695" s="133"/>
      <c r="B1695" s="184"/>
      <c r="C1695" s="140" t="s">
        <v>4701</v>
      </c>
      <c r="D1695" s="184"/>
      <c r="E1695" s="174" t="s">
        <v>4702</v>
      </c>
      <c r="F1695" s="174"/>
      <c r="G1695" s="184"/>
      <c r="H1695" s="175" t="s">
        <v>4703</v>
      </c>
      <c r="I1695" s="175"/>
      <c r="J1695" s="184"/>
      <c r="K1695" s="175" t="s">
        <v>4704</v>
      </c>
      <c r="L1695" s="175"/>
      <c r="M1695" s="184"/>
      <c r="N1695" s="182" t="s">
        <v>4705</v>
      </c>
      <c r="O1695" s="182"/>
      <c r="P1695" s="184"/>
      <c r="Q1695" s="141" t="s">
        <v>4706</v>
      </c>
      <c r="R1695" s="184"/>
      <c r="S1695" s="173" t="s">
        <v>4707</v>
      </c>
      <c r="T1695" s="173"/>
      <c r="U1695" s="173"/>
      <c r="V1695" s="173"/>
      <c r="W1695" s="184"/>
      <c r="X1695" s="133"/>
      <c r="Y1695" s="133"/>
      <c r="AB1695" s="134" t="s">
        <v>9720</v>
      </c>
      <c r="AC1695" s="146" t="str" cm="1">
        <f t="array" ref="AC1695:AD1695">_xlfn.TEXTSPLIT(H1695,CHAR(10))</f>
        <v>医療法人　回生会</v>
      </c>
      <c r="AD1695" s="146" t="str">
        <v>大西病院訪問看護ステーション</v>
      </c>
      <c r="AE1695" s="146" t="s">
        <v>8638</v>
      </c>
      <c r="AF1695" s="134" t="s">
        <v>8639</v>
      </c>
      <c r="AG1695" s="134" t="str" cm="1">
        <f t="array" ref="AG1695">_xlfn.TEXTJOIN(",",TRUE,_xlfn._xlws.FILTER(市町村コード!$B$2:$B$186,ISNUMBER(SEARCH(市町村コード!$B$2:$B$186,K1695))))</f>
        <v>旭川市</v>
      </c>
      <c r="AH1695" s="134" t="s">
        <v>6715</v>
      </c>
      <c r="AI1695" s="134" t="str">
        <f t="shared" si="52"/>
        <v xml:space="preserve">
旭川市４条通１１丁目右３号</v>
      </c>
      <c r="AJ1695" s="134" t="str">
        <f t="shared" si="53"/>
        <v>〒070－0034</v>
      </c>
      <c r="AK1695" s="134" t="s">
        <v>7304</v>
      </c>
      <c r="AO1695" s="142" t="s">
        <v>4706</v>
      </c>
      <c r="AP1695" s="134" t="str" cm="1">
        <f t="array" ref="AP1695:AT1695">_xlfn.TEXTSPLIT(AO1695,CHAR(10))</f>
        <v>( 訪看23 )第     85 号</v>
      </c>
      <c r="AQ1695" s="134" t="str">
        <v>( 訪看25 )第    111 号</v>
      </c>
      <c r="AR1695" s="134" t="str">
        <v>( 訪看34 )第    256 号</v>
      </c>
      <c r="AS1695" s="134" t="str">
        <v>( 訪ベⅠ１ )第    507 号</v>
      </c>
      <c r="AT1695" s="134" t="str">
        <v>( 訪看40 )第    119 号</v>
      </c>
      <c r="BM1695" s="134" t="s">
        <v>13947</v>
      </c>
      <c r="BN1695" s="134" t="s">
        <v>13948</v>
      </c>
      <c r="BO1695" s="134" t="s">
        <v>13949</v>
      </c>
      <c r="BP1695" s="134" t="s">
        <v>13950</v>
      </c>
      <c r="BQ1695" s="134" t="s">
        <v>13951</v>
      </c>
    </row>
    <row r="1696" spans="1:77" ht="93" customHeight="1" thickBot="1">
      <c r="A1696" s="133"/>
      <c r="B1696" s="184"/>
      <c r="C1696" s="140" t="s">
        <v>4708</v>
      </c>
      <c r="D1696" s="184"/>
      <c r="E1696" s="174" t="s">
        <v>4709</v>
      </c>
      <c r="F1696" s="174"/>
      <c r="G1696" s="184"/>
      <c r="H1696" s="175" t="s">
        <v>4710</v>
      </c>
      <c r="I1696" s="175"/>
      <c r="J1696" s="184"/>
      <c r="K1696" s="175" t="s">
        <v>4711</v>
      </c>
      <c r="L1696" s="175"/>
      <c r="M1696" s="184"/>
      <c r="N1696" s="182" t="s">
        <v>4712</v>
      </c>
      <c r="O1696" s="182"/>
      <c r="P1696" s="184"/>
      <c r="Q1696" s="141" t="s">
        <v>4713</v>
      </c>
      <c r="R1696" s="184"/>
      <c r="S1696" s="173" t="s">
        <v>4714</v>
      </c>
      <c r="T1696" s="173"/>
      <c r="U1696" s="173"/>
      <c r="V1696" s="173"/>
      <c r="W1696" s="184"/>
      <c r="X1696" s="133"/>
      <c r="Y1696" s="133"/>
      <c r="AB1696" s="134" t="s">
        <v>9721</v>
      </c>
      <c r="AC1696" s="146" t="str" cm="1">
        <f t="array" ref="AC1696:AD1696">_xlfn.TEXTSPLIT(H1696,CHAR(10))</f>
        <v>医療法人仁友会</v>
      </c>
      <c r="AD1696" s="146" t="str">
        <v>医療法人仁友会　訪問看護ステーション北彩都</v>
      </c>
      <c r="AE1696" s="146" t="s">
        <v>8640</v>
      </c>
      <c r="AF1696" s="134" t="s">
        <v>8641</v>
      </c>
      <c r="AG1696" s="134" t="str" cm="1">
        <f t="array" ref="AG1696">_xlfn.TEXTJOIN(",",TRUE,_xlfn._xlws.FILTER(市町村コード!$B$2:$B$186,ISNUMBER(SEARCH(市町村コード!$B$2:$B$186,K1696))))</f>
        <v>旭川市</v>
      </c>
      <c r="AH1696" s="134" t="s">
        <v>6715</v>
      </c>
      <c r="AI1696" s="134" t="str">
        <f t="shared" si="52"/>
        <v xml:space="preserve">
旭川市東旭川北１条４丁目８９番１２１</v>
      </c>
      <c r="AJ1696" s="134" t="str">
        <f t="shared" si="53"/>
        <v>〒078－8251</v>
      </c>
      <c r="AK1696" s="134" t="s">
        <v>7305</v>
      </c>
      <c r="AO1696" s="142" t="s">
        <v>4713</v>
      </c>
      <c r="AP1696" s="134" t="str" cm="1">
        <f t="array" ref="AP1696:AW1696">_xlfn.TEXTSPLIT(AO1696,CHAR(10))</f>
        <v>( 訪看10 )第    691 号</v>
      </c>
      <c r="AQ1696" s="134" t="str">
        <v>( 訪看23 )第     86 号</v>
      </c>
      <c r="AR1696" s="134" t="str">
        <v>( 訪看25 )第    131 号</v>
      </c>
      <c r="AS1696" s="134" t="str">
        <v>( 訪看34 )第    421 号</v>
      </c>
      <c r="AT1696" s="134" t="str">
        <v>( 訪看35 )第     77 号</v>
      </c>
      <c r="AU1696" s="134" t="str">
        <v>( 訪ベⅠ１ )第    100 号</v>
      </c>
      <c r="AV1696" s="134" t="str">
        <v>( 訪ベⅠ１注 )第    213 号</v>
      </c>
      <c r="AW1696" s="134" t="str">
        <v>( 訪看40 )第      9 号</v>
      </c>
      <c r="BM1696" s="134" t="s">
        <v>13952</v>
      </c>
      <c r="BN1696" s="134" t="s">
        <v>13953</v>
      </c>
      <c r="BO1696" s="134" t="s">
        <v>13954</v>
      </c>
      <c r="BP1696" s="134" t="s">
        <v>13955</v>
      </c>
      <c r="BQ1696" s="134" t="s">
        <v>13956</v>
      </c>
      <c r="BR1696" s="134" t="s">
        <v>13957</v>
      </c>
      <c r="BS1696" s="134" t="s">
        <v>13958</v>
      </c>
      <c r="BT1696" s="134" t="s">
        <v>13959</v>
      </c>
    </row>
    <row r="1697" spans="1:75" ht="120" customHeight="1" thickBot="1">
      <c r="A1697" s="133"/>
      <c r="B1697" s="184"/>
      <c r="C1697" s="140" t="s">
        <v>4715</v>
      </c>
      <c r="D1697" s="184"/>
      <c r="E1697" s="174" t="s">
        <v>4716</v>
      </c>
      <c r="F1697" s="174"/>
      <c r="G1697" s="184"/>
      <c r="H1697" s="175" t="s">
        <v>4717</v>
      </c>
      <c r="I1697" s="175"/>
      <c r="J1697" s="184"/>
      <c r="K1697" s="175" t="s">
        <v>4718</v>
      </c>
      <c r="L1697" s="175"/>
      <c r="M1697" s="184"/>
      <c r="N1697" s="182" t="s">
        <v>4719</v>
      </c>
      <c r="O1697" s="182"/>
      <c r="P1697" s="184"/>
      <c r="Q1697" s="141" t="s">
        <v>4720</v>
      </c>
      <c r="R1697" s="184"/>
      <c r="S1697" s="173" t="s">
        <v>4721</v>
      </c>
      <c r="T1697" s="173"/>
      <c r="U1697" s="173"/>
      <c r="V1697" s="173"/>
      <c r="W1697" s="184"/>
      <c r="X1697" s="133"/>
      <c r="Y1697" s="133"/>
      <c r="AB1697" s="134" t="s">
        <v>9722</v>
      </c>
      <c r="AC1697" s="146" t="str" cm="1">
        <f t="array" ref="AC1697:AD1697">_xlfn.TEXTSPLIT(H1697,CHAR(10))</f>
        <v>社会医療法人元生会</v>
      </c>
      <c r="AD1697" s="146" t="str">
        <v>森山メモリアル訪問看護ステーション</v>
      </c>
      <c r="AE1697" s="146" t="s">
        <v>8642</v>
      </c>
      <c r="AF1697" s="134" t="s">
        <v>8643</v>
      </c>
      <c r="AG1697" s="134" t="str" cm="1">
        <f t="array" ref="AG1697">_xlfn.TEXTJOIN(",",TRUE,_xlfn._xlws.FILTER(市町村コード!$B$2:$B$186,ISNUMBER(SEARCH(市町村コード!$B$2:$B$186,K1697))))</f>
        <v>旭川市</v>
      </c>
      <c r="AH1697" s="134" t="s">
        <v>6715</v>
      </c>
      <c r="AI1697" s="134" t="str">
        <f t="shared" si="52"/>
        <v xml:space="preserve">
旭川市旭町２条１丁目３１番３１</v>
      </c>
      <c r="AJ1697" s="134" t="str">
        <f t="shared" si="53"/>
        <v>〒070－0832</v>
      </c>
      <c r="AK1697" s="134" t="s">
        <v>7306</v>
      </c>
      <c r="AO1697" s="142" t="s">
        <v>4720</v>
      </c>
      <c r="AP1697" s="134" t="str" cm="1">
        <f t="array" ref="AP1697:AY1697">_xlfn.TEXTSPLIT(AO1697,CHAR(10))</f>
        <v>( 訪看10 )第     27 号</v>
      </c>
      <c r="AQ1697" s="134" t="str">
        <v>( 訪看23 )第    251 号</v>
      </c>
      <c r="AR1697" s="134" t="str">
        <v>( 訪看25 )第    344 号</v>
      </c>
      <c r="AS1697" s="134" t="str">
        <v>( 訪看機３ )第     19 号</v>
      </c>
      <c r="AT1697" s="134" t="str">
        <v>( 訪看34 )第    408 号</v>
      </c>
      <c r="AU1697" s="134" t="str">
        <v>( 訪看35 )第     43 号</v>
      </c>
      <c r="AV1697" s="134" t="str">
        <v>( 訪看37 )第     18 号</v>
      </c>
      <c r="AW1697" s="134" t="str">
        <v>( 訪ベⅠ１ )第    101 号</v>
      </c>
      <c r="AX1697" s="134" t="str">
        <v>( 訪ベⅠ１注 )第     41 号</v>
      </c>
      <c r="AY1697" s="134" t="str">
        <v>( 訪看40 )第     57 号</v>
      </c>
      <c r="BM1697" s="134" t="s">
        <v>13960</v>
      </c>
      <c r="BN1697" s="134" t="s">
        <v>13961</v>
      </c>
      <c r="BO1697" s="134" t="s">
        <v>13962</v>
      </c>
      <c r="BP1697" s="134" t="s">
        <v>13963</v>
      </c>
      <c r="BQ1697" s="134" t="s">
        <v>13964</v>
      </c>
      <c r="BR1697" s="134" t="s">
        <v>13965</v>
      </c>
      <c r="BS1697" s="134" t="s">
        <v>13966</v>
      </c>
      <c r="BT1697" s="134" t="s">
        <v>13967</v>
      </c>
      <c r="BU1697" s="134" t="s">
        <v>13968</v>
      </c>
      <c r="BV1697" s="134" t="s">
        <v>13969</v>
      </c>
    </row>
    <row r="1698" spans="1:75" ht="57" customHeight="1" thickBot="1">
      <c r="A1698" s="133"/>
      <c r="B1698" s="184"/>
      <c r="C1698" s="140" t="s">
        <v>4722</v>
      </c>
      <c r="D1698" s="184"/>
      <c r="E1698" s="174" t="s">
        <v>4723</v>
      </c>
      <c r="F1698" s="174"/>
      <c r="G1698" s="184"/>
      <c r="H1698" s="175" t="s">
        <v>4724</v>
      </c>
      <c r="I1698" s="175"/>
      <c r="J1698" s="184"/>
      <c r="K1698" s="175" t="s">
        <v>4725</v>
      </c>
      <c r="L1698" s="175"/>
      <c r="M1698" s="184"/>
      <c r="N1698" s="182" t="s">
        <v>4726</v>
      </c>
      <c r="O1698" s="182"/>
      <c r="P1698" s="184"/>
      <c r="Q1698" s="141" t="s">
        <v>4727</v>
      </c>
      <c r="R1698" s="184"/>
      <c r="S1698" s="173" t="s">
        <v>4728</v>
      </c>
      <c r="T1698" s="173"/>
      <c r="U1698" s="173"/>
      <c r="V1698" s="173"/>
      <c r="W1698" s="184"/>
      <c r="X1698" s="133"/>
      <c r="Y1698" s="133"/>
      <c r="AB1698" s="134" t="s">
        <v>9723</v>
      </c>
      <c r="AC1698" s="146" t="str" cm="1">
        <f t="array" ref="AC1698:AD1698">_xlfn.TEXTSPLIT(H1698,CHAR(10))</f>
        <v>有限会社　こばやしさんち</v>
      </c>
      <c r="AD1698" s="146" t="str">
        <v>訪問看護ステーション　こばやしさんち</v>
      </c>
      <c r="AE1698" s="146" t="s">
        <v>8644</v>
      </c>
      <c r="AF1698" s="134" t="s">
        <v>8645</v>
      </c>
      <c r="AG1698" s="134" t="str" cm="1">
        <f t="array" ref="AG1698">_xlfn.TEXTJOIN(",",TRUE,_xlfn._xlws.FILTER(市町村コード!$B$2:$B$186,ISNUMBER(SEARCH(市町村コード!$B$2:$B$186,K1698))))</f>
        <v>旭川市</v>
      </c>
      <c r="AH1698" s="134" t="s">
        <v>6715</v>
      </c>
      <c r="AI1698" s="134" t="str">
        <f t="shared" si="52"/>
        <v xml:space="preserve">
旭川市東光１６条６丁目３番１０号</v>
      </c>
      <c r="AJ1698" s="134" t="str">
        <f t="shared" si="53"/>
        <v>〒078－8356</v>
      </c>
      <c r="AK1698" s="134" t="s">
        <v>7307</v>
      </c>
      <c r="AO1698" s="142" t="s">
        <v>4727</v>
      </c>
      <c r="AP1698" s="134" t="str" cm="1">
        <f t="array" ref="AP1698:AU1698">_xlfn.TEXTSPLIT(AO1698,CHAR(10))</f>
        <v>( 訪看10 )第    116 号</v>
      </c>
      <c r="AQ1698" s="134" t="str">
        <v>( 訪看23 )第    150 号</v>
      </c>
      <c r="AR1698" s="134" t="str">
        <v>( 訪看25 )第    207 号</v>
      </c>
      <c r="AS1698" s="134" t="str">
        <v>( 訪看27 )第    448 号</v>
      </c>
      <c r="AT1698" s="134" t="str">
        <v>( 訪看34 )第    131 号</v>
      </c>
      <c r="AU1698" s="134" t="str">
        <v>( 訪看41 )第    252 号</v>
      </c>
      <c r="BM1698" s="134" t="s">
        <v>13970</v>
      </c>
      <c r="BN1698" s="134" t="s">
        <v>13971</v>
      </c>
      <c r="BO1698" s="134" t="s">
        <v>13972</v>
      </c>
      <c r="BP1698" s="134" t="s">
        <v>13973</v>
      </c>
      <c r="BQ1698" s="134" t="s">
        <v>13974</v>
      </c>
      <c r="BR1698" s="134" t="s">
        <v>13975</v>
      </c>
    </row>
    <row r="1699" spans="1:75" ht="32.1" customHeight="1" thickBot="1">
      <c r="A1699" s="133"/>
      <c r="B1699" s="184"/>
      <c r="C1699" s="133"/>
      <c r="D1699" s="184"/>
      <c r="E1699" s="133"/>
      <c r="F1699" s="133"/>
      <c r="G1699" s="184"/>
      <c r="H1699" s="133"/>
      <c r="I1699" s="133"/>
      <c r="J1699" s="184"/>
      <c r="K1699" s="133"/>
      <c r="L1699" s="133"/>
      <c r="M1699" s="184"/>
      <c r="N1699" s="133"/>
      <c r="O1699" s="133"/>
      <c r="P1699" s="184"/>
      <c r="Q1699" s="133"/>
      <c r="R1699" s="184"/>
      <c r="S1699" s="133"/>
      <c r="T1699" s="133"/>
      <c r="U1699" s="133"/>
      <c r="V1699" s="133"/>
      <c r="W1699" s="184"/>
      <c r="X1699" s="133"/>
      <c r="Y1699" s="133"/>
      <c r="AB1699" s="134" t="s">
        <v>6911</v>
      </c>
      <c r="AC1699" s="146" t="e" cm="1">
        <f t="array" ref="AC1699">_xlfn.TEXTSPLIT(H1699,CHAR(10))</f>
        <v>#VALUE!</v>
      </c>
      <c r="AD1699" s="146"/>
      <c r="AE1699" s="146" t="e">
        <v>#VALUE!</v>
      </c>
      <c r="AG1699" s="134" t="e" cm="1" vm="1">
        <f t="array" ref="AG1699">_xlfn.TEXTJOIN(",",TRUE,_xlfn._xlws.FILTER(市町村コード!$B$2:$B$186,ISNUMBER(SEARCH(市町村コード!$B$2:$B$186,K1699))))</f>
        <v>#VALUE!</v>
      </c>
      <c r="AH1699" s="134" t="e" vm="1">
        <v>#VALUE!</v>
      </c>
      <c r="AI1699" s="134" t="str">
        <f t="shared" si="52"/>
        <v/>
      </c>
      <c r="AJ1699" s="134" t="str">
        <f t="shared" si="53"/>
        <v/>
      </c>
      <c r="AK1699" s="134" t="s">
        <v>6911</v>
      </c>
      <c r="AO1699" s="133"/>
      <c r="AP1699" s="134" t="e" cm="1">
        <f t="array" ref="AP1699">_xlfn.TEXTSPLIT(AO1699,CHAR(10))</f>
        <v>#VALUE!</v>
      </c>
      <c r="BM1699" s="134" t="e">
        <v>#VALUE!</v>
      </c>
    </row>
    <row r="1700" spans="1:75" ht="0.95" customHeight="1">
      <c r="A1700" s="133"/>
      <c r="B1700" s="183"/>
      <c r="C1700" s="183"/>
      <c r="D1700" s="183"/>
      <c r="E1700" s="183"/>
      <c r="F1700" s="183"/>
      <c r="G1700" s="183"/>
      <c r="H1700" s="183"/>
      <c r="I1700" s="183"/>
      <c r="J1700" s="183"/>
      <c r="K1700" s="183"/>
      <c r="L1700" s="183"/>
      <c r="M1700" s="183"/>
      <c r="N1700" s="183"/>
      <c r="O1700" s="183"/>
      <c r="P1700" s="183"/>
      <c r="Q1700" s="183"/>
      <c r="R1700" s="183"/>
      <c r="S1700" s="183"/>
      <c r="T1700" s="183"/>
      <c r="U1700" s="183"/>
      <c r="V1700" s="183"/>
      <c r="W1700" s="133"/>
      <c r="X1700" s="133"/>
      <c r="Y1700" s="133"/>
      <c r="AB1700" s="134" t="s">
        <v>6911</v>
      </c>
      <c r="AC1700" s="146" t="e" cm="1">
        <f t="array" ref="AC1700">_xlfn.TEXTSPLIT(H1700,CHAR(10))</f>
        <v>#VALUE!</v>
      </c>
      <c r="AD1700" s="146"/>
      <c r="AE1700" s="146" t="e">
        <v>#VALUE!</v>
      </c>
      <c r="AG1700" s="134" t="e" cm="1" vm="1">
        <f t="array" ref="AG1700">_xlfn.TEXTJOIN(",",TRUE,_xlfn._xlws.FILTER(市町村コード!$B$2:$B$186,ISNUMBER(SEARCH(市町村コード!$B$2:$B$186,K1700))))</f>
        <v>#VALUE!</v>
      </c>
      <c r="AH1700" s="134" t="e" vm="1">
        <v>#VALUE!</v>
      </c>
      <c r="AI1700" s="134" t="str">
        <f t="shared" si="52"/>
        <v/>
      </c>
      <c r="AJ1700" s="134" t="str">
        <f t="shared" si="53"/>
        <v/>
      </c>
      <c r="AK1700" s="134" t="s">
        <v>6911</v>
      </c>
      <c r="AP1700" s="134" t="e" cm="1">
        <f t="array" ref="AP1700">_xlfn.TEXTSPLIT(AO1700,CHAR(10))</f>
        <v>#VALUE!</v>
      </c>
      <c r="BM1700" s="134" t="e">
        <v>#VALUE!</v>
      </c>
    </row>
    <row r="1701" spans="1:75" ht="60" customHeight="1">
      <c r="A1701" s="133"/>
      <c r="B1701" s="133"/>
      <c r="C1701" s="133"/>
      <c r="D1701" s="133"/>
      <c r="E1701" s="133"/>
      <c r="F1701" s="133"/>
      <c r="G1701" s="133"/>
      <c r="H1701" s="133"/>
      <c r="I1701" s="133"/>
      <c r="J1701" s="133"/>
      <c r="K1701" s="133"/>
      <c r="L1701" s="133"/>
      <c r="M1701" s="133"/>
      <c r="N1701" s="133"/>
      <c r="O1701" s="133"/>
      <c r="P1701" s="133"/>
      <c r="Q1701" s="133"/>
      <c r="R1701" s="133"/>
      <c r="S1701" s="133"/>
      <c r="T1701" s="133"/>
      <c r="U1701" s="133"/>
      <c r="V1701" s="133"/>
      <c r="W1701" s="133"/>
      <c r="X1701" s="133"/>
      <c r="Y1701" s="133"/>
      <c r="AB1701" s="134" t="s">
        <v>6911</v>
      </c>
      <c r="AC1701" s="146" t="e" cm="1">
        <f t="array" ref="AC1701">_xlfn.TEXTSPLIT(H1701,CHAR(10))</f>
        <v>#VALUE!</v>
      </c>
      <c r="AD1701" s="146"/>
      <c r="AE1701" s="146" t="e">
        <v>#VALUE!</v>
      </c>
      <c r="AG1701" s="134" t="e" cm="1" vm="1">
        <f t="array" ref="AG1701">_xlfn.TEXTJOIN(",",TRUE,_xlfn._xlws.FILTER(市町村コード!$B$2:$B$186,ISNUMBER(SEARCH(市町村コード!$B$2:$B$186,K1701))))</f>
        <v>#VALUE!</v>
      </c>
      <c r="AH1701" s="134" t="e" vm="1">
        <v>#VALUE!</v>
      </c>
      <c r="AI1701" s="134" t="str">
        <f t="shared" si="52"/>
        <v/>
      </c>
      <c r="AJ1701" s="134" t="str">
        <f t="shared" si="53"/>
        <v/>
      </c>
      <c r="AK1701" s="134" t="s">
        <v>6911</v>
      </c>
      <c r="AO1701" s="133"/>
      <c r="AP1701" s="134" t="e" cm="1">
        <f t="array" ref="AP1701">_xlfn.TEXTSPLIT(AO1701,CHAR(10))</f>
        <v>#VALUE!</v>
      </c>
      <c r="BM1701" s="134" t="e">
        <v>#VALUE!</v>
      </c>
    </row>
    <row r="1702" spans="1:75" ht="12" customHeight="1">
      <c r="A1702" s="133"/>
      <c r="B1702" s="133"/>
      <c r="C1702" s="133"/>
      <c r="D1702" s="133"/>
      <c r="E1702" s="133"/>
      <c r="F1702" s="133"/>
      <c r="G1702" s="133"/>
      <c r="H1702" s="133"/>
      <c r="I1702" s="133"/>
      <c r="J1702" s="133"/>
      <c r="K1702" s="133"/>
      <c r="L1702" s="133"/>
      <c r="M1702" s="133"/>
      <c r="N1702" s="133"/>
      <c r="O1702" s="133"/>
      <c r="P1702" s="133"/>
      <c r="Q1702" s="133"/>
      <c r="R1702" s="133"/>
      <c r="S1702" s="133"/>
      <c r="T1702" s="133"/>
      <c r="U1702" s="133"/>
      <c r="V1702" s="133"/>
      <c r="W1702" s="133"/>
      <c r="X1702" s="133"/>
      <c r="Y1702" s="133"/>
      <c r="AB1702" s="134" t="s">
        <v>6911</v>
      </c>
      <c r="AC1702" s="146" t="e" cm="1">
        <f t="array" ref="AC1702">_xlfn.TEXTSPLIT(H1702,CHAR(10))</f>
        <v>#VALUE!</v>
      </c>
      <c r="AD1702" s="146"/>
      <c r="AE1702" s="146" t="e">
        <v>#VALUE!</v>
      </c>
      <c r="AG1702" s="134" t="e" cm="1" vm="1">
        <f t="array" ref="AG1702">_xlfn.TEXTJOIN(",",TRUE,_xlfn._xlws.FILTER(市町村コード!$B$2:$B$186,ISNUMBER(SEARCH(市町村コード!$B$2:$B$186,K1702))))</f>
        <v>#VALUE!</v>
      </c>
      <c r="AH1702" s="134" t="e" vm="1">
        <v>#VALUE!</v>
      </c>
      <c r="AI1702" s="134" t="str">
        <f t="shared" si="52"/>
        <v/>
      </c>
      <c r="AJ1702" s="134" t="str">
        <f t="shared" si="53"/>
        <v/>
      </c>
      <c r="AK1702" s="134" t="s">
        <v>6911</v>
      </c>
      <c r="AO1702" s="133"/>
      <c r="AP1702" s="134" t="e" cm="1">
        <f t="array" ref="AP1702">_xlfn.TEXTSPLIT(AO1702,CHAR(10))</f>
        <v>#VALUE!</v>
      </c>
      <c r="BM1702" s="134" t="e">
        <v>#VALUE!</v>
      </c>
    </row>
    <row r="1703" spans="1:75" ht="8.1" customHeight="1">
      <c r="A1703" s="133"/>
      <c r="B1703" s="133"/>
      <c r="C1703" s="133"/>
      <c r="D1703" s="133"/>
      <c r="E1703" s="133"/>
      <c r="F1703" s="133"/>
      <c r="G1703" s="133"/>
      <c r="H1703" s="133"/>
      <c r="I1703" s="178" t="s">
        <v>476</v>
      </c>
      <c r="J1703" s="178"/>
      <c r="K1703" s="178"/>
      <c r="L1703" s="133"/>
      <c r="M1703" s="133"/>
      <c r="N1703" s="133"/>
      <c r="O1703" s="133"/>
      <c r="P1703" s="133"/>
      <c r="Q1703" s="133"/>
      <c r="R1703" s="133"/>
      <c r="S1703" s="133"/>
      <c r="T1703" s="133"/>
      <c r="U1703" s="133"/>
      <c r="V1703" s="133"/>
      <c r="W1703" s="133"/>
      <c r="X1703" s="133"/>
      <c r="Y1703" s="133"/>
      <c r="AB1703" s="134" t="s">
        <v>6911</v>
      </c>
      <c r="AC1703" s="146" t="e" cm="1">
        <f t="array" ref="AC1703">_xlfn.TEXTSPLIT(H1703,CHAR(10))</f>
        <v>#VALUE!</v>
      </c>
      <c r="AD1703" s="146"/>
      <c r="AE1703" s="146" t="e">
        <v>#VALUE!</v>
      </c>
      <c r="AG1703" s="134" t="e" cm="1" vm="1">
        <f t="array" ref="AG1703">_xlfn.TEXTJOIN(",",TRUE,_xlfn._xlws.FILTER(市町村コード!$B$2:$B$186,ISNUMBER(SEARCH(市町村コード!$B$2:$B$186,K1703))))</f>
        <v>#VALUE!</v>
      </c>
      <c r="AH1703" s="134" t="e" vm="1">
        <v>#VALUE!</v>
      </c>
      <c r="AI1703" s="134" t="str">
        <f t="shared" si="52"/>
        <v/>
      </c>
      <c r="AJ1703" s="134" t="str">
        <f t="shared" si="53"/>
        <v/>
      </c>
      <c r="AK1703" s="134" t="s">
        <v>6911</v>
      </c>
      <c r="AO1703" s="133"/>
      <c r="AP1703" s="134" t="e" cm="1">
        <f t="array" ref="AP1703">_xlfn.TEXTSPLIT(AO1703,CHAR(10))</f>
        <v>#VALUE!</v>
      </c>
      <c r="BM1703" s="134" t="e">
        <v>#VALUE!</v>
      </c>
    </row>
    <row r="1704" spans="1:75" ht="12" customHeight="1">
      <c r="A1704" s="133"/>
      <c r="B1704" s="179"/>
      <c r="C1704" s="179"/>
      <c r="D1704" s="179"/>
      <c r="E1704" s="179"/>
      <c r="F1704" s="133"/>
      <c r="G1704" s="133"/>
      <c r="H1704" s="133"/>
      <c r="I1704" s="178"/>
      <c r="J1704" s="178"/>
      <c r="K1704" s="178"/>
      <c r="L1704" s="133"/>
      <c r="M1704" s="133"/>
      <c r="N1704" s="133"/>
      <c r="O1704" s="133"/>
      <c r="P1704" s="133"/>
      <c r="Q1704" s="133"/>
      <c r="R1704" s="133"/>
      <c r="S1704" s="133"/>
      <c r="T1704" s="133"/>
      <c r="U1704" s="133"/>
      <c r="V1704" s="133"/>
      <c r="W1704" s="133"/>
      <c r="X1704" s="133"/>
      <c r="Y1704" s="133"/>
      <c r="AB1704" s="134" t="s">
        <v>6911</v>
      </c>
      <c r="AC1704" s="146" t="e" cm="1">
        <f t="array" ref="AC1704">_xlfn.TEXTSPLIT(H1704,CHAR(10))</f>
        <v>#VALUE!</v>
      </c>
      <c r="AD1704" s="146"/>
      <c r="AE1704" s="146" t="e">
        <v>#VALUE!</v>
      </c>
      <c r="AG1704" s="134" t="e" cm="1" vm="1">
        <f t="array" ref="AG1704">_xlfn.TEXTJOIN(",",TRUE,_xlfn._xlws.FILTER(市町村コード!$B$2:$B$186,ISNUMBER(SEARCH(市町村コード!$B$2:$B$186,K1704))))</f>
        <v>#VALUE!</v>
      </c>
      <c r="AH1704" s="134" t="e" vm="1">
        <v>#VALUE!</v>
      </c>
      <c r="AI1704" s="134" t="str">
        <f t="shared" si="52"/>
        <v/>
      </c>
      <c r="AJ1704" s="134" t="str">
        <f t="shared" si="53"/>
        <v/>
      </c>
      <c r="AK1704" s="134" t="s">
        <v>6911</v>
      </c>
      <c r="AO1704" s="133"/>
      <c r="AP1704" s="134" t="e" cm="1">
        <f t="array" ref="AP1704">_xlfn.TEXTSPLIT(AO1704,CHAR(10))</f>
        <v>#VALUE!</v>
      </c>
      <c r="BM1704" s="134" t="e">
        <v>#VALUE!</v>
      </c>
    </row>
    <row r="1705" spans="1:75" ht="14.1" customHeight="1">
      <c r="A1705" s="133"/>
      <c r="B1705" s="133"/>
      <c r="C1705" s="180" t="s">
        <v>477</v>
      </c>
      <c r="D1705" s="180"/>
      <c r="E1705" s="180"/>
      <c r="F1705" s="180"/>
      <c r="G1705" s="180"/>
      <c r="H1705" s="180"/>
      <c r="I1705" s="180"/>
      <c r="J1705" s="180"/>
      <c r="K1705" s="180"/>
      <c r="L1705" s="133"/>
      <c r="M1705" s="133"/>
      <c r="N1705" s="133"/>
      <c r="O1705" s="181" t="s">
        <v>478</v>
      </c>
      <c r="P1705" s="181"/>
      <c r="Q1705" s="181"/>
      <c r="R1705" s="181"/>
      <c r="S1705" s="181"/>
      <c r="T1705" s="135" t="s">
        <v>1238</v>
      </c>
      <c r="U1705" s="136" t="s">
        <v>480</v>
      </c>
      <c r="V1705" s="133"/>
      <c r="W1705" s="133"/>
      <c r="X1705" s="133"/>
      <c r="Y1705" s="133"/>
      <c r="AB1705" s="134" t="s">
        <v>6911</v>
      </c>
      <c r="AC1705" s="146" t="e" cm="1">
        <f t="array" ref="AC1705">_xlfn.TEXTSPLIT(H1705,CHAR(10))</f>
        <v>#VALUE!</v>
      </c>
      <c r="AD1705" s="146"/>
      <c r="AE1705" s="146" t="e">
        <v>#VALUE!</v>
      </c>
      <c r="AG1705" s="134" t="e" cm="1" vm="1">
        <f t="array" ref="AG1705">_xlfn.TEXTJOIN(",",TRUE,_xlfn._xlws.FILTER(市町村コード!$B$2:$B$186,ISNUMBER(SEARCH(市町村コード!$B$2:$B$186,K1705))))</f>
        <v>#VALUE!</v>
      </c>
      <c r="AH1705" s="134" t="e" vm="1">
        <v>#VALUE!</v>
      </c>
      <c r="AI1705" s="134" t="str">
        <f t="shared" si="52"/>
        <v/>
      </c>
      <c r="AJ1705" s="134" t="str">
        <f t="shared" si="53"/>
        <v/>
      </c>
      <c r="AK1705" s="134" t="s">
        <v>6911</v>
      </c>
      <c r="AP1705" s="134" t="e" cm="1">
        <f t="array" ref="AP1705">_xlfn.TEXTSPLIT(AO1705,CHAR(10))</f>
        <v>#VALUE!</v>
      </c>
      <c r="BM1705" s="134" t="e">
        <v>#VALUE!</v>
      </c>
    </row>
    <row r="1706" spans="1:75" ht="0.95" customHeight="1" thickBot="1">
      <c r="A1706" s="133"/>
      <c r="B1706" s="133"/>
      <c r="C1706" s="133"/>
      <c r="D1706" s="133"/>
      <c r="E1706" s="133"/>
      <c r="F1706" s="133"/>
      <c r="G1706" s="133"/>
      <c r="H1706" s="133"/>
      <c r="I1706" s="133"/>
      <c r="J1706" s="133"/>
      <c r="K1706" s="133"/>
      <c r="L1706" s="133"/>
      <c r="M1706" s="133"/>
      <c r="N1706" s="133"/>
      <c r="O1706" s="133"/>
      <c r="P1706" s="133"/>
      <c r="Q1706" s="133"/>
      <c r="R1706" s="133"/>
      <c r="S1706" s="133"/>
      <c r="T1706" s="133"/>
      <c r="U1706" s="133"/>
      <c r="V1706" s="133"/>
      <c r="W1706" s="133"/>
      <c r="X1706" s="133"/>
      <c r="Y1706" s="133"/>
      <c r="AB1706" s="134" t="s">
        <v>6911</v>
      </c>
      <c r="AC1706" s="146" t="e" cm="1">
        <f t="array" ref="AC1706">_xlfn.TEXTSPLIT(H1706,CHAR(10))</f>
        <v>#VALUE!</v>
      </c>
      <c r="AD1706" s="146"/>
      <c r="AE1706" s="146" t="e">
        <v>#VALUE!</v>
      </c>
      <c r="AG1706" s="134" t="e" cm="1" vm="1">
        <f t="array" ref="AG1706">_xlfn.TEXTJOIN(",",TRUE,_xlfn._xlws.FILTER(市町村コード!$B$2:$B$186,ISNUMBER(SEARCH(市町村コード!$B$2:$B$186,K1706))))</f>
        <v>#VALUE!</v>
      </c>
      <c r="AH1706" s="134" t="e" vm="1">
        <v>#VALUE!</v>
      </c>
      <c r="AI1706" s="134" t="str">
        <f t="shared" si="52"/>
        <v/>
      </c>
      <c r="AJ1706" s="134" t="str">
        <f t="shared" si="53"/>
        <v/>
      </c>
      <c r="AK1706" s="134" t="s">
        <v>6911</v>
      </c>
      <c r="AO1706" s="133"/>
      <c r="AP1706" s="134" t="e" cm="1">
        <f t="array" ref="AP1706">_xlfn.TEXTSPLIT(AO1706,CHAR(10))</f>
        <v>#VALUE!</v>
      </c>
      <c r="BM1706" s="134" t="e">
        <v>#VALUE!</v>
      </c>
    </row>
    <row r="1707" spans="1:75" ht="0.95" customHeight="1">
      <c r="A1707" s="133"/>
      <c r="B1707" s="176"/>
      <c r="C1707" s="176"/>
      <c r="D1707" s="176"/>
      <c r="E1707" s="176"/>
      <c r="F1707" s="176"/>
      <c r="G1707" s="176"/>
      <c r="H1707" s="176"/>
      <c r="I1707" s="176"/>
      <c r="J1707" s="176"/>
      <c r="K1707" s="176"/>
      <c r="L1707" s="176"/>
      <c r="M1707" s="176"/>
      <c r="N1707" s="176"/>
      <c r="O1707" s="176"/>
      <c r="P1707" s="176"/>
      <c r="Q1707" s="176"/>
      <c r="R1707" s="176"/>
      <c r="S1707" s="176"/>
      <c r="T1707" s="176"/>
      <c r="U1707" s="176"/>
      <c r="V1707" s="176"/>
      <c r="W1707" s="176"/>
      <c r="X1707" s="133"/>
      <c r="Y1707" s="133"/>
      <c r="AB1707" s="134" t="s">
        <v>6911</v>
      </c>
      <c r="AC1707" s="146" t="e" cm="1">
        <f t="array" ref="AC1707">_xlfn.TEXTSPLIT(H1707,CHAR(10))</f>
        <v>#VALUE!</v>
      </c>
      <c r="AD1707" s="146"/>
      <c r="AE1707" s="146" t="e">
        <v>#VALUE!</v>
      </c>
      <c r="AG1707" s="134" t="e" cm="1" vm="1">
        <f t="array" ref="AG1707">_xlfn.TEXTJOIN(",",TRUE,_xlfn._xlws.FILTER(市町村コード!$B$2:$B$186,ISNUMBER(SEARCH(市町村コード!$B$2:$B$186,K1707))))</f>
        <v>#VALUE!</v>
      </c>
      <c r="AH1707" s="134" t="e" vm="1">
        <v>#VALUE!</v>
      </c>
      <c r="AI1707" s="134" t="str">
        <f t="shared" si="52"/>
        <v/>
      </c>
      <c r="AJ1707" s="134" t="str">
        <f t="shared" si="53"/>
        <v/>
      </c>
      <c r="AK1707" s="134" t="s">
        <v>6911</v>
      </c>
      <c r="AP1707" s="134" t="e" cm="1">
        <f t="array" ref="AP1707">_xlfn.TEXTSPLIT(AO1707,CHAR(10))</f>
        <v>#VALUE!</v>
      </c>
      <c r="BM1707" s="134" t="e">
        <v>#VALUE!</v>
      </c>
    </row>
    <row r="1708" spans="1:75" ht="15.95" customHeight="1" thickBot="1">
      <c r="A1708" s="133"/>
      <c r="B1708" s="137"/>
      <c r="C1708" s="138" t="s">
        <v>481</v>
      </c>
      <c r="D1708" s="137"/>
      <c r="E1708" s="177" t="s">
        <v>482</v>
      </c>
      <c r="F1708" s="177"/>
      <c r="G1708" s="137"/>
      <c r="H1708" s="177" t="s">
        <v>483</v>
      </c>
      <c r="I1708" s="177"/>
      <c r="J1708" s="137"/>
      <c r="K1708" s="177" t="s">
        <v>484</v>
      </c>
      <c r="L1708" s="177"/>
      <c r="M1708" s="137"/>
      <c r="N1708" s="177" t="s">
        <v>485</v>
      </c>
      <c r="O1708" s="177"/>
      <c r="P1708" s="137"/>
      <c r="Q1708" s="139" t="s">
        <v>486</v>
      </c>
      <c r="R1708" s="137"/>
      <c r="S1708" s="177" t="s">
        <v>487</v>
      </c>
      <c r="T1708" s="177"/>
      <c r="U1708" s="177"/>
      <c r="V1708" s="177"/>
      <c r="W1708" s="137"/>
      <c r="X1708" s="133"/>
      <c r="Y1708" s="133"/>
      <c r="AB1708" s="134" t="s">
        <v>482</v>
      </c>
      <c r="AC1708" s="146" t="str" cm="1">
        <f t="array" ref="AC1708">_xlfn.TEXTSPLIT(H1708,CHAR(10))</f>
        <v>事業者名/事業所名</v>
      </c>
      <c r="AD1708" s="146"/>
      <c r="AE1708" s="146" t="s">
        <v>483</v>
      </c>
      <c r="AG1708" s="134" t="e" cm="1" vm="1">
        <f t="array" ref="AG1708">_xlfn.TEXTJOIN(",",TRUE,_xlfn._xlws.FILTER(市町村コード!$B$2:$B$186,ISNUMBER(SEARCH(市町村コード!$B$2:$B$186,K1708))))</f>
        <v>#VALUE!</v>
      </c>
      <c r="AH1708" s="134" t="e" vm="1">
        <v>#VALUE!</v>
      </c>
      <c r="AI1708" s="134" t="str">
        <f t="shared" si="52"/>
        <v/>
      </c>
      <c r="AJ1708" s="134" t="str">
        <f t="shared" si="53"/>
        <v>事業所所在地</v>
      </c>
      <c r="AK1708" s="134" t="s">
        <v>484</v>
      </c>
      <c r="AO1708" s="139" t="s">
        <v>486</v>
      </c>
      <c r="AP1708" s="134" t="str" cm="1">
        <f t="array" ref="AP1708">_xlfn.TEXTSPLIT(AO1708,CHAR(10))</f>
        <v>受理番号</v>
      </c>
      <c r="BM1708" s="134" t="s">
        <v>486</v>
      </c>
    </row>
    <row r="1709" spans="1:75" ht="129" customHeight="1" thickBot="1">
      <c r="A1709" s="133"/>
      <c r="B1709" s="184"/>
      <c r="C1709" s="140" t="s">
        <v>4729</v>
      </c>
      <c r="D1709" s="184"/>
      <c r="E1709" s="174" t="s">
        <v>4730</v>
      </c>
      <c r="F1709" s="174"/>
      <c r="G1709" s="184"/>
      <c r="H1709" s="175" t="s">
        <v>4731</v>
      </c>
      <c r="I1709" s="175"/>
      <c r="J1709" s="184"/>
      <c r="K1709" s="175" t="s">
        <v>4732</v>
      </c>
      <c r="L1709" s="175"/>
      <c r="M1709" s="184"/>
      <c r="N1709" s="182" t="s">
        <v>4733</v>
      </c>
      <c r="O1709" s="182"/>
      <c r="P1709" s="184"/>
      <c r="Q1709" s="141" t="s">
        <v>4734</v>
      </c>
      <c r="R1709" s="184"/>
      <c r="S1709" s="173" t="s">
        <v>4735</v>
      </c>
      <c r="T1709" s="173"/>
      <c r="U1709" s="173"/>
      <c r="V1709" s="173"/>
      <c r="W1709" s="184"/>
      <c r="X1709" s="133"/>
      <c r="Y1709" s="133"/>
      <c r="AB1709" s="134" t="s">
        <v>9724</v>
      </c>
      <c r="AC1709" s="146" t="str" cm="1">
        <f t="array" ref="AC1709:AD1709">_xlfn.TEXTSPLIT(H1709,CHAR(10))</f>
        <v>有限会社訪問看護ステーションモモ</v>
      </c>
      <c r="AD1709" s="146" t="str">
        <v>有限会社　訪問看護ステーションモモ</v>
      </c>
      <c r="AE1709" s="146" t="s">
        <v>8646</v>
      </c>
      <c r="AF1709" s="134" t="s">
        <v>8647</v>
      </c>
      <c r="AG1709" s="134" t="str" cm="1">
        <f t="array" ref="AG1709">_xlfn.TEXTJOIN(",",TRUE,_xlfn._xlws.FILTER(市町村コード!$B$2:$B$186,ISNUMBER(SEARCH(市町村コード!$B$2:$B$186,K1709))))</f>
        <v>旭川市</v>
      </c>
      <c r="AH1709" s="134" t="s">
        <v>6715</v>
      </c>
      <c r="AI1709" s="134" t="str">
        <f t="shared" si="52"/>
        <v xml:space="preserve">
旭川市北門町２２丁目２１６８番地の１３１</v>
      </c>
      <c r="AJ1709" s="134" t="str">
        <f t="shared" si="53"/>
        <v>〒070－0825</v>
      </c>
      <c r="AK1709" s="134" t="s">
        <v>7308</v>
      </c>
      <c r="AO1709" s="142" t="s">
        <v>4734</v>
      </c>
      <c r="AP1709" s="134" t="str" cm="1">
        <f t="array" ref="AP1709:AZ1709">_xlfn.TEXTSPLIT(AO1709,CHAR(10))</f>
        <v>( 訪看10 )第     17 号</v>
      </c>
      <c r="AQ1709" s="134" t="str">
        <v>( 訪看23 )第    178 号</v>
      </c>
      <c r="AR1709" s="134" t="str">
        <v>( 訪看25 )第    168 号</v>
      </c>
      <c r="AS1709" s="134" t="str">
        <v>( 訪看27 )第     95 号</v>
      </c>
      <c r="AT1709" s="134" t="str">
        <v>( 訪看28 )第     77 号</v>
      </c>
      <c r="AU1709" s="134" t="str">
        <v>( 訪看機３ )第      9 号</v>
      </c>
      <c r="AV1709" s="134" t="str">
        <v>( 訪看33 )第      5 号</v>
      </c>
      <c r="AW1709" s="134" t="str">
        <v>( 訪看34 )第    412 号</v>
      </c>
      <c r="AX1709" s="134" t="str">
        <v>( 訪ベⅠ１ )第      2 号</v>
      </c>
      <c r="AY1709" s="134" t="str">
        <v>( 訪ベⅠ１注 )第    258 号</v>
      </c>
      <c r="AZ1709" s="134" t="str">
        <v>( 訪看40 )第    287 号</v>
      </c>
      <c r="BM1709" s="134" t="s">
        <v>13976</v>
      </c>
      <c r="BN1709" s="134" t="s">
        <v>13977</v>
      </c>
      <c r="BO1709" s="134" t="s">
        <v>13978</v>
      </c>
      <c r="BP1709" s="134" t="s">
        <v>13979</v>
      </c>
      <c r="BQ1709" s="134" t="s">
        <v>13980</v>
      </c>
      <c r="BR1709" s="134" t="s">
        <v>13981</v>
      </c>
      <c r="BS1709" s="134" t="s">
        <v>13982</v>
      </c>
      <c r="BT1709" s="134" t="s">
        <v>13983</v>
      </c>
      <c r="BU1709" s="134" t="s">
        <v>13984</v>
      </c>
      <c r="BV1709" s="134" t="s">
        <v>13985</v>
      </c>
      <c r="BW1709" s="134" t="s">
        <v>13986</v>
      </c>
    </row>
    <row r="1710" spans="1:75" ht="93" customHeight="1" thickBot="1">
      <c r="A1710" s="133"/>
      <c r="B1710" s="184"/>
      <c r="C1710" s="140" t="s">
        <v>4736</v>
      </c>
      <c r="D1710" s="184"/>
      <c r="E1710" s="174" t="s">
        <v>4737</v>
      </c>
      <c r="F1710" s="174"/>
      <c r="G1710" s="184"/>
      <c r="H1710" s="175" t="s">
        <v>4738</v>
      </c>
      <c r="I1710" s="175"/>
      <c r="J1710" s="184"/>
      <c r="K1710" s="175" t="s">
        <v>4739</v>
      </c>
      <c r="L1710" s="175"/>
      <c r="M1710" s="184"/>
      <c r="N1710" s="182" t="s">
        <v>4740</v>
      </c>
      <c r="O1710" s="182"/>
      <c r="P1710" s="184"/>
      <c r="Q1710" s="141" t="s">
        <v>4741</v>
      </c>
      <c r="R1710" s="184"/>
      <c r="S1710" s="173" t="s">
        <v>4742</v>
      </c>
      <c r="T1710" s="173"/>
      <c r="U1710" s="173"/>
      <c r="V1710" s="173"/>
      <c r="W1710" s="184"/>
      <c r="X1710" s="133"/>
      <c r="Y1710" s="133"/>
      <c r="AB1710" s="134" t="s">
        <v>9725</v>
      </c>
      <c r="AC1710" s="146" t="str" cm="1">
        <f t="array" ref="AC1710:AD1710">_xlfn.TEXTSPLIT(H1710,CHAR(10))</f>
        <v>有限会社こころ</v>
      </c>
      <c r="AD1710" s="146" t="str">
        <v>訪問看護ステーションめぐみ</v>
      </c>
      <c r="AE1710" s="146" t="s">
        <v>8648</v>
      </c>
      <c r="AF1710" s="134" t="s">
        <v>7641</v>
      </c>
      <c r="AG1710" s="134" t="str" cm="1">
        <f t="array" ref="AG1710">_xlfn.TEXTJOIN(",",TRUE,_xlfn._xlws.FILTER(市町村コード!$B$2:$B$186,ISNUMBER(SEARCH(市町村コード!$B$2:$B$186,K1710))))</f>
        <v>旭川市</v>
      </c>
      <c r="AH1710" s="134" t="s">
        <v>6715</v>
      </c>
      <c r="AI1710" s="134" t="str">
        <f t="shared" si="52"/>
        <v xml:space="preserve">
旭川市亀吉２条２丁目３－５</v>
      </c>
      <c r="AJ1710" s="134" t="str">
        <f t="shared" si="53"/>
        <v>〒070－0082</v>
      </c>
      <c r="AK1710" s="134" t="s">
        <v>7309</v>
      </c>
      <c r="AO1710" s="142" t="s">
        <v>4741</v>
      </c>
      <c r="AP1710" s="134" t="str" cm="1">
        <f t="array" ref="AP1710:AX1710">_xlfn.TEXTSPLIT(AO1710,CHAR(10))</f>
        <v>( 訪看10 )第     73 号</v>
      </c>
      <c r="AQ1710" s="134" t="str">
        <v>( 訪看23 )第    983 号</v>
      </c>
      <c r="AR1710" s="134" t="str">
        <v>( 訪看24 )第     87 号</v>
      </c>
      <c r="AS1710" s="134" t="str">
        <v>( 訪看25 )第    183 号</v>
      </c>
      <c r="AT1710" s="134" t="str">
        <v>( 訪看27 )第    379 号</v>
      </c>
      <c r="AU1710" s="134" t="str">
        <v>( 訪看34 )第    217 号</v>
      </c>
      <c r="AV1710" s="134" t="str">
        <v>( 訪看35 )第    100 号</v>
      </c>
      <c r="AW1710" s="134" t="str">
        <v>( 訪ベⅠ１ )第    566 号</v>
      </c>
      <c r="AX1710" s="134" t="str">
        <v>( 訪看40 )第    288 号</v>
      </c>
      <c r="BM1710" s="134" t="s">
        <v>13987</v>
      </c>
      <c r="BN1710" s="134" t="s">
        <v>13988</v>
      </c>
      <c r="BO1710" s="134" t="s">
        <v>13989</v>
      </c>
      <c r="BP1710" s="134" t="s">
        <v>13990</v>
      </c>
      <c r="BQ1710" s="134" t="s">
        <v>13991</v>
      </c>
      <c r="BR1710" s="134" t="s">
        <v>13992</v>
      </c>
      <c r="BS1710" s="134" t="s">
        <v>13993</v>
      </c>
      <c r="BT1710" s="134" t="s">
        <v>13994</v>
      </c>
      <c r="BU1710" s="134" t="s">
        <v>13995</v>
      </c>
    </row>
    <row r="1711" spans="1:75" ht="102" customHeight="1" thickBot="1">
      <c r="A1711" s="133"/>
      <c r="B1711" s="184"/>
      <c r="C1711" s="140" t="s">
        <v>4743</v>
      </c>
      <c r="D1711" s="184"/>
      <c r="E1711" s="174" t="s">
        <v>4744</v>
      </c>
      <c r="F1711" s="174"/>
      <c r="G1711" s="184"/>
      <c r="H1711" s="175" t="s">
        <v>4745</v>
      </c>
      <c r="I1711" s="175"/>
      <c r="J1711" s="184"/>
      <c r="K1711" s="175" t="s">
        <v>4746</v>
      </c>
      <c r="L1711" s="175"/>
      <c r="M1711" s="184"/>
      <c r="N1711" s="182" t="s">
        <v>4747</v>
      </c>
      <c r="O1711" s="182"/>
      <c r="P1711" s="184"/>
      <c r="Q1711" s="141" t="s">
        <v>4748</v>
      </c>
      <c r="R1711" s="184"/>
      <c r="S1711" s="173" t="s">
        <v>4749</v>
      </c>
      <c r="T1711" s="173"/>
      <c r="U1711" s="173"/>
      <c r="V1711" s="173"/>
      <c r="W1711" s="184"/>
      <c r="X1711" s="133"/>
      <c r="Y1711" s="133"/>
      <c r="AB1711" s="134" t="s">
        <v>9726</v>
      </c>
      <c r="AC1711" s="146" t="str" cm="1">
        <f t="array" ref="AC1711:AD1711">_xlfn.TEXTSPLIT(H1711,CHAR(10))</f>
        <v>有限会社　みのり</v>
      </c>
      <c r="AD1711" s="146" t="str">
        <v>訪問看護ステーション　みのり</v>
      </c>
      <c r="AE1711" s="146" t="s">
        <v>8649</v>
      </c>
      <c r="AF1711" s="134" t="s">
        <v>8650</v>
      </c>
      <c r="AG1711" s="134" t="str" cm="1">
        <f t="array" ref="AG1711">_xlfn.TEXTJOIN(",",TRUE,_xlfn._xlws.FILTER(市町村コード!$B$2:$B$186,ISNUMBER(SEARCH(市町村コード!$B$2:$B$186,K1711))))</f>
        <v>旭川市</v>
      </c>
      <c r="AH1711" s="134" t="s">
        <v>6715</v>
      </c>
      <c r="AI1711" s="134" t="str">
        <f t="shared" si="52"/>
        <v xml:space="preserve">
旭川市永山２条１７丁目１番１１号</v>
      </c>
      <c r="AJ1711" s="134" t="str">
        <f t="shared" si="53"/>
        <v>〒079－8412</v>
      </c>
      <c r="AK1711" s="134" t="s">
        <v>7310</v>
      </c>
      <c r="AO1711" s="142" t="s">
        <v>4748</v>
      </c>
      <c r="AP1711" s="134" t="str" cm="1">
        <f t="array" ref="AP1711:AY1711">_xlfn.TEXTSPLIT(AO1711,CHAR(10))</f>
        <v>( 訪看10 )第     74 号</v>
      </c>
      <c r="AQ1711" s="134" t="str">
        <v>( 訪看23 )第    984 号</v>
      </c>
      <c r="AR1711" s="134" t="str">
        <v>( 訪看24 )第    194 号</v>
      </c>
      <c r="AS1711" s="134" t="str">
        <v>( 訪看25 )第    285 号</v>
      </c>
      <c r="AT1711" s="134" t="str">
        <v>( 訪看27 )第    141 号</v>
      </c>
      <c r="AU1711" s="134" t="str">
        <v>( 訪看28 )第     78 号</v>
      </c>
      <c r="AV1711" s="134" t="str">
        <v>( 訪看34 )第    231 号</v>
      </c>
      <c r="AW1711" s="134" t="str">
        <v>( 訪看35 )第     87 号</v>
      </c>
      <c r="AX1711" s="134" t="str">
        <v>( 訪ベⅠ１ )第    565 号</v>
      </c>
      <c r="AY1711" s="134" t="str">
        <v>( 訪看40 )第    211 号</v>
      </c>
      <c r="BM1711" s="134" t="s">
        <v>13996</v>
      </c>
      <c r="BN1711" s="134" t="s">
        <v>13997</v>
      </c>
      <c r="BO1711" s="134" t="s">
        <v>13998</v>
      </c>
      <c r="BP1711" s="134" t="s">
        <v>13999</v>
      </c>
      <c r="BQ1711" s="134" t="s">
        <v>14000</v>
      </c>
      <c r="BR1711" s="134" t="s">
        <v>14001</v>
      </c>
      <c r="BS1711" s="134" t="s">
        <v>14002</v>
      </c>
      <c r="BT1711" s="134" t="s">
        <v>14003</v>
      </c>
      <c r="BU1711" s="134" t="s">
        <v>14004</v>
      </c>
      <c r="BV1711" s="134" t="s">
        <v>14005</v>
      </c>
    </row>
    <row r="1712" spans="1:75" ht="102" customHeight="1" thickBot="1">
      <c r="A1712" s="133"/>
      <c r="B1712" s="184"/>
      <c r="C1712" s="140" t="s">
        <v>4750</v>
      </c>
      <c r="D1712" s="184"/>
      <c r="E1712" s="174" t="s">
        <v>4751</v>
      </c>
      <c r="F1712" s="174"/>
      <c r="G1712" s="184"/>
      <c r="H1712" s="175" t="s">
        <v>4752</v>
      </c>
      <c r="I1712" s="175"/>
      <c r="J1712" s="184"/>
      <c r="K1712" s="175" t="s">
        <v>4753</v>
      </c>
      <c r="L1712" s="175"/>
      <c r="M1712" s="184"/>
      <c r="N1712" s="182" t="s">
        <v>4754</v>
      </c>
      <c r="O1712" s="182"/>
      <c r="P1712" s="184"/>
      <c r="Q1712" s="141" t="s">
        <v>4755</v>
      </c>
      <c r="R1712" s="184"/>
      <c r="S1712" s="173" t="s">
        <v>4756</v>
      </c>
      <c r="T1712" s="173"/>
      <c r="U1712" s="173"/>
      <c r="V1712" s="173"/>
      <c r="W1712" s="184"/>
      <c r="X1712" s="133"/>
      <c r="Y1712" s="133"/>
      <c r="AB1712" s="134" t="s">
        <v>9727</v>
      </c>
      <c r="AC1712" s="146" t="str" cm="1">
        <f t="array" ref="AC1712:AD1712">_xlfn.TEXTSPLIT(H1712,CHAR(10))</f>
        <v>株式会社　秀</v>
      </c>
      <c r="AD1712" s="146" t="str">
        <v>訪問看護ステーション　静療</v>
      </c>
      <c r="AE1712" s="146" t="s">
        <v>8651</v>
      </c>
      <c r="AF1712" s="134" t="s">
        <v>8652</v>
      </c>
      <c r="AG1712" s="134" t="str" cm="1">
        <f t="array" ref="AG1712">_xlfn.TEXTJOIN(",",TRUE,_xlfn._xlws.FILTER(市町村コード!$B$2:$B$186,ISNUMBER(SEARCH(市町村コード!$B$2:$B$186,K1712))))</f>
        <v>旭川市</v>
      </c>
      <c r="AH1712" s="134" t="s">
        <v>6715</v>
      </c>
      <c r="AI1712" s="134" t="str">
        <f t="shared" si="52"/>
        <v xml:space="preserve">
旭川市永山７条３丁目１番２６号静療館４</v>
      </c>
      <c r="AJ1712" s="134" t="str">
        <f t="shared" si="53"/>
        <v>〒079－8417</v>
      </c>
      <c r="AK1712" s="134" t="s">
        <v>7311</v>
      </c>
      <c r="AO1712" s="142" t="s">
        <v>4755</v>
      </c>
      <c r="AP1712" s="134" t="str" cm="1">
        <f t="array" ref="AP1712:AX1712">_xlfn.TEXTSPLIT(AO1712,CHAR(10))</f>
        <v>( 訪看10 )第    153 号</v>
      </c>
      <c r="AQ1712" s="134" t="str">
        <v>( 訪看23 )第    228 号</v>
      </c>
      <c r="AR1712" s="134" t="str">
        <v>( 訪看25 )第    318 号</v>
      </c>
      <c r="AS1712" s="134" t="str">
        <v>( 訪看27 )第     11 号</v>
      </c>
      <c r="AT1712" s="134" t="str">
        <v>( 訪看28 )第    231 号</v>
      </c>
      <c r="AU1712" s="134" t="str">
        <v>( 訪看35 )第      5 号</v>
      </c>
      <c r="AV1712" s="134" t="str">
        <v>( 訪ベⅠ１ )第    102 号</v>
      </c>
      <c r="AW1712" s="134" t="str">
        <v>( 訪ベⅠ１注 )第    144 号</v>
      </c>
      <c r="AX1712" s="134" t="str">
        <v>( 訪看40 )第    108 号</v>
      </c>
      <c r="BM1712" s="134" t="s">
        <v>14006</v>
      </c>
      <c r="BN1712" s="134" t="s">
        <v>14007</v>
      </c>
      <c r="BO1712" s="134" t="s">
        <v>14008</v>
      </c>
      <c r="BP1712" s="134" t="s">
        <v>14009</v>
      </c>
      <c r="BQ1712" s="134" t="s">
        <v>14010</v>
      </c>
      <c r="BR1712" s="134" t="s">
        <v>14011</v>
      </c>
      <c r="BS1712" s="134" t="s">
        <v>14012</v>
      </c>
      <c r="BT1712" s="134" t="s">
        <v>14013</v>
      </c>
      <c r="BU1712" s="134" t="s">
        <v>14014</v>
      </c>
    </row>
    <row r="1713" spans="1:74" ht="44.1" customHeight="1" thickBot="1">
      <c r="A1713" s="133"/>
      <c r="B1713" s="184"/>
      <c r="C1713" s="133"/>
      <c r="D1713" s="184"/>
      <c r="E1713" s="133"/>
      <c r="F1713" s="133"/>
      <c r="G1713" s="184"/>
      <c r="H1713" s="133"/>
      <c r="I1713" s="133"/>
      <c r="J1713" s="184"/>
      <c r="K1713" s="133"/>
      <c r="L1713" s="133"/>
      <c r="M1713" s="184"/>
      <c r="N1713" s="133"/>
      <c r="O1713" s="133"/>
      <c r="P1713" s="184"/>
      <c r="Q1713" s="133"/>
      <c r="R1713" s="184"/>
      <c r="S1713" s="133"/>
      <c r="T1713" s="133"/>
      <c r="U1713" s="133"/>
      <c r="V1713" s="133"/>
      <c r="W1713" s="184"/>
      <c r="X1713" s="133"/>
      <c r="Y1713" s="133"/>
      <c r="AB1713" s="134" t="s">
        <v>6911</v>
      </c>
      <c r="AC1713" s="146" t="e" cm="1">
        <f t="array" ref="AC1713">_xlfn.TEXTSPLIT(H1713,CHAR(10))</f>
        <v>#VALUE!</v>
      </c>
      <c r="AD1713" s="146"/>
      <c r="AE1713" s="146" t="e">
        <v>#VALUE!</v>
      </c>
      <c r="AG1713" s="134" t="e" cm="1" vm="1">
        <f t="array" ref="AG1713">_xlfn.TEXTJOIN(",",TRUE,_xlfn._xlws.FILTER(市町村コード!$B$2:$B$186,ISNUMBER(SEARCH(市町村コード!$B$2:$B$186,K1713))))</f>
        <v>#VALUE!</v>
      </c>
      <c r="AH1713" s="134" t="e" vm="1">
        <v>#VALUE!</v>
      </c>
      <c r="AI1713" s="134" t="str">
        <f t="shared" si="52"/>
        <v/>
      </c>
      <c r="AJ1713" s="134" t="str">
        <f t="shared" si="53"/>
        <v/>
      </c>
      <c r="AK1713" s="134" t="s">
        <v>6911</v>
      </c>
      <c r="AO1713" s="133"/>
      <c r="AP1713" s="134" t="e" cm="1">
        <f t="array" ref="AP1713">_xlfn.TEXTSPLIT(AO1713,CHAR(10))</f>
        <v>#VALUE!</v>
      </c>
      <c r="BM1713" s="134" t="e">
        <v>#VALUE!</v>
      </c>
    </row>
    <row r="1714" spans="1:74" ht="0.95" customHeight="1">
      <c r="A1714" s="133"/>
      <c r="B1714" s="183"/>
      <c r="C1714" s="183"/>
      <c r="D1714" s="183"/>
      <c r="E1714" s="183"/>
      <c r="F1714" s="183"/>
      <c r="G1714" s="183"/>
      <c r="H1714" s="183"/>
      <c r="I1714" s="183"/>
      <c r="J1714" s="183"/>
      <c r="K1714" s="183"/>
      <c r="L1714" s="183"/>
      <c r="M1714" s="183"/>
      <c r="N1714" s="183"/>
      <c r="O1714" s="183"/>
      <c r="P1714" s="183"/>
      <c r="Q1714" s="183"/>
      <c r="R1714" s="183"/>
      <c r="S1714" s="183"/>
      <c r="T1714" s="183"/>
      <c r="U1714" s="183"/>
      <c r="V1714" s="183"/>
      <c r="W1714" s="133"/>
      <c r="X1714" s="133"/>
      <c r="Y1714" s="133"/>
      <c r="AB1714" s="134" t="s">
        <v>6911</v>
      </c>
      <c r="AC1714" s="146" t="e" cm="1">
        <f t="array" ref="AC1714">_xlfn.TEXTSPLIT(H1714,CHAR(10))</f>
        <v>#VALUE!</v>
      </c>
      <c r="AD1714" s="146"/>
      <c r="AE1714" s="146" t="e">
        <v>#VALUE!</v>
      </c>
      <c r="AG1714" s="134" t="e" cm="1" vm="1">
        <f t="array" ref="AG1714">_xlfn.TEXTJOIN(",",TRUE,_xlfn._xlws.FILTER(市町村コード!$B$2:$B$186,ISNUMBER(SEARCH(市町村コード!$B$2:$B$186,K1714))))</f>
        <v>#VALUE!</v>
      </c>
      <c r="AH1714" s="134" t="e" vm="1">
        <v>#VALUE!</v>
      </c>
      <c r="AI1714" s="134" t="str">
        <f t="shared" si="52"/>
        <v/>
      </c>
      <c r="AJ1714" s="134" t="str">
        <f t="shared" si="53"/>
        <v/>
      </c>
      <c r="AK1714" s="134" t="s">
        <v>6911</v>
      </c>
      <c r="AP1714" s="134" t="e" cm="1">
        <f t="array" ref="AP1714">_xlfn.TEXTSPLIT(AO1714,CHAR(10))</f>
        <v>#VALUE!</v>
      </c>
      <c r="BM1714" s="134" t="e">
        <v>#VALUE!</v>
      </c>
    </row>
    <row r="1715" spans="1:74" ht="60" customHeight="1">
      <c r="A1715" s="133"/>
      <c r="B1715" s="133"/>
      <c r="C1715" s="133"/>
      <c r="D1715" s="133"/>
      <c r="E1715" s="133"/>
      <c r="F1715" s="133"/>
      <c r="G1715" s="133"/>
      <c r="H1715" s="133"/>
      <c r="I1715" s="133"/>
      <c r="J1715" s="133"/>
      <c r="K1715" s="133"/>
      <c r="L1715" s="133"/>
      <c r="M1715" s="133"/>
      <c r="N1715" s="133"/>
      <c r="O1715" s="133"/>
      <c r="P1715" s="133"/>
      <c r="Q1715" s="133"/>
      <c r="R1715" s="133"/>
      <c r="S1715" s="133"/>
      <c r="T1715" s="133"/>
      <c r="U1715" s="133"/>
      <c r="V1715" s="133"/>
      <c r="W1715" s="133"/>
      <c r="X1715" s="133"/>
      <c r="Y1715" s="133"/>
      <c r="AB1715" s="134" t="s">
        <v>6911</v>
      </c>
      <c r="AC1715" s="146" t="e" cm="1">
        <f t="array" ref="AC1715">_xlfn.TEXTSPLIT(H1715,CHAR(10))</f>
        <v>#VALUE!</v>
      </c>
      <c r="AD1715" s="146"/>
      <c r="AE1715" s="146" t="e">
        <v>#VALUE!</v>
      </c>
      <c r="AG1715" s="134" t="e" cm="1" vm="1">
        <f t="array" ref="AG1715">_xlfn.TEXTJOIN(",",TRUE,_xlfn._xlws.FILTER(市町村コード!$B$2:$B$186,ISNUMBER(SEARCH(市町村コード!$B$2:$B$186,K1715))))</f>
        <v>#VALUE!</v>
      </c>
      <c r="AH1715" s="134" t="e" vm="1">
        <v>#VALUE!</v>
      </c>
      <c r="AI1715" s="134" t="str">
        <f t="shared" si="52"/>
        <v/>
      </c>
      <c r="AJ1715" s="134" t="str">
        <f t="shared" si="53"/>
        <v/>
      </c>
      <c r="AK1715" s="134" t="s">
        <v>6911</v>
      </c>
      <c r="AO1715" s="133"/>
      <c r="AP1715" s="134" t="e" cm="1">
        <f t="array" ref="AP1715">_xlfn.TEXTSPLIT(AO1715,CHAR(10))</f>
        <v>#VALUE!</v>
      </c>
      <c r="BM1715" s="134" t="e">
        <v>#VALUE!</v>
      </c>
    </row>
    <row r="1716" spans="1:74" ht="12" customHeight="1">
      <c r="A1716" s="133"/>
      <c r="B1716" s="133"/>
      <c r="C1716" s="133"/>
      <c r="D1716" s="133"/>
      <c r="E1716" s="133"/>
      <c r="F1716" s="133"/>
      <c r="G1716" s="133"/>
      <c r="H1716" s="133"/>
      <c r="I1716" s="133"/>
      <c r="J1716" s="133"/>
      <c r="K1716" s="133"/>
      <c r="L1716" s="133"/>
      <c r="M1716" s="133"/>
      <c r="N1716" s="133"/>
      <c r="O1716" s="133"/>
      <c r="P1716" s="133"/>
      <c r="Q1716" s="133"/>
      <c r="R1716" s="133"/>
      <c r="S1716" s="133"/>
      <c r="T1716" s="133"/>
      <c r="U1716" s="133"/>
      <c r="V1716" s="133"/>
      <c r="W1716" s="133"/>
      <c r="X1716" s="133"/>
      <c r="Y1716" s="133"/>
      <c r="AB1716" s="134" t="s">
        <v>6911</v>
      </c>
      <c r="AC1716" s="146" t="e" cm="1">
        <f t="array" ref="AC1716">_xlfn.TEXTSPLIT(H1716,CHAR(10))</f>
        <v>#VALUE!</v>
      </c>
      <c r="AD1716" s="146"/>
      <c r="AE1716" s="146" t="e">
        <v>#VALUE!</v>
      </c>
      <c r="AG1716" s="134" t="e" cm="1" vm="1">
        <f t="array" ref="AG1716">_xlfn.TEXTJOIN(",",TRUE,_xlfn._xlws.FILTER(市町村コード!$B$2:$B$186,ISNUMBER(SEARCH(市町村コード!$B$2:$B$186,K1716))))</f>
        <v>#VALUE!</v>
      </c>
      <c r="AH1716" s="134" t="e" vm="1">
        <v>#VALUE!</v>
      </c>
      <c r="AI1716" s="134" t="str">
        <f t="shared" si="52"/>
        <v/>
      </c>
      <c r="AJ1716" s="134" t="str">
        <f t="shared" si="53"/>
        <v/>
      </c>
      <c r="AK1716" s="134" t="s">
        <v>6911</v>
      </c>
      <c r="AO1716" s="133"/>
      <c r="AP1716" s="134" t="e" cm="1">
        <f t="array" ref="AP1716">_xlfn.TEXTSPLIT(AO1716,CHAR(10))</f>
        <v>#VALUE!</v>
      </c>
      <c r="BM1716" s="134" t="e">
        <v>#VALUE!</v>
      </c>
    </row>
    <row r="1717" spans="1:74" ht="8.1" customHeight="1">
      <c r="A1717" s="133"/>
      <c r="B1717" s="133"/>
      <c r="C1717" s="133"/>
      <c r="D1717" s="133"/>
      <c r="E1717" s="133"/>
      <c r="F1717" s="133"/>
      <c r="G1717" s="133"/>
      <c r="H1717" s="133"/>
      <c r="I1717" s="178" t="s">
        <v>476</v>
      </c>
      <c r="J1717" s="178"/>
      <c r="K1717" s="178"/>
      <c r="L1717" s="133"/>
      <c r="M1717" s="133"/>
      <c r="N1717" s="133"/>
      <c r="O1717" s="133"/>
      <c r="P1717" s="133"/>
      <c r="Q1717" s="133"/>
      <c r="R1717" s="133"/>
      <c r="S1717" s="133"/>
      <c r="T1717" s="133"/>
      <c r="U1717" s="133"/>
      <c r="V1717" s="133"/>
      <c r="W1717" s="133"/>
      <c r="X1717" s="133"/>
      <c r="Y1717" s="133"/>
      <c r="AB1717" s="134" t="s">
        <v>6911</v>
      </c>
      <c r="AC1717" s="146" t="e" cm="1">
        <f t="array" ref="AC1717">_xlfn.TEXTSPLIT(H1717,CHAR(10))</f>
        <v>#VALUE!</v>
      </c>
      <c r="AD1717" s="146"/>
      <c r="AE1717" s="146" t="e">
        <v>#VALUE!</v>
      </c>
      <c r="AG1717" s="134" t="e" cm="1" vm="1">
        <f t="array" ref="AG1717">_xlfn.TEXTJOIN(",",TRUE,_xlfn._xlws.FILTER(市町村コード!$B$2:$B$186,ISNUMBER(SEARCH(市町村コード!$B$2:$B$186,K1717))))</f>
        <v>#VALUE!</v>
      </c>
      <c r="AH1717" s="134" t="e" vm="1">
        <v>#VALUE!</v>
      </c>
      <c r="AI1717" s="134" t="str">
        <f t="shared" si="52"/>
        <v/>
      </c>
      <c r="AJ1717" s="134" t="str">
        <f t="shared" si="53"/>
        <v/>
      </c>
      <c r="AK1717" s="134" t="s">
        <v>6911</v>
      </c>
      <c r="AO1717" s="133"/>
      <c r="AP1717" s="134" t="e" cm="1">
        <f t="array" ref="AP1717">_xlfn.TEXTSPLIT(AO1717,CHAR(10))</f>
        <v>#VALUE!</v>
      </c>
      <c r="BM1717" s="134" t="e">
        <v>#VALUE!</v>
      </c>
    </row>
    <row r="1718" spans="1:74" ht="12" customHeight="1">
      <c r="A1718" s="133"/>
      <c r="B1718" s="179"/>
      <c r="C1718" s="179"/>
      <c r="D1718" s="179"/>
      <c r="E1718" s="179"/>
      <c r="F1718" s="133"/>
      <c r="G1718" s="133"/>
      <c r="H1718" s="133"/>
      <c r="I1718" s="178"/>
      <c r="J1718" s="178"/>
      <c r="K1718" s="178"/>
      <c r="L1718" s="133"/>
      <c r="M1718" s="133"/>
      <c r="N1718" s="133"/>
      <c r="O1718" s="133"/>
      <c r="P1718" s="133"/>
      <c r="Q1718" s="133"/>
      <c r="R1718" s="133"/>
      <c r="S1718" s="133"/>
      <c r="T1718" s="133"/>
      <c r="U1718" s="133"/>
      <c r="V1718" s="133"/>
      <c r="W1718" s="133"/>
      <c r="X1718" s="133"/>
      <c r="Y1718" s="133"/>
      <c r="AB1718" s="134" t="s">
        <v>6911</v>
      </c>
      <c r="AC1718" s="146" t="e" cm="1">
        <f t="array" ref="AC1718">_xlfn.TEXTSPLIT(H1718,CHAR(10))</f>
        <v>#VALUE!</v>
      </c>
      <c r="AD1718" s="146"/>
      <c r="AE1718" s="146" t="e">
        <v>#VALUE!</v>
      </c>
      <c r="AG1718" s="134" t="e" cm="1" vm="1">
        <f t="array" ref="AG1718">_xlfn.TEXTJOIN(",",TRUE,_xlfn._xlws.FILTER(市町村コード!$B$2:$B$186,ISNUMBER(SEARCH(市町村コード!$B$2:$B$186,K1718))))</f>
        <v>#VALUE!</v>
      </c>
      <c r="AH1718" s="134" t="e" vm="1">
        <v>#VALUE!</v>
      </c>
      <c r="AI1718" s="134" t="str">
        <f t="shared" si="52"/>
        <v/>
      </c>
      <c r="AJ1718" s="134" t="str">
        <f t="shared" si="53"/>
        <v/>
      </c>
      <c r="AK1718" s="134" t="s">
        <v>6911</v>
      </c>
      <c r="AO1718" s="133"/>
      <c r="AP1718" s="134" t="e" cm="1">
        <f t="array" ref="AP1718">_xlfn.TEXTSPLIT(AO1718,CHAR(10))</f>
        <v>#VALUE!</v>
      </c>
      <c r="BM1718" s="134" t="e">
        <v>#VALUE!</v>
      </c>
    </row>
    <row r="1719" spans="1:74" ht="14.1" customHeight="1">
      <c r="A1719" s="133"/>
      <c r="B1719" s="133"/>
      <c r="C1719" s="180" t="s">
        <v>477</v>
      </c>
      <c r="D1719" s="180"/>
      <c r="E1719" s="180"/>
      <c r="F1719" s="180"/>
      <c r="G1719" s="180"/>
      <c r="H1719" s="180"/>
      <c r="I1719" s="180"/>
      <c r="J1719" s="180"/>
      <c r="K1719" s="180"/>
      <c r="L1719" s="133"/>
      <c r="M1719" s="133"/>
      <c r="N1719" s="133"/>
      <c r="O1719" s="181" t="s">
        <v>478</v>
      </c>
      <c r="P1719" s="181"/>
      <c r="Q1719" s="181"/>
      <c r="R1719" s="181"/>
      <c r="S1719" s="181"/>
      <c r="T1719" s="135" t="s">
        <v>1245</v>
      </c>
      <c r="U1719" s="136" t="s">
        <v>480</v>
      </c>
      <c r="V1719" s="133"/>
      <c r="W1719" s="133"/>
      <c r="X1719" s="133"/>
      <c r="Y1719" s="133"/>
      <c r="AB1719" s="134" t="s">
        <v>6911</v>
      </c>
      <c r="AC1719" s="146" t="e" cm="1">
        <f t="array" ref="AC1719">_xlfn.TEXTSPLIT(H1719,CHAR(10))</f>
        <v>#VALUE!</v>
      </c>
      <c r="AD1719" s="146"/>
      <c r="AE1719" s="146" t="e">
        <v>#VALUE!</v>
      </c>
      <c r="AG1719" s="134" t="e" cm="1" vm="1">
        <f t="array" ref="AG1719">_xlfn.TEXTJOIN(",",TRUE,_xlfn._xlws.FILTER(市町村コード!$B$2:$B$186,ISNUMBER(SEARCH(市町村コード!$B$2:$B$186,K1719))))</f>
        <v>#VALUE!</v>
      </c>
      <c r="AH1719" s="134" t="e" vm="1">
        <v>#VALUE!</v>
      </c>
      <c r="AI1719" s="134" t="str">
        <f t="shared" si="52"/>
        <v/>
      </c>
      <c r="AJ1719" s="134" t="str">
        <f t="shared" si="53"/>
        <v/>
      </c>
      <c r="AK1719" s="134" t="s">
        <v>6911</v>
      </c>
      <c r="AP1719" s="134" t="e" cm="1">
        <f t="array" ref="AP1719">_xlfn.TEXTSPLIT(AO1719,CHAR(10))</f>
        <v>#VALUE!</v>
      </c>
      <c r="BM1719" s="134" t="e">
        <v>#VALUE!</v>
      </c>
    </row>
    <row r="1720" spans="1:74" ht="0.95" customHeight="1" thickBot="1">
      <c r="A1720" s="133"/>
      <c r="B1720" s="133"/>
      <c r="C1720" s="133"/>
      <c r="D1720" s="133"/>
      <c r="E1720" s="133"/>
      <c r="F1720" s="133"/>
      <c r="G1720" s="133"/>
      <c r="H1720" s="133"/>
      <c r="I1720" s="133"/>
      <c r="J1720" s="133"/>
      <c r="K1720" s="133"/>
      <c r="L1720" s="133"/>
      <c r="M1720" s="133"/>
      <c r="N1720" s="133"/>
      <c r="O1720" s="133"/>
      <c r="P1720" s="133"/>
      <c r="Q1720" s="133"/>
      <c r="R1720" s="133"/>
      <c r="S1720" s="133"/>
      <c r="T1720" s="133"/>
      <c r="U1720" s="133"/>
      <c r="V1720" s="133"/>
      <c r="W1720" s="133"/>
      <c r="X1720" s="133"/>
      <c r="Y1720" s="133"/>
      <c r="AB1720" s="134" t="s">
        <v>6911</v>
      </c>
      <c r="AC1720" s="146" t="e" cm="1">
        <f t="array" ref="AC1720">_xlfn.TEXTSPLIT(H1720,CHAR(10))</f>
        <v>#VALUE!</v>
      </c>
      <c r="AD1720" s="146"/>
      <c r="AE1720" s="146" t="e">
        <v>#VALUE!</v>
      </c>
      <c r="AG1720" s="134" t="e" cm="1" vm="1">
        <f t="array" ref="AG1720">_xlfn.TEXTJOIN(",",TRUE,_xlfn._xlws.FILTER(市町村コード!$B$2:$B$186,ISNUMBER(SEARCH(市町村コード!$B$2:$B$186,K1720))))</f>
        <v>#VALUE!</v>
      </c>
      <c r="AH1720" s="134" t="e" vm="1">
        <v>#VALUE!</v>
      </c>
      <c r="AI1720" s="134" t="str">
        <f t="shared" si="52"/>
        <v/>
      </c>
      <c r="AJ1720" s="134" t="str">
        <f t="shared" si="53"/>
        <v/>
      </c>
      <c r="AK1720" s="134" t="s">
        <v>6911</v>
      </c>
      <c r="AO1720" s="133"/>
      <c r="AP1720" s="134" t="e" cm="1">
        <f t="array" ref="AP1720">_xlfn.TEXTSPLIT(AO1720,CHAR(10))</f>
        <v>#VALUE!</v>
      </c>
      <c r="BM1720" s="134" t="e">
        <v>#VALUE!</v>
      </c>
    </row>
    <row r="1721" spans="1:74" ht="0.95" customHeight="1">
      <c r="A1721" s="133"/>
      <c r="B1721" s="176"/>
      <c r="C1721" s="176"/>
      <c r="D1721" s="176"/>
      <c r="E1721" s="176"/>
      <c r="F1721" s="176"/>
      <c r="G1721" s="176"/>
      <c r="H1721" s="176"/>
      <c r="I1721" s="176"/>
      <c r="J1721" s="176"/>
      <c r="K1721" s="176"/>
      <c r="L1721" s="176"/>
      <c r="M1721" s="176"/>
      <c r="N1721" s="176"/>
      <c r="O1721" s="176"/>
      <c r="P1721" s="176"/>
      <c r="Q1721" s="176"/>
      <c r="R1721" s="176"/>
      <c r="S1721" s="176"/>
      <c r="T1721" s="176"/>
      <c r="U1721" s="176"/>
      <c r="V1721" s="176"/>
      <c r="W1721" s="176"/>
      <c r="X1721" s="133"/>
      <c r="Y1721" s="133"/>
      <c r="AB1721" s="134" t="s">
        <v>6911</v>
      </c>
      <c r="AC1721" s="146" t="e" cm="1">
        <f t="array" ref="AC1721">_xlfn.TEXTSPLIT(H1721,CHAR(10))</f>
        <v>#VALUE!</v>
      </c>
      <c r="AD1721" s="146"/>
      <c r="AE1721" s="146" t="e">
        <v>#VALUE!</v>
      </c>
      <c r="AG1721" s="134" t="e" cm="1" vm="1">
        <f t="array" ref="AG1721">_xlfn.TEXTJOIN(",",TRUE,_xlfn._xlws.FILTER(市町村コード!$B$2:$B$186,ISNUMBER(SEARCH(市町村コード!$B$2:$B$186,K1721))))</f>
        <v>#VALUE!</v>
      </c>
      <c r="AH1721" s="134" t="e" vm="1">
        <v>#VALUE!</v>
      </c>
      <c r="AI1721" s="134" t="str">
        <f t="shared" si="52"/>
        <v/>
      </c>
      <c r="AJ1721" s="134" t="str">
        <f t="shared" si="53"/>
        <v/>
      </c>
      <c r="AK1721" s="134" t="s">
        <v>6911</v>
      </c>
      <c r="AP1721" s="134" t="e" cm="1">
        <f t="array" ref="AP1721">_xlfn.TEXTSPLIT(AO1721,CHAR(10))</f>
        <v>#VALUE!</v>
      </c>
      <c r="BM1721" s="134" t="e">
        <v>#VALUE!</v>
      </c>
    </row>
    <row r="1722" spans="1:74" ht="15.95" customHeight="1" thickBot="1">
      <c r="A1722" s="133"/>
      <c r="B1722" s="137"/>
      <c r="C1722" s="138" t="s">
        <v>481</v>
      </c>
      <c r="D1722" s="137"/>
      <c r="E1722" s="177" t="s">
        <v>482</v>
      </c>
      <c r="F1722" s="177"/>
      <c r="G1722" s="137"/>
      <c r="H1722" s="177" t="s">
        <v>483</v>
      </c>
      <c r="I1722" s="177"/>
      <c r="J1722" s="137"/>
      <c r="K1722" s="177" t="s">
        <v>484</v>
      </c>
      <c r="L1722" s="177"/>
      <c r="M1722" s="137"/>
      <c r="N1722" s="177" t="s">
        <v>485</v>
      </c>
      <c r="O1722" s="177"/>
      <c r="P1722" s="137"/>
      <c r="Q1722" s="139" t="s">
        <v>486</v>
      </c>
      <c r="R1722" s="137"/>
      <c r="S1722" s="177" t="s">
        <v>487</v>
      </c>
      <c r="T1722" s="177"/>
      <c r="U1722" s="177"/>
      <c r="V1722" s="177"/>
      <c r="W1722" s="137"/>
      <c r="X1722" s="133"/>
      <c r="Y1722" s="133"/>
      <c r="AB1722" s="134" t="s">
        <v>482</v>
      </c>
      <c r="AC1722" s="146" t="str" cm="1">
        <f t="array" ref="AC1722">_xlfn.TEXTSPLIT(H1722,CHAR(10))</f>
        <v>事業者名/事業所名</v>
      </c>
      <c r="AD1722" s="146"/>
      <c r="AE1722" s="146" t="s">
        <v>483</v>
      </c>
      <c r="AG1722" s="134" t="e" cm="1" vm="1">
        <f t="array" ref="AG1722">_xlfn.TEXTJOIN(",",TRUE,_xlfn._xlws.FILTER(市町村コード!$B$2:$B$186,ISNUMBER(SEARCH(市町村コード!$B$2:$B$186,K1722))))</f>
        <v>#VALUE!</v>
      </c>
      <c r="AH1722" s="134" t="e" vm="1">
        <v>#VALUE!</v>
      </c>
      <c r="AI1722" s="134" t="str">
        <f t="shared" si="52"/>
        <v/>
      </c>
      <c r="AJ1722" s="134" t="str">
        <f t="shared" si="53"/>
        <v>事業所所在地</v>
      </c>
      <c r="AK1722" s="134" t="s">
        <v>484</v>
      </c>
      <c r="AO1722" s="139" t="s">
        <v>486</v>
      </c>
      <c r="AP1722" s="134" t="str" cm="1">
        <f t="array" ref="AP1722">_xlfn.TEXTSPLIT(AO1722,CHAR(10))</f>
        <v>受理番号</v>
      </c>
      <c r="BM1722" s="134" t="s">
        <v>486</v>
      </c>
    </row>
    <row r="1723" spans="1:74" ht="75" customHeight="1" thickBot="1">
      <c r="A1723" s="133"/>
      <c r="B1723" s="184"/>
      <c r="C1723" s="140" t="s">
        <v>4757</v>
      </c>
      <c r="D1723" s="184"/>
      <c r="E1723" s="174" t="s">
        <v>4758</v>
      </c>
      <c r="F1723" s="174"/>
      <c r="G1723" s="184"/>
      <c r="H1723" s="175" t="s">
        <v>4759</v>
      </c>
      <c r="I1723" s="175"/>
      <c r="J1723" s="184"/>
      <c r="K1723" s="175" t="s">
        <v>4760</v>
      </c>
      <c r="L1723" s="175"/>
      <c r="M1723" s="184"/>
      <c r="N1723" s="182" t="s">
        <v>4761</v>
      </c>
      <c r="O1723" s="182"/>
      <c r="P1723" s="184"/>
      <c r="Q1723" s="141" t="s">
        <v>4762</v>
      </c>
      <c r="R1723" s="184"/>
      <c r="S1723" s="173" t="s">
        <v>4763</v>
      </c>
      <c r="T1723" s="173"/>
      <c r="U1723" s="173"/>
      <c r="V1723" s="173"/>
      <c r="W1723" s="184"/>
      <c r="X1723" s="133"/>
      <c r="Y1723" s="133"/>
      <c r="AB1723" s="134" t="s">
        <v>9728</v>
      </c>
      <c r="AC1723" s="146" t="str" cm="1">
        <f t="array" ref="AC1723:AD1723">_xlfn.TEXTSPLIT(H1723,CHAR(10))</f>
        <v>医療法人社団　圭泉会</v>
      </c>
      <c r="AD1723" s="146" t="str">
        <v>訪問看護ステーション　ちどり</v>
      </c>
      <c r="AE1723" s="146" t="s">
        <v>8653</v>
      </c>
      <c r="AF1723" s="134" t="s">
        <v>8654</v>
      </c>
      <c r="AG1723" s="134" t="str" cm="1">
        <f t="array" ref="AG1723">_xlfn.TEXTJOIN(",",TRUE,_xlfn._xlws.FILTER(市町村コード!$B$2:$B$186,ISNUMBER(SEARCH(市町村コード!$B$2:$B$186,K1723))))</f>
        <v>旭川市</v>
      </c>
      <c r="AH1723" s="134" t="s">
        <v>6715</v>
      </c>
      <c r="AI1723" s="134" t="str">
        <f t="shared" si="52"/>
        <v xml:space="preserve">
旭川市東３条１丁目２番８号ベネッセレビル３階</v>
      </c>
      <c r="AJ1723" s="134" t="str">
        <f t="shared" si="53"/>
        <v>〒070－0023</v>
      </c>
      <c r="AK1723" s="134" t="s">
        <v>7312</v>
      </c>
      <c r="AO1723" s="142" t="s">
        <v>4762</v>
      </c>
      <c r="AP1723" s="134" t="str" cm="1">
        <f t="array" ref="AP1723:AU1723">_xlfn.TEXTSPLIT(AO1723,CHAR(10))</f>
        <v>( 訪看10 )第    110 号</v>
      </c>
      <c r="AQ1723" s="134" t="str">
        <v>( 訪看23 )第   1091 号</v>
      </c>
      <c r="AR1723" s="134" t="str">
        <v>( 訪看34 )第    150 号</v>
      </c>
      <c r="AS1723" s="134" t="str">
        <v>( 訪ベⅠ１ )第    103 号</v>
      </c>
      <c r="AT1723" s="134" t="str">
        <v>( 訪ベⅠ１注 )第    320 号</v>
      </c>
      <c r="AU1723" s="134" t="str">
        <v>( 訪看40 )第    289 号</v>
      </c>
      <c r="BM1723" s="134" t="s">
        <v>14015</v>
      </c>
      <c r="BN1723" s="134" t="s">
        <v>14016</v>
      </c>
      <c r="BO1723" s="134" t="s">
        <v>14017</v>
      </c>
      <c r="BP1723" s="134" t="s">
        <v>14018</v>
      </c>
      <c r="BQ1723" s="134" t="s">
        <v>14019</v>
      </c>
      <c r="BR1723" s="134" t="s">
        <v>14020</v>
      </c>
    </row>
    <row r="1724" spans="1:74" ht="45.95" customHeight="1" thickBot="1">
      <c r="A1724" s="133"/>
      <c r="B1724" s="184"/>
      <c r="C1724" s="140" t="s">
        <v>4764</v>
      </c>
      <c r="D1724" s="184"/>
      <c r="E1724" s="174" t="s">
        <v>4765</v>
      </c>
      <c r="F1724" s="174"/>
      <c r="G1724" s="184"/>
      <c r="H1724" s="175" t="s">
        <v>4766</v>
      </c>
      <c r="I1724" s="175"/>
      <c r="J1724" s="184"/>
      <c r="K1724" s="175" t="s">
        <v>4767</v>
      </c>
      <c r="L1724" s="175"/>
      <c r="M1724" s="184"/>
      <c r="N1724" s="182" t="s">
        <v>4768</v>
      </c>
      <c r="O1724" s="182"/>
      <c r="P1724" s="184"/>
      <c r="Q1724" s="141" t="s">
        <v>4769</v>
      </c>
      <c r="R1724" s="184"/>
      <c r="S1724" s="173" t="s">
        <v>4770</v>
      </c>
      <c r="T1724" s="173"/>
      <c r="U1724" s="173"/>
      <c r="V1724" s="173"/>
      <c r="W1724" s="184"/>
      <c r="X1724" s="133"/>
      <c r="Y1724" s="133"/>
      <c r="AB1724" s="134" t="s">
        <v>9729</v>
      </c>
      <c r="AC1724" s="146" t="str" cm="1">
        <f t="array" ref="AC1724:AD1724">_xlfn.TEXTSPLIT(H1724,CHAR(10))</f>
        <v>株式会社　明るい介護</v>
      </c>
      <c r="AD1724" s="146" t="str">
        <v>訪問看護ステーション　たんぽぽ</v>
      </c>
      <c r="AE1724" s="146" t="s">
        <v>8655</v>
      </c>
      <c r="AF1724" s="134" t="s">
        <v>8656</v>
      </c>
      <c r="AG1724" s="134" t="str" cm="1">
        <f t="array" ref="AG1724">_xlfn.TEXTJOIN(",",TRUE,_xlfn._xlws.FILTER(市町村コード!$B$2:$B$186,ISNUMBER(SEARCH(市町村コード!$B$2:$B$186,K1724))))</f>
        <v>旭川市</v>
      </c>
      <c r="AH1724" s="134" t="s">
        <v>6715</v>
      </c>
      <c r="AI1724" s="134" t="str">
        <f t="shared" si="52"/>
        <v xml:space="preserve">
旭川市永山８条１３丁目８－２３</v>
      </c>
      <c r="AJ1724" s="134" t="str">
        <f t="shared" si="53"/>
        <v>〒079－8418</v>
      </c>
      <c r="AK1724" s="134" t="s">
        <v>7313</v>
      </c>
      <c r="AO1724" s="142" t="s">
        <v>4769</v>
      </c>
      <c r="AP1724" s="134" t="str" cm="1">
        <f t="array" ref="AP1724:AR1724">_xlfn.TEXTSPLIT(AO1724,CHAR(10))</f>
        <v>( 訪看23 )第    342 号</v>
      </c>
      <c r="AQ1724" s="134" t="str">
        <v>( 訪看25 )第    440 号</v>
      </c>
      <c r="AR1724" s="134" t="str">
        <v>( 訪看41 )第    253 号</v>
      </c>
      <c r="BM1724" s="134" t="s">
        <v>14021</v>
      </c>
      <c r="BN1724" s="134" t="s">
        <v>14022</v>
      </c>
      <c r="BO1724" s="134" t="s">
        <v>14023</v>
      </c>
    </row>
    <row r="1725" spans="1:74" ht="111" customHeight="1" thickBot="1">
      <c r="A1725" s="133"/>
      <c r="B1725" s="184"/>
      <c r="C1725" s="140" t="s">
        <v>4771</v>
      </c>
      <c r="D1725" s="184"/>
      <c r="E1725" s="174" t="s">
        <v>4772</v>
      </c>
      <c r="F1725" s="174"/>
      <c r="G1725" s="184"/>
      <c r="H1725" s="175" t="s">
        <v>4773</v>
      </c>
      <c r="I1725" s="175"/>
      <c r="J1725" s="184"/>
      <c r="K1725" s="175" t="s">
        <v>4774</v>
      </c>
      <c r="L1725" s="175"/>
      <c r="M1725" s="184"/>
      <c r="N1725" s="182" t="s">
        <v>4775</v>
      </c>
      <c r="O1725" s="182"/>
      <c r="P1725" s="184"/>
      <c r="Q1725" s="141" t="s">
        <v>4776</v>
      </c>
      <c r="R1725" s="184"/>
      <c r="S1725" s="173" t="s">
        <v>4777</v>
      </c>
      <c r="T1725" s="173"/>
      <c r="U1725" s="173"/>
      <c r="V1725" s="173"/>
      <c r="W1725" s="184"/>
      <c r="X1725" s="133"/>
      <c r="Y1725" s="133"/>
      <c r="AB1725" s="134" t="s">
        <v>9730</v>
      </c>
      <c r="AC1725" s="146" t="str" cm="1">
        <f t="array" ref="AC1725:AD1725">_xlfn.TEXTSPLIT(H1725,CHAR(10))</f>
        <v>株式会社　はんど</v>
      </c>
      <c r="AD1725" s="146" t="str">
        <v>はんどリハビリ訪問看護ステーション</v>
      </c>
      <c r="AE1725" s="146" t="s">
        <v>8657</v>
      </c>
      <c r="AF1725" s="134" t="s">
        <v>8658</v>
      </c>
      <c r="AG1725" s="134" t="str" cm="1">
        <f t="array" ref="AG1725">_xlfn.TEXTJOIN(",",TRUE,_xlfn._xlws.FILTER(市町村コード!$B$2:$B$186,ISNUMBER(SEARCH(市町村コード!$B$2:$B$186,K1725))))</f>
        <v>旭川市</v>
      </c>
      <c r="AH1725" s="134" t="s">
        <v>6715</v>
      </c>
      <c r="AI1725" s="134" t="str">
        <f t="shared" si="52"/>
        <v xml:space="preserve">
旭川市豊岡４条８丁目１番２号</v>
      </c>
      <c r="AJ1725" s="134" t="str">
        <f t="shared" si="53"/>
        <v>〒078－8234</v>
      </c>
      <c r="AK1725" s="134" t="s">
        <v>7314</v>
      </c>
      <c r="AO1725" s="142" t="s">
        <v>4776</v>
      </c>
      <c r="AP1725" s="134" t="str" cm="1">
        <f t="array" ref="AP1725:AY1725">_xlfn.TEXTSPLIT(AO1725,CHAR(10))</f>
        <v>( 訪看10 )第    682 号</v>
      </c>
      <c r="AQ1725" s="134" t="str">
        <v>( 訪看23 )第   1144 号</v>
      </c>
      <c r="AR1725" s="134" t="str">
        <v>( 訪看24 )第    919 号</v>
      </c>
      <c r="AS1725" s="134" t="str">
        <v>( 訪看25 )第    990 号</v>
      </c>
      <c r="AT1725" s="134" t="str">
        <v>( 訪看27 )第    378 号</v>
      </c>
      <c r="AU1725" s="134" t="str">
        <v>( 訪看28 )第    252 号</v>
      </c>
      <c r="AV1725" s="134" t="str">
        <v>( 訪看34 )第    277 号</v>
      </c>
      <c r="AW1725" s="134" t="str">
        <v>( 訪ベⅠ１ )第    105 号</v>
      </c>
      <c r="AX1725" s="134" t="str">
        <v>( 訪ベⅠ１注 )第     69 号</v>
      </c>
      <c r="AY1725" s="134" t="str">
        <v>( 訪看40 )第    505 号</v>
      </c>
      <c r="BM1725" s="134" t="s">
        <v>14024</v>
      </c>
      <c r="BN1725" s="134" t="s">
        <v>14025</v>
      </c>
      <c r="BO1725" s="134" t="s">
        <v>14026</v>
      </c>
      <c r="BP1725" s="134" t="s">
        <v>14027</v>
      </c>
      <c r="BQ1725" s="134" t="s">
        <v>14028</v>
      </c>
      <c r="BR1725" s="134" t="s">
        <v>14029</v>
      </c>
      <c r="BS1725" s="134" t="s">
        <v>14030</v>
      </c>
      <c r="BT1725" s="134" t="s">
        <v>14031</v>
      </c>
      <c r="BU1725" s="134" t="s">
        <v>14032</v>
      </c>
      <c r="BV1725" s="134" t="s">
        <v>14033</v>
      </c>
    </row>
    <row r="1726" spans="1:74" ht="93" customHeight="1" thickBot="1">
      <c r="A1726" s="133"/>
      <c r="B1726" s="184"/>
      <c r="C1726" s="140" t="s">
        <v>4778</v>
      </c>
      <c r="D1726" s="184"/>
      <c r="E1726" s="174" t="s">
        <v>4779</v>
      </c>
      <c r="F1726" s="174"/>
      <c r="G1726" s="184"/>
      <c r="H1726" s="175" t="s">
        <v>4780</v>
      </c>
      <c r="I1726" s="175"/>
      <c r="J1726" s="184"/>
      <c r="K1726" s="175" t="s">
        <v>4781</v>
      </c>
      <c r="L1726" s="175"/>
      <c r="M1726" s="184"/>
      <c r="N1726" s="182" t="s">
        <v>4782</v>
      </c>
      <c r="O1726" s="182"/>
      <c r="P1726" s="184"/>
      <c r="Q1726" s="141" t="s">
        <v>4783</v>
      </c>
      <c r="R1726" s="184"/>
      <c r="S1726" s="173" t="s">
        <v>4784</v>
      </c>
      <c r="T1726" s="173"/>
      <c r="U1726" s="173"/>
      <c r="V1726" s="173"/>
      <c r="W1726" s="184"/>
      <c r="X1726" s="133"/>
      <c r="Y1726" s="133"/>
      <c r="AB1726" s="134" t="s">
        <v>9731</v>
      </c>
      <c r="AC1726" s="146" t="str" cm="1">
        <f t="array" ref="AC1726:AD1726">_xlfn.TEXTSPLIT(H1726,CHAR(10))</f>
        <v>医療法人社団ささえる医療研究所</v>
      </c>
      <c r="AD1726" s="146" t="str">
        <v>訪問看護ステーションむらかみさん</v>
      </c>
      <c r="AE1726" s="146" t="s">
        <v>8455</v>
      </c>
      <c r="AF1726" s="134" t="s">
        <v>8659</v>
      </c>
      <c r="AG1726" s="134" t="str" cm="1">
        <f t="array" ref="AG1726">_xlfn.TEXTJOIN(",",TRUE,_xlfn._xlws.FILTER(市町村コード!$B$2:$B$186,ISNUMBER(SEARCH(市町村コード!$B$2:$B$186,K1726))))</f>
        <v>旭川市</v>
      </c>
      <c r="AH1726" s="134" t="s">
        <v>6715</v>
      </c>
      <c r="AI1726" s="134" t="str">
        <f t="shared" si="52"/>
        <v xml:space="preserve">
旭川市神楽岡９条３丁目４番７号</v>
      </c>
      <c r="AJ1726" s="134" t="str">
        <f t="shared" si="53"/>
        <v>〒078－8319</v>
      </c>
      <c r="AK1726" s="134" t="s">
        <v>7315</v>
      </c>
      <c r="AO1726" s="142" t="s">
        <v>4783</v>
      </c>
      <c r="AP1726" s="134" t="str" cm="1">
        <f t="array" ref="AP1726:AW1726">_xlfn.TEXTSPLIT(AO1726,CHAR(10))</f>
        <v>( 訪看10 )第    247 号</v>
      </c>
      <c r="AQ1726" s="134" t="str">
        <v>( 訪看23 )第    382 号</v>
      </c>
      <c r="AR1726" s="134" t="str">
        <v>( 訪看25 )第    482 号</v>
      </c>
      <c r="AS1726" s="134" t="str">
        <v>( 訪看34 )第    420 号</v>
      </c>
      <c r="AT1726" s="134" t="str">
        <v>( 訪看37 )第     13 号</v>
      </c>
      <c r="AU1726" s="134" t="str">
        <v>( 訪ベⅠ１ )第    369 号</v>
      </c>
      <c r="AV1726" s="134" t="str">
        <v>( 訪ベⅠ１注 )第     59 号</v>
      </c>
      <c r="AW1726" s="134" t="str">
        <v>( 訪看40 )第    193 号</v>
      </c>
      <c r="BM1726" s="134" t="s">
        <v>14034</v>
      </c>
      <c r="BN1726" s="134" t="s">
        <v>14035</v>
      </c>
      <c r="BO1726" s="134" t="s">
        <v>14036</v>
      </c>
      <c r="BP1726" s="134" t="s">
        <v>14037</v>
      </c>
      <c r="BQ1726" s="134" t="s">
        <v>14038</v>
      </c>
      <c r="BR1726" s="134" t="s">
        <v>14039</v>
      </c>
      <c r="BS1726" s="134" t="s">
        <v>14040</v>
      </c>
      <c r="BT1726" s="134" t="s">
        <v>14041</v>
      </c>
    </row>
    <row r="1727" spans="1:74" ht="129" customHeight="1" thickBot="1">
      <c r="A1727" s="133"/>
      <c r="B1727" s="184"/>
      <c r="C1727" s="140" t="s">
        <v>4785</v>
      </c>
      <c r="D1727" s="184"/>
      <c r="E1727" s="174" t="s">
        <v>4786</v>
      </c>
      <c r="F1727" s="174"/>
      <c r="G1727" s="184"/>
      <c r="H1727" s="175" t="s">
        <v>4787</v>
      </c>
      <c r="I1727" s="175"/>
      <c r="J1727" s="184"/>
      <c r="K1727" s="175" t="s">
        <v>4788</v>
      </c>
      <c r="L1727" s="175"/>
      <c r="M1727" s="184"/>
      <c r="N1727" s="182" t="s">
        <v>4789</v>
      </c>
      <c r="O1727" s="182"/>
      <c r="P1727" s="184"/>
      <c r="Q1727" s="141" t="s">
        <v>4790</v>
      </c>
      <c r="R1727" s="184"/>
      <c r="S1727" s="173" t="s">
        <v>4791</v>
      </c>
      <c r="T1727" s="173"/>
      <c r="U1727" s="173"/>
      <c r="V1727" s="173"/>
      <c r="W1727" s="184"/>
      <c r="X1727" s="133"/>
      <c r="Y1727" s="133"/>
      <c r="AB1727" s="134" t="s">
        <v>9732</v>
      </c>
      <c r="AC1727" s="146" t="str" cm="1">
        <f t="array" ref="AC1727:AD1727">_xlfn.TEXTSPLIT(H1727,CHAR(10))</f>
        <v>株式会社輝</v>
      </c>
      <c r="AD1727" s="146" t="str">
        <v>訪問看護ステーション養刻館</v>
      </c>
      <c r="AE1727" s="146" t="s">
        <v>8078</v>
      </c>
      <c r="AF1727" s="134" t="s">
        <v>8660</v>
      </c>
      <c r="AG1727" s="134" t="str" cm="1">
        <f t="array" ref="AG1727">_xlfn.TEXTJOIN(",",TRUE,_xlfn._xlws.FILTER(市町村コード!$B$2:$B$186,ISNUMBER(SEARCH(市町村コード!$B$2:$B$186,K1727))))</f>
        <v>旭川市</v>
      </c>
      <c r="AH1727" s="134" t="s">
        <v>6715</v>
      </c>
      <c r="AI1727" s="134" t="str">
        <f t="shared" si="52"/>
        <v xml:space="preserve">
旭川市永山９条２丁目１－２８</v>
      </c>
      <c r="AJ1727" s="134" t="str">
        <f t="shared" si="53"/>
        <v>〒079－8419</v>
      </c>
      <c r="AK1727" s="134" t="s">
        <v>7316</v>
      </c>
      <c r="AO1727" s="142" t="s">
        <v>4790</v>
      </c>
      <c r="AP1727" s="134" t="str" cm="1">
        <f t="array" ref="AP1727:AY1727">_xlfn.TEXTSPLIT(AO1727,CHAR(10))</f>
        <v>( 訪看10 )第    249 号</v>
      </c>
      <c r="AQ1727" s="134" t="str">
        <v>( 訪看24 )第    452 号</v>
      </c>
      <c r="AR1727" s="134" t="str">
        <v>( 訪看25 )第    547 号</v>
      </c>
      <c r="AS1727" s="134" t="str">
        <v>( 訪看27 )第    176 号</v>
      </c>
      <c r="AT1727" s="134" t="str">
        <v>( 訪看28 )第    104 号</v>
      </c>
      <c r="AU1727" s="134" t="str">
        <v>( 訪ベⅠ１ )第     28 号</v>
      </c>
      <c r="AV1727" s="134" t="str">
        <v>( 訪ベⅠ１注 )第     30 号</v>
      </c>
      <c r="AW1727" s="134" t="str">
        <v>( 訪ベⅡ１８ )第      8 号</v>
      </c>
      <c r="AX1727" s="134" t="str">
        <v>( 訪ベⅡ１８注 )第      5 号</v>
      </c>
      <c r="AY1727" s="134" t="str">
        <v>( 訪看41 )第    254 号</v>
      </c>
      <c r="BM1727" s="134" t="s">
        <v>14042</v>
      </c>
      <c r="BN1727" s="134" t="s">
        <v>14043</v>
      </c>
      <c r="BO1727" s="134" t="s">
        <v>14044</v>
      </c>
      <c r="BP1727" s="134" t="s">
        <v>14045</v>
      </c>
      <c r="BQ1727" s="134" t="s">
        <v>14046</v>
      </c>
      <c r="BR1727" s="134" t="s">
        <v>14047</v>
      </c>
      <c r="BS1727" s="134" t="s">
        <v>14048</v>
      </c>
      <c r="BT1727" s="134" t="s">
        <v>14049</v>
      </c>
      <c r="BU1727" s="134" t="s">
        <v>14050</v>
      </c>
      <c r="BV1727" s="134" t="s">
        <v>14051</v>
      </c>
    </row>
    <row r="1728" spans="1:74" ht="15.95" customHeight="1" thickBot="1">
      <c r="A1728" s="133"/>
      <c r="B1728" s="184"/>
      <c r="C1728" s="133"/>
      <c r="D1728" s="184"/>
      <c r="E1728" s="133"/>
      <c r="F1728" s="133"/>
      <c r="G1728" s="184"/>
      <c r="H1728" s="133"/>
      <c r="I1728" s="133"/>
      <c r="J1728" s="184"/>
      <c r="K1728" s="133"/>
      <c r="L1728" s="133"/>
      <c r="M1728" s="184"/>
      <c r="N1728" s="133"/>
      <c r="O1728" s="133"/>
      <c r="P1728" s="184"/>
      <c r="Q1728" s="133"/>
      <c r="R1728" s="184"/>
      <c r="S1728" s="133"/>
      <c r="T1728" s="133"/>
      <c r="U1728" s="133"/>
      <c r="V1728" s="133"/>
      <c r="W1728" s="184"/>
      <c r="X1728" s="133"/>
      <c r="Y1728" s="133"/>
      <c r="AB1728" s="134" t="s">
        <v>6911</v>
      </c>
      <c r="AC1728" s="146" t="e" cm="1">
        <f t="array" ref="AC1728">_xlfn.TEXTSPLIT(H1728,CHAR(10))</f>
        <v>#VALUE!</v>
      </c>
      <c r="AD1728" s="146"/>
      <c r="AE1728" s="146" t="e">
        <v>#VALUE!</v>
      </c>
      <c r="AG1728" s="134" t="e" cm="1" vm="1">
        <f t="array" ref="AG1728">_xlfn.TEXTJOIN(",",TRUE,_xlfn._xlws.FILTER(市町村コード!$B$2:$B$186,ISNUMBER(SEARCH(市町村コード!$B$2:$B$186,K1728))))</f>
        <v>#VALUE!</v>
      </c>
      <c r="AH1728" s="134" t="e" vm="1">
        <v>#VALUE!</v>
      </c>
      <c r="AI1728" s="134" t="str">
        <f t="shared" si="52"/>
        <v/>
      </c>
      <c r="AJ1728" s="134" t="str">
        <f t="shared" si="53"/>
        <v/>
      </c>
      <c r="AK1728" s="134" t="s">
        <v>6911</v>
      </c>
      <c r="AO1728" s="133"/>
      <c r="AP1728" s="134" t="e" cm="1">
        <f t="array" ref="AP1728">_xlfn.TEXTSPLIT(AO1728,CHAR(10))</f>
        <v>#VALUE!</v>
      </c>
      <c r="BM1728" s="134" t="e">
        <v>#VALUE!</v>
      </c>
    </row>
    <row r="1729" spans="1:72" ht="0.95" customHeight="1">
      <c r="A1729" s="133"/>
      <c r="B1729" s="183"/>
      <c r="C1729" s="183"/>
      <c r="D1729" s="183"/>
      <c r="E1729" s="183"/>
      <c r="F1729" s="183"/>
      <c r="G1729" s="183"/>
      <c r="H1729" s="183"/>
      <c r="I1729" s="183"/>
      <c r="J1729" s="183"/>
      <c r="K1729" s="183"/>
      <c r="L1729" s="183"/>
      <c r="M1729" s="183"/>
      <c r="N1729" s="183"/>
      <c r="O1729" s="183"/>
      <c r="P1729" s="183"/>
      <c r="Q1729" s="183"/>
      <c r="R1729" s="183"/>
      <c r="S1729" s="183"/>
      <c r="T1729" s="183"/>
      <c r="U1729" s="183"/>
      <c r="V1729" s="183"/>
      <c r="W1729" s="133"/>
      <c r="X1729" s="133"/>
      <c r="Y1729" s="133"/>
      <c r="AB1729" s="134" t="s">
        <v>6911</v>
      </c>
      <c r="AC1729" s="146" t="e" cm="1">
        <f t="array" ref="AC1729">_xlfn.TEXTSPLIT(H1729,CHAR(10))</f>
        <v>#VALUE!</v>
      </c>
      <c r="AD1729" s="146"/>
      <c r="AE1729" s="146" t="e">
        <v>#VALUE!</v>
      </c>
      <c r="AG1729" s="134" t="e" cm="1" vm="1">
        <f t="array" ref="AG1729">_xlfn.TEXTJOIN(",",TRUE,_xlfn._xlws.FILTER(市町村コード!$B$2:$B$186,ISNUMBER(SEARCH(市町村コード!$B$2:$B$186,K1729))))</f>
        <v>#VALUE!</v>
      </c>
      <c r="AH1729" s="134" t="e" vm="1">
        <v>#VALUE!</v>
      </c>
      <c r="AI1729" s="134" t="str">
        <f t="shared" si="52"/>
        <v/>
      </c>
      <c r="AJ1729" s="134" t="str">
        <f t="shared" si="53"/>
        <v/>
      </c>
      <c r="AK1729" s="134" t="s">
        <v>6911</v>
      </c>
      <c r="AP1729" s="134" t="e" cm="1">
        <f t="array" ref="AP1729">_xlfn.TEXTSPLIT(AO1729,CHAR(10))</f>
        <v>#VALUE!</v>
      </c>
      <c r="BM1729" s="134" t="e">
        <v>#VALUE!</v>
      </c>
    </row>
    <row r="1730" spans="1:72" ht="60" customHeight="1">
      <c r="A1730" s="133"/>
      <c r="B1730" s="133"/>
      <c r="C1730" s="133"/>
      <c r="D1730" s="133"/>
      <c r="E1730" s="133"/>
      <c r="F1730" s="133"/>
      <c r="G1730" s="133"/>
      <c r="H1730" s="133"/>
      <c r="I1730" s="133"/>
      <c r="J1730" s="133"/>
      <c r="K1730" s="133"/>
      <c r="L1730" s="133"/>
      <c r="M1730" s="133"/>
      <c r="N1730" s="133"/>
      <c r="O1730" s="133"/>
      <c r="P1730" s="133"/>
      <c r="Q1730" s="133"/>
      <c r="R1730" s="133"/>
      <c r="S1730" s="133"/>
      <c r="T1730" s="133"/>
      <c r="U1730" s="133"/>
      <c r="V1730" s="133"/>
      <c r="W1730" s="133"/>
      <c r="X1730" s="133"/>
      <c r="Y1730" s="133"/>
      <c r="AB1730" s="134" t="s">
        <v>6911</v>
      </c>
      <c r="AC1730" s="146" t="e" cm="1">
        <f t="array" ref="AC1730">_xlfn.TEXTSPLIT(H1730,CHAR(10))</f>
        <v>#VALUE!</v>
      </c>
      <c r="AD1730" s="146"/>
      <c r="AE1730" s="146" t="e">
        <v>#VALUE!</v>
      </c>
      <c r="AG1730" s="134" t="e" cm="1" vm="1">
        <f t="array" ref="AG1730">_xlfn.TEXTJOIN(",",TRUE,_xlfn._xlws.FILTER(市町村コード!$B$2:$B$186,ISNUMBER(SEARCH(市町村コード!$B$2:$B$186,K1730))))</f>
        <v>#VALUE!</v>
      </c>
      <c r="AH1730" s="134" t="e" vm="1">
        <v>#VALUE!</v>
      </c>
      <c r="AI1730" s="134" t="str">
        <f t="shared" si="52"/>
        <v/>
      </c>
      <c r="AJ1730" s="134" t="str">
        <f t="shared" si="53"/>
        <v/>
      </c>
      <c r="AK1730" s="134" t="s">
        <v>6911</v>
      </c>
      <c r="AO1730" s="133"/>
      <c r="AP1730" s="134" t="e" cm="1">
        <f t="array" ref="AP1730">_xlfn.TEXTSPLIT(AO1730,CHAR(10))</f>
        <v>#VALUE!</v>
      </c>
      <c r="BM1730" s="134" t="e">
        <v>#VALUE!</v>
      </c>
    </row>
    <row r="1731" spans="1:72" ht="12" customHeight="1">
      <c r="A1731" s="133"/>
      <c r="B1731" s="133"/>
      <c r="C1731" s="133"/>
      <c r="D1731" s="133"/>
      <c r="E1731" s="133"/>
      <c r="F1731" s="133"/>
      <c r="G1731" s="133"/>
      <c r="H1731" s="133"/>
      <c r="I1731" s="133"/>
      <c r="J1731" s="133"/>
      <c r="K1731" s="133"/>
      <c r="L1731" s="133"/>
      <c r="M1731" s="133"/>
      <c r="N1731" s="133"/>
      <c r="O1731" s="133"/>
      <c r="P1731" s="133"/>
      <c r="Q1731" s="133"/>
      <c r="R1731" s="133"/>
      <c r="S1731" s="133"/>
      <c r="T1731" s="133"/>
      <c r="U1731" s="133"/>
      <c r="V1731" s="133"/>
      <c r="W1731" s="133"/>
      <c r="X1731" s="133"/>
      <c r="Y1731" s="133"/>
      <c r="AB1731" s="134" t="s">
        <v>6911</v>
      </c>
      <c r="AC1731" s="146" t="e" cm="1">
        <f t="array" ref="AC1731">_xlfn.TEXTSPLIT(H1731,CHAR(10))</f>
        <v>#VALUE!</v>
      </c>
      <c r="AD1731" s="146"/>
      <c r="AE1731" s="146" t="e">
        <v>#VALUE!</v>
      </c>
      <c r="AG1731" s="134" t="e" cm="1" vm="1">
        <f t="array" ref="AG1731">_xlfn.TEXTJOIN(",",TRUE,_xlfn._xlws.FILTER(市町村コード!$B$2:$B$186,ISNUMBER(SEARCH(市町村コード!$B$2:$B$186,K1731))))</f>
        <v>#VALUE!</v>
      </c>
      <c r="AH1731" s="134" t="e" vm="1">
        <v>#VALUE!</v>
      </c>
      <c r="AI1731" s="134" t="str">
        <f t="shared" si="52"/>
        <v/>
      </c>
      <c r="AJ1731" s="134" t="str">
        <f t="shared" si="53"/>
        <v/>
      </c>
      <c r="AK1731" s="134" t="s">
        <v>6911</v>
      </c>
      <c r="AO1731" s="133"/>
      <c r="AP1731" s="134" t="e" cm="1">
        <f t="array" ref="AP1731">_xlfn.TEXTSPLIT(AO1731,CHAR(10))</f>
        <v>#VALUE!</v>
      </c>
      <c r="BM1731" s="134" t="e">
        <v>#VALUE!</v>
      </c>
    </row>
    <row r="1732" spans="1:72" ht="8.1" customHeight="1">
      <c r="A1732" s="133"/>
      <c r="B1732" s="133"/>
      <c r="C1732" s="133"/>
      <c r="D1732" s="133"/>
      <c r="E1732" s="133"/>
      <c r="F1732" s="133"/>
      <c r="G1732" s="133"/>
      <c r="H1732" s="133"/>
      <c r="I1732" s="178" t="s">
        <v>476</v>
      </c>
      <c r="J1732" s="178"/>
      <c r="K1732" s="178"/>
      <c r="L1732" s="133"/>
      <c r="M1732" s="133"/>
      <c r="N1732" s="133"/>
      <c r="O1732" s="133"/>
      <c r="P1732" s="133"/>
      <c r="Q1732" s="133"/>
      <c r="R1732" s="133"/>
      <c r="S1732" s="133"/>
      <c r="T1732" s="133"/>
      <c r="U1732" s="133"/>
      <c r="V1732" s="133"/>
      <c r="W1732" s="133"/>
      <c r="X1732" s="133"/>
      <c r="Y1732" s="133"/>
      <c r="AB1732" s="134" t="s">
        <v>6911</v>
      </c>
      <c r="AC1732" s="146" t="e" cm="1">
        <f t="array" ref="AC1732">_xlfn.TEXTSPLIT(H1732,CHAR(10))</f>
        <v>#VALUE!</v>
      </c>
      <c r="AD1732" s="146"/>
      <c r="AE1732" s="146" t="e">
        <v>#VALUE!</v>
      </c>
      <c r="AG1732" s="134" t="e" cm="1" vm="1">
        <f t="array" ref="AG1732">_xlfn.TEXTJOIN(",",TRUE,_xlfn._xlws.FILTER(市町村コード!$B$2:$B$186,ISNUMBER(SEARCH(市町村コード!$B$2:$B$186,K1732))))</f>
        <v>#VALUE!</v>
      </c>
      <c r="AH1732" s="134" t="e" vm="1">
        <v>#VALUE!</v>
      </c>
      <c r="AI1732" s="134" t="str">
        <f t="shared" si="52"/>
        <v/>
      </c>
      <c r="AJ1732" s="134" t="str">
        <f t="shared" si="53"/>
        <v/>
      </c>
      <c r="AK1732" s="134" t="s">
        <v>6911</v>
      </c>
      <c r="AO1732" s="133"/>
      <c r="AP1732" s="134" t="e" cm="1">
        <f t="array" ref="AP1732">_xlfn.TEXTSPLIT(AO1732,CHAR(10))</f>
        <v>#VALUE!</v>
      </c>
      <c r="BM1732" s="134" t="e">
        <v>#VALUE!</v>
      </c>
    </row>
    <row r="1733" spans="1:72" ht="12" customHeight="1">
      <c r="A1733" s="133"/>
      <c r="B1733" s="179"/>
      <c r="C1733" s="179"/>
      <c r="D1733" s="179"/>
      <c r="E1733" s="179"/>
      <c r="F1733" s="133"/>
      <c r="G1733" s="133"/>
      <c r="H1733" s="133"/>
      <c r="I1733" s="178"/>
      <c r="J1733" s="178"/>
      <c r="K1733" s="178"/>
      <c r="L1733" s="133"/>
      <c r="M1733" s="133"/>
      <c r="N1733" s="133"/>
      <c r="O1733" s="133"/>
      <c r="P1733" s="133"/>
      <c r="Q1733" s="133"/>
      <c r="R1733" s="133"/>
      <c r="S1733" s="133"/>
      <c r="T1733" s="133"/>
      <c r="U1733" s="133"/>
      <c r="V1733" s="133"/>
      <c r="W1733" s="133"/>
      <c r="X1733" s="133"/>
      <c r="Y1733" s="133"/>
      <c r="AB1733" s="134" t="s">
        <v>6911</v>
      </c>
      <c r="AC1733" s="146" t="e" cm="1">
        <f t="array" ref="AC1733">_xlfn.TEXTSPLIT(H1733,CHAR(10))</f>
        <v>#VALUE!</v>
      </c>
      <c r="AD1733" s="146"/>
      <c r="AE1733" s="146" t="e">
        <v>#VALUE!</v>
      </c>
      <c r="AG1733" s="134" t="e" cm="1" vm="1">
        <f t="array" ref="AG1733">_xlfn.TEXTJOIN(",",TRUE,_xlfn._xlws.FILTER(市町村コード!$B$2:$B$186,ISNUMBER(SEARCH(市町村コード!$B$2:$B$186,K1733))))</f>
        <v>#VALUE!</v>
      </c>
      <c r="AH1733" s="134" t="e" vm="1">
        <v>#VALUE!</v>
      </c>
      <c r="AI1733" s="134" t="str">
        <f t="shared" si="52"/>
        <v/>
      </c>
      <c r="AJ1733" s="134" t="str">
        <f t="shared" si="53"/>
        <v/>
      </c>
      <c r="AK1733" s="134" t="s">
        <v>6911</v>
      </c>
      <c r="AO1733" s="133"/>
      <c r="AP1733" s="134" t="e" cm="1">
        <f t="array" ref="AP1733">_xlfn.TEXTSPLIT(AO1733,CHAR(10))</f>
        <v>#VALUE!</v>
      </c>
      <c r="BM1733" s="134" t="e">
        <v>#VALUE!</v>
      </c>
    </row>
    <row r="1734" spans="1:72" ht="14.1" customHeight="1">
      <c r="A1734" s="133"/>
      <c r="B1734" s="133"/>
      <c r="C1734" s="180" t="s">
        <v>477</v>
      </c>
      <c r="D1734" s="180"/>
      <c r="E1734" s="180"/>
      <c r="F1734" s="180"/>
      <c r="G1734" s="180"/>
      <c r="H1734" s="180"/>
      <c r="I1734" s="180"/>
      <c r="J1734" s="180"/>
      <c r="K1734" s="180"/>
      <c r="L1734" s="133"/>
      <c r="M1734" s="133"/>
      <c r="N1734" s="133"/>
      <c r="O1734" s="181" t="s">
        <v>478</v>
      </c>
      <c r="P1734" s="181"/>
      <c r="Q1734" s="181"/>
      <c r="R1734" s="181"/>
      <c r="S1734" s="181"/>
      <c r="T1734" s="135" t="s">
        <v>1252</v>
      </c>
      <c r="U1734" s="136" t="s">
        <v>480</v>
      </c>
      <c r="V1734" s="133"/>
      <c r="W1734" s="133"/>
      <c r="X1734" s="133"/>
      <c r="Y1734" s="133"/>
      <c r="AB1734" s="134" t="s">
        <v>6911</v>
      </c>
      <c r="AC1734" s="146" t="e" cm="1">
        <f t="array" ref="AC1734">_xlfn.TEXTSPLIT(H1734,CHAR(10))</f>
        <v>#VALUE!</v>
      </c>
      <c r="AD1734" s="146"/>
      <c r="AE1734" s="146" t="e">
        <v>#VALUE!</v>
      </c>
      <c r="AG1734" s="134" t="e" cm="1" vm="1">
        <f t="array" ref="AG1734">_xlfn.TEXTJOIN(",",TRUE,_xlfn._xlws.FILTER(市町村コード!$B$2:$B$186,ISNUMBER(SEARCH(市町村コード!$B$2:$B$186,K1734))))</f>
        <v>#VALUE!</v>
      </c>
      <c r="AH1734" s="134" t="e" vm="1">
        <v>#VALUE!</v>
      </c>
      <c r="AI1734" s="134" t="str">
        <f t="shared" si="52"/>
        <v/>
      </c>
      <c r="AJ1734" s="134" t="str">
        <f t="shared" si="53"/>
        <v/>
      </c>
      <c r="AK1734" s="134" t="s">
        <v>6911</v>
      </c>
      <c r="AP1734" s="134" t="e" cm="1">
        <f t="array" ref="AP1734">_xlfn.TEXTSPLIT(AO1734,CHAR(10))</f>
        <v>#VALUE!</v>
      </c>
      <c r="BM1734" s="134" t="e">
        <v>#VALUE!</v>
      </c>
    </row>
    <row r="1735" spans="1:72" ht="0.95" customHeight="1" thickBot="1">
      <c r="A1735" s="133"/>
      <c r="B1735" s="133"/>
      <c r="C1735" s="133"/>
      <c r="D1735" s="133"/>
      <c r="E1735" s="133"/>
      <c r="F1735" s="133"/>
      <c r="G1735" s="133"/>
      <c r="H1735" s="133"/>
      <c r="I1735" s="133"/>
      <c r="J1735" s="133"/>
      <c r="K1735" s="133"/>
      <c r="L1735" s="133"/>
      <c r="M1735" s="133"/>
      <c r="N1735" s="133"/>
      <c r="O1735" s="133"/>
      <c r="P1735" s="133"/>
      <c r="Q1735" s="133"/>
      <c r="R1735" s="133"/>
      <c r="S1735" s="133"/>
      <c r="T1735" s="133"/>
      <c r="U1735" s="133"/>
      <c r="V1735" s="133"/>
      <c r="W1735" s="133"/>
      <c r="X1735" s="133"/>
      <c r="Y1735" s="133"/>
      <c r="AB1735" s="134" t="s">
        <v>6911</v>
      </c>
      <c r="AC1735" s="146" t="e" cm="1">
        <f t="array" ref="AC1735">_xlfn.TEXTSPLIT(H1735,CHAR(10))</f>
        <v>#VALUE!</v>
      </c>
      <c r="AD1735" s="146"/>
      <c r="AE1735" s="146" t="e">
        <v>#VALUE!</v>
      </c>
      <c r="AG1735" s="134" t="e" cm="1" vm="1">
        <f t="array" ref="AG1735">_xlfn.TEXTJOIN(",",TRUE,_xlfn._xlws.FILTER(市町村コード!$B$2:$B$186,ISNUMBER(SEARCH(市町村コード!$B$2:$B$186,K1735))))</f>
        <v>#VALUE!</v>
      </c>
      <c r="AH1735" s="134" t="e" vm="1">
        <v>#VALUE!</v>
      </c>
      <c r="AI1735" s="134" t="str">
        <f t="shared" si="52"/>
        <v/>
      </c>
      <c r="AJ1735" s="134" t="str">
        <f t="shared" si="53"/>
        <v/>
      </c>
      <c r="AK1735" s="134" t="s">
        <v>6911</v>
      </c>
      <c r="AO1735" s="133"/>
      <c r="AP1735" s="134" t="e" cm="1">
        <f t="array" ref="AP1735">_xlfn.TEXTSPLIT(AO1735,CHAR(10))</f>
        <v>#VALUE!</v>
      </c>
      <c r="BM1735" s="134" t="e">
        <v>#VALUE!</v>
      </c>
    </row>
    <row r="1736" spans="1:72" ht="0.95" customHeight="1">
      <c r="A1736" s="133"/>
      <c r="B1736" s="176"/>
      <c r="C1736" s="176"/>
      <c r="D1736" s="176"/>
      <c r="E1736" s="176"/>
      <c r="F1736" s="176"/>
      <c r="G1736" s="176"/>
      <c r="H1736" s="176"/>
      <c r="I1736" s="176"/>
      <c r="J1736" s="176"/>
      <c r="K1736" s="176"/>
      <c r="L1736" s="176"/>
      <c r="M1736" s="176"/>
      <c r="N1736" s="176"/>
      <c r="O1736" s="176"/>
      <c r="P1736" s="176"/>
      <c r="Q1736" s="176"/>
      <c r="R1736" s="176"/>
      <c r="S1736" s="176"/>
      <c r="T1736" s="176"/>
      <c r="U1736" s="176"/>
      <c r="V1736" s="176"/>
      <c r="W1736" s="176"/>
      <c r="X1736" s="133"/>
      <c r="Y1736" s="133"/>
      <c r="AB1736" s="134" t="s">
        <v>6911</v>
      </c>
      <c r="AC1736" s="146" t="e" cm="1">
        <f t="array" ref="AC1736">_xlfn.TEXTSPLIT(H1736,CHAR(10))</f>
        <v>#VALUE!</v>
      </c>
      <c r="AD1736" s="146"/>
      <c r="AE1736" s="146" t="e">
        <v>#VALUE!</v>
      </c>
      <c r="AG1736" s="134" t="e" cm="1" vm="1">
        <f t="array" ref="AG1736">_xlfn.TEXTJOIN(",",TRUE,_xlfn._xlws.FILTER(市町村コード!$B$2:$B$186,ISNUMBER(SEARCH(市町村コード!$B$2:$B$186,K1736))))</f>
        <v>#VALUE!</v>
      </c>
      <c r="AH1736" s="134" t="e" vm="1">
        <v>#VALUE!</v>
      </c>
      <c r="AI1736" s="134" t="str">
        <f t="shared" si="52"/>
        <v/>
      </c>
      <c r="AJ1736" s="134" t="str">
        <f t="shared" si="53"/>
        <v/>
      </c>
      <c r="AK1736" s="134" t="s">
        <v>6911</v>
      </c>
      <c r="AP1736" s="134" t="e" cm="1">
        <f t="array" ref="AP1736">_xlfn.TEXTSPLIT(AO1736,CHAR(10))</f>
        <v>#VALUE!</v>
      </c>
      <c r="BM1736" s="134" t="e">
        <v>#VALUE!</v>
      </c>
    </row>
    <row r="1737" spans="1:72" ht="15.95" customHeight="1" thickBot="1">
      <c r="A1737" s="133"/>
      <c r="B1737" s="137"/>
      <c r="C1737" s="138" t="s">
        <v>481</v>
      </c>
      <c r="D1737" s="137"/>
      <c r="E1737" s="177" t="s">
        <v>482</v>
      </c>
      <c r="F1737" s="177"/>
      <c r="G1737" s="137"/>
      <c r="H1737" s="177" t="s">
        <v>483</v>
      </c>
      <c r="I1737" s="177"/>
      <c r="J1737" s="137"/>
      <c r="K1737" s="177" t="s">
        <v>484</v>
      </c>
      <c r="L1737" s="177"/>
      <c r="M1737" s="137"/>
      <c r="N1737" s="177" t="s">
        <v>485</v>
      </c>
      <c r="O1737" s="177"/>
      <c r="P1737" s="137"/>
      <c r="Q1737" s="139" t="s">
        <v>486</v>
      </c>
      <c r="R1737" s="137"/>
      <c r="S1737" s="177" t="s">
        <v>487</v>
      </c>
      <c r="T1737" s="177"/>
      <c r="U1737" s="177"/>
      <c r="V1737" s="177"/>
      <c r="W1737" s="137"/>
      <c r="X1737" s="133"/>
      <c r="Y1737" s="133"/>
      <c r="AB1737" s="134" t="s">
        <v>482</v>
      </c>
      <c r="AC1737" s="146" t="str" cm="1">
        <f t="array" ref="AC1737">_xlfn.TEXTSPLIT(H1737,CHAR(10))</f>
        <v>事業者名/事業所名</v>
      </c>
      <c r="AD1737" s="146"/>
      <c r="AE1737" s="146" t="s">
        <v>483</v>
      </c>
      <c r="AG1737" s="134" t="e" cm="1" vm="1">
        <f t="array" ref="AG1737">_xlfn.TEXTJOIN(",",TRUE,_xlfn._xlws.FILTER(市町村コード!$B$2:$B$186,ISNUMBER(SEARCH(市町村コード!$B$2:$B$186,K1737))))</f>
        <v>#VALUE!</v>
      </c>
      <c r="AH1737" s="134" t="e" vm="1">
        <v>#VALUE!</v>
      </c>
      <c r="AI1737" s="134" t="str">
        <f t="shared" ref="AI1737:AI1800" si="54">MID(K1737,10,300)</f>
        <v/>
      </c>
      <c r="AJ1737" s="134" t="str">
        <f t="shared" ref="AJ1737:AJ1800" si="55">LEFT(K1737,9)</f>
        <v>事業所所在地</v>
      </c>
      <c r="AK1737" s="134" t="s">
        <v>484</v>
      </c>
      <c r="AO1737" s="139" t="s">
        <v>486</v>
      </c>
      <c r="AP1737" s="134" t="str" cm="1">
        <f t="array" ref="AP1737">_xlfn.TEXTSPLIT(AO1737,CHAR(10))</f>
        <v>受理番号</v>
      </c>
      <c r="BM1737" s="134" t="s">
        <v>486</v>
      </c>
    </row>
    <row r="1738" spans="1:72" ht="93" customHeight="1" thickBot="1">
      <c r="A1738" s="133"/>
      <c r="B1738" s="184"/>
      <c r="C1738" s="140" t="s">
        <v>4792</v>
      </c>
      <c r="D1738" s="184"/>
      <c r="E1738" s="174" t="s">
        <v>4793</v>
      </c>
      <c r="F1738" s="174"/>
      <c r="G1738" s="184"/>
      <c r="H1738" s="175" t="s">
        <v>4794</v>
      </c>
      <c r="I1738" s="175"/>
      <c r="J1738" s="184"/>
      <c r="K1738" s="175" t="s">
        <v>4795</v>
      </c>
      <c r="L1738" s="175"/>
      <c r="M1738" s="184"/>
      <c r="N1738" s="182" t="s">
        <v>4796</v>
      </c>
      <c r="O1738" s="182"/>
      <c r="P1738" s="184"/>
      <c r="Q1738" s="141" t="s">
        <v>4797</v>
      </c>
      <c r="R1738" s="184"/>
      <c r="S1738" s="173" t="s">
        <v>4798</v>
      </c>
      <c r="T1738" s="173"/>
      <c r="U1738" s="173"/>
      <c r="V1738" s="173"/>
      <c r="W1738" s="184"/>
      <c r="X1738" s="133"/>
      <c r="Y1738" s="133"/>
      <c r="AB1738" s="134" t="s">
        <v>9733</v>
      </c>
      <c r="AC1738" s="146" t="str" cm="1">
        <f t="array" ref="AC1738:AD1738">_xlfn.TEXTSPLIT(H1738,CHAR(10))</f>
        <v>ＳＯＭＰＯケア株式会社</v>
      </c>
      <c r="AD1738" s="146" t="str">
        <v>ＳＯＭＰＯケア　旭川中央　訪問看護</v>
      </c>
      <c r="AE1738" s="146" t="s">
        <v>7621</v>
      </c>
      <c r="AF1738" s="134" t="s">
        <v>8661</v>
      </c>
      <c r="AG1738" s="134" t="str" cm="1">
        <f t="array" ref="AG1738">_xlfn.TEXTJOIN(",",TRUE,_xlfn._xlws.FILTER(市町村コード!$B$2:$B$186,ISNUMBER(SEARCH(市町村コード!$B$2:$B$186,K1738))))</f>
        <v>旭川市</v>
      </c>
      <c r="AH1738" s="134" t="s">
        <v>6715</v>
      </c>
      <c r="AI1738" s="134" t="str">
        <f t="shared" si="54"/>
        <v xml:space="preserve">
旭川市宮下通１３丁目１２００番地２</v>
      </c>
      <c r="AJ1738" s="134" t="str">
        <f t="shared" si="55"/>
        <v>〒070－0030</v>
      </c>
      <c r="AK1738" s="134" t="s">
        <v>7317</v>
      </c>
      <c r="AO1738" s="142" t="s">
        <v>4797</v>
      </c>
      <c r="AP1738" s="134" t="str" cm="1">
        <f t="array" ref="AP1738:AW1738">_xlfn.TEXTSPLIT(AO1738,CHAR(10))</f>
        <v>( 訪看10 )第    302 号</v>
      </c>
      <c r="AQ1738" s="134" t="str">
        <v>( 訪看24 )第    540 号</v>
      </c>
      <c r="AR1738" s="134" t="str">
        <v>( 訪看25 )第    625 号</v>
      </c>
      <c r="AS1738" s="134" t="str">
        <v>( 訪看27 )第     98 号</v>
      </c>
      <c r="AT1738" s="134" t="str">
        <v>( 訪看34 )第    132 号</v>
      </c>
      <c r="AU1738" s="134" t="str">
        <v>( 訪ベⅠ１ )第    329 号</v>
      </c>
      <c r="AV1738" s="134" t="str">
        <v>( 訪ベⅠ１注 )第    325 号</v>
      </c>
      <c r="AW1738" s="134" t="str">
        <v>( 訪看41 )第    255 号</v>
      </c>
      <c r="BM1738" s="134" t="s">
        <v>14052</v>
      </c>
      <c r="BN1738" s="134" t="s">
        <v>14053</v>
      </c>
      <c r="BO1738" s="134" t="s">
        <v>14054</v>
      </c>
      <c r="BP1738" s="134" t="s">
        <v>14055</v>
      </c>
      <c r="BQ1738" s="134" t="s">
        <v>14056</v>
      </c>
      <c r="BR1738" s="134" t="s">
        <v>14057</v>
      </c>
      <c r="BS1738" s="134" t="s">
        <v>14058</v>
      </c>
      <c r="BT1738" s="134" t="s">
        <v>14059</v>
      </c>
    </row>
    <row r="1739" spans="1:72" ht="66" customHeight="1" thickBot="1">
      <c r="A1739" s="133"/>
      <c r="B1739" s="184"/>
      <c r="C1739" s="140" t="s">
        <v>4799</v>
      </c>
      <c r="D1739" s="184"/>
      <c r="E1739" s="174" t="s">
        <v>4800</v>
      </c>
      <c r="F1739" s="174"/>
      <c r="G1739" s="184"/>
      <c r="H1739" s="175" t="s">
        <v>4801</v>
      </c>
      <c r="I1739" s="175"/>
      <c r="J1739" s="184"/>
      <c r="K1739" s="175" t="s">
        <v>4802</v>
      </c>
      <c r="L1739" s="175"/>
      <c r="M1739" s="184"/>
      <c r="N1739" s="182" t="s">
        <v>4803</v>
      </c>
      <c r="O1739" s="182"/>
      <c r="P1739" s="184"/>
      <c r="Q1739" s="141" t="s">
        <v>4804</v>
      </c>
      <c r="R1739" s="184"/>
      <c r="S1739" s="173" t="s">
        <v>4805</v>
      </c>
      <c r="T1739" s="173"/>
      <c r="U1739" s="173"/>
      <c r="V1739" s="173"/>
      <c r="W1739" s="184"/>
      <c r="X1739" s="133"/>
      <c r="Y1739" s="133"/>
      <c r="AB1739" s="134" t="s">
        <v>9734</v>
      </c>
      <c r="AC1739" s="146" t="str" cm="1">
        <f t="array" ref="AC1739:AD1739">_xlfn.TEXTSPLIT(H1739,CHAR(10))</f>
        <v>株式会社ぶれいぶ</v>
      </c>
      <c r="AD1739" s="146" t="str">
        <v>訪問看護ステーション介援隊</v>
      </c>
      <c r="AE1739" s="146" t="s">
        <v>8662</v>
      </c>
      <c r="AF1739" s="134" t="s">
        <v>8663</v>
      </c>
      <c r="AG1739" s="134" t="str" cm="1">
        <f t="array" ref="AG1739">_xlfn.TEXTJOIN(",",TRUE,_xlfn._xlws.FILTER(市町村コード!$B$2:$B$186,ISNUMBER(SEARCH(市町村コード!$B$2:$B$186,K1739))))</f>
        <v>旭川市</v>
      </c>
      <c r="AH1739" s="134" t="s">
        <v>6715</v>
      </c>
      <c r="AI1739" s="134" t="str">
        <f t="shared" si="54"/>
        <v xml:space="preserve">
旭川市神楽岡２条４丁目３番９号</v>
      </c>
      <c r="AJ1739" s="134" t="str">
        <f t="shared" si="55"/>
        <v>〒078－8312</v>
      </c>
      <c r="AK1739" s="134" t="s">
        <v>7318</v>
      </c>
      <c r="AO1739" s="142" t="s">
        <v>4804</v>
      </c>
      <c r="AP1739" s="134" t="str" cm="1">
        <f t="array" ref="AP1739:AV1739">_xlfn.TEXTSPLIT(AO1739,CHAR(10))</f>
        <v>( 訪看10 )第    326 号</v>
      </c>
      <c r="AQ1739" s="134" t="str">
        <v>( 訪看24 )第    569 号</v>
      </c>
      <c r="AR1739" s="134" t="str">
        <v>( 訪看25 )第    653 号</v>
      </c>
      <c r="AS1739" s="134" t="str">
        <v>( 訪看27 )第    155 号</v>
      </c>
      <c r="AT1739" s="134" t="str">
        <v>( 訪看28 )第     86 号</v>
      </c>
      <c r="AU1739" s="134" t="str">
        <v>( 訪看36 )第     26 号</v>
      </c>
      <c r="AV1739" s="134" t="str">
        <v>( 訪看40 )第    185 号</v>
      </c>
      <c r="BM1739" s="134" t="s">
        <v>14060</v>
      </c>
      <c r="BN1739" s="134" t="s">
        <v>14061</v>
      </c>
      <c r="BO1739" s="134" t="s">
        <v>14062</v>
      </c>
      <c r="BP1739" s="134" t="s">
        <v>14063</v>
      </c>
      <c r="BQ1739" s="134" t="s">
        <v>14064</v>
      </c>
      <c r="BR1739" s="134" t="s">
        <v>14065</v>
      </c>
      <c r="BS1739" s="134" t="s">
        <v>14066</v>
      </c>
    </row>
    <row r="1740" spans="1:72" ht="57" customHeight="1" thickBot="1">
      <c r="A1740" s="133"/>
      <c r="B1740" s="184"/>
      <c r="C1740" s="140" t="s">
        <v>4806</v>
      </c>
      <c r="D1740" s="184"/>
      <c r="E1740" s="174" t="s">
        <v>4807</v>
      </c>
      <c r="F1740" s="174"/>
      <c r="G1740" s="184"/>
      <c r="H1740" s="175" t="s">
        <v>4808</v>
      </c>
      <c r="I1740" s="175"/>
      <c r="J1740" s="184"/>
      <c r="K1740" s="175" t="s">
        <v>4809</v>
      </c>
      <c r="L1740" s="175"/>
      <c r="M1740" s="184"/>
      <c r="N1740" s="182" t="s">
        <v>4810</v>
      </c>
      <c r="O1740" s="182"/>
      <c r="P1740" s="184"/>
      <c r="Q1740" s="141" t="s">
        <v>4811</v>
      </c>
      <c r="R1740" s="184"/>
      <c r="S1740" s="173" t="s">
        <v>4812</v>
      </c>
      <c r="T1740" s="173"/>
      <c r="U1740" s="173"/>
      <c r="V1740" s="173"/>
      <c r="W1740" s="184"/>
      <c r="X1740" s="133"/>
      <c r="Y1740" s="133"/>
      <c r="AB1740" s="134" t="s">
        <v>9735</v>
      </c>
      <c r="AC1740" s="146" t="str" cm="1">
        <f t="array" ref="AC1740:AD1740">_xlfn.TEXTSPLIT(H1740,CHAR(10))</f>
        <v>ミルフィーユ合同会社</v>
      </c>
      <c r="AD1740" s="146" t="str">
        <v>訪問看護ステーション咲桜</v>
      </c>
      <c r="AE1740" s="146" t="s">
        <v>8664</v>
      </c>
      <c r="AF1740" s="134" t="s">
        <v>8665</v>
      </c>
      <c r="AG1740" s="134" t="str" cm="1">
        <f t="array" ref="AG1740">_xlfn.TEXTJOIN(",",TRUE,_xlfn._xlws.FILTER(市町村コード!$B$2:$B$186,ISNUMBER(SEARCH(市町村コード!$B$2:$B$186,K1740))))</f>
        <v>旭川市</v>
      </c>
      <c r="AH1740" s="134" t="s">
        <v>6715</v>
      </c>
      <c r="AI1740" s="134" t="str">
        <f t="shared" si="54"/>
        <v xml:space="preserve">
旭川市神楽岡１条６丁目２番５号</v>
      </c>
      <c r="AJ1740" s="134" t="str">
        <f t="shared" si="55"/>
        <v>〒078－8311</v>
      </c>
      <c r="AK1740" s="134" t="s">
        <v>7319</v>
      </c>
      <c r="AO1740" s="142" t="s">
        <v>4811</v>
      </c>
      <c r="AP1740" s="134" t="str" cm="1">
        <f t="array" ref="AP1740:AU1740">_xlfn.TEXTSPLIT(AO1740,CHAR(10))</f>
        <v>( 訪看10 )第    328 号</v>
      </c>
      <c r="AQ1740" s="134" t="str">
        <v>( 訪看23 )第    573 号</v>
      </c>
      <c r="AR1740" s="134" t="str">
        <v>( 訪看25 )第    658 号</v>
      </c>
      <c r="AS1740" s="134" t="str">
        <v>( 訪看27 )第    159 号</v>
      </c>
      <c r="AT1740" s="134" t="str">
        <v>( 訪看28 )第     89 号</v>
      </c>
      <c r="AU1740" s="134" t="str">
        <v>( 訪看40 )第     69 号</v>
      </c>
      <c r="BM1740" s="134" t="s">
        <v>14067</v>
      </c>
      <c r="BN1740" s="134" t="s">
        <v>14068</v>
      </c>
      <c r="BO1740" s="134" t="s">
        <v>14069</v>
      </c>
      <c r="BP1740" s="134" t="s">
        <v>14070</v>
      </c>
      <c r="BQ1740" s="134" t="s">
        <v>14071</v>
      </c>
      <c r="BR1740" s="134" t="s">
        <v>14072</v>
      </c>
    </row>
    <row r="1741" spans="1:72" ht="66" customHeight="1" thickBot="1">
      <c r="A1741" s="133"/>
      <c r="B1741" s="184"/>
      <c r="C1741" s="140" t="s">
        <v>4813</v>
      </c>
      <c r="D1741" s="184"/>
      <c r="E1741" s="174" t="s">
        <v>4814</v>
      </c>
      <c r="F1741" s="174"/>
      <c r="G1741" s="184"/>
      <c r="H1741" s="175" t="s">
        <v>4815</v>
      </c>
      <c r="I1741" s="175"/>
      <c r="J1741" s="184"/>
      <c r="K1741" s="175" t="s">
        <v>4816</v>
      </c>
      <c r="L1741" s="175"/>
      <c r="M1741" s="184"/>
      <c r="N1741" s="182" t="s">
        <v>4817</v>
      </c>
      <c r="O1741" s="182"/>
      <c r="P1741" s="184"/>
      <c r="Q1741" s="141" t="s">
        <v>4818</v>
      </c>
      <c r="R1741" s="184"/>
      <c r="S1741" s="173" t="s">
        <v>4819</v>
      </c>
      <c r="T1741" s="173"/>
      <c r="U1741" s="173"/>
      <c r="V1741" s="173"/>
      <c r="W1741" s="184"/>
      <c r="X1741" s="133"/>
      <c r="Y1741" s="133"/>
      <c r="AB1741" s="134" t="s">
        <v>9736</v>
      </c>
      <c r="AC1741" s="146" t="str" cm="1">
        <f t="array" ref="AC1741:AD1741">_xlfn.TEXTSPLIT(H1741,CHAR(10))</f>
        <v>株式会社Ｎ・フィールド</v>
      </c>
      <c r="AD1741" s="146" t="str">
        <v>訪問看護ステーションデューン旭川</v>
      </c>
      <c r="AE1741" s="146" t="s">
        <v>7692</v>
      </c>
      <c r="AF1741" s="134" t="s">
        <v>8666</v>
      </c>
      <c r="AG1741" s="134" t="str" cm="1">
        <f t="array" ref="AG1741">_xlfn.TEXTJOIN(",",TRUE,_xlfn._xlws.FILTER(市町村コード!$B$2:$B$186,ISNUMBER(SEARCH(市町村コード!$B$2:$B$186,K1741))))</f>
        <v>旭川市</v>
      </c>
      <c r="AH1741" s="134" t="s">
        <v>6715</v>
      </c>
      <c r="AI1741" s="134" t="str">
        <f t="shared" si="54"/>
        <v xml:space="preserve">
旭川市６条通８丁目３６－２５セントラル旭川ビル１階</v>
      </c>
      <c r="AJ1741" s="134" t="str">
        <f t="shared" si="55"/>
        <v>〒070－0036</v>
      </c>
      <c r="AK1741" s="134" t="s">
        <v>7320</v>
      </c>
      <c r="AO1741" s="142" t="s">
        <v>4818</v>
      </c>
      <c r="AP1741" s="134" t="str" cm="1">
        <f t="array" ref="AP1741:AT1741">_xlfn.TEXTSPLIT(AO1741,CHAR(10))</f>
        <v>( 訪看10 )第    392 号</v>
      </c>
      <c r="AQ1741" s="134" t="str">
        <v>( 訪看34 )第    291 号</v>
      </c>
      <c r="AR1741" s="134" t="str">
        <v>( 訪ベⅠ１ )第    108 号</v>
      </c>
      <c r="AS1741" s="134" t="str">
        <v>( 訪ベⅠ１注 )第    149 号</v>
      </c>
      <c r="AT1741" s="134" t="str">
        <v>( 訪看40 )第    651 号</v>
      </c>
      <c r="BM1741" s="134" t="s">
        <v>14073</v>
      </c>
      <c r="BN1741" s="134" t="s">
        <v>14074</v>
      </c>
      <c r="BO1741" s="134" t="s">
        <v>14075</v>
      </c>
      <c r="BP1741" s="134" t="s">
        <v>14076</v>
      </c>
      <c r="BQ1741" s="134" t="s">
        <v>14077</v>
      </c>
    </row>
    <row r="1742" spans="1:72" ht="75" customHeight="1" thickBot="1">
      <c r="A1742" s="133"/>
      <c r="B1742" s="184"/>
      <c r="C1742" s="140" t="s">
        <v>4820</v>
      </c>
      <c r="D1742" s="184"/>
      <c r="E1742" s="174" t="s">
        <v>4821</v>
      </c>
      <c r="F1742" s="174"/>
      <c r="G1742" s="184"/>
      <c r="H1742" s="175" t="s">
        <v>4822</v>
      </c>
      <c r="I1742" s="175"/>
      <c r="J1742" s="184"/>
      <c r="K1742" s="175" t="s">
        <v>4823</v>
      </c>
      <c r="L1742" s="175"/>
      <c r="M1742" s="184"/>
      <c r="N1742" s="182" t="s">
        <v>4824</v>
      </c>
      <c r="O1742" s="182"/>
      <c r="P1742" s="184"/>
      <c r="Q1742" s="141" t="s">
        <v>4825</v>
      </c>
      <c r="R1742" s="184"/>
      <c r="S1742" s="173" t="s">
        <v>4826</v>
      </c>
      <c r="T1742" s="173"/>
      <c r="U1742" s="173"/>
      <c r="V1742" s="173"/>
      <c r="W1742" s="184"/>
      <c r="X1742" s="133"/>
      <c r="Y1742" s="133"/>
      <c r="AB1742" s="134" t="s">
        <v>9737</v>
      </c>
      <c r="AC1742" s="146" t="str" cm="1">
        <f t="array" ref="AC1742:AD1742">_xlfn.TEXTSPLIT(H1742,CHAR(10))</f>
        <v>株式会社Ｌｉｖｅ　ｗｉｔｈ　Ｈｏｐｅ</v>
      </c>
      <c r="AD1742" s="146" t="str">
        <v>訪問看護ステーション桜花</v>
      </c>
      <c r="AE1742" s="146" t="s">
        <v>8667</v>
      </c>
      <c r="AF1742" s="134" t="s">
        <v>8668</v>
      </c>
      <c r="AG1742" s="134" t="str" cm="1">
        <f t="array" ref="AG1742">_xlfn.TEXTJOIN(",",TRUE,_xlfn._xlws.FILTER(市町村コード!$B$2:$B$186,ISNUMBER(SEARCH(市町村コード!$B$2:$B$186,K1742))))</f>
        <v>旭川市</v>
      </c>
      <c r="AH1742" s="134" t="s">
        <v>6715</v>
      </c>
      <c r="AI1742" s="134" t="str">
        <f t="shared" si="54"/>
        <v xml:space="preserve">
旭川市秋月１条２丁目３番８号</v>
      </c>
      <c r="AJ1742" s="134" t="str">
        <f t="shared" si="55"/>
        <v>〒079－8401</v>
      </c>
      <c r="AK1742" s="134" t="s">
        <v>7321</v>
      </c>
      <c r="AO1742" s="142" t="s">
        <v>4825</v>
      </c>
      <c r="AP1742" s="134" t="str" cm="1">
        <f t="array" ref="AP1742:AV1742">_xlfn.TEXTSPLIT(AO1742,CHAR(10))</f>
        <v>( 訪看10 )第    434 号</v>
      </c>
      <c r="AQ1742" s="134" t="str">
        <v>( 訪看23 )第    985 号</v>
      </c>
      <c r="AR1742" s="134" t="str">
        <v>( 訪看24 )第    623 号</v>
      </c>
      <c r="AS1742" s="134" t="str">
        <v>( 訪看25 )第    697 号</v>
      </c>
      <c r="AT1742" s="134" t="str">
        <v>( 訪看34 )第    304 号</v>
      </c>
      <c r="AU1742" s="134" t="str">
        <v>( 訪ベⅠ１ )第    562 号</v>
      </c>
      <c r="AV1742" s="134" t="str">
        <v>( 訪看40 )第    560 号</v>
      </c>
      <c r="BM1742" s="134" t="s">
        <v>14078</v>
      </c>
      <c r="BN1742" s="134" t="s">
        <v>14079</v>
      </c>
      <c r="BO1742" s="134" t="s">
        <v>14080</v>
      </c>
      <c r="BP1742" s="134" t="s">
        <v>14081</v>
      </c>
      <c r="BQ1742" s="134" t="s">
        <v>14082</v>
      </c>
      <c r="BR1742" s="134" t="s">
        <v>14083</v>
      </c>
      <c r="BS1742" s="134" t="s">
        <v>14084</v>
      </c>
    </row>
    <row r="1743" spans="1:72" ht="45.95" customHeight="1" thickBot="1">
      <c r="A1743" s="133"/>
      <c r="B1743" s="184"/>
      <c r="C1743" s="140" t="s">
        <v>4827</v>
      </c>
      <c r="D1743" s="184"/>
      <c r="E1743" s="174" t="s">
        <v>4828</v>
      </c>
      <c r="F1743" s="174"/>
      <c r="G1743" s="184"/>
      <c r="H1743" s="175" t="s">
        <v>4829</v>
      </c>
      <c r="I1743" s="175"/>
      <c r="J1743" s="184"/>
      <c r="K1743" s="175" t="s">
        <v>4830</v>
      </c>
      <c r="L1743" s="175"/>
      <c r="M1743" s="184"/>
      <c r="N1743" s="182" t="s">
        <v>4831</v>
      </c>
      <c r="O1743" s="182"/>
      <c r="P1743" s="184"/>
      <c r="Q1743" s="141" t="s">
        <v>4832</v>
      </c>
      <c r="R1743" s="184"/>
      <c r="S1743" s="173" t="s">
        <v>4833</v>
      </c>
      <c r="T1743" s="173"/>
      <c r="U1743" s="173"/>
      <c r="V1743" s="173"/>
      <c r="W1743" s="184"/>
      <c r="X1743" s="133"/>
      <c r="Y1743" s="133"/>
      <c r="AB1743" s="134" t="s">
        <v>9738</v>
      </c>
      <c r="AC1743" s="146" t="str" cm="1">
        <f t="array" ref="AC1743:AD1743">_xlfn.TEXTSPLIT(H1743,CHAR(10))</f>
        <v>株式会社リライフ</v>
      </c>
      <c r="AD1743" s="146" t="str">
        <v>指定訪問看護ステーションガーデナース南永山</v>
      </c>
      <c r="AE1743" s="146" t="s">
        <v>8669</v>
      </c>
      <c r="AF1743" s="134" t="s">
        <v>8670</v>
      </c>
      <c r="AG1743" s="134" t="str" cm="1">
        <f t="array" ref="AG1743">_xlfn.TEXTJOIN(",",TRUE,_xlfn._xlws.FILTER(市町村コード!$B$2:$B$186,ISNUMBER(SEARCH(市町村コード!$B$2:$B$186,K1743))))</f>
        <v>旭川市</v>
      </c>
      <c r="AH1743" s="134" t="s">
        <v>6715</v>
      </c>
      <c r="AI1743" s="134" t="str">
        <f t="shared" si="54"/>
        <v xml:space="preserve">
旭川市永山８条１丁目１番２３号</v>
      </c>
      <c r="AJ1743" s="134" t="str">
        <f t="shared" si="55"/>
        <v>〒079－8418</v>
      </c>
      <c r="AK1743" s="134" t="s">
        <v>7313</v>
      </c>
      <c r="AO1743" s="142" t="s">
        <v>4832</v>
      </c>
      <c r="AP1743" s="134" t="str" cm="1">
        <f t="array" ref="AP1743:AS1743">_xlfn.TEXTSPLIT(AO1743,CHAR(10))</f>
        <v>( 訪看23 )第    986 号</v>
      </c>
      <c r="AQ1743" s="134" t="str">
        <v>( 訪看24 )第    622 号</v>
      </c>
      <c r="AR1743" s="134" t="str">
        <v>( 訪看25 )第    696 号</v>
      </c>
      <c r="AS1743" s="134" t="str">
        <v>( 訪看41 )第     85 号</v>
      </c>
      <c r="BM1743" s="134" t="s">
        <v>14085</v>
      </c>
      <c r="BN1743" s="134" t="s">
        <v>14086</v>
      </c>
      <c r="BO1743" s="134" t="s">
        <v>14087</v>
      </c>
      <c r="BP1743" s="134" t="s">
        <v>14088</v>
      </c>
    </row>
    <row r="1744" spans="1:72" ht="45.95" customHeight="1" thickBot="1">
      <c r="A1744" s="133"/>
      <c r="B1744" s="184"/>
      <c r="C1744" s="140" t="s">
        <v>4834</v>
      </c>
      <c r="D1744" s="184"/>
      <c r="E1744" s="174" t="s">
        <v>4835</v>
      </c>
      <c r="F1744" s="174"/>
      <c r="G1744" s="184"/>
      <c r="H1744" s="175" t="s">
        <v>4836</v>
      </c>
      <c r="I1744" s="175"/>
      <c r="J1744" s="184"/>
      <c r="K1744" s="175" t="s">
        <v>4837</v>
      </c>
      <c r="L1744" s="175"/>
      <c r="M1744" s="184"/>
      <c r="N1744" s="182" t="s">
        <v>4838</v>
      </c>
      <c r="O1744" s="182"/>
      <c r="P1744" s="184"/>
      <c r="Q1744" s="141" t="s">
        <v>4839</v>
      </c>
      <c r="R1744" s="184"/>
      <c r="S1744" s="173" t="s">
        <v>4840</v>
      </c>
      <c r="T1744" s="173"/>
      <c r="U1744" s="173"/>
      <c r="V1744" s="173"/>
      <c r="W1744" s="184"/>
      <c r="X1744" s="133"/>
      <c r="Y1744" s="133"/>
      <c r="AB1744" s="134" t="s">
        <v>9739</v>
      </c>
      <c r="AC1744" s="146" t="str" cm="1">
        <f t="array" ref="AC1744:AD1744">_xlfn.TEXTSPLIT(H1744,CHAR(10))</f>
        <v>合同会社　キタサキ</v>
      </c>
      <c r="AD1744" s="146" t="str">
        <v>訪問看護　ラパン</v>
      </c>
      <c r="AE1744" s="146" t="s">
        <v>8671</v>
      </c>
      <c r="AF1744" s="134" t="s">
        <v>8672</v>
      </c>
      <c r="AG1744" s="134" t="str" cm="1">
        <f t="array" ref="AG1744">_xlfn.TEXTJOIN(",",TRUE,_xlfn._xlws.FILTER(市町村コード!$B$2:$B$186,ISNUMBER(SEARCH(市町村コード!$B$2:$B$186,K1744))))</f>
        <v>旭川市</v>
      </c>
      <c r="AH1744" s="134" t="s">
        <v>6715</v>
      </c>
      <c r="AI1744" s="134" t="str">
        <f t="shared" si="54"/>
        <v xml:space="preserve">
旭川市新星町１丁目３番１５号</v>
      </c>
      <c r="AJ1744" s="134" t="str">
        <f t="shared" si="55"/>
        <v>〒070－0014</v>
      </c>
      <c r="AK1744" s="134" t="s">
        <v>7322</v>
      </c>
      <c r="AO1744" s="142" t="s">
        <v>4839</v>
      </c>
      <c r="AP1744" s="134" t="str" cm="1">
        <f t="array" ref="AP1744:AS1744">_xlfn.TEXTSPLIT(AO1744,CHAR(10))</f>
        <v>( 訪看10 )第    406 号</v>
      </c>
      <c r="AQ1744" s="134" t="str">
        <v>( 訪看23 )第   1040 号</v>
      </c>
      <c r="AR1744" s="134" t="str">
        <v>( 訪看25 )第    714 号</v>
      </c>
      <c r="AS1744" s="134" t="str">
        <v>( 訪看41 )第     86 号</v>
      </c>
      <c r="BM1744" s="134" t="s">
        <v>14089</v>
      </c>
      <c r="BN1744" s="134" t="s">
        <v>14090</v>
      </c>
      <c r="BO1744" s="134" t="s">
        <v>14091</v>
      </c>
      <c r="BP1744" s="134" t="s">
        <v>14092</v>
      </c>
    </row>
    <row r="1745" spans="1:74" ht="21" customHeight="1" thickBot="1">
      <c r="A1745" s="133"/>
      <c r="B1745" s="184"/>
      <c r="C1745" s="133"/>
      <c r="D1745" s="184"/>
      <c r="E1745" s="133"/>
      <c r="F1745" s="133"/>
      <c r="G1745" s="184"/>
      <c r="H1745" s="133"/>
      <c r="I1745" s="133"/>
      <c r="J1745" s="184"/>
      <c r="K1745" s="133"/>
      <c r="L1745" s="133"/>
      <c r="M1745" s="184"/>
      <c r="N1745" s="133"/>
      <c r="O1745" s="133"/>
      <c r="P1745" s="184"/>
      <c r="Q1745" s="133"/>
      <c r="R1745" s="184"/>
      <c r="S1745" s="133"/>
      <c r="T1745" s="133"/>
      <c r="U1745" s="133"/>
      <c r="V1745" s="133"/>
      <c r="W1745" s="184"/>
      <c r="X1745" s="133"/>
      <c r="Y1745" s="133"/>
      <c r="AB1745" s="134" t="s">
        <v>6911</v>
      </c>
      <c r="AC1745" s="146" t="e" cm="1">
        <f t="array" ref="AC1745">_xlfn.TEXTSPLIT(H1745,CHAR(10))</f>
        <v>#VALUE!</v>
      </c>
      <c r="AD1745" s="146"/>
      <c r="AE1745" s="146" t="e">
        <v>#VALUE!</v>
      </c>
      <c r="AG1745" s="134" t="e" cm="1" vm="1">
        <f t="array" ref="AG1745">_xlfn.TEXTJOIN(",",TRUE,_xlfn._xlws.FILTER(市町村コード!$B$2:$B$186,ISNUMBER(SEARCH(市町村コード!$B$2:$B$186,K1745))))</f>
        <v>#VALUE!</v>
      </c>
      <c r="AH1745" s="134" t="e" vm="1">
        <v>#VALUE!</v>
      </c>
      <c r="AI1745" s="134" t="str">
        <f t="shared" si="54"/>
        <v/>
      </c>
      <c r="AJ1745" s="134" t="str">
        <f t="shared" si="55"/>
        <v/>
      </c>
      <c r="AK1745" s="134" t="s">
        <v>6911</v>
      </c>
      <c r="AO1745" s="133"/>
      <c r="AP1745" s="134" t="e" cm="1">
        <f t="array" ref="AP1745">_xlfn.TEXTSPLIT(AO1745,CHAR(10))</f>
        <v>#VALUE!</v>
      </c>
      <c r="BM1745" s="134" t="e">
        <v>#VALUE!</v>
      </c>
    </row>
    <row r="1746" spans="1:74" ht="0.95" customHeight="1">
      <c r="A1746" s="133"/>
      <c r="B1746" s="183"/>
      <c r="C1746" s="183"/>
      <c r="D1746" s="183"/>
      <c r="E1746" s="183"/>
      <c r="F1746" s="183"/>
      <c r="G1746" s="183"/>
      <c r="H1746" s="183"/>
      <c r="I1746" s="183"/>
      <c r="J1746" s="183"/>
      <c r="K1746" s="183"/>
      <c r="L1746" s="183"/>
      <c r="M1746" s="183"/>
      <c r="N1746" s="183"/>
      <c r="O1746" s="183"/>
      <c r="P1746" s="183"/>
      <c r="Q1746" s="183"/>
      <c r="R1746" s="183"/>
      <c r="S1746" s="183"/>
      <c r="T1746" s="183"/>
      <c r="U1746" s="183"/>
      <c r="V1746" s="183"/>
      <c r="W1746" s="133"/>
      <c r="X1746" s="133"/>
      <c r="Y1746" s="133"/>
      <c r="AB1746" s="134" t="s">
        <v>6911</v>
      </c>
      <c r="AC1746" s="146" t="e" cm="1">
        <f t="array" ref="AC1746">_xlfn.TEXTSPLIT(H1746,CHAR(10))</f>
        <v>#VALUE!</v>
      </c>
      <c r="AD1746" s="146"/>
      <c r="AE1746" s="146" t="e">
        <v>#VALUE!</v>
      </c>
      <c r="AG1746" s="134" t="e" cm="1" vm="1">
        <f t="array" ref="AG1746">_xlfn.TEXTJOIN(",",TRUE,_xlfn._xlws.FILTER(市町村コード!$B$2:$B$186,ISNUMBER(SEARCH(市町村コード!$B$2:$B$186,K1746))))</f>
        <v>#VALUE!</v>
      </c>
      <c r="AH1746" s="134" t="e" vm="1">
        <v>#VALUE!</v>
      </c>
      <c r="AI1746" s="134" t="str">
        <f t="shared" si="54"/>
        <v/>
      </c>
      <c r="AJ1746" s="134" t="str">
        <f t="shared" si="55"/>
        <v/>
      </c>
      <c r="AK1746" s="134" t="s">
        <v>6911</v>
      </c>
      <c r="AP1746" s="134" t="e" cm="1">
        <f t="array" ref="AP1746">_xlfn.TEXTSPLIT(AO1746,CHAR(10))</f>
        <v>#VALUE!</v>
      </c>
      <c r="BM1746" s="134" t="e">
        <v>#VALUE!</v>
      </c>
    </row>
    <row r="1747" spans="1:74" ht="60" customHeight="1">
      <c r="A1747" s="133"/>
      <c r="B1747" s="133"/>
      <c r="C1747" s="133"/>
      <c r="D1747" s="133"/>
      <c r="E1747" s="133"/>
      <c r="F1747" s="133"/>
      <c r="G1747" s="133"/>
      <c r="H1747" s="133"/>
      <c r="I1747" s="133"/>
      <c r="J1747" s="133"/>
      <c r="K1747" s="133"/>
      <c r="L1747" s="133"/>
      <c r="M1747" s="133"/>
      <c r="N1747" s="133"/>
      <c r="O1747" s="133"/>
      <c r="P1747" s="133"/>
      <c r="Q1747" s="133"/>
      <c r="R1747" s="133"/>
      <c r="S1747" s="133"/>
      <c r="T1747" s="133"/>
      <c r="U1747" s="133"/>
      <c r="V1747" s="133"/>
      <c r="W1747" s="133"/>
      <c r="X1747" s="133"/>
      <c r="Y1747" s="133"/>
      <c r="AB1747" s="134" t="s">
        <v>6911</v>
      </c>
      <c r="AC1747" s="146" t="e" cm="1">
        <f t="array" ref="AC1747">_xlfn.TEXTSPLIT(H1747,CHAR(10))</f>
        <v>#VALUE!</v>
      </c>
      <c r="AD1747" s="146"/>
      <c r="AE1747" s="146" t="e">
        <v>#VALUE!</v>
      </c>
      <c r="AG1747" s="134" t="e" cm="1" vm="1">
        <f t="array" ref="AG1747">_xlfn.TEXTJOIN(",",TRUE,_xlfn._xlws.FILTER(市町村コード!$B$2:$B$186,ISNUMBER(SEARCH(市町村コード!$B$2:$B$186,K1747))))</f>
        <v>#VALUE!</v>
      </c>
      <c r="AH1747" s="134" t="e" vm="1">
        <v>#VALUE!</v>
      </c>
      <c r="AI1747" s="134" t="str">
        <f t="shared" si="54"/>
        <v/>
      </c>
      <c r="AJ1747" s="134" t="str">
        <f t="shared" si="55"/>
        <v/>
      </c>
      <c r="AK1747" s="134" t="s">
        <v>6911</v>
      </c>
      <c r="AO1747" s="133"/>
      <c r="AP1747" s="134" t="e" cm="1">
        <f t="array" ref="AP1747">_xlfn.TEXTSPLIT(AO1747,CHAR(10))</f>
        <v>#VALUE!</v>
      </c>
      <c r="BM1747" s="134" t="e">
        <v>#VALUE!</v>
      </c>
    </row>
    <row r="1748" spans="1:74" ht="12" customHeight="1">
      <c r="A1748" s="133"/>
      <c r="B1748" s="133"/>
      <c r="C1748" s="133"/>
      <c r="D1748" s="133"/>
      <c r="E1748" s="133"/>
      <c r="F1748" s="133"/>
      <c r="G1748" s="133"/>
      <c r="H1748" s="133"/>
      <c r="I1748" s="133"/>
      <c r="J1748" s="133"/>
      <c r="K1748" s="133"/>
      <c r="L1748" s="133"/>
      <c r="M1748" s="133"/>
      <c r="N1748" s="133"/>
      <c r="O1748" s="133"/>
      <c r="P1748" s="133"/>
      <c r="Q1748" s="133"/>
      <c r="R1748" s="133"/>
      <c r="S1748" s="133"/>
      <c r="T1748" s="133"/>
      <c r="U1748" s="133"/>
      <c r="V1748" s="133"/>
      <c r="W1748" s="133"/>
      <c r="X1748" s="133"/>
      <c r="Y1748" s="133"/>
      <c r="AB1748" s="134" t="s">
        <v>6911</v>
      </c>
      <c r="AC1748" s="146" t="e" cm="1">
        <f t="array" ref="AC1748">_xlfn.TEXTSPLIT(H1748,CHAR(10))</f>
        <v>#VALUE!</v>
      </c>
      <c r="AD1748" s="146"/>
      <c r="AE1748" s="146" t="e">
        <v>#VALUE!</v>
      </c>
      <c r="AG1748" s="134" t="e" cm="1" vm="1">
        <f t="array" ref="AG1748">_xlfn.TEXTJOIN(",",TRUE,_xlfn._xlws.FILTER(市町村コード!$B$2:$B$186,ISNUMBER(SEARCH(市町村コード!$B$2:$B$186,K1748))))</f>
        <v>#VALUE!</v>
      </c>
      <c r="AH1748" s="134" t="e" vm="1">
        <v>#VALUE!</v>
      </c>
      <c r="AI1748" s="134" t="str">
        <f t="shared" si="54"/>
        <v/>
      </c>
      <c r="AJ1748" s="134" t="str">
        <f t="shared" si="55"/>
        <v/>
      </c>
      <c r="AK1748" s="134" t="s">
        <v>6911</v>
      </c>
      <c r="AO1748" s="133"/>
      <c r="AP1748" s="134" t="e" cm="1">
        <f t="array" ref="AP1748">_xlfn.TEXTSPLIT(AO1748,CHAR(10))</f>
        <v>#VALUE!</v>
      </c>
      <c r="BM1748" s="134" t="e">
        <v>#VALUE!</v>
      </c>
    </row>
    <row r="1749" spans="1:74" ht="8.1" customHeight="1">
      <c r="A1749" s="133"/>
      <c r="B1749" s="133"/>
      <c r="C1749" s="133"/>
      <c r="D1749" s="133"/>
      <c r="E1749" s="133"/>
      <c r="F1749" s="133"/>
      <c r="G1749" s="133"/>
      <c r="H1749" s="133"/>
      <c r="I1749" s="178" t="s">
        <v>476</v>
      </c>
      <c r="J1749" s="178"/>
      <c r="K1749" s="178"/>
      <c r="L1749" s="133"/>
      <c r="M1749" s="133"/>
      <c r="N1749" s="133"/>
      <c r="O1749" s="133"/>
      <c r="P1749" s="133"/>
      <c r="Q1749" s="133"/>
      <c r="R1749" s="133"/>
      <c r="S1749" s="133"/>
      <c r="T1749" s="133"/>
      <c r="U1749" s="133"/>
      <c r="V1749" s="133"/>
      <c r="W1749" s="133"/>
      <c r="X1749" s="133"/>
      <c r="Y1749" s="133"/>
      <c r="AB1749" s="134" t="s">
        <v>6911</v>
      </c>
      <c r="AC1749" s="146" t="e" cm="1">
        <f t="array" ref="AC1749">_xlfn.TEXTSPLIT(H1749,CHAR(10))</f>
        <v>#VALUE!</v>
      </c>
      <c r="AD1749" s="146"/>
      <c r="AE1749" s="146" t="e">
        <v>#VALUE!</v>
      </c>
      <c r="AG1749" s="134" t="e" cm="1" vm="1">
        <f t="array" ref="AG1749">_xlfn.TEXTJOIN(",",TRUE,_xlfn._xlws.FILTER(市町村コード!$B$2:$B$186,ISNUMBER(SEARCH(市町村コード!$B$2:$B$186,K1749))))</f>
        <v>#VALUE!</v>
      </c>
      <c r="AH1749" s="134" t="e" vm="1">
        <v>#VALUE!</v>
      </c>
      <c r="AI1749" s="134" t="str">
        <f t="shared" si="54"/>
        <v/>
      </c>
      <c r="AJ1749" s="134" t="str">
        <f t="shared" si="55"/>
        <v/>
      </c>
      <c r="AK1749" s="134" t="s">
        <v>6911</v>
      </c>
      <c r="AO1749" s="133"/>
      <c r="AP1749" s="134" t="e" cm="1">
        <f t="array" ref="AP1749">_xlfn.TEXTSPLIT(AO1749,CHAR(10))</f>
        <v>#VALUE!</v>
      </c>
      <c r="BM1749" s="134" t="e">
        <v>#VALUE!</v>
      </c>
    </row>
    <row r="1750" spans="1:74" ht="12" customHeight="1">
      <c r="A1750" s="133"/>
      <c r="B1750" s="179"/>
      <c r="C1750" s="179"/>
      <c r="D1750" s="179"/>
      <c r="E1750" s="179"/>
      <c r="F1750" s="133"/>
      <c r="G1750" s="133"/>
      <c r="H1750" s="133"/>
      <c r="I1750" s="178"/>
      <c r="J1750" s="178"/>
      <c r="K1750" s="178"/>
      <c r="L1750" s="133"/>
      <c r="M1750" s="133"/>
      <c r="N1750" s="133"/>
      <c r="O1750" s="133"/>
      <c r="P1750" s="133"/>
      <c r="Q1750" s="133"/>
      <c r="R1750" s="133"/>
      <c r="S1750" s="133"/>
      <c r="T1750" s="133"/>
      <c r="U1750" s="133"/>
      <c r="V1750" s="133"/>
      <c r="W1750" s="133"/>
      <c r="X1750" s="133"/>
      <c r="Y1750" s="133"/>
      <c r="AB1750" s="134" t="s">
        <v>6911</v>
      </c>
      <c r="AC1750" s="146" t="e" cm="1">
        <f t="array" ref="AC1750">_xlfn.TEXTSPLIT(H1750,CHAR(10))</f>
        <v>#VALUE!</v>
      </c>
      <c r="AD1750" s="146"/>
      <c r="AE1750" s="146" t="e">
        <v>#VALUE!</v>
      </c>
      <c r="AG1750" s="134" t="e" cm="1" vm="1">
        <f t="array" ref="AG1750">_xlfn.TEXTJOIN(",",TRUE,_xlfn._xlws.FILTER(市町村コード!$B$2:$B$186,ISNUMBER(SEARCH(市町村コード!$B$2:$B$186,K1750))))</f>
        <v>#VALUE!</v>
      </c>
      <c r="AH1750" s="134" t="e" vm="1">
        <v>#VALUE!</v>
      </c>
      <c r="AI1750" s="134" t="str">
        <f t="shared" si="54"/>
        <v/>
      </c>
      <c r="AJ1750" s="134" t="str">
        <f t="shared" si="55"/>
        <v/>
      </c>
      <c r="AK1750" s="134" t="s">
        <v>6911</v>
      </c>
      <c r="AO1750" s="133"/>
      <c r="AP1750" s="134" t="e" cm="1">
        <f t="array" ref="AP1750">_xlfn.TEXTSPLIT(AO1750,CHAR(10))</f>
        <v>#VALUE!</v>
      </c>
      <c r="BM1750" s="134" t="e">
        <v>#VALUE!</v>
      </c>
    </row>
    <row r="1751" spans="1:74" ht="14.1" customHeight="1">
      <c r="A1751" s="133"/>
      <c r="B1751" s="133"/>
      <c r="C1751" s="180" t="s">
        <v>477</v>
      </c>
      <c r="D1751" s="180"/>
      <c r="E1751" s="180"/>
      <c r="F1751" s="180"/>
      <c r="G1751" s="180"/>
      <c r="H1751" s="180"/>
      <c r="I1751" s="180"/>
      <c r="J1751" s="180"/>
      <c r="K1751" s="180"/>
      <c r="L1751" s="133"/>
      <c r="M1751" s="133"/>
      <c r="N1751" s="133"/>
      <c r="O1751" s="181" t="s">
        <v>478</v>
      </c>
      <c r="P1751" s="181"/>
      <c r="Q1751" s="181"/>
      <c r="R1751" s="181"/>
      <c r="S1751" s="181"/>
      <c r="T1751" s="135" t="s">
        <v>1259</v>
      </c>
      <c r="U1751" s="136" t="s">
        <v>480</v>
      </c>
      <c r="V1751" s="133"/>
      <c r="W1751" s="133"/>
      <c r="X1751" s="133"/>
      <c r="Y1751" s="133"/>
      <c r="AB1751" s="134" t="s">
        <v>6911</v>
      </c>
      <c r="AC1751" s="146" t="e" cm="1">
        <f t="array" ref="AC1751">_xlfn.TEXTSPLIT(H1751,CHAR(10))</f>
        <v>#VALUE!</v>
      </c>
      <c r="AD1751" s="146"/>
      <c r="AE1751" s="146" t="e">
        <v>#VALUE!</v>
      </c>
      <c r="AG1751" s="134" t="e" cm="1" vm="1">
        <f t="array" ref="AG1751">_xlfn.TEXTJOIN(",",TRUE,_xlfn._xlws.FILTER(市町村コード!$B$2:$B$186,ISNUMBER(SEARCH(市町村コード!$B$2:$B$186,K1751))))</f>
        <v>#VALUE!</v>
      </c>
      <c r="AH1751" s="134" t="e" vm="1">
        <v>#VALUE!</v>
      </c>
      <c r="AI1751" s="134" t="str">
        <f t="shared" si="54"/>
        <v/>
      </c>
      <c r="AJ1751" s="134" t="str">
        <f t="shared" si="55"/>
        <v/>
      </c>
      <c r="AK1751" s="134" t="s">
        <v>6911</v>
      </c>
      <c r="AP1751" s="134" t="e" cm="1">
        <f t="array" ref="AP1751">_xlfn.TEXTSPLIT(AO1751,CHAR(10))</f>
        <v>#VALUE!</v>
      </c>
      <c r="BM1751" s="134" t="e">
        <v>#VALUE!</v>
      </c>
    </row>
    <row r="1752" spans="1:74" ht="0.95" customHeight="1" thickBot="1">
      <c r="A1752" s="133"/>
      <c r="B1752" s="133"/>
      <c r="C1752" s="133"/>
      <c r="D1752" s="133"/>
      <c r="E1752" s="133"/>
      <c r="F1752" s="133"/>
      <c r="G1752" s="133"/>
      <c r="H1752" s="133"/>
      <c r="I1752" s="133"/>
      <c r="J1752" s="133"/>
      <c r="K1752" s="133"/>
      <c r="L1752" s="133"/>
      <c r="M1752" s="133"/>
      <c r="N1752" s="133"/>
      <c r="O1752" s="133"/>
      <c r="P1752" s="133"/>
      <c r="Q1752" s="133"/>
      <c r="R1752" s="133"/>
      <c r="S1752" s="133"/>
      <c r="T1752" s="133"/>
      <c r="U1752" s="133"/>
      <c r="V1752" s="133"/>
      <c r="W1752" s="133"/>
      <c r="X1752" s="133"/>
      <c r="Y1752" s="133"/>
      <c r="AB1752" s="134" t="s">
        <v>6911</v>
      </c>
      <c r="AC1752" s="146" t="e" cm="1">
        <f t="array" ref="AC1752">_xlfn.TEXTSPLIT(H1752,CHAR(10))</f>
        <v>#VALUE!</v>
      </c>
      <c r="AD1752" s="146"/>
      <c r="AE1752" s="146" t="e">
        <v>#VALUE!</v>
      </c>
      <c r="AG1752" s="134" t="e" cm="1" vm="1">
        <f t="array" ref="AG1752">_xlfn.TEXTJOIN(",",TRUE,_xlfn._xlws.FILTER(市町村コード!$B$2:$B$186,ISNUMBER(SEARCH(市町村コード!$B$2:$B$186,K1752))))</f>
        <v>#VALUE!</v>
      </c>
      <c r="AH1752" s="134" t="e" vm="1">
        <v>#VALUE!</v>
      </c>
      <c r="AI1752" s="134" t="str">
        <f t="shared" si="54"/>
        <v/>
      </c>
      <c r="AJ1752" s="134" t="str">
        <f t="shared" si="55"/>
        <v/>
      </c>
      <c r="AK1752" s="134" t="s">
        <v>6911</v>
      </c>
      <c r="AO1752" s="133"/>
      <c r="AP1752" s="134" t="e" cm="1">
        <f t="array" ref="AP1752">_xlfn.TEXTSPLIT(AO1752,CHAR(10))</f>
        <v>#VALUE!</v>
      </c>
      <c r="BM1752" s="134" t="e">
        <v>#VALUE!</v>
      </c>
    </row>
    <row r="1753" spans="1:74" ht="0.95" customHeight="1">
      <c r="A1753" s="133"/>
      <c r="B1753" s="176"/>
      <c r="C1753" s="176"/>
      <c r="D1753" s="176"/>
      <c r="E1753" s="176"/>
      <c r="F1753" s="176"/>
      <c r="G1753" s="176"/>
      <c r="H1753" s="176"/>
      <c r="I1753" s="176"/>
      <c r="J1753" s="176"/>
      <c r="K1753" s="176"/>
      <c r="L1753" s="176"/>
      <c r="M1753" s="176"/>
      <c r="N1753" s="176"/>
      <c r="O1753" s="176"/>
      <c r="P1753" s="176"/>
      <c r="Q1753" s="176"/>
      <c r="R1753" s="176"/>
      <c r="S1753" s="176"/>
      <c r="T1753" s="176"/>
      <c r="U1753" s="176"/>
      <c r="V1753" s="176"/>
      <c r="W1753" s="176"/>
      <c r="X1753" s="133"/>
      <c r="Y1753" s="133"/>
      <c r="AB1753" s="134" t="s">
        <v>6911</v>
      </c>
      <c r="AC1753" s="146" t="e" cm="1">
        <f t="array" ref="AC1753">_xlfn.TEXTSPLIT(H1753,CHAR(10))</f>
        <v>#VALUE!</v>
      </c>
      <c r="AD1753" s="146"/>
      <c r="AE1753" s="146" t="e">
        <v>#VALUE!</v>
      </c>
      <c r="AG1753" s="134" t="e" cm="1" vm="1">
        <f t="array" ref="AG1753">_xlfn.TEXTJOIN(",",TRUE,_xlfn._xlws.FILTER(市町村コード!$B$2:$B$186,ISNUMBER(SEARCH(市町村コード!$B$2:$B$186,K1753))))</f>
        <v>#VALUE!</v>
      </c>
      <c r="AH1753" s="134" t="e" vm="1">
        <v>#VALUE!</v>
      </c>
      <c r="AI1753" s="134" t="str">
        <f t="shared" si="54"/>
        <v/>
      </c>
      <c r="AJ1753" s="134" t="str">
        <f t="shared" si="55"/>
        <v/>
      </c>
      <c r="AK1753" s="134" t="s">
        <v>6911</v>
      </c>
      <c r="AP1753" s="134" t="e" cm="1">
        <f t="array" ref="AP1753">_xlfn.TEXTSPLIT(AO1753,CHAR(10))</f>
        <v>#VALUE!</v>
      </c>
      <c r="BM1753" s="134" t="e">
        <v>#VALUE!</v>
      </c>
    </row>
    <row r="1754" spans="1:74" ht="15.95" customHeight="1" thickBot="1">
      <c r="A1754" s="133"/>
      <c r="B1754" s="137"/>
      <c r="C1754" s="138" t="s">
        <v>481</v>
      </c>
      <c r="D1754" s="137"/>
      <c r="E1754" s="177" t="s">
        <v>482</v>
      </c>
      <c r="F1754" s="177"/>
      <c r="G1754" s="137"/>
      <c r="H1754" s="177" t="s">
        <v>483</v>
      </c>
      <c r="I1754" s="177"/>
      <c r="J1754" s="137"/>
      <c r="K1754" s="177" t="s">
        <v>484</v>
      </c>
      <c r="L1754" s="177"/>
      <c r="M1754" s="137"/>
      <c r="N1754" s="177" t="s">
        <v>485</v>
      </c>
      <c r="O1754" s="177"/>
      <c r="P1754" s="137"/>
      <c r="Q1754" s="139" t="s">
        <v>486</v>
      </c>
      <c r="R1754" s="137"/>
      <c r="S1754" s="177" t="s">
        <v>487</v>
      </c>
      <c r="T1754" s="177"/>
      <c r="U1754" s="177"/>
      <c r="V1754" s="177"/>
      <c r="W1754" s="137"/>
      <c r="X1754" s="133"/>
      <c r="Y1754" s="133"/>
      <c r="AB1754" s="134" t="s">
        <v>482</v>
      </c>
      <c r="AC1754" s="146" t="str" cm="1">
        <f t="array" ref="AC1754">_xlfn.TEXTSPLIT(H1754,CHAR(10))</f>
        <v>事業者名/事業所名</v>
      </c>
      <c r="AD1754" s="146"/>
      <c r="AE1754" s="146" t="s">
        <v>483</v>
      </c>
      <c r="AG1754" s="134" t="e" cm="1" vm="1">
        <f t="array" ref="AG1754">_xlfn.TEXTJOIN(",",TRUE,_xlfn._xlws.FILTER(市町村コード!$B$2:$B$186,ISNUMBER(SEARCH(市町村コード!$B$2:$B$186,K1754))))</f>
        <v>#VALUE!</v>
      </c>
      <c r="AH1754" s="134" t="e" vm="1">
        <v>#VALUE!</v>
      </c>
      <c r="AI1754" s="134" t="str">
        <f t="shared" si="54"/>
        <v/>
      </c>
      <c r="AJ1754" s="134" t="str">
        <f t="shared" si="55"/>
        <v>事業所所在地</v>
      </c>
      <c r="AK1754" s="134" t="s">
        <v>484</v>
      </c>
      <c r="AO1754" s="139" t="s">
        <v>486</v>
      </c>
      <c r="AP1754" s="134" t="str" cm="1">
        <f t="array" ref="AP1754">_xlfn.TEXTSPLIT(AO1754,CHAR(10))</f>
        <v>受理番号</v>
      </c>
      <c r="BM1754" s="134" t="s">
        <v>486</v>
      </c>
    </row>
    <row r="1755" spans="1:74" ht="120" customHeight="1" thickBot="1">
      <c r="A1755" s="133"/>
      <c r="B1755" s="184"/>
      <c r="C1755" s="140" t="s">
        <v>4841</v>
      </c>
      <c r="D1755" s="184"/>
      <c r="E1755" s="174" t="s">
        <v>4842</v>
      </c>
      <c r="F1755" s="174"/>
      <c r="G1755" s="184"/>
      <c r="H1755" s="175" t="s">
        <v>4843</v>
      </c>
      <c r="I1755" s="175"/>
      <c r="J1755" s="184"/>
      <c r="K1755" s="175" t="s">
        <v>4844</v>
      </c>
      <c r="L1755" s="175"/>
      <c r="M1755" s="184"/>
      <c r="N1755" s="182" t="s">
        <v>4845</v>
      </c>
      <c r="O1755" s="182"/>
      <c r="P1755" s="184"/>
      <c r="Q1755" s="147" t="s">
        <v>10029</v>
      </c>
      <c r="R1755" s="184"/>
      <c r="S1755" s="173" t="s">
        <v>4846</v>
      </c>
      <c r="T1755" s="173"/>
      <c r="U1755" s="173"/>
      <c r="V1755" s="173"/>
      <c r="W1755" s="184"/>
      <c r="X1755" s="133"/>
      <c r="Y1755" s="133"/>
      <c r="AB1755" s="134" t="s">
        <v>9740</v>
      </c>
      <c r="AC1755" s="146" t="str" cm="1">
        <f t="array" ref="AC1755:AD1755">_xlfn.TEXTSPLIT(H1755,CHAR(10))</f>
        <v>株式会社　Ｌｉｖｅ　ｎｏｗ</v>
      </c>
      <c r="AD1755" s="146" t="str">
        <v>訪問看護ステーション　オハナ</v>
      </c>
      <c r="AE1755" s="146" t="s">
        <v>8673</v>
      </c>
      <c r="AF1755" s="134" t="s">
        <v>8483</v>
      </c>
      <c r="AG1755" s="134" t="str" cm="1">
        <f t="array" ref="AG1755">_xlfn.TEXTJOIN(",",TRUE,_xlfn._xlws.FILTER(市町村コード!$B$2:$B$186,ISNUMBER(SEARCH(市町村コード!$B$2:$B$186,K1755))))</f>
        <v>旭川市</v>
      </c>
      <c r="AH1755" s="134" t="s">
        <v>6715</v>
      </c>
      <c r="AI1755" s="134" t="str">
        <f t="shared" si="54"/>
        <v xml:space="preserve">
旭川市東７条１０丁目２－３４</v>
      </c>
      <c r="AJ1755" s="134" t="str">
        <f t="shared" si="55"/>
        <v>〒070－0027</v>
      </c>
      <c r="AK1755" s="134" t="s">
        <v>7323</v>
      </c>
      <c r="AO1755" s="147" t="s">
        <v>10029</v>
      </c>
      <c r="AP1755" s="134" t="str" cm="1">
        <f t="array" ref="AP1755:AY1755">_xlfn.TEXTSPLIT(AO1755,CHAR(10))</f>
        <v>( 訪看10 )第    418 号</v>
      </c>
      <c r="AQ1755" s="134" t="str">
        <v>( 訪看23 )第    657 号</v>
      </c>
      <c r="AR1755" s="134" t="str">
        <v>( 訪看25 )第    730 号</v>
      </c>
      <c r="AS1755" s="134" t="str">
        <v>( 訪看27 )第    180 号</v>
      </c>
      <c r="AT1755" s="134" t="str">
        <v>( 訪看28 )第    319 号</v>
      </c>
      <c r="AU1755" s="134" t="str">
        <v>( 訪看機４ )第      3 号</v>
      </c>
      <c r="AV1755" s="134" t="str">
        <v>( 訪看34 )第     36 号</v>
      </c>
      <c r="AW1755" s="134" t="str">
        <v>( 訪ベⅠ１ )第      5 号</v>
      </c>
      <c r="AX1755" s="134" t="str">
        <v>( 訪ベⅠ１注 )第    105 号</v>
      </c>
      <c r="AY1755" s="134" t="str">
        <v>( 訪看40 )第     64 号</v>
      </c>
      <c r="BM1755" s="134" t="s">
        <v>14093</v>
      </c>
      <c r="BN1755" s="134" t="s">
        <v>14094</v>
      </c>
      <c r="BO1755" s="134" t="s">
        <v>14095</v>
      </c>
      <c r="BP1755" s="134" t="s">
        <v>14096</v>
      </c>
      <c r="BQ1755" s="134" t="s">
        <v>14097</v>
      </c>
      <c r="BR1755" s="134" t="s">
        <v>14098</v>
      </c>
      <c r="BS1755" s="134" t="s">
        <v>14099</v>
      </c>
      <c r="BT1755" s="134" t="s">
        <v>14100</v>
      </c>
      <c r="BU1755" s="134" t="s">
        <v>14101</v>
      </c>
      <c r="BV1755" s="134" t="s">
        <v>14102</v>
      </c>
    </row>
    <row r="1756" spans="1:74" ht="84" customHeight="1" thickBot="1">
      <c r="A1756" s="133"/>
      <c r="B1756" s="184"/>
      <c r="C1756" s="140" t="s">
        <v>4847</v>
      </c>
      <c r="D1756" s="184"/>
      <c r="E1756" s="174" t="s">
        <v>4848</v>
      </c>
      <c r="F1756" s="174"/>
      <c r="G1756" s="184"/>
      <c r="H1756" s="175" t="s">
        <v>4849</v>
      </c>
      <c r="I1756" s="175"/>
      <c r="J1756" s="184"/>
      <c r="K1756" s="175" t="s">
        <v>4850</v>
      </c>
      <c r="L1756" s="175"/>
      <c r="M1756" s="184"/>
      <c r="N1756" s="182" t="s">
        <v>4851</v>
      </c>
      <c r="O1756" s="182"/>
      <c r="P1756" s="184"/>
      <c r="Q1756" s="141" t="s">
        <v>4852</v>
      </c>
      <c r="R1756" s="184"/>
      <c r="S1756" s="173" t="s">
        <v>4853</v>
      </c>
      <c r="T1756" s="173"/>
      <c r="U1756" s="173"/>
      <c r="V1756" s="173"/>
      <c r="W1756" s="184"/>
      <c r="X1756" s="133"/>
      <c r="Y1756" s="133"/>
      <c r="AB1756" s="134" t="s">
        <v>9741</v>
      </c>
      <c r="AC1756" s="146" t="str" cm="1">
        <f t="array" ref="AC1756:AD1756">_xlfn.TEXTSPLIT(H1756,CHAR(10))</f>
        <v>株式会社　花さとか</v>
      </c>
      <c r="AD1756" s="146" t="str">
        <v>ナースステーション花さとか</v>
      </c>
      <c r="AE1756" s="146" t="s">
        <v>8674</v>
      </c>
      <c r="AF1756" s="134" t="s">
        <v>8675</v>
      </c>
      <c r="AG1756" s="134" t="str" cm="1">
        <f t="array" ref="AG1756">_xlfn.TEXTJOIN(",",TRUE,_xlfn._xlws.FILTER(市町村コード!$B$2:$B$186,ISNUMBER(SEARCH(市町村コード!$B$2:$B$186,K1756))))</f>
        <v>旭川市</v>
      </c>
      <c r="AH1756" s="134" t="s">
        <v>6715</v>
      </c>
      <c r="AI1756" s="134" t="str">
        <f t="shared" si="54"/>
        <v xml:space="preserve">
旭川市東光１１条５丁目１番２２号</v>
      </c>
      <c r="AJ1756" s="134" t="str">
        <f t="shared" si="55"/>
        <v>〒078－8351</v>
      </c>
      <c r="AK1756" s="134" t="s">
        <v>7324</v>
      </c>
      <c r="AO1756" s="142" t="s">
        <v>4852</v>
      </c>
      <c r="AP1756" s="134" t="str" cm="1">
        <f t="array" ref="AP1756:AW1756">_xlfn.TEXTSPLIT(AO1756,CHAR(10))</f>
        <v>( 訪看10 )第    473 号</v>
      </c>
      <c r="AQ1756" s="134" t="str">
        <v>( 訪看23 )第   1032 号</v>
      </c>
      <c r="AR1756" s="134" t="str">
        <v>( 訪看24 )第    727 号</v>
      </c>
      <c r="AS1756" s="134" t="str">
        <v>( 訪看25 )第    799 号</v>
      </c>
      <c r="AT1756" s="134" t="str">
        <v>( 訪看27 )第    213 号</v>
      </c>
      <c r="AU1756" s="134" t="str">
        <v>( 訪看28 )第    132 号</v>
      </c>
      <c r="AV1756" s="134" t="str">
        <v>( 訪ベⅠ１ )第    615 号</v>
      </c>
      <c r="AW1756" s="134" t="str">
        <v>( 訪看41 )第    257 号</v>
      </c>
      <c r="BM1756" s="134" t="s">
        <v>14103</v>
      </c>
      <c r="BN1756" s="134" t="s">
        <v>14104</v>
      </c>
      <c r="BO1756" s="134" t="s">
        <v>14105</v>
      </c>
      <c r="BP1756" s="134" t="s">
        <v>14106</v>
      </c>
      <c r="BQ1756" s="134" t="s">
        <v>14107</v>
      </c>
      <c r="BR1756" s="134" t="s">
        <v>14108</v>
      </c>
      <c r="BS1756" s="134" t="s">
        <v>14109</v>
      </c>
      <c r="BT1756" s="134" t="s">
        <v>14110</v>
      </c>
    </row>
    <row r="1757" spans="1:74" ht="93" customHeight="1" thickBot="1">
      <c r="A1757" s="133"/>
      <c r="B1757" s="184"/>
      <c r="C1757" s="140" t="s">
        <v>4854</v>
      </c>
      <c r="D1757" s="184"/>
      <c r="E1757" s="174" t="s">
        <v>4855</v>
      </c>
      <c r="F1757" s="174"/>
      <c r="G1757" s="184"/>
      <c r="H1757" s="175" t="s">
        <v>4856</v>
      </c>
      <c r="I1757" s="175"/>
      <c r="J1757" s="184"/>
      <c r="K1757" s="175" t="s">
        <v>4857</v>
      </c>
      <c r="L1757" s="175"/>
      <c r="M1757" s="184"/>
      <c r="N1757" s="182" t="s">
        <v>4858</v>
      </c>
      <c r="O1757" s="182"/>
      <c r="P1757" s="184"/>
      <c r="Q1757" s="141" t="s">
        <v>4859</v>
      </c>
      <c r="R1757" s="184"/>
      <c r="S1757" s="173" t="s">
        <v>4860</v>
      </c>
      <c r="T1757" s="173"/>
      <c r="U1757" s="173"/>
      <c r="V1757" s="173"/>
      <c r="W1757" s="184"/>
      <c r="X1757" s="133"/>
      <c r="Y1757" s="133"/>
      <c r="AB1757" s="134" t="s">
        <v>9742</v>
      </c>
      <c r="AC1757" s="146" t="str" cm="1">
        <f t="array" ref="AC1757:AD1757">_xlfn.TEXTSPLIT(H1757,CHAR(10))</f>
        <v>株式会社　寶船</v>
      </c>
      <c r="AD1757" s="146" t="str">
        <v>訪問看護ステーション　向日葵</v>
      </c>
      <c r="AE1757" s="146" t="s">
        <v>8676</v>
      </c>
      <c r="AF1757" s="134" t="s">
        <v>8677</v>
      </c>
      <c r="AG1757" s="134" t="str" cm="1">
        <f t="array" ref="AG1757">_xlfn.TEXTJOIN(",",TRUE,_xlfn._xlws.FILTER(市町村コード!$B$2:$B$186,ISNUMBER(SEARCH(市町村コード!$B$2:$B$186,K1757))))</f>
        <v>旭川市</v>
      </c>
      <c r="AH1757" s="134" t="s">
        <v>6715</v>
      </c>
      <c r="AI1757" s="134" t="str">
        <f t="shared" si="54"/>
        <v xml:space="preserve">
旭川市東光１０条２丁目３－１</v>
      </c>
      <c r="AJ1757" s="134" t="str">
        <f t="shared" si="55"/>
        <v>〒078－8350</v>
      </c>
      <c r="AK1757" s="134" t="s">
        <v>7325</v>
      </c>
      <c r="AO1757" s="142" t="s">
        <v>4859</v>
      </c>
      <c r="AP1757" s="134" t="str" cm="1">
        <f t="array" ref="AP1757:AX1757">_xlfn.TEXTSPLIT(AO1757,CHAR(10))</f>
        <v>( 訪看10 )第    498 号</v>
      </c>
      <c r="AQ1757" s="134" t="str">
        <v>( 訪看23 )第    765 号</v>
      </c>
      <c r="AR1757" s="134" t="str">
        <v>( 訪看25 )第    839 号</v>
      </c>
      <c r="AS1757" s="134" t="str">
        <v>( 訪看27 )第    233 号</v>
      </c>
      <c r="AT1757" s="134" t="str">
        <v>( 訪看28 )第    145 号</v>
      </c>
      <c r="AU1757" s="134" t="str">
        <v>( 訪看34 )第    413 号</v>
      </c>
      <c r="AV1757" s="134" t="str">
        <v>( 訪看35 )第     49 号</v>
      </c>
      <c r="AW1757" s="134" t="str">
        <v>( 訪ベⅠ１ )第    543 号</v>
      </c>
      <c r="AX1757" s="134" t="str">
        <v>( 訪看40 )第    133 号</v>
      </c>
      <c r="BM1757" s="134" t="s">
        <v>14111</v>
      </c>
      <c r="BN1757" s="134" t="s">
        <v>14112</v>
      </c>
      <c r="BO1757" s="134" t="s">
        <v>14113</v>
      </c>
      <c r="BP1757" s="134" t="s">
        <v>14114</v>
      </c>
      <c r="BQ1757" s="134" t="s">
        <v>14115</v>
      </c>
      <c r="BR1757" s="134" t="s">
        <v>14116</v>
      </c>
      <c r="BS1757" s="134" t="s">
        <v>14117</v>
      </c>
      <c r="BT1757" s="134" t="s">
        <v>14118</v>
      </c>
      <c r="BU1757" s="134" t="s">
        <v>14119</v>
      </c>
    </row>
    <row r="1758" spans="1:74" ht="75" customHeight="1" thickBot="1">
      <c r="A1758" s="133"/>
      <c r="B1758" s="184"/>
      <c r="C1758" s="140" t="s">
        <v>4861</v>
      </c>
      <c r="D1758" s="184"/>
      <c r="E1758" s="174" t="s">
        <v>4862</v>
      </c>
      <c r="F1758" s="174"/>
      <c r="G1758" s="184"/>
      <c r="H1758" s="175" t="s">
        <v>4863</v>
      </c>
      <c r="I1758" s="175"/>
      <c r="J1758" s="184"/>
      <c r="K1758" s="175" t="s">
        <v>4864</v>
      </c>
      <c r="L1758" s="175"/>
      <c r="M1758" s="184"/>
      <c r="N1758" s="182" t="s">
        <v>4865</v>
      </c>
      <c r="O1758" s="182"/>
      <c r="P1758" s="184"/>
      <c r="Q1758" s="141" t="s">
        <v>4866</v>
      </c>
      <c r="R1758" s="184"/>
      <c r="S1758" s="173" t="s">
        <v>4867</v>
      </c>
      <c r="T1758" s="173"/>
      <c r="U1758" s="173"/>
      <c r="V1758" s="173"/>
      <c r="W1758" s="184"/>
      <c r="X1758" s="133"/>
      <c r="Y1758" s="133"/>
      <c r="AB1758" s="134" t="s">
        <v>9743</v>
      </c>
      <c r="AC1758" s="146" t="str" cm="1">
        <f t="array" ref="AC1758:AD1758">_xlfn.TEXTSPLIT(H1758,CHAR(10))</f>
        <v>株式会社アミューズケア</v>
      </c>
      <c r="AD1758" s="146" t="str">
        <v>ナースステーション　アミューズ旭岡</v>
      </c>
      <c r="AE1758" s="146" t="s">
        <v>8678</v>
      </c>
      <c r="AF1758" s="134" t="s">
        <v>8679</v>
      </c>
      <c r="AG1758" s="134" t="str" cm="1">
        <f t="array" ref="AG1758">_xlfn.TEXTJOIN(",",TRUE,_xlfn._xlws.FILTER(市町村コード!$B$2:$B$186,ISNUMBER(SEARCH(市町村コード!$B$2:$B$186,K1758))))</f>
        <v>旭川市</v>
      </c>
      <c r="AH1758" s="134" t="s">
        <v>6715</v>
      </c>
      <c r="AI1758" s="134" t="str">
        <f t="shared" si="54"/>
        <v xml:space="preserve">
旭川市旭岡５丁目４－２０</v>
      </c>
      <c r="AJ1758" s="134" t="str">
        <f t="shared" si="55"/>
        <v>〒070－0822</v>
      </c>
      <c r="AK1758" s="134" t="s">
        <v>7326</v>
      </c>
      <c r="AO1758" s="142" t="s">
        <v>4866</v>
      </c>
      <c r="AP1758" s="134" t="str" cm="1">
        <f t="array" ref="AP1758:AV1758">_xlfn.TEXTSPLIT(AO1758,CHAR(10))</f>
        <v>( 訪看10 )第    499 号</v>
      </c>
      <c r="AQ1758" s="134" t="str">
        <v>( 訪看23 )第    766 号</v>
      </c>
      <c r="AR1758" s="134" t="str">
        <v>( 訪看25 )第    840 号</v>
      </c>
      <c r="AS1758" s="134" t="str">
        <v>( 訪看27 )第    234 号</v>
      </c>
      <c r="AT1758" s="134" t="str">
        <v>( 訪看28 )第    146 号</v>
      </c>
      <c r="AU1758" s="134" t="str">
        <v>( 訪ベⅠ１ )第    590 号</v>
      </c>
      <c r="AV1758" s="134" t="str">
        <v>( 訪看41 )第    330 号</v>
      </c>
      <c r="BM1758" s="134" t="s">
        <v>14120</v>
      </c>
      <c r="BN1758" s="134" t="s">
        <v>14121</v>
      </c>
      <c r="BO1758" s="134" t="s">
        <v>14122</v>
      </c>
      <c r="BP1758" s="134" t="s">
        <v>14123</v>
      </c>
      <c r="BQ1758" s="134" t="s">
        <v>14124</v>
      </c>
      <c r="BR1758" s="134" t="s">
        <v>14125</v>
      </c>
      <c r="BS1758" s="134" t="s">
        <v>14126</v>
      </c>
    </row>
    <row r="1759" spans="1:74" ht="98.1" customHeight="1" thickBot="1">
      <c r="A1759" s="133"/>
      <c r="B1759" s="184"/>
      <c r="C1759" s="133"/>
      <c r="D1759" s="184"/>
      <c r="E1759" s="133"/>
      <c r="F1759" s="133"/>
      <c r="G1759" s="184"/>
      <c r="H1759" s="133"/>
      <c r="I1759" s="133"/>
      <c r="J1759" s="184"/>
      <c r="K1759" s="133"/>
      <c r="L1759" s="133"/>
      <c r="M1759" s="184"/>
      <c r="N1759" s="133"/>
      <c r="O1759" s="133"/>
      <c r="P1759" s="184"/>
      <c r="Q1759" s="133"/>
      <c r="R1759" s="184"/>
      <c r="S1759" s="133"/>
      <c r="T1759" s="133"/>
      <c r="U1759" s="133"/>
      <c r="V1759" s="133"/>
      <c r="W1759" s="184"/>
      <c r="X1759" s="133"/>
      <c r="Y1759" s="133"/>
      <c r="AB1759" s="134" t="s">
        <v>6911</v>
      </c>
      <c r="AC1759" s="146" t="e" cm="1">
        <f t="array" ref="AC1759">_xlfn.TEXTSPLIT(H1759,CHAR(10))</f>
        <v>#VALUE!</v>
      </c>
      <c r="AD1759" s="146"/>
      <c r="AE1759" s="146" t="e">
        <v>#VALUE!</v>
      </c>
      <c r="AG1759" s="134" t="e" cm="1" vm="1">
        <f t="array" ref="AG1759">_xlfn.TEXTJOIN(",",TRUE,_xlfn._xlws.FILTER(市町村コード!$B$2:$B$186,ISNUMBER(SEARCH(市町村コード!$B$2:$B$186,K1759))))</f>
        <v>#VALUE!</v>
      </c>
      <c r="AH1759" s="134" t="e" vm="1">
        <v>#VALUE!</v>
      </c>
      <c r="AI1759" s="134" t="str">
        <f t="shared" si="54"/>
        <v/>
      </c>
      <c r="AJ1759" s="134" t="str">
        <f t="shared" si="55"/>
        <v/>
      </c>
      <c r="AK1759" s="134" t="s">
        <v>6911</v>
      </c>
      <c r="AO1759" s="133"/>
      <c r="AP1759" s="134" t="e" cm="1">
        <f t="array" ref="AP1759">_xlfn.TEXTSPLIT(AO1759,CHAR(10))</f>
        <v>#VALUE!</v>
      </c>
      <c r="BM1759" s="134" t="e">
        <v>#VALUE!</v>
      </c>
    </row>
    <row r="1760" spans="1:74" ht="0.95" customHeight="1">
      <c r="A1760" s="133"/>
      <c r="B1760" s="183"/>
      <c r="C1760" s="183"/>
      <c r="D1760" s="183"/>
      <c r="E1760" s="183"/>
      <c r="F1760" s="183"/>
      <c r="G1760" s="183"/>
      <c r="H1760" s="183"/>
      <c r="I1760" s="183"/>
      <c r="J1760" s="183"/>
      <c r="K1760" s="183"/>
      <c r="L1760" s="183"/>
      <c r="M1760" s="183"/>
      <c r="N1760" s="183"/>
      <c r="O1760" s="183"/>
      <c r="P1760" s="183"/>
      <c r="Q1760" s="183"/>
      <c r="R1760" s="183"/>
      <c r="S1760" s="183"/>
      <c r="T1760" s="183"/>
      <c r="U1760" s="183"/>
      <c r="V1760" s="183"/>
      <c r="W1760" s="133"/>
      <c r="X1760" s="133"/>
      <c r="Y1760" s="133"/>
      <c r="AB1760" s="134" t="s">
        <v>6911</v>
      </c>
      <c r="AC1760" s="146" t="e" cm="1">
        <f t="array" ref="AC1760">_xlfn.TEXTSPLIT(H1760,CHAR(10))</f>
        <v>#VALUE!</v>
      </c>
      <c r="AD1760" s="146"/>
      <c r="AE1760" s="146" t="e">
        <v>#VALUE!</v>
      </c>
      <c r="AG1760" s="134" t="e" cm="1" vm="1">
        <f t="array" ref="AG1760">_xlfn.TEXTJOIN(",",TRUE,_xlfn._xlws.FILTER(市町村コード!$B$2:$B$186,ISNUMBER(SEARCH(市町村コード!$B$2:$B$186,K1760))))</f>
        <v>#VALUE!</v>
      </c>
      <c r="AH1760" s="134" t="e" vm="1">
        <v>#VALUE!</v>
      </c>
      <c r="AI1760" s="134" t="str">
        <f t="shared" si="54"/>
        <v/>
      </c>
      <c r="AJ1760" s="134" t="str">
        <f t="shared" si="55"/>
        <v/>
      </c>
      <c r="AK1760" s="134" t="s">
        <v>6911</v>
      </c>
      <c r="AP1760" s="134" t="e" cm="1">
        <f t="array" ref="AP1760">_xlfn.TEXTSPLIT(AO1760,CHAR(10))</f>
        <v>#VALUE!</v>
      </c>
      <c r="BM1760" s="134" t="e">
        <v>#VALUE!</v>
      </c>
    </row>
    <row r="1761" spans="1:74" ht="60" customHeight="1">
      <c r="A1761" s="133"/>
      <c r="B1761" s="133"/>
      <c r="C1761" s="133"/>
      <c r="D1761" s="133"/>
      <c r="E1761" s="133"/>
      <c r="F1761" s="133"/>
      <c r="G1761" s="133"/>
      <c r="H1761" s="133"/>
      <c r="I1761" s="133"/>
      <c r="J1761" s="133"/>
      <c r="K1761" s="133"/>
      <c r="L1761" s="133"/>
      <c r="M1761" s="133"/>
      <c r="N1761" s="133"/>
      <c r="O1761" s="133"/>
      <c r="P1761" s="133"/>
      <c r="Q1761" s="133"/>
      <c r="R1761" s="133"/>
      <c r="S1761" s="133"/>
      <c r="T1761" s="133"/>
      <c r="U1761" s="133"/>
      <c r="V1761" s="133"/>
      <c r="W1761" s="133"/>
      <c r="X1761" s="133"/>
      <c r="Y1761" s="133"/>
      <c r="AB1761" s="134" t="s">
        <v>6911</v>
      </c>
      <c r="AC1761" s="146" t="e" cm="1">
        <f t="array" ref="AC1761">_xlfn.TEXTSPLIT(H1761,CHAR(10))</f>
        <v>#VALUE!</v>
      </c>
      <c r="AD1761" s="146"/>
      <c r="AE1761" s="146" t="e">
        <v>#VALUE!</v>
      </c>
      <c r="AG1761" s="134" t="e" cm="1" vm="1">
        <f t="array" ref="AG1761">_xlfn.TEXTJOIN(",",TRUE,_xlfn._xlws.FILTER(市町村コード!$B$2:$B$186,ISNUMBER(SEARCH(市町村コード!$B$2:$B$186,K1761))))</f>
        <v>#VALUE!</v>
      </c>
      <c r="AH1761" s="134" t="e" vm="1">
        <v>#VALUE!</v>
      </c>
      <c r="AI1761" s="134" t="str">
        <f t="shared" si="54"/>
        <v/>
      </c>
      <c r="AJ1761" s="134" t="str">
        <f t="shared" si="55"/>
        <v/>
      </c>
      <c r="AK1761" s="134" t="s">
        <v>6911</v>
      </c>
      <c r="AO1761" s="133"/>
      <c r="AP1761" s="134" t="e" cm="1">
        <f t="array" ref="AP1761">_xlfn.TEXTSPLIT(AO1761,CHAR(10))</f>
        <v>#VALUE!</v>
      </c>
      <c r="BM1761" s="134" t="e">
        <v>#VALUE!</v>
      </c>
    </row>
    <row r="1762" spans="1:74" ht="12" customHeight="1">
      <c r="A1762" s="133"/>
      <c r="B1762" s="133"/>
      <c r="C1762" s="133"/>
      <c r="D1762" s="133"/>
      <c r="E1762" s="133"/>
      <c r="F1762" s="133"/>
      <c r="G1762" s="133"/>
      <c r="H1762" s="133"/>
      <c r="I1762" s="133"/>
      <c r="J1762" s="133"/>
      <c r="K1762" s="133"/>
      <c r="L1762" s="133"/>
      <c r="M1762" s="133"/>
      <c r="N1762" s="133"/>
      <c r="O1762" s="133"/>
      <c r="P1762" s="133"/>
      <c r="Q1762" s="133"/>
      <c r="R1762" s="133"/>
      <c r="S1762" s="133"/>
      <c r="T1762" s="133"/>
      <c r="U1762" s="133"/>
      <c r="V1762" s="133"/>
      <c r="W1762" s="133"/>
      <c r="X1762" s="133"/>
      <c r="Y1762" s="133"/>
      <c r="AB1762" s="134" t="s">
        <v>6911</v>
      </c>
      <c r="AC1762" s="146" t="e" cm="1">
        <f t="array" ref="AC1762">_xlfn.TEXTSPLIT(H1762,CHAR(10))</f>
        <v>#VALUE!</v>
      </c>
      <c r="AD1762" s="146"/>
      <c r="AE1762" s="146" t="e">
        <v>#VALUE!</v>
      </c>
      <c r="AG1762" s="134" t="e" cm="1" vm="1">
        <f t="array" ref="AG1762">_xlfn.TEXTJOIN(",",TRUE,_xlfn._xlws.FILTER(市町村コード!$B$2:$B$186,ISNUMBER(SEARCH(市町村コード!$B$2:$B$186,K1762))))</f>
        <v>#VALUE!</v>
      </c>
      <c r="AH1762" s="134" t="e" vm="1">
        <v>#VALUE!</v>
      </c>
      <c r="AI1762" s="134" t="str">
        <f t="shared" si="54"/>
        <v/>
      </c>
      <c r="AJ1762" s="134" t="str">
        <f t="shared" si="55"/>
        <v/>
      </c>
      <c r="AK1762" s="134" t="s">
        <v>6911</v>
      </c>
      <c r="AO1762" s="133"/>
      <c r="AP1762" s="134" t="e" cm="1">
        <f t="array" ref="AP1762">_xlfn.TEXTSPLIT(AO1762,CHAR(10))</f>
        <v>#VALUE!</v>
      </c>
      <c r="BM1762" s="134" t="e">
        <v>#VALUE!</v>
      </c>
    </row>
    <row r="1763" spans="1:74" ht="8.1" customHeight="1">
      <c r="A1763" s="133"/>
      <c r="B1763" s="133"/>
      <c r="C1763" s="133"/>
      <c r="D1763" s="133"/>
      <c r="E1763" s="133"/>
      <c r="F1763" s="133"/>
      <c r="G1763" s="133"/>
      <c r="H1763" s="133"/>
      <c r="I1763" s="178" t="s">
        <v>476</v>
      </c>
      <c r="J1763" s="178"/>
      <c r="K1763" s="178"/>
      <c r="L1763" s="133"/>
      <c r="M1763" s="133"/>
      <c r="N1763" s="133"/>
      <c r="O1763" s="133"/>
      <c r="P1763" s="133"/>
      <c r="Q1763" s="133"/>
      <c r="R1763" s="133"/>
      <c r="S1763" s="133"/>
      <c r="T1763" s="133"/>
      <c r="U1763" s="133"/>
      <c r="V1763" s="133"/>
      <c r="W1763" s="133"/>
      <c r="X1763" s="133"/>
      <c r="Y1763" s="133"/>
      <c r="AB1763" s="134" t="s">
        <v>6911</v>
      </c>
      <c r="AC1763" s="146" t="e" cm="1">
        <f t="array" ref="AC1763">_xlfn.TEXTSPLIT(H1763,CHAR(10))</f>
        <v>#VALUE!</v>
      </c>
      <c r="AD1763" s="146"/>
      <c r="AE1763" s="146" t="e">
        <v>#VALUE!</v>
      </c>
      <c r="AG1763" s="134" t="e" cm="1" vm="1">
        <f t="array" ref="AG1763">_xlfn.TEXTJOIN(",",TRUE,_xlfn._xlws.FILTER(市町村コード!$B$2:$B$186,ISNUMBER(SEARCH(市町村コード!$B$2:$B$186,K1763))))</f>
        <v>#VALUE!</v>
      </c>
      <c r="AH1763" s="134" t="e" vm="1">
        <v>#VALUE!</v>
      </c>
      <c r="AI1763" s="134" t="str">
        <f t="shared" si="54"/>
        <v/>
      </c>
      <c r="AJ1763" s="134" t="str">
        <f t="shared" si="55"/>
        <v/>
      </c>
      <c r="AK1763" s="134" t="s">
        <v>6911</v>
      </c>
      <c r="AO1763" s="133"/>
      <c r="AP1763" s="134" t="e" cm="1">
        <f t="array" ref="AP1763">_xlfn.TEXTSPLIT(AO1763,CHAR(10))</f>
        <v>#VALUE!</v>
      </c>
      <c r="BM1763" s="134" t="e">
        <v>#VALUE!</v>
      </c>
    </row>
    <row r="1764" spans="1:74" ht="12" customHeight="1">
      <c r="A1764" s="133"/>
      <c r="B1764" s="179"/>
      <c r="C1764" s="179"/>
      <c r="D1764" s="179"/>
      <c r="E1764" s="179"/>
      <c r="F1764" s="133"/>
      <c r="G1764" s="133"/>
      <c r="H1764" s="133"/>
      <c r="I1764" s="178"/>
      <c r="J1764" s="178"/>
      <c r="K1764" s="178"/>
      <c r="L1764" s="133"/>
      <c r="M1764" s="133"/>
      <c r="N1764" s="133"/>
      <c r="O1764" s="133"/>
      <c r="P1764" s="133"/>
      <c r="Q1764" s="133"/>
      <c r="R1764" s="133"/>
      <c r="S1764" s="133"/>
      <c r="T1764" s="133"/>
      <c r="U1764" s="133"/>
      <c r="V1764" s="133"/>
      <c r="W1764" s="133"/>
      <c r="X1764" s="133"/>
      <c r="Y1764" s="133"/>
      <c r="AB1764" s="134" t="s">
        <v>6911</v>
      </c>
      <c r="AC1764" s="146" t="e" cm="1">
        <f t="array" ref="AC1764">_xlfn.TEXTSPLIT(H1764,CHAR(10))</f>
        <v>#VALUE!</v>
      </c>
      <c r="AD1764" s="146"/>
      <c r="AE1764" s="146" t="e">
        <v>#VALUE!</v>
      </c>
      <c r="AG1764" s="134" t="e" cm="1" vm="1">
        <f t="array" ref="AG1764">_xlfn.TEXTJOIN(",",TRUE,_xlfn._xlws.FILTER(市町村コード!$B$2:$B$186,ISNUMBER(SEARCH(市町村コード!$B$2:$B$186,K1764))))</f>
        <v>#VALUE!</v>
      </c>
      <c r="AH1764" s="134" t="e" vm="1">
        <v>#VALUE!</v>
      </c>
      <c r="AI1764" s="134" t="str">
        <f t="shared" si="54"/>
        <v/>
      </c>
      <c r="AJ1764" s="134" t="str">
        <f t="shared" si="55"/>
        <v/>
      </c>
      <c r="AK1764" s="134" t="s">
        <v>6911</v>
      </c>
      <c r="AO1764" s="133"/>
      <c r="AP1764" s="134" t="e" cm="1">
        <f t="array" ref="AP1764">_xlfn.TEXTSPLIT(AO1764,CHAR(10))</f>
        <v>#VALUE!</v>
      </c>
      <c r="BM1764" s="134" t="e">
        <v>#VALUE!</v>
      </c>
    </row>
    <row r="1765" spans="1:74" ht="14.1" customHeight="1">
      <c r="A1765" s="133"/>
      <c r="B1765" s="133"/>
      <c r="C1765" s="180" t="s">
        <v>477</v>
      </c>
      <c r="D1765" s="180"/>
      <c r="E1765" s="180"/>
      <c r="F1765" s="180"/>
      <c r="G1765" s="180"/>
      <c r="H1765" s="180"/>
      <c r="I1765" s="180"/>
      <c r="J1765" s="180"/>
      <c r="K1765" s="180"/>
      <c r="L1765" s="133"/>
      <c r="M1765" s="133"/>
      <c r="N1765" s="133"/>
      <c r="O1765" s="181" t="s">
        <v>478</v>
      </c>
      <c r="P1765" s="181"/>
      <c r="Q1765" s="181"/>
      <c r="R1765" s="181"/>
      <c r="S1765" s="181"/>
      <c r="T1765" s="135" t="s">
        <v>1266</v>
      </c>
      <c r="U1765" s="136" t="s">
        <v>480</v>
      </c>
      <c r="V1765" s="133"/>
      <c r="W1765" s="133"/>
      <c r="X1765" s="133"/>
      <c r="Y1765" s="133"/>
      <c r="AB1765" s="134" t="s">
        <v>6911</v>
      </c>
      <c r="AC1765" s="146" t="e" cm="1">
        <f t="array" ref="AC1765">_xlfn.TEXTSPLIT(H1765,CHAR(10))</f>
        <v>#VALUE!</v>
      </c>
      <c r="AD1765" s="146"/>
      <c r="AE1765" s="146" t="e">
        <v>#VALUE!</v>
      </c>
      <c r="AG1765" s="134" t="e" cm="1" vm="1">
        <f t="array" ref="AG1765">_xlfn.TEXTJOIN(",",TRUE,_xlfn._xlws.FILTER(市町村コード!$B$2:$B$186,ISNUMBER(SEARCH(市町村コード!$B$2:$B$186,K1765))))</f>
        <v>#VALUE!</v>
      </c>
      <c r="AH1765" s="134" t="e" vm="1">
        <v>#VALUE!</v>
      </c>
      <c r="AI1765" s="134" t="str">
        <f t="shared" si="54"/>
        <v/>
      </c>
      <c r="AJ1765" s="134" t="str">
        <f t="shared" si="55"/>
        <v/>
      </c>
      <c r="AK1765" s="134" t="s">
        <v>6911</v>
      </c>
      <c r="AP1765" s="134" t="e" cm="1">
        <f t="array" ref="AP1765">_xlfn.TEXTSPLIT(AO1765,CHAR(10))</f>
        <v>#VALUE!</v>
      </c>
      <c r="BM1765" s="134" t="e">
        <v>#VALUE!</v>
      </c>
    </row>
    <row r="1766" spans="1:74" ht="0.95" customHeight="1" thickBot="1">
      <c r="A1766" s="133"/>
      <c r="B1766" s="133"/>
      <c r="C1766" s="133"/>
      <c r="D1766" s="133"/>
      <c r="E1766" s="133"/>
      <c r="F1766" s="133"/>
      <c r="G1766" s="133"/>
      <c r="H1766" s="133"/>
      <c r="I1766" s="133"/>
      <c r="J1766" s="133"/>
      <c r="K1766" s="133"/>
      <c r="L1766" s="133"/>
      <c r="M1766" s="133"/>
      <c r="N1766" s="133"/>
      <c r="O1766" s="133"/>
      <c r="P1766" s="133"/>
      <c r="Q1766" s="133"/>
      <c r="R1766" s="133"/>
      <c r="S1766" s="133"/>
      <c r="T1766" s="133"/>
      <c r="U1766" s="133"/>
      <c r="V1766" s="133"/>
      <c r="W1766" s="133"/>
      <c r="X1766" s="133"/>
      <c r="Y1766" s="133"/>
      <c r="AB1766" s="134" t="s">
        <v>6911</v>
      </c>
      <c r="AC1766" s="146" t="e" cm="1">
        <f t="array" ref="AC1766">_xlfn.TEXTSPLIT(H1766,CHAR(10))</f>
        <v>#VALUE!</v>
      </c>
      <c r="AD1766" s="146"/>
      <c r="AE1766" s="146" t="e">
        <v>#VALUE!</v>
      </c>
      <c r="AG1766" s="134" t="e" cm="1" vm="1">
        <f t="array" ref="AG1766">_xlfn.TEXTJOIN(",",TRUE,_xlfn._xlws.FILTER(市町村コード!$B$2:$B$186,ISNUMBER(SEARCH(市町村コード!$B$2:$B$186,K1766))))</f>
        <v>#VALUE!</v>
      </c>
      <c r="AH1766" s="134" t="e" vm="1">
        <v>#VALUE!</v>
      </c>
      <c r="AI1766" s="134" t="str">
        <f t="shared" si="54"/>
        <v/>
      </c>
      <c r="AJ1766" s="134" t="str">
        <f t="shared" si="55"/>
        <v/>
      </c>
      <c r="AK1766" s="134" t="s">
        <v>6911</v>
      </c>
      <c r="AO1766" s="133"/>
      <c r="AP1766" s="134" t="e" cm="1">
        <f t="array" ref="AP1766">_xlfn.TEXTSPLIT(AO1766,CHAR(10))</f>
        <v>#VALUE!</v>
      </c>
      <c r="BM1766" s="134" t="e">
        <v>#VALUE!</v>
      </c>
    </row>
    <row r="1767" spans="1:74" ht="0.95" customHeight="1">
      <c r="A1767" s="133"/>
      <c r="B1767" s="176"/>
      <c r="C1767" s="176"/>
      <c r="D1767" s="176"/>
      <c r="E1767" s="176"/>
      <c r="F1767" s="176"/>
      <c r="G1767" s="176"/>
      <c r="H1767" s="176"/>
      <c r="I1767" s="176"/>
      <c r="J1767" s="176"/>
      <c r="K1767" s="176"/>
      <c r="L1767" s="176"/>
      <c r="M1767" s="176"/>
      <c r="N1767" s="176"/>
      <c r="O1767" s="176"/>
      <c r="P1767" s="176"/>
      <c r="Q1767" s="176"/>
      <c r="R1767" s="176"/>
      <c r="S1767" s="176"/>
      <c r="T1767" s="176"/>
      <c r="U1767" s="176"/>
      <c r="V1767" s="176"/>
      <c r="W1767" s="176"/>
      <c r="X1767" s="133"/>
      <c r="Y1767" s="133"/>
      <c r="AB1767" s="134" t="s">
        <v>6911</v>
      </c>
      <c r="AC1767" s="146" t="e" cm="1">
        <f t="array" ref="AC1767">_xlfn.TEXTSPLIT(H1767,CHAR(10))</f>
        <v>#VALUE!</v>
      </c>
      <c r="AD1767" s="146"/>
      <c r="AE1767" s="146" t="e">
        <v>#VALUE!</v>
      </c>
      <c r="AG1767" s="134" t="e" cm="1" vm="1">
        <f t="array" ref="AG1767">_xlfn.TEXTJOIN(",",TRUE,_xlfn._xlws.FILTER(市町村コード!$B$2:$B$186,ISNUMBER(SEARCH(市町村コード!$B$2:$B$186,K1767))))</f>
        <v>#VALUE!</v>
      </c>
      <c r="AH1767" s="134" t="e" vm="1">
        <v>#VALUE!</v>
      </c>
      <c r="AI1767" s="134" t="str">
        <f t="shared" si="54"/>
        <v/>
      </c>
      <c r="AJ1767" s="134" t="str">
        <f t="shared" si="55"/>
        <v/>
      </c>
      <c r="AK1767" s="134" t="s">
        <v>6911</v>
      </c>
      <c r="AP1767" s="134" t="e" cm="1">
        <f t="array" ref="AP1767">_xlfn.TEXTSPLIT(AO1767,CHAR(10))</f>
        <v>#VALUE!</v>
      </c>
      <c r="BM1767" s="134" t="e">
        <v>#VALUE!</v>
      </c>
    </row>
    <row r="1768" spans="1:74" ht="15.95" customHeight="1" thickBot="1">
      <c r="A1768" s="133"/>
      <c r="B1768" s="137"/>
      <c r="C1768" s="138" t="s">
        <v>481</v>
      </c>
      <c r="D1768" s="137"/>
      <c r="E1768" s="177" t="s">
        <v>482</v>
      </c>
      <c r="F1768" s="177"/>
      <c r="G1768" s="137"/>
      <c r="H1768" s="177" t="s">
        <v>483</v>
      </c>
      <c r="I1768" s="177"/>
      <c r="J1768" s="137"/>
      <c r="K1768" s="177" t="s">
        <v>484</v>
      </c>
      <c r="L1768" s="177"/>
      <c r="M1768" s="137"/>
      <c r="N1768" s="177" t="s">
        <v>485</v>
      </c>
      <c r="O1768" s="177"/>
      <c r="P1768" s="137"/>
      <c r="Q1768" s="139" t="s">
        <v>486</v>
      </c>
      <c r="R1768" s="137"/>
      <c r="S1768" s="177" t="s">
        <v>487</v>
      </c>
      <c r="T1768" s="177"/>
      <c r="U1768" s="177"/>
      <c r="V1768" s="177"/>
      <c r="W1768" s="137"/>
      <c r="X1768" s="133"/>
      <c r="Y1768" s="133"/>
      <c r="AB1768" s="134" t="s">
        <v>482</v>
      </c>
      <c r="AC1768" s="146" t="str" cm="1">
        <f t="array" ref="AC1768">_xlfn.TEXTSPLIT(H1768,CHAR(10))</f>
        <v>事業者名/事業所名</v>
      </c>
      <c r="AD1768" s="146"/>
      <c r="AE1768" s="146" t="s">
        <v>483</v>
      </c>
      <c r="AG1768" s="134" t="e" cm="1" vm="1">
        <f t="array" ref="AG1768">_xlfn.TEXTJOIN(",",TRUE,_xlfn._xlws.FILTER(市町村コード!$B$2:$B$186,ISNUMBER(SEARCH(市町村コード!$B$2:$B$186,K1768))))</f>
        <v>#VALUE!</v>
      </c>
      <c r="AH1768" s="134" t="e" vm="1">
        <v>#VALUE!</v>
      </c>
      <c r="AI1768" s="134" t="str">
        <f t="shared" si="54"/>
        <v/>
      </c>
      <c r="AJ1768" s="134" t="str">
        <f t="shared" si="55"/>
        <v>事業所所在地</v>
      </c>
      <c r="AK1768" s="134" t="s">
        <v>484</v>
      </c>
      <c r="AO1768" s="139" t="s">
        <v>486</v>
      </c>
      <c r="AP1768" s="134" t="str" cm="1">
        <f t="array" ref="AP1768">_xlfn.TEXTSPLIT(AO1768,CHAR(10))</f>
        <v>受理番号</v>
      </c>
      <c r="BM1768" s="134" t="s">
        <v>486</v>
      </c>
    </row>
    <row r="1769" spans="1:74" ht="111" customHeight="1" thickBot="1">
      <c r="A1769" s="133"/>
      <c r="B1769" s="184"/>
      <c r="C1769" s="140" t="s">
        <v>4868</v>
      </c>
      <c r="D1769" s="184"/>
      <c r="E1769" s="174" t="s">
        <v>4869</v>
      </c>
      <c r="F1769" s="174"/>
      <c r="G1769" s="184"/>
      <c r="H1769" s="175" t="s">
        <v>4870</v>
      </c>
      <c r="I1769" s="175"/>
      <c r="J1769" s="184"/>
      <c r="K1769" s="175" t="s">
        <v>4871</v>
      </c>
      <c r="L1769" s="175"/>
      <c r="M1769" s="184"/>
      <c r="N1769" s="182" t="s">
        <v>4872</v>
      </c>
      <c r="O1769" s="182"/>
      <c r="P1769" s="184"/>
      <c r="Q1769" s="141" t="s">
        <v>4873</v>
      </c>
      <c r="R1769" s="184"/>
      <c r="S1769" s="173" t="s">
        <v>4874</v>
      </c>
      <c r="T1769" s="173"/>
      <c r="U1769" s="173"/>
      <c r="V1769" s="173"/>
      <c r="W1769" s="184"/>
      <c r="X1769" s="133"/>
      <c r="Y1769" s="133"/>
      <c r="AB1769" s="134" t="s">
        <v>9744</v>
      </c>
      <c r="AC1769" s="146" t="str" cm="1">
        <f t="array" ref="AC1769:AD1769">_xlfn.TEXTSPLIT(H1769,CHAR(10))</f>
        <v>株式会社Ｄ´ｓ　Ｇｒｏｕｐ</v>
      </c>
      <c r="AD1769" s="146" t="str">
        <v>訪問看護ステーション　ｎａｇｏｍｉ</v>
      </c>
      <c r="AE1769" s="146" t="s">
        <v>8680</v>
      </c>
      <c r="AF1769" s="134" t="s">
        <v>8681</v>
      </c>
      <c r="AG1769" s="134" t="str" cm="1">
        <f t="array" ref="AG1769">_xlfn.TEXTJOIN(",",TRUE,_xlfn._xlws.FILTER(市町村コード!$B$2:$B$186,ISNUMBER(SEARCH(市町村コード!$B$2:$B$186,K1769))))</f>
        <v>旭川市</v>
      </c>
      <c r="AH1769" s="134" t="s">
        <v>6715</v>
      </c>
      <c r="AI1769" s="134" t="str">
        <f t="shared" si="54"/>
        <v xml:space="preserve">
旭川市東鷹栖２条４丁目６３８番地の２４１</v>
      </c>
      <c r="AJ1769" s="134" t="str">
        <f t="shared" si="55"/>
        <v>〒071－8102</v>
      </c>
      <c r="AK1769" s="134" t="s">
        <v>7327</v>
      </c>
      <c r="AO1769" s="142" t="s">
        <v>4873</v>
      </c>
      <c r="AP1769" s="134" t="str" cm="1">
        <f t="array" ref="AP1769:AY1769">_xlfn.TEXTSPLIT(AO1769,CHAR(10))</f>
        <v>( 訪看10 )第    514 号</v>
      </c>
      <c r="AQ1769" s="134" t="str">
        <v>( 訪看23 )第   1049 号</v>
      </c>
      <c r="AR1769" s="134" t="str">
        <v>( 訪看24 )第    779 号</v>
      </c>
      <c r="AS1769" s="134" t="str">
        <v>( 訪看25 )第    853 号</v>
      </c>
      <c r="AT1769" s="134" t="str">
        <v>( 訪看27 )第    244 号</v>
      </c>
      <c r="AU1769" s="134" t="str">
        <v>( 訪看28 )第    153 号</v>
      </c>
      <c r="AV1769" s="134" t="str">
        <v>( 訪看34 )第    134 号</v>
      </c>
      <c r="AW1769" s="134" t="str">
        <v>( 訪ベⅠ１ )第      7 号</v>
      </c>
      <c r="AX1769" s="134" t="str">
        <v>( 訪ベⅠ１注 )第    357 号</v>
      </c>
      <c r="AY1769" s="134" t="str">
        <v>( 訪看40 )第    575 号</v>
      </c>
      <c r="BM1769" s="134" t="s">
        <v>14127</v>
      </c>
      <c r="BN1769" s="134" t="s">
        <v>14128</v>
      </c>
      <c r="BO1769" s="134" t="s">
        <v>14129</v>
      </c>
      <c r="BP1769" s="134" t="s">
        <v>14130</v>
      </c>
      <c r="BQ1769" s="134" t="s">
        <v>14131</v>
      </c>
      <c r="BR1769" s="134" t="s">
        <v>14132</v>
      </c>
      <c r="BS1769" s="134" t="s">
        <v>14133</v>
      </c>
      <c r="BT1769" s="134" t="s">
        <v>14134</v>
      </c>
      <c r="BU1769" s="134" t="s">
        <v>14135</v>
      </c>
      <c r="BV1769" s="134" t="s">
        <v>14136</v>
      </c>
    </row>
    <row r="1770" spans="1:74" ht="75" customHeight="1" thickBot="1">
      <c r="A1770" s="133"/>
      <c r="B1770" s="184"/>
      <c r="C1770" s="140" t="s">
        <v>4875</v>
      </c>
      <c r="D1770" s="184"/>
      <c r="E1770" s="174" t="s">
        <v>4876</v>
      </c>
      <c r="F1770" s="174"/>
      <c r="G1770" s="184"/>
      <c r="H1770" s="175" t="s">
        <v>4877</v>
      </c>
      <c r="I1770" s="175"/>
      <c r="J1770" s="184"/>
      <c r="K1770" s="175" t="s">
        <v>4878</v>
      </c>
      <c r="L1770" s="175"/>
      <c r="M1770" s="184"/>
      <c r="N1770" s="182" t="s">
        <v>4879</v>
      </c>
      <c r="O1770" s="182"/>
      <c r="P1770" s="184"/>
      <c r="Q1770" s="141" t="s">
        <v>4880</v>
      </c>
      <c r="R1770" s="184"/>
      <c r="S1770" s="173" t="s">
        <v>4881</v>
      </c>
      <c r="T1770" s="173"/>
      <c r="U1770" s="173"/>
      <c r="V1770" s="173"/>
      <c r="W1770" s="184"/>
      <c r="X1770" s="133"/>
      <c r="Y1770" s="133"/>
      <c r="AB1770" s="134" t="s">
        <v>9745</v>
      </c>
      <c r="AC1770" s="146" t="str" cm="1">
        <f t="array" ref="AC1770:AD1770">_xlfn.TEXTSPLIT(H1770,CHAR(10))</f>
        <v>株式会社　縁</v>
      </c>
      <c r="AD1770" s="146" t="str">
        <v>訪問看護ステーション　縁</v>
      </c>
      <c r="AE1770" s="146" t="s">
        <v>8682</v>
      </c>
      <c r="AF1770" s="134" t="s">
        <v>8683</v>
      </c>
      <c r="AG1770" s="134" t="str" cm="1">
        <f t="array" ref="AG1770">_xlfn.TEXTJOIN(",",TRUE,_xlfn._xlws.FILTER(市町村コード!$B$2:$B$186,ISNUMBER(SEARCH(市町村コード!$B$2:$B$186,K1770))))</f>
        <v>旭川市</v>
      </c>
      <c r="AH1770" s="134" t="s">
        <v>6715</v>
      </c>
      <c r="AI1770" s="134" t="str">
        <f t="shared" si="54"/>
        <v xml:space="preserve">
旭川市春光５条２丁目２番２４号</v>
      </c>
      <c r="AJ1770" s="134" t="str">
        <f t="shared" si="55"/>
        <v>〒070－0875</v>
      </c>
      <c r="AK1770" s="134" t="s">
        <v>7328</v>
      </c>
      <c r="AO1770" s="142" t="s">
        <v>4880</v>
      </c>
      <c r="AP1770" s="134" t="str" cm="1">
        <f t="array" ref="AP1770:AV1770">_xlfn.TEXTSPLIT(AO1770,CHAR(10))</f>
        <v>( 訪看10 )第    515 号</v>
      </c>
      <c r="AQ1770" s="134" t="str">
        <v>( 訪看23 )第   1006 号</v>
      </c>
      <c r="AR1770" s="134" t="str">
        <v>( 訪看25 )第    854 号</v>
      </c>
      <c r="AS1770" s="134" t="str">
        <v>( 訪看27 )第    245 号</v>
      </c>
      <c r="AT1770" s="134" t="str">
        <v>( 訪看28 )第    154 号</v>
      </c>
      <c r="AU1770" s="134" t="str">
        <v>( 訪ベⅠ１注 )第    383 号</v>
      </c>
      <c r="AV1770" s="134" t="str">
        <v>( 訪看40 )第    290 号</v>
      </c>
      <c r="BM1770" s="134" t="s">
        <v>14137</v>
      </c>
      <c r="BN1770" s="134" t="s">
        <v>14138</v>
      </c>
      <c r="BO1770" s="134" t="s">
        <v>14139</v>
      </c>
      <c r="BP1770" s="134" t="s">
        <v>14140</v>
      </c>
      <c r="BQ1770" s="134" t="s">
        <v>14141</v>
      </c>
      <c r="BR1770" s="134" t="s">
        <v>14142</v>
      </c>
      <c r="BS1770" s="134" t="s">
        <v>14143</v>
      </c>
    </row>
    <row r="1771" spans="1:74" ht="93" customHeight="1" thickBot="1">
      <c r="A1771" s="133"/>
      <c r="B1771" s="184"/>
      <c r="C1771" s="140" t="s">
        <v>4882</v>
      </c>
      <c r="D1771" s="184"/>
      <c r="E1771" s="174" t="s">
        <v>4883</v>
      </c>
      <c r="F1771" s="174"/>
      <c r="G1771" s="184"/>
      <c r="H1771" s="175" t="s">
        <v>4884</v>
      </c>
      <c r="I1771" s="175"/>
      <c r="J1771" s="184"/>
      <c r="K1771" s="175" t="s">
        <v>4885</v>
      </c>
      <c r="L1771" s="175"/>
      <c r="M1771" s="184"/>
      <c r="N1771" s="182" t="s">
        <v>4886</v>
      </c>
      <c r="O1771" s="182"/>
      <c r="P1771" s="184"/>
      <c r="Q1771" s="141" t="s">
        <v>4887</v>
      </c>
      <c r="R1771" s="184"/>
      <c r="S1771" s="173" t="s">
        <v>4888</v>
      </c>
      <c r="T1771" s="173"/>
      <c r="U1771" s="173"/>
      <c r="V1771" s="173"/>
      <c r="W1771" s="184"/>
      <c r="X1771" s="133"/>
      <c r="Y1771" s="133"/>
      <c r="AB1771" s="134" t="s">
        <v>9746</v>
      </c>
      <c r="AC1771" s="146" t="str" cm="1">
        <f t="array" ref="AC1771:AD1771">_xlfn.TEXTSPLIT(H1771,CHAR(10))</f>
        <v>有限会社アンカー</v>
      </c>
      <c r="AD1771" s="146" t="str">
        <v>訪問看護ステーション　パーム</v>
      </c>
      <c r="AE1771" s="146" t="s">
        <v>8684</v>
      </c>
      <c r="AF1771" s="134" t="s">
        <v>8685</v>
      </c>
      <c r="AG1771" s="134" t="str" cm="1">
        <f t="array" ref="AG1771">_xlfn.TEXTJOIN(",",TRUE,_xlfn._xlws.FILTER(市町村コード!$B$2:$B$186,ISNUMBER(SEARCH(市町村コード!$B$2:$B$186,K1771))))</f>
        <v>旭川市</v>
      </c>
      <c r="AH1771" s="134" t="s">
        <v>6715</v>
      </c>
      <c r="AI1771" s="134" t="str">
        <f t="shared" si="54"/>
        <v xml:space="preserve">
旭川市東４条４丁目１番１５号クオリア１階</v>
      </c>
      <c r="AJ1771" s="134" t="str">
        <f t="shared" si="55"/>
        <v>〒070－0024</v>
      </c>
      <c r="AK1771" s="134" t="s">
        <v>7329</v>
      </c>
      <c r="AO1771" s="142" t="s">
        <v>4887</v>
      </c>
      <c r="AP1771" s="134" t="str" cm="1">
        <f t="array" ref="AP1771:AW1771">_xlfn.TEXTSPLIT(AO1771,CHAR(10))</f>
        <v>( 訪看10 )第    516 号</v>
      </c>
      <c r="AQ1771" s="134" t="str">
        <v>( 訪看23 )第    827 号</v>
      </c>
      <c r="AR1771" s="134" t="str">
        <v>( 訪看25 )第    901 号</v>
      </c>
      <c r="AS1771" s="134" t="str">
        <v>( 訪看27 )第    326 号</v>
      </c>
      <c r="AT1771" s="134" t="str">
        <v>( 訪看28 )第    216 号</v>
      </c>
      <c r="AU1771" s="134" t="str">
        <v>( 訪ベⅠ１ )第    112 号</v>
      </c>
      <c r="AV1771" s="134" t="str">
        <v>( 訪ベⅠ１注 )第     26 号</v>
      </c>
      <c r="AW1771" s="134" t="str">
        <v>( 訪看41 )第     87 号</v>
      </c>
      <c r="BM1771" s="134" t="s">
        <v>14144</v>
      </c>
      <c r="BN1771" s="134" t="s">
        <v>14145</v>
      </c>
      <c r="BO1771" s="134" t="s">
        <v>14146</v>
      </c>
      <c r="BP1771" s="134" t="s">
        <v>14147</v>
      </c>
      <c r="BQ1771" s="134" t="s">
        <v>14148</v>
      </c>
      <c r="BR1771" s="134" t="s">
        <v>14149</v>
      </c>
      <c r="BS1771" s="134" t="s">
        <v>14150</v>
      </c>
      <c r="BT1771" s="134" t="s">
        <v>14151</v>
      </c>
    </row>
    <row r="1772" spans="1:74" ht="57" customHeight="1" thickBot="1">
      <c r="A1772" s="133"/>
      <c r="B1772" s="184"/>
      <c r="C1772" s="140" t="s">
        <v>4889</v>
      </c>
      <c r="D1772" s="184"/>
      <c r="E1772" s="174" t="s">
        <v>4890</v>
      </c>
      <c r="F1772" s="174"/>
      <c r="G1772" s="184"/>
      <c r="H1772" s="175" t="s">
        <v>4891</v>
      </c>
      <c r="I1772" s="175"/>
      <c r="J1772" s="184"/>
      <c r="K1772" s="175" t="s">
        <v>4892</v>
      </c>
      <c r="L1772" s="175"/>
      <c r="M1772" s="184"/>
      <c r="N1772" s="182" t="s">
        <v>4893</v>
      </c>
      <c r="O1772" s="182"/>
      <c r="P1772" s="184"/>
      <c r="Q1772" s="141" t="s">
        <v>4894</v>
      </c>
      <c r="R1772" s="184"/>
      <c r="S1772" s="173" t="s">
        <v>4895</v>
      </c>
      <c r="T1772" s="173"/>
      <c r="U1772" s="173"/>
      <c r="V1772" s="173"/>
      <c r="W1772" s="184"/>
      <c r="X1772" s="133"/>
      <c r="Y1772" s="133"/>
      <c r="AB1772" s="134" t="s">
        <v>9747</v>
      </c>
      <c r="AC1772" s="146" t="str" cm="1">
        <f t="array" ref="AC1772:AD1772">_xlfn.TEXTSPLIT(H1772,CHAR(10))</f>
        <v>株式会社　訪問看護会</v>
      </c>
      <c r="AD1772" s="146" t="str">
        <v>訪問看護どりーむ</v>
      </c>
      <c r="AE1772" s="146" t="s">
        <v>8686</v>
      </c>
      <c r="AF1772" s="134" t="s">
        <v>8687</v>
      </c>
      <c r="AG1772" s="134" t="str" cm="1">
        <f t="array" ref="AG1772">_xlfn.TEXTJOIN(",",TRUE,_xlfn._xlws.FILTER(市町村コード!$B$2:$B$186,ISNUMBER(SEARCH(市町村コード!$B$2:$B$186,K1772))))</f>
        <v>旭川市</v>
      </c>
      <c r="AH1772" s="134" t="s">
        <v>6715</v>
      </c>
      <c r="AI1772" s="134" t="str">
        <f t="shared" si="54"/>
        <v xml:space="preserve">
旭川市大町２条１０丁目１７３番地の４８</v>
      </c>
      <c r="AJ1772" s="134" t="str">
        <f t="shared" si="55"/>
        <v>〒070－0842</v>
      </c>
      <c r="AK1772" s="134" t="s">
        <v>7330</v>
      </c>
      <c r="AO1772" s="142" t="s">
        <v>4894</v>
      </c>
      <c r="AP1772" s="134" t="str" cm="1">
        <f t="array" ref="AP1772:AU1772">_xlfn.TEXTSPLIT(AO1772,CHAR(10))</f>
        <v>( 訪看10 )第    527 号</v>
      </c>
      <c r="AQ1772" s="134" t="str">
        <v>( 訪看24 )第    801 号</v>
      </c>
      <c r="AR1772" s="134" t="str">
        <v>( 訪看25 )第    875 号</v>
      </c>
      <c r="AS1772" s="134" t="str">
        <v>( 訪看27 )第    252 号</v>
      </c>
      <c r="AT1772" s="134" t="str">
        <v>( 訪看28 )第    161 号</v>
      </c>
      <c r="AU1772" s="134" t="str">
        <v>( 訪看40 )第     47 号</v>
      </c>
      <c r="BM1772" s="134" t="s">
        <v>14152</v>
      </c>
      <c r="BN1772" s="134" t="s">
        <v>14153</v>
      </c>
      <c r="BO1772" s="134" t="s">
        <v>14154</v>
      </c>
      <c r="BP1772" s="134" t="s">
        <v>14155</v>
      </c>
      <c r="BQ1772" s="134" t="s">
        <v>14156</v>
      </c>
      <c r="BR1772" s="134" t="s">
        <v>14157</v>
      </c>
    </row>
    <row r="1773" spans="1:74" ht="45.95" customHeight="1" thickBot="1">
      <c r="A1773" s="133"/>
      <c r="B1773" s="184"/>
      <c r="C1773" s="140" t="s">
        <v>4896</v>
      </c>
      <c r="D1773" s="184"/>
      <c r="E1773" s="174" t="s">
        <v>4897</v>
      </c>
      <c r="F1773" s="174"/>
      <c r="G1773" s="184"/>
      <c r="H1773" s="175" t="s">
        <v>4898</v>
      </c>
      <c r="I1773" s="175"/>
      <c r="J1773" s="184"/>
      <c r="K1773" s="175" t="s">
        <v>4899</v>
      </c>
      <c r="L1773" s="175"/>
      <c r="M1773" s="184"/>
      <c r="N1773" s="182" t="s">
        <v>4900</v>
      </c>
      <c r="O1773" s="182"/>
      <c r="P1773" s="184"/>
      <c r="Q1773" s="141" t="s">
        <v>4901</v>
      </c>
      <c r="R1773" s="184"/>
      <c r="S1773" s="173" t="s">
        <v>4902</v>
      </c>
      <c r="T1773" s="173"/>
      <c r="U1773" s="173"/>
      <c r="V1773" s="173"/>
      <c r="W1773" s="184"/>
      <c r="X1773" s="133"/>
      <c r="Y1773" s="133"/>
      <c r="AB1773" s="134" t="s">
        <v>9748</v>
      </c>
      <c r="AC1773" s="146" t="str" cm="1">
        <f t="array" ref="AC1773:AD1773">_xlfn.TEXTSPLIT(H1773,CHAR(10))</f>
        <v>株式会社　まるみ</v>
      </c>
      <c r="AD1773" s="146" t="str">
        <v>訪問看護事業所　まるみ</v>
      </c>
      <c r="AE1773" s="146" t="s">
        <v>8688</v>
      </c>
      <c r="AF1773" s="134" t="s">
        <v>8689</v>
      </c>
      <c r="AG1773" s="134" t="str" cm="1">
        <f t="array" ref="AG1773">_xlfn.TEXTJOIN(",",TRUE,_xlfn._xlws.FILTER(市町村コード!$B$2:$B$186,ISNUMBER(SEARCH(市町村コード!$B$2:$B$186,K1773))))</f>
        <v>旭川市</v>
      </c>
      <c r="AH1773" s="134" t="s">
        <v>6715</v>
      </c>
      <c r="AI1773" s="134" t="str">
        <f t="shared" si="54"/>
        <v xml:space="preserve">
旭川市９条通８丁目２４８６番地の１０小里ビル３階</v>
      </c>
      <c r="AJ1773" s="134" t="str">
        <f t="shared" si="55"/>
        <v>〒070－0039</v>
      </c>
      <c r="AK1773" s="134" t="s">
        <v>7301</v>
      </c>
      <c r="AO1773" s="142" t="s">
        <v>4901</v>
      </c>
      <c r="AP1773" s="134" t="str" cm="1">
        <f t="array" ref="AP1773:AS1773">_xlfn.TEXTSPLIT(AO1773,CHAR(10))</f>
        <v>( 訪看10 )第    537 号</v>
      </c>
      <c r="AQ1773" s="134" t="str">
        <v>( 訪看24 )第    814 号</v>
      </c>
      <c r="AR1773" s="134" t="str">
        <v>( 訪看25 )第    888 号</v>
      </c>
      <c r="AS1773" s="134" t="str">
        <v>( 訪看41 )第    258 号</v>
      </c>
      <c r="BM1773" s="134" t="s">
        <v>14158</v>
      </c>
      <c r="BN1773" s="134" t="s">
        <v>14159</v>
      </c>
      <c r="BO1773" s="134" t="s">
        <v>14160</v>
      </c>
      <c r="BP1773" s="134" t="s">
        <v>14161</v>
      </c>
    </row>
    <row r="1774" spans="1:74" ht="66" customHeight="1" thickBot="1">
      <c r="A1774" s="133"/>
      <c r="B1774" s="184"/>
      <c r="C1774" s="140" t="s">
        <v>4903</v>
      </c>
      <c r="D1774" s="184"/>
      <c r="E1774" s="174" t="s">
        <v>4904</v>
      </c>
      <c r="F1774" s="174"/>
      <c r="G1774" s="184"/>
      <c r="H1774" s="175" t="s">
        <v>4905</v>
      </c>
      <c r="I1774" s="175"/>
      <c r="J1774" s="184"/>
      <c r="K1774" s="175" t="s">
        <v>4906</v>
      </c>
      <c r="L1774" s="175"/>
      <c r="M1774" s="184"/>
      <c r="N1774" s="182" t="s">
        <v>4907</v>
      </c>
      <c r="O1774" s="182"/>
      <c r="P1774" s="184"/>
      <c r="Q1774" s="141" t="s">
        <v>4908</v>
      </c>
      <c r="R1774" s="184"/>
      <c r="S1774" s="173" t="s">
        <v>4909</v>
      </c>
      <c r="T1774" s="173"/>
      <c r="U1774" s="173"/>
      <c r="V1774" s="173"/>
      <c r="W1774" s="184"/>
      <c r="X1774" s="133"/>
      <c r="Y1774" s="133"/>
      <c r="AB1774" s="134" t="s">
        <v>9749</v>
      </c>
      <c r="AC1774" s="146" t="str" cm="1">
        <f t="array" ref="AC1774:AD1774">_xlfn.TEXTSPLIT(H1774,CHAR(10))</f>
        <v>合同会社　燈心</v>
      </c>
      <c r="AD1774" s="146" t="str">
        <v>訪問看護ステーション　あかり</v>
      </c>
      <c r="AE1774" s="146" t="s">
        <v>8690</v>
      </c>
      <c r="AF1774" s="134" t="s">
        <v>8691</v>
      </c>
      <c r="AG1774" s="134" t="str" cm="1">
        <f t="array" ref="AG1774">_xlfn.TEXTJOIN(",",TRUE,_xlfn._xlws.FILTER(市町村コード!$B$2:$B$186,ISNUMBER(SEARCH(市町村コード!$B$2:$B$186,K1774))))</f>
        <v>旭川市</v>
      </c>
      <c r="AH1774" s="134" t="s">
        <v>6715</v>
      </c>
      <c r="AI1774" s="134" t="str">
        <f t="shared" si="54"/>
        <v xml:space="preserve">
旭川市東２条３丁目４番７号</v>
      </c>
      <c r="AJ1774" s="134" t="str">
        <f t="shared" si="55"/>
        <v>〒070－0022</v>
      </c>
      <c r="AK1774" s="134" t="s">
        <v>7331</v>
      </c>
      <c r="AO1774" s="142" t="s">
        <v>4908</v>
      </c>
      <c r="AP1774" s="134" t="str" cm="1">
        <f t="array" ref="AP1774:AT1774">_xlfn.TEXTSPLIT(AO1774,CHAR(10))</f>
        <v>( 訪看10 )第    554 号</v>
      </c>
      <c r="AQ1774" s="134" t="str">
        <v>( 訪ベⅠ１ )第    603 号</v>
      </c>
      <c r="AR1774" s="134" t="str">
        <v>( 訪ベⅠ１注 )第    378 号</v>
      </c>
      <c r="AS1774" s="134" t="str">
        <v>( 訪看40 )第    614 号</v>
      </c>
      <c r="AT1774" s="134" t="str">
        <v>( 訪看41 )第    178 号</v>
      </c>
      <c r="BM1774" s="134" t="s">
        <v>14162</v>
      </c>
      <c r="BN1774" s="134" t="s">
        <v>14163</v>
      </c>
      <c r="BO1774" s="134" t="s">
        <v>14164</v>
      </c>
      <c r="BP1774" s="134" t="s">
        <v>14165</v>
      </c>
      <c r="BQ1774" s="134" t="s">
        <v>14166</v>
      </c>
    </row>
    <row r="1775" spans="1:74" ht="21.95" customHeight="1" thickBot="1">
      <c r="A1775" s="133"/>
      <c r="B1775" s="184"/>
      <c r="C1775" s="133"/>
      <c r="D1775" s="184"/>
      <c r="E1775" s="133"/>
      <c r="F1775" s="133"/>
      <c r="G1775" s="184"/>
      <c r="H1775" s="133"/>
      <c r="I1775" s="133"/>
      <c r="J1775" s="184"/>
      <c r="K1775" s="133"/>
      <c r="L1775" s="133"/>
      <c r="M1775" s="184"/>
      <c r="N1775" s="133"/>
      <c r="O1775" s="133"/>
      <c r="P1775" s="184"/>
      <c r="Q1775" s="133"/>
      <c r="R1775" s="184"/>
      <c r="S1775" s="133"/>
      <c r="T1775" s="133"/>
      <c r="U1775" s="133"/>
      <c r="V1775" s="133"/>
      <c r="W1775" s="184"/>
      <c r="X1775" s="133"/>
      <c r="Y1775" s="133"/>
      <c r="AB1775" s="134" t="s">
        <v>6911</v>
      </c>
      <c r="AC1775" s="146" t="e" cm="1">
        <f t="array" ref="AC1775">_xlfn.TEXTSPLIT(H1775,CHAR(10))</f>
        <v>#VALUE!</v>
      </c>
      <c r="AD1775" s="146"/>
      <c r="AE1775" s="146" t="e">
        <v>#VALUE!</v>
      </c>
      <c r="AG1775" s="134" t="e" cm="1" vm="1">
        <f t="array" ref="AG1775">_xlfn.TEXTJOIN(",",TRUE,_xlfn._xlws.FILTER(市町村コード!$B$2:$B$186,ISNUMBER(SEARCH(市町村コード!$B$2:$B$186,K1775))))</f>
        <v>#VALUE!</v>
      </c>
      <c r="AH1775" s="134" t="e" vm="1">
        <v>#VALUE!</v>
      </c>
      <c r="AI1775" s="134" t="str">
        <f t="shared" si="54"/>
        <v/>
      </c>
      <c r="AJ1775" s="134" t="str">
        <f t="shared" si="55"/>
        <v/>
      </c>
      <c r="AK1775" s="134" t="s">
        <v>6911</v>
      </c>
      <c r="AO1775" s="133"/>
      <c r="AP1775" s="134" t="e" cm="1">
        <f t="array" ref="AP1775">_xlfn.TEXTSPLIT(AO1775,CHAR(10))</f>
        <v>#VALUE!</v>
      </c>
      <c r="BM1775" s="134" t="e">
        <v>#VALUE!</v>
      </c>
    </row>
    <row r="1776" spans="1:74" ht="0.95" customHeight="1">
      <c r="A1776" s="133"/>
      <c r="B1776" s="183"/>
      <c r="C1776" s="183"/>
      <c r="D1776" s="183"/>
      <c r="E1776" s="183"/>
      <c r="F1776" s="183"/>
      <c r="G1776" s="183"/>
      <c r="H1776" s="183"/>
      <c r="I1776" s="183"/>
      <c r="J1776" s="183"/>
      <c r="K1776" s="183"/>
      <c r="L1776" s="183"/>
      <c r="M1776" s="183"/>
      <c r="N1776" s="183"/>
      <c r="O1776" s="183"/>
      <c r="P1776" s="183"/>
      <c r="Q1776" s="183"/>
      <c r="R1776" s="183"/>
      <c r="S1776" s="183"/>
      <c r="T1776" s="183"/>
      <c r="U1776" s="183"/>
      <c r="V1776" s="183"/>
      <c r="W1776" s="133"/>
      <c r="X1776" s="133"/>
      <c r="Y1776" s="133"/>
      <c r="AB1776" s="134" t="s">
        <v>6911</v>
      </c>
      <c r="AC1776" s="146" t="e" cm="1">
        <f t="array" ref="AC1776">_xlfn.TEXTSPLIT(H1776,CHAR(10))</f>
        <v>#VALUE!</v>
      </c>
      <c r="AD1776" s="146"/>
      <c r="AE1776" s="146" t="e">
        <v>#VALUE!</v>
      </c>
      <c r="AG1776" s="134" t="e" cm="1" vm="1">
        <f t="array" ref="AG1776">_xlfn.TEXTJOIN(",",TRUE,_xlfn._xlws.FILTER(市町村コード!$B$2:$B$186,ISNUMBER(SEARCH(市町村コード!$B$2:$B$186,K1776))))</f>
        <v>#VALUE!</v>
      </c>
      <c r="AH1776" s="134" t="e" vm="1">
        <v>#VALUE!</v>
      </c>
      <c r="AI1776" s="134" t="str">
        <f t="shared" si="54"/>
        <v/>
      </c>
      <c r="AJ1776" s="134" t="str">
        <f t="shared" si="55"/>
        <v/>
      </c>
      <c r="AK1776" s="134" t="s">
        <v>6911</v>
      </c>
      <c r="AP1776" s="134" t="e" cm="1">
        <f t="array" ref="AP1776">_xlfn.TEXTSPLIT(AO1776,CHAR(10))</f>
        <v>#VALUE!</v>
      </c>
      <c r="BM1776" s="134" t="e">
        <v>#VALUE!</v>
      </c>
    </row>
    <row r="1777" spans="1:71" ht="60" customHeight="1">
      <c r="A1777" s="133"/>
      <c r="B1777" s="133"/>
      <c r="C1777" s="133"/>
      <c r="D1777" s="133"/>
      <c r="E1777" s="133"/>
      <c r="F1777" s="133"/>
      <c r="G1777" s="133"/>
      <c r="H1777" s="133"/>
      <c r="I1777" s="133"/>
      <c r="J1777" s="133"/>
      <c r="K1777" s="133"/>
      <c r="L1777" s="133"/>
      <c r="M1777" s="133"/>
      <c r="N1777" s="133"/>
      <c r="O1777" s="133"/>
      <c r="P1777" s="133"/>
      <c r="Q1777" s="133"/>
      <c r="R1777" s="133"/>
      <c r="S1777" s="133"/>
      <c r="T1777" s="133"/>
      <c r="U1777" s="133"/>
      <c r="V1777" s="133"/>
      <c r="W1777" s="133"/>
      <c r="X1777" s="133"/>
      <c r="Y1777" s="133"/>
      <c r="AB1777" s="134" t="s">
        <v>6911</v>
      </c>
      <c r="AC1777" s="146" t="e" cm="1">
        <f t="array" ref="AC1777">_xlfn.TEXTSPLIT(H1777,CHAR(10))</f>
        <v>#VALUE!</v>
      </c>
      <c r="AD1777" s="146"/>
      <c r="AE1777" s="146" t="e">
        <v>#VALUE!</v>
      </c>
      <c r="AG1777" s="134" t="e" cm="1" vm="1">
        <f t="array" ref="AG1777">_xlfn.TEXTJOIN(",",TRUE,_xlfn._xlws.FILTER(市町村コード!$B$2:$B$186,ISNUMBER(SEARCH(市町村コード!$B$2:$B$186,K1777))))</f>
        <v>#VALUE!</v>
      </c>
      <c r="AH1777" s="134" t="e" vm="1">
        <v>#VALUE!</v>
      </c>
      <c r="AI1777" s="134" t="str">
        <f t="shared" si="54"/>
        <v/>
      </c>
      <c r="AJ1777" s="134" t="str">
        <f t="shared" si="55"/>
        <v/>
      </c>
      <c r="AK1777" s="134" t="s">
        <v>6911</v>
      </c>
      <c r="AO1777" s="133"/>
      <c r="AP1777" s="134" t="e" cm="1">
        <f t="array" ref="AP1777">_xlfn.TEXTSPLIT(AO1777,CHAR(10))</f>
        <v>#VALUE!</v>
      </c>
      <c r="BM1777" s="134" t="e">
        <v>#VALUE!</v>
      </c>
    </row>
    <row r="1778" spans="1:71" ht="12" customHeight="1">
      <c r="A1778" s="133"/>
      <c r="B1778" s="133"/>
      <c r="C1778" s="133"/>
      <c r="D1778" s="133"/>
      <c r="E1778" s="133"/>
      <c r="F1778" s="133"/>
      <c r="G1778" s="133"/>
      <c r="H1778" s="133"/>
      <c r="I1778" s="133"/>
      <c r="J1778" s="133"/>
      <c r="K1778" s="133"/>
      <c r="L1778" s="133"/>
      <c r="M1778" s="133"/>
      <c r="N1778" s="133"/>
      <c r="O1778" s="133"/>
      <c r="P1778" s="133"/>
      <c r="Q1778" s="133"/>
      <c r="R1778" s="133"/>
      <c r="S1778" s="133"/>
      <c r="T1778" s="133"/>
      <c r="U1778" s="133"/>
      <c r="V1778" s="133"/>
      <c r="W1778" s="133"/>
      <c r="X1778" s="133"/>
      <c r="Y1778" s="133"/>
      <c r="AB1778" s="134" t="s">
        <v>6911</v>
      </c>
      <c r="AC1778" s="146" t="e" cm="1">
        <f t="array" ref="AC1778">_xlfn.TEXTSPLIT(H1778,CHAR(10))</f>
        <v>#VALUE!</v>
      </c>
      <c r="AD1778" s="146"/>
      <c r="AE1778" s="146" t="e">
        <v>#VALUE!</v>
      </c>
      <c r="AG1778" s="134" t="e" cm="1" vm="1">
        <f t="array" ref="AG1778">_xlfn.TEXTJOIN(",",TRUE,_xlfn._xlws.FILTER(市町村コード!$B$2:$B$186,ISNUMBER(SEARCH(市町村コード!$B$2:$B$186,K1778))))</f>
        <v>#VALUE!</v>
      </c>
      <c r="AH1778" s="134" t="e" vm="1">
        <v>#VALUE!</v>
      </c>
      <c r="AI1778" s="134" t="str">
        <f t="shared" si="54"/>
        <v/>
      </c>
      <c r="AJ1778" s="134" t="str">
        <f t="shared" si="55"/>
        <v/>
      </c>
      <c r="AK1778" s="134" t="s">
        <v>6911</v>
      </c>
      <c r="AO1778" s="133"/>
      <c r="AP1778" s="134" t="e" cm="1">
        <f t="array" ref="AP1778">_xlfn.TEXTSPLIT(AO1778,CHAR(10))</f>
        <v>#VALUE!</v>
      </c>
      <c r="BM1778" s="134" t="e">
        <v>#VALUE!</v>
      </c>
    </row>
    <row r="1779" spans="1:71" ht="8.1" customHeight="1">
      <c r="A1779" s="133"/>
      <c r="B1779" s="133"/>
      <c r="C1779" s="133"/>
      <c r="D1779" s="133"/>
      <c r="E1779" s="133"/>
      <c r="F1779" s="133"/>
      <c r="G1779" s="133"/>
      <c r="H1779" s="133"/>
      <c r="I1779" s="178" t="s">
        <v>476</v>
      </c>
      <c r="J1779" s="178"/>
      <c r="K1779" s="178"/>
      <c r="L1779" s="133"/>
      <c r="M1779" s="133"/>
      <c r="N1779" s="133"/>
      <c r="O1779" s="133"/>
      <c r="P1779" s="133"/>
      <c r="Q1779" s="133"/>
      <c r="R1779" s="133"/>
      <c r="S1779" s="133"/>
      <c r="T1779" s="133"/>
      <c r="U1779" s="133"/>
      <c r="V1779" s="133"/>
      <c r="W1779" s="133"/>
      <c r="X1779" s="133"/>
      <c r="Y1779" s="133"/>
      <c r="AB1779" s="134" t="s">
        <v>6911</v>
      </c>
      <c r="AC1779" s="146" t="e" cm="1">
        <f t="array" ref="AC1779">_xlfn.TEXTSPLIT(H1779,CHAR(10))</f>
        <v>#VALUE!</v>
      </c>
      <c r="AD1779" s="146"/>
      <c r="AE1779" s="146" t="e">
        <v>#VALUE!</v>
      </c>
      <c r="AG1779" s="134" t="e" cm="1" vm="1">
        <f t="array" ref="AG1779">_xlfn.TEXTJOIN(",",TRUE,_xlfn._xlws.FILTER(市町村コード!$B$2:$B$186,ISNUMBER(SEARCH(市町村コード!$B$2:$B$186,K1779))))</f>
        <v>#VALUE!</v>
      </c>
      <c r="AH1779" s="134" t="e" vm="1">
        <v>#VALUE!</v>
      </c>
      <c r="AI1779" s="134" t="str">
        <f t="shared" si="54"/>
        <v/>
      </c>
      <c r="AJ1779" s="134" t="str">
        <f t="shared" si="55"/>
        <v/>
      </c>
      <c r="AK1779" s="134" t="s">
        <v>6911</v>
      </c>
      <c r="AO1779" s="133"/>
      <c r="AP1779" s="134" t="e" cm="1">
        <f t="array" ref="AP1779">_xlfn.TEXTSPLIT(AO1779,CHAR(10))</f>
        <v>#VALUE!</v>
      </c>
      <c r="BM1779" s="134" t="e">
        <v>#VALUE!</v>
      </c>
    </row>
    <row r="1780" spans="1:71" ht="12" customHeight="1">
      <c r="A1780" s="133"/>
      <c r="B1780" s="179"/>
      <c r="C1780" s="179"/>
      <c r="D1780" s="179"/>
      <c r="E1780" s="179"/>
      <c r="F1780" s="133"/>
      <c r="G1780" s="133"/>
      <c r="H1780" s="133"/>
      <c r="I1780" s="178"/>
      <c r="J1780" s="178"/>
      <c r="K1780" s="178"/>
      <c r="L1780" s="133"/>
      <c r="M1780" s="133"/>
      <c r="N1780" s="133"/>
      <c r="O1780" s="133"/>
      <c r="P1780" s="133"/>
      <c r="Q1780" s="133"/>
      <c r="R1780" s="133"/>
      <c r="S1780" s="133"/>
      <c r="T1780" s="133"/>
      <c r="U1780" s="133"/>
      <c r="V1780" s="133"/>
      <c r="W1780" s="133"/>
      <c r="X1780" s="133"/>
      <c r="Y1780" s="133"/>
      <c r="AB1780" s="134" t="s">
        <v>6911</v>
      </c>
      <c r="AC1780" s="146" t="e" cm="1">
        <f t="array" ref="AC1780">_xlfn.TEXTSPLIT(H1780,CHAR(10))</f>
        <v>#VALUE!</v>
      </c>
      <c r="AD1780" s="146"/>
      <c r="AE1780" s="146" t="e">
        <v>#VALUE!</v>
      </c>
      <c r="AG1780" s="134" t="e" cm="1" vm="1">
        <f t="array" ref="AG1780">_xlfn.TEXTJOIN(",",TRUE,_xlfn._xlws.FILTER(市町村コード!$B$2:$B$186,ISNUMBER(SEARCH(市町村コード!$B$2:$B$186,K1780))))</f>
        <v>#VALUE!</v>
      </c>
      <c r="AH1780" s="134" t="e" vm="1">
        <v>#VALUE!</v>
      </c>
      <c r="AI1780" s="134" t="str">
        <f t="shared" si="54"/>
        <v/>
      </c>
      <c r="AJ1780" s="134" t="str">
        <f t="shared" si="55"/>
        <v/>
      </c>
      <c r="AK1780" s="134" t="s">
        <v>6911</v>
      </c>
      <c r="AO1780" s="133"/>
      <c r="AP1780" s="134" t="e" cm="1">
        <f t="array" ref="AP1780">_xlfn.TEXTSPLIT(AO1780,CHAR(10))</f>
        <v>#VALUE!</v>
      </c>
      <c r="BM1780" s="134" t="e">
        <v>#VALUE!</v>
      </c>
    </row>
    <row r="1781" spans="1:71" ht="14.1" customHeight="1">
      <c r="A1781" s="133"/>
      <c r="B1781" s="133"/>
      <c r="C1781" s="180" t="s">
        <v>477</v>
      </c>
      <c r="D1781" s="180"/>
      <c r="E1781" s="180"/>
      <c r="F1781" s="180"/>
      <c r="G1781" s="180"/>
      <c r="H1781" s="180"/>
      <c r="I1781" s="180"/>
      <c r="J1781" s="180"/>
      <c r="K1781" s="180"/>
      <c r="L1781" s="133"/>
      <c r="M1781" s="133"/>
      <c r="N1781" s="133"/>
      <c r="O1781" s="181" t="s">
        <v>478</v>
      </c>
      <c r="P1781" s="181"/>
      <c r="Q1781" s="181"/>
      <c r="R1781" s="181"/>
      <c r="S1781" s="181"/>
      <c r="T1781" s="135" t="s">
        <v>1273</v>
      </c>
      <c r="U1781" s="136" t="s">
        <v>480</v>
      </c>
      <c r="V1781" s="133"/>
      <c r="W1781" s="133"/>
      <c r="X1781" s="133"/>
      <c r="Y1781" s="133"/>
      <c r="AB1781" s="134" t="s">
        <v>6911</v>
      </c>
      <c r="AC1781" s="146" t="e" cm="1">
        <f t="array" ref="AC1781">_xlfn.TEXTSPLIT(H1781,CHAR(10))</f>
        <v>#VALUE!</v>
      </c>
      <c r="AD1781" s="146"/>
      <c r="AE1781" s="146" t="e">
        <v>#VALUE!</v>
      </c>
      <c r="AG1781" s="134" t="e" cm="1" vm="1">
        <f t="array" ref="AG1781">_xlfn.TEXTJOIN(",",TRUE,_xlfn._xlws.FILTER(市町村コード!$B$2:$B$186,ISNUMBER(SEARCH(市町村コード!$B$2:$B$186,K1781))))</f>
        <v>#VALUE!</v>
      </c>
      <c r="AH1781" s="134" t="e" vm="1">
        <v>#VALUE!</v>
      </c>
      <c r="AI1781" s="134" t="str">
        <f t="shared" si="54"/>
        <v/>
      </c>
      <c r="AJ1781" s="134" t="str">
        <f t="shared" si="55"/>
        <v/>
      </c>
      <c r="AK1781" s="134" t="s">
        <v>6911</v>
      </c>
      <c r="AP1781" s="134" t="e" cm="1">
        <f t="array" ref="AP1781">_xlfn.TEXTSPLIT(AO1781,CHAR(10))</f>
        <v>#VALUE!</v>
      </c>
      <c r="BM1781" s="134" t="e">
        <v>#VALUE!</v>
      </c>
    </row>
    <row r="1782" spans="1:71" ht="0.95" customHeight="1" thickBot="1">
      <c r="A1782" s="133"/>
      <c r="B1782" s="133"/>
      <c r="C1782" s="133"/>
      <c r="D1782" s="133"/>
      <c r="E1782" s="133"/>
      <c r="F1782" s="133"/>
      <c r="G1782" s="133"/>
      <c r="H1782" s="133"/>
      <c r="I1782" s="133"/>
      <c r="J1782" s="133"/>
      <c r="K1782" s="133"/>
      <c r="L1782" s="133"/>
      <c r="M1782" s="133"/>
      <c r="N1782" s="133"/>
      <c r="O1782" s="133"/>
      <c r="P1782" s="133"/>
      <c r="Q1782" s="133"/>
      <c r="R1782" s="133"/>
      <c r="S1782" s="133"/>
      <c r="T1782" s="133"/>
      <c r="U1782" s="133"/>
      <c r="V1782" s="133"/>
      <c r="W1782" s="133"/>
      <c r="X1782" s="133"/>
      <c r="Y1782" s="133"/>
      <c r="AB1782" s="134" t="s">
        <v>6911</v>
      </c>
      <c r="AC1782" s="146" t="e" cm="1">
        <f t="array" ref="AC1782">_xlfn.TEXTSPLIT(H1782,CHAR(10))</f>
        <v>#VALUE!</v>
      </c>
      <c r="AD1782" s="146"/>
      <c r="AE1782" s="146" t="e">
        <v>#VALUE!</v>
      </c>
      <c r="AG1782" s="134" t="e" cm="1" vm="1">
        <f t="array" ref="AG1782">_xlfn.TEXTJOIN(",",TRUE,_xlfn._xlws.FILTER(市町村コード!$B$2:$B$186,ISNUMBER(SEARCH(市町村コード!$B$2:$B$186,K1782))))</f>
        <v>#VALUE!</v>
      </c>
      <c r="AH1782" s="134" t="e" vm="1">
        <v>#VALUE!</v>
      </c>
      <c r="AI1782" s="134" t="str">
        <f t="shared" si="54"/>
        <v/>
      </c>
      <c r="AJ1782" s="134" t="str">
        <f t="shared" si="55"/>
        <v/>
      </c>
      <c r="AK1782" s="134" t="s">
        <v>6911</v>
      </c>
      <c r="AO1782" s="133"/>
      <c r="AP1782" s="134" t="e" cm="1">
        <f t="array" ref="AP1782">_xlfn.TEXTSPLIT(AO1782,CHAR(10))</f>
        <v>#VALUE!</v>
      </c>
      <c r="BM1782" s="134" t="e">
        <v>#VALUE!</v>
      </c>
    </row>
    <row r="1783" spans="1:71" ht="0.95" customHeight="1">
      <c r="A1783" s="133"/>
      <c r="B1783" s="176"/>
      <c r="C1783" s="176"/>
      <c r="D1783" s="176"/>
      <c r="E1783" s="176"/>
      <c r="F1783" s="176"/>
      <c r="G1783" s="176"/>
      <c r="H1783" s="176"/>
      <c r="I1783" s="176"/>
      <c r="J1783" s="176"/>
      <c r="K1783" s="176"/>
      <c r="L1783" s="176"/>
      <c r="M1783" s="176"/>
      <c r="N1783" s="176"/>
      <c r="O1783" s="176"/>
      <c r="P1783" s="176"/>
      <c r="Q1783" s="176"/>
      <c r="R1783" s="176"/>
      <c r="S1783" s="176"/>
      <c r="T1783" s="176"/>
      <c r="U1783" s="176"/>
      <c r="V1783" s="176"/>
      <c r="W1783" s="176"/>
      <c r="X1783" s="133"/>
      <c r="Y1783" s="133"/>
      <c r="AB1783" s="134" t="s">
        <v>6911</v>
      </c>
      <c r="AC1783" s="146" t="e" cm="1">
        <f t="array" ref="AC1783">_xlfn.TEXTSPLIT(H1783,CHAR(10))</f>
        <v>#VALUE!</v>
      </c>
      <c r="AD1783" s="146"/>
      <c r="AE1783" s="146" t="e">
        <v>#VALUE!</v>
      </c>
      <c r="AG1783" s="134" t="e" cm="1" vm="1">
        <f t="array" ref="AG1783">_xlfn.TEXTJOIN(",",TRUE,_xlfn._xlws.FILTER(市町村コード!$B$2:$B$186,ISNUMBER(SEARCH(市町村コード!$B$2:$B$186,K1783))))</f>
        <v>#VALUE!</v>
      </c>
      <c r="AH1783" s="134" t="e" vm="1">
        <v>#VALUE!</v>
      </c>
      <c r="AI1783" s="134" t="str">
        <f t="shared" si="54"/>
        <v/>
      </c>
      <c r="AJ1783" s="134" t="str">
        <f t="shared" si="55"/>
        <v/>
      </c>
      <c r="AK1783" s="134" t="s">
        <v>6911</v>
      </c>
      <c r="AP1783" s="134" t="e" cm="1">
        <f t="array" ref="AP1783">_xlfn.TEXTSPLIT(AO1783,CHAR(10))</f>
        <v>#VALUE!</v>
      </c>
      <c r="BM1783" s="134" t="e">
        <v>#VALUE!</v>
      </c>
    </row>
    <row r="1784" spans="1:71" ht="15.95" customHeight="1" thickBot="1">
      <c r="A1784" s="133"/>
      <c r="B1784" s="137"/>
      <c r="C1784" s="138" t="s">
        <v>481</v>
      </c>
      <c r="D1784" s="137"/>
      <c r="E1784" s="177" t="s">
        <v>482</v>
      </c>
      <c r="F1784" s="177"/>
      <c r="G1784" s="137"/>
      <c r="H1784" s="177" t="s">
        <v>483</v>
      </c>
      <c r="I1784" s="177"/>
      <c r="J1784" s="137"/>
      <c r="K1784" s="177" t="s">
        <v>484</v>
      </c>
      <c r="L1784" s="177"/>
      <c r="M1784" s="137"/>
      <c r="N1784" s="177" t="s">
        <v>485</v>
      </c>
      <c r="O1784" s="177"/>
      <c r="P1784" s="137"/>
      <c r="Q1784" s="139" t="s">
        <v>486</v>
      </c>
      <c r="R1784" s="137"/>
      <c r="S1784" s="177" t="s">
        <v>487</v>
      </c>
      <c r="T1784" s="177"/>
      <c r="U1784" s="177"/>
      <c r="V1784" s="177"/>
      <c r="W1784" s="137"/>
      <c r="X1784" s="133"/>
      <c r="Y1784" s="133"/>
      <c r="AB1784" s="134" t="s">
        <v>482</v>
      </c>
      <c r="AC1784" s="146" t="str" cm="1">
        <f t="array" ref="AC1784">_xlfn.TEXTSPLIT(H1784,CHAR(10))</f>
        <v>事業者名/事業所名</v>
      </c>
      <c r="AD1784" s="146"/>
      <c r="AE1784" s="146" t="s">
        <v>483</v>
      </c>
      <c r="AG1784" s="134" t="e" cm="1" vm="1">
        <f t="array" ref="AG1784">_xlfn.TEXTJOIN(",",TRUE,_xlfn._xlws.FILTER(市町村コード!$B$2:$B$186,ISNUMBER(SEARCH(市町村コード!$B$2:$B$186,K1784))))</f>
        <v>#VALUE!</v>
      </c>
      <c r="AH1784" s="134" t="e" vm="1">
        <v>#VALUE!</v>
      </c>
      <c r="AI1784" s="134" t="str">
        <f t="shared" si="54"/>
        <v/>
      </c>
      <c r="AJ1784" s="134" t="str">
        <f t="shared" si="55"/>
        <v>事業所所在地</v>
      </c>
      <c r="AK1784" s="134" t="s">
        <v>484</v>
      </c>
      <c r="AO1784" s="139" t="s">
        <v>486</v>
      </c>
      <c r="AP1784" s="134" t="str" cm="1">
        <f t="array" ref="AP1784">_xlfn.TEXTSPLIT(AO1784,CHAR(10))</f>
        <v>受理番号</v>
      </c>
      <c r="BM1784" s="134" t="s">
        <v>486</v>
      </c>
    </row>
    <row r="1785" spans="1:71" ht="93" customHeight="1" thickBot="1">
      <c r="A1785" s="133"/>
      <c r="B1785" s="184"/>
      <c r="C1785" s="140" t="s">
        <v>4910</v>
      </c>
      <c r="D1785" s="184"/>
      <c r="E1785" s="174" t="s">
        <v>4911</v>
      </c>
      <c r="F1785" s="174"/>
      <c r="G1785" s="184"/>
      <c r="H1785" s="175" t="s">
        <v>4912</v>
      </c>
      <c r="I1785" s="175"/>
      <c r="J1785" s="184"/>
      <c r="K1785" s="175" t="s">
        <v>4913</v>
      </c>
      <c r="L1785" s="175"/>
      <c r="M1785" s="184"/>
      <c r="N1785" s="182" t="s">
        <v>4914</v>
      </c>
      <c r="O1785" s="182"/>
      <c r="P1785" s="184"/>
      <c r="Q1785" s="141" t="s">
        <v>4915</v>
      </c>
      <c r="R1785" s="184"/>
      <c r="S1785" s="173" t="s">
        <v>4916</v>
      </c>
      <c r="T1785" s="173"/>
      <c r="U1785" s="173"/>
      <c r="V1785" s="173"/>
      <c r="W1785" s="184"/>
      <c r="X1785" s="133"/>
      <c r="Y1785" s="133"/>
      <c r="AB1785" s="134" t="s">
        <v>9750</v>
      </c>
      <c r="AC1785" s="146" t="str" cm="1">
        <f t="array" ref="AC1785:AD1785">_xlfn.TEXTSPLIT(H1785,CHAR(10))</f>
        <v>ＳＳＢ株式会社</v>
      </c>
      <c r="AD1785" s="146" t="str">
        <v>くろのす訪問看護ステーション</v>
      </c>
      <c r="AE1785" s="146" t="s">
        <v>8692</v>
      </c>
      <c r="AF1785" s="134" t="s">
        <v>8693</v>
      </c>
      <c r="AG1785" s="134" t="str" cm="1">
        <f t="array" ref="AG1785">_xlfn.TEXTJOIN(",",TRUE,_xlfn._xlws.FILTER(市町村コード!$B$2:$B$186,ISNUMBER(SEARCH(市町村コード!$B$2:$B$186,K1785))))</f>
        <v>旭川市</v>
      </c>
      <c r="AH1785" s="134" t="s">
        <v>6715</v>
      </c>
      <c r="AI1785" s="134" t="str">
        <f t="shared" si="54"/>
        <v xml:space="preserve">
旭川市緑が丘３条３丁目１番地の２信宅ビル１階</v>
      </c>
      <c r="AJ1785" s="134" t="str">
        <f t="shared" si="55"/>
        <v>〒078－8303</v>
      </c>
      <c r="AK1785" s="134" t="s">
        <v>7332</v>
      </c>
      <c r="AO1785" s="142" t="s">
        <v>4915</v>
      </c>
      <c r="AP1785" s="134" t="str" cm="1">
        <f t="array" ref="AP1785:AV1785">_xlfn.TEXTSPLIT(AO1785,CHAR(10))</f>
        <v>( 訪看24 )第    872 号</v>
      </c>
      <c r="AQ1785" s="134" t="str">
        <v>( 訪看25 )第    944 号</v>
      </c>
      <c r="AR1785" s="134" t="str">
        <v>( 訪ベⅠ１ )第    456 号</v>
      </c>
      <c r="AS1785" s="134" t="str">
        <v>( 訪ベⅠ１注 )第     32 号</v>
      </c>
      <c r="AT1785" s="134" t="str">
        <v>( 訪ベⅡ５注 )第      1 号</v>
      </c>
      <c r="AU1785" s="134" t="str">
        <v>( 訪看40 )第    610 号</v>
      </c>
      <c r="AV1785" s="134" t="str">
        <v>( 訪看41 )第     88 号</v>
      </c>
      <c r="BM1785" s="134" t="s">
        <v>14167</v>
      </c>
      <c r="BN1785" s="134" t="s">
        <v>14168</v>
      </c>
      <c r="BO1785" s="134" t="s">
        <v>14169</v>
      </c>
      <c r="BP1785" s="134" t="s">
        <v>14170</v>
      </c>
      <c r="BQ1785" s="134" t="s">
        <v>14171</v>
      </c>
      <c r="BR1785" s="134" t="s">
        <v>14172</v>
      </c>
      <c r="BS1785" s="134" t="s">
        <v>14173</v>
      </c>
    </row>
    <row r="1786" spans="1:71" ht="57" customHeight="1" thickBot="1">
      <c r="A1786" s="133"/>
      <c r="B1786" s="184"/>
      <c r="C1786" s="140" t="s">
        <v>4917</v>
      </c>
      <c r="D1786" s="184"/>
      <c r="E1786" s="174" t="s">
        <v>4918</v>
      </c>
      <c r="F1786" s="174"/>
      <c r="G1786" s="184"/>
      <c r="H1786" s="175" t="s">
        <v>4919</v>
      </c>
      <c r="I1786" s="175"/>
      <c r="J1786" s="184"/>
      <c r="K1786" s="175" t="s">
        <v>4920</v>
      </c>
      <c r="L1786" s="175"/>
      <c r="M1786" s="184"/>
      <c r="N1786" s="182" t="s">
        <v>4921</v>
      </c>
      <c r="O1786" s="182"/>
      <c r="P1786" s="184"/>
      <c r="Q1786" s="141" t="s">
        <v>4922</v>
      </c>
      <c r="R1786" s="184"/>
      <c r="S1786" s="173" t="s">
        <v>4923</v>
      </c>
      <c r="T1786" s="173"/>
      <c r="U1786" s="173"/>
      <c r="V1786" s="173"/>
      <c r="W1786" s="184"/>
      <c r="X1786" s="133"/>
      <c r="Y1786" s="133"/>
      <c r="AB1786" s="134" t="s">
        <v>9751</v>
      </c>
      <c r="AC1786" s="146" t="str" cm="1">
        <f t="array" ref="AC1786:AD1786">_xlfn.TEXTSPLIT(H1786,CHAR(10))</f>
        <v>株式会社ツクイ</v>
      </c>
      <c r="AD1786" s="146" t="str">
        <v>ツクイ旭川訪問看護ステーション</v>
      </c>
      <c r="AE1786" s="146" t="s">
        <v>7672</v>
      </c>
      <c r="AF1786" s="134" t="s">
        <v>8694</v>
      </c>
      <c r="AG1786" s="134" t="str" cm="1">
        <f t="array" ref="AG1786">_xlfn.TEXTJOIN(",",TRUE,_xlfn._xlws.FILTER(市町村コード!$B$2:$B$186,ISNUMBER(SEARCH(市町村コード!$B$2:$B$186,K1786))))</f>
        <v>旭川市</v>
      </c>
      <c r="AH1786" s="134" t="s">
        <v>6715</v>
      </c>
      <c r="AI1786" s="134" t="str">
        <f t="shared" si="54"/>
        <v xml:space="preserve">
旭川市４条通９丁目１７０４番地の１２朝日生命旭川ビル２階</v>
      </c>
      <c r="AJ1786" s="134" t="str">
        <f t="shared" si="55"/>
        <v>〒070－0034</v>
      </c>
      <c r="AK1786" s="134" t="s">
        <v>7304</v>
      </c>
      <c r="AO1786" s="142" t="s">
        <v>4922</v>
      </c>
      <c r="AP1786" s="134" t="str" cm="1">
        <f t="array" ref="AP1786:AU1786">_xlfn.TEXTSPLIT(AO1786,CHAR(10))</f>
        <v>( 訪看10 )第    575 号</v>
      </c>
      <c r="AQ1786" s="134" t="str">
        <v>( 訪看24 )第    854 号</v>
      </c>
      <c r="AR1786" s="134" t="str">
        <v>( 訪看25 )第    926 号</v>
      </c>
      <c r="AS1786" s="134" t="str">
        <v>( 訪看27 )第    280 号</v>
      </c>
      <c r="AT1786" s="134" t="str">
        <v>( 訪看28 )第    181 号</v>
      </c>
      <c r="AU1786" s="134" t="str">
        <v>( 訪看40 )第    291 号</v>
      </c>
      <c r="BM1786" s="134" t="s">
        <v>14174</v>
      </c>
      <c r="BN1786" s="134" t="s">
        <v>14175</v>
      </c>
      <c r="BO1786" s="134" t="s">
        <v>14176</v>
      </c>
      <c r="BP1786" s="134" t="s">
        <v>14177</v>
      </c>
      <c r="BQ1786" s="134" t="s">
        <v>14178</v>
      </c>
      <c r="BR1786" s="134" t="s">
        <v>14179</v>
      </c>
    </row>
    <row r="1787" spans="1:71" ht="48" customHeight="1" thickBot="1">
      <c r="A1787" s="133"/>
      <c r="B1787" s="184"/>
      <c r="C1787" s="140" t="s">
        <v>4924</v>
      </c>
      <c r="D1787" s="184"/>
      <c r="E1787" s="174" t="s">
        <v>4925</v>
      </c>
      <c r="F1787" s="174"/>
      <c r="G1787" s="184"/>
      <c r="H1787" s="175" t="s">
        <v>4926</v>
      </c>
      <c r="I1787" s="175"/>
      <c r="J1787" s="184"/>
      <c r="K1787" s="175" t="s">
        <v>4927</v>
      </c>
      <c r="L1787" s="175"/>
      <c r="M1787" s="184"/>
      <c r="N1787" s="182" t="s">
        <v>4928</v>
      </c>
      <c r="O1787" s="182"/>
      <c r="P1787" s="184"/>
      <c r="Q1787" s="141" t="s">
        <v>4929</v>
      </c>
      <c r="R1787" s="184"/>
      <c r="S1787" s="173" t="s">
        <v>4930</v>
      </c>
      <c r="T1787" s="173"/>
      <c r="U1787" s="173"/>
      <c r="V1787" s="173"/>
      <c r="W1787" s="184"/>
      <c r="X1787" s="133"/>
      <c r="Y1787" s="133"/>
      <c r="AB1787" s="134" t="s">
        <v>9752</v>
      </c>
      <c r="AC1787" s="146" t="str" cm="1">
        <f t="array" ref="AC1787:AD1787">_xlfn.TEXTSPLIT(H1787,CHAR(10))</f>
        <v>医療法人社団　緑が丘クリニック</v>
      </c>
      <c r="AD1787" s="146" t="str">
        <v>訪問看護ステーションのどか</v>
      </c>
      <c r="AE1787" s="146" t="s">
        <v>8695</v>
      </c>
      <c r="AF1787" s="134" t="s">
        <v>8696</v>
      </c>
      <c r="AG1787" s="134" t="str" cm="1">
        <f t="array" ref="AG1787">_xlfn.TEXTJOIN(",",TRUE,_xlfn._xlws.FILTER(市町村コード!$B$2:$B$186,ISNUMBER(SEARCH(市町村コード!$B$2:$B$186,K1787))))</f>
        <v>旭川市</v>
      </c>
      <c r="AH1787" s="134" t="s">
        <v>6715</v>
      </c>
      <c r="AI1787" s="134" t="str">
        <f t="shared" si="54"/>
        <v xml:space="preserve">
旭川市末広１条３丁目２番９号シャンポールＣ棟１０１号室</v>
      </c>
      <c r="AJ1787" s="134" t="str">
        <f t="shared" si="55"/>
        <v>〒071－8131</v>
      </c>
      <c r="AK1787" s="134" t="s">
        <v>7333</v>
      </c>
      <c r="AO1787" s="142" t="s">
        <v>4929</v>
      </c>
      <c r="AP1787" s="134" t="str" cm="1">
        <f t="array" ref="AP1787:AT1787">_xlfn.TEXTSPLIT(AO1787,CHAR(10))</f>
        <v>( 訪看10 )第    589 号</v>
      </c>
      <c r="AQ1787" s="134" t="str">
        <v>( 訪看24 )第    875 号</v>
      </c>
      <c r="AR1787" s="134" t="str">
        <v>( 訪看25 )第    947 号</v>
      </c>
      <c r="AS1787" s="134" t="str">
        <v>( 訪看27 )第    291 号</v>
      </c>
      <c r="AT1787" s="134" t="str">
        <v>( 訪看28 )第    191 号</v>
      </c>
      <c r="BM1787" s="134" t="s">
        <v>14180</v>
      </c>
      <c r="BN1787" s="134" t="s">
        <v>14181</v>
      </c>
      <c r="BO1787" s="134" t="s">
        <v>14182</v>
      </c>
      <c r="BP1787" s="134" t="s">
        <v>14183</v>
      </c>
      <c r="BQ1787" s="134" t="s">
        <v>14184</v>
      </c>
    </row>
    <row r="1788" spans="1:71" ht="66" customHeight="1" thickBot="1">
      <c r="A1788" s="133"/>
      <c r="B1788" s="184"/>
      <c r="C1788" s="140" t="s">
        <v>4931</v>
      </c>
      <c r="D1788" s="184"/>
      <c r="E1788" s="174" t="s">
        <v>4932</v>
      </c>
      <c r="F1788" s="174"/>
      <c r="G1788" s="184"/>
      <c r="H1788" s="175" t="s">
        <v>4933</v>
      </c>
      <c r="I1788" s="175"/>
      <c r="J1788" s="184"/>
      <c r="K1788" s="175" t="s">
        <v>4934</v>
      </c>
      <c r="L1788" s="175"/>
      <c r="M1788" s="184"/>
      <c r="N1788" s="182" t="s">
        <v>4935</v>
      </c>
      <c r="O1788" s="182"/>
      <c r="P1788" s="184"/>
      <c r="Q1788" s="141" t="s">
        <v>4936</v>
      </c>
      <c r="R1788" s="184"/>
      <c r="S1788" s="173" t="s">
        <v>4937</v>
      </c>
      <c r="T1788" s="173"/>
      <c r="U1788" s="173"/>
      <c r="V1788" s="173"/>
      <c r="W1788" s="184"/>
      <c r="X1788" s="133"/>
      <c r="Y1788" s="133"/>
      <c r="AB1788" s="134" t="s">
        <v>9753</v>
      </c>
      <c r="AC1788" s="146" t="str" cm="1">
        <f t="array" ref="AC1788:AD1788">_xlfn.TEXTSPLIT(H1788,CHAR(10))</f>
        <v>株式会社ｓ－ｅｄｇｅ</v>
      </c>
      <c r="AD1788" s="146" t="str">
        <v>ＳＯＩＮ訪問看護ステーション旭川</v>
      </c>
      <c r="AE1788" s="146" t="s">
        <v>7812</v>
      </c>
      <c r="AF1788" s="134" t="s">
        <v>8697</v>
      </c>
      <c r="AG1788" s="134" t="str" cm="1">
        <f t="array" ref="AG1788">_xlfn.TEXTJOIN(",",TRUE,_xlfn._xlws.FILTER(市町村コード!$B$2:$B$186,ISNUMBER(SEARCH(市町村コード!$B$2:$B$186,K1788))))</f>
        <v>旭川市</v>
      </c>
      <c r="AH1788" s="134" t="s">
        <v>6715</v>
      </c>
      <c r="AI1788" s="134" t="str">
        <f t="shared" si="54"/>
        <v xml:space="preserve">
旭川市９条通１５丁目２４番地の１３９北商ビル２０１号室</v>
      </c>
      <c r="AJ1788" s="134" t="str">
        <f t="shared" si="55"/>
        <v>〒070－0039</v>
      </c>
      <c r="AK1788" s="134" t="s">
        <v>7301</v>
      </c>
      <c r="AO1788" s="142" t="s">
        <v>4936</v>
      </c>
      <c r="AP1788" s="134" t="str" cm="1">
        <f t="array" ref="AP1788:AU1788">_xlfn.TEXTSPLIT(AO1788,CHAR(10))</f>
        <v>( 訪看23 )第    892 号</v>
      </c>
      <c r="AQ1788" s="134" t="str">
        <v>( 訪看25 )第    963 号</v>
      </c>
      <c r="AR1788" s="134" t="str">
        <v>( 訪看35 )第     84 号</v>
      </c>
      <c r="AS1788" s="134" t="str">
        <v>( 訪看37 )第     34 号</v>
      </c>
      <c r="AT1788" s="134" t="str">
        <v>( 訪ベⅠ１ )第    259 号</v>
      </c>
      <c r="AU1788" s="134" t="str">
        <v>( 訪看40 )第     37 号</v>
      </c>
      <c r="BM1788" s="134" t="s">
        <v>14185</v>
      </c>
      <c r="BN1788" s="134" t="s">
        <v>14186</v>
      </c>
      <c r="BO1788" s="134" t="s">
        <v>14187</v>
      </c>
      <c r="BP1788" s="134" t="s">
        <v>14188</v>
      </c>
      <c r="BQ1788" s="134" t="s">
        <v>14189</v>
      </c>
      <c r="BR1788" s="134" t="s">
        <v>14190</v>
      </c>
    </row>
    <row r="1789" spans="1:71" ht="75" customHeight="1" thickBot="1">
      <c r="A1789" s="133"/>
      <c r="B1789" s="184"/>
      <c r="C1789" s="140" t="s">
        <v>4938</v>
      </c>
      <c r="D1789" s="184"/>
      <c r="E1789" s="174" t="s">
        <v>4939</v>
      </c>
      <c r="F1789" s="174"/>
      <c r="G1789" s="184"/>
      <c r="H1789" s="175" t="s">
        <v>4940</v>
      </c>
      <c r="I1789" s="175"/>
      <c r="J1789" s="184"/>
      <c r="K1789" s="175" t="s">
        <v>4941</v>
      </c>
      <c r="L1789" s="175"/>
      <c r="M1789" s="184"/>
      <c r="N1789" s="182" t="s">
        <v>4942</v>
      </c>
      <c r="O1789" s="182"/>
      <c r="P1789" s="184"/>
      <c r="Q1789" s="141" t="s">
        <v>4943</v>
      </c>
      <c r="R1789" s="184"/>
      <c r="S1789" s="173" t="s">
        <v>4944</v>
      </c>
      <c r="T1789" s="173"/>
      <c r="U1789" s="173"/>
      <c r="V1789" s="173"/>
      <c r="W1789" s="184"/>
      <c r="X1789" s="133"/>
      <c r="Y1789" s="133"/>
      <c r="AB1789" s="134" t="s">
        <v>9754</v>
      </c>
      <c r="AC1789" s="146" t="str" cm="1">
        <f t="array" ref="AC1789:AD1789">_xlfn.TEXTSPLIT(H1789,CHAR(10))</f>
        <v>合同会社リンク</v>
      </c>
      <c r="AD1789" s="146" t="str">
        <v>旭川シーズクルー訪問看護ステーション</v>
      </c>
      <c r="AE1789" s="146" t="s">
        <v>8698</v>
      </c>
      <c r="AF1789" s="134" t="s">
        <v>8699</v>
      </c>
      <c r="AG1789" s="134" t="str" cm="1">
        <f t="array" ref="AG1789">_xlfn.TEXTJOIN(",",TRUE,_xlfn._xlws.FILTER(市町村コード!$B$2:$B$186,ISNUMBER(SEARCH(市町村コード!$B$2:$B$186,K1789))))</f>
        <v>旭川市</v>
      </c>
      <c r="AH1789" s="134" t="s">
        <v>6715</v>
      </c>
      <c r="AI1789" s="134" t="str">
        <f t="shared" si="54"/>
        <v xml:space="preserve">
旭川市神居８条４丁目２番１号</v>
      </c>
      <c r="AJ1789" s="134" t="str">
        <f t="shared" si="55"/>
        <v>〒070－8018</v>
      </c>
      <c r="AK1789" s="134" t="s">
        <v>7334</v>
      </c>
      <c r="AO1789" s="142" t="s">
        <v>4943</v>
      </c>
      <c r="AP1789" s="134" t="str" cm="1">
        <f t="array" ref="AP1789:AV1789">_xlfn.TEXTSPLIT(AO1789,CHAR(10))</f>
        <v>( 訪看10 )第    612 号</v>
      </c>
      <c r="AQ1789" s="134" t="str">
        <v>( 訪看24 )第    911 号</v>
      </c>
      <c r="AR1789" s="134" t="str">
        <v>( 訪看25 )第    981 号</v>
      </c>
      <c r="AS1789" s="134" t="str">
        <v>( 訪看27 )第    312 号</v>
      </c>
      <c r="AT1789" s="134" t="str">
        <v>( 訪看34 )第     12 号</v>
      </c>
      <c r="AU1789" s="134" t="str">
        <v>( 訪ベⅠ１ )第    503 号</v>
      </c>
      <c r="AV1789" s="134" t="str">
        <v>( 訪看41 )第     90 号</v>
      </c>
      <c r="BM1789" s="134" t="s">
        <v>14191</v>
      </c>
      <c r="BN1789" s="134" t="s">
        <v>14192</v>
      </c>
      <c r="BO1789" s="134" t="s">
        <v>14193</v>
      </c>
      <c r="BP1789" s="134" t="s">
        <v>14194</v>
      </c>
      <c r="BQ1789" s="134" t="s">
        <v>14195</v>
      </c>
      <c r="BR1789" s="134" t="s">
        <v>14196</v>
      </c>
      <c r="BS1789" s="134" t="s">
        <v>14197</v>
      </c>
    </row>
    <row r="1790" spans="1:71" ht="66" customHeight="1" thickBot="1">
      <c r="A1790" s="133"/>
      <c r="B1790" s="184"/>
      <c r="C1790" s="140" t="s">
        <v>4945</v>
      </c>
      <c r="D1790" s="184"/>
      <c r="E1790" s="174" t="s">
        <v>4946</v>
      </c>
      <c r="F1790" s="174"/>
      <c r="G1790" s="184"/>
      <c r="H1790" s="175" t="s">
        <v>4947</v>
      </c>
      <c r="I1790" s="175"/>
      <c r="J1790" s="184"/>
      <c r="K1790" s="175" t="s">
        <v>4948</v>
      </c>
      <c r="L1790" s="175"/>
      <c r="M1790" s="184"/>
      <c r="N1790" s="182" t="s">
        <v>4949</v>
      </c>
      <c r="O1790" s="182"/>
      <c r="P1790" s="184"/>
      <c r="Q1790" s="141" t="s">
        <v>4950</v>
      </c>
      <c r="R1790" s="184"/>
      <c r="S1790" s="173" t="s">
        <v>4951</v>
      </c>
      <c r="T1790" s="173"/>
      <c r="U1790" s="173"/>
      <c r="V1790" s="173"/>
      <c r="W1790" s="184"/>
      <c r="X1790" s="133"/>
      <c r="Y1790" s="133"/>
      <c r="AB1790" s="134" t="s">
        <v>9755</v>
      </c>
      <c r="AC1790" s="146" t="str" cm="1">
        <f t="array" ref="AC1790:AD1790">_xlfn.TEXTSPLIT(H1790,CHAR(10))</f>
        <v>合同会社訪問看護ステーション手と手</v>
      </c>
      <c r="AD1790" s="146" t="str">
        <v>訪問看護ステーション手と手</v>
      </c>
      <c r="AE1790" s="146" t="s">
        <v>8700</v>
      </c>
      <c r="AF1790" s="134" t="s">
        <v>8701</v>
      </c>
      <c r="AG1790" s="134" t="str" cm="1">
        <f t="array" ref="AG1790">_xlfn.TEXTJOIN(",",TRUE,_xlfn._xlws.FILTER(市町村コード!$B$2:$B$186,ISNUMBER(SEARCH(市町村コード!$B$2:$B$186,K1790))))</f>
        <v>旭川市</v>
      </c>
      <c r="AH1790" s="134" t="s">
        <v>6715</v>
      </c>
      <c r="AI1790" s="134" t="str">
        <f t="shared" si="54"/>
        <v xml:space="preserve">
旭川市東光１３条１丁目２番４号</v>
      </c>
      <c r="AJ1790" s="134" t="str">
        <f t="shared" si="55"/>
        <v>〒078－8353</v>
      </c>
      <c r="AK1790" s="134" t="s">
        <v>7335</v>
      </c>
      <c r="AO1790" s="142" t="s">
        <v>4950</v>
      </c>
      <c r="AP1790" s="134" t="str" cm="1">
        <f t="array" ref="AP1790:AU1790">_xlfn.TEXTSPLIT(AO1790,CHAR(10))</f>
        <v>( 訪看10 )第    615 号</v>
      </c>
      <c r="AQ1790" s="134" t="str">
        <v>( 訪看23 )第    955 号</v>
      </c>
      <c r="AR1790" s="134" t="str">
        <v>( 訪看25 )第   1024 号</v>
      </c>
      <c r="AS1790" s="134" t="str">
        <v>( 訪看27 )第    410 号</v>
      </c>
      <c r="AT1790" s="134" t="str">
        <v>( 訪ベⅠ１ )第    479 号</v>
      </c>
      <c r="AU1790" s="134" t="str">
        <v>( 訪看41 )第    179 号</v>
      </c>
      <c r="BM1790" s="134" t="s">
        <v>14198</v>
      </c>
      <c r="BN1790" s="134" t="s">
        <v>14199</v>
      </c>
      <c r="BO1790" s="134" t="s">
        <v>14200</v>
      </c>
      <c r="BP1790" s="134" t="s">
        <v>14201</v>
      </c>
      <c r="BQ1790" s="134" t="s">
        <v>14202</v>
      </c>
      <c r="BR1790" s="134" t="s">
        <v>14203</v>
      </c>
    </row>
    <row r="1791" spans="1:71" ht="65.099999999999994" customHeight="1" thickBot="1">
      <c r="A1791" s="133"/>
      <c r="B1791" s="184"/>
      <c r="C1791" s="186" t="s">
        <v>4952</v>
      </c>
      <c r="D1791" s="184"/>
      <c r="E1791" s="174" t="s">
        <v>4953</v>
      </c>
      <c r="F1791" s="174"/>
      <c r="G1791" s="184"/>
      <c r="H1791" s="175" t="s">
        <v>4954</v>
      </c>
      <c r="I1791" s="175"/>
      <c r="J1791" s="184"/>
      <c r="K1791" s="175" t="s">
        <v>4955</v>
      </c>
      <c r="L1791" s="175"/>
      <c r="M1791" s="184"/>
      <c r="N1791" s="182" t="s">
        <v>4956</v>
      </c>
      <c r="O1791" s="182"/>
      <c r="P1791" s="184"/>
      <c r="Q1791" s="173" t="s">
        <v>4957</v>
      </c>
      <c r="R1791" s="184"/>
      <c r="S1791" s="173" t="s">
        <v>4958</v>
      </c>
      <c r="T1791" s="173"/>
      <c r="U1791" s="173"/>
      <c r="V1791" s="173"/>
      <c r="W1791" s="184"/>
      <c r="X1791" s="133"/>
      <c r="Y1791" s="133"/>
      <c r="AB1791" s="134" t="s">
        <v>9756</v>
      </c>
      <c r="AC1791" s="146" t="str" cm="1">
        <f t="array" ref="AC1791:AD1791">_xlfn.TEXTSPLIT(H1791,CHAR(10))</f>
        <v>独立行政法人国立病院機構</v>
      </c>
      <c r="AD1791" s="146" t="str">
        <v>独立行政法人国立病院機構旭川医療センター訪問看護ステーションはなさき</v>
      </c>
      <c r="AE1791" s="146" t="s">
        <v>8702</v>
      </c>
      <c r="AF1791" s="134" t="s">
        <v>8703</v>
      </c>
      <c r="AG1791" s="134" t="str" cm="1">
        <f t="array" ref="AG1791">_xlfn.TEXTJOIN(",",TRUE,_xlfn._xlws.FILTER(市町村コード!$B$2:$B$186,ISNUMBER(SEARCH(市町村コード!$B$2:$B$186,K1791))))</f>
        <v>旭川市</v>
      </c>
      <c r="AH1791" s="134" t="s">
        <v>6715</v>
      </c>
      <c r="AI1791" s="134" t="str">
        <f t="shared" si="54"/>
        <v xml:space="preserve">
旭川市花咲町７丁目４０４８番地独立行政法人国立病院機構旭川医療センター内</v>
      </c>
      <c r="AJ1791" s="134" t="str">
        <f t="shared" si="55"/>
        <v>〒070－8644</v>
      </c>
      <c r="AK1791" s="134" t="s">
        <v>7336</v>
      </c>
      <c r="AO1791" s="173" t="s">
        <v>4957</v>
      </c>
      <c r="AP1791" s="134" t="str" cm="1">
        <f t="array" ref="AP1791:AT1791">_xlfn.TEXTSPLIT(AO1791,CHAR(10))</f>
        <v>( 訪看23 )第   1205 号</v>
      </c>
      <c r="AQ1791" s="134" t="str">
        <v>( 訪看25 )第   1249 号</v>
      </c>
      <c r="AR1791" s="134" t="str">
        <v>( 訪ベⅠ１ )第     36 号</v>
      </c>
      <c r="AS1791" s="134" t="str">
        <v>( 訪ベⅠ１注 )第    355 号</v>
      </c>
      <c r="AT1791" s="134" t="str">
        <v>( 訪看40 )第    167 号</v>
      </c>
      <c r="BM1791" s="134" t="s">
        <v>14204</v>
      </c>
      <c r="BN1791" s="134" t="s">
        <v>14205</v>
      </c>
      <c r="BO1791" s="134" t="s">
        <v>14206</v>
      </c>
      <c r="BP1791" s="134" t="s">
        <v>14207</v>
      </c>
      <c r="BQ1791" s="134" t="s">
        <v>14208</v>
      </c>
    </row>
    <row r="1792" spans="1:71" ht="0.95" customHeight="1" thickBot="1">
      <c r="A1792" s="133"/>
      <c r="B1792" s="133"/>
      <c r="C1792" s="186"/>
      <c r="D1792" s="133"/>
      <c r="E1792" s="174"/>
      <c r="F1792" s="174"/>
      <c r="G1792" s="133"/>
      <c r="H1792" s="175"/>
      <c r="I1792" s="175"/>
      <c r="J1792" s="133"/>
      <c r="K1792" s="175"/>
      <c r="L1792" s="175"/>
      <c r="M1792" s="133"/>
      <c r="N1792" s="182"/>
      <c r="O1792" s="182"/>
      <c r="P1792" s="133"/>
      <c r="Q1792" s="173"/>
      <c r="R1792" s="133"/>
      <c r="S1792" s="173"/>
      <c r="T1792" s="173"/>
      <c r="U1792" s="173"/>
      <c r="V1792" s="173"/>
      <c r="W1792" s="133"/>
      <c r="X1792" s="133"/>
      <c r="Y1792" s="133"/>
      <c r="AB1792" s="134" t="s">
        <v>6911</v>
      </c>
      <c r="AC1792" s="146" t="e" cm="1">
        <f t="array" ref="AC1792">_xlfn.TEXTSPLIT(H1792,CHAR(10))</f>
        <v>#VALUE!</v>
      </c>
      <c r="AD1792" s="146"/>
      <c r="AE1792" s="146" t="e">
        <v>#VALUE!</v>
      </c>
      <c r="AG1792" s="134" t="e" cm="1" vm="1">
        <f t="array" ref="AG1792">_xlfn.TEXTJOIN(",",TRUE,_xlfn._xlws.FILTER(市町村コード!$B$2:$B$186,ISNUMBER(SEARCH(市町村コード!$B$2:$B$186,K1792))))</f>
        <v>#VALUE!</v>
      </c>
      <c r="AH1792" s="134" t="e" vm="1">
        <v>#VALUE!</v>
      </c>
      <c r="AI1792" s="134" t="str">
        <f t="shared" si="54"/>
        <v/>
      </c>
      <c r="AJ1792" s="134" t="str">
        <f t="shared" si="55"/>
        <v/>
      </c>
      <c r="AK1792" s="134" t="s">
        <v>6911</v>
      </c>
      <c r="AO1792" s="173"/>
      <c r="AP1792" s="134" t="e" cm="1">
        <f t="array" ref="AP1792">_xlfn.TEXTSPLIT(AO1792,CHAR(10))</f>
        <v>#VALUE!</v>
      </c>
      <c r="BM1792" s="134" t="e">
        <v>#VALUE!</v>
      </c>
    </row>
    <row r="1793" spans="1:72" ht="60" customHeight="1">
      <c r="A1793" s="133"/>
      <c r="B1793" s="133"/>
      <c r="C1793" s="133"/>
      <c r="D1793" s="133"/>
      <c r="E1793" s="133"/>
      <c r="F1793" s="133"/>
      <c r="G1793" s="133"/>
      <c r="H1793" s="133"/>
      <c r="I1793" s="133"/>
      <c r="J1793" s="133"/>
      <c r="K1793" s="133"/>
      <c r="L1793" s="133"/>
      <c r="M1793" s="133"/>
      <c r="N1793" s="133"/>
      <c r="O1793" s="133"/>
      <c r="P1793" s="133"/>
      <c r="Q1793" s="133"/>
      <c r="R1793" s="133"/>
      <c r="S1793" s="133"/>
      <c r="T1793" s="133"/>
      <c r="U1793" s="133"/>
      <c r="V1793" s="133"/>
      <c r="W1793" s="133"/>
      <c r="X1793" s="133"/>
      <c r="Y1793" s="133"/>
      <c r="AB1793" s="134" t="s">
        <v>6911</v>
      </c>
      <c r="AC1793" s="146" t="e" cm="1">
        <f t="array" ref="AC1793">_xlfn.TEXTSPLIT(H1793,CHAR(10))</f>
        <v>#VALUE!</v>
      </c>
      <c r="AD1793" s="146"/>
      <c r="AE1793" s="146" t="e">
        <v>#VALUE!</v>
      </c>
      <c r="AG1793" s="134" t="e" cm="1" vm="1">
        <f t="array" ref="AG1793">_xlfn.TEXTJOIN(",",TRUE,_xlfn._xlws.FILTER(市町村コード!$B$2:$B$186,ISNUMBER(SEARCH(市町村コード!$B$2:$B$186,K1793))))</f>
        <v>#VALUE!</v>
      </c>
      <c r="AH1793" s="134" t="e" vm="1">
        <v>#VALUE!</v>
      </c>
      <c r="AI1793" s="134" t="str">
        <f t="shared" si="54"/>
        <v/>
      </c>
      <c r="AJ1793" s="134" t="str">
        <f t="shared" si="55"/>
        <v/>
      </c>
      <c r="AK1793" s="134" t="s">
        <v>6911</v>
      </c>
      <c r="AO1793" s="133"/>
      <c r="AP1793" s="134" t="e" cm="1">
        <f t="array" ref="AP1793">_xlfn.TEXTSPLIT(AO1793,CHAR(10))</f>
        <v>#VALUE!</v>
      </c>
      <c r="BM1793" s="134" t="e">
        <v>#VALUE!</v>
      </c>
    </row>
    <row r="1794" spans="1:72" ht="12" customHeight="1">
      <c r="A1794" s="133"/>
      <c r="B1794" s="133"/>
      <c r="C1794" s="133"/>
      <c r="D1794" s="133"/>
      <c r="E1794" s="133"/>
      <c r="F1794" s="133"/>
      <c r="G1794" s="133"/>
      <c r="H1794" s="133"/>
      <c r="I1794" s="133"/>
      <c r="J1794" s="133"/>
      <c r="K1794" s="133"/>
      <c r="L1794" s="133"/>
      <c r="M1794" s="133"/>
      <c r="N1794" s="133"/>
      <c r="O1794" s="133"/>
      <c r="P1794" s="133"/>
      <c r="Q1794" s="133"/>
      <c r="R1794" s="133"/>
      <c r="S1794" s="133"/>
      <c r="T1794" s="133"/>
      <c r="U1794" s="133"/>
      <c r="V1794" s="133"/>
      <c r="W1794" s="133"/>
      <c r="X1794" s="133"/>
      <c r="Y1794" s="133"/>
      <c r="AB1794" s="134" t="s">
        <v>6911</v>
      </c>
      <c r="AC1794" s="146" t="e" cm="1">
        <f t="array" ref="AC1794">_xlfn.TEXTSPLIT(H1794,CHAR(10))</f>
        <v>#VALUE!</v>
      </c>
      <c r="AD1794" s="146"/>
      <c r="AE1794" s="146" t="e">
        <v>#VALUE!</v>
      </c>
      <c r="AG1794" s="134" t="e" cm="1" vm="1">
        <f t="array" ref="AG1794">_xlfn.TEXTJOIN(",",TRUE,_xlfn._xlws.FILTER(市町村コード!$B$2:$B$186,ISNUMBER(SEARCH(市町村コード!$B$2:$B$186,K1794))))</f>
        <v>#VALUE!</v>
      </c>
      <c r="AH1794" s="134" t="e" vm="1">
        <v>#VALUE!</v>
      </c>
      <c r="AI1794" s="134" t="str">
        <f t="shared" si="54"/>
        <v/>
      </c>
      <c r="AJ1794" s="134" t="str">
        <f t="shared" si="55"/>
        <v/>
      </c>
      <c r="AK1794" s="134" t="s">
        <v>6911</v>
      </c>
      <c r="AO1794" s="133"/>
      <c r="AP1794" s="134" t="e" cm="1">
        <f t="array" ref="AP1794">_xlfn.TEXTSPLIT(AO1794,CHAR(10))</f>
        <v>#VALUE!</v>
      </c>
      <c r="BM1794" s="134" t="e">
        <v>#VALUE!</v>
      </c>
    </row>
    <row r="1795" spans="1:72" ht="8.1" customHeight="1">
      <c r="A1795" s="133"/>
      <c r="B1795" s="133"/>
      <c r="C1795" s="133"/>
      <c r="D1795" s="133"/>
      <c r="E1795" s="133"/>
      <c r="F1795" s="133"/>
      <c r="G1795" s="133"/>
      <c r="H1795" s="133"/>
      <c r="I1795" s="178" t="s">
        <v>476</v>
      </c>
      <c r="J1795" s="178"/>
      <c r="K1795" s="178"/>
      <c r="L1795" s="133"/>
      <c r="M1795" s="133"/>
      <c r="N1795" s="133"/>
      <c r="O1795" s="133"/>
      <c r="P1795" s="133"/>
      <c r="Q1795" s="133"/>
      <c r="R1795" s="133"/>
      <c r="S1795" s="133"/>
      <c r="T1795" s="133"/>
      <c r="U1795" s="133"/>
      <c r="V1795" s="133"/>
      <c r="W1795" s="133"/>
      <c r="X1795" s="133"/>
      <c r="Y1795" s="133"/>
      <c r="AB1795" s="134" t="s">
        <v>6911</v>
      </c>
      <c r="AC1795" s="146" t="e" cm="1">
        <f t="array" ref="AC1795">_xlfn.TEXTSPLIT(H1795,CHAR(10))</f>
        <v>#VALUE!</v>
      </c>
      <c r="AD1795" s="146"/>
      <c r="AE1795" s="146" t="e">
        <v>#VALUE!</v>
      </c>
      <c r="AG1795" s="134" t="e" cm="1" vm="1">
        <f t="array" ref="AG1795">_xlfn.TEXTJOIN(",",TRUE,_xlfn._xlws.FILTER(市町村コード!$B$2:$B$186,ISNUMBER(SEARCH(市町村コード!$B$2:$B$186,K1795))))</f>
        <v>#VALUE!</v>
      </c>
      <c r="AH1795" s="134" t="e" vm="1">
        <v>#VALUE!</v>
      </c>
      <c r="AI1795" s="134" t="str">
        <f t="shared" si="54"/>
        <v/>
      </c>
      <c r="AJ1795" s="134" t="str">
        <f t="shared" si="55"/>
        <v/>
      </c>
      <c r="AK1795" s="134" t="s">
        <v>6911</v>
      </c>
      <c r="AO1795" s="133"/>
      <c r="AP1795" s="134" t="e" cm="1">
        <f t="array" ref="AP1795">_xlfn.TEXTSPLIT(AO1795,CHAR(10))</f>
        <v>#VALUE!</v>
      </c>
      <c r="BM1795" s="134" t="e">
        <v>#VALUE!</v>
      </c>
    </row>
    <row r="1796" spans="1:72" ht="12" customHeight="1">
      <c r="A1796" s="133"/>
      <c r="B1796" s="179"/>
      <c r="C1796" s="179"/>
      <c r="D1796" s="179"/>
      <c r="E1796" s="179"/>
      <c r="F1796" s="133"/>
      <c r="G1796" s="133"/>
      <c r="H1796" s="133"/>
      <c r="I1796" s="178"/>
      <c r="J1796" s="178"/>
      <c r="K1796" s="178"/>
      <c r="L1796" s="133"/>
      <c r="M1796" s="133"/>
      <c r="N1796" s="133"/>
      <c r="O1796" s="133"/>
      <c r="P1796" s="133"/>
      <c r="Q1796" s="133"/>
      <c r="R1796" s="133"/>
      <c r="S1796" s="133"/>
      <c r="T1796" s="133"/>
      <c r="U1796" s="133"/>
      <c r="V1796" s="133"/>
      <c r="W1796" s="133"/>
      <c r="X1796" s="133"/>
      <c r="Y1796" s="133"/>
      <c r="AB1796" s="134" t="s">
        <v>6911</v>
      </c>
      <c r="AC1796" s="146" t="e" cm="1">
        <f t="array" ref="AC1796">_xlfn.TEXTSPLIT(H1796,CHAR(10))</f>
        <v>#VALUE!</v>
      </c>
      <c r="AD1796" s="146"/>
      <c r="AE1796" s="146" t="e">
        <v>#VALUE!</v>
      </c>
      <c r="AG1796" s="134" t="e" cm="1" vm="1">
        <f t="array" ref="AG1796">_xlfn.TEXTJOIN(",",TRUE,_xlfn._xlws.FILTER(市町村コード!$B$2:$B$186,ISNUMBER(SEARCH(市町村コード!$B$2:$B$186,K1796))))</f>
        <v>#VALUE!</v>
      </c>
      <c r="AH1796" s="134" t="e" vm="1">
        <v>#VALUE!</v>
      </c>
      <c r="AI1796" s="134" t="str">
        <f t="shared" si="54"/>
        <v/>
      </c>
      <c r="AJ1796" s="134" t="str">
        <f t="shared" si="55"/>
        <v/>
      </c>
      <c r="AK1796" s="134" t="s">
        <v>6911</v>
      </c>
      <c r="AO1796" s="133"/>
      <c r="AP1796" s="134" t="e" cm="1">
        <f t="array" ref="AP1796">_xlfn.TEXTSPLIT(AO1796,CHAR(10))</f>
        <v>#VALUE!</v>
      </c>
      <c r="BM1796" s="134" t="e">
        <v>#VALUE!</v>
      </c>
    </row>
    <row r="1797" spans="1:72" ht="14.1" customHeight="1">
      <c r="A1797" s="133"/>
      <c r="B1797" s="133"/>
      <c r="C1797" s="180" t="s">
        <v>477</v>
      </c>
      <c r="D1797" s="180"/>
      <c r="E1797" s="180"/>
      <c r="F1797" s="180"/>
      <c r="G1797" s="180"/>
      <c r="H1797" s="180"/>
      <c r="I1797" s="180"/>
      <c r="J1797" s="180"/>
      <c r="K1797" s="180"/>
      <c r="L1797" s="133"/>
      <c r="M1797" s="133"/>
      <c r="N1797" s="133"/>
      <c r="O1797" s="181" t="s">
        <v>478</v>
      </c>
      <c r="P1797" s="181"/>
      <c r="Q1797" s="181"/>
      <c r="R1797" s="181"/>
      <c r="S1797" s="181"/>
      <c r="T1797" s="135" t="s">
        <v>1280</v>
      </c>
      <c r="U1797" s="136" t="s">
        <v>480</v>
      </c>
      <c r="V1797" s="133"/>
      <c r="W1797" s="133"/>
      <c r="X1797" s="133"/>
      <c r="Y1797" s="133"/>
      <c r="AB1797" s="134" t="s">
        <v>6911</v>
      </c>
      <c r="AC1797" s="146" t="e" cm="1">
        <f t="array" ref="AC1797">_xlfn.TEXTSPLIT(H1797,CHAR(10))</f>
        <v>#VALUE!</v>
      </c>
      <c r="AD1797" s="146"/>
      <c r="AE1797" s="146" t="e">
        <v>#VALUE!</v>
      </c>
      <c r="AG1797" s="134" t="e" cm="1" vm="1">
        <f t="array" ref="AG1797">_xlfn.TEXTJOIN(",",TRUE,_xlfn._xlws.FILTER(市町村コード!$B$2:$B$186,ISNUMBER(SEARCH(市町村コード!$B$2:$B$186,K1797))))</f>
        <v>#VALUE!</v>
      </c>
      <c r="AH1797" s="134" t="e" vm="1">
        <v>#VALUE!</v>
      </c>
      <c r="AI1797" s="134" t="str">
        <f t="shared" si="54"/>
        <v/>
      </c>
      <c r="AJ1797" s="134" t="str">
        <f t="shared" si="55"/>
        <v/>
      </c>
      <c r="AK1797" s="134" t="s">
        <v>6911</v>
      </c>
      <c r="AP1797" s="134" t="e" cm="1">
        <f t="array" ref="AP1797">_xlfn.TEXTSPLIT(AO1797,CHAR(10))</f>
        <v>#VALUE!</v>
      </c>
      <c r="BM1797" s="134" t="e">
        <v>#VALUE!</v>
      </c>
    </row>
    <row r="1798" spans="1:72" ht="0.95" customHeight="1" thickBot="1">
      <c r="A1798" s="133"/>
      <c r="B1798" s="133"/>
      <c r="C1798" s="133"/>
      <c r="D1798" s="133"/>
      <c r="E1798" s="133"/>
      <c r="F1798" s="133"/>
      <c r="G1798" s="133"/>
      <c r="H1798" s="133"/>
      <c r="I1798" s="133"/>
      <c r="J1798" s="133"/>
      <c r="K1798" s="133"/>
      <c r="L1798" s="133"/>
      <c r="M1798" s="133"/>
      <c r="N1798" s="133"/>
      <c r="O1798" s="133"/>
      <c r="P1798" s="133"/>
      <c r="Q1798" s="133"/>
      <c r="R1798" s="133"/>
      <c r="S1798" s="133"/>
      <c r="T1798" s="133"/>
      <c r="U1798" s="133"/>
      <c r="V1798" s="133"/>
      <c r="W1798" s="133"/>
      <c r="X1798" s="133"/>
      <c r="Y1798" s="133"/>
      <c r="AB1798" s="134" t="s">
        <v>6911</v>
      </c>
      <c r="AC1798" s="146" t="e" cm="1">
        <f t="array" ref="AC1798">_xlfn.TEXTSPLIT(H1798,CHAR(10))</f>
        <v>#VALUE!</v>
      </c>
      <c r="AD1798" s="146"/>
      <c r="AE1798" s="146" t="e">
        <v>#VALUE!</v>
      </c>
      <c r="AG1798" s="134" t="e" cm="1" vm="1">
        <f t="array" ref="AG1798">_xlfn.TEXTJOIN(",",TRUE,_xlfn._xlws.FILTER(市町村コード!$B$2:$B$186,ISNUMBER(SEARCH(市町村コード!$B$2:$B$186,K1798))))</f>
        <v>#VALUE!</v>
      </c>
      <c r="AH1798" s="134" t="e" vm="1">
        <v>#VALUE!</v>
      </c>
      <c r="AI1798" s="134" t="str">
        <f t="shared" si="54"/>
        <v/>
      </c>
      <c r="AJ1798" s="134" t="str">
        <f t="shared" si="55"/>
        <v/>
      </c>
      <c r="AK1798" s="134" t="s">
        <v>6911</v>
      </c>
      <c r="AO1798" s="133"/>
      <c r="AP1798" s="134" t="e" cm="1">
        <f t="array" ref="AP1798">_xlfn.TEXTSPLIT(AO1798,CHAR(10))</f>
        <v>#VALUE!</v>
      </c>
      <c r="BM1798" s="134" t="e">
        <v>#VALUE!</v>
      </c>
    </row>
    <row r="1799" spans="1:72" ht="0.95" customHeight="1">
      <c r="A1799" s="133"/>
      <c r="B1799" s="176"/>
      <c r="C1799" s="176"/>
      <c r="D1799" s="176"/>
      <c r="E1799" s="176"/>
      <c r="F1799" s="176"/>
      <c r="G1799" s="176"/>
      <c r="H1799" s="176"/>
      <c r="I1799" s="176"/>
      <c r="J1799" s="176"/>
      <c r="K1799" s="176"/>
      <c r="L1799" s="176"/>
      <c r="M1799" s="176"/>
      <c r="N1799" s="176"/>
      <c r="O1799" s="176"/>
      <c r="P1799" s="176"/>
      <c r="Q1799" s="176"/>
      <c r="R1799" s="176"/>
      <c r="S1799" s="176"/>
      <c r="T1799" s="176"/>
      <c r="U1799" s="176"/>
      <c r="V1799" s="176"/>
      <c r="W1799" s="176"/>
      <c r="X1799" s="133"/>
      <c r="Y1799" s="133"/>
      <c r="AB1799" s="134" t="s">
        <v>6911</v>
      </c>
      <c r="AC1799" s="146" t="e" cm="1">
        <f t="array" ref="AC1799">_xlfn.TEXTSPLIT(H1799,CHAR(10))</f>
        <v>#VALUE!</v>
      </c>
      <c r="AD1799" s="146"/>
      <c r="AE1799" s="146" t="e">
        <v>#VALUE!</v>
      </c>
      <c r="AG1799" s="134" t="e" cm="1" vm="1">
        <f t="array" ref="AG1799">_xlfn.TEXTJOIN(",",TRUE,_xlfn._xlws.FILTER(市町村コード!$B$2:$B$186,ISNUMBER(SEARCH(市町村コード!$B$2:$B$186,K1799))))</f>
        <v>#VALUE!</v>
      </c>
      <c r="AH1799" s="134" t="e" vm="1">
        <v>#VALUE!</v>
      </c>
      <c r="AI1799" s="134" t="str">
        <f t="shared" si="54"/>
        <v/>
      </c>
      <c r="AJ1799" s="134" t="str">
        <f t="shared" si="55"/>
        <v/>
      </c>
      <c r="AK1799" s="134" t="s">
        <v>6911</v>
      </c>
      <c r="AP1799" s="134" t="e" cm="1">
        <f t="array" ref="AP1799">_xlfn.TEXTSPLIT(AO1799,CHAR(10))</f>
        <v>#VALUE!</v>
      </c>
      <c r="BM1799" s="134" t="e">
        <v>#VALUE!</v>
      </c>
    </row>
    <row r="1800" spans="1:72" ht="15.95" customHeight="1" thickBot="1">
      <c r="A1800" s="133"/>
      <c r="B1800" s="137"/>
      <c r="C1800" s="138" t="s">
        <v>481</v>
      </c>
      <c r="D1800" s="137"/>
      <c r="E1800" s="177" t="s">
        <v>482</v>
      </c>
      <c r="F1800" s="177"/>
      <c r="G1800" s="137"/>
      <c r="H1800" s="177" t="s">
        <v>483</v>
      </c>
      <c r="I1800" s="177"/>
      <c r="J1800" s="137"/>
      <c r="K1800" s="177" t="s">
        <v>484</v>
      </c>
      <c r="L1800" s="177"/>
      <c r="M1800" s="137"/>
      <c r="N1800" s="177" t="s">
        <v>485</v>
      </c>
      <c r="O1800" s="177"/>
      <c r="P1800" s="137"/>
      <c r="Q1800" s="139" t="s">
        <v>486</v>
      </c>
      <c r="R1800" s="137"/>
      <c r="S1800" s="177" t="s">
        <v>487</v>
      </c>
      <c r="T1800" s="177"/>
      <c r="U1800" s="177"/>
      <c r="V1800" s="177"/>
      <c r="W1800" s="137"/>
      <c r="X1800" s="133"/>
      <c r="Y1800" s="133"/>
      <c r="AB1800" s="134" t="s">
        <v>482</v>
      </c>
      <c r="AC1800" s="146" t="str" cm="1">
        <f t="array" ref="AC1800">_xlfn.TEXTSPLIT(H1800,CHAR(10))</f>
        <v>事業者名/事業所名</v>
      </c>
      <c r="AD1800" s="146"/>
      <c r="AE1800" s="146" t="s">
        <v>483</v>
      </c>
      <c r="AG1800" s="134" t="e" cm="1" vm="1">
        <f t="array" ref="AG1800">_xlfn.TEXTJOIN(",",TRUE,_xlfn._xlws.FILTER(市町村コード!$B$2:$B$186,ISNUMBER(SEARCH(市町村コード!$B$2:$B$186,K1800))))</f>
        <v>#VALUE!</v>
      </c>
      <c r="AH1800" s="134" t="e" vm="1">
        <v>#VALUE!</v>
      </c>
      <c r="AI1800" s="134" t="str">
        <f t="shared" si="54"/>
        <v/>
      </c>
      <c r="AJ1800" s="134" t="str">
        <f t="shared" si="55"/>
        <v>事業所所在地</v>
      </c>
      <c r="AK1800" s="134" t="s">
        <v>484</v>
      </c>
      <c r="AO1800" s="139" t="s">
        <v>486</v>
      </c>
      <c r="AP1800" s="134" t="str" cm="1">
        <f t="array" ref="AP1800">_xlfn.TEXTSPLIT(AO1800,CHAR(10))</f>
        <v>受理番号</v>
      </c>
      <c r="BM1800" s="134" t="s">
        <v>486</v>
      </c>
    </row>
    <row r="1801" spans="1:72" ht="93" customHeight="1" thickBot="1">
      <c r="A1801" s="133"/>
      <c r="B1801" s="184"/>
      <c r="C1801" s="140" t="s">
        <v>4959</v>
      </c>
      <c r="D1801" s="184"/>
      <c r="E1801" s="174" t="s">
        <v>4960</v>
      </c>
      <c r="F1801" s="174"/>
      <c r="G1801" s="184"/>
      <c r="H1801" s="175" t="s">
        <v>4961</v>
      </c>
      <c r="I1801" s="175"/>
      <c r="J1801" s="184"/>
      <c r="K1801" s="175" t="s">
        <v>4962</v>
      </c>
      <c r="L1801" s="175"/>
      <c r="M1801" s="184"/>
      <c r="N1801" s="182" t="s">
        <v>4963</v>
      </c>
      <c r="O1801" s="182"/>
      <c r="P1801" s="184"/>
      <c r="Q1801" s="141" t="s">
        <v>4964</v>
      </c>
      <c r="R1801" s="184"/>
      <c r="S1801" s="173" t="s">
        <v>4965</v>
      </c>
      <c r="T1801" s="173"/>
      <c r="U1801" s="173"/>
      <c r="V1801" s="173"/>
      <c r="W1801" s="184"/>
      <c r="X1801" s="133"/>
      <c r="Y1801" s="133"/>
      <c r="AB1801" s="134" t="s">
        <v>9757</v>
      </c>
      <c r="AC1801" s="146" t="str" cm="1">
        <f t="array" ref="AC1801:AD1801">_xlfn.TEXTSPLIT(H1801,CHAR(10))</f>
        <v>株式会社ＣＬＥＡＲ　ＨＯＰＥ</v>
      </c>
      <c r="AD1801" s="146" t="str">
        <v>訪問看護ステーションクリア</v>
      </c>
      <c r="AE1801" s="146" t="s">
        <v>8704</v>
      </c>
      <c r="AF1801" s="134" t="s">
        <v>8705</v>
      </c>
      <c r="AG1801" s="134" t="str" cm="1">
        <f t="array" ref="AG1801">_xlfn.TEXTJOIN(",",TRUE,_xlfn._xlws.FILTER(市町村コード!$B$2:$B$186,ISNUMBER(SEARCH(市町村コード!$B$2:$B$186,K1801))))</f>
        <v>旭川市</v>
      </c>
      <c r="AH1801" s="134" t="s">
        <v>6715</v>
      </c>
      <c r="AI1801" s="134" t="str">
        <f t="shared" ref="AI1801:AI1864" si="56">MID(K1801,10,300)</f>
        <v xml:space="preserve">
旭川市宮下通２５丁目４９０番地の４４メゾンド・アーブルＣ１０１号</v>
      </c>
      <c r="AJ1801" s="134" t="str">
        <f t="shared" ref="AJ1801:AJ1864" si="57">LEFT(K1801,9)</f>
        <v>〒078－8330</v>
      </c>
      <c r="AK1801" s="134" t="s">
        <v>7337</v>
      </c>
      <c r="AO1801" s="142" t="s">
        <v>4964</v>
      </c>
      <c r="AP1801" s="134" t="str" cm="1">
        <f t="array" ref="AP1801:AW1801">_xlfn.TEXTSPLIT(AO1801,CHAR(10))</f>
        <v>( 訪看10 )第    628 号</v>
      </c>
      <c r="AQ1801" s="134" t="str">
        <v>( 訪看23 )第    933 号</v>
      </c>
      <c r="AR1801" s="134" t="str">
        <v>( 訪看25 )第   1004 号</v>
      </c>
      <c r="AS1801" s="134" t="str">
        <v>( 訪看機４ )第      1 号</v>
      </c>
      <c r="AT1801" s="134" t="str">
        <v>( 訪看34 )第    397 号</v>
      </c>
      <c r="AU1801" s="134" t="str">
        <v>( 訪ベⅠ１ )第    552 号</v>
      </c>
      <c r="AV1801" s="134" t="str">
        <v>( 訪看40 )第    596 号</v>
      </c>
      <c r="AW1801" s="134" t="str">
        <v>( 訪看41 )第    116 号</v>
      </c>
      <c r="BM1801" s="134" t="s">
        <v>14209</v>
      </c>
      <c r="BN1801" s="134" t="s">
        <v>14210</v>
      </c>
      <c r="BO1801" s="134" t="s">
        <v>14211</v>
      </c>
      <c r="BP1801" s="134" t="s">
        <v>14212</v>
      </c>
      <c r="BQ1801" s="134" t="s">
        <v>14213</v>
      </c>
      <c r="BR1801" s="134" t="s">
        <v>14214</v>
      </c>
      <c r="BS1801" s="134" t="s">
        <v>14215</v>
      </c>
      <c r="BT1801" s="134" t="s">
        <v>14216</v>
      </c>
    </row>
    <row r="1802" spans="1:72" ht="45.95" customHeight="1" thickBot="1">
      <c r="A1802" s="133"/>
      <c r="B1802" s="184"/>
      <c r="C1802" s="140" t="s">
        <v>4966</v>
      </c>
      <c r="D1802" s="184"/>
      <c r="E1802" s="174" t="s">
        <v>4967</v>
      </c>
      <c r="F1802" s="174"/>
      <c r="G1802" s="184"/>
      <c r="H1802" s="175" t="s">
        <v>4968</v>
      </c>
      <c r="I1802" s="175"/>
      <c r="J1802" s="184"/>
      <c r="K1802" s="175" t="s">
        <v>4969</v>
      </c>
      <c r="L1802" s="175"/>
      <c r="M1802" s="184"/>
      <c r="N1802" s="182" t="s">
        <v>4970</v>
      </c>
      <c r="O1802" s="182"/>
      <c r="P1802" s="184"/>
      <c r="Q1802" s="141" t="s">
        <v>4971</v>
      </c>
      <c r="R1802" s="184"/>
      <c r="S1802" s="173" t="s">
        <v>4972</v>
      </c>
      <c r="T1802" s="173"/>
      <c r="U1802" s="173"/>
      <c r="V1802" s="173"/>
      <c r="W1802" s="184"/>
      <c r="X1802" s="133"/>
      <c r="Y1802" s="133"/>
      <c r="AB1802" s="134" t="s">
        <v>9758</v>
      </c>
      <c r="AC1802" s="146" t="str" cm="1">
        <f t="array" ref="AC1802:AD1802">_xlfn.TEXTSPLIT(H1802,CHAR(10))</f>
        <v>医療法人社団　慈成会</v>
      </c>
      <c r="AD1802" s="146" t="str">
        <v>東旭川訪問看護ステーション</v>
      </c>
      <c r="AE1802" s="146" t="s">
        <v>8706</v>
      </c>
      <c r="AF1802" s="134" t="s">
        <v>8707</v>
      </c>
      <c r="AG1802" s="134" t="str" cm="1">
        <f t="array" ref="AG1802">_xlfn.TEXTJOIN(",",TRUE,_xlfn._xlws.FILTER(市町村コード!$B$2:$B$186,ISNUMBER(SEARCH(市町村コード!$B$2:$B$186,K1802))))</f>
        <v>旭川市</v>
      </c>
      <c r="AH1802" s="134" t="s">
        <v>6715</v>
      </c>
      <c r="AI1802" s="134" t="str">
        <f t="shared" si="56"/>
        <v xml:space="preserve">
旭川市東旭川町下兵村２５４番５東旭川病院内</v>
      </c>
      <c r="AJ1802" s="134" t="str">
        <f t="shared" si="57"/>
        <v>〒078－8208</v>
      </c>
      <c r="AK1802" s="134" t="s">
        <v>7338</v>
      </c>
      <c r="AO1802" s="142" t="s">
        <v>4971</v>
      </c>
      <c r="AP1802" s="134" t="str" cm="1">
        <f t="array" ref="AP1802:AR1802">_xlfn.TEXTSPLIT(AO1802,CHAR(10))</f>
        <v>( 訪看10 )第    655 号</v>
      </c>
      <c r="AQ1802" s="134" t="str">
        <v>( 訪看34 )第    356 号</v>
      </c>
      <c r="AR1802" s="134" t="str">
        <v>( 訪看41 )第    117 号</v>
      </c>
      <c r="BM1802" s="134" t="s">
        <v>14217</v>
      </c>
      <c r="BN1802" s="134" t="s">
        <v>14218</v>
      </c>
      <c r="BO1802" s="134" t="s">
        <v>14219</v>
      </c>
    </row>
    <row r="1803" spans="1:72" ht="57" customHeight="1" thickBot="1">
      <c r="A1803" s="133"/>
      <c r="B1803" s="184"/>
      <c r="C1803" s="140" t="s">
        <v>4973</v>
      </c>
      <c r="D1803" s="184"/>
      <c r="E1803" s="174" t="s">
        <v>4974</v>
      </c>
      <c r="F1803" s="174"/>
      <c r="G1803" s="184"/>
      <c r="H1803" s="175" t="s">
        <v>4975</v>
      </c>
      <c r="I1803" s="175"/>
      <c r="J1803" s="184"/>
      <c r="K1803" s="175" t="s">
        <v>4976</v>
      </c>
      <c r="L1803" s="175"/>
      <c r="M1803" s="184"/>
      <c r="N1803" s="182" t="s">
        <v>4977</v>
      </c>
      <c r="O1803" s="182"/>
      <c r="P1803" s="184"/>
      <c r="Q1803" s="141" t="s">
        <v>4978</v>
      </c>
      <c r="R1803" s="184"/>
      <c r="S1803" s="173" t="s">
        <v>4979</v>
      </c>
      <c r="T1803" s="173"/>
      <c r="U1803" s="173"/>
      <c r="V1803" s="173"/>
      <c r="W1803" s="184"/>
      <c r="X1803" s="133"/>
      <c r="Y1803" s="133"/>
      <c r="AB1803" s="134" t="s">
        <v>9759</v>
      </c>
      <c r="AC1803" s="146" t="str" cm="1">
        <f t="array" ref="AC1803:AD1803">_xlfn.TEXTSPLIT(H1803,CHAR(10))</f>
        <v>医療法人社団　慶友会</v>
      </c>
      <c r="AD1803" s="146" t="str">
        <v>在宅医療福祉センター訪問看護ステーションÔ</v>
      </c>
      <c r="AE1803" s="146" t="s">
        <v>8708</v>
      </c>
      <c r="AF1803" s="134" t="s">
        <v>8709</v>
      </c>
      <c r="AG1803" s="134" t="str" cm="1">
        <f t="array" ref="AG1803">_xlfn.TEXTJOIN(",",TRUE,_xlfn._xlws.FILTER(市町村コード!$B$2:$B$186,ISNUMBER(SEARCH(市町村コード!$B$2:$B$186,K1803))))</f>
        <v>旭川市</v>
      </c>
      <c r="AH1803" s="134" t="s">
        <v>6715</v>
      </c>
      <c r="AI1803" s="134" t="str">
        <f t="shared" si="56"/>
        <v xml:space="preserve">
旭川市４条西４丁目２番１号</v>
      </c>
      <c r="AJ1803" s="134" t="str">
        <f t="shared" si="57"/>
        <v>〒070－0054</v>
      </c>
      <c r="AK1803" s="134" t="s">
        <v>7339</v>
      </c>
      <c r="AO1803" s="142" t="s">
        <v>4978</v>
      </c>
      <c r="AP1803" s="134" t="str" cm="1">
        <f t="array" ref="AP1803:AT1803">_xlfn.TEXTSPLIT(AO1803,CHAR(10))</f>
        <v>( 訪看23 )第   1077 号</v>
      </c>
      <c r="AQ1803" s="134" t="str">
        <v>( 訪看24 )第    964 号</v>
      </c>
      <c r="AR1803" s="134" t="str">
        <v>( 訪看25 )第   1036 号</v>
      </c>
      <c r="AS1803" s="134" t="str">
        <v>( 訪ベⅠ１ )第    517 号</v>
      </c>
      <c r="AT1803" s="134" t="str">
        <v>( 訪看41 )第    118 号</v>
      </c>
      <c r="BM1803" s="134" t="s">
        <v>14220</v>
      </c>
      <c r="BN1803" s="134" t="s">
        <v>14221</v>
      </c>
      <c r="BO1803" s="134" t="s">
        <v>14222</v>
      </c>
      <c r="BP1803" s="134" t="s">
        <v>14223</v>
      </c>
      <c r="BQ1803" s="134" t="s">
        <v>14224</v>
      </c>
    </row>
    <row r="1804" spans="1:72" ht="84" customHeight="1" thickBot="1">
      <c r="A1804" s="133"/>
      <c r="B1804" s="184"/>
      <c r="C1804" s="140" t="s">
        <v>4980</v>
      </c>
      <c r="D1804" s="184"/>
      <c r="E1804" s="174" t="s">
        <v>4981</v>
      </c>
      <c r="F1804" s="174"/>
      <c r="G1804" s="184"/>
      <c r="H1804" s="175" t="s">
        <v>4982</v>
      </c>
      <c r="I1804" s="175"/>
      <c r="J1804" s="184"/>
      <c r="K1804" s="175" t="s">
        <v>4983</v>
      </c>
      <c r="L1804" s="175"/>
      <c r="M1804" s="184"/>
      <c r="N1804" s="182" t="s">
        <v>4984</v>
      </c>
      <c r="O1804" s="182"/>
      <c r="P1804" s="184"/>
      <c r="Q1804" s="141" t="s">
        <v>4985</v>
      </c>
      <c r="R1804" s="184"/>
      <c r="S1804" s="173" t="s">
        <v>4986</v>
      </c>
      <c r="T1804" s="173"/>
      <c r="U1804" s="173"/>
      <c r="V1804" s="173"/>
      <c r="W1804" s="184"/>
      <c r="X1804" s="133"/>
      <c r="Y1804" s="133"/>
      <c r="AB1804" s="134" t="s">
        <v>9760</v>
      </c>
      <c r="AC1804" s="146" t="str" cm="1">
        <f t="array" ref="AC1804:AD1804">_xlfn.TEXTSPLIT(H1804,CHAR(10))</f>
        <v>スプラウトリーフ合同会社</v>
      </c>
      <c r="AD1804" s="146" t="str">
        <v>母と子の訪問看護ステーションすぷらうとりーふ</v>
      </c>
      <c r="AE1804" s="146" t="s">
        <v>8710</v>
      </c>
      <c r="AF1804" s="134" t="s">
        <v>8711</v>
      </c>
      <c r="AG1804" s="134" t="str" cm="1">
        <f t="array" ref="AG1804">_xlfn.TEXTJOIN(",",TRUE,_xlfn._xlws.FILTER(市町村コード!$B$2:$B$186,ISNUMBER(SEARCH(市町村コード!$B$2:$B$186,K1804))))</f>
        <v>旭川市</v>
      </c>
      <c r="AH1804" s="134" t="s">
        <v>6715</v>
      </c>
      <c r="AI1804" s="134" t="str">
        <f t="shared" si="56"/>
        <v xml:space="preserve">
旭川市東旭川町下兵村５１９番地７</v>
      </c>
      <c r="AJ1804" s="134" t="str">
        <f t="shared" si="57"/>
        <v>〒078－8208</v>
      </c>
      <c r="AK1804" s="134" t="s">
        <v>7338</v>
      </c>
      <c r="AO1804" s="142" t="s">
        <v>4985</v>
      </c>
      <c r="AP1804" s="134" t="str" cm="1">
        <f t="array" ref="AP1804:AV1804">_xlfn.TEXTSPLIT(AO1804,CHAR(10))</f>
        <v>( 訪看10 )第    656 号</v>
      </c>
      <c r="AQ1804" s="134" t="str">
        <v>( 訪看23 )第    987 号</v>
      </c>
      <c r="AR1804" s="134" t="str">
        <v>( 訪看27 )第    353 号</v>
      </c>
      <c r="AS1804" s="134" t="str">
        <v>( 訪看28 )第    235 号</v>
      </c>
      <c r="AT1804" s="134" t="str">
        <v>( 訪ベⅠ１ )第    345 号</v>
      </c>
      <c r="AU1804" s="134" t="str">
        <v>( 訪ベⅠ１注 )第    165 号</v>
      </c>
      <c r="AV1804" s="134" t="str">
        <v>( 訪看41 )第    119 号</v>
      </c>
      <c r="BM1804" s="134" t="s">
        <v>14225</v>
      </c>
      <c r="BN1804" s="134" t="s">
        <v>14226</v>
      </c>
      <c r="BO1804" s="134" t="s">
        <v>14227</v>
      </c>
      <c r="BP1804" s="134" t="s">
        <v>14228</v>
      </c>
      <c r="BQ1804" s="134" t="s">
        <v>14229</v>
      </c>
      <c r="BR1804" s="134" t="s">
        <v>14230</v>
      </c>
      <c r="BS1804" s="134" t="s">
        <v>14231</v>
      </c>
    </row>
    <row r="1805" spans="1:72" ht="75" customHeight="1" thickBot="1">
      <c r="A1805" s="133"/>
      <c r="B1805" s="184"/>
      <c r="C1805" s="140" t="s">
        <v>4987</v>
      </c>
      <c r="D1805" s="184"/>
      <c r="E1805" s="174" t="s">
        <v>4988</v>
      </c>
      <c r="F1805" s="174"/>
      <c r="G1805" s="184"/>
      <c r="H1805" s="175" t="s">
        <v>4989</v>
      </c>
      <c r="I1805" s="175"/>
      <c r="J1805" s="184"/>
      <c r="K1805" s="175" t="s">
        <v>4990</v>
      </c>
      <c r="L1805" s="175"/>
      <c r="M1805" s="184"/>
      <c r="N1805" s="182" t="s">
        <v>4928</v>
      </c>
      <c r="O1805" s="182"/>
      <c r="P1805" s="184"/>
      <c r="Q1805" s="141" t="s">
        <v>4991</v>
      </c>
      <c r="R1805" s="184"/>
      <c r="S1805" s="173" t="s">
        <v>4992</v>
      </c>
      <c r="T1805" s="173"/>
      <c r="U1805" s="173"/>
      <c r="V1805" s="173"/>
      <c r="W1805" s="184"/>
      <c r="X1805" s="133"/>
      <c r="Y1805" s="133"/>
      <c r="AB1805" s="134" t="s">
        <v>9761</v>
      </c>
      <c r="AC1805" s="146" t="str" cm="1">
        <f t="array" ref="AC1805:AD1805">_xlfn.TEXTSPLIT(H1805,CHAR(10))</f>
        <v>合同会社みらいえ</v>
      </c>
      <c r="AD1805" s="146" t="str">
        <v>訪問看護ステーションのどか</v>
      </c>
      <c r="AE1805" s="146" t="s">
        <v>8712</v>
      </c>
      <c r="AF1805" s="134" t="s">
        <v>8696</v>
      </c>
      <c r="AG1805" s="134" t="str" cm="1">
        <f t="array" ref="AG1805">_xlfn.TEXTJOIN(",",TRUE,_xlfn._xlws.FILTER(市町村コード!$B$2:$B$186,ISNUMBER(SEARCH(市町村コード!$B$2:$B$186,K1805))))</f>
        <v>旭川市</v>
      </c>
      <c r="AH1805" s="134" t="s">
        <v>6715</v>
      </c>
      <c r="AI1805" s="134" t="str">
        <f t="shared" si="56"/>
        <v xml:space="preserve">
旭川市末広東２条１丁目２－２９</v>
      </c>
      <c r="AJ1805" s="134" t="str">
        <f t="shared" si="57"/>
        <v>〒071－8122</v>
      </c>
      <c r="AK1805" s="134" t="s">
        <v>7340</v>
      </c>
      <c r="AO1805" s="142" t="s">
        <v>4991</v>
      </c>
      <c r="AP1805" s="134" t="str" cm="1">
        <f t="array" ref="AP1805:AW1805">_xlfn.TEXTSPLIT(AO1805,CHAR(10))</f>
        <v>( 訪看10 )第    657 号</v>
      </c>
      <c r="AQ1805" s="134" t="str">
        <v>( 訪看23 )第   1050 号</v>
      </c>
      <c r="AR1805" s="134" t="str">
        <v>( 訪看24 )第    972 号</v>
      </c>
      <c r="AS1805" s="134" t="str">
        <v>( 訪看25 )第   1044 号</v>
      </c>
      <c r="AT1805" s="134" t="str">
        <v>( 訪看27 )第    354 号</v>
      </c>
      <c r="AU1805" s="134" t="str">
        <v>( 訪看28 )第    236 号</v>
      </c>
      <c r="AV1805" s="134" t="str">
        <v>( 訪看34 )第     82 号</v>
      </c>
      <c r="AW1805" s="134" t="str">
        <v>( 訪看41 )第     93 号</v>
      </c>
      <c r="BM1805" s="134" t="s">
        <v>14232</v>
      </c>
      <c r="BN1805" s="134" t="s">
        <v>14233</v>
      </c>
      <c r="BO1805" s="134" t="s">
        <v>14234</v>
      </c>
      <c r="BP1805" s="134" t="s">
        <v>14235</v>
      </c>
      <c r="BQ1805" s="134" t="s">
        <v>14236</v>
      </c>
      <c r="BR1805" s="134" t="s">
        <v>14237</v>
      </c>
      <c r="BS1805" s="134" t="s">
        <v>14238</v>
      </c>
      <c r="BT1805" s="134" t="s">
        <v>14239</v>
      </c>
    </row>
    <row r="1806" spans="1:72" ht="57" customHeight="1" thickBot="1">
      <c r="A1806" s="133"/>
      <c r="B1806" s="184"/>
      <c r="C1806" s="140" t="s">
        <v>4993</v>
      </c>
      <c r="D1806" s="184"/>
      <c r="E1806" s="174" t="s">
        <v>4994</v>
      </c>
      <c r="F1806" s="174"/>
      <c r="G1806" s="184"/>
      <c r="H1806" s="175" t="s">
        <v>4995</v>
      </c>
      <c r="I1806" s="175"/>
      <c r="J1806" s="184"/>
      <c r="K1806" s="175" t="s">
        <v>4996</v>
      </c>
      <c r="L1806" s="175"/>
      <c r="M1806" s="184"/>
      <c r="N1806" s="182" t="s">
        <v>4997</v>
      </c>
      <c r="O1806" s="182"/>
      <c r="P1806" s="184"/>
      <c r="Q1806" s="141" t="s">
        <v>4998</v>
      </c>
      <c r="R1806" s="184"/>
      <c r="S1806" s="173" t="s">
        <v>4999</v>
      </c>
      <c r="T1806" s="173"/>
      <c r="U1806" s="173"/>
      <c r="V1806" s="173"/>
      <c r="W1806" s="184"/>
      <c r="X1806" s="133"/>
      <c r="Y1806" s="133"/>
      <c r="AB1806" s="134" t="s">
        <v>9762</v>
      </c>
      <c r="AC1806" s="146" t="str" cm="1">
        <f t="array" ref="AC1806:AD1806">_xlfn.TEXTSPLIT(H1806,CHAR(10))</f>
        <v>株式会社結心</v>
      </c>
      <c r="AD1806" s="146" t="str">
        <v>訪問看護ステーション結心</v>
      </c>
      <c r="AE1806" s="146" t="s">
        <v>8713</v>
      </c>
      <c r="AF1806" s="134" t="s">
        <v>8714</v>
      </c>
      <c r="AG1806" s="134" t="str" cm="1">
        <f t="array" ref="AG1806">_xlfn.TEXTJOIN(",",TRUE,_xlfn._xlws.FILTER(市町村コード!$B$2:$B$186,ISNUMBER(SEARCH(市町村コード!$B$2:$B$186,K1806))))</f>
        <v>旭川市</v>
      </c>
      <c r="AH1806" s="134" t="s">
        <v>6715</v>
      </c>
      <c r="AI1806" s="134" t="str">
        <f t="shared" si="56"/>
        <v xml:space="preserve">
旭川市北門町１５丁目２１５９番地の１１</v>
      </c>
      <c r="AJ1806" s="134" t="str">
        <f t="shared" si="57"/>
        <v>〒070－0825</v>
      </c>
      <c r="AK1806" s="134" t="s">
        <v>7308</v>
      </c>
      <c r="AO1806" s="142" t="s">
        <v>4998</v>
      </c>
      <c r="AP1806" s="134" t="str" cm="1">
        <f t="array" ref="AP1806:AU1806">_xlfn.TEXTSPLIT(AO1806,CHAR(10))</f>
        <v>( 訪看10 )第    670 号</v>
      </c>
      <c r="AQ1806" s="134" t="str">
        <v>( 訪看23 )第   1033 号</v>
      </c>
      <c r="AR1806" s="134" t="str">
        <v>( 訪看25 )第   1055 号</v>
      </c>
      <c r="AS1806" s="134" t="str">
        <v>( 訪看27 )第    366 号</v>
      </c>
      <c r="AT1806" s="134" t="str">
        <v>( 訪看28 )第    243 号</v>
      </c>
      <c r="AU1806" s="134" t="str">
        <v>( 訪看41 )第    138 号</v>
      </c>
      <c r="BM1806" s="134" t="s">
        <v>14240</v>
      </c>
      <c r="BN1806" s="134" t="s">
        <v>14241</v>
      </c>
      <c r="BO1806" s="134" t="s">
        <v>14242</v>
      </c>
      <c r="BP1806" s="134" t="s">
        <v>14243</v>
      </c>
      <c r="BQ1806" s="134" t="s">
        <v>14244</v>
      </c>
      <c r="BR1806" s="134" t="s">
        <v>14245</v>
      </c>
    </row>
    <row r="1807" spans="1:72" ht="45.95" customHeight="1" thickBot="1">
      <c r="A1807" s="133"/>
      <c r="B1807" s="184"/>
      <c r="C1807" s="140" t="s">
        <v>5000</v>
      </c>
      <c r="D1807" s="184"/>
      <c r="E1807" s="174" t="s">
        <v>5001</v>
      </c>
      <c r="F1807" s="174"/>
      <c r="G1807" s="184"/>
      <c r="H1807" s="175" t="s">
        <v>5002</v>
      </c>
      <c r="I1807" s="175"/>
      <c r="J1807" s="184"/>
      <c r="K1807" s="175" t="s">
        <v>5003</v>
      </c>
      <c r="L1807" s="175"/>
      <c r="M1807" s="184"/>
      <c r="N1807" s="182" t="s">
        <v>5004</v>
      </c>
      <c r="O1807" s="182"/>
      <c r="P1807" s="184"/>
      <c r="Q1807" s="141" t="s">
        <v>5005</v>
      </c>
      <c r="R1807" s="184"/>
      <c r="S1807" s="173" t="s">
        <v>5006</v>
      </c>
      <c r="T1807" s="173"/>
      <c r="U1807" s="173"/>
      <c r="V1807" s="173"/>
      <c r="W1807" s="184"/>
      <c r="X1807" s="133"/>
      <c r="Y1807" s="133"/>
      <c r="AB1807" s="134" t="s">
        <v>9763</v>
      </c>
      <c r="AC1807" s="146" t="str" cm="1">
        <f t="array" ref="AC1807:AD1807">_xlfn.TEXTSPLIT(H1807,CHAR(10))</f>
        <v>株式会社Ａｒｒｉｖｅ</v>
      </c>
      <c r="AD1807" s="146" t="str">
        <v>訪問看護ステーションせせらぎ</v>
      </c>
      <c r="AE1807" s="146" t="s">
        <v>8715</v>
      </c>
      <c r="AF1807" s="134" t="s">
        <v>8716</v>
      </c>
      <c r="AG1807" s="134" t="str" cm="1">
        <f t="array" ref="AG1807">_xlfn.TEXTJOIN(",",TRUE,_xlfn._xlws.FILTER(市町村コード!$B$2:$B$186,ISNUMBER(SEARCH(市町村コード!$B$2:$B$186,K1807))))</f>
        <v>旭川市</v>
      </c>
      <c r="AH1807" s="134" t="s">
        <v>6715</v>
      </c>
      <c r="AI1807" s="134" t="str">
        <f t="shared" si="56"/>
        <v xml:space="preserve">
旭川市永山６条１０丁目３番７号</v>
      </c>
      <c r="AJ1807" s="134" t="str">
        <f t="shared" si="57"/>
        <v>〒079－8416</v>
      </c>
      <c r="AK1807" s="134" t="s">
        <v>7341</v>
      </c>
      <c r="AO1807" s="142" t="s">
        <v>5005</v>
      </c>
      <c r="AP1807" s="134" t="str" cm="1">
        <f t="array" ref="AP1807:AR1807">_xlfn.TEXTSPLIT(AO1807,CHAR(10))</f>
        <v>( 訪看10 )第    681 号</v>
      </c>
      <c r="AQ1807" s="134" t="str">
        <v>( 訪看23 )第   1053 号</v>
      </c>
      <c r="AR1807" s="134" t="str">
        <v>( 訪看41 )第    309 号</v>
      </c>
      <c r="BM1807" s="134" t="s">
        <v>14246</v>
      </c>
      <c r="BN1807" s="134" t="s">
        <v>14247</v>
      </c>
      <c r="BO1807" s="134" t="s">
        <v>14248</v>
      </c>
    </row>
    <row r="1808" spans="1:72" ht="12" customHeight="1" thickBot="1">
      <c r="A1808" s="133"/>
      <c r="B1808" s="184"/>
      <c r="C1808" s="133"/>
      <c r="D1808" s="184"/>
      <c r="E1808" s="133"/>
      <c r="F1808" s="133"/>
      <c r="G1808" s="184"/>
      <c r="H1808" s="133"/>
      <c r="I1808" s="133"/>
      <c r="J1808" s="184"/>
      <c r="K1808" s="133"/>
      <c r="L1808" s="133"/>
      <c r="M1808" s="184"/>
      <c r="N1808" s="133"/>
      <c r="O1808" s="133"/>
      <c r="P1808" s="184"/>
      <c r="Q1808" s="133"/>
      <c r="R1808" s="184"/>
      <c r="S1808" s="133"/>
      <c r="T1808" s="133"/>
      <c r="U1808" s="133"/>
      <c r="V1808" s="133"/>
      <c r="W1808" s="184"/>
      <c r="X1808" s="133"/>
      <c r="Y1808" s="133"/>
      <c r="AB1808" s="134" t="s">
        <v>6911</v>
      </c>
      <c r="AC1808" s="146" t="e" cm="1">
        <f t="array" ref="AC1808">_xlfn.TEXTSPLIT(H1808,CHAR(10))</f>
        <v>#VALUE!</v>
      </c>
      <c r="AD1808" s="146"/>
      <c r="AE1808" s="146" t="e">
        <v>#VALUE!</v>
      </c>
      <c r="AG1808" s="134" t="e" cm="1" vm="1">
        <f t="array" ref="AG1808">_xlfn.TEXTJOIN(",",TRUE,_xlfn._xlws.FILTER(市町村コード!$B$2:$B$186,ISNUMBER(SEARCH(市町村コード!$B$2:$B$186,K1808))))</f>
        <v>#VALUE!</v>
      </c>
      <c r="AH1808" s="134" t="e" vm="1">
        <v>#VALUE!</v>
      </c>
      <c r="AI1808" s="134" t="str">
        <f t="shared" si="56"/>
        <v/>
      </c>
      <c r="AJ1808" s="134" t="str">
        <f t="shared" si="57"/>
        <v/>
      </c>
      <c r="AK1808" s="134" t="s">
        <v>6911</v>
      </c>
      <c r="AO1808" s="133"/>
      <c r="AP1808" s="134" t="e" cm="1">
        <f t="array" ref="AP1808">_xlfn.TEXTSPLIT(AO1808,CHAR(10))</f>
        <v>#VALUE!</v>
      </c>
      <c r="BM1808" s="134" t="e">
        <v>#VALUE!</v>
      </c>
    </row>
    <row r="1809" spans="1:75" ht="0.95" customHeight="1">
      <c r="A1809" s="133"/>
      <c r="B1809" s="183"/>
      <c r="C1809" s="183"/>
      <c r="D1809" s="183"/>
      <c r="E1809" s="183"/>
      <c r="F1809" s="183"/>
      <c r="G1809" s="183"/>
      <c r="H1809" s="183"/>
      <c r="I1809" s="183"/>
      <c r="J1809" s="183"/>
      <c r="K1809" s="183"/>
      <c r="L1809" s="183"/>
      <c r="M1809" s="183"/>
      <c r="N1809" s="183"/>
      <c r="O1809" s="183"/>
      <c r="P1809" s="183"/>
      <c r="Q1809" s="183"/>
      <c r="R1809" s="183"/>
      <c r="S1809" s="183"/>
      <c r="T1809" s="183"/>
      <c r="U1809" s="183"/>
      <c r="V1809" s="183"/>
      <c r="W1809" s="133"/>
      <c r="X1809" s="133"/>
      <c r="Y1809" s="133"/>
      <c r="AB1809" s="134" t="s">
        <v>6911</v>
      </c>
      <c r="AC1809" s="146" t="e" cm="1">
        <f t="array" ref="AC1809">_xlfn.TEXTSPLIT(H1809,CHAR(10))</f>
        <v>#VALUE!</v>
      </c>
      <c r="AD1809" s="146"/>
      <c r="AE1809" s="146" t="e">
        <v>#VALUE!</v>
      </c>
      <c r="AG1809" s="134" t="e" cm="1" vm="1">
        <f t="array" ref="AG1809">_xlfn.TEXTJOIN(",",TRUE,_xlfn._xlws.FILTER(市町村コード!$B$2:$B$186,ISNUMBER(SEARCH(市町村コード!$B$2:$B$186,K1809))))</f>
        <v>#VALUE!</v>
      </c>
      <c r="AH1809" s="134" t="e" vm="1">
        <v>#VALUE!</v>
      </c>
      <c r="AI1809" s="134" t="str">
        <f t="shared" si="56"/>
        <v/>
      </c>
      <c r="AJ1809" s="134" t="str">
        <f t="shared" si="57"/>
        <v/>
      </c>
      <c r="AK1809" s="134" t="s">
        <v>6911</v>
      </c>
      <c r="AP1809" s="134" t="e" cm="1">
        <f t="array" ref="AP1809">_xlfn.TEXTSPLIT(AO1809,CHAR(10))</f>
        <v>#VALUE!</v>
      </c>
      <c r="BM1809" s="134" t="e">
        <v>#VALUE!</v>
      </c>
    </row>
    <row r="1810" spans="1:75" ht="60" customHeight="1">
      <c r="A1810" s="133"/>
      <c r="B1810" s="133"/>
      <c r="C1810" s="133"/>
      <c r="D1810" s="133"/>
      <c r="E1810" s="133"/>
      <c r="F1810" s="133"/>
      <c r="G1810" s="133"/>
      <c r="H1810" s="133"/>
      <c r="I1810" s="133"/>
      <c r="J1810" s="133"/>
      <c r="K1810" s="133"/>
      <c r="L1810" s="133"/>
      <c r="M1810" s="133"/>
      <c r="N1810" s="133"/>
      <c r="O1810" s="133"/>
      <c r="P1810" s="133"/>
      <c r="Q1810" s="133"/>
      <c r="R1810" s="133"/>
      <c r="S1810" s="133"/>
      <c r="T1810" s="133"/>
      <c r="U1810" s="133"/>
      <c r="V1810" s="133"/>
      <c r="W1810" s="133"/>
      <c r="X1810" s="133"/>
      <c r="Y1810" s="133"/>
      <c r="AB1810" s="134" t="s">
        <v>6911</v>
      </c>
      <c r="AC1810" s="146" t="e" cm="1">
        <f t="array" ref="AC1810">_xlfn.TEXTSPLIT(H1810,CHAR(10))</f>
        <v>#VALUE!</v>
      </c>
      <c r="AD1810" s="146"/>
      <c r="AE1810" s="146" t="e">
        <v>#VALUE!</v>
      </c>
      <c r="AG1810" s="134" t="e" cm="1" vm="1">
        <f t="array" ref="AG1810">_xlfn.TEXTJOIN(",",TRUE,_xlfn._xlws.FILTER(市町村コード!$B$2:$B$186,ISNUMBER(SEARCH(市町村コード!$B$2:$B$186,K1810))))</f>
        <v>#VALUE!</v>
      </c>
      <c r="AH1810" s="134" t="e" vm="1">
        <v>#VALUE!</v>
      </c>
      <c r="AI1810" s="134" t="str">
        <f t="shared" si="56"/>
        <v/>
      </c>
      <c r="AJ1810" s="134" t="str">
        <f t="shared" si="57"/>
        <v/>
      </c>
      <c r="AK1810" s="134" t="s">
        <v>6911</v>
      </c>
      <c r="AO1810" s="133"/>
      <c r="AP1810" s="134" t="e" cm="1">
        <f t="array" ref="AP1810">_xlfn.TEXTSPLIT(AO1810,CHAR(10))</f>
        <v>#VALUE!</v>
      </c>
      <c r="BM1810" s="134" t="e">
        <v>#VALUE!</v>
      </c>
    </row>
    <row r="1811" spans="1:75" ht="12" customHeight="1">
      <c r="A1811" s="133"/>
      <c r="B1811" s="133"/>
      <c r="C1811" s="133"/>
      <c r="D1811" s="133"/>
      <c r="E1811" s="133"/>
      <c r="F1811" s="133"/>
      <c r="G1811" s="133"/>
      <c r="H1811" s="133"/>
      <c r="I1811" s="133"/>
      <c r="J1811" s="133"/>
      <c r="K1811" s="133"/>
      <c r="L1811" s="133"/>
      <c r="M1811" s="133"/>
      <c r="N1811" s="133"/>
      <c r="O1811" s="133"/>
      <c r="P1811" s="133"/>
      <c r="Q1811" s="133"/>
      <c r="R1811" s="133"/>
      <c r="S1811" s="133"/>
      <c r="T1811" s="133"/>
      <c r="U1811" s="133"/>
      <c r="V1811" s="133"/>
      <c r="W1811" s="133"/>
      <c r="X1811" s="133"/>
      <c r="Y1811" s="133"/>
      <c r="AB1811" s="134" t="s">
        <v>6911</v>
      </c>
      <c r="AC1811" s="146" t="e" cm="1">
        <f t="array" ref="AC1811">_xlfn.TEXTSPLIT(H1811,CHAR(10))</f>
        <v>#VALUE!</v>
      </c>
      <c r="AD1811" s="146"/>
      <c r="AE1811" s="146" t="e">
        <v>#VALUE!</v>
      </c>
      <c r="AG1811" s="134" t="e" cm="1" vm="1">
        <f t="array" ref="AG1811">_xlfn.TEXTJOIN(",",TRUE,_xlfn._xlws.FILTER(市町村コード!$B$2:$B$186,ISNUMBER(SEARCH(市町村コード!$B$2:$B$186,K1811))))</f>
        <v>#VALUE!</v>
      </c>
      <c r="AH1811" s="134" t="e" vm="1">
        <v>#VALUE!</v>
      </c>
      <c r="AI1811" s="134" t="str">
        <f t="shared" si="56"/>
        <v/>
      </c>
      <c r="AJ1811" s="134" t="str">
        <f t="shared" si="57"/>
        <v/>
      </c>
      <c r="AK1811" s="134" t="s">
        <v>6911</v>
      </c>
      <c r="AO1811" s="133"/>
      <c r="AP1811" s="134" t="e" cm="1">
        <f t="array" ref="AP1811">_xlfn.TEXTSPLIT(AO1811,CHAR(10))</f>
        <v>#VALUE!</v>
      </c>
      <c r="BM1811" s="134" t="e">
        <v>#VALUE!</v>
      </c>
    </row>
    <row r="1812" spans="1:75" ht="8.1" customHeight="1">
      <c r="A1812" s="133"/>
      <c r="B1812" s="133"/>
      <c r="C1812" s="133"/>
      <c r="D1812" s="133"/>
      <c r="E1812" s="133"/>
      <c r="F1812" s="133"/>
      <c r="G1812" s="133"/>
      <c r="H1812" s="133"/>
      <c r="I1812" s="178" t="s">
        <v>476</v>
      </c>
      <c r="J1812" s="178"/>
      <c r="K1812" s="178"/>
      <c r="L1812" s="133"/>
      <c r="M1812" s="133"/>
      <c r="N1812" s="133"/>
      <c r="O1812" s="133"/>
      <c r="P1812" s="133"/>
      <c r="Q1812" s="133"/>
      <c r="R1812" s="133"/>
      <c r="S1812" s="133"/>
      <c r="T1812" s="133"/>
      <c r="U1812" s="133"/>
      <c r="V1812" s="133"/>
      <c r="W1812" s="133"/>
      <c r="X1812" s="133"/>
      <c r="Y1812" s="133"/>
      <c r="AB1812" s="134" t="s">
        <v>6911</v>
      </c>
      <c r="AC1812" s="146" t="e" cm="1">
        <f t="array" ref="AC1812">_xlfn.TEXTSPLIT(H1812,CHAR(10))</f>
        <v>#VALUE!</v>
      </c>
      <c r="AD1812" s="146"/>
      <c r="AE1812" s="146" t="e">
        <v>#VALUE!</v>
      </c>
      <c r="AG1812" s="134" t="e" cm="1" vm="1">
        <f t="array" ref="AG1812">_xlfn.TEXTJOIN(",",TRUE,_xlfn._xlws.FILTER(市町村コード!$B$2:$B$186,ISNUMBER(SEARCH(市町村コード!$B$2:$B$186,K1812))))</f>
        <v>#VALUE!</v>
      </c>
      <c r="AH1812" s="134" t="e" vm="1">
        <v>#VALUE!</v>
      </c>
      <c r="AI1812" s="134" t="str">
        <f t="shared" si="56"/>
        <v/>
      </c>
      <c r="AJ1812" s="134" t="str">
        <f t="shared" si="57"/>
        <v/>
      </c>
      <c r="AK1812" s="134" t="s">
        <v>6911</v>
      </c>
      <c r="AO1812" s="133"/>
      <c r="AP1812" s="134" t="e" cm="1">
        <f t="array" ref="AP1812">_xlfn.TEXTSPLIT(AO1812,CHAR(10))</f>
        <v>#VALUE!</v>
      </c>
      <c r="BM1812" s="134" t="e">
        <v>#VALUE!</v>
      </c>
    </row>
    <row r="1813" spans="1:75" ht="12" customHeight="1">
      <c r="A1813" s="133"/>
      <c r="B1813" s="179"/>
      <c r="C1813" s="179"/>
      <c r="D1813" s="179"/>
      <c r="E1813" s="179"/>
      <c r="F1813" s="133"/>
      <c r="G1813" s="133"/>
      <c r="H1813" s="133"/>
      <c r="I1813" s="178"/>
      <c r="J1813" s="178"/>
      <c r="K1813" s="178"/>
      <c r="L1813" s="133"/>
      <c r="M1813" s="133"/>
      <c r="N1813" s="133"/>
      <c r="O1813" s="133"/>
      <c r="P1813" s="133"/>
      <c r="Q1813" s="133"/>
      <c r="R1813" s="133"/>
      <c r="S1813" s="133"/>
      <c r="T1813" s="133"/>
      <c r="U1813" s="133"/>
      <c r="V1813" s="133"/>
      <c r="W1813" s="133"/>
      <c r="X1813" s="133"/>
      <c r="Y1813" s="133"/>
      <c r="AB1813" s="134" t="s">
        <v>6911</v>
      </c>
      <c r="AC1813" s="146" t="e" cm="1">
        <f t="array" ref="AC1813">_xlfn.TEXTSPLIT(H1813,CHAR(10))</f>
        <v>#VALUE!</v>
      </c>
      <c r="AD1813" s="146"/>
      <c r="AE1813" s="146" t="e">
        <v>#VALUE!</v>
      </c>
      <c r="AG1813" s="134" t="e" cm="1" vm="1">
        <f t="array" ref="AG1813">_xlfn.TEXTJOIN(",",TRUE,_xlfn._xlws.FILTER(市町村コード!$B$2:$B$186,ISNUMBER(SEARCH(市町村コード!$B$2:$B$186,K1813))))</f>
        <v>#VALUE!</v>
      </c>
      <c r="AH1813" s="134" t="e" vm="1">
        <v>#VALUE!</v>
      </c>
      <c r="AI1813" s="134" t="str">
        <f t="shared" si="56"/>
        <v/>
      </c>
      <c r="AJ1813" s="134" t="str">
        <f t="shared" si="57"/>
        <v/>
      </c>
      <c r="AK1813" s="134" t="s">
        <v>6911</v>
      </c>
      <c r="AO1813" s="133"/>
      <c r="AP1813" s="134" t="e" cm="1">
        <f t="array" ref="AP1813">_xlfn.TEXTSPLIT(AO1813,CHAR(10))</f>
        <v>#VALUE!</v>
      </c>
      <c r="BM1813" s="134" t="e">
        <v>#VALUE!</v>
      </c>
    </row>
    <row r="1814" spans="1:75" ht="14.1" customHeight="1">
      <c r="A1814" s="133"/>
      <c r="B1814" s="133"/>
      <c r="C1814" s="180" t="s">
        <v>477</v>
      </c>
      <c r="D1814" s="180"/>
      <c r="E1814" s="180"/>
      <c r="F1814" s="180"/>
      <c r="G1814" s="180"/>
      <c r="H1814" s="180"/>
      <c r="I1814" s="180"/>
      <c r="J1814" s="180"/>
      <c r="K1814" s="180"/>
      <c r="L1814" s="133"/>
      <c r="M1814" s="133"/>
      <c r="N1814" s="133"/>
      <c r="O1814" s="181" t="s">
        <v>478</v>
      </c>
      <c r="P1814" s="181"/>
      <c r="Q1814" s="181"/>
      <c r="R1814" s="181"/>
      <c r="S1814" s="181"/>
      <c r="T1814" s="135" t="s">
        <v>1287</v>
      </c>
      <c r="U1814" s="136" t="s">
        <v>480</v>
      </c>
      <c r="V1814" s="133"/>
      <c r="W1814" s="133"/>
      <c r="X1814" s="133"/>
      <c r="Y1814" s="133"/>
      <c r="AB1814" s="134" t="s">
        <v>6911</v>
      </c>
      <c r="AC1814" s="146" t="e" cm="1">
        <f t="array" ref="AC1814">_xlfn.TEXTSPLIT(H1814,CHAR(10))</f>
        <v>#VALUE!</v>
      </c>
      <c r="AD1814" s="146"/>
      <c r="AE1814" s="146" t="e">
        <v>#VALUE!</v>
      </c>
      <c r="AG1814" s="134" t="e" cm="1" vm="1">
        <f t="array" ref="AG1814">_xlfn.TEXTJOIN(",",TRUE,_xlfn._xlws.FILTER(市町村コード!$B$2:$B$186,ISNUMBER(SEARCH(市町村コード!$B$2:$B$186,K1814))))</f>
        <v>#VALUE!</v>
      </c>
      <c r="AH1814" s="134" t="e" vm="1">
        <v>#VALUE!</v>
      </c>
      <c r="AI1814" s="134" t="str">
        <f t="shared" si="56"/>
        <v/>
      </c>
      <c r="AJ1814" s="134" t="str">
        <f t="shared" si="57"/>
        <v/>
      </c>
      <c r="AK1814" s="134" t="s">
        <v>6911</v>
      </c>
      <c r="AP1814" s="134" t="e" cm="1">
        <f t="array" ref="AP1814">_xlfn.TEXTSPLIT(AO1814,CHAR(10))</f>
        <v>#VALUE!</v>
      </c>
      <c r="BM1814" s="134" t="e">
        <v>#VALUE!</v>
      </c>
    </row>
    <row r="1815" spans="1:75" ht="0.95" customHeight="1" thickBot="1">
      <c r="A1815" s="133"/>
      <c r="B1815" s="133"/>
      <c r="C1815" s="133"/>
      <c r="D1815" s="133"/>
      <c r="E1815" s="133"/>
      <c r="F1815" s="133"/>
      <c r="G1815" s="133"/>
      <c r="H1815" s="133"/>
      <c r="I1815" s="133"/>
      <c r="J1815" s="133"/>
      <c r="K1815" s="133"/>
      <c r="L1815" s="133"/>
      <c r="M1815" s="133"/>
      <c r="N1815" s="133"/>
      <c r="O1815" s="133"/>
      <c r="P1815" s="133"/>
      <c r="Q1815" s="133"/>
      <c r="R1815" s="133"/>
      <c r="S1815" s="133"/>
      <c r="T1815" s="133"/>
      <c r="U1815" s="133"/>
      <c r="V1815" s="133"/>
      <c r="W1815" s="133"/>
      <c r="X1815" s="133"/>
      <c r="Y1815" s="133"/>
      <c r="AB1815" s="134" t="s">
        <v>6911</v>
      </c>
      <c r="AC1815" s="146" t="e" cm="1">
        <f t="array" ref="AC1815">_xlfn.TEXTSPLIT(H1815,CHAR(10))</f>
        <v>#VALUE!</v>
      </c>
      <c r="AD1815" s="146"/>
      <c r="AE1815" s="146" t="e">
        <v>#VALUE!</v>
      </c>
      <c r="AG1815" s="134" t="e" cm="1" vm="1">
        <f t="array" ref="AG1815">_xlfn.TEXTJOIN(",",TRUE,_xlfn._xlws.FILTER(市町村コード!$B$2:$B$186,ISNUMBER(SEARCH(市町村コード!$B$2:$B$186,K1815))))</f>
        <v>#VALUE!</v>
      </c>
      <c r="AH1815" s="134" t="e" vm="1">
        <v>#VALUE!</v>
      </c>
      <c r="AI1815" s="134" t="str">
        <f t="shared" si="56"/>
        <v/>
      </c>
      <c r="AJ1815" s="134" t="str">
        <f t="shared" si="57"/>
        <v/>
      </c>
      <c r="AK1815" s="134" t="s">
        <v>6911</v>
      </c>
      <c r="AO1815" s="133"/>
      <c r="AP1815" s="134" t="e" cm="1">
        <f t="array" ref="AP1815">_xlfn.TEXTSPLIT(AO1815,CHAR(10))</f>
        <v>#VALUE!</v>
      </c>
      <c r="BM1815" s="134" t="e">
        <v>#VALUE!</v>
      </c>
    </row>
    <row r="1816" spans="1:75" ht="0.95" customHeight="1">
      <c r="A1816" s="133"/>
      <c r="B1816" s="176"/>
      <c r="C1816" s="176"/>
      <c r="D1816" s="176"/>
      <c r="E1816" s="176"/>
      <c r="F1816" s="176"/>
      <c r="G1816" s="176"/>
      <c r="H1816" s="176"/>
      <c r="I1816" s="176"/>
      <c r="J1816" s="176"/>
      <c r="K1816" s="176"/>
      <c r="L1816" s="176"/>
      <c r="M1816" s="176"/>
      <c r="N1816" s="176"/>
      <c r="O1816" s="176"/>
      <c r="P1816" s="176"/>
      <c r="Q1816" s="176"/>
      <c r="R1816" s="176"/>
      <c r="S1816" s="176"/>
      <c r="T1816" s="176"/>
      <c r="U1816" s="176"/>
      <c r="V1816" s="176"/>
      <c r="W1816" s="176"/>
      <c r="X1816" s="133"/>
      <c r="Y1816" s="133"/>
      <c r="AB1816" s="134" t="s">
        <v>6911</v>
      </c>
      <c r="AC1816" s="146" t="e" cm="1">
        <f t="array" ref="AC1816">_xlfn.TEXTSPLIT(H1816,CHAR(10))</f>
        <v>#VALUE!</v>
      </c>
      <c r="AD1816" s="146"/>
      <c r="AE1816" s="146" t="e">
        <v>#VALUE!</v>
      </c>
      <c r="AG1816" s="134" t="e" cm="1" vm="1">
        <f t="array" ref="AG1816">_xlfn.TEXTJOIN(",",TRUE,_xlfn._xlws.FILTER(市町村コード!$B$2:$B$186,ISNUMBER(SEARCH(市町村コード!$B$2:$B$186,K1816))))</f>
        <v>#VALUE!</v>
      </c>
      <c r="AH1816" s="134" t="e" vm="1">
        <v>#VALUE!</v>
      </c>
      <c r="AI1816" s="134" t="str">
        <f t="shared" si="56"/>
        <v/>
      </c>
      <c r="AJ1816" s="134" t="str">
        <f t="shared" si="57"/>
        <v/>
      </c>
      <c r="AK1816" s="134" t="s">
        <v>6911</v>
      </c>
      <c r="AP1816" s="134" t="e" cm="1">
        <f t="array" ref="AP1816">_xlfn.TEXTSPLIT(AO1816,CHAR(10))</f>
        <v>#VALUE!</v>
      </c>
      <c r="BM1816" s="134" t="e">
        <v>#VALUE!</v>
      </c>
    </row>
    <row r="1817" spans="1:75" ht="15.95" customHeight="1" thickBot="1">
      <c r="A1817" s="133"/>
      <c r="B1817" s="137"/>
      <c r="C1817" s="138" t="s">
        <v>481</v>
      </c>
      <c r="D1817" s="137"/>
      <c r="E1817" s="177" t="s">
        <v>482</v>
      </c>
      <c r="F1817" s="177"/>
      <c r="G1817" s="137"/>
      <c r="H1817" s="177" t="s">
        <v>483</v>
      </c>
      <c r="I1817" s="177"/>
      <c r="J1817" s="137"/>
      <c r="K1817" s="177" t="s">
        <v>484</v>
      </c>
      <c r="L1817" s="177"/>
      <c r="M1817" s="137"/>
      <c r="N1817" s="177" t="s">
        <v>485</v>
      </c>
      <c r="O1817" s="177"/>
      <c r="P1817" s="137"/>
      <c r="Q1817" s="139" t="s">
        <v>486</v>
      </c>
      <c r="R1817" s="137"/>
      <c r="S1817" s="177" t="s">
        <v>487</v>
      </c>
      <c r="T1817" s="177"/>
      <c r="U1817" s="177"/>
      <c r="V1817" s="177"/>
      <c r="W1817" s="137"/>
      <c r="X1817" s="133"/>
      <c r="Y1817" s="133"/>
      <c r="AB1817" s="134" t="s">
        <v>482</v>
      </c>
      <c r="AC1817" s="146" t="str" cm="1">
        <f t="array" ref="AC1817">_xlfn.TEXTSPLIT(H1817,CHAR(10))</f>
        <v>事業者名/事業所名</v>
      </c>
      <c r="AD1817" s="146"/>
      <c r="AE1817" s="146" t="s">
        <v>483</v>
      </c>
      <c r="AG1817" s="134" t="e" cm="1" vm="1">
        <f t="array" ref="AG1817">_xlfn.TEXTJOIN(",",TRUE,_xlfn._xlws.FILTER(市町村コード!$B$2:$B$186,ISNUMBER(SEARCH(市町村コード!$B$2:$B$186,K1817))))</f>
        <v>#VALUE!</v>
      </c>
      <c r="AH1817" s="134" t="e" vm="1">
        <v>#VALUE!</v>
      </c>
      <c r="AI1817" s="134" t="str">
        <f t="shared" si="56"/>
        <v/>
      </c>
      <c r="AJ1817" s="134" t="str">
        <f t="shared" si="57"/>
        <v>事業所所在地</v>
      </c>
      <c r="AK1817" s="134" t="s">
        <v>484</v>
      </c>
      <c r="AO1817" s="139" t="s">
        <v>486</v>
      </c>
      <c r="AP1817" s="134" t="str" cm="1">
        <f t="array" ref="AP1817">_xlfn.TEXTSPLIT(AO1817,CHAR(10))</f>
        <v>受理番号</v>
      </c>
      <c r="BM1817" s="134" t="s">
        <v>486</v>
      </c>
    </row>
    <row r="1818" spans="1:75" ht="45.95" customHeight="1" thickBot="1">
      <c r="A1818" s="133"/>
      <c r="B1818" s="184"/>
      <c r="C1818" s="140" t="s">
        <v>5007</v>
      </c>
      <c r="D1818" s="184"/>
      <c r="E1818" s="174" t="s">
        <v>5008</v>
      </c>
      <c r="F1818" s="174"/>
      <c r="G1818" s="184"/>
      <c r="H1818" s="175" t="s">
        <v>5009</v>
      </c>
      <c r="I1818" s="175"/>
      <c r="J1818" s="184"/>
      <c r="K1818" s="175" t="s">
        <v>5010</v>
      </c>
      <c r="L1818" s="175"/>
      <c r="M1818" s="184"/>
      <c r="N1818" s="182" t="s">
        <v>5011</v>
      </c>
      <c r="O1818" s="182"/>
      <c r="P1818" s="184"/>
      <c r="Q1818" s="141" t="s">
        <v>5012</v>
      </c>
      <c r="R1818" s="184"/>
      <c r="S1818" s="173" t="s">
        <v>5013</v>
      </c>
      <c r="T1818" s="173"/>
      <c r="U1818" s="173"/>
      <c r="V1818" s="173"/>
      <c r="W1818" s="184"/>
      <c r="X1818" s="133"/>
      <c r="Y1818" s="133"/>
      <c r="AB1818" s="134" t="s">
        <v>9764</v>
      </c>
      <c r="AC1818" s="146" t="str" cm="1">
        <f t="array" ref="AC1818:AD1818">_xlfn.TEXTSPLIT(H1818,CHAR(10))</f>
        <v>株式会社　メリアグラーテス</v>
      </c>
      <c r="AD1818" s="146" t="str">
        <v>訪問看護ステーションえんじゅ</v>
      </c>
      <c r="AE1818" s="146" t="s">
        <v>8717</v>
      </c>
      <c r="AF1818" s="134" t="s">
        <v>8718</v>
      </c>
      <c r="AG1818" s="134" t="str" cm="1">
        <f t="array" ref="AG1818">_xlfn.TEXTJOIN(",",TRUE,_xlfn._xlws.FILTER(市町村コード!$B$2:$B$186,ISNUMBER(SEARCH(市町村コード!$B$2:$B$186,K1818))))</f>
        <v>旭川市</v>
      </c>
      <c r="AH1818" s="134" t="s">
        <v>6715</v>
      </c>
      <c r="AI1818" s="134" t="str">
        <f t="shared" si="56"/>
        <v xml:space="preserve">
旭川市神居３条２１丁目６０番地の１</v>
      </c>
      <c r="AJ1818" s="134" t="str">
        <f t="shared" si="57"/>
        <v>〒070－8013</v>
      </c>
      <c r="AK1818" s="134" t="s">
        <v>7342</v>
      </c>
      <c r="AO1818" s="142" t="s">
        <v>5012</v>
      </c>
      <c r="AP1818" s="134" t="str" cm="1">
        <f t="array" ref="AP1818:AR1818">_xlfn.TEXTSPLIT(AO1818,CHAR(10))</f>
        <v>( 訪看24 )第    991 号</v>
      </c>
      <c r="AQ1818" s="134" t="str">
        <v>( 訪看25 )第   1069 号</v>
      </c>
      <c r="AR1818" s="134" t="str">
        <v>( 訪看41 )第    259 号</v>
      </c>
      <c r="BM1818" s="134" t="s">
        <v>14249</v>
      </c>
      <c r="BN1818" s="134" t="s">
        <v>14250</v>
      </c>
      <c r="BO1818" s="134" t="s">
        <v>14251</v>
      </c>
    </row>
    <row r="1819" spans="1:75" ht="66" customHeight="1" thickBot="1">
      <c r="A1819" s="133"/>
      <c r="B1819" s="184"/>
      <c r="C1819" s="140" t="s">
        <v>5014</v>
      </c>
      <c r="D1819" s="184"/>
      <c r="E1819" s="174" t="s">
        <v>5015</v>
      </c>
      <c r="F1819" s="174"/>
      <c r="G1819" s="184"/>
      <c r="H1819" s="175" t="s">
        <v>5016</v>
      </c>
      <c r="I1819" s="175"/>
      <c r="J1819" s="184"/>
      <c r="K1819" s="175" t="s">
        <v>5017</v>
      </c>
      <c r="L1819" s="175"/>
      <c r="M1819" s="184"/>
      <c r="N1819" s="182" t="s">
        <v>5018</v>
      </c>
      <c r="O1819" s="182"/>
      <c r="P1819" s="184"/>
      <c r="Q1819" s="141" t="s">
        <v>5019</v>
      </c>
      <c r="R1819" s="184"/>
      <c r="S1819" s="173" t="s">
        <v>5020</v>
      </c>
      <c r="T1819" s="173"/>
      <c r="U1819" s="173"/>
      <c r="V1819" s="173"/>
      <c r="W1819" s="184"/>
      <c r="X1819" s="133"/>
      <c r="Y1819" s="133"/>
      <c r="AB1819" s="134" t="s">
        <v>9765</v>
      </c>
      <c r="AC1819" s="146" t="str" cm="1">
        <f t="array" ref="AC1819:AD1819">_xlfn.TEXTSPLIT(H1819,CHAR(10))</f>
        <v>株式会社ゆあん</v>
      </c>
      <c r="AD1819" s="146" t="str">
        <v>トモール訪問看護ステーションゆあん</v>
      </c>
      <c r="AE1819" s="146" t="s">
        <v>8719</v>
      </c>
      <c r="AF1819" s="134" t="s">
        <v>8720</v>
      </c>
      <c r="AG1819" s="134" t="str" cm="1">
        <f t="array" ref="AG1819">_xlfn.TEXTJOIN(",",TRUE,_xlfn._xlws.FILTER(市町村コード!$B$2:$B$186,ISNUMBER(SEARCH(市町村コード!$B$2:$B$186,K1819))))</f>
        <v>旭川市</v>
      </c>
      <c r="AH1819" s="134" t="s">
        <v>6715</v>
      </c>
      <c r="AI1819" s="134" t="str">
        <f t="shared" si="56"/>
        <v xml:space="preserve">
旭川市大町１条３丁目９番２３号　３階</v>
      </c>
      <c r="AJ1819" s="134" t="str">
        <f t="shared" si="57"/>
        <v>〒070－0841</v>
      </c>
      <c r="AK1819" s="134" t="s">
        <v>7343</v>
      </c>
      <c r="AO1819" s="142" t="s">
        <v>5019</v>
      </c>
      <c r="AP1819" s="134" t="str" cm="1">
        <f t="array" ref="AP1819:AV1819">_xlfn.TEXTSPLIT(AO1819,CHAR(10))</f>
        <v>( 訪看10 )第    675 号</v>
      </c>
      <c r="AQ1819" s="134" t="str">
        <v>( 訪看23 )第   1128 号</v>
      </c>
      <c r="AR1819" s="134" t="str">
        <v>( 訪看25 )第   1071 号</v>
      </c>
      <c r="AS1819" s="134" t="str">
        <v>( 訪看27 )第    373 号</v>
      </c>
      <c r="AT1819" s="134" t="str">
        <v>( 訪看28 )第    247 号</v>
      </c>
      <c r="AU1819" s="134" t="str">
        <v>( 訪看34 )第    135 号</v>
      </c>
      <c r="AV1819" s="134" t="str">
        <v>( 訪看41 )第    180 号</v>
      </c>
      <c r="BM1819" s="134" t="s">
        <v>14252</v>
      </c>
      <c r="BN1819" s="134" t="s">
        <v>14253</v>
      </c>
      <c r="BO1819" s="134" t="s">
        <v>14254</v>
      </c>
      <c r="BP1819" s="134" t="s">
        <v>14255</v>
      </c>
      <c r="BQ1819" s="134" t="s">
        <v>14256</v>
      </c>
      <c r="BR1819" s="134" t="s">
        <v>14257</v>
      </c>
      <c r="BS1819" s="134" t="s">
        <v>14258</v>
      </c>
    </row>
    <row r="1820" spans="1:75" ht="48" customHeight="1" thickBot="1">
      <c r="A1820" s="133"/>
      <c r="B1820" s="184"/>
      <c r="C1820" s="140" t="s">
        <v>5021</v>
      </c>
      <c r="D1820" s="184"/>
      <c r="E1820" s="174" t="s">
        <v>5022</v>
      </c>
      <c r="F1820" s="174"/>
      <c r="G1820" s="184"/>
      <c r="H1820" s="175" t="s">
        <v>5023</v>
      </c>
      <c r="I1820" s="175"/>
      <c r="J1820" s="184"/>
      <c r="K1820" s="175" t="s">
        <v>5024</v>
      </c>
      <c r="L1820" s="175"/>
      <c r="M1820" s="184"/>
      <c r="N1820" s="182" t="s">
        <v>5025</v>
      </c>
      <c r="O1820" s="182"/>
      <c r="P1820" s="184"/>
      <c r="Q1820" s="141" t="s">
        <v>5026</v>
      </c>
      <c r="R1820" s="184"/>
      <c r="S1820" s="173" t="s">
        <v>5027</v>
      </c>
      <c r="T1820" s="173"/>
      <c r="U1820" s="173"/>
      <c r="V1820" s="173"/>
      <c r="W1820" s="184"/>
      <c r="X1820" s="133"/>
      <c r="Y1820" s="133"/>
      <c r="AB1820" s="134" t="s">
        <v>9766</v>
      </c>
      <c r="AC1820" s="146" t="str" cm="1">
        <f t="array" ref="AC1820:AD1820">_xlfn.TEXTSPLIT(H1820,CHAR(10))</f>
        <v>有限会社ウェルフォース</v>
      </c>
      <c r="AD1820" s="146" t="str">
        <v>医療特化型ウェルフォース訪問看護ステーション</v>
      </c>
      <c r="AE1820" s="146" t="s">
        <v>8721</v>
      </c>
      <c r="AF1820" s="134" t="s">
        <v>8722</v>
      </c>
      <c r="AG1820" s="134" t="str" cm="1">
        <f t="array" ref="AG1820">_xlfn.TEXTJOIN(",",TRUE,_xlfn._xlws.FILTER(市町村コード!$B$2:$B$186,ISNUMBER(SEARCH(市町村コード!$B$2:$B$186,K1820))))</f>
        <v>旭川市</v>
      </c>
      <c r="AH1820" s="134" t="s">
        <v>6715</v>
      </c>
      <c r="AI1820" s="134" t="str">
        <f t="shared" si="56"/>
        <v xml:space="preserve">
旭川市高砂台５丁目２１番７号</v>
      </c>
      <c r="AJ1820" s="134" t="str">
        <f t="shared" si="57"/>
        <v>〒070－8061</v>
      </c>
      <c r="AK1820" s="134" t="s">
        <v>7344</v>
      </c>
      <c r="AO1820" s="142" t="s">
        <v>5026</v>
      </c>
      <c r="AP1820" s="134" t="str" cm="1">
        <f t="array" ref="AP1820:AT1820">_xlfn.TEXTSPLIT(AO1820,CHAR(10))</f>
        <v>( 訪看10 )第    690 号</v>
      </c>
      <c r="AQ1820" s="134" t="str">
        <v>( 訪看24 )第   1005 号</v>
      </c>
      <c r="AR1820" s="134" t="str">
        <v>( 訪看25 )第   1082 号</v>
      </c>
      <c r="AS1820" s="134" t="str">
        <v>( 訪看27 )第    388 号</v>
      </c>
      <c r="AT1820" s="134" t="str">
        <v>( 訪看41 )第    291 号</v>
      </c>
      <c r="BM1820" s="134" t="s">
        <v>14259</v>
      </c>
      <c r="BN1820" s="134" t="s">
        <v>14260</v>
      </c>
      <c r="BO1820" s="134" t="s">
        <v>14261</v>
      </c>
      <c r="BP1820" s="134" t="s">
        <v>14262</v>
      </c>
      <c r="BQ1820" s="134" t="s">
        <v>14263</v>
      </c>
    </row>
    <row r="1821" spans="1:75" ht="129" customHeight="1" thickBot="1">
      <c r="A1821" s="133"/>
      <c r="B1821" s="184"/>
      <c r="C1821" s="140" t="s">
        <v>5028</v>
      </c>
      <c r="D1821" s="184"/>
      <c r="E1821" s="174" t="s">
        <v>5029</v>
      </c>
      <c r="F1821" s="174"/>
      <c r="G1821" s="184"/>
      <c r="H1821" s="175" t="s">
        <v>5030</v>
      </c>
      <c r="I1821" s="175"/>
      <c r="J1821" s="184"/>
      <c r="K1821" s="175" t="s">
        <v>5031</v>
      </c>
      <c r="L1821" s="175"/>
      <c r="M1821" s="184"/>
      <c r="N1821" s="182" t="s">
        <v>5032</v>
      </c>
      <c r="O1821" s="182"/>
      <c r="P1821" s="184"/>
      <c r="Q1821" s="141" t="s">
        <v>5033</v>
      </c>
      <c r="R1821" s="184"/>
      <c r="S1821" s="173" t="s">
        <v>5034</v>
      </c>
      <c r="T1821" s="173"/>
      <c r="U1821" s="173"/>
      <c r="V1821" s="173"/>
      <c r="W1821" s="184"/>
      <c r="X1821" s="133"/>
      <c r="Y1821" s="133"/>
      <c r="AB1821" s="134" t="s">
        <v>9767</v>
      </c>
      <c r="AC1821" s="146" t="str" cm="1">
        <f t="array" ref="AC1821:AD1821">_xlfn.TEXTSPLIT(H1821,CHAR(10))</f>
        <v>合同会社チイキのミカタ</v>
      </c>
      <c r="AD1821" s="146" t="str">
        <v>訪問看護ステーションいろはす</v>
      </c>
      <c r="AE1821" s="146" t="s">
        <v>8723</v>
      </c>
      <c r="AF1821" s="134" t="s">
        <v>8724</v>
      </c>
      <c r="AG1821" s="134" t="str" cm="1">
        <f t="array" ref="AG1821">_xlfn.TEXTJOIN(",",TRUE,_xlfn._xlws.FILTER(市町村コード!$B$2:$B$186,ISNUMBER(SEARCH(市町村コード!$B$2:$B$186,K1821))))</f>
        <v>旭川市</v>
      </c>
      <c r="AH1821" s="134" t="s">
        <v>6715</v>
      </c>
      <c r="AI1821" s="134" t="str">
        <f t="shared" si="56"/>
        <v xml:space="preserve">
旭川市亀吉１条２丁目３番４号フィレンツェ１０１号室</v>
      </c>
      <c r="AJ1821" s="134" t="str">
        <f t="shared" si="57"/>
        <v>〒070－0081</v>
      </c>
      <c r="AK1821" s="134" t="s">
        <v>7345</v>
      </c>
      <c r="AO1821" s="142" t="s">
        <v>5033</v>
      </c>
      <c r="AP1821" s="134" t="str" cm="1">
        <f t="array" ref="AP1821:AZ1821">_xlfn.TEXTSPLIT(AO1821,CHAR(10))</f>
        <v>( 訪看10 )第    695 号</v>
      </c>
      <c r="AQ1821" s="134" t="str">
        <v>( 訪看24 )第   1019 号</v>
      </c>
      <c r="AR1821" s="134" t="str">
        <v>( 訪看25 )第   1098 号</v>
      </c>
      <c r="AS1821" s="134" t="str">
        <v>( 訪看27 )第    391 号</v>
      </c>
      <c r="AT1821" s="134" t="str">
        <v>( 訪看28 )第    259 号</v>
      </c>
      <c r="AU1821" s="134" t="str">
        <v>( 訪看機４ )第      4 号</v>
      </c>
      <c r="AV1821" s="134" t="str">
        <v>( 訪看34 )第    257 号</v>
      </c>
      <c r="AW1821" s="134" t="str">
        <v>( 訪ベⅠ１ )第    454 号</v>
      </c>
      <c r="AX1821" s="134" t="str">
        <v>( 訪ベⅠ１注 )第     31 号</v>
      </c>
      <c r="AY1821" s="134" t="str">
        <v>( 訪看40 )第    632 号</v>
      </c>
      <c r="AZ1821" s="134" t="str">
        <v>( 訪看41 )第    345 号</v>
      </c>
      <c r="BM1821" s="134" t="s">
        <v>14264</v>
      </c>
      <c r="BN1821" s="134" t="s">
        <v>14265</v>
      </c>
      <c r="BO1821" s="134" t="s">
        <v>14266</v>
      </c>
      <c r="BP1821" s="134" t="s">
        <v>14267</v>
      </c>
      <c r="BQ1821" s="134" t="s">
        <v>14268</v>
      </c>
      <c r="BR1821" s="134" t="s">
        <v>14269</v>
      </c>
      <c r="BS1821" s="134" t="s">
        <v>14270</v>
      </c>
      <c r="BT1821" s="134" t="s">
        <v>14271</v>
      </c>
      <c r="BU1821" s="134" t="s">
        <v>14272</v>
      </c>
      <c r="BV1821" s="134" t="s">
        <v>14273</v>
      </c>
      <c r="BW1821" s="134" t="s">
        <v>14274</v>
      </c>
    </row>
    <row r="1822" spans="1:75" ht="66" customHeight="1" thickBot="1">
      <c r="A1822" s="133"/>
      <c r="B1822" s="184"/>
      <c r="C1822" s="140" t="s">
        <v>5035</v>
      </c>
      <c r="D1822" s="184"/>
      <c r="E1822" s="174" t="s">
        <v>5036</v>
      </c>
      <c r="F1822" s="174"/>
      <c r="G1822" s="184"/>
      <c r="H1822" s="175" t="s">
        <v>5037</v>
      </c>
      <c r="I1822" s="175"/>
      <c r="J1822" s="184"/>
      <c r="K1822" s="175" t="s">
        <v>5038</v>
      </c>
      <c r="L1822" s="175"/>
      <c r="M1822" s="184"/>
      <c r="N1822" s="182" t="s">
        <v>5039</v>
      </c>
      <c r="O1822" s="182"/>
      <c r="P1822" s="184"/>
      <c r="Q1822" s="141" t="s">
        <v>5040</v>
      </c>
      <c r="R1822" s="184"/>
      <c r="S1822" s="173" t="s">
        <v>5041</v>
      </c>
      <c r="T1822" s="173"/>
      <c r="U1822" s="173"/>
      <c r="V1822" s="173"/>
      <c r="W1822" s="184"/>
      <c r="X1822" s="133"/>
      <c r="Y1822" s="133"/>
      <c r="AB1822" s="134" t="s">
        <v>9768</v>
      </c>
      <c r="AC1822" s="146" t="str" cm="1">
        <f t="array" ref="AC1822:AD1822">_xlfn.TEXTSPLIT(H1822,CHAR(10))</f>
        <v>株式会社北海道光健康社</v>
      </c>
      <c r="AD1822" s="146" t="str">
        <v>訪問看護たいよう</v>
      </c>
      <c r="AE1822" s="146" t="s">
        <v>8725</v>
      </c>
      <c r="AF1822" s="134" t="s">
        <v>8726</v>
      </c>
      <c r="AG1822" s="134" t="str" cm="1">
        <f t="array" ref="AG1822">_xlfn.TEXTJOIN(",",TRUE,_xlfn._xlws.FILTER(市町村コード!$B$2:$B$186,ISNUMBER(SEARCH(市町村コード!$B$2:$B$186,K1822))))</f>
        <v>旭川市</v>
      </c>
      <c r="AH1822" s="134" t="s">
        <v>6715</v>
      </c>
      <c r="AI1822" s="134" t="str">
        <f t="shared" si="56"/>
        <v xml:space="preserve">
旭川市永山３条１８丁目１番４号道北整骨院２階</v>
      </c>
      <c r="AJ1822" s="134" t="str">
        <f t="shared" si="57"/>
        <v>〒079－8413</v>
      </c>
      <c r="AK1822" s="134" t="s">
        <v>7346</v>
      </c>
      <c r="AO1822" s="142" t="s">
        <v>5040</v>
      </c>
      <c r="AP1822" s="134" t="str" cm="1">
        <f t="array" ref="AP1822:AT1822">_xlfn.TEXTSPLIT(AO1822,CHAR(10))</f>
        <v>( 訪看10 )第    709 号</v>
      </c>
      <c r="AQ1822" s="134" t="str">
        <v>( 訪看24 )第   1033 号</v>
      </c>
      <c r="AR1822" s="134" t="str">
        <v>( 訪ベⅠ１ )第    372 号</v>
      </c>
      <c r="AS1822" s="134" t="str">
        <v>( 訪ベⅠ１注 )第    262 号</v>
      </c>
      <c r="AT1822" s="134" t="str">
        <v>( 訪看41 )第    397 号</v>
      </c>
      <c r="BM1822" s="134" t="s">
        <v>14275</v>
      </c>
      <c r="BN1822" s="134" t="s">
        <v>14276</v>
      </c>
      <c r="BO1822" s="134" t="s">
        <v>14277</v>
      </c>
      <c r="BP1822" s="134" t="s">
        <v>14278</v>
      </c>
      <c r="BQ1822" s="134" t="s">
        <v>14279</v>
      </c>
    </row>
    <row r="1823" spans="1:75" ht="114.95" customHeight="1" thickBot="1">
      <c r="A1823" s="133"/>
      <c r="B1823" s="184"/>
      <c r="C1823" s="133"/>
      <c r="D1823" s="184"/>
      <c r="E1823" s="133"/>
      <c r="F1823" s="133"/>
      <c r="G1823" s="184"/>
      <c r="H1823" s="133"/>
      <c r="I1823" s="133"/>
      <c r="J1823" s="184"/>
      <c r="K1823" s="133"/>
      <c r="L1823" s="133"/>
      <c r="M1823" s="184"/>
      <c r="N1823" s="133"/>
      <c r="O1823" s="133"/>
      <c r="P1823" s="184"/>
      <c r="Q1823" s="133"/>
      <c r="R1823" s="184"/>
      <c r="S1823" s="133"/>
      <c r="T1823" s="133"/>
      <c r="U1823" s="133"/>
      <c r="V1823" s="133"/>
      <c r="W1823" s="184"/>
      <c r="X1823" s="133"/>
      <c r="Y1823" s="133"/>
      <c r="AB1823" s="134" t="s">
        <v>6911</v>
      </c>
      <c r="AC1823" s="146" t="e" cm="1">
        <f t="array" ref="AC1823">_xlfn.TEXTSPLIT(H1823,CHAR(10))</f>
        <v>#VALUE!</v>
      </c>
      <c r="AD1823" s="146"/>
      <c r="AE1823" s="146" t="e">
        <v>#VALUE!</v>
      </c>
      <c r="AG1823" s="134" t="e" cm="1" vm="1">
        <f t="array" ref="AG1823">_xlfn.TEXTJOIN(",",TRUE,_xlfn._xlws.FILTER(市町村コード!$B$2:$B$186,ISNUMBER(SEARCH(市町村コード!$B$2:$B$186,K1823))))</f>
        <v>#VALUE!</v>
      </c>
      <c r="AH1823" s="134" t="e" vm="1">
        <v>#VALUE!</v>
      </c>
      <c r="AI1823" s="134" t="str">
        <f t="shared" si="56"/>
        <v/>
      </c>
      <c r="AJ1823" s="134" t="str">
        <f t="shared" si="57"/>
        <v/>
      </c>
      <c r="AK1823" s="134" t="s">
        <v>6911</v>
      </c>
      <c r="AO1823" s="133"/>
      <c r="AP1823" s="134" t="e" cm="1">
        <f t="array" ref="AP1823">_xlfn.TEXTSPLIT(AO1823,CHAR(10))</f>
        <v>#VALUE!</v>
      </c>
      <c r="BM1823" s="134" t="e">
        <v>#VALUE!</v>
      </c>
    </row>
    <row r="1824" spans="1:75" ht="0.95" customHeight="1">
      <c r="A1824" s="133"/>
      <c r="B1824" s="183"/>
      <c r="C1824" s="183"/>
      <c r="D1824" s="183"/>
      <c r="E1824" s="183"/>
      <c r="F1824" s="183"/>
      <c r="G1824" s="183"/>
      <c r="H1824" s="183"/>
      <c r="I1824" s="183"/>
      <c r="J1824" s="183"/>
      <c r="K1824" s="183"/>
      <c r="L1824" s="183"/>
      <c r="M1824" s="183"/>
      <c r="N1824" s="183"/>
      <c r="O1824" s="183"/>
      <c r="P1824" s="183"/>
      <c r="Q1824" s="183"/>
      <c r="R1824" s="183"/>
      <c r="S1824" s="183"/>
      <c r="T1824" s="183"/>
      <c r="U1824" s="183"/>
      <c r="V1824" s="183"/>
      <c r="W1824" s="133"/>
      <c r="X1824" s="133"/>
      <c r="Y1824" s="133"/>
      <c r="AB1824" s="134" t="s">
        <v>6911</v>
      </c>
      <c r="AC1824" s="146" t="e" cm="1">
        <f t="array" ref="AC1824">_xlfn.TEXTSPLIT(H1824,CHAR(10))</f>
        <v>#VALUE!</v>
      </c>
      <c r="AD1824" s="146"/>
      <c r="AE1824" s="146" t="e">
        <v>#VALUE!</v>
      </c>
      <c r="AG1824" s="134" t="e" cm="1" vm="1">
        <f t="array" ref="AG1824">_xlfn.TEXTJOIN(",",TRUE,_xlfn._xlws.FILTER(市町村コード!$B$2:$B$186,ISNUMBER(SEARCH(市町村コード!$B$2:$B$186,K1824))))</f>
        <v>#VALUE!</v>
      </c>
      <c r="AH1824" s="134" t="e" vm="1">
        <v>#VALUE!</v>
      </c>
      <c r="AI1824" s="134" t="str">
        <f t="shared" si="56"/>
        <v/>
      </c>
      <c r="AJ1824" s="134" t="str">
        <f t="shared" si="57"/>
        <v/>
      </c>
      <c r="AK1824" s="134" t="s">
        <v>6911</v>
      </c>
      <c r="AP1824" s="134" t="e" cm="1">
        <f t="array" ref="AP1824">_xlfn.TEXTSPLIT(AO1824,CHAR(10))</f>
        <v>#VALUE!</v>
      </c>
      <c r="BM1824" s="134" t="e">
        <v>#VALUE!</v>
      </c>
    </row>
    <row r="1825" spans="1:75" ht="60" customHeight="1">
      <c r="A1825" s="133"/>
      <c r="B1825" s="133"/>
      <c r="C1825" s="133"/>
      <c r="D1825" s="133"/>
      <c r="E1825" s="133"/>
      <c r="F1825" s="133"/>
      <c r="G1825" s="133"/>
      <c r="H1825" s="133"/>
      <c r="I1825" s="133"/>
      <c r="J1825" s="133"/>
      <c r="K1825" s="133"/>
      <c r="L1825" s="133"/>
      <c r="M1825" s="133"/>
      <c r="N1825" s="133"/>
      <c r="O1825" s="133"/>
      <c r="P1825" s="133"/>
      <c r="Q1825" s="133"/>
      <c r="R1825" s="133"/>
      <c r="S1825" s="133"/>
      <c r="T1825" s="133"/>
      <c r="U1825" s="133"/>
      <c r="V1825" s="133"/>
      <c r="W1825" s="133"/>
      <c r="X1825" s="133"/>
      <c r="Y1825" s="133"/>
      <c r="AB1825" s="134" t="s">
        <v>6911</v>
      </c>
      <c r="AC1825" s="146" t="e" cm="1">
        <f t="array" ref="AC1825">_xlfn.TEXTSPLIT(H1825,CHAR(10))</f>
        <v>#VALUE!</v>
      </c>
      <c r="AD1825" s="146"/>
      <c r="AE1825" s="146" t="e">
        <v>#VALUE!</v>
      </c>
      <c r="AG1825" s="134" t="e" cm="1" vm="1">
        <f t="array" ref="AG1825">_xlfn.TEXTJOIN(",",TRUE,_xlfn._xlws.FILTER(市町村コード!$B$2:$B$186,ISNUMBER(SEARCH(市町村コード!$B$2:$B$186,K1825))))</f>
        <v>#VALUE!</v>
      </c>
      <c r="AH1825" s="134" t="e" vm="1">
        <v>#VALUE!</v>
      </c>
      <c r="AI1825" s="134" t="str">
        <f t="shared" si="56"/>
        <v/>
      </c>
      <c r="AJ1825" s="134" t="str">
        <f t="shared" si="57"/>
        <v/>
      </c>
      <c r="AK1825" s="134" t="s">
        <v>6911</v>
      </c>
      <c r="AO1825" s="133"/>
      <c r="AP1825" s="134" t="e" cm="1">
        <f t="array" ref="AP1825">_xlfn.TEXTSPLIT(AO1825,CHAR(10))</f>
        <v>#VALUE!</v>
      </c>
      <c r="BM1825" s="134" t="e">
        <v>#VALUE!</v>
      </c>
    </row>
    <row r="1826" spans="1:75" ht="12" customHeight="1">
      <c r="A1826" s="133"/>
      <c r="B1826" s="133"/>
      <c r="C1826" s="133"/>
      <c r="D1826" s="133"/>
      <c r="E1826" s="133"/>
      <c r="F1826" s="133"/>
      <c r="G1826" s="133"/>
      <c r="H1826" s="133"/>
      <c r="I1826" s="133"/>
      <c r="J1826" s="133"/>
      <c r="K1826" s="133"/>
      <c r="L1826" s="133"/>
      <c r="M1826" s="133"/>
      <c r="N1826" s="133"/>
      <c r="O1826" s="133"/>
      <c r="P1826" s="133"/>
      <c r="Q1826" s="133"/>
      <c r="R1826" s="133"/>
      <c r="S1826" s="133"/>
      <c r="T1826" s="133"/>
      <c r="U1826" s="133"/>
      <c r="V1826" s="133"/>
      <c r="W1826" s="133"/>
      <c r="X1826" s="133"/>
      <c r="Y1826" s="133"/>
      <c r="AB1826" s="134" t="s">
        <v>6911</v>
      </c>
      <c r="AC1826" s="146" t="e" cm="1">
        <f t="array" ref="AC1826">_xlfn.TEXTSPLIT(H1826,CHAR(10))</f>
        <v>#VALUE!</v>
      </c>
      <c r="AD1826" s="146"/>
      <c r="AE1826" s="146" t="e">
        <v>#VALUE!</v>
      </c>
      <c r="AG1826" s="134" t="e" cm="1" vm="1">
        <f t="array" ref="AG1826">_xlfn.TEXTJOIN(",",TRUE,_xlfn._xlws.FILTER(市町村コード!$B$2:$B$186,ISNUMBER(SEARCH(市町村コード!$B$2:$B$186,K1826))))</f>
        <v>#VALUE!</v>
      </c>
      <c r="AH1826" s="134" t="e" vm="1">
        <v>#VALUE!</v>
      </c>
      <c r="AI1826" s="134" t="str">
        <f t="shared" si="56"/>
        <v/>
      </c>
      <c r="AJ1826" s="134" t="str">
        <f t="shared" si="57"/>
        <v/>
      </c>
      <c r="AK1826" s="134" t="s">
        <v>6911</v>
      </c>
      <c r="AO1826" s="133"/>
      <c r="AP1826" s="134" t="e" cm="1">
        <f t="array" ref="AP1826">_xlfn.TEXTSPLIT(AO1826,CHAR(10))</f>
        <v>#VALUE!</v>
      </c>
      <c r="BM1826" s="134" t="e">
        <v>#VALUE!</v>
      </c>
    </row>
    <row r="1827" spans="1:75" ht="8.1" customHeight="1">
      <c r="A1827" s="133"/>
      <c r="B1827" s="133"/>
      <c r="C1827" s="133"/>
      <c r="D1827" s="133"/>
      <c r="E1827" s="133"/>
      <c r="F1827" s="133"/>
      <c r="G1827" s="133"/>
      <c r="H1827" s="133"/>
      <c r="I1827" s="178" t="s">
        <v>476</v>
      </c>
      <c r="J1827" s="178"/>
      <c r="K1827" s="178"/>
      <c r="L1827" s="133"/>
      <c r="M1827" s="133"/>
      <c r="N1827" s="133"/>
      <c r="O1827" s="133"/>
      <c r="P1827" s="133"/>
      <c r="Q1827" s="133"/>
      <c r="R1827" s="133"/>
      <c r="S1827" s="133"/>
      <c r="T1827" s="133"/>
      <c r="U1827" s="133"/>
      <c r="V1827" s="133"/>
      <c r="W1827" s="133"/>
      <c r="X1827" s="133"/>
      <c r="Y1827" s="133"/>
      <c r="AB1827" s="134" t="s">
        <v>6911</v>
      </c>
      <c r="AC1827" s="146" t="e" cm="1">
        <f t="array" ref="AC1827">_xlfn.TEXTSPLIT(H1827,CHAR(10))</f>
        <v>#VALUE!</v>
      </c>
      <c r="AD1827" s="146"/>
      <c r="AE1827" s="146" t="e">
        <v>#VALUE!</v>
      </c>
      <c r="AG1827" s="134" t="e" cm="1" vm="1">
        <f t="array" ref="AG1827">_xlfn.TEXTJOIN(",",TRUE,_xlfn._xlws.FILTER(市町村コード!$B$2:$B$186,ISNUMBER(SEARCH(市町村コード!$B$2:$B$186,K1827))))</f>
        <v>#VALUE!</v>
      </c>
      <c r="AH1827" s="134" t="e" vm="1">
        <v>#VALUE!</v>
      </c>
      <c r="AI1827" s="134" t="str">
        <f t="shared" si="56"/>
        <v/>
      </c>
      <c r="AJ1827" s="134" t="str">
        <f t="shared" si="57"/>
        <v/>
      </c>
      <c r="AK1827" s="134" t="s">
        <v>6911</v>
      </c>
      <c r="AO1827" s="133"/>
      <c r="AP1827" s="134" t="e" cm="1">
        <f t="array" ref="AP1827">_xlfn.TEXTSPLIT(AO1827,CHAR(10))</f>
        <v>#VALUE!</v>
      </c>
      <c r="BM1827" s="134" t="e">
        <v>#VALUE!</v>
      </c>
    </row>
    <row r="1828" spans="1:75" ht="12" customHeight="1">
      <c r="A1828" s="133"/>
      <c r="B1828" s="179"/>
      <c r="C1828" s="179"/>
      <c r="D1828" s="179"/>
      <c r="E1828" s="179"/>
      <c r="F1828" s="133"/>
      <c r="G1828" s="133"/>
      <c r="H1828" s="133"/>
      <c r="I1828" s="178"/>
      <c r="J1828" s="178"/>
      <c r="K1828" s="178"/>
      <c r="L1828" s="133"/>
      <c r="M1828" s="133"/>
      <c r="N1828" s="133"/>
      <c r="O1828" s="133"/>
      <c r="P1828" s="133"/>
      <c r="Q1828" s="133"/>
      <c r="R1828" s="133"/>
      <c r="S1828" s="133"/>
      <c r="T1828" s="133"/>
      <c r="U1828" s="133"/>
      <c r="V1828" s="133"/>
      <c r="W1828" s="133"/>
      <c r="X1828" s="133"/>
      <c r="Y1828" s="133"/>
      <c r="AB1828" s="134" t="s">
        <v>6911</v>
      </c>
      <c r="AC1828" s="146" t="e" cm="1">
        <f t="array" ref="AC1828">_xlfn.TEXTSPLIT(H1828,CHAR(10))</f>
        <v>#VALUE!</v>
      </c>
      <c r="AD1828" s="146"/>
      <c r="AE1828" s="146" t="e">
        <v>#VALUE!</v>
      </c>
      <c r="AG1828" s="134" t="e" cm="1" vm="1">
        <f t="array" ref="AG1828">_xlfn.TEXTJOIN(",",TRUE,_xlfn._xlws.FILTER(市町村コード!$B$2:$B$186,ISNUMBER(SEARCH(市町村コード!$B$2:$B$186,K1828))))</f>
        <v>#VALUE!</v>
      </c>
      <c r="AH1828" s="134" t="e" vm="1">
        <v>#VALUE!</v>
      </c>
      <c r="AI1828" s="134" t="str">
        <f t="shared" si="56"/>
        <v/>
      </c>
      <c r="AJ1828" s="134" t="str">
        <f t="shared" si="57"/>
        <v/>
      </c>
      <c r="AK1828" s="134" t="s">
        <v>6911</v>
      </c>
      <c r="AO1828" s="133"/>
      <c r="AP1828" s="134" t="e" cm="1">
        <f t="array" ref="AP1828">_xlfn.TEXTSPLIT(AO1828,CHAR(10))</f>
        <v>#VALUE!</v>
      </c>
      <c r="BM1828" s="134" t="e">
        <v>#VALUE!</v>
      </c>
    </row>
    <row r="1829" spans="1:75" ht="14.1" customHeight="1">
      <c r="A1829" s="133"/>
      <c r="B1829" s="133"/>
      <c r="C1829" s="180" t="s">
        <v>477</v>
      </c>
      <c r="D1829" s="180"/>
      <c r="E1829" s="180"/>
      <c r="F1829" s="180"/>
      <c r="G1829" s="180"/>
      <c r="H1829" s="180"/>
      <c r="I1829" s="180"/>
      <c r="J1829" s="180"/>
      <c r="K1829" s="180"/>
      <c r="L1829" s="133"/>
      <c r="M1829" s="133"/>
      <c r="N1829" s="133"/>
      <c r="O1829" s="181" t="s">
        <v>478</v>
      </c>
      <c r="P1829" s="181"/>
      <c r="Q1829" s="181"/>
      <c r="R1829" s="181"/>
      <c r="S1829" s="181"/>
      <c r="T1829" s="135" t="s">
        <v>1294</v>
      </c>
      <c r="U1829" s="136" t="s">
        <v>480</v>
      </c>
      <c r="V1829" s="133"/>
      <c r="W1829" s="133"/>
      <c r="X1829" s="133"/>
      <c r="Y1829" s="133"/>
      <c r="AB1829" s="134" t="s">
        <v>6911</v>
      </c>
      <c r="AC1829" s="146" t="e" cm="1">
        <f t="array" ref="AC1829">_xlfn.TEXTSPLIT(H1829,CHAR(10))</f>
        <v>#VALUE!</v>
      </c>
      <c r="AD1829" s="146"/>
      <c r="AE1829" s="146" t="e">
        <v>#VALUE!</v>
      </c>
      <c r="AG1829" s="134" t="e" cm="1" vm="1">
        <f t="array" ref="AG1829">_xlfn.TEXTJOIN(",",TRUE,_xlfn._xlws.FILTER(市町村コード!$B$2:$B$186,ISNUMBER(SEARCH(市町村コード!$B$2:$B$186,K1829))))</f>
        <v>#VALUE!</v>
      </c>
      <c r="AH1829" s="134" t="e" vm="1">
        <v>#VALUE!</v>
      </c>
      <c r="AI1829" s="134" t="str">
        <f t="shared" si="56"/>
        <v/>
      </c>
      <c r="AJ1829" s="134" t="str">
        <f t="shared" si="57"/>
        <v/>
      </c>
      <c r="AK1829" s="134" t="s">
        <v>6911</v>
      </c>
      <c r="AP1829" s="134" t="e" cm="1">
        <f t="array" ref="AP1829">_xlfn.TEXTSPLIT(AO1829,CHAR(10))</f>
        <v>#VALUE!</v>
      </c>
      <c r="BM1829" s="134" t="e">
        <v>#VALUE!</v>
      </c>
    </row>
    <row r="1830" spans="1:75" ht="0.95" customHeight="1" thickBot="1">
      <c r="A1830" s="133"/>
      <c r="B1830" s="133"/>
      <c r="C1830" s="133"/>
      <c r="D1830" s="133"/>
      <c r="E1830" s="133"/>
      <c r="F1830" s="133"/>
      <c r="G1830" s="133"/>
      <c r="H1830" s="133"/>
      <c r="I1830" s="133"/>
      <c r="J1830" s="133"/>
      <c r="K1830" s="133"/>
      <c r="L1830" s="133"/>
      <c r="M1830" s="133"/>
      <c r="N1830" s="133"/>
      <c r="O1830" s="133"/>
      <c r="P1830" s="133"/>
      <c r="Q1830" s="133"/>
      <c r="R1830" s="133"/>
      <c r="S1830" s="133"/>
      <c r="T1830" s="133"/>
      <c r="U1830" s="133"/>
      <c r="V1830" s="133"/>
      <c r="W1830" s="133"/>
      <c r="X1830" s="133"/>
      <c r="Y1830" s="133"/>
      <c r="AB1830" s="134" t="s">
        <v>6911</v>
      </c>
      <c r="AC1830" s="146" t="e" cm="1">
        <f t="array" ref="AC1830">_xlfn.TEXTSPLIT(H1830,CHAR(10))</f>
        <v>#VALUE!</v>
      </c>
      <c r="AD1830" s="146"/>
      <c r="AE1830" s="146" t="e">
        <v>#VALUE!</v>
      </c>
      <c r="AG1830" s="134" t="e" cm="1" vm="1">
        <f t="array" ref="AG1830">_xlfn.TEXTJOIN(",",TRUE,_xlfn._xlws.FILTER(市町村コード!$B$2:$B$186,ISNUMBER(SEARCH(市町村コード!$B$2:$B$186,K1830))))</f>
        <v>#VALUE!</v>
      </c>
      <c r="AH1830" s="134" t="e" vm="1">
        <v>#VALUE!</v>
      </c>
      <c r="AI1830" s="134" t="str">
        <f t="shared" si="56"/>
        <v/>
      </c>
      <c r="AJ1830" s="134" t="str">
        <f t="shared" si="57"/>
        <v/>
      </c>
      <c r="AK1830" s="134" t="s">
        <v>6911</v>
      </c>
      <c r="AO1830" s="133"/>
      <c r="AP1830" s="134" t="e" cm="1">
        <f t="array" ref="AP1830">_xlfn.TEXTSPLIT(AO1830,CHAR(10))</f>
        <v>#VALUE!</v>
      </c>
      <c r="BM1830" s="134" t="e">
        <v>#VALUE!</v>
      </c>
    </row>
    <row r="1831" spans="1:75" ht="0.95" customHeight="1">
      <c r="A1831" s="133"/>
      <c r="B1831" s="176"/>
      <c r="C1831" s="176"/>
      <c r="D1831" s="176"/>
      <c r="E1831" s="176"/>
      <c r="F1831" s="176"/>
      <c r="G1831" s="176"/>
      <c r="H1831" s="176"/>
      <c r="I1831" s="176"/>
      <c r="J1831" s="176"/>
      <c r="K1831" s="176"/>
      <c r="L1831" s="176"/>
      <c r="M1831" s="176"/>
      <c r="N1831" s="176"/>
      <c r="O1831" s="176"/>
      <c r="P1831" s="176"/>
      <c r="Q1831" s="176"/>
      <c r="R1831" s="176"/>
      <c r="S1831" s="176"/>
      <c r="T1831" s="176"/>
      <c r="U1831" s="176"/>
      <c r="V1831" s="176"/>
      <c r="W1831" s="176"/>
      <c r="X1831" s="133"/>
      <c r="Y1831" s="133"/>
      <c r="AB1831" s="134" t="s">
        <v>6911</v>
      </c>
      <c r="AC1831" s="146" t="e" cm="1">
        <f t="array" ref="AC1831">_xlfn.TEXTSPLIT(H1831,CHAR(10))</f>
        <v>#VALUE!</v>
      </c>
      <c r="AD1831" s="146"/>
      <c r="AE1831" s="146" t="e">
        <v>#VALUE!</v>
      </c>
      <c r="AG1831" s="134" t="e" cm="1" vm="1">
        <f t="array" ref="AG1831">_xlfn.TEXTJOIN(",",TRUE,_xlfn._xlws.FILTER(市町村コード!$B$2:$B$186,ISNUMBER(SEARCH(市町村コード!$B$2:$B$186,K1831))))</f>
        <v>#VALUE!</v>
      </c>
      <c r="AH1831" s="134" t="e" vm="1">
        <v>#VALUE!</v>
      </c>
      <c r="AI1831" s="134" t="str">
        <f t="shared" si="56"/>
        <v/>
      </c>
      <c r="AJ1831" s="134" t="str">
        <f t="shared" si="57"/>
        <v/>
      </c>
      <c r="AK1831" s="134" t="s">
        <v>6911</v>
      </c>
      <c r="AP1831" s="134" t="e" cm="1">
        <f t="array" ref="AP1831">_xlfn.TEXTSPLIT(AO1831,CHAR(10))</f>
        <v>#VALUE!</v>
      </c>
      <c r="BM1831" s="134" t="e">
        <v>#VALUE!</v>
      </c>
    </row>
    <row r="1832" spans="1:75" ht="15.95" customHeight="1" thickBot="1">
      <c r="A1832" s="133"/>
      <c r="B1832" s="137"/>
      <c r="C1832" s="138" t="s">
        <v>481</v>
      </c>
      <c r="D1832" s="137"/>
      <c r="E1832" s="177" t="s">
        <v>482</v>
      </c>
      <c r="F1832" s="177"/>
      <c r="G1832" s="137"/>
      <c r="H1832" s="177" t="s">
        <v>483</v>
      </c>
      <c r="I1832" s="177"/>
      <c r="J1832" s="137"/>
      <c r="K1832" s="177" t="s">
        <v>484</v>
      </c>
      <c r="L1832" s="177"/>
      <c r="M1832" s="137"/>
      <c r="N1832" s="177" t="s">
        <v>485</v>
      </c>
      <c r="O1832" s="177"/>
      <c r="P1832" s="137"/>
      <c r="Q1832" s="139" t="s">
        <v>486</v>
      </c>
      <c r="R1832" s="137"/>
      <c r="S1832" s="177" t="s">
        <v>487</v>
      </c>
      <c r="T1832" s="177"/>
      <c r="U1832" s="177"/>
      <c r="V1832" s="177"/>
      <c r="W1832" s="137"/>
      <c r="X1832" s="133"/>
      <c r="Y1832" s="133"/>
      <c r="AB1832" s="134" t="s">
        <v>482</v>
      </c>
      <c r="AC1832" s="146" t="str" cm="1">
        <f t="array" ref="AC1832">_xlfn.TEXTSPLIT(H1832,CHAR(10))</f>
        <v>事業者名/事業所名</v>
      </c>
      <c r="AD1832" s="146"/>
      <c r="AE1832" s="146" t="s">
        <v>483</v>
      </c>
      <c r="AG1832" s="134" t="e" cm="1" vm="1">
        <f t="array" ref="AG1832">_xlfn.TEXTJOIN(",",TRUE,_xlfn._xlws.FILTER(市町村コード!$B$2:$B$186,ISNUMBER(SEARCH(市町村コード!$B$2:$B$186,K1832))))</f>
        <v>#VALUE!</v>
      </c>
      <c r="AH1832" s="134" t="e" vm="1">
        <v>#VALUE!</v>
      </c>
      <c r="AI1832" s="134" t="str">
        <f t="shared" si="56"/>
        <v/>
      </c>
      <c r="AJ1832" s="134" t="str">
        <f t="shared" si="57"/>
        <v>事業所所在地</v>
      </c>
      <c r="AK1832" s="134" t="s">
        <v>484</v>
      </c>
      <c r="AO1832" s="139" t="s">
        <v>486</v>
      </c>
      <c r="AP1832" s="134" t="str" cm="1">
        <f t="array" ref="AP1832">_xlfn.TEXTSPLIT(AO1832,CHAR(10))</f>
        <v>受理番号</v>
      </c>
      <c r="BM1832" s="134" t="s">
        <v>486</v>
      </c>
    </row>
    <row r="1833" spans="1:75" ht="138" customHeight="1" thickBot="1">
      <c r="A1833" s="133"/>
      <c r="B1833" s="184"/>
      <c r="C1833" s="140" t="s">
        <v>5042</v>
      </c>
      <c r="D1833" s="184"/>
      <c r="E1833" s="174" t="s">
        <v>5043</v>
      </c>
      <c r="F1833" s="174"/>
      <c r="G1833" s="184"/>
      <c r="H1833" s="175" t="s">
        <v>5044</v>
      </c>
      <c r="I1833" s="175"/>
      <c r="J1833" s="184"/>
      <c r="K1833" s="175" t="s">
        <v>5045</v>
      </c>
      <c r="L1833" s="175"/>
      <c r="M1833" s="184"/>
      <c r="N1833" s="182" t="s">
        <v>5046</v>
      </c>
      <c r="O1833" s="182"/>
      <c r="P1833" s="184"/>
      <c r="Q1833" s="141" t="s">
        <v>5047</v>
      </c>
      <c r="R1833" s="184"/>
      <c r="S1833" s="173" t="s">
        <v>5048</v>
      </c>
      <c r="T1833" s="173"/>
      <c r="U1833" s="173"/>
      <c r="V1833" s="173"/>
      <c r="W1833" s="184"/>
      <c r="X1833" s="133"/>
      <c r="Y1833" s="133"/>
      <c r="AB1833" s="134" t="s">
        <v>9769</v>
      </c>
      <c r="AC1833" s="146" t="str" cm="1">
        <f t="array" ref="AC1833:AD1833">_xlfn.TEXTSPLIT(H1833,CHAR(10))</f>
        <v>株式会社シーユーシー・ホスピス</v>
      </c>
      <c r="AD1833" s="146" t="str">
        <v>看護クラーク旭川神楽</v>
      </c>
      <c r="AE1833" s="146" t="s">
        <v>7819</v>
      </c>
      <c r="AF1833" s="134" t="s">
        <v>8727</v>
      </c>
      <c r="AG1833" s="134" t="str" cm="1">
        <f t="array" ref="AG1833">_xlfn.TEXTJOIN(",",TRUE,_xlfn._xlws.FILTER(市町村コード!$B$2:$B$186,ISNUMBER(SEARCH(市町村コード!$B$2:$B$186,K1833))))</f>
        <v>旭川市</v>
      </c>
      <c r="AH1833" s="134" t="s">
        <v>6715</v>
      </c>
      <c r="AI1833" s="134" t="str">
        <f t="shared" si="56"/>
        <v xml:space="preserve">
旭川市神楽３条１２丁目１番４５号</v>
      </c>
      <c r="AJ1833" s="134" t="str">
        <f t="shared" si="57"/>
        <v>〒070－8003</v>
      </c>
      <c r="AK1833" s="134" t="s">
        <v>7303</v>
      </c>
      <c r="AO1833" s="142" t="s">
        <v>5047</v>
      </c>
      <c r="AP1833" s="134" t="str" cm="1">
        <f t="array" ref="AP1833:AZ1833">_xlfn.TEXTSPLIT(AO1833,CHAR(10))</f>
        <v>( 訪看23 )第   1112 号</v>
      </c>
      <c r="AQ1833" s="134" t="str">
        <v>( 訪看24 )第   1044 号</v>
      </c>
      <c r="AR1833" s="134" t="str">
        <v>( 訪看25 )第   1124 号</v>
      </c>
      <c r="AS1833" s="134" t="str">
        <v>( 訪看34 )第    323 号</v>
      </c>
      <c r="AT1833" s="134" t="str">
        <v>( 訪看35 )第     74 号</v>
      </c>
      <c r="AU1833" s="134" t="str">
        <v>( 訪看36 )第     22 号</v>
      </c>
      <c r="AV1833" s="134" t="str">
        <v>( 訪ベⅠ１ )第    375 号</v>
      </c>
      <c r="AW1833" s="134" t="str">
        <v>( 訪ベⅠ１注 )第    317 号</v>
      </c>
      <c r="AX1833" s="134" t="str">
        <v>( 訪ベⅡ１８ )第     30 号</v>
      </c>
      <c r="AY1833" s="134" t="str">
        <v>( 訪ベⅡ１８注 )第     13 号</v>
      </c>
      <c r="AZ1833" s="134" t="str">
        <v>( 訪看41 )第    374 号</v>
      </c>
      <c r="BM1833" s="134" t="s">
        <v>14280</v>
      </c>
      <c r="BN1833" s="134" t="s">
        <v>14281</v>
      </c>
      <c r="BO1833" s="134" t="s">
        <v>14282</v>
      </c>
      <c r="BP1833" s="134" t="s">
        <v>14283</v>
      </c>
      <c r="BQ1833" s="134" t="s">
        <v>14284</v>
      </c>
      <c r="BR1833" s="134" t="s">
        <v>14285</v>
      </c>
      <c r="BS1833" s="134" t="s">
        <v>14286</v>
      </c>
      <c r="BT1833" s="134" t="s">
        <v>14287</v>
      </c>
      <c r="BU1833" s="134" t="s">
        <v>14288</v>
      </c>
      <c r="BV1833" s="134" t="s">
        <v>14289</v>
      </c>
      <c r="BW1833" s="134" t="s">
        <v>14290</v>
      </c>
    </row>
    <row r="1834" spans="1:75" ht="66" customHeight="1" thickBot="1">
      <c r="A1834" s="133"/>
      <c r="B1834" s="184"/>
      <c r="C1834" s="140" t="s">
        <v>5049</v>
      </c>
      <c r="D1834" s="184"/>
      <c r="E1834" s="174" t="s">
        <v>5050</v>
      </c>
      <c r="F1834" s="174"/>
      <c r="G1834" s="184"/>
      <c r="H1834" s="175" t="s">
        <v>5051</v>
      </c>
      <c r="I1834" s="175"/>
      <c r="J1834" s="184"/>
      <c r="K1834" s="175" t="s">
        <v>5052</v>
      </c>
      <c r="L1834" s="175"/>
      <c r="M1834" s="184"/>
      <c r="N1834" s="182" t="s">
        <v>5053</v>
      </c>
      <c r="O1834" s="182"/>
      <c r="P1834" s="184"/>
      <c r="Q1834" s="141" t="s">
        <v>5054</v>
      </c>
      <c r="R1834" s="184"/>
      <c r="S1834" s="173" t="s">
        <v>5055</v>
      </c>
      <c r="T1834" s="173"/>
      <c r="U1834" s="173"/>
      <c r="V1834" s="173"/>
      <c r="W1834" s="184"/>
      <c r="X1834" s="133"/>
      <c r="Y1834" s="133"/>
      <c r="AB1834" s="134" t="s">
        <v>9770</v>
      </c>
      <c r="AC1834" s="146" t="str" cm="1">
        <f t="array" ref="AC1834:AD1834">_xlfn.TEXTSPLIT(H1834,CHAR(10))</f>
        <v>特定非営利活動法人あさひかわナースハーモニー</v>
      </c>
      <c r="AD1834" s="146" t="str">
        <v>訪問看護ステーション凪とくも</v>
      </c>
      <c r="AE1834" s="146" t="s">
        <v>8728</v>
      </c>
      <c r="AF1834" s="134" t="s">
        <v>8729</v>
      </c>
      <c r="AG1834" s="134" t="str" cm="1">
        <f t="array" ref="AG1834">_xlfn.TEXTJOIN(",",TRUE,_xlfn._xlws.FILTER(市町村コード!$B$2:$B$186,ISNUMBER(SEARCH(市町村コード!$B$2:$B$186,K1834))))</f>
        <v>旭川市</v>
      </c>
      <c r="AH1834" s="134" t="s">
        <v>6715</v>
      </c>
      <c r="AI1834" s="134" t="str">
        <f t="shared" si="56"/>
        <v xml:space="preserve">
旭川市８条通８丁目４１－３４ウィンザー８・８　１０１号室</v>
      </c>
      <c r="AJ1834" s="134" t="str">
        <f t="shared" si="57"/>
        <v>〒070－0038</v>
      </c>
      <c r="AK1834" s="134" t="s">
        <v>7347</v>
      </c>
      <c r="AO1834" s="142" t="s">
        <v>5054</v>
      </c>
      <c r="AP1834" s="134" t="str" cm="1">
        <f t="array" ref="AP1834:AU1834">_xlfn.TEXTSPLIT(AO1834,CHAR(10))</f>
        <v>( 訪看10 )第    747 号</v>
      </c>
      <c r="AQ1834" s="134" t="str">
        <v>( 訪看23 )第   1168 号</v>
      </c>
      <c r="AR1834" s="134" t="str">
        <v>( 訪看24 )第   1078 号</v>
      </c>
      <c r="AS1834" s="134" t="str">
        <v>( 訪看25 )第   1161 号</v>
      </c>
      <c r="AT1834" s="134" t="str">
        <v>( 訪ベⅠ１注 )第    406 号</v>
      </c>
      <c r="AU1834" s="134" t="str">
        <v>( 訪看41 )第    418 号</v>
      </c>
      <c r="BM1834" s="134" t="s">
        <v>14291</v>
      </c>
      <c r="BN1834" s="134" t="s">
        <v>14292</v>
      </c>
      <c r="BO1834" s="134" t="s">
        <v>14293</v>
      </c>
      <c r="BP1834" s="134" t="s">
        <v>14294</v>
      </c>
      <c r="BQ1834" s="134" t="s">
        <v>14295</v>
      </c>
      <c r="BR1834" s="134" t="s">
        <v>14296</v>
      </c>
    </row>
    <row r="1835" spans="1:75" ht="93" customHeight="1" thickBot="1">
      <c r="A1835" s="133"/>
      <c r="B1835" s="184"/>
      <c r="C1835" s="140" t="s">
        <v>5056</v>
      </c>
      <c r="D1835" s="184"/>
      <c r="E1835" s="174" t="s">
        <v>5057</v>
      </c>
      <c r="F1835" s="174"/>
      <c r="G1835" s="184"/>
      <c r="H1835" s="175" t="s">
        <v>5058</v>
      </c>
      <c r="I1835" s="175"/>
      <c r="J1835" s="184"/>
      <c r="K1835" s="175" t="s">
        <v>5059</v>
      </c>
      <c r="L1835" s="175"/>
      <c r="M1835" s="184"/>
      <c r="N1835" s="182" t="s">
        <v>5060</v>
      </c>
      <c r="O1835" s="182"/>
      <c r="P1835" s="184"/>
      <c r="Q1835" s="141" t="s">
        <v>5061</v>
      </c>
      <c r="R1835" s="184"/>
      <c r="S1835" s="173" t="s">
        <v>5062</v>
      </c>
      <c r="T1835" s="173"/>
      <c r="U1835" s="173"/>
      <c r="V1835" s="173"/>
      <c r="W1835" s="184"/>
      <c r="X1835" s="133"/>
      <c r="Y1835" s="133"/>
      <c r="AB1835" s="134" t="s">
        <v>9771</v>
      </c>
      <c r="AC1835" s="146" t="str" cm="1">
        <f t="array" ref="AC1835:AD1835">_xlfn.TEXTSPLIT(H1835,CHAR(10))</f>
        <v>合同会社ＲａｓｉＱ</v>
      </c>
      <c r="AD1835" s="146" t="str">
        <v>訪問看護ステーションＲａｓｉＱ</v>
      </c>
      <c r="AE1835" s="146" t="s">
        <v>8730</v>
      </c>
      <c r="AF1835" s="134" t="s">
        <v>8731</v>
      </c>
      <c r="AG1835" s="134" t="str" cm="1">
        <f t="array" ref="AG1835">_xlfn.TEXTJOIN(",",TRUE,_xlfn._xlws.FILTER(市町村コード!$B$2:$B$186,ISNUMBER(SEARCH(市町村コード!$B$2:$B$186,K1835))))</f>
        <v>旭川市</v>
      </c>
      <c r="AH1835" s="134" t="s">
        <v>6715</v>
      </c>
      <c r="AI1835" s="134" t="str">
        <f t="shared" si="56"/>
        <v xml:space="preserve">
旭川市神居１条９丁目１－１２リバーサイド神居２０３</v>
      </c>
      <c r="AJ1835" s="134" t="str">
        <f t="shared" si="57"/>
        <v>〒070－8011</v>
      </c>
      <c r="AK1835" s="134" t="s">
        <v>7348</v>
      </c>
      <c r="AO1835" s="142" t="s">
        <v>5061</v>
      </c>
      <c r="AP1835" s="134" t="str" cm="1">
        <f t="array" ref="AP1835:AX1835">_xlfn.TEXTSPLIT(AO1835,CHAR(10))</f>
        <v>( 訪看10 )第    743 号</v>
      </c>
      <c r="AQ1835" s="134" t="str">
        <v>( 訪看23 )第   1199 号</v>
      </c>
      <c r="AR1835" s="134" t="str">
        <v>( 訪看24 )第   1070 号</v>
      </c>
      <c r="AS1835" s="134" t="str">
        <v>( 訪看25 )第   1154 号</v>
      </c>
      <c r="AT1835" s="134" t="str">
        <v>( 訪看27 )第    433 号</v>
      </c>
      <c r="AU1835" s="134" t="str">
        <v>( 訪看28 )第    287 号</v>
      </c>
      <c r="AV1835" s="134" t="str">
        <v>( 訪看34 )第    370 号</v>
      </c>
      <c r="AW1835" s="134" t="str">
        <v>( 訪ベⅠ１ )第    637 号</v>
      </c>
      <c r="AX1835" s="134" t="str">
        <v>( 訪看41 )第    411 号</v>
      </c>
      <c r="BM1835" s="134" t="s">
        <v>14297</v>
      </c>
      <c r="BN1835" s="134" t="s">
        <v>14298</v>
      </c>
      <c r="BO1835" s="134" t="s">
        <v>14299</v>
      </c>
      <c r="BP1835" s="134" t="s">
        <v>14300</v>
      </c>
      <c r="BQ1835" s="134" t="s">
        <v>14301</v>
      </c>
      <c r="BR1835" s="134" t="s">
        <v>14302</v>
      </c>
      <c r="BS1835" s="134" t="s">
        <v>14303</v>
      </c>
      <c r="BT1835" s="134" t="s">
        <v>14304</v>
      </c>
      <c r="BU1835" s="134" t="s">
        <v>14305</v>
      </c>
    </row>
    <row r="1836" spans="1:75" ht="120" customHeight="1" thickBot="1">
      <c r="A1836" s="133"/>
      <c r="B1836" s="184"/>
      <c r="C1836" s="140" t="s">
        <v>5063</v>
      </c>
      <c r="D1836" s="184"/>
      <c r="E1836" s="174" t="s">
        <v>5064</v>
      </c>
      <c r="F1836" s="174"/>
      <c r="G1836" s="184"/>
      <c r="H1836" s="175" t="s">
        <v>5065</v>
      </c>
      <c r="I1836" s="175"/>
      <c r="J1836" s="184"/>
      <c r="K1836" s="175" t="s">
        <v>5066</v>
      </c>
      <c r="L1836" s="175"/>
      <c r="M1836" s="184"/>
      <c r="N1836" s="182" t="s">
        <v>5067</v>
      </c>
      <c r="O1836" s="182"/>
      <c r="P1836" s="184"/>
      <c r="Q1836" s="141" t="s">
        <v>5068</v>
      </c>
      <c r="R1836" s="184"/>
      <c r="S1836" s="173" t="s">
        <v>5069</v>
      </c>
      <c r="T1836" s="173"/>
      <c r="U1836" s="173"/>
      <c r="V1836" s="173"/>
      <c r="W1836" s="184"/>
      <c r="X1836" s="133"/>
      <c r="Y1836" s="133"/>
      <c r="AB1836" s="134" t="s">
        <v>9772</v>
      </c>
      <c r="AC1836" s="146" t="str" cm="1">
        <f t="array" ref="AC1836:AD1836">_xlfn.TEXTSPLIT(H1836,CHAR(10))</f>
        <v>株式会社マイセルフ</v>
      </c>
      <c r="AD1836" s="146" t="str">
        <v>訪問看護ステーションマイセルフ</v>
      </c>
      <c r="AE1836" s="146" t="s">
        <v>8732</v>
      </c>
      <c r="AF1836" s="134" t="s">
        <v>8733</v>
      </c>
      <c r="AG1836" s="134" t="str" cm="1">
        <f t="array" ref="AG1836">_xlfn.TEXTJOIN(",",TRUE,_xlfn._xlws.FILTER(市町村コード!$B$2:$B$186,ISNUMBER(SEARCH(市町村コード!$B$2:$B$186,K1836))))</f>
        <v>旭川市</v>
      </c>
      <c r="AH1836" s="134" t="s">
        <v>6715</v>
      </c>
      <c r="AI1836" s="134" t="str">
        <f t="shared" si="56"/>
        <v xml:space="preserve">
旭川市豊岡１５条７丁目３番１８号豊岡１５．７ヒルズ３階</v>
      </c>
      <c r="AJ1836" s="134" t="str">
        <f t="shared" si="57"/>
        <v>〒078－8245</v>
      </c>
      <c r="AK1836" s="134" t="s">
        <v>7349</v>
      </c>
      <c r="AO1836" s="142" t="s">
        <v>5068</v>
      </c>
      <c r="AP1836" s="134" t="str" cm="1">
        <f t="array" ref="AP1836:AZ1836">_xlfn.TEXTSPLIT(AO1836,CHAR(10))</f>
        <v>( 訪看10 )第    745 号</v>
      </c>
      <c r="AQ1836" s="134" t="str">
        <v>( 訪看23 )第   1121 号</v>
      </c>
      <c r="AR1836" s="134" t="str">
        <v>( 訪看24 )第   1073 号</v>
      </c>
      <c r="AS1836" s="134" t="str">
        <v>( 訪看25 )第   1157 号</v>
      </c>
      <c r="AT1836" s="134" t="str">
        <v>( 訪看27 )第    434 号</v>
      </c>
      <c r="AU1836" s="134" t="str">
        <v>( 訪看28 )第    288 号</v>
      </c>
      <c r="AV1836" s="134" t="str">
        <v>( 訪看34 )第    419 号</v>
      </c>
      <c r="AW1836" s="134" t="str">
        <v>( 訪看37 )第     25 号</v>
      </c>
      <c r="AX1836" s="134" t="str">
        <v>( 訪ベⅠ１ )第    379 号</v>
      </c>
      <c r="AY1836" s="134" t="str">
        <v>( 訪ベⅠ１注 )第     50 号</v>
      </c>
      <c r="AZ1836" s="134" t="str">
        <v>( 訪看41 )第    414 号</v>
      </c>
      <c r="BM1836" s="134" t="s">
        <v>14306</v>
      </c>
      <c r="BN1836" s="134" t="s">
        <v>14307</v>
      </c>
      <c r="BO1836" s="134" t="s">
        <v>14308</v>
      </c>
      <c r="BP1836" s="134" t="s">
        <v>14309</v>
      </c>
      <c r="BQ1836" s="134" t="s">
        <v>14310</v>
      </c>
      <c r="BR1836" s="134" t="s">
        <v>14311</v>
      </c>
      <c r="BS1836" s="134" t="s">
        <v>14312</v>
      </c>
      <c r="BT1836" s="134" t="s">
        <v>14313</v>
      </c>
      <c r="BU1836" s="134" t="s">
        <v>14314</v>
      </c>
      <c r="BV1836" s="134" t="s">
        <v>14315</v>
      </c>
      <c r="BW1836" s="134" t="s">
        <v>14316</v>
      </c>
    </row>
    <row r="1837" spans="1:75" ht="53.1" customHeight="1" thickBot="1">
      <c r="A1837" s="133"/>
      <c r="B1837" s="184"/>
      <c r="C1837" s="133"/>
      <c r="D1837" s="184"/>
      <c r="E1837" s="133"/>
      <c r="F1837" s="133"/>
      <c r="G1837" s="184"/>
      <c r="H1837" s="133"/>
      <c r="I1837" s="133"/>
      <c r="J1837" s="184"/>
      <c r="K1837" s="133"/>
      <c r="L1837" s="133"/>
      <c r="M1837" s="184"/>
      <c r="N1837" s="133"/>
      <c r="O1837" s="133"/>
      <c r="P1837" s="184"/>
      <c r="Q1837" s="133"/>
      <c r="R1837" s="184"/>
      <c r="S1837" s="133"/>
      <c r="T1837" s="133"/>
      <c r="U1837" s="133"/>
      <c r="V1837" s="133"/>
      <c r="W1837" s="184"/>
      <c r="X1837" s="133"/>
      <c r="Y1837" s="133"/>
      <c r="AB1837" s="134" t="s">
        <v>6911</v>
      </c>
      <c r="AC1837" s="146" t="e" cm="1">
        <f t="array" ref="AC1837">_xlfn.TEXTSPLIT(H1837,CHAR(10))</f>
        <v>#VALUE!</v>
      </c>
      <c r="AD1837" s="146"/>
      <c r="AE1837" s="146" t="e">
        <v>#VALUE!</v>
      </c>
      <c r="AG1837" s="134" t="e" cm="1" vm="1">
        <f t="array" ref="AG1837">_xlfn.TEXTJOIN(",",TRUE,_xlfn._xlws.FILTER(市町村コード!$B$2:$B$186,ISNUMBER(SEARCH(市町村コード!$B$2:$B$186,K1837))))</f>
        <v>#VALUE!</v>
      </c>
      <c r="AH1837" s="134" t="e" vm="1">
        <v>#VALUE!</v>
      </c>
      <c r="AI1837" s="134" t="str">
        <f t="shared" si="56"/>
        <v/>
      </c>
      <c r="AJ1837" s="134" t="str">
        <f t="shared" si="57"/>
        <v/>
      </c>
      <c r="AK1837" s="134" t="s">
        <v>6911</v>
      </c>
      <c r="AO1837" s="133"/>
      <c r="AP1837" s="134" t="e" cm="1">
        <f t="array" ref="AP1837">_xlfn.TEXTSPLIT(AO1837,CHAR(10))</f>
        <v>#VALUE!</v>
      </c>
      <c r="BM1837" s="134" t="e">
        <v>#VALUE!</v>
      </c>
    </row>
    <row r="1838" spans="1:75" ht="0.95" customHeight="1">
      <c r="A1838" s="133"/>
      <c r="B1838" s="183"/>
      <c r="C1838" s="183"/>
      <c r="D1838" s="183"/>
      <c r="E1838" s="183"/>
      <c r="F1838" s="183"/>
      <c r="G1838" s="183"/>
      <c r="H1838" s="183"/>
      <c r="I1838" s="183"/>
      <c r="J1838" s="183"/>
      <c r="K1838" s="183"/>
      <c r="L1838" s="183"/>
      <c r="M1838" s="183"/>
      <c r="N1838" s="183"/>
      <c r="O1838" s="183"/>
      <c r="P1838" s="183"/>
      <c r="Q1838" s="183"/>
      <c r="R1838" s="183"/>
      <c r="S1838" s="183"/>
      <c r="T1838" s="183"/>
      <c r="U1838" s="183"/>
      <c r="V1838" s="183"/>
      <c r="W1838" s="133"/>
      <c r="X1838" s="133"/>
      <c r="Y1838" s="133"/>
      <c r="AB1838" s="134" t="s">
        <v>6911</v>
      </c>
      <c r="AC1838" s="146" t="e" cm="1">
        <f t="array" ref="AC1838">_xlfn.TEXTSPLIT(H1838,CHAR(10))</f>
        <v>#VALUE!</v>
      </c>
      <c r="AD1838" s="146"/>
      <c r="AE1838" s="146" t="e">
        <v>#VALUE!</v>
      </c>
      <c r="AG1838" s="134" t="e" cm="1" vm="1">
        <f t="array" ref="AG1838">_xlfn.TEXTJOIN(",",TRUE,_xlfn._xlws.FILTER(市町村コード!$B$2:$B$186,ISNUMBER(SEARCH(市町村コード!$B$2:$B$186,K1838))))</f>
        <v>#VALUE!</v>
      </c>
      <c r="AH1838" s="134" t="e" vm="1">
        <v>#VALUE!</v>
      </c>
      <c r="AI1838" s="134" t="str">
        <f t="shared" si="56"/>
        <v/>
      </c>
      <c r="AJ1838" s="134" t="str">
        <f t="shared" si="57"/>
        <v/>
      </c>
      <c r="AK1838" s="134" t="s">
        <v>6911</v>
      </c>
      <c r="AP1838" s="134" t="e" cm="1">
        <f t="array" ref="AP1838">_xlfn.TEXTSPLIT(AO1838,CHAR(10))</f>
        <v>#VALUE!</v>
      </c>
      <c r="BM1838" s="134" t="e">
        <v>#VALUE!</v>
      </c>
    </row>
    <row r="1839" spans="1:75" ht="60" customHeight="1">
      <c r="A1839" s="133"/>
      <c r="B1839" s="133"/>
      <c r="C1839" s="133"/>
      <c r="D1839" s="133"/>
      <c r="E1839" s="133"/>
      <c r="F1839" s="133"/>
      <c r="G1839" s="133"/>
      <c r="H1839" s="133"/>
      <c r="I1839" s="133"/>
      <c r="J1839" s="133"/>
      <c r="K1839" s="133"/>
      <c r="L1839" s="133"/>
      <c r="M1839" s="133"/>
      <c r="N1839" s="133"/>
      <c r="O1839" s="133"/>
      <c r="P1839" s="133"/>
      <c r="Q1839" s="133"/>
      <c r="R1839" s="133"/>
      <c r="S1839" s="133"/>
      <c r="T1839" s="133"/>
      <c r="U1839" s="133"/>
      <c r="V1839" s="133"/>
      <c r="W1839" s="133"/>
      <c r="X1839" s="133"/>
      <c r="Y1839" s="133"/>
      <c r="AB1839" s="134" t="s">
        <v>6911</v>
      </c>
      <c r="AC1839" s="146" t="e" cm="1">
        <f t="array" ref="AC1839">_xlfn.TEXTSPLIT(H1839,CHAR(10))</f>
        <v>#VALUE!</v>
      </c>
      <c r="AD1839" s="146"/>
      <c r="AE1839" s="146" t="e">
        <v>#VALUE!</v>
      </c>
      <c r="AG1839" s="134" t="e" cm="1" vm="1">
        <f t="array" ref="AG1839">_xlfn.TEXTJOIN(",",TRUE,_xlfn._xlws.FILTER(市町村コード!$B$2:$B$186,ISNUMBER(SEARCH(市町村コード!$B$2:$B$186,K1839))))</f>
        <v>#VALUE!</v>
      </c>
      <c r="AH1839" s="134" t="e" vm="1">
        <v>#VALUE!</v>
      </c>
      <c r="AI1839" s="134" t="str">
        <f t="shared" si="56"/>
        <v/>
      </c>
      <c r="AJ1839" s="134" t="str">
        <f t="shared" si="57"/>
        <v/>
      </c>
      <c r="AK1839" s="134" t="s">
        <v>6911</v>
      </c>
      <c r="AO1839" s="133"/>
      <c r="AP1839" s="134" t="e" cm="1">
        <f t="array" ref="AP1839">_xlfn.TEXTSPLIT(AO1839,CHAR(10))</f>
        <v>#VALUE!</v>
      </c>
      <c r="BM1839" s="134" t="e">
        <v>#VALUE!</v>
      </c>
    </row>
    <row r="1840" spans="1:75" ht="12" customHeight="1">
      <c r="A1840" s="133"/>
      <c r="B1840" s="133"/>
      <c r="C1840" s="133"/>
      <c r="D1840" s="133"/>
      <c r="E1840" s="133"/>
      <c r="F1840" s="133"/>
      <c r="G1840" s="133"/>
      <c r="H1840" s="133"/>
      <c r="I1840" s="133"/>
      <c r="J1840" s="133"/>
      <c r="K1840" s="133"/>
      <c r="L1840" s="133"/>
      <c r="M1840" s="133"/>
      <c r="N1840" s="133"/>
      <c r="O1840" s="133"/>
      <c r="P1840" s="133"/>
      <c r="Q1840" s="133"/>
      <c r="R1840" s="133"/>
      <c r="S1840" s="133"/>
      <c r="T1840" s="133"/>
      <c r="U1840" s="133"/>
      <c r="V1840" s="133"/>
      <c r="W1840" s="133"/>
      <c r="X1840" s="133"/>
      <c r="Y1840" s="133"/>
      <c r="AB1840" s="134" t="s">
        <v>6911</v>
      </c>
      <c r="AC1840" s="146" t="e" cm="1">
        <f t="array" ref="AC1840">_xlfn.TEXTSPLIT(H1840,CHAR(10))</f>
        <v>#VALUE!</v>
      </c>
      <c r="AD1840" s="146"/>
      <c r="AE1840" s="146" t="e">
        <v>#VALUE!</v>
      </c>
      <c r="AG1840" s="134" t="e" cm="1" vm="1">
        <f t="array" ref="AG1840">_xlfn.TEXTJOIN(",",TRUE,_xlfn._xlws.FILTER(市町村コード!$B$2:$B$186,ISNUMBER(SEARCH(市町村コード!$B$2:$B$186,K1840))))</f>
        <v>#VALUE!</v>
      </c>
      <c r="AH1840" s="134" t="e" vm="1">
        <v>#VALUE!</v>
      </c>
      <c r="AI1840" s="134" t="str">
        <f t="shared" si="56"/>
        <v/>
      </c>
      <c r="AJ1840" s="134" t="str">
        <f t="shared" si="57"/>
        <v/>
      </c>
      <c r="AK1840" s="134" t="s">
        <v>6911</v>
      </c>
      <c r="AO1840" s="133"/>
      <c r="AP1840" s="134" t="e" cm="1">
        <f t="array" ref="AP1840">_xlfn.TEXTSPLIT(AO1840,CHAR(10))</f>
        <v>#VALUE!</v>
      </c>
      <c r="BM1840" s="134" t="e">
        <v>#VALUE!</v>
      </c>
    </row>
    <row r="1841" spans="1:73" ht="8.1" customHeight="1">
      <c r="A1841" s="133"/>
      <c r="B1841" s="133"/>
      <c r="C1841" s="133"/>
      <c r="D1841" s="133"/>
      <c r="E1841" s="133"/>
      <c r="F1841" s="133"/>
      <c r="G1841" s="133"/>
      <c r="H1841" s="133"/>
      <c r="I1841" s="178" t="s">
        <v>476</v>
      </c>
      <c r="J1841" s="178"/>
      <c r="K1841" s="178"/>
      <c r="L1841" s="133"/>
      <c r="M1841" s="133"/>
      <c r="N1841" s="133"/>
      <c r="O1841" s="133"/>
      <c r="P1841" s="133"/>
      <c r="Q1841" s="133"/>
      <c r="R1841" s="133"/>
      <c r="S1841" s="133"/>
      <c r="T1841" s="133"/>
      <c r="U1841" s="133"/>
      <c r="V1841" s="133"/>
      <c r="W1841" s="133"/>
      <c r="X1841" s="133"/>
      <c r="Y1841" s="133"/>
      <c r="AB1841" s="134" t="s">
        <v>6911</v>
      </c>
      <c r="AC1841" s="146" t="e" cm="1">
        <f t="array" ref="AC1841">_xlfn.TEXTSPLIT(H1841,CHAR(10))</f>
        <v>#VALUE!</v>
      </c>
      <c r="AD1841" s="146"/>
      <c r="AE1841" s="146" t="e">
        <v>#VALUE!</v>
      </c>
      <c r="AG1841" s="134" t="e" cm="1" vm="1">
        <f t="array" ref="AG1841">_xlfn.TEXTJOIN(",",TRUE,_xlfn._xlws.FILTER(市町村コード!$B$2:$B$186,ISNUMBER(SEARCH(市町村コード!$B$2:$B$186,K1841))))</f>
        <v>#VALUE!</v>
      </c>
      <c r="AH1841" s="134" t="e" vm="1">
        <v>#VALUE!</v>
      </c>
      <c r="AI1841" s="134" t="str">
        <f t="shared" si="56"/>
        <v/>
      </c>
      <c r="AJ1841" s="134" t="str">
        <f t="shared" si="57"/>
        <v/>
      </c>
      <c r="AK1841" s="134" t="s">
        <v>6911</v>
      </c>
      <c r="AO1841" s="133"/>
      <c r="AP1841" s="134" t="e" cm="1">
        <f t="array" ref="AP1841">_xlfn.TEXTSPLIT(AO1841,CHAR(10))</f>
        <v>#VALUE!</v>
      </c>
      <c r="BM1841" s="134" t="e">
        <v>#VALUE!</v>
      </c>
    </row>
    <row r="1842" spans="1:73" ht="12" customHeight="1">
      <c r="A1842" s="133"/>
      <c r="B1842" s="179"/>
      <c r="C1842" s="179"/>
      <c r="D1842" s="179"/>
      <c r="E1842" s="179"/>
      <c r="F1842" s="133"/>
      <c r="G1842" s="133"/>
      <c r="H1842" s="133"/>
      <c r="I1842" s="178"/>
      <c r="J1842" s="178"/>
      <c r="K1842" s="178"/>
      <c r="L1842" s="133"/>
      <c r="M1842" s="133"/>
      <c r="N1842" s="133"/>
      <c r="O1842" s="133"/>
      <c r="P1842" s="133"/>
      <c r="Q1842" s="133"/>
      <c r="R1842" s="133"/>
      <c r="S1842" s="133"/>
      <c r="T1842" s="133"/>
      <c r="U1842" s="133"/>
      <c r="V1842" s="133"/>
      <c r="W1842" s="133"/>
      <c r="X1842" s="133"/>
      <c r="Y1842" s="133"/>
      <c r="AB1842" s="134" t="s">
        <v>6911</v>
      </c>
      <c r="AC1842" s="146" t="e" cm="1">
        <f t="array" ref="AC1842">_xlfn.TEXTSPLIT(H1842,CHAR(10))</f>
        <v>#VALUE!</v>
      </c>
      <c r="AD1842" s="146"/>
      <c r="AE1842" s="146" t="e">
        <v>#VALUE!</v>
      </c>
      <c r="AG1842" s="134" t="e" cm="1" vm="1">
        <f t="array" ref="AG1842">_xlfn.TEXTJOIN(",",TRUE,_xlfn._xlws.FILTER(市町村コード!$B$2:$B$186,ISNUMBER(SEARCH(市町村コード!$B$2:$B$186,K1842))))</f>
        <v>#VALUE!</v>
      </c>
      <c r="AH1842" s="134" t="e" vm="1">
        <v>#VALUE!</v>
      </c>
      <c r="AI1842" s="134" t="str">
        <f t="shared" si="56"/>
        <v/>
      </c>
      <c r="AJ1842" s="134" t="str">
        <f t="shared" si="57"/>
        <v/>
      </c>
      <c r="AK1842" s="134" t="s">
        <v>6911</v>
      </c>
      <c r="AO1842" s="133"/>
      <c r="AP1842" s="134" t="e" cm="1">
        <f t="array" ref="AP1842">_xlfn.TEXTSPLIT(AO1842,CHAR(10))</f>
        <v>#VALUE!</v>
      </c>
      <c r="BM1842" s="134" t="e">
        <v>#VALUE!</v>
      </c>
    </row>
    <row r="1843" spans="1:73" ht="14.1" customHeight="1">
      <c r="A1843" s="133"/>
      <c r="B1843" s="133"/>
      <c r="C1843" s="180" t="s">
        <v>477</v>
      </c>
      <c r="D1843" s="180"/>
      <c r="E1843" s="180"/>
      <c r="F1843" s="180"/>
      <c r="G1843" s="180"/>
      <c r="H1843" s="180"/>
      <c r="I1843" s="180"/>
      <c r="J1843" s="180"/>
      <c r="K1843" s="180"/>
      <c r="L1843" s="133"/>
      <c r="M1843" s="133"/>
      <c r="N1843" s="133"/>
      <c r="O1843" s="181" t="s">
        <v>478</v>
      </c>
      <c r="P1843" s="181"/>
      <c r="Q1843" s="181"/>
      <c r="R1843" s="181"/>
      <c r="S1843" s="181"/>
      <c r="T1843" s="135" t="s">
        <v>1301</v>
      </c>
      <c r="U1843" s="136" t="s">
        <v>480</v>
      </c>
      <c r="V1843" s="133"/>
      <c r="W1843" s="133"/>
      <c r="X1843" s="133"/>
      <c r="Y1843" s="133"/>
      <c r="AB1843" s="134" t="s">
        <v>6911</v>
      </c>
      <c r="AC1843" s="146" t="e" cm="1">
        <f t="array" ref="AC1843">_xlfn.TEXTSPLIT(H1843,CHAR(10))</f>
        <v>#VALUE!</v>
      </c>
      <c r="AD1843" s="146"/>
      <c r="AE1843" s="146" t="e">
        <v>#VALUE!</v>
      </c>
      <c r="AG1843" s="134" t="e" cm="1" vm="1">
        <f t="array" ref="AG1843">_xlfn.TEXTJOIN(",",TRUE,_xlfn._xlws.FILTER(市町村コード!$B$2:$B$186,ISNUMBER(SEARCH(市町村コード!$B$2:$B$186,K1843))))</f>
        <v>#VALUE!</v>
      </c>
      <c r="AH1843" s="134" t="e" vm="1">
        <v>#VALUE!</v>
      </c>
      <c r="AI1843" s="134" t="str">
        <f t="shared" si="56"/>
        <v/>
      </c>
      <c r="AJ1843" s="134" t="str">
        <f t="shared" si="57"/>
        <v/>
      </c>
      <c r="AK1843" s="134" t="s">
        <v>6911</v>
      </c>
      <c r="AP1843" s="134" t="e" cm="1">
        <f t="array" ref="AP1843">_xlfn.TEXTSPLIT(AO1843,CHAR(10))</f>
        <v>#VALUE!</v>
      </c>
      <c r="BM1843" s="134" t="e">
        <v>#VALUE!</v>
      </c>
    </row>
    <row r="1844" spans="1:73" ht="0.95" customHeight="1" thickBot="1">
      <c r="A1844" s="133"/>
      <c r="B1844" s="133"/>
      <c r="C1844" s="133"/>
      <c r="D1844" s="133"/>
      <c r="E1844" s="133"/>
      <c r="F1844" s="133"/>
      <c r="G1844" s="133"/>
      <c r="H1844" s="133"/>
      <c r="I1844" s="133"/>
      <c r="J1844" s="133"/>
      <c r="K1844" s="133"/>
      <c r="L1844" s="133"/>
      <c r="M1844" s="133"/>
      <c r="N1844" s="133"/>
      <c r="O1844" s="133"/>
      <c r="P1844" s="133"/>
      <c r="Q1844" s="133"/>
      <c r="R1844" s="133"/>
      <c r="S1844" s="133"/>
      <c r="T1844" s="133"/>
      <c r="U1844" s="133"/>
      <c r="V1844" s="133"/>
      <c r="W1844" s="133"/>
      <c r="X1844" s="133"/>
      <c r="Y1844" s="133"/>
      <c r="AB1844" s="134" t="s">
        <v>6911</v>
      </c>
      <c r="AC1844" s="146" t="e" cm="1">
        <f t="array" ref="AC1844">_xlfn.TEXTSPLIT(H1844,CHAR(10))</f>
        <v>#VALUE!</v>
      </c>
      <c r="AD1844" s="146"/>
      <c r="AE1844" s="146" t="e">
        <v>#VALUE!</v>
      </c>
      <c r="AG1844" s="134" t="e" cm="1" vm="1">
        <f t="array" ref="AG1844">_xlfn.TEXTJOIN(",",TRUE,_xlfn._xlws.FILTER(市町村コード!$B$2:$B$186,ISNUMBER(SEARCH(市町村コード!$B$2:$B$186,K1844))))</f>
        <v>#VALUE!</v>
      </c>
      <c r="AH1844" s="134" t="e" vm="1">
        <v>#VALUE!</v>
      </c>
      <c r="AI1844" s="134" t="str">
        <f t="shared" si="56"/>
        <v/>
      </c>
      <c r="AJ1844" s="134" t="str">
        <f t="shared" si="57"/>
        <v/>
      </c>
      <c r="AK1844" s="134" t="s">
        <v>6911</v>
      </c>
      <c r="AO1844" s="133"/>
      <c r="AP1844" s="134" t="e" cm="1">
        <f t="array" ref="AP1844">_xlfn.TEXTSPLIT(AO1844,CHAR(10))</f>
        <v>#VALUE!</v>
      </c>
      <c r="BM1844" s="134" t="e">
        <v>#VALUE!</v>
      </c>
    </row>
    <row r="1845" spans="1:73" ht="0.95" customHeight="1">
      <c r="A1845" s="133"/>
      <c r="B1845" s="176"/>
      <c r="C1845" s="176"/>
      <c r="D1845" s="176"/>
      <c r="E1845" s="176"/>
      <c r="F1845" s="176"/>
      <c r="G1845" s="176"/>
      <c r="H1845" s="176"/>
      <c r="I1845" s="176"/>
      <c r="J1845" s="176"/>
      <c r="K1845" s="176"/>
      <c r="L1845" s="176"/>
      <c r="M1845" s="176"/>
      <c r="N1845" s="176"/>
      <c r="O1845" s="176"/>
      <c r="P1845" s="176"/>
      <c r="Q1845" s="176"/>
      <c r="R1845" s="176"/>
      <c r="S1845" s="176"/>
      <c r="T1845" s="176"/>
      <c r="U1845" s="176"/>
      <c r="V1845" s="176"/>
      <c r="W1845" s="176"/>
      <c r="X1845" s="133"/>
      <c r="Y1845" s="133"/>
      <c r="AB1845" s="134" t="s">
        <v>6911</v>
      </c>
      <c r="AC1845" s="146" t="e" cm="1">
        <f t="array" ref="AC1845">_xlfn.TEXTSPLIT(H1845,CHAR(10))</f>
        <v>#VALUE!</v>
      </c>
      <c r="AD1845" s="146"/>
      <c r="AE1845" s="146" t="e">
        <v>#VALUE!</v>
      </c>
      <c r="AG1845" s="134" t="e" cm="1" vm="1">
        <f t="array" ref="AG1845">_xlfn.TEXTJOIN(",",TRUE,_xlfn._xlws.FILTER(市町村コード!$B$2:$B$186,ISNUMBER(SEARCH(市町村コード!$B$2:$B$186,K1845))))</f>
        <v>#VALUE!</v>
      </c>
      <c r="AH1845" s="134" t="e" vm="1">
        <v>#VALUE!</v>
      </c>
      <c r="AI1845" s="134" t="str">
        <f t="shared" si="56"/>
        <v/>
      </c>
      <c r="AJ1845" s="134" t="str">
        <f t="shared" si="57"/>
        <v/>
      </c>
      <c r="AK1845" s="134" t="s">
        <v>6911</v>
      </c>
      <c r="AP1845" s="134" t="e" cm="1">
        <f t="array" ref="AP1845">_xlfn.TEXTSPLIT(AO1845,CHAR(10))</f>
        <v>#VALUE!</v>
      </c>
      <c r="BM1845" s="134" t="e">
        <v>#VALUE!</v>
      </c>
    </row>
    <row r="1846" spans="1:73" ht="15.95" customHeight="1" thickBot="1">
      <c r="A1846" s="133"/>
      <c r="B1846" s="137"/>
      <c r="C1846" s="138" t="s">
        <v>481</v>
      </c>
      <c r="D1846" s="137"/>
      <c r="E1846" s="177" t="s">
        <v>482</v>
      </c>
      <c r="F1846" s="177"/>
      <c r="G1846" s="137"/>
      <c r="H1846" s="177" t="s">
        <v>483</v>
      </c>
      <c r="I1846" s="177"/>
      <c r="J1846" s="137"/>
      <c r="K1846" s="177" t="s">
        <v>484</v>
      </c>
      <c r="L1846" s="177"/>
      <c r="M1846" s="137"/>
      <c r="N1846" s="177" t="s">
        <v>485</v>
      </c>
      <c r="O1846" s="177"/>
      <c r="P1846" s="137"/>
      <c r="Q1846" s="139" t="s">
        <v>486</v>
      </c>
      <c r="R1846" s="137"/>
      <c r="S1846" s="177" t="s">
        <v>487</v>
      </c>
      <c r="T1846" s="177"/>
      <c r="U1846" s="177"/>
      <c r="V1846" s="177"/>
      <c r="W1846" s="137"/>
      <c r="X1846" s="133"/>
      <c r="Y1846" s="133"/>
      <c r="AB1846" s="134" t="s">
        <v>482</v>
      </c>
      <c r="AC1846" s="146" t="str" cm="1">
        <f t="array" ref="AC1846">_xlfn.TEXTSPLIT(H1846,CHAR(10))</f>
        <v>事業者名/事業所名</v>
      </c>
      <c r="AD1846" s="146"/>
      <c r="AE1846" s="146" t="s">
        <v>483</v>
      </c>
      <c r="AG1846" s="134" t="e" cm="1" vm="1">
        <f t="array" ref="AG1846">_xlfn.TEXTJOIN(",",TRUE,_xlfn._xlws.FILTER(市町村コード!$B$2:$B$186,ISNUMBER(SEARCH(市町村コード!$B$2:$B$186,K1846))))</f>
        <v>#VALUE!</v>
      </c>
      <c r="AH1846" s="134" t="e" vm="1">
        <v>#VALUE!</v>
      </c>
      <c r="AI1846" s="134" t="str">
        <f t="shared" si="56"/>
        <v/>
      </c>
      <c r="AJ1846" s="134" t="str">
        <f t="shared" si="57"/>
        <v>事業所所在地</v>
      </c>
      <c r="AK1846" s="134" t="s">
        <v>484</v>
      </c>
      <c r="AO1846" s="139" t="s">
        <v>486</v>
      </c>
      <c r="AP1846" s="134" t="str" cm="1">
        <f t="array" ref="AP1846">_xlfn.TEXTSPLIT(AO1846,CHAR(10))</f>
        <v>受理番号</v>
      </c>
      <c r="BM1846" s="134" t="s">
        <v>486</v>
      </c>
    </row>
    <row r="1847" spans="1:73" ht="93" customHeight="1" thickBot="1">
      <c r="A1847" s="133"/>
      <c r="B1847" s="184"/>
      <c r="C1847" s="140" t="s">
        <v>5070</v>
      </c>
      <c r="D1847" s="184"/>
      <c r="E1847" s="174" t="s">
        <v>5071</v>
      </c>
      <c r="F1847" s="174"/>
      <c r="G1847" s="184"/>
      <c r="H1847" s="175" t="s">
        <v>5072</v>
      </c>
      <c r="I1847" s="175"/>
      <c r="J1847" s="184"/>
      <c r="K1847" s="175" t="s">
        <v>5073</v>
      </c>
      <c r="L1847" s="175"/>
      <c r="M1847" s="184"/>
      <c r="N1847" s="182" t="s">
        <v>5074</v>
      </c>
      <c r="O1847" s="182"/>
      <c r="P1847" s="184"/>
      <c r="Q1847" s="141" t="s">
        <v>5075</v>
      </c>
      <c r="R1847" s="184"/>
      <c r="S1847" s="173" t="s">
        <v>5076</v>
      </c>
      <c r="T1847" s="173"/>
      <c r="U1847" s="173"/>
      <c r="V1847" s="173"/>
      <c r="W1847" s="184"/>
      <c r="X1847" s="133"/>
      <c r="Y1847" s="133"/>
      <c r="AB1847" s="134" t="s">
        <v>9773</v>
      </c>
      <c r="AC1847" s="146" t="str" cm="1">
        <f t="array" ref="AC1847:AD1847">_xlfn.TEXTSPLIT(H1847,CHAR(10))</f>
        <v>株式会社ｎｉｎｅ　ｐｌｕｓ</v>
      </c>
      <c r="AD1847" s="146" t="str">
        <v>訪問看護ステーションこころね</v>
      </c>
      <c r="AE1847" s="146" t="s">
        <v>8734</v>
      </c>
      <c r="AF1847" s="134" t="s">
        <v>8735</v>
      </c>
      <c r="AG1847" s="134" t="str" cm="1">
        <f t="array" ref="AG1847">_xlfn.TEXTJOIN(",",TRUE,_xlfn._xlws.FILTER(市町村コード!$B$2:$B$186,ISNUMBER(SEARCH(市町村コード!$B$2:$B$186,K1847))))</f>
        <v>旭川市</v>
      </c>
      <c r="AH1847" s="134" t="s">
        <v>6715</v>
      </c>
      <c r="AI1847" s="134" t="str">
        <f t="shared" si="56"/>
        <v xml:space="preserve">
旭川市錦町１８丁目２１５２－７</v>
      </c>
      <c r="AJ1847" s="134" t="str">
        <f t="shared" si="57"/>
        <v>〒070－0824</v>
      </c>
      <c r="AK1847" s="134" t="s">
        <v>7350</v>
      </c>
      <c r="AO1847" s="142" t="s">
        <v>5075</v>
      </c>
      <c r="AP1847" s="134" t="str" cm="1">
        <f t="array" ref="AP1847:AX1847">_xlfn.TEXTSPLIT(AO1847,CHAR(10))</f>
        <v>( 訪看10 )第    754 号</v>
      </c>
      <c r="AQ1847" s="134" t="str">
        <v>( 訪看23 )第   1169 号</v>
      </c>
      <c r="AR1847" s="134" t="str">
        <v>( 訪看24 )第   1083 号</v>
      </c>
      <c r="AS1847" s="134" t="str">
        <v>( 訪看25 )第   1167 号</v>
      </c>
      <c r="AT1847" s="134" t="str">
        <v>( 訪看27 )第    441 号</v>
      </c>
      <c r="AU1847" s="134" t="str">
        <v>( 訪看28 )第    293 号</v>
      </c>
      <c r="AV1847" s="134" t="str">
        <v>( 訪看34 )第    368 号</v>
      </c>
      <c r="AW1847" s="134" t="str">
        <v>( 訪ベⅠ１ )第    635 号</v>
      </c>
      <c r="AX1847" s="134" t="str">
        <v>( 訪看41 )第    425 号</v>
      </c>
      <c r="BM1847" s="134" t="s">
        <v>14317</v>
      </c>
      <c r="BN1847" s="134" t="s">
        <v>14318</v>
      </c>
      <c r="BO1847" s="134" t="s">
        <v>14319</v>
      </c>
      <c r="BP1847" s="134" t="s">
        <v>14320</v>
      </c>
      <c r="BQ1847" s="134" t="s">
        <v>14321</v>
      </c>
      <c r="BR1847" s="134" t="s">
        <v>14322</v>
      </c>
      <c r="BS1847" s="134" t="s">
        <v>14323</v>
      </c>
      <c r="BT1847" s="134" t="s">
        <v>14324</v>
      </c>
      <c r="BU1847" s="134" t="s">
        <v>14325</v>
      </c>
    </row>
    <row r="1848" spans="1:73" ht="75" customHeight="1" thickBot="1">
      <c r="A1848" s="133"/>
      <c r="B1848" s="184"/>
      <c r="C1848" s="140" t="s">
        <v>5077</v>
      </c>
      <c r="D1848" s="184"/>
      <c r="E1848" s="174" t="s">
        <v>5078</v>
      </c>
      <c r="F1848" s="174"/>
      <c r="G1848" s="184"/>
      <c r="H1848" s="175" t="s">
        <v>5079</v>
      </c>
      <c r="I1848" s="175"/>
      <c r="J1848" s="184"/>
      <c r="K1848" s="175" t="s">
        <v>5080</v>
      </c>
      <c r="L1848" s="175"/>
      <c r="M1848" s="184"/>
      <c r="N1848" s="182" t="s">
        <v>5081</v>
      </c>
      <c r="O1848" s="182"/>
      <c r="P1848" s="184"/>
      <c r="Q1848" s="141" t="s">
        <v>5082</v>
      </c>
      <c r="R1848" s="184"/>
      <c r="S1848" s="173" t="s">
        <v>5083</v>
      </c>
      <c r="T1848" s="173"/>
      <c r="U1848" s="173"/>
      <c r="V1848" s="173"/>
      <c r="W1848" s="184"/>
      <c r="X1848" s="133"/>
      <c r="Y1848" s="133"/>
      <c r="AB1848" s="134" t="s">
        <v>9774</v>
      </c>
      <c r="AC1848" s="146" t="str" cm="1">
        <f t="array" ref="AC1848:AD1848">_xlfn.TEXTSPLIT(H1848,CHAR(10))</f>
        <v>サクシード株式会社</v>
      </c>
      <c r="AD1848" s="146" t="str">
        <v>訪問看護ステーションれら旭川</v>
      </c>
      <c r="AE1848" s="146" t="s">
        <v>7860</v>
      </c>
      <c r="AF1848" s="134" t="s">
        <v>8736</v>
      </c>
      <c r="AG1848" s="134" t="str" cm="1">
        <f t="array" ref="AG1848">_xlfn.TEXTJOIN(",",TRUE,_xlfn._xlws.FILTER(市町村コード!$B$2:$B$186,ISNUMBER(SEARCH(市町村コード!$B$2:$B$186,K1848))))</f>
        <v>旭川市</v>
      </c>
      <c r="AH1848" s="134" t="s">
        <v>6715</v>
      </c>
      <c r="AI1848" s="134" t="str">
        <f t="shared" si="56"/>
        <v xml:space="preserve">
旭川市末広２条５丁目５番１４号パールハウスＦ号室</v>
      </c>
      <c r="AJ1848" s="134" t="str">
        <f t="shared" si="57"/>
        <v>〒071－8132</v>
      </c>
      <c r="AK1848" s="134" t="s">
        <v>7351</v>
      </c>
      <c r="AO1848" s="142" t="s">
        <v>5082</v>
      </c>
      <c r="AP1848" s="134" t="str" cm="1">
        <f t="array" ref="AP1848:AV1848">_xlfn.TEXTSPLIT(AO1848,CHAR(10))</f>
        <v>( 訪看10 )第    830 号</v>
      </c>
      <c r="AQ1848" s="134" t="str">
        <v>( 訪看24 )第   1114 号</v>
      </c>
      <c r="AR1848" s="134" t="str">
        <v>( 訪看25 )第   1198 号</v>
      </c>
      <c r="AS1848" s="134" t="str">
        <v>( 訪看27 )第    499 号</v>
      </c>
      <c r="AT1848" s="134" t="str">
        <v>( 訪看34 )第    434 号</v>
      </c>
      <c r="AU1848" s="134" t="str">
        <v>( 訪ベⅠ１ )第    519 号</v>
      </c>
      <c r="AV1848" s="134" t="str">
        <v>( 訪看41 )第    458 号</v>
      </c>
      <c r="BM1848" s="134" t="s">
        <v>14326</v>
      </c>
      <c r="BN1848" s="134" t="s">
        <v>14327</v>
      </c>
      <c r="BO1848" s="134" t="s">
        <v>14328</v>
      </c>
      <c r="BP1848" s="134" t="s">
        <v>14329</v>
      </c>
      <c r="BQ1848" s="134" t="s">
        <v>14330</v>
      </c>
      <c r="BR1848" s="134" t="s">
        <v>14331</v>
      </c>
      <c r="BS1848" s="134" t="s">
        <v>14332</v>
      </c>
    </row>
    <row r="1849" spans="1:73" ht="84" customHeight="1" thickBot="1">
      <c r="A1849" s="133"/>
      <c r="B1849" s="184"/>
      <c r="C1849" s="140" t="s">
        <v>5084</v>
      </c>
      <c r="D1849" s="184"/>
      <c r="E1849" s="174" t="s">
        <v>5085</v>
      </c>
      <c r="F1849" s="174"/>
      <c r="G1849" s="184"/>
      <c r="H1849" s="175" t="s">
        <v>5086</v>
      </c>
      <c r="I1849" s="175"/>
      <c r="J1849" s="184"/>
      <c r="K1849" s="175" t="s">
        <v>5087</v>
      </c>
      <c r="L1849" s="175"/>
      <c r="M1849" s="184"/>
      <c r="N1849" s="182" t="s">
        <v>5088</v>
      </c>
      <c r="O1849" s="182"/>
      <c r="P1849" s="184"/>
      <c r="Q1849" s="141" t="s">
        <v>5089</v>
      </c>
      <c r="R1849" s="184"/>
      <c r="S1849" s="173" t="s">
        <v>5090</v>
      </c>
      <c r="T1849" s="173"/>
      <c r="U1849" s="173"/>
      <c r="V1849" s="173"/>
      <c r="W1849" s="184"/>
      <c r="X1849" s="133"/>
      <c r="Y1849" s="133"/>
      <c r="AB1849" s="134" t="s">
        <v>9775</v>
      </c>
      <c r="AC1849" s="146" t="str" cm="1">
        <f t="array" ref="AC1849:AD1849">_xlfn.TEXTSPLIT(H1849,CHAR(10))</f>
        <v>株式会社有倫</v>
      </c>
      <c r="AD1849" s="146" t="str">
        <v>訪問看護ステーション有倫</v>
      </c>
      <c r="AE1849" s="146" t="s">
        <v>8737</v>
      </c>
      <c r="AF1849" s="134" t="s">
        <v>8738</v>
      </c>
      <c r="AG1849" s="134" t="str" cm="1">
        <f t="array" ref="AG1849">_xlfn.TEXTJOIN(",",TRUE,_xlfn._xlws.FILTER(市町村コード!$B$2:$B$186,ISNUMBER(SEARCH(市町村コード!$B$2:$B$186,K1849))))</f>
        <v>旭川市</v>
      </c>
      <c r="AH1849" s="134" t="s">
        <v>6715</v>
      </c>
      <c r="AI1849" s="134" t="str">
        <f t="shared" si="56"/>
        <v xml:space="preserve">
旭川市５条通２３丁目２１９７－２７レジェンド旭川</v>
      </c>
      <c r="AJ1849" s="134" t="str">
        <f t="shared" si="57"/>
        <v>〒078－8215</v>
      </c>
      <c r="AK1849" s="134" t="s">
        <v>7352</v>
      </c>
      <c r="AO1849" s="142" t="s">
        <v>5089</v>
      </c>
      <c r="AP1849" s="134" t="str" cm="1">
        <f t="array" ref="AP1849:AW1849">_xlfn.TEXTSPLIT(AO1849,CHAR(10))</f>
        <v>( 訪看10 )第    793 号</v>
      </c>
      <c r="AQ1849" s="134" t="str">
        <v>( 訪看23 )第   1164 号</v>
      </c>
      <c r="AR1849" s="134" t="str">
        <v>( 訪看24 )第   1123 号</v>
      </c>
      <c r="AS1849" s="134" t="str">
        <v>( 訪看25 )第   1209 号</v>
      </c>
      <c r="AT1849" s="134" t="str">
        <v>( 訪看27 )第    470 号</v>
      </c>
      <c r="AU1849" s="134" t="str">
        <v>( 訪看28 )第    309 号</v>
      </c>
      <c r="AV1849" s="134" t="str">
        <v>( 訪ベⅠ１ )第    486 号</v>
      </c>
      <c r="AW1849" s="134" t="str">
        <v>( 訪看41 )第    473 号</v>
      </c>
      <c r="BM1849" s="134" t="s">
        <v>14333</v>
      </c>
      <c r="BN1849" s="134" t="s">
        <v>14334</v>
      </c>
      <c r="BO1849" s="134" t="s">
        <v>14335</v>
      </c>
      <c r="BP1849" s="134" t="s">
        <v>14336</v>
      </c>
      <c r="BQ1849" s="134" t="s">
        <v>14337</v>
      </c>
      <c r="BR1849" s="134" t="s">
        <v>14338</v>
      </c>
      <c r="BS1849" s="134" t="s">
        <v>14339</v>
      </c>
      <c r="BT1849" s="134" t="s">
        <v>14340</v>
      </c>
    </row>
    <row r="1850" spans="1:73" ht="57" customHeight="1" thickBot="1">
      <c r="A1850" s="133"/>
      <c r="B1850" s="184"/>
      <c r="C1850" s="140" t="s">
        <v>5091</v>
      </c>
      <c r="D1850" s="184"/>
      <c r="E1850" s="174" t="s">
        <v>5092</v>
      </c>
      <c r="F1850" s="174"/>
      <c r="G1850" s="184"/>
      <c r="H1850" s="175" t="s">
        <v>5093</v>
      </c>
      <c r="I1850" s="175"/>
      <c r="J1850" s="184"/>
      <c r="K1850" s="175" t="s">
        <v>5094</v>
      </c>
      <c r="L1850" s="175"/>
      <c r="M1850" s="184"/>
      <c r="N1850" s="182" t="s">
        <v>5095</v>
      </c>
      <c r="O1850" s="182"/>
      <c r="P1850" s="184"/>
      <c r="Q1850" s="141" t="s">
        <v>5096</v>
      </c>
      <c r="R1850" s="184"/>
      <c r="S1850" s="173" t="s">
        <v>5097</v>
      </c>
      <c r="T1850" s="173"/>
      <c r="U1850" s="173"/>
      <c r="V1850" s="173"/>
      <c r="W1850" s="184"/>
      <c r="X1850" s="133"/>
      <c r="Y1850" s="133"/>
      <c r="AB1850" s="134" t="s">
        <v>9776</v>
      </c>
      <c r="AC1850" s="146" t="str" cm="1">
        <f t="array" ref="AC1850:AD1850">_xlfn.TEXTSPLIT(H1850,CHAR(10))</f>
        <v>株式会社マジカルケア</v>
      </c>
      <c r="AD1850" s="146" t="str">
        <v>てつなぎ訪問看護ステーション旭川支店</v>
      </c>
      <c r="AE1850" s="146" t="s">
        <v>7682</v>
      </c>
      <c r="AF1850" s="134" t="s">
        <v>8739</v>
      </c>
      <c r="AG1850" s="134" t="str" cm="1">
        <f t="array" ref="AG1850">_xlfn.TEXTJOIN(",",TRUE,_xlfn._xlws.FILTER(市町村コード!$B$2:$B$186,ISNUMBER(SEARCH(市町村コード!$B$2:$B$186,K1850))))</f>
        <v>旭川市</v>
      </c>
      <c r="AH1850" s="134" t="s">
        <v>6715</v>
      </c>
      <c r="AI1850" s="134" t="str">
        <f t="shared" si="56"/>
        <v xml:space="preserve">
旭川市４条通７丁目７９３－１グラン旭川１０２号</v>
      </c>
      <c r="AJ1850" s="134" t="str">
        <f t="shared" si="57"/>
        <v>〒070－0034</v>
      </c>
      <c r="AK1850" s="134" t="s">
        <v>7304</v>
      </c>
      <c r="AO1850" s="142" t="s">
        <v>5096</v>
      </c>
      <c r="AP1850" s="134" t="str" cm="1">
        <f t="array" ref="AP1850:AT1850">_xlfn.TEXTSPLIT(AO1850,CHAR(10))</f>
        <v>( 訪看10 )第    794 号</v>
      </c>
      <c r="AQ1850" s="134" t="str">
        <v>( 訪看24 )第   1126 号</v>
      </c>
      <c r="AR1850" s="134" t="str">
        <v>( 訪看27 )第    471 号</v>
      </c>
      <c r="AS1850" s="134" t="str">
        <v>( 訪ベⅠ１ )第    521 号</v>
      </c>
      <c r="AT1850" s="134" t="str">
        <v>( 訪看41 )第    476 号</v>
      </c>
      <c r="BM1850" s="134" t="s">
        <v>14341</v>
      </c>
      <c r="BN1850" s="134" t="s">
        <v>14342</v>
      </c>
      <c r="BO1850" s="134" t="s">
        <v>14343</v>
      </c>
      <c r="BP1850" s="134" t="s">
        <v>14344</v>
      </c>
      <c r="BQ1850" s="134" t="s">
        <v>14345</v>
      </c>
    </row>
    <row r="1851" spans="1:73" ht="84" customHeight="1" thickBot="1">
      <c r="A1851" s="133"/>
      <c r="B1851" s="184"/>
      <c r="C1851" s="140" t="s">
        <v>5098</v>
      </c>
      <c r="D1851" s="184"/>
      <c r="E1851" s="174" t="s">
        <v>5099</v>
      </c>
      <c r="F1851" s="174"/>
      <c r="G1851" s="184"/>
      <c r="H1851" s="175" t="s">
        <v>5100</v>
      </c>
      <c r="I1851" s="175"/>
      <c r="J1851" s="184"/>
      <c r="K1851" s="175" t="s">
        <v>5101</v>
      </c>
      <c r="L1851" s="175"/>
      <c r="M1851" s="184"/>
      <c r="N1851" s="182" t="s">
        <v>5102</v>
      </c>
      <c r="O1851" s="182"/>
      <c r="P1851" s="184"/>
      <c r="Q1851" s="141" t="s">
        <v>5103</v>
      </c>
      <c r="R1851" s="184"/>
      <c r="S1851" s="173" t="s">
        <v>1724</v>
      </c>
      <c r="T1851" s="173"/>
      <c r="U1851" s="173"/>
      <c r="V1851" s="173"/>
      <c r="W1851" s="184"/>
      <c r="X1851" s="133"/>
      <c r="Y1851" s="133"/>
      <c r="AB1851" s="134" t="s">
        <v>9777</v>
      </c>
      <c r="AC1851" s="146" t="str" cm="1">
        <f t="array" ref="AC1851:AD1851">_xlfn.TEXTSPLIT(H1851,CHAR(10))</f>
        <v>株式会社旭</v>
      </c>
      <c r="AD1851" s="146" t="str">
        <v>訪問看護ステーションあけぼの</v>
      </c>
      <c r="AE1851" s="146" t="s">
        <v>7898</v>
      </c>
      <c r="AF1851" s="134" t="s">
        <v>8740</v>
      </c>
      <c r="AG1851" s="134" t="str" cm="1">
        <f t="array" ref="AG1851">_xlfn.TEXTJOIN(",",TRUE,_xlfn._xlws.FILTER(市町村コード!$B$2:$B$186,ISNUMBER(SEARCH(市町村コード!$B$2:$B$186,K1851))))</f>
        <v>旭川市</v>
      </c>
      <c r="AH1851" s="134" t="s">
        <v>6715</v>
      </c>
      <c r="AI1851" s="134" t="str">
        <f t="shared" si="56"/>
        <v xml:space="preserve">
旭川市曙１条７丁目２番１号國本ビル２階</v>
      </c>
      <c r="AJ1851" s="134" t="str">
        <f t="shared" si="57"/>
        <v>〒070－0061</v>
      </c>
      <c r="AK1851" s="134" t="s">
        <v>7297</v>
      </c>
      <c r="AO1851" s="142" t="s">
        <v>5103</v>
      </c>
      <c r="AP1851" s="134" t="str" cm="1">
        <f t="array" ref="AP1851:AV1851">_xlfn.TEXTSPLIT(AO1851,CHAR(10))</f>
        <v>( 訪看10 )第    806 号</v>
      </c>
      <c r="AQ1851" s="134" t="str">
        <v>( 訪看24 )第   1134 号</v>
      </c>
      <c r="AR1851" s="134" t="str">
        <v>( 訪看25 )第   1220 号</v>
      </c>
      <c r="AS1851" s="134" t="str">
        <v>( 訪看27 )第    475 号</v>
      </c>
      <c r="AT1851" s="134" t="str">
        <v>( 訪ベⅠ１ )第    440 号</v>
      </c>
      <c r="AU1851" s="134" t="str">
        <v>( 訪ベⅠ１注 )第      1 号</v>
      </c>
      <c r="AV1851" s="134" t="str">
        <v>( 訪看40 )第    659 号</v>
      </c>
      <c r="BM1851" s="134" t="s">
        <v>14346</v>
      </c>
      <c r="BN1851" s="134" t="s">
        <v>14347</v>
      </c>
      <c r="BO1851" s="134" t="s">
        <v>14348</v>
      </c>
      <c r="BP1851" s="134" t="s">
        <v>14349</v>
      </c>
      <c r="BQ1851" s="134" t="s">
        <v>14350</v>
      </c>
      <c r="BR1851" s="134" t="s">
        <v>14351</v>
      </c>
      <c r="BS1851" s="134" t="s">
        <v>14352</v>
      </c>
    </row>
    <row r="1852" spans="1:73" ht="77.099999999999994" customHeight="1" thickBot="1">
      <c r="A1852" s="133"/>
      <c r="B1852" s="184"/>
      <c r="C1852" s="133"/>
      <c r="D1852" s="184"/>
      <c r="E1852" s="133"/>
      <c r="F1852" s="133"/>
      <c r="G1852" s="184"/>
      <c r="H1852" s="133"/>
      <c r="I1852" s="133"/>
      <c r="J1852" s="184"/>
      <c r="K1852" s="133"/>
      <c r="L1852" s="133"/>
      <c r="M1852" s="184"/>
      <c r="N1852" s="133"/>
      <c r="O1852" s="133"/>
      <c r="P1852" s="184"/>
      <c r="Q1852" s="133"/>
      <c r="R1852" s="184"/>
      <c r="S1852" s="133"/>
      <c r="T1852" s="133"/>
      <c r="U1852" s="133"/>
      <c r="V1852" s="133"/>
      <c r="W1852" s="184"/>
      <c r="X1852" s="133"/>
      <c r="Y1852" s="133"/>
      <c r="AB1852" s="134" t="s">
        <v>6911</v>
      </c>
      <c r="AC1852" s="146" t="e" cm="1">
        <f t="array" ref="AC1852">_xlfn.TEXTSPLIT(H1852,CHAR(10))</f>
        <v>#VALUE!</v>
      </c>
      <c r="AD1852" s="146"/>
      <c r="AE1852" s="146" t="e">
        <v>#VALUE!</v>
      </c>
      <c r="AG1852" s="134" t="e" cm="1" vm="1">
        <f t="array" ref="AG1852">_xlfn.TEXTJOIN(",",TRUE,_xlfn._xlws.FILTER(市町村コード!$B$2:$B$186,ISNUMBER(SEARCH(市町村コード!$B$2:$B$186,K1852))))</f>
        <v>#VALUE!</v>
      </c>
      <c r="AH1852" s="134" t="e" vm="1">
        <v>#VALUE!</v>
      </c>
      <c r="AI1852" s="134" t="str">
        <f t="shared" si="56"/>
        <v/>
      </c>
      <c r="AJ1852" s="134" t="str">
        <f t="shared" si="57"/>
        <v/>
      </c>
      <c r="AK1852" s="134" t="s">
        <v>6911</v>
      </c>
      <c r="AO1852" s="133"/>
      <c r="AP1852" s="134" t="e" cm="1">
        <f t="array" ref="AP1852">_xlfn.TEXTSPLIT(AO1852,CHAR(10))</f>
        <v>#VALUE!</v>
      </c>
      <c r="BM1852" s="134" t="e">
        <v>#VALUE!</v>
      </c>
    </row>
    <row r="1853" spans="1:73" ht="0.95" customHeight="1">
      <c r="A1853" s="133"/>
      <c r="B1853" s="183"/>
      <c r="C1853" s="183"/>
      <c r="D1853" s="183"/>
      <c r="E1853" s="183"/>
      <c r="F1853" s="183"/>
      <c r="G1853" s="183"/>
      <c r="H1853" s="183"/>
      <c r="I1853" s="183"/>
      <c r="J1853" s="183"/>
      <c r="K1853" s="183"/>
      <c r="L1853" s="183"/>
      <c r="M1853" s="183"/>
      <c r="N1853" s="183"/>
      <c r="O1853" s="183"/>
      <c r="P1853" s="183"/>
      <c r="Q1853" s="183"/>
      <c r="R1853" s="183"/>
      <c r="S1853" s="183"/>
      <c r="T1853" s="183"/>
      <c r="U1853" s="183"/>
      <c r="V1853" s="183"/>
      <c r="W1853" s="133"/>
      <c r="X1853" s="133"/>
      <c r="Y1853" s="133"/>
      <c r="AB1853" s="134" t="s">
        <v>6911</v>
      </c>
      <c r="AC1853" s="146" t="e" cm="1">
        <f t="array" ref="AC1853">_xlfn.TEXTSPLIT(H1853,CHAR(10))</f>
        <v>#VALUE!</v>
      </c>
      <c r="AD1853" s="146"/>
      <c r="AE1853" s="146" t="e">
        <v>#VALUE!</v>
      </c>
      <c r="AG1853" s="134" t="e" cm="1" vm="1">
        <f t="array" ref="AG1853">_xlfn.TEXTJOIN(",",TRUE,_xlfn._xlws.FILTER(市町村コード!$B$2:$B$186,ISNUMBER(SEARCH(市町村コード!$B$2:$B$186,K1853))))</f>
        <v>#VALUE!</v>
      </c>
      <c r="AH1853" s="134" t="e" vm="1">
        <v>#VALUE!</v>
      </c>
      <c r="AI1853" s="134" t="str">
        <f t="shared" si="56"/>
        <v/>
      </c>
      <c r="AJ1853" s="134" t="str">
        <f t="shared" si="57"/>
        <v/>
      </c>
      <c r="AK1853" s="134" t="s">
        <v>6911</v>
      </c>
      <c r="AP1853" s="134" t="e" cm="1">
        <f t="array" ref="AP1853">_xlfn.TEXTSPLIT(AO1853,CHAR(10))</f>
        <v>#VALUE!</v>
      </c>
      <c r="BM1853" s="134" t="e">
        <v>#VALUE!</v>
      </c>
    </row>
    <row r="1854" spans="1:73" ht="60" customHeight="1">
      <c r="A1854" s="133"/>
      <c r="B1854" s="133"/>
      <c r="C1854" s="133"/>
      <c r="D1854" s="133"/>
      <c r="E1854" s="133"/>
      <c r="F1854" s="133"/>
      <c r="G1854" s="133"/>
      <c r="H1854" s="133"/>
      <c r="I1854" s="133"/>
      <c r="J1854" s="133"/>
      <c r="K1854" s="133"/>
      <c r="L1854" s="133"/>
      <c r="M1854" s="133"/>
      <c r="N1854" s="133"/>
      <c r="O1854" s="133"/>
      <c r="P1854" s="133"/>
      <c r="Q1854" s="133"/>
      <c r="R1854" s="133"/>
      <c r="S1854" s="133"/>
      <c r="T1854" s="133"/>
      <c r="U1854" s="133"/>
      <c r="V1854" s="133"/>
      <c r="W1854" s="133"/>
      <c r="X1854" s="133"/>
      <c r="Y1854" s="133"/>
      <c r="AB1854" s="134" t="s">
        <v>6911</v>
      </c>
      <c r="AC1854" s="146" t="e" cm="1">
        <f t="array" ref="AC1854">_xlfn.TEXTSPLIT(H1854,CHAR(10))</f>
        <v>#VALUE!</v>
      </c>
      <c r="AD1854" s="146"/>
      <c r="AE1854" s="146" t="e">
        <v>#VALUE!</v>
      </c>
      <c r="AG1854" s="134" t="e" cm="1" vm="1">
        <f t="array" ref="AG1854">_xlfn.TEXTJOIN(",",TRUE,_xlfn._xlws.FILTER(市町村コード!$B$2:$B$186,ISNUMBER(SEARCH(市町村コード!$B$2:$B$186,K1854))))</f>
        <v>#VALUE!</v>
      </c>
      <c r="AH1854" s="134" t="e" vm="1">
        <v>#VALUE!</v>
      </c>
      <c r="AI1854" s="134" t="str">
        <f t="shared" si="56"/>
        <v/>
      </c>
      <c r="AJ1854" s="134" t="str">
        <f t="shared" si="57"/>
        <v/>
      </c>
      <c r="AK1854" s="134" t="s">
        <v>6911</v>
      </c>
      <c r="AO1854" s="133"/>
      <c r="AP1854" s="134" t="e" cm="1">
        <f t="array" ref="AP1854">_xlfn.TEXTSPLIT(AO1854,CHAR(10))</f>
        <v>#VALUE!</v>
      </c>
      <c r="BM1854" s="134" t="e">
        <v>#VALUE!</v>
      </c>
    </row>
    <row r="1855" spans="1:73" ht="12" customHeight="1">
      <c r="A1855" s="133"/>
      <c r="B1855" s="133"/>
      <c r="C1855" s="133"/>
      <c r="D1855" s="133"/>
      <c r="E1855" s="133"/>
      <c r="F1855" s="133"/>
      <c r="G1855" s="133"/>
      <c r="H1855" s="133"/>
      <c r="I1855" s="133"/>
      <c r="J1855" s="133"/>
      <c r="K1855" s="133"/>
      <c r="L1855" s="133"/>
      <c r="M1855" s="133"/>
      <c r="N1855" s="133"/>
      <c r="O1855" s="133"/>
      <c r="P1855" s="133"/>
      <c r="Q1855" s="133"/>
      <c r="R1855" s="133"/>
      <c r="S1855" s="133"/>
      <c r="T1855" s="133"/>
      <c r="U1855" s="133"/>
      <c r="V1855" s="133"/>
      <c r="W1855" s="133"/>
      <c r="X1855" s="133"/>
      <c r="Y1855" s="133"/>
      <c r="AB1855" s="134" t="s">
        <v>6911</v>
      </c>
      <c r="AC1855" s="146" t="e" cm="1">
        <f t="array" ref="AC1855">_xlfn.TEXTSPLIT(H1855,CHAR(10))</f>
        <v>#VALUE!</v>
      </c>
      <c r="AD1855" s="146"/>
      <c r="AE1855" s="146" t="e">
        <v>#VALUE!</v>
      </c>
      <c r="AG1855" s="134" t="e" cm="1" vm="1">
        <f t="array" ref="AG1855">_xlfn.TEXTJOIN(",",TRUE,_xlfn._xlws.FILTER(市町村コード!$B$2:$B$186,ISNUMBER(SEARCH(市町村コード!$B$2:$B$186,K1855))))</f>
        <v>#VALUE!</v>
      </c>
      <c r="AH1855" s="134" t="e" vm="1">
        <v>#VALUE!</v>
      </c>
      <c r="AI1855" s="134" t="str">
        <f t="shared" si="56"/>
        <v/>
      </c>
      <c r="AJ1855" s="134" t="str">
        <f t="shared" si="57"/>
        <v/>
      </c>
      <c r="AK1855" s="134" t="s">
        <v>6911</v>
      </c>
      <c r="AO1855" s="133"/>
      <c r="AP1855" s="134" t="e" cm="1">
        <f t="array" ref="AP1855">_xlfn.TEXTSPLIT(AO1855,CHAR(10))</f>
        <v>#VALUE!</v>
      </c>
      <c r="BM1855" s="134" t="e">
        <v>#VALUE!</v>
      </c>
    </row>
    <row r="1856" spans="1:73" ht="8.1" customHeight="1">
      <c r="A1856" s="133"/>
      <c r="B1856" s="133"/>
      <c r="C1856" s="133"/>
      <c r="D1856" s="133"/>
      <c r="E1856" s="133"/>
      <c r="F1856" s="133"/>
      <c r="G1856" s="133"/>
      <c r="H1856" s="133"/>
      <c r="I1856" s="178" t="s">
        <v>476</v>
      </c>
      <c r="J1856" s="178"/>
      <c r="K1856" s="178"/>
      <c r="L1856" s="133"/>
      <c r="M1856" s="133"/>
      <c r="N1856" s="133"/>
      <c r="O1856" s="133"/>
      <c r="P1856" s="133"/>
      <c r="Q1856" s="133"/>
      <c r="R1856" s="133"/>
      <c r="S1856" s="133"/>
      <c r="T1856" s="133"/>
      <c r="U1856" s="133"/>
      <c r="V1856" s="133"/>
      <c r="W1856" s="133"/>
      <c r="X1856" s="133"/>
      <c r="Y1856" s="133"/>
      <c r="AB1856" s="134" t="s">
        <v>6911</v>
      </c>
      <c r="AC1856" s="146" t="e" cm="1">
        <f t="array" ref="AC1856">_xlfn.TEXTSPLIT(H1856,CHAR(10))</f>
        <v>#VALUE!</v>
      </c>
      <c r="AD1856" s="146"/>
      <c r="AE1856" s="146" t="e">
        <v>#VALUE!</v>
      </c>
      <c r="AG1856" s="134" t="e" cm="1" vm="1">
        <f t="array" ref="AG1856">_xlfn.TEXTJOIN(",",TRUE,_xlfn._xlws.FILTER(市町村コード!$B$2:$B$186,ISNUMBER(SEARCH(市町村コード!$B$2:$B$186,K1856))))</f>
        <v>#VALUE!</v>
      </c>
      <c r="AH1856" s="134" t="e" vm="1">
        <v>#VALUE!</v>
      </c>
      <c r="AI1856" s="134" t="str">
        <f t="shared" si="56"/>
        <v/>
      </c>
      <c r="AJ1856" s="134" t="str">
        <f t="shared" si="57"/>
        <v/>
      </c>
      <c r="AK1856" s="134" t="s">
        <v>6911</v>
      </c>
      <c r="AO1856" s="133"/>
      <c r="AP1856" s="134" t="e" cm="1">
        <f t="array" ref="AP1856">_xlfn.TEXTSPLIT(AO1856,CHAR(10))</f>
        <v>#VALUE!</v>
      </c>
      <c r="BM1856" s="134" t="e">
        <v>#VALUE!</v>
      </c>
    </row>
    <row r="1857" spans="1:74" ht="12" customHeight="1">
      <c r="A1857" s="133"/>
      <c r="B1857" s="179"/>
      <c r="C1857" s="179"/>
      <c r="D1857" s="179"/>
      <c r="E1857" s="179"/>
      <c r="F1857" s="133"/>
      <c r="G1857" s="133"/>
      <c r="H1857" s="133"/>
      <c r="I1857" s="178"/>
      <c r="J1857" s="178"/>
      <c r="K1857" s="178"/>
      <c r="L1857" s="133"/>
      <c r="M1857" s="133"/>
      <c r="N1857" s="133"/>
      <c r="O1857" s="133"/>
      <c r="P1857" s="133"/>
      <c r="Q1857" s="133"/>
      <c r="R1857" s="133"/>
      <c r="S1857" s="133"/>
      <c r="T1857" s="133"/>
      <c r="U1857" s="133"/>
      <c r="V1857" s="133"/>
      <c r="W1857" s="133"/>
      <c r="X1857" s="133"/>
      <c r="Y1857" s="133"/>
      <c r="AB1857" s="134" t="s">
        <v>6911</v>
      </c>
      <c r="AC1857" s="146" t="e" cm="1">
        <f t="array" ref="AC1857">_xlfn.TEXTSPLIT(H1857,CHAR(10))</f>
        <v>#VALUE!</v>
      </c>
      <c r="AD1857" s="146"/>
      <c r="AE1857" s="146" t="e">
        <v>#VALUE!</v>
      </c>
      <c r="AG1857" s="134" t="e" cm="1" vm="1">
        <f t="array" ref="AG1857">_xlfn.TEXTJOIN(",",TRUE,_xlfn._xlws.FILTER(市町村コード!$B$2:$B$186,ISNUMBER(SEARCH(市町村コード!$B$2:$B$186,K1857))))</f>
        <v>#VALUE!</v>
      </c>
      <c r="AH1857" s="134" t="e" vm="1">
        <v>#VALUE!</v>
      </c>
      <c r="AI1857" s="134" t="str">
        <f t="shared" si="56"/>
        <v/>
      </c>
      <c r="AJ1857" s="134" t="str">
        <f t="shared" si="57"/>
        <v/>
      </c>
      <c r="AK1857" s="134" t="s">
        <v>6911</v>
      </c>
      <c r="AO1857" s="133"/>
      <c r="AP1857" s="134" t="e" cm="1">
        <f t="array" ref="AP1857">_xlfn.TEXTSPLIT(AO1857,CHAR(10))</f>
        <v>#VALUE!</v>
      </c>
      <c r="BM1857" s="134" t="e">
        <v>#VALUE!</v>
      </c>
    </row>
    <row r="1858" spans="1:74" ht="14.1" customHeight="1">
      <c r="A1858" s="133"/>
      <c r="B1858" s="133"/>
      <c r="C1858" s="180" t="s">
        <v>477</v>
      </c>
      <c r="D1858" s="180"/>
      <c r="E1858" s="180"/>
      <c r="F1858" s="180"/>
      <c r="G1858" s="180"/>
      <c r="H1858" s="180"/>
      <c r="I1858" s="180"/>
      <c r="J1858" s="180"/>
      <c r="K1858" s="180"/>
      <c r="L1858" s="133"/>
      <c r="M1858" s="133"/>
      <c r="N1858" s="133"/>
      <c r="O1858" s="181" t="s">
        <v>478</v>
      </c>
      <c r="P1858" s="181"/>
      <c r="Q1858" s="181"/>
      <c r="R1858" s="181"/>
      <c r="S1858" s="181"/>
      <c r="T1858" s="135" t="s">
        <v>1308</v>
      </c>
      <c r="U1858" s="136" t="s">
        <v>480</v>
      </c>
      <c r="V1858" s="133"/>
      <c r="W1858" s="133"/>
      <c r="X1858" s="133"/>
      <c r="Y1858" s="133"/>
      <c r="AB1858" s="134" t="s">
        <v>6911</v>
      </c>
      <c r="AC1858" s="146" t="e" cm="1">
        <f t="array" ref="AC1858">_xlfn.TEXTSPLIT(H1858,CHAR(10))</f>
        <v>#VALUE!</v>
      </c>
      <c r="AD1858" s="146"/>
      <c r="AE1858" s="146" t="e">
        <v>#VALUE!</v>
      </c>
      <c r="AG1858" s="134" t="e" cm="1" vm="1">
        <f t="array" ref="AG1858">_xlfn.TEXTJOIN(",",TRUE,_xlfn._xlws.FILTER(市町村コード!$B$2:$B$186,ISNUMBER(SEARCH(市町村コード!$B$2:$B$186,K1858))))</f>
        <v>#VALUE!</v>
      </c>
      <c r="AH1858" s="134" t="e" vm="1">
        <v>#VALUE!</v>
      </c>
      <c r="AI1858" s="134" t="str">
        <f t="shared" si="56"/>
        <v/>
      </c>
      <c r="AJ1858" s="134" t="str">
        <f t="shared" si="57"/>
        <v/>
      </c>
      <c r="AK1858" s="134" t="s">
        <v>6911</v>
      </c>
      <c r="AP1858" s="134" t="e" cm="1">
        <f t="array" ref="AP1858">_xlfn.TEXTSPLIT(AO1858,CHAR(10))</f>
        <v>#VALUE!</v>
      </c>
      <c r="BM1858" s="134" t="e">
        <v>#VALUE!</v>
      </c>
    </row>
    <row r="1859" spans="1:74" ht="0.95" customHeight="1" thickBot="1">
      <c r="A1859" s="133"/>
      <c r="B1859" s="133"/>
      <c r="C1859" s="133"/>
      <c r="D1859" s="133"/>
      <c r="E1859" s="133"/>
      <c r="F1859" s="133"/>
      <c r="G1859" s="133"/>
      <c r="H1859" s="133"/>
      <c r="I1859" s="133"/>
      <c r="J1859" s="133"/>
      <c r="K1859" s="133"/>
      <c r="L1859" s="133"/>
      <c r="M1859" s="133"/>
      <c r="N1859" s="133"/>
      <c r="O1859" s="133"/>
      <c r="P1859" s="133"/>
      <c r="Q1859" s="133"/>
      <c r="R1859" s="133"/>
      <c r="S1859" s="133"/>
      <c r="T1859" s="133"/>
      <c r="U1859" s="133"/>
      <c r="V1859" s="133"/>
      <c r="W1859" s="133"/>
      <c r="X1859" s="133"/>
      <c r="Y1859" s="133"/>
      <c r="AB1859" s="134" t="s">
        <v>6911</v>
      </c>
      <c r="AC1859" s="146" t="e" cm="1">
        <f t="array" ref="AC1859">_xlfn.TEXTSPLIT(H1859,CHAR(10))</f>
        <v>#VALUE!</v>
      </c>
      <c r="AD1859" s="146"/>
      <c r="AE1859" s="146" t="e">
        <v>#VALUE!</v>
      </c>
      <c r="AG1859" s="134" t="e" cm="1" vm="1">
        <f t="array" ref="AG1859">_xlfn.TEXTJOIN(",",TRUE,_xlfn._xlws.FILTER(市町村コード!$B$2:$B$186,ISNUMBER(SEARCH(市町村コード!$B$2:$B$186,K1859))))</f>
        <v>#VALUE!</v>
      </c>
      <c r="AH1859" s="134" t="e" vm="1">
        <v>#VALUE!</v>
      </c>
      <c r="AI1859" s="134" t="str">
        <f t="shared" si="56"/>
        <v/>
      </c>
      <c r="AJ1859" s="134" t="str">
        <f t="shared" si="57"/>
        <v/>
      </c>
      <c r="AK1859" s="134" t="s">
        <v>6911</v>
      </c>
      <c r="AO1859" s="133"/>
      <c r="AP1859" s="134" t="e" cm="1">
        <f t="array" ref="AP1859">_xlfn.TEXTSPLIT(AO1859,CHAR(10))</f>
        <v>#VALUE!</v>
      </c>
      <c r="BM1859" s="134" t="e">
        <v>#VALUE!</v>
      </c>
    </row>
    <row r="1860" spans="1:74" ht="0.95" customHeight="1">
      <c r="A1860" s="133"/>
      <c r="B1860" s="176"/>
      <c r="C1860" s="176"/>
      <c r="D1860" s="176"/>
      <c r="E1860" s="176"/>
      <c r="F1860" s="176"/>
      <c r="G1860" s="176"/>
      <c r="H1860" s="176"/>
      <c r="I1860" s="176"/>
      <c r="J1860" s="176"/>
      <c r="K1860" s="176"/>
      <c r="L1860" s="176"/>
      <c r="M1860" s="176"/>
      <c r="N1860" s="176"/>
      <c r="O1860" s="176"/>
      <c r="P1860" s="176"/>
      <c r="Q1860" s="176"/>
      <c r="R1860" s="176"/>
      <c r="S1860" s="176"/>
      <c r="T1860" s="176"/>
      <c r="U1860" s="176"/>
      <c r="V1860" s="176"/>
      <c r="W1860" s="176"/>
      <c r="X1860" s="133"/>
      <c r="Y1860" s="133"/>
      <c r="AB1860" s="134" t="s">
        <v>6911</v>
      </c>
      <c r="AC1860" s="146" t="e" cm="1">
        <f t="array" ref="AC1860">_xlfn.TEXTSPLIT(H1860,CHAR(10))</f>
        <v>#VALUE!</v>
      </c>
      <c r="AD1860" s="146"/>
      <c r="AE1860" s="146" t="e">
        <v>#VALUE!</v>
      </c>
      <c r="AG1860" s="134" t="e" cm="1" vm="1">
        <f t="array" ref="AG1860">_xlfn.TEXTJOIN(",",TRUE,_xlfn._xlws.FILTER(市町村コード!$B$2:$B$186,ISNUMBER(SEARCH(市町村コード!$B$2:$B$186,K1860))))</f>
        <v>#VALUE!</v>
      </c>
      <c r="AH1860" s="134" t="e" vm="1">
        <v>#VALUE!</v>
      </c>
      <c r="AI1860" s="134" t="str">
        <f t="shared" si="56"/>
        <v/>
      </c>
      <c r="AJ1860" s="134" t="str">
        <f t="shared" si="57"/>
        <v/>
      </c>
      <c r="AK1860" s="134" t="s">
        <v>6911</v>
      </c>
      <c r="AP1860" s="134" t="e" cm="1">
        <f t="array" ref="AP1860">_xlfn.TEXTSPLIT(AO1860,CHAR(10))</f>
        <v>#VALUE!</v>
      </c>
      <c r="BM1860" s="134" t="e">
        <v>#VALUE!</v>
      </c>
    </row>
    <row r="1861" spans="1:74" ht="15.95" customHeight="1" thickBot="1">
      <c r="A1861" s="133"/>
      <c r="B1861" s="137"/>
      <c r="C1861" s="138" t="s">
        <v>481</v>
      </c>
      <c r="D1861" s="137"/>
      <c r="E1861" s="177" t="s">
        <v>482</v>
      </c>
      <c r="F1861" s="177"/>
      <c r="G1861" s="137"/>
      <c r="H1861" s="177" t="s">
        <v>483</v>
      </c>
      <c r="I1861" s="177"/>
      <c r="J1861" s="137"/>
      <c r="K1861" s="177" t="s">
        <v>484</v>
      </c>
      <c r="L1861" s="177"/>
      <c r="M1861" s="137"/>
      <c r="N1861" s="177" t="s">
        <v>485</v>
      </c>
      <c r="O1861" s="177"/>
      <c r="P1861" s="137"/>
      <c r="Q1861" s="139" t="s">
        <v>486</v>
      </c>
      <c r="R1861" s="137"/>
      <c r="S1861" s="177" t="s">
        <v>487</v>
      </c>
      <c r="T1861" s="177"/>
      <c r="U1861" s="177"/>
      <c r="V1861" s="177"/>
      <c r="W1861" s="137"/>
      <c r="X1861" s="133"/>
      <c r="Y1861" s="133"/>
      <c r="AB1861" s="134" t="s">
        <v>482</v>
      </c>
      <c r="AC1861" s="146" t="str" cm="1">
        <f t="array" ref="AC1861">_xlfn.TEXTSPLIT(H1861,CHAR(10))</f>
        <v>事業者名/事業所名</v>
      </c>
      <c r="AD1861" s="146"/>
      <c r="AE1861" s="146" t="s">
        <v>483</v>
      </c>
      <c r="AG1861" s="134" t="e" cm="1" vm="1">
        <f t="array" ref="AG1861">_xlfn.TEXTJOIN(",",TRUE,_xlfn._xlws.FILTER(市町村コード!$B$2:$B$186,ISNUMBER(SEARCH(市町村コード!$B$2:$B$186,K1861))))</f>
        <v>#VALUE!</v>
      </c>
      <c r="AH1861" s="134" t="e" vm="1">
        <v>#VALUE!</v>
      </c>
      <c r="AI1861" s="134" t="str">
        <f t="shared" si="56"/>
        <v/>
      </c>
      <c r="AJ1861" s="134" t="str">
        <f t="shared" si="57"/>
        <v>事業所所在地</v>
      </c>
      <c r="AK1861" s="134" t="s">
        <v>484</v>
      </c>
      <c r="AO1861" s="139" t="s">
        <v>486</v>
      </c>
      <c r="AP1861" s="134" t="str" cm="1">
        <f t="array" ref="AP1861">_xlfn.TEXTSPLIT(AO1861,CHAR(10))</f>
        <v>受理番号</v>
      </c>
      <c r="BM1861" s="134" t="s">
        <v>486</v>
      </c>
    </row>
    <row r="1862" spans="1:74" ht="129" customHeight="1" thickBot="1">
      <c r="A1862" s="133"/>
      <c r="B1862" s="184"/>
      <c r="C1862" s="140" t="s">
        <v>5104</v>
      </c>
      <c r="D1862" s="184"/>
      <c r="E1862" s="174" t="s">
        <v>5105</v>
      </c>
      <c r="F1862" s="174"/>
      <c r="G1862" s="184"/>
      <c r="H1862" s="175" t="s">
        <v>5106</v>
      </c>
      <c r="I1862" s="175"/>
      <c r="J1862" s="184"/>
      <c r="K1862" s="175" t="s">
        <v>5107</v>
      </c>
      <c r="L1862" s="175"/>
      <c r="M1862" s="184"/>
      <c r="N1862" s="182" t="s">
        <v>5108</v>
      </c>
      <c r="O1862" s="182"/>
      <c r="P1862" s="184"/>
      <c r="Q1862" s="141" t="s">
        <v>5109</v>
      </c>
      <c r="R1862" s="184"/>
      <c r="S1862" s="173" t="s">
        <v>5110</v>
      </c>
      <c r="T1862" s="173"/>
      <c r="U1862" s="173"/>
      <c r="V1862" s="173"/>
      <c r="W1862" s="184"/>
      <c r="X1862" s="133"/>
      <c r="Y1862" s="133"/>
      <c r="AB1862" s="134" t="s">
        <v>9778</v>
      </c>
      <c r="AC1862" s="146" t="str" cm="1">
        <f t="array" ref="AC1862:AD1862">_xlfn.TEXTSPLIT(H1862,CHAR(10))</f>
        <v>社会福祉法人　北海道療育園</v>
      </c>
      <c r="AD1862" s="146" t="str">
        <v>訪問看護ステーション　けあぷらす</v>
      </c>
      <c r="AE1862" s="146" t="s">
        <v>8741</v>
      </c>
      <c r="AF1862" s="134" t="s">
        <v>8742</v>
      </c>
      <c r="AG1862" s="134" t="str" cm="1">
        <f t="array" ref="AG1862">_xlfn.TEXTJOIN(",",TRUE,_xlfn._xlws.FILTER(市町村コード!$B$2:$B$186,ISNUMBER(SEARCH(市町村コード!$B$2:$B$186,K1862))))</f>
        <v>旭川市</v>
      </c>
      <c r="AH1862" s="134" t="s">
        <v>6715</v>
      </c>
      <c r="AI1862" s="134" t="str">
        <f t="shared" si="56"/>
        <v xml:space="preserve">
旭川市春光台３条１０丁目　福祉村地域交流ホーム「ｙｏｕ」内</v>
      </c>
      <c r="AJ1862" s="134" t="str">
        <f t="shared" si="57"/>
        <v>〒071－8143</v>
      </c>
      <c r="AK1862" s="134" t="s">
        <v>7353</v>
      </c>
      <c r="AO1862" s="142" t="s">
        <v>5109</v>
      </c>
      <c r="AP1862" s="134" t="str" cm="1">
        <f t="array" ref="AP1862:AY1862">_xlfn.TEXTSPLIT(AO1862,CHAR(10))</f>
        <v>( 訪看10 )第    160 号</v>
      </c>
      <c r="AQ1862" s="134" t="str">
        <v>( 訪看23 )第   1051 号</v>
      </c>
      <c r="AR1862" s="134" t="str">
        <v>( 訪看24 )第    343 号</v>
      </c>
      <c r="AS1862" s="134" t="str">
        <v>( 訪看25 )第    442 号</v>
      </c>
      <c r="AT1862" s="134" t="str">
        <v>( 訪看34 )第    154 号</v>
      </c>
      <c r="AU1862" s="134" t="str">
        <v>( 訪ベⅠ１ )第     26 号</v>
      </c>
      <c r="AV1862" s="134" t="str">
        <v>( 訪ベⅠ１注 )第    380 号</v>
      </c>
      <c r="AW1862" s="134" t="str">
        <v>( 訪ベⅡ１１ )第      2 号</v>
      </c>
      <c r="AX1862" s="134" t="str">
        <v>( 訪ベⅡ１注 )第      1 号</v>
      </c>
      <c r="AY1862" s="134" t="str">
        <v>( 訪看40 )第    292 号</v>
      </c>
      <c r="BM1862" s="134" t="s">
        <v>14353</v>
      </c>
      <c r="BN1862" s="134" t="s">
        <v>14354</v>
      </c>
      <c r="BO1862" s="134" t="s">
        <v>14355</v>
      </c>
      <c r="BP1862" s="134" t="s">
        <v>14356</v>
      </c>
      <c r="BQ1862" s="134" t="s">
        <v>14357</v>
      </c>
      <c r="BR1862" s="134" t="s">
        <v>14358</v>
      </c>
      <c r="BS1862" s="134" t="s">
        <v>14359</v>
      </c>
      <c r="BT1862" s="134" t="s">
        <v>14360</v>
      </c>
      <c r="BU1862" s="134" t="s">
        <v>14361</v>
      </c>
      <c r="BV1862" s="134" t="s">
        <v>14362</v>
      </c>
    </row>
    <row r="1863" spans="1:74" ht="45.95" customHeight="1" thickBot="1">
      <c r="A1863" s="133"/>
      <c r="B1863" s="184"/>
      <c r="C1863" s="140" t="s">
        <v>5111</v>
      </c>
      <c r="D1863" s="184"/>
      <c r="E1863" s="174" t="s">
        <v>5112</v>
      </c>
      <c r="F1863" s="174"/>
      <c r="G1863" s="184"/>
      <c r="H1863" s="175" t="s">
        <v>5113</v>
      </c>
      <c r="I1863" s="175"/>
      <c r="J1863" s="184"/>
      <c r="K1863" s="175" t="s">
        <v>5114</v>
      </c>
      <c r="L1863" s="175"/>
      <c r="M1863" s="184"/>
      <c r="N1863" s="182" t="s">
        <v>5115</v>
      </c>
      <c r="O1863" s="182"/>
      <c r="P1863" s="184"/>
      <c r="Q1863" s="141" t="s">
        <v>5116</v>
      </c>
      <c r="R1863" s="184"/>
      <c r="S1863" s="173" t="s">
        <v>5117</v>
      </c>
      <c r="T1863" s="173"/>
      <c r="U1863" s="173"/>
      <c r="V1863" s="173"/>
      <c r="W1863" s="184"/>
      <c r="X1863" s="133"/>
      <c r="Y1863" s="133"/>
      <c r="AB1863" s="134" t="s">
        <v>9779</v>
      </c>
      <c r="AC1863" s="146" t="str" cm="1">
        <f t="array" ref="AC1863:AD1863">_xlfn.TEXTSPLIT(H1863,CHAR(10))</f>
        <v>株式会社　むつみ</v>
      </c>
      <c r="AD1863" s="146" t="str">
        <v>訪問看護ステーション　むつみ</v>
      </c>
      <c r="AE1863" s="146" t="s">
        <v>8743</v>
      </c>
      <c r="AF1863" s="134" t="s">
        <v>8744</v>
      </c>
      <c r="AG1863" s="134" t="str" cm="1">
        <f t="array" ref="AG1863">_xlfn.TEXTJOIN(",",TRUE,_xlfn._xlws.FILTER(市町村コード!$B$2:$B$186,ISNUMBER(SEARCH(市町村コード!$B$2:$B$186,K1863))))</f>
        <v>旭川市</v>
      </c>
      <c r="AH1863" s="134" t="s">
        <v>6715</v>
      </c>
      <c r="AI1863" s="134" t="str">
        <f t="shared" si="56"/>
        <v xml:space="preserve">
旭川市９条通８丁目２４８６番地の１０小里ビル</v>
      </c>
      <c r="AJ1863" s="134" t="str">
        <f t="shared" si="57"/>
        <v>〒070－0039</v>
      </c>
      <c r="AK1863" s="134" t="s">
        <v>7301</v>
      </c>
      <c r="AO1863" s="142" t="s">
        <v>5116</v>
      </c>
      <c r="AP1863" s="134" t="str" cm="1">
        <f t="array" ref="AP1863:AS1863">_xlfn.TEXTSPLIT(AO1863,CHAR(10))</f>
        <v>( 訪看10 )第    181 号</v>
      </c>
      <c r="AQ1863" s="134" t="str">
        <v>( 訪看24 )第    367 号</v>
      </c>
      <c r="AR1863" s="134" t="str">
        <v>( 訪看25 )第    468 号</v>
      </c>
      <c r="AS1863" s="134" t="str">
        <v>( 訪看41 )第    261 号</v>
      </c>
      <c r="BM1863" s="134" t="s">
        <v>14363</v>
      </c>
      <c r="BN1863" s="134" t="s">
        <v>14364</v>
      </c>
      <c r="BO1863" s="134" t="s">
        <v>14365</v>
      </c>
      <c r="BP1863" s="134" t="s">
        <v>14366</v>
      </c>
    </row>
    <row r="1864" spans="1:74" ht="45.95" customHeight="1" thickBot="1">
      <c r="A1864" s="133"/>
      <c r="B1864" s="184"/>
      <c r="C1864" s="140" t="s">
        <v>5118</v>
      </c>
      <c r="D1864" s="184"/>
      <c r="E1864" s="174" t="s">
        <v>5119</v>
      </c>
      <c r="F1864" s="174"/>
      <c r="G1864" s="184"/>
      <c r="H1864" s="175" t="s">
        <v>5120</v>
      </c>
      <c r="I1864" s="175"/>
      <c r="J1864" s="184"/>
      <c r="K1864" s="175" t="s">
        <v>4830</v>
      </c>
      <c r="L1864" s="175"/>
      <c r="M1864" s="184"/>
      <c r="N1864" s="182" t="s">
        <v>4831</v>
      </c>
      <c r="O1864" s="182"/>
      <c r="P1864" s="184"/>
      <c r="Q1864" s="141" t="s">
        <v>5121</v>
      </c>
      <c r="R1864" s="184"/>
      <c r="S1864" s="173" t="s">
        <v>5122</v>
      </c>
      <c r="T1864" s="173"/>
      <c r="U1864" s="173"/>
      <c r="V1864" s="173"/>
      <c r="W1864" s="184"/>
      <c r="X1864" s="133"/>
      <c r="Y1864" s="133"/>
      <c r="AB1864" s="134" t="s">
        <v>9780</v>
      </c>
      <c r="AC1864" s="146" t="str" cm="1">
        <f t="array" ref="AC1864:AD1864">_xlfn.TEXTSPLIT(H1864,CHAR(10))</f>
        <v>株式会社リライフ</v>
      </c>
      <c r="AD1864" s="146" t="str">
        <v>定期巡回・随時対応型訪問介護看護　ガーデナース南永山</v>
      </c>
      <c r="AE1864" s="146" t="s">
        <v>8669</v>
      </c>
      <c r="AF1864" s="134" t="s">
        <v>8745</v>
      </c>
      <c r="AG1864" s="134" t="str" cm="1">
        <f t="array" ref="AG1864">_xlfn.TEXTJOIN(",",TRUE,_xlfn._xlws.FILTER(市町村コード!$B$2:$B$186,ISNUMBER(SEARCH(市町村コード!$B$2:$B$186,K1864))))</f>
        <v>旭川市</v>
      </c>
      <c r="AH1864" s="134" t="s">
        <v>6715</v>
      </c>
      <c r="AI1864" s="134" t="str">
        <f t="shared" si="56"/>
        <v xml:space="preserve">
旭川市永山８条１丁目１番２３号</v>
      </c>
      <c r="AJ1864" s="134" t="str">
        <f t="shared" si="57"/>
        <v>〒079－8418</v>
      </c>
      <c r="AK1864" s="134" t="s">
        <v>7313</v>
      </c>
      <c r="AO1864" s="142" t="s">
        <v>5121</v>
      </c>
      <c r="AP1864" s="134" t="str" cm="1">
        <f t="array" ref="AP1864:AS1864">_xlfn.TEXTSPLIT(AO1864,CHAR(10))</f>
        <v>( 訪看23 )第    998 号</v>
      </c>
      <c r="AQ1864" s="134" t="str">
        <v>( 訪看24 )第    585 号</v>
      </c>
      <c r="AR1864" s="134" t="str">
        <v>( 訪看25 )第    666 号</v>
      </c>
      <c r="AS1864" s="134" t="str">
        <v>( 訪看41 )第     94 号</v>
      </c>
      <c r="BM1864" s="134" t="s">
        <v>14367</v>
      </c>
      <c r="BN1864" s="134" t="s">
        <v>14368</v>
      </c>
      <c r="BO1864" s="134" t="s">
        <v>14369</v>
      </c>
      <c r="BP1864" s="134" t="s">
        <v>14370</v>
      </c>
    </row>
    <row r="1865" spans="1:74" ht="57" customHeight="1" thickBot="1">
      <c r="A1865" s="133"/>
      <c r="B1865" s="184"/>
      <c r="C1865" s="140" t="s">
        <v>5123</v>
      </c>
      <c r="D1865" s="184"/>
      <c r="E1865" s="174" t="s">
        <v>5124</v>
      </c>
      <c r="F1865" s="174"/>
      <c r="G1865" s="184"/>
      <c r="H1865" s="175" t="s">
        <v>5125</v>
      </c>
      <c r="I1865" s="175"/>
      <c r="J1865" s="184"/>
      <c r="K1865" s="175" t="s">
        <v>5126</v>
      </c>
      <c r="L1865" s="175"/>
      <c r="M1865" s="184"/>
      <c r="N1865" s="182" t="s">
        <v>5127</v>
      </c>
      <c r="O1865" s="182"/>
      <c r="P1865" s="184"/>
      <c r="Q1865" s="141" t="s">
        <v>5128</v>
      </c>
      <c r="R1865" s="184"/>
      <c r="S1865" s="173" t="s">
        <v>5129</v>
      </c>
      <c r="T1865" s="173"/>
      <c r="U1865" s="173"/>
      <c r="V1865" s="173"/>
      <c r="W1865" s="184"/>
      <c r="X1865" s="133"/>
      <c r="Y1865" s="133"/>
      <c r="AB1865" s="134" t="s">
        <v>9781</v>
      </c>
      <c r="AC1865" s="146" t="str" cm="1">
        <f t="array" ref="AC1865:AD1865">_xlfn.TEXTSPLIT(H1865,CHAR(10))</f>
        <v>有限会社　鷹の巣</v>
      </c>
      <c r="AD1865" s="146" t="str">
        <v>訪問看護ステーションファミリア</v>
      </c>
      <c r="AE1865" s="146" t="s">
        <v>8746</v>
      </c>
      <c r="AF1865" s="134" t="s">
        <v>8747</v>
      </c>
      <c r="AG1865" s="134" t="str" cm="1">
        <f t="array" ref="AG1865">_xlfn.TEXTJOIN(",",TRUE,_xlfn._xlws.FILTER(市町村コード!$B$2:$B$186,ISNUMBER(SEARCH(市町村コード!$B$2:$B$186,K1865))))</f>
        <v>旭川市</v>
      </c>
      <c r="AH1865" s="134" t="s">
        <v>6715</v>
      </c>
      <c r="AI1865" s="134" t="str">
        <f t="shared" ref="AI1865:AI1928" si="58">MID(K1865,10,300)</f>
        <v xml:space="preserve">
旭川市末広６条６丁目６番１５号</v>
      </c>
      <c r="AJ1865" s="134" t="str">
        <f t="shared" ref="AJ1865:AJ1928" si="59">LEFT(K1865,9)</f>
        <v>〒071－8136</v>
      </c>
      <c r="AK1865" s="134" t="s">
        <v>7354</v>
      </c>
      <c r="AO1865" s="142" t="s">
        <v>5128</v>
      </c>
      <c r="AP1865" s="134" t="str" cm="1">
        <f t="array" ref="AP1865:AU1865">_xlfn.TEXTSPLIT(AO1865,CHAR(10))</f>
        <v>( 訪看10 )第    598 号</v>
      </c>
      <c r="AQ1865" s="134" t="str">
        <v>( 訪看23 )第    887 号</v>
      </c>
      <c r="AR1865" s="134" t="str">
        <v>( 訪看25 )第    959 号</v>
      </c>
      <c r="AS1865" s="134" t="str">
        <v>( 訪看27 )第    297 号</v>
      </c>
      <c r="AT1865" s="134" t="str">
        <v>( 訪看28 )第    196 号</v>
      </c>
      <c r="AU1865" s="134" t="str">
        <v>( 訪看40 )第    517 号</v>
      </c>
      <c r="BM1865" s="134" t="s">
        <v>14371</v>
      </c>
      <c r="BN1865" s="134" t="s">
        <v>14372</v>
      </c>
      <c r="BO1865" s="134" t="s">
        <v>14373</v>
      </c>
      <c r="BP1865" s="134" t="s">
        <v>14374</v>
      </c>
      <c r="BQ1865" s="134" t="s">
        <v>14375</v>
      </c>
      <c r="BR1865" s="134" t="s">
        <v>14376</v>
      </c>
    </row>
    <row r="1866" spans="1:74" ht="93" customHeight="1" thickBot="1">
      <c r="A1866" s="133"/>
      <c r="B1866" s="184"/>
      <c r="C1866" s="140" t="s">
        <v>5130</v>
      </c>
      <c r="D1866" s="184"/>
      <c r="E1866" s="174" t="s">
        <v>5131</v>
      </c>
      <c r="F1866" s="174"/>
      <c r="G1866" s="184"/>
      <c r="H1866" s="175" t="s">
        <v>5132</v>
      </c>
      <c r="I1866" s="175"/>
      <c r="J1866" s="184"/>
      <c r="K1866" s="175" t="s">
        <v>5133</v>
      </c>
      <c r="L1866" s="175"/>
      <c r="M1866" s="184"/>
      <c r="N1866" s="182" t="s">
        <v>5134</v>
      </c>
      <c r="O1866" s="182"/>
      <c r="P1866" s="184"/>
      <c r="Q1866" s="141" t="s">
        <v>5135</v>
      </c>
      <c r="R1866" s="184"/>
      <c r="S1866" s="173" t="s">
        <v>5136</v>
      </c>
      <c r="T1866" s="173"/>
      <c r="U1866" s="173"/>
      <c r="V1866" s="173"/>
      <c r="W1866" s="184"/>
      <c r="X1866" s="133"/>
      <c r="Y1866" s="133"/>
      <c r="AB1866" s="134" t="s">
        <v>9782</v>
      </c>
      <c r="AC1866" s="146" t="str" cm="1">
        <f t="array" ref="AC1866:AD1866">_xlfn.TEXTSPLIT(H1866,CHAR(10))</f>
        <v>社会福祉法人　楽生会</v>
      </c>
      <c r="AD1866" s="146" t="str">
        <v>社会福祉法人楽生会　訪問看護ステーションゆめ</v>
      </c>
      <c r="AE1866" s="146" t="s">
        <v>8748</v>
      </c>
      <c r="AF1866" s="134" t="s">
        <v>8749</v>
      </c>
      <c r="AG1866" s="134" t="str" cm="1">
        <f t="array" ref="AG1866">_xlfn.TEXTJOIN(",",TRUE,_xlfn._xlws.FILTER(市町村コード!$B$2:$B$186,ISNUMBER(SEARCH(市町村コード!$B$2:$B$186,K1866))))</f>
        <v>旭川市</v>
      </c>
      <c r="AH1866" s="134" t="s">
        <v>6715</v>
      </c>
      <c r="AI1866" s="134" t="str">
        <f t="shared" si="58"/>
        <v xml:space="preserve">
旭川市１条通１２丁目１７７番地２</v>
      </c>
      <c r="AJ1866" s="134" t="str">
        <f t="shared" si="59"/>
        <v>〒070－0031</v>
      </c>
      <c r="AK1866" s="134" t="s">
        <v>7355</v>
      </c>
      <c r="AO1866" s="142" t="s">
        <v>5135</v>
      </c>
      <c r="AP1866" s="134" t="str" cm="1">
        <f t="array" ref="AP1866:AX1866">_xlfn.TEXTSPLIT(AO1866,CHAR(10))</f>
        <v>( 訪看10 )第    715 号</v>
      </c>
      <c r="AQ1866" s="134" t="str">
        <v>( 訪看23 )第   1109 号</v>
      </c>
      <c r="AR1866" s="134" t="str">
        <v>( 訪看24 )第   1041 号</v>
      </c>
      <c r="AS1866" s="134" t="str">
        <v>( 訪看25 )第   1122 号</v>
      </c>
      <c r="AT1866" s="134" t="str">
        <v>( 訪看27 )第    407 号</v>
      </c>
      <c r="AU1866" s="134" t="str">
        <v>( 訪看28 )第    271 号</v>
      </c>
      <c r="AV1866" s="134" t="str">
        <v>( 訪看33 )第      9 号</v>
      </c>
      <c r="AW1866" s="134" t="str">
        <v>( 訪ベⅠ１ )第    561 号</v>
      </c>
      <c r="AX1866" s="134" t="str">
        <v>( 訪看41 )第    373 号</v>
      </c>
      <c r="BM1866" s="134" t="s">
        <v>14377</v>
      </c>
      <c r="BN1866" s="134" t="s">
        <v>14378</v>
      </c>
      <c r="BO1866" s="134" t="s">
        <v>14379</v>
      </c>
      <c r="BP1866" s="134" t="s">
        <v>14380</v>
      </c>
      <c r="BQ1866" s="134" t="s">
        <v>14381</v>
      </c>
      <c r="BR1866" s="134" t="s">
        <v>14382</v>
      </c>
      <c r="BS1866" s="134" t="s">
        <v>14383</v>
      </c>
      <c r="BT1866" s="134" t="s">
        <v>14384</v>
      </c>
      <c r="BU1866" s="134" t="s">
        <v>14385</v>
      </c>
    </row>
    <row r="1867" spans="1:74" ht="93" customHeight="1" thickBot="1">
      <c r="A1867" s="133"/>
      <c r="B1867" s="184"/>
      <c r="C1867" s="140" t="s">
        <v>5137</v>
      </c>
      <c r="D1867" s="184"/>
      <c r="E1867" s="174" t="s">
        <v>5138</v>
      </c>
      <c r="F1867" s="174"/>
      <c r="G1867" s="184"/>
      <c r="H1867" s="175" t="s">
        <v>5139</v>
      </c>
      <c r="I1867" s="175"/>
      <c r="J1867" s="184"/>
      <c r="K1867" s="175" t="s">
        <v>5140</v>
      </c>
      <c r="L1867" s="175"/>
      <c r="M1867" s="184"/>
      <c r="N1867" s="182" t="s">
        <v>5141</v>
      </c>
      <c r="O1867" s="182"/>
      <c r="P1867" s="184"/>
      <c r="Q1867" s="141" t="s">
        <v>5142</v>
      </c>
      <c r="R1867" s="184"/>
      <c r="S1867" s="173" t="s">
        <v>5143</v>
      </c>
      <c r="T1867" s="173"/>
      <c r="U1867" s="173"/>
      <c r="V1867" s="173"/>
      <c r="W1867" s="184"/>
      <c r="X1867" s="133"/>
      <c r="Y1867" s="133"/>
      <c r="AB1867" s="134" t="s">
        <v>9783</v>
      </c>
      <c r="AC1867" s="146" t="str" cm="1">
        <f t="array" ref="AC1867:AD1867">_xlfn.TEXTSPLIT(H1867,CHAR(10))</f>
        <v>医療法人社団　ふらの西病院</v>
      </c>
      <c r="AD1867" s="146" t="str">
        <v>ふらの訪問看護ステーション青いとり</v>
      </c>
      <c r="AE1867" s="146" t="s">
        <v>8750</v>
      </c>
      <c r="AF1867" s="134" t="s">
        <v>8751</v>
      </c>
      <c r="AG1867" s="134" t="str" cm="1">
        <f t="array" ref="AG1867">_xlfn.TEXTJOIN(",",TRUE,_xlfn._xlws.FILTER(市町村コード!$B$2:$B$186,ISNUMBER(SEARCH(市町村コード!$B$2:$B$186,K1867))))</f>
        <v>富良野市</v>
      </c>
      <c r="AH1867" s="134" t="s">
        <v>6741</v>
      </c>
      <c r="AI1867" s="134" t="str">
        <f t="shared" si="58"/>
        <v xml:space="preserve">
富良野市桂木町２番７７号</v>
      </c>
      <c r="AJ1867" s="134" t="str">
        <f t="shared" si="59"/>
        <v>〒076－0038</v>
      </c>
      <c r="AK1867" s="134" t="s">
        <v>7356</v>
      </c>
      <c r="AO1867" s="142" t="s">
        <v>5142</v>
      </c>
      <c r="AP1867" s="134" t="str" cm="1">
        <f t="array" ref="AP1867:AW1867">_xlfn.TEXTSPLIT(AO1867,CHAR(10))</f>
        <v>( 訪看10 )第      2 号</v>
      </c>
      <c r="AQ1867" s="134" t="str">
        <v>( 訪看24 )第     89 号</v>
      </c>
      <c r="AR1867" s="134" t="str">
        <v>( 訪看25 )第     61 号</v>
      </c>
      <c r="AS1867" s="134" t="str">
        <v>( 訪看27 )第     31 号</v>
      </c>
      <c r="AT1867" s="134" t="str">
        <v>( 訪看34 )第    407 号</v>
      </c>
      <c r="AU1867" s="134" t="str">
        <v>( 訪ベⅠ１ )第    120 号</v>
      </c>
      <c r="AV1867" s="134" t="str">
        <v>( 訪ベⅠ１注 )第     53 号</v>
      </c>
      <c r="AW1867" s="134" t="str">
        <v>( 訪看40 )第    293 号</v>
      </c>
      <c r="BM1867" s="134" t="s">
        <v>14386</v>
      </c>
      <c r="BN1867" s="134" t="s">
        <v>14387</v>
      </c>
      <c r="BO1867" s="134" t="s">
        <v>14388</v>
      </c>
      <c r="BP1867" s="134" t="s">
        <v>14389</v>
      </c>
      <c r="BQ1867" s="134" t="s">
        <v>14390</v>
      </c>
      <c r="BR1867" s="134" t="s">
        <v>14391</v>
      </c>
      <c r="BS1867" s="134" t="s">
        <v>14392</v>
      </c>
      <c r="BT1867" s="134" t="s">
        <v>14393</v>
      </c>
    </row>
    <row r="1868" spans="1:74" ht="6" customHeight="1" thickBot="1">
      <c r="A1868" s="133"/>
      <c r="B1868" s="184"/>
      <c r="C1868" s="133"/>
      <c r="D1868" s="184"/>
      <c r="E1868" s="133"/>
      <c r="F1868" s="133"/>
      <c r="G1868" s="184"/>
      <c r="H1868" s="133"/>
      <c r="I1868" s="133"/>
      <c r="J1868" s="184"/>
      <c r="K1868" s="133"/>
      <c r="L1868" s="133"/>
      <c r="M1868" s="184"/>
      <c r="N1868" s="133"/>
      <c r="O1868" s="133"/>
      <c r="P1868" s="184"/>
      <c r="Q1868" s="133"/>
      <c r="R1868" s="184"/>
      <c r="S1868" s="133"/>
      <c r="T1868" s="133"/>
      <c r="U1868" s="133"/>
      <c r="V1868" s="133"/>
      <c r="W1868" s="184"/>
      <c r="X1868" s="133"/>
      <c r="Y1868" s="133"/>
      <c r="AB1868" s="134" t="s">
        <v>6911</v>
      </c>
      <c r="AC1868" s="146" t="e" cm="1">
        <f t="array" ref="AC1868">_xlfn.TEXTSPLIT(H1868,CHAR(10))</f>
        <v>#VALUE!</v>
      </c>
      <c r="AD1868" s="146"/>
      <c r="AE1868" s="146" t="e">
        <v>#VALUE!</v>
      </c>
      <c r="AG1868" s="134" t="e" cm="1" vm="1">
        <f t="array" ref="AG1868">_xlfn.TEXTJOIN(",",TRUE,_xlfn._xlws.FILTER(市町村コード!$B$2:$B$186,ISNUMBER(SEARCH(市町村コード!$B$2:$B$186,K1868))))</f>
        <v>#VALUE!</v>
      </c>
      <c r="AH1868" s="134" t="e" vm="1">
        <v>#VALUE!</v>
      </c>
      <c r="AI1868" s="134" t="str">
        <f t="shared" si="58"/>
        <v/>
      </c>
      <c r="AJ1868" s="134" t="str">
        <f t="shared" si="59"/>
        <v/>
      </c>
      <c r="AK1868" s="134" t="s">
        <v>6911</v>
      </c>
      <c r="AO1868" s="133"/>
      <c r="AP1868" s="134" t="e" cm="1">
        <f t="array" ref="AP1868">_xlfn.TEXTSPLIT(AO1868,CHAR(10))</f>
        <v>#VALUE!</v>
      </c>
      <c r="BM1868" s="134" t="e">
        <v>#VALUE!</v>
      </c>
    </row>
    <row r="1869" spans="1:74" ht="0.95" customHeight="1">
      <c r="A1869" s="133"/>
      <c r="B1869" s="183"/>
      <c r="C1869" s="183"/>
      <c r="D1869" s="183"/>
      <c r="E1869" s="183"/>
      <c r="F1869" s="183"/>
      <c r="G1869" s="183"/>
      <c r="H1869" s="183"/>
      <c r="I1869" s="183"/>
      <c r="J1869" s="183"/>
      <c r="K1869" s="183"/>
      <c r="L1869" s="183"/>
      <c r="M1869" s="183"/>
      <c r="N1869" s="183"/>
      <c r="O1869" s="183"/>
      <c r="P1869" s="183"/>
      <c r="Q1869" s="183"/>
      <c r="R1869" s="183"/>
      <c r="S1869" s="183"/>
      <c r="T1869" s="183"/>
      <c r="U1869" s="183"/>
      <c r="V1869" s="183"/>
      <c r="W1869" s="133"/>
      <c r="X1869" s="133"/>
      <c r="Y1869" s="133"/>
      <c r="AB1869" s="134" t="s">
        <v>6911</v>
      </c>
      <c r="AC1869" s="146" t="e" cm="1">
        <f t="array" ref="AC1869">_xlfn.TEXTSPLIT(H1869,CHAR(10))</f>
        <v>#VALUE!</v>
      </c>
      <c r="AD1869" s="146"/>
      <c r="AE1869" s="146" t="e">
        <v>#VALUE!</v>
      </c>
      <c r="AG1869" s="134" t="e" cm="1" vm="1">
        <f t="array" ref="AG1869">_xlfn.TEXTJOIN(",",TRUE,_xlfn._xlws.FILTER(市町村コード!$B$2:$B$186,ISNUMBER(SEARCH(市町村コード!$B$2:$B$186,K1869))))</f>
        <v>#VALUE!</v>
      </c>
      <c r="AH1869" s="134" t="e" vm="1">
        <v>#VALUE!</v>
      </c>
      <c r="AI1869" s="134" t="str">
        <f t="shared" si="58"/>
        <v/>
      </c>
      <c r="AJ1869" s="134" t="str">
        <f t="shared" si="59"/>
        <v/>
      </c>
      <c r="AK1869" s="134" t="s">
        <v>6911</v>
      </c>
      <c r="AP1869" s="134" t="e" cm="1">
        <f t="array" ref="AP1869">_xlfn.TEXTSPLIT(AO1869,CHAR(10))</f>
        <v>#VALUE!</v>
      </c>
      <c r="BM1869" s="134" t="e">
        <v>#VALUE!</v>
      </c>
    </row>
    <row r="1870" spans="1:74" ht="60" customHeight="1">
      <c r="A1870" s="133"/>
      <c r="B1870" s="133"/>
      <c r="C1870" s="133"/>
      <c r="D1870" s="133"/>
      <c r="E1870" s="133"/>
      <c r="F1870" s="133"/>
      <c r="G1870" s="133"/>
      <c r="H1870" s="133"/>
      <c r="I1870" s="133"/>
      <c r="J1870" s="133"/>
      <c r="K1870" s="133"/>
      <c r="L1870" s="133"/>
      <c r="M1870" s="133"/>
      <c r="N1870" s="133"/>
      <c r="O1870" s="133"/>
      <c r="P1870" s="133"/>
      <c r="Q1870" s="133"/>
      <c r="R1870" s="133"/>
      <c r="S1870" s="133"/>
      <c r="T1870" s="133"/>
      <c r="U1870" s="133"/>
      <c r="V1870" s="133"/>
      <c r="W1870" s="133"/>
      <c r="X1870" s="133"/>
      <c r="Y1870" s="133"/>
      <c r="AB1870" s="134" t="s">
        <v>6911</v>
      </c>
      <c r="AC1870" s="146" t="e" cm="1">
        <f t="array" ref="AC1870">_xlfn.TEXTSPLIT(H1870,CHAR(10))</f>
        <v>#VALUE!</v>
      </c>
      <c r="AD1870" s="146"/>
      <c r="AE1870" s="146" t="e">
        <v>#VALUE!</v>
      </c>
      <c r="AG1870" s="134" t="e" cm="1" vm="1">
        <f t="array" ref="AG1870">_xlfn.TEXTJOIN(",",TRUE,_xlfn._xlws.FILTER(市町村コード!$B$2:$B$186,ISNUMBER(SEARCH(市町村コード!$B$2:$B$186,K1870))))</f>
        <v>#VALUE!</v>
      </c>
      <c r="AH1870" s="134" t="e" vm="1">
        <v>#VALUE!</v>
      </c>
      <c r="AI1870" s="134" t="str">
        <f t="shared" si="58"/>
        <v/>
      </c>
      <c r="AJ1870" s="134" t="str">
        <f t="shared" si="59"/>
        <v/>
      </c>
      <c r="AK1870" s="134" t="s">
        <v>6911</v>
      </c>
      <c r="AO1870" s="133"/>
      <c r="AP1870" s="134" t="e" cm="1">
        <f t="array" ref="AP1870">_xlfn.TEXTSPLIT(AO1870,CHAR(10))</f>
        <v>#VALUE!</v>
      </c>
      <c r="BM1870" s="134" t="e">
        <v>#VALUE!</v>
      </c>
    </row>
    <row r="1871" spans="1:74" ht="12" customHeight="1">
      <c r="A1871" s="133"/>
      <c r="B1871" s="133"/>
      <c r="C1871" s="133"/>
      <c r="D1871" s="133"/>
      <c r="E1871" s="133"/>
      <c r="F1871" s="133"/>
      <c r="G1871" s="133"/>
      <c r="H1871" s="133"/>
      <c r="I1871" s="133"/>
      <c r="J1871" s="133"/>
      <c r="K1871" s="133"/>
      <c r="L1871" s="133"/>
      <c r="M1871" s="133"/>
      <c r="N1871" s="133"/>
      <c r="O1871" s="133"/>
      <c r="P1871" s="133"/>
      <c r="Q1871" s="133"/>
      <c r="R1871" s="133"/>
      <c r="S1871" s="133"/>
      <c r="T1871" s="133"/>
      <c r="U1871" s="133"/>
      <c r="V1871" s="133"/>
      <c r="W1871" s="133"/>
      <c r="X1871" s="133"/>
      <c r="Y1871" s="133"/>
      <c r="AB1871" s="134" t="s">
        <v>6911</v>
      </c>
      <c r="AC1871" s="146" t="e" cm="1">
        <f t="array" ref="AC1871">_xlfn.TEXTSPLIT(H1871,CHAR(10))</f>
        <v>#VALUE!</v>
      </c>
      <c r="AD1871" s="146"/>
      <c r="AE1871" s="146" t="e">
        <v>#VALUE!</v>
      </c>
      <c r="AG1871" s="134" t="e" cm="1" vm="1">
        <f t="array" ref="AG1871">_xlfn.TEXTJOIN(",",TRUE,_xlfn._xlws.FILTER(市町村コード!$B$2:$B$186,ISNUMBER(SEARCH(市町村コード!$B$2:$B$186,K1871))))</f>
        <v>#VALUE!</v>
      </c>
      <c r="AH1871" s="134" t="e" vm="1">
        <v>#VALUE!</v>
      </c>
      <c r="AI1871" s="134" t="str">
        <f t="shared" si="58"/>
        <v/>
      </c>
      <c r="AJ1871" s="134" t="str">
        <f t="shared" si="59"/>
        <v/>
      </c>
      <c r="AK1871" s="134" t="s">
        <v>6911</v>
      </c>
      <c r="AO1871" s="133"/>
      <c r="AP1871" s="134" t="e" cm="1">
        <f t="array" ref="AP1871">_xlfn.TEXTSPLIT(AO1871,CHAR(10))</f>
        <v>#VALUE!</v>
      </c>
      <c r="BM1871" s="134" t="e">
        <v>#VALUE!</v>
      </c>
    </row>
    <row r="1872" spans="1:74" ht="8.1" customHeight="1">
      <c r="A1872" s="133"/>
      <c r="B1872" s="133"/>
      <c r="C1872" s="133"/>
      <c r="D1872" s="133"/>
      <c r="E1872" s="133"/>
      <c r="F1872" s="133"/>
      <c r="G1872" s="133"/>
      <c r="H1872" s="133"/>
      <c r="I1872" s="178" t="s">
        <v>476</v>
      </c>
      <c r="J1872" s="178"/>
      <c r="K1872" s="178"/>
      <c r="L1872" s="133"/>
      <c r="M1872" s="133"/>
      <c r="N1872" s="133"/>
      <c r="O1872" s="133"/>
      <c r="P1872" s="133"/>
      <c r="Q1872" s="133"/>
      <c r="R1872" s="133"/>
      <c r="S1872" s="133"/>
      <c r="T1872" s="133"/>
      <c r="U1872" s="133"/>
      <c r="V1872" s="133"/>
      <c r="W1872" s="133"/>
      <c r="X1872" s="133"/>
      <c r="Y1872" s="133"/>
      <c r="AB1872" s="134" t="s">
        <v>6911</v>
      </c>
      <c r="AC1872" s="146" t="e" cm="1">
        <f t="array" ref="AC1872">_xlfn.TEXTSPLIT(H1872,CHAR(10))</f>
        <v>#VALUE!</v>
      </c>
      <c r="AD1872" s="146"/>
      <c r="AE1872" s="146" t="e">
        <v>#VALUE!</v>
      </c>
      <c r="AG1872" s="134" t="e" cm="1" vm="1">
        <f t="array" ref="AG1872">_xlfn.TEXTJOIN(",",TRUE,_xlfn._xlws.FILTER(市町村コード!$B$2:$B$186,ISNUMBER(SEARCH(市町村コード!$B$2:$B$186,K1872))))</f>
        <v>#VALUE!</v>
      </c>
      <c r="AH1872" s="134" t="e" vm="1">
        <v>#VALUE!</v>
      </c>
      <c r="AI1872" s="134" t="str">
        <f t="shared" si="58"/>
        <v/>
      </c>
      <c r="AJ1872" s="134" t="str">
        <f t="shared" si="59"/>
        <v/>
      </c>
      <c r="AK1872" s="134" t="s">
        <v>6911</v>
      </c>
      <c r="AO1872" s="133"/>
      <c r="AP1872" s="134" t="e" cm="1">
        <f t="array" ref="AP1872">_xlfn.TEXTSPLIT(AO1872,CHAR(10))</f>
        <v>#VALUE!</v>
      </c>
      <c r="BM1872" s="134" t="e">
        <v>#VALUE!</v>
      </c>
    </row>
    <row r="1873" spans="1:74" ht="12" customHeight="1">
      <c r="A1873" s="133"/>
      <c r="B1873" s="179"/>
      <c r="C1873" s="179"/>
      <c r="D1873" s="179"/>
      <c r="E1873" s="179"/>
      <c r="F1873" s="133"/>
      <c r="G1873" s="133"/>
      <c r="H1873" s="133"/>
      <c r="I1873" s="178"/>
      <c r="J1873" s="178"/>
      <c r="K1873" s="178"/>
      <c r="L1873" s="133"/>
      <c r="M1873" s="133"/>
      <c r="N1873" s="133"/>
      <c r="O1873" s="133"/>
      <c r="P1873" s="133"/>
      <c r="Q1873" s="133"/>
      <c r="R1873" s="133"/>
      <c r="S1873" s="133"/>
      <c r="T1873" s="133"/>
      <c r="U1873" s="133"/>
      <c r="V1873" s="133"/>
      <c r="W1873" s="133"/>
      <c r="X1873" s="133"/>
      <c r="Y1873" s="133"/>
      <c r="AB1873" s="134" t="s">
        <v>6911</v>
      </c>
      <c r="AC1873" s="146" t="e" cm="1">
        <f t="array" ref="AC1873">_xlfn.TEXTSPLIT(H1873,CHAR(10))</f>
        <v>#VALUE!</v>
      </c>
      <c r="AD1873" s="146"/>
      <c r="AE1873" s="146" t="e">
        <v>#VALUE!</v>
      </c>
      <c r="AG1873" s="134" t="e" cm="1" vm="1">
        <f t="array" ref="AG1873">_xlfn.TEXTJOIN(",",TRUE,_xlfn._xlws.FILTER(市町村コード!$B$2:$B$186,ISNUMBER(SEARCH(市町村コード!$B$2:$B$186,K1873))))</f>
        <v>#VALUE!</v>
      </c>
      <c r="AH1873" s="134" t="e" vm="1">
        <v>#VALUE!</v>
      </c>
      <c r="AI1873" s="134" t="str">
        <f t="shared" si="58"/>
        <v/>
      </c>
      <c r="AJ1873" s="134" t="str">
        <f t="shared" si="59"/>
        <v/>
      </c>
      <c r="AK1873" s="134" t="s">
        <v>6911</v>
      </c>
      <c r="AO1873" s="133"/>
      <c r="AP1873" s="134" t="e" cm="1">
        <f t="array" ref="AP1873">_xlfn.TEXTSPLIT(AO1873,CHAR(10))</f>
        <v>#VALUE!</v>
      </c>
      <c r="BM1873" s="134" t="e">
        <v>#VALUE!</v>
      </c>
    </row>
    <row r="1874" spans="1:74" ht="14.1" customHeight="1">
      <c r="A1874" s="133"/>
      <c r="B1874" s="133"/>
      <c r="C1874" s="180" t="s">
        <v>477</v>
      </c>
      <c r="D1874" s="180"/>
      <c r="E1874" s="180"/>
      <c r="F1874" s="180"/>
      <c r="G1874" s="180"/>
      <c r="H1874" s="180"/>
      <c r="I1874" s="180"/>
      <c r="J1874" s="180"/>
      <c r="K1874" s="180"/>
      <c r="L1874" s="133"/>
      <c r="M1874" s="133"/>
      <c r="N1874" s="133"/>
      <c r="O1874" s="181" t="s">
        <v>478</v>
      </c>
      <c r="P1874" s="181"/>
      <c r="Q1874" s="181"/>
      <c r="R1874" s="181"/>
      <c r="S1874" s="181"/>
      <c r="T1874" s="135" t="s">
        <v>1315</v>
      </c>
      <c r="U1874" s="136" t="s">
        <v>480</v>
      </c>
      <c r="V1874" s="133"/>
      <c r="W1874" s="133"/>
      <c r="X1874" s="133"/>
      <c r="Y1874" s="133"/>
      <c r="AB1874" s="134" t="s">
        <v>6911</v>
      </c>
      <c r="AC1874" s="146" t="e" cm="1">
        <f t="array" ref="AC1874">_xlfn.TEXTSPLIT(H1874,CHAR(10))</f>
        <v>#VALUE!</v>
      </c>
      <c r="AD1874" s="146"/>
      <c r="AE1874" s="146" t="e">
        <v>#VALUE!</v>
      </c>
      <c r="AG1874" s="134" t="e" cm="1" vm="1">
        <f t="array" ref="AG1874">_xlfn.TEXTJOIN(",",TRUE,_xlfn._xlws.FILTER(市町村コード!$B$2:$B$186,ISNUMBER(SEARCH(市町村コード!$B$2:$B$186,K1874))))</f>
        <v>#VALUE!</v>
      </c>
      <c r="AH1874" s="134" t="e" vm="1">
        <v>#VALUE!</v>
      </c>
      <c r="AI1874" s="134" t="str">
        <f t="shared" si="58"/>
        <v/>
      </c>
      <c r="AJ1874" s="134" t="str">
        <f t="shared" si="59"/>
        <v/>
      </c>
      <c r="AK1874" s="134" t="s">
        <v>6911</v>
      </c>
      <c r="AP1874" s="134" t="e" cm="1">
        <f t="array" ref="AP1874">_xlfn.TEXTSPLIT(AO1874,CHAR(10))</f>
        <v>#VALUE!</v>
      </c>
      <c r="BM1874" s="134" t="e">
        <v>#VALUE!</v>
      </c>
    </row>
    <row r="1875" spans="1:74" ht="0.95" customHeight="1" thickBot="1">
      <c r="A1875" s="133"/>
      <c r="B1875" s="133"/>
      <c r="C1875" s="133"/>
      <c r="D1875" s="133"/>
      <c r="E1875" s="133"/>
      <c r="F1875" s="133"/>
      <c r="G1875" s="133"/>
      <c r="H1875" s="133"/>
      <c r="I1875" s="133"/>
      <c r="J1875" s="133"/>
      <c r="K1875" s="133"/>
      <c r="L1875" s="133"/>
      <c r="M1875" s="133"/>
      <c r="N1875" s="133"/>
      <c r="O1875" s="133"/>
      <c r="P1875" s="133"/>
      <c r="Q1875" s="133"/>
      <c r="R1875" s="133"/>
      <c r="S1875" s="133"/>
      <c r="T1875" s="133"/>
      <c r="U1875" s="133"/>
      <c r="V1875" s="133"/>
      <c r="W1875" s="133"/>
      <c r="X1875" s="133"/>
      <c r="Y1875" s="133"/>
      <c r="AB1875" s="134" t="s">
        <v>6911</v>
      </c>
      <c r="AC1875" s="146" t="e" cm="1">
        <f t="array" ref="AC1875">_xlfn.TEXTSPLIT(H1875,CHAR(10))</f>
        <v>#VALUE!</v>
      </c>
      <c r="AD1875" s="146"/>
      <c r="AE1875" s="146" t="e">
        <v>#VALUE!</v>
      </c>
      <c r="AG1875" s="134" t="e" cm="1" vm="1">
        <f t="array" ref="AG1875">_xlfn.TEXTJOIN(",",TRUE,_xlfn._xlws.FILTER(市町村コード!$B$2:$B$186,ISNUMBER(SEARCH(市町村コード!$B$2:$B$186,K1875))))</f>
        <v>#VALUE!</v>
      </c>
      <c r="AH1875" s="134" t="e" vm="1">
        <v>#VALUE!</v>
      </c>
      <c r="AI1875" s="134" t="str">
        <f t="shared" si="58"/>
        <v/>
      </c>
      <c r="AJ1875" s="134" t="str">
        <f t="shared" si="59"/>
        <v/>
      </c>
      <c r="AK1875" s="134" t="s">
        <v>6911</v>
      </c>
      <c r="AO1875" s="133"/>
      <c r="AP1875" s="134" t="e" cm="1">
        <f t="array" ref="AP1875">_xlfn.TEXTSPLIT(AO1875,CHAR(10))</f>
        <v>#VALUE!</v>
      </c>
      <c r="BM1875" s="134" t="e">
        <v>#VALUE!</v>
      </c>
    </row>
    <row r="1876" spans="1:74" ht="0.95" customHeight="1">
      <c r="A1876" s="133"/>
      <c r="B1876" s="176"/>
      <c r="C1876" s="176"/>
      <c r="D1876" s="176"/>
      <c r="E1876" s="176"/>
      <c r="F1876" s="176"/>
      <c r="G1876" s="176"/>
      <c r="H1876" s="176"/>
      <c r="I1876" s="176"/>
      <c r="J1876" s="176"/>
      <c r="K1876" s="176"/>
      <c r="L1876" s="176"/>
      <c r="M1876" s="176"/>
      <c r="N1876" s="176"/>
      <c r="O1876" s="176"/>
      <c r="P1876" s="176"/>
      <c r="Q1876" s="176"/>
      <c r="R1876" s="176"/>
      <c r="S1876" s="176"/>
      <c r="T1876" s="176"/>
      <c r="U1876" s="176"/>
      <c r="V1876" s="176"/>
      <c r="W1876" s="176"/>
      <c r="X1876" s="133"/>
      <c r="Y1876" s="133"/>
      <c r="AB1876" s="134" t="s">
        <v>6911</v>
      </c>
      <c r="AC1876" s="146" t="e" cm="1">
        <f t="array" ref="AC1876">_xlfn.TEXTSPLIT(H1876,CHAR(10))</f>
        <v>#VALUE!</v>
      </c>
      <c r="AD1876" s="146"/>
      <c r="AE1876" s="146" t="e">
        <v>#VALUE!</v>
      </c>
      <c r="AG1876" s="134" t="e" cm="1" vm="1">
        <f t="array" ref="AG1876">_xlfn.TEXTJOIN(",",TRUE,_xlfn._xlws.FILTER(市町村コード!$B$2:$B$186,ISNUMBER(SEARCH(市町村コード!$B$2:$B$186,K1876))))</f>
        <v>#VALUE!</v>
      </c>
      <c r="AH1876" s="134" t="e" vm="1">
        <v>#VALUE!</v>
      </c>
      <c r="AI1876" s="134" t="str">
        <f t="shared" si="58"/>
        <v/>
      </c>
      <c r="AJ1876" s="134" t="str">
        <f t="shared" si="59"/>
        <v/>
      </c>
      <c r="AK1876" s="134" t="s">
        <v>6911</v>
      </c>
      <c r="AP1876" s="134" t="e" cm="1">
        <f t="array" ref="AP1876">_xlfn.TEXTSPLIT(AO1876,CHAR(10))</f>
        <v>#VALUE!</v>
      </c>
      <c r="BM1876" s="134" t="e">
        <v>#VALUE!</v>
      </c>
    </row>
    <row r="1877" spans="1:74" ht="15.95" customHeight="1" thickBot="1">
      <c r="A1877" s="133"/>
      <c r="B1877" s="137"/>
      <c r="C1877" s="138" t="s">
        <v>481</v>
      </c>
      <c r="D1877" s="137"/>
      <c r="E1877" s="177" t="s">
        <v>482</v>
      </c>
      <c r="F1877" s="177"/>
      <c r="G1877" s="137"/>
      <c r="H1877" s="177" t="s">
        <v>483</v>
      </c>
      <c r="I1877" s="177"/>
      <c r="J1877" s="137"/>
      <c r="K1877" s="177" t="s">
        <v>484</v>
      </c>
      <c r="L1877" s="177"/>
      <c r="M1877" s="137"/>
      <c r="N1877" s="177" t="s">
        <v>485</v>
      </c>
      <c r="O1877" s="177"/>
      <c r="P1877" s="137"/>
      <c r="Q1877" s="139" t="s">
        <v>486</v>
      </c>
      <c r="R1877" s="137"/>
      <c r="S1877" s="177" t="s">
        <v>487</v>
      </c>
      <c r="T1877" s="177"/>
      <c r="U1877" s="177"/>
      <c r="V1877" s="177"/>
      <c r="W1877" s="137"/>
      <c r="X1877" s="133"/>
      <c r="Y1877" s="133"/>
      <c r="AB1877" s="134" t="s">
        <v>482</v>
      </c>
      <c r="AC1877" s="146" t="str" cm="1">
        <f t="array" ref="AC1877">_xlfn.TEXTSPLIT(H1877,CHAR(10))</f>
        <v>事業者名/事業所名</v>
      </c>
      <c r="AD1877" s="146"/>
      <c r="AE1877" s="146" t="s">
        <v>483</v>
      </c>
      <c r="AG1877" s="134" t="e" cm="1" vm="1">
        <f t="array" ref="AG1877">_xlfn.TEXTJOIN(",",TRUE,_xlfn._xlws.FILTER(市町村コード!$B$2:$B$186,ISNUMBER(SEARCH(市町村コード!$B$2:$B$186,K1877))))</f>
        <v>#VALUE!</v>
      </c>
      <c r="AH1877" s="134" t="e" vm="1">
        <v>#VALUE!</v>
      </c>
      <c r="AI1877" s="134" t="str">
        <f t="shared" si="58"/>
        <v/>
      </c>
      <c r="AJ1877" s="134" t="str">
        <f t="shared" si="59"/>
        <v>事業所所在地</v>
      </c>
      <c r="AK1877" s="134" t="s">
        <v>484</v>
      </c>
      <c r="AO1877" s="139" t="s">
        <v>486</v>
      </c>
      <c r="AP1877" s="134" t="str" cm="1">
        <f t="array" ref="AP1877">_xlfn.TEXTSPLIT(AO1877,CHAR(10))</f>
        <v>受理番号</v>
      </c>
      <c r="BM1877" s="134" t="s">
        <v>486</v>
      </c>
    </row>
    <row r="1878" spans="1:74" ht="66" customHeight="1" thickBot="1">
      <c r="A1878" s="133"/>
      <c r="B1878" s="184"/>
      <c r="C1878" s="140" t="s">
        <v>5144</v>
      </c>
      <c r="D1878" s="184"/>
      <c r="E1878" s="174" t="s">
        <v>5145</v>
      </c>
      <c r="F1878" s="174"/>
      <c r="G1878" s="184"/>
      <c r="H1878" s="175" t="s">
        <v>5146</v>
      </c>
      <c r="I1878" s="175"/>
      <c r="J1878" s="184"/>
      <c r="K1878" s="175" t="s">
        <v>5147</v>
      </c>
      <c r="L1878" s="175"/>
      <c r="M1878" s="184"/>
      <c r="N1878" s="182" t="s">
        <v>5148</v>
      </c>
      <c r="O1878" s="182"/>
      <c r="P1878" s="184"/>
      <c r="Q1878" s="141" t="s">
        <v>5149</v>
      </c>
      <c r="R1878" s="184"/>
      <c r="S1878" s="173" t="s">
        <v>5150</v>
      </c>
      <c r="T1878" s="173"/>
      <c r="U1878" s="173"/>
      <c r="V1878" s="173"/>
      <c r="W1878" s="184"/>
      <c r="X1878" s="133"/>
      <c r="Y1878" s="133"/>
      <c r="AB1878" s="134" t="s">
        <v>9784</v>
      </c>
      <c r="AC1878" s="146" t="str" cm="1">
        <f t="array" ref="AC1878:AD1878">_xlfn.TEXTSPLIT(H1878,CHAR(10))</f>
        <v>一般社団法人　北海道総合在宅ケア事業団</v>
      </c>
      <c r="AD1878" s="146" t="str">
        <v>一般社団法人北海道総合在宅ケア事業団富良野地域訪問看護ステーション</v>
      </c>
      <c r="AE1878" s="146" t="s">
        <v>7562</v>
      </c>
      <c r="AF1878" s="134" t="s">
        <v>8752</v>
      </c>
      <c r="AG1878" s="134" t="str" cm="1">
        <f t="array" ref="AG1878">_xlfn.TEXTJOIN(",",TRUE,_xlfn._xlws.FILTER(市町村コード!$B$2:$B$186,ISNUMBER(SEARCH(市町村コード!$B$2:$B$186,K1878))))</f>
        <v>富良野市</v>
      </c>
      <c r="AH1878" s="134" t="s">
        <v>6741</v>
      </c>
      <c r="AI1878" s="134" t="str">
        <f t="shared" si="58"/>
        <v xml:space="preserve">
富良野市弥生町１番３号　富良野市総合保健センター内</v>
      </c>
      <c r="AJ1878" s="134" t="str">
        <f t="shared" si="59"/>
        <v>〒076－0018</v>
      </c>
      <c r="AK1878" s="134" t="s">
        <v>7357</v>
      </c>
      <c r="AO1878" s="142" t="s">
        <v>5149</v>
      </c>
      <c r="AP1878" s="134" t="str" cm="1">
        <f t="array" ref="AP1878:AT1878">_xlfn.TEXTSPLIT(AO1878,CHAR(10))</f>
        <v>( 訪看10 )第     22 号</v>
      </c>
      <c r="AQ1878" s="134" t="str">
        <v>( 訪看34 )第    190 号</v>
      </c>
      <c r="AR1878" s="134" t="str">
        <v>( 訪ベⅠ１ )第    309 号</v>
      </c>
      <c r="AS1878" s="134" t="str">
        <v>( 訪ベⅠ１注 )第    195 号</v>
      </c>
      <c r="AT1878" s="134" t="str">
        <v>( 訪看40 )第    294 号</v>
      </c>
      <c r="BM1878" s="134" t="s">
        <v>14394</v>
      </c>
      <c r="BN1878" s="134" t="s">
        <v>14395</v>
      </c>
      <c r="BO1878" s="134" t="s">
        <v>14396</v>
      </c>
      <c r="BP1878" s="134" t="s">
        <v>14397</v>
      </c>
      <c r="BQ1878" s="134" t="s">
        <v>14398</v>
      </c>
    </row>
    <row r="1879" spans="1:74" ht="66" customHeight="1" thickBot="1">
      <c r="A1879" s="133"/>
      <c r="B1879" s="184"/>
      <c r="C1879" s="140" t="s">
        <v>5151</v>
      </c>
      <c r="D1879" s="184"/>
      <c r="E1879" s="174" t="s">
        <v>5152</v>
      </c>
      <c r="F1879" s="174"/>
      <c r="G1879" s="184"/>
      <c r="H1879" s="175" t="s">
        <v>5153</v>
      </c>
      <c r="I1879" s="175"/>
      <c r="J1879" s="184"/>
      <c r="K1879" s="175" t="s">
        <v>5154</v>
      </c>
      <c r="L1879" s="175"/>
      <c r="M1879" s="184"/>
      <c r="N1879" s="182" t="s">
        <v>5155</v>
      </c>
      <c r="O1879" s="182"/>
      <c r="P1879" s="184"/>
      <c r="Q1879" s="141" t="s">
        <v>5156</v>
      </c>
      <c r="R1879" s="184"/>
      <c r="S1879" s="173" t="s">
        <v>5157</v>
      </c>
      <c r="T1879" s="173"/>
      <c r="U1879" s="173"/>
      <c r="V1879" s="173"/>
      <c r="W1879" s="184"/>
      <c r="X1879" s="133"/>
      <c r="Y1879" s="133"/>
      <c r="AB1879" s="134" t="s">
        <v>9785</v>
      </c>
      <c r="AC1879" s="146" t="str" cm="1">
        <f t="array" ref="AC1879:AD1879">_xlfn.TEXTSPLIT(H1879,CHAR(10))</f>
        <v>一般社団法人　北海道総合在宅ケア事業団</v>
      </c>
      <c r="AD1879" s="146" t="str">
        <v>一般社団法人北海道総合在宅ケア事業団上富良野訪問看護ステーション</v>
      </c>
      <c r="AE1879" s="146" t="s">
        <v>7562</v>
      </c>
      <c r="AF1879" s="134" t="s">
        <v>8753</v>
      </c>
      <c r="AG1879" s="134" t="str" cm="1">
        <f t="array" ref="AG1879">_xlfn.TEXTJOIN(",",TRUE,_xlfn._xlws.FILTER(市町村コード!$B$2:$B$186,ISNUMBER(SEARCH(市町村コード!$B$2:$B$186,K1879))))</f>
        <v>上富良野町</v>
      </c>
      <c r="AH1879" s="134" t="s">
        <v>6807</v>
      </c>
      <c r="AI1879" s="134" t="str">
        <f t="shared" si="58"/>
        <v xml:space="preserve">
空知郡上富良野町大町２丁目８番４号上富良野町保健福祉総合センターかみん</v>
      </c>
      <c r="AJ1879" s="134" t="str">
        <f t="shared" si="59"/>
        <v>〒071－0561</v>
      </c>
      <c r="AK1879" s="134" t="s">
        <v>7358</v>
      </c>
      <c r="AO1879" s="142" t="s">
        <v>5156</v>
      </c>
      <c r="AP1879" s="134" t="str" cm="1">
        <f t="array" ref="AP1879:AT1879">_xlfn.TEXTSPLIT(AO1879,CHAR(10))</f>
        <v>( 訪看10 )第     75 号</v>
      </c>
      <c r="AQ1879" s="134" t="str">
        <v>( 訪看34 )第    200 号</v>
      </c>
      <c r="AR1879" s="134" t="str">
        <v>( 訪ベⅠ１ )第    121 号</v>
      </c>
      <c r="AS1879" s="134" t="str">
        <v>( 訪ベⅠ１注 )第    193 号</v>
      </c>
      <c r="AT1879" s="134" t="str">
        <v>( 訪看40 )第    295 号</v>
      </c>
      <c r="BM1879" s="134" t="s">
        <v>14399</v>
      </c>
      <c r="BN1879" s="134" t="s">
        <v>14400</v>
      </c>
      <c r="BO1879" s="134" t="s">
        <v>14401</v>
      </c>
      <c r="BP1879" s="134" t="s">
        <v>14402</v>
      </c>
      <c r="BQ1879" s="134" t="s">
        <v>14403</v>
      </c>
    </row>
    <row r="1880" spans="1:74" ht="93" customHeight="1" thickBot="1">
      <c r="A1880" s="133"/>
      <c r="B1880" s="184"/>
      <c r="C1880" s="140" t="s">
        <v>5158</v>
      </c>
      <c r="D1880" s="184"/>
      <c r="E1880" s="174" t="s">
        <v>5159</v>
      </c>
      <c r="F1880" s="174"/>
      <c r="G1880" s="184"/>
      <c r="H1880" s="175" t="s">
        <v>5160</v>
      </c>
      <c r="I1880" s="175"/>
      <c r="J1880" s="184"/>
      <c r="K1880" s="175" t="s">
        <v>5161</v>
      </c>
      <c r="L1880" s="175"/>
      <c r="M1880" s="184"/>
      <c r="N1880" s="182" t="s">
        <v>5162</v>
      </c>
      <c r="O1880" s="182"/>
      <c r="P1880" s="184"/>
      <c r="Q1880" s="141" t="s">
        <v>5163</v>
      </c>
      <c r="R1880" s="184"/>
      <c r="S1880" s="173" t="s">
        <v>5164</v>
      </c>
      <c r="T1880" s="173"/>
      <c r="U1880" s="173"/>
      <c r="V1880" s="173"/>
      <c r="W1880" s="184"/>
      <c r="X1880" s="133"/>
      <c r="Y1880" s="133"/>
      <c r="AB1880" s="134" t="s">
        <v>9786</v>
      </c>
      <c r="AC1880" s="146" t="str" cm="1">
        <f t="array" ref="AC1880:AD1880">_xlfn.TEXTSPLIT(H1880,CHAR(10))</f>
        <v>社会福祉法人　北海道社会事業協会</v>
      </c>
      <c r="AD1880" s="146" t="str">
        <v>老健ふらの訪問看護ステーション</v>
      </c>
      <c r="AE1880" s="146" t="s">
        <v>8617</v>
      </c>
      <c r="AF1880" s="134" t="s">
        <v>8754</v>
      </c>
      <c r="AG1880" s="134" t="str" cm="1">
        <f t="array" ref="AG1880">_xlfn.TEXTJOIN(",",TRUE,_xlfn._xlws.FILTER(市町村コード!$B$2:$B$186,ISNUMBER(SEARCH(市町村コード!$B$2:$B$186,K1880))))</f>
        <v>富良野市</v>
      </c>
      <c r="AH1880" s="134" t="s">
        <v>6741</v>
      </c>
      <c r="AI1880" s="134" t="str">
        <f t="shared" si="58"/>
        <v xml:space="preserve">
富良野市住吉町１番２５号</v>
      </c>
      <c r="AJ1880" s="134" t="str">
        <f t="shared" si="59"/>
        <v>〒076－0057</v>
      </c>
      <c r="AK1880" s="134" t="s">
        <v>7359</v>
      </c>
      <c r="AO1880" s="142" t="s">
        <v>5163</v>
      </c>
      <c r="AP1880" s="134" t="str" cm="1">
        <f t="array" ref="AP1880:AW1880">_xlfn.TEXTSPLIT(AO1880,CHAR(10))</f>
        <v>( 訪看10 )第    138 号</v>
      </c>
      <c r="AQ1880" s="134" t="str">
        <v>( 訪看24 )第    399 号</v>
      </c>
      <c r="AR1880" s="134" t="str">
        <v>( 訪看25 )第    390 号</v>
      </c>
      <c r="AS1880" s="134" t="str">
        <v>( 訪看34 )第    258 号</v>
      </c>
      <c r="AT1880" s="134" t="str">
        <v>( 訪看35 )第     28 号</v>
      </c>
      <c r="AU1880" s="134" t="str">
        <v>( 訪ベⅠ１ )第    123 号</v>
      </c>
      <c r="AV1880" s="134" t="str">
        <v>( 訪ベⅠ１注 )第    123 号</v>
      </c>
      <c r="AW1880" s="134" t="str">
        <v>( 訪看40 )第    609 号</v>
      </c>
      <c r="BM1880" s="134" t="s">
        <v>14404</v>
      </c>
      <c r="BN1880" s="134" t="s">
        <v>14405</v>
      </c>
      <c r="BO1880" s="134" t="s">
        <v>14406</v>
      </c>
      <c r="BP1880" s="134" t="s">
        <v>14407</v>
      </c>
      <c r="BQ1880" s="134" t="s">
        <v>14408</v>
      </c>
      <c r="BR1880" s="134" t="s">
        <v>14409</v>
      </c>
      <c r="BS1880" s="134" t="s">
        <v>14410</v>
      </c>
      <c r="BT1880" s="134" t="s">
        <v>14411</v>
      </c>
    </row>
    <row r="1881" spans="1:74" ht="129" customHeight="1" thickBot="1">
      <c r="A1881" s="133"/>
      <c r="B1881" s="184"/>
      <c r="C1881" s="140" t="s">
        <v>5165</v>
      </c>
      <c r="D1881" s="184"/>
      <c r="E1881" s="174" t="s">
        <v>5166</v>
      </c>
      <c r="F1881" s="174"/>
      <c r="G1881" s="184"/>
      <c r="H1881" s="175" t="s">
        <v>5167</v>
      </c>
      <c r="I1881" s="175"/>
      <c r="J1881" s="184"/>
      <c r="K1881" s="175" t="s">
        <v>5168</v>
      </c>
      <c r="L1881" s="175"/>
      <c r="M1881" s="184"/>
      <c r="N1881" s="182" t="s">
        <v>5169</v>
      </c>
      <c r="O1881" s="182"/>
      <c r="P1881" s="184"/>
      <c r="Q1881" s="141" t="s">
        <v>5170</v>
      </c>
      <c r="R1881" s="184"/>
      <c r="S1881" s="173" t="s">
        <v>5171</v>
      </c>
      <c r="T1881" s="173"/>
      <c r="U1881" s="173"/>
      <c r="V1881" s="173"/>
      <c r="W1881" s="184"/>
      <c r="X1881" s="133"/>
      <c r="Y1881" s="133"/>
      <c r="AB1881" s="134" t="s">
        <v>9787</v>
      </c>
      <c r="AC1881" s="146" t="str" cm="1">
        <f t="array" ref="AC1881:AD1881">_xlfn.TEXTSPLIT(H1881,CHAR(10))</f>
        <v>株式会社　龍空</v>
      </c>
      <c r="AD1881" s="146" t="str">
        <v>訪問看護事業所　桜華</v>
      </c>
      <c r="AE1881" s="146" t="s">
        <v>8755</v>
      </c>
      <c r="AF1881" s="134" t="s">
        <v>8756</v>
      </c>
      <c r="AG1881" s="134" t="str" cm="1">
        <f t="array" ref="AG1881">_xlfn.TEXTJOIN(",",TRUE,_xlfn._xlws.FILTER(市町村コード!$B$2:$B$186,ISNUMBER(SEARCH(市町村コード!$B$2:$B$186,K1881))))</f>
        <v>東川町</v>
      </c>
      <c r="AH1881" s="134" t="s">
        <v>6805</v>
      </c>
      <c r="AI1881" s="134" t="str">
        <f t="shared" si="58"/>
        <v xml:space="preserve">
上川郡東川町西町８丁目５番２３号</v>
      </c>
      <c r="AJ1881" s="134" t="str">
        <f t="shared" si="59"/>
        <v>〒071－1425</v>
      </c>
      <c r="AK1881" s="134" t="s">
        <v>7360</v>
      </c>
      <c r="AO1881" s="142" t="s">
        <v>5170</v>
      </c>
      <c r="AP1881" s="134" t="str" cm="1">
        <f t="array" ref="AP1881:AY1881">_xlfn.TEXTSPLIT(AO1881,CHAR(10))</f>
        <v>( 訪看10 )第    689 号</v>
      </c>
      <c r="AQ1881" s="134" t="str">
        <v>( 訪看23 )第   1078 号</v>
      </c>
      <c r="AR1881" s="134" t="str">
        <v>( 訪看24 )第   1011 号</v>
      </c>
      <c r="AS1881" s="134" t="str">
        <v>( 訪看25 )第   1086 号</v>
      </c>
      <c r="AT1881" s="134" t="str">
        <v>( 訪看27 )第    387 号</v>
      </c>
      <c r="AU1881" s="134" t="str">
        <v>( 訪ベⅠ１ )第    390 号</v>
      </c>
      <c r="AV1881" s="134" t="str">
        <v>( 訪ベⅠ１注 )第    280 号</v>
      </c>
      <c r="AW1881" s="134" t="str">
        <v>( 訪ベⅡ１８ )第     28 号</v>
      </c>
      <c r="AX1881" s="134" t="str">
        <v>( 訪ベⅡ１８注 )第      9 号</v>
      </c>
      <c r="AY1881" s="134" t="str">
        <v>( 訪看41 )第    298 号</v>
      </c>
      <c r="BM1881" s="134" t="s">
        <v>14412</v>
      </c>
      <c r="BN1881" s="134" t="s">
        <v>14413</v>
      </c>
      <c r="BO1881" s="134" t="s">
        <v>14414</v>
      </c>
      <c r="BP1881" s="134" t="s">
        <v>14415</v>
      </c>
      <c r="BQ1881" s="134" t="s">
        <v>14416</v>
      </c>
      <c r="BR1881" s="134" t="s">
        <v>14417</v>
      </c>
      <c r="BS1881" s="134" t="s">
        <v>14418</v>
      </c>
      <c r="BT1881" s="134" t="s">
        <v>14419</v>
      </c>
      <c r="BU1881" s="134" t="s">
        <v>14420</v>
      </c>
      <c r="BV1881" s="134" t="s">
        <v>14421</v>
      </c>
    </row>
    <row r="1882" spans="1:74" ht="116.1" customHeight="1" thickBot="1">
      <c r="A1882" s="133"/>
      <c r="B1882" s="184"/>
      <c r="C1882" s="133"/>
      <c r="D1882" s="184"/>
      <c r="E1882" s="133"/>
      <c r="F1882" s="133"/>
      <c r="G1882" s="184"/>
      <c r="H1882" s="133"/>
      <c r="I1882" s="133"/>
      <c r="J1882" s="184"/>
      <c r="K1882" s="133"/>
      <c r="L1882" s="133"/>
      <c r="M1882" s="184"/>
      <c r="N1882" s="133"/>
      <c r="O1882" s="133"/>
      <c r="P1882" s="184"/>
      <c r="Q1882" s="133"/>
      <c r="R1882" s="184"/>
      <c r="S1882" s="133"/>
      <c r="T1882" s="133"/>
      <c r="U1882" s="133"/>
      <c r="V1882" s="133"/>
      <c r="W1882" s="184"/>
      <c r="X1882" s="133"/>
      <c r="Y1882" s="133"/>
      <c r="AB1882" s="134" t="s">
        <v>6911</v>
      </c>
      <c r="AC1882" s="146" t="e" cm="1">
        <f t="array" ref="AC1882">_xlfn.TEXTSPLIT(H1882,CHAR(10))</f>
        <v>#VALUE!</v>
      </c>
      <c r="AD1882" s="146"/>
      <c r="AE1882" s="146" t="e">
        <v>#VALUE!</v>
      </c>
      <c r="AG1882" s="134" t="e" cm="1" vm="1">
        <f t="array" ref="AG1882">_xlfn.TEXTJOIN(",",TRUE,_xlfn._xlws.FILTER(市町村コード!$B$2:$B$186,ISNUMBER(SEARCH(市町村コード!$B$2:$B$186,K1882))))</f>
        <v>#VALUE!</v>
      </c>
      <c r="AH1882" s="134" t="e" vm="1">
        <v>#VALUE!</v>
      </c>
      <c r="AI1882" s="134" t="str">
        <f t="shared" si="58"/>
        <v/>
      </c>
      <c r="AJ1882" s="134" t="str">
        <f t="shared" si="59"/>
        <v/>
      </c>
      <c r="AK1882" s="134" t="s">
        <v>6911</v>
      </c>
      <c r="AO1882" s="133"/>
      <c r="AP1882" s="134" t="e" cm="1">
        <f t="array" ref="AP1882">_xlfn.TEXTSPLIT(AO1882,CHAR(10))</f>
        <v>#VALUE!</v>
      </c>
      <c r="BM1882" s="134" t="e">
        <v>#VALUE!</v>
      </c>
    </row>
    <row r="1883" spans="1:74" ht="0.95" customHeight="1">
      <c r="A1883" s="133"/>
      <c r="B1883" s="183"/>
      <c r="C1883" s="183"/>
      <c r="D1883" s="183"/>
      <c r="E1883" s="183"/>
      <c r="F1883" s="183"/>
      <c r="G1883" s="183"/>
      <c r="H1883" s="183"/>
      <c r="I1883" s="183"/>
      <c r="J1883" s="183"/>
      <c r="K1883" s="183"/>
      <c r="L1883" s="183"/>
      <c r="M1883" s="183"/>
      <c r="N1883" s="183"/>
      <c r="O1883" s="183"/>
      <c r="P1883" s="183"/>
      <c r="Q1883" s="183"/>
      <c r="R1883" s="183"/>
      <c r="S1883" s="183"/>
      <c r="T1883" s="183"/>
      <c r="U1883" s="183"/>
      <c r="V1883" s="183"/>
      <c r="W1883" s="133"/>
      <c r="X1883" s="133"/>
      <c r="Y1883" s="133"/>
      <c r="AB1883" s="134" t="s">
        <v>6911</v>
      </c>
      <c r="AC1883" s="146" t="e" cm="1">
        <f t="array" ref="AC1883">_xlfn.TEXTSPLIT(H1883,CHAR(10))</f>
        <v>#VALUE!</v>
      </c>
      <c r="AD1883" s="146"/>
      <c r="AE1883" s="146" t="e">
        <v>#VALUE!</v>
      </c>
      <c r="AG1883" s="134" t="e" cm="1" vm="1">
        <f t="array" ref="AG1883">_xlfn.TEXTJOIN(",",TRUE,_xlfn._xlws.FILTER(市町村コード!$B$2:$B$186,ISNUMBER(SEARCH(市町村コード!$B$2:$B$186,K1883))))</f>
        <v>#VALUE!</v>
      </c>
      <c r="AH1883" s="134" t="e" vm="1">
        <v>#VALUE!</v>
      </c>
      <c r="AI1883" s="134" t="str">
        <f t="shared" si="58"/>
        <v/>
      </c>
      <c r="AJ1883" s="134" t="str">
        <f t="shared" si="59"/>
        <v/>
      </c>
      <c r="AK1883" s="134" t="s">
        <v>6911</v>
      </c>
      <c r="AP1883" s="134" t="e" cm="1">
        <f t="array" ref="AP1883">_xlfn.TEXTSPLIT(AO1883,CHAR(10))</f>
        <v>#VALUE!</v>
      </c>
      <c r="BM1883" s="134" t="e">
        <v>#VALUE!</v>
      </c>
    </row>
    <row r="1884" spans="1:74" ht="60" customHeight="1">
      <c r="A1884" s="133"/>
      <c r="B1884" s="133"/>
      <c r="C1884" s="133"/>
      <c r="D1884" s="133"/>
      <c r="E1884" s="133"/>
      <c r="F1884" s="133"/>
      <c r="G1884" s="133"/>
      <c r="H1884" s="133"/>
      <c r="I1884" s="133"/>
      <c r="J1884" s="133"/>
      <c r="K1884" s="133"/>
      <c r="L1884" s="133"/>
      <c r="M1884" s="133"/>
      <c r="N1884" s="133"/>
      <c r="O1884" s="133"/>
      <c r="P1884" s="133"/>
      <c r="Q1884" s="133"/>
      <c r="R1884" s="133"/>
      <c r="S1884" s="133"/>
      <c r="T1884" s="133"/>
      <c r="U1884" s="133"/>
      <c r="V1884" s="133"/>
      <c r="W1884" s="133"/>
      <c r="X1884" s="133"/>
      <c r="Y1884" s="133"/>
      <c r="AB1884" s="134" t="s">
        <v>6911</v>
      </c>
      <c r="AC1884" s="146" t="e" cm="1">
        <f t="array" ref="AC1884">_xlfn.TEXTSPLIT(H1884,CHAR(10))</f>
        <v>#VALUE!</v>
      </c>
      <c r="AD1884" s="146"/>
      <c r="AE1884" s="146" t="e">
        <v>#VALUE!</v>
      </c>
      <c r="AG1884" s="134" t="e" cm="1" vm="1">
        <f t="array" ref="AG1884">_xlfn.TEXTJOIN(",",TRUE,_xlfn._xlws.FILTER(市町村コード!$B$2:$B$186,ISNUMBER(SEARCH(市町村コード!$B$2:$B$186,K1884))))</f>
        <v>#VALUE!</v>
      </c>
      <c r="AH1884" s="134" t="e" vm="1">
        <v>#VALUE!</v>
      </c>
      <c r="AI1884" s="134" t="str">
        <f t="shared" si="58"/>
        <v/>
      </c>
      <c r="AJ1884" s="134" t="str">
        <f t="shared" si="59"/>
        <v/>
      </c>
      <c r="AK1884" s="134" t="s">
        <v>6911</v>
      </c>
      <c r="AO1884" s="133"/>
      <c r="AP1884" s="134" t="e" cm="1">
        <f t="array" ref="AP1884">_xlfn.TEXTSPLIT(AO1884,CHAR(10))</f>
        <v>#VALUE!</v>
      </c>
      <c r="BM1884" s="134" t="e">
        <v>#VALUE!</v>
      </c>
    </row>
    <row r="1885" spans="1:74" ht="12" customHeight="1">
      <c r="A1885" s="133"/>
      <c r="B1885" s="133"/>
      <c r="C1885" s="133"/>
      <c r="D1885" s="133"/>
      <c r="E1885" s="133"/>
      <c r="F1885" s="133"/>
      <c r="G1885" s="133"/>
      <c r="H1885" s="133"/>
      <c r="I1885" s="133"/>
      <c r="J1885" s="133"/>
      <c r="K1885" s="133"/>
      <c r="L1885" s="133"/>
      <c r="M1885" s="133"/>
      <c r="N1885" s="133"/>
      <c r="O1885" s="133"/>
      <c r="P1885" s="133"/>
      <c r="Q1885" s="133"/>
      <c r="R1885" s="133"/>
      <c r="S1885" s="133"/>
      <c r="T1885" s="133"/>
      <c r="U1885" s="133"/>
      <c r="V1885" s="133"/>
      <c r="W1885" s="133"/>
      <c r="X1885" s="133"/>
      <c r="Y1885" s="133"/>
      <c r="AB1885" s="134" t="s">
        <v>6911</v>
      </c>
      <c r="AC1885" s="146" t="e" cm="1">
        <f t="array" ref="AC1885">_xlfn.TEXTSPLIT(H1885,CHAR(10))</f>
        <v>#VALUE!</v>
      </c>
      <c r="AD1885" s="146"/>
      <c r="AE1885" s="146" t="e">
        <v>#VALUE!</v>
      </c>
      <c r="AG1885" s="134" t="e" cm="1" vm="1">
        <f t="array" ref="AG1885">_xlfn.TEXTJOIN(",",TRUE,_xlfn._xlws.FILTER(市町村コード!$B$2:$B$186,ISNUMBER(SEARCH(市町村コード!$B$2:$B$186,K1885))))</f>
        <v>#VALUE!</v>
      </c>
      <c r="AH1885" s="134" t="e" vm="1">
        <v>#VALUE!</v>
      </c>
      <c r="AI1885" s="134" t="str">
        <f t="shared" si="58"/>
        <v/>
      </c>
      <c r="AJ1885" s="134" t="str">
        <f t="shared" si="59"/>
        <v/>
      </c>
      <c r="AK1885" s="134" t="s">
        <v>6911</v>
      </c>
      <c r="AO1885" s="133"/>
      <c r="AP1885" s="134" t="e" cm="1">
        <f t="array" ref="AP1885">_xlfn.TEXTSPLIT(AO1885,CHAR(10))</f>
        <v>#VALUE!</v>
      </c>
      <c r="BM1885" s="134" t="e">
        <v>#VALUE!</v>
      </c>
    </row>
    <row r="1886" spans="1:74" ht="8.1" customHeight="1">
      <c r="A1886" s="133"/>
      <c r="B1886" s="133"/>
      <c r="C1886" s="133"/>
      <c r="D1886" s="133"/>
      <c r="E1886" s="133"/>
      <c r="F1886" s="133"/>
      <c r="G1886" s="133"/>
      <c r="H1886" s="133"/>
      <c r="I1886" s="178" t="s">
        <v>476</v>
      </c>
      <c r="J1886" s="178"/>
      <c r="K1886" s="178"/>
      <c r="L1886" s="133"/>
      <c r="M1886" s="133"/>
      <c r="N1886" s="133"/>
      <c r="O1886" s="133"/>
      <c r="P1886" s="133"/>
      <c r="Q1886" s="133"/>
      <c r="R1886" s="133"/>
      <c r="S1886" s="133"/>
      <c r="T1886" s="133"/>
      <c r="U1886" s="133"/>
      <c r="V1886" s="133"/>
      <c r="W1886" s="133"/>
      <c r="X1886" s="133"/>
      <c r="Y1886" s="133"/>
      <c r="AB1886" s="134" t="s">
        <v>6911</v>
      </c>
      <c r="AC1886" s="146" t="e" cm="1">
        <f t="array" ref="AC1886">_xlfn.TEXTSPLIT(H1886,CHAR(10))</f>
        <v>#VALUE!</v>
      </c>
      <c r="AD1886" s="146"/>
      <c r="AE1886" s="146" t="e">
        <v>#VALUE!</v>
      </c>
      <c r="AG1886" s="134" t="e" cm="1" vm="1">
        <f t="array" ref="AG1886">_xlfn.TEXTJOIN(",",TRUE,_xlfn._xlws.FILTER(市町村コード!$B$2:$B$186,ISNUMBER(SEARCH(市町村コード!$B$2:$B$186,K1886))))</f>
        <v>#VALUE!</v>
      </c>
      <c r="AH1886" s="134" t="e" vm="1">
        <v>#VALUE!</v>
      </c>
      <c r="AI1886" s="134" t="str">
        <f t="shared" si="58"/>
        <v/>
      </c>
      <c r="AJ1886" s="134" t="str">
        <f t="shared" si="59"/>
        <v/>
      </c>
      <c r="AK1886" s="134" t="s">
        <v>6911</v>
      </c>
      <c r="AO1886" s="133"/>
      <c r="AP1886" s="134" t="e" cm="1">
        <f t="array" ref="AP1886">_xlfn.TEXTSPLIT(AO1886,CHAR(10))</f>
        <v>#VALUE!</v>
      </c>
      <c r="BM1886" s="134" t="e">
        <v>#VALUE!</v>
      </c>
    </row>
    <row r="1887" spans="1:74" ht="12" customHeight="1">
      <c r="A1887" s="133"/>
      <c r="B1887" s="179"/>
      <c r="C1887" s="179"/>
      <c r="D1887" s="179"/>
      <c r="E1887" s="179"/>
      <c r="F1887" s="133"/>
      <c r="G1887" s="133"/>
      <c r="H1887" s="133"/>
      <c r="I1887" s="178"/>
      <c r="J1887" s="178"/>
      <c r="K1887" s="178"/>
      <c r="L1887" s="133"/>
      <c r="M1887" s="133"/>
      <c r="N1887" s="133"/>
      <c r="O1887" s="133"/>
      <c r="P1887" s="133"/>
      <c r="Q1887" s="133"/>
      <c r="R1887" s="133"/>
      <c r="S1887" s="133"/>
      <c r="T1887" s="133"/>
      <c r="U1887" s="133"/>
      <c r="V1887" s="133"/>
      <c r="W1887" s="133"/>
      <c r="X1887" s="133"/>
      <c r="Y1887" s="133"/>
      <c r="AB1887" s="134" t="s">
        <v>6911</v>
      </c>
      <c r="AC1887" s="146" t="e" cm="1">
        <f t="array" ref="AC1887">_xlfn.TEXTSPLIT(H1887,CHAR(10))</f>
        <v>#VALUE!</v>
      </c>
      <c r="AD1887" s="146"/>
      <c r="AE1887" s="146" t="e">
        <v>#VALUE!</v>
      </c>
      <c r="AG1887" s="134" t="e" cm="1" vm="1">
        <f t="array" ref="AG1887">_xlfn.TEXTJOIN(",",TRUE,_xlfn._xlws.FILTER(市町村コード!$B$2:$B$186,ISNUMBER(SEARCH(市町村コード!$B$2:$B$186,K1887))))</f>
        <v>#VALUE!</v>
      </c>
      <c r="AH1887" s="134" t="e" vm="1">
        <v>#VALUE!</v>
      </c>
      <c r="AI1887" s="134" t="str">
        <f t="shared" si="58"/>
        <v/>
      </c>
      <c r="AJ1887" s="134" t="str">
        <f t="shared" si="59"/>
        <v/>
      </c>
      <c r="AK1887" s="134" t="s">
        <v>6911</v>
      </c>
      <c r="AO1887" s="133"/>
      <c r="AP1887" s="134" t="e" cm="1">
        <f t="array" ref="AP1887">_xlfn.TEXTSPLIT(AO1887,CHAR(10))</f>
        <v>#VALUE!</v>
      </c>
      <c r="BM1887" s="134" t="e">
        <v>#VALUE!</v>
      </c>
    </row>
    <row r="1888" spans="1:74" ht="14.1" customHeight="1">
      <c r="A1888" s="133"/>
      <c r="B1888" s="133"/>
      <c r="C1888" s="180" t="s">
        <v>477</v>
      </c>
      <c r="D1888" s="180"/>
      <c r="E1888" s="180"/>
      <c r="F1888" s="180"/>
      <c r="G1888" s="180"/>
      <c r="H1888" s="180"/>
      <c r="I1888" s="180"/>
      <c r="J1888" s="180"/>
      <c r="K1888" s="180"/>
      <c r="L1888" s="133"/>
      <c r="M1888" s="133"/>
      <c r="N1888" s="133"/>
      <c r="O1888" s="181" t="s">
        <v>478</v>
      </c>
      <c r="P1888" s="181"/>
      <c r="Q1888" s="181"/>
      <c r="R1888" s="181"/>
      <c r="S1888" s="181"/>
      <c r="T1888" s="135" t="s">
        <v>1322</v>
      </c>
      <c r="U1888" s="136" t="s">
        <v>480</v>
      </c>
      <c r="V1888" s="133"/>
      <c r="W1888" s="133"/>
      <c r="X1888" s="133"/>
      <c r="Y1888" s="133"/>
      <c r="AB1888" s="134" t="s">
        <v>6911</v>
      </c>
      <c r="AC1888" s="146" t="e" cm="1">
        <f t="array" ref="AC1888">_xlfn.TEXTSPLIT(H1888,CHAR(10))</f>
        <v>#VALUE!</v>
      </c>
      <c r="AD1888" s="146"/>
      <c r="AE1888" s="146" t="e">
        <v>#VALUE!</v>
      </c>
      <c r="AG1888" s="134" t="e" cm="1" vm="1">
        <f t="array" ref="AG1888">_xlfn.TEXTJOIN(",",TRUE,_xlfn._xlws.FILTER(市町村コード!$B$2:$B$186,ISNUMBER(SEARCH(市町村コード!$B$2:$B$186,K1888))))</f>
        <v>#VALUE!</v>
      </c>
      <c r="AH1888" s="134" t="e" vm="1">
        <v>#VALUE!</v>
      </c>
      <c r="AI1888" s="134" t="str">
        <f t="shared" si="58"/>
        <v/>
      </c>
      <c r="AJ1888" s="134" t="str">
        <f t="shared" si="59"/>
        <v/>
      </c>
      <c r="AK1888" s="134" t="s">
        <v>6911</v>
      </c>
      <c r="AP1888" s="134" t="e" cm="1">
        <f t="array" ref="AP1888">_xlfn.TEXTSPLIT(AO1888,CHAR(10))</f>
        <v>#VALUE!</v>
      </c>
      <c r="BM1888" s="134" t="e">
        <v>#VALUE!</v>
      </c>
    </row>
    <row r="1889" spans="1:75" ht="0.95" customHeight="1" thickBot="1">
      <c r="A1889" s="133"/>
      <c r="B1889" s="133"/>
      <c r="C1889" s="133"/>
      <c r="D1889" s="133"/>
      <c r="E1889" s="133"/>
      <c r="F1889" s="133"/>
      <c r="G1889" s="133"/>
      <c r="H1889" s="133"/>
      <c r="I1889" s="133"/>
      <c r="J1889" s="133"/>
      <c r="K1889" s="133"/>
      <c r="L1889" s="133"/>
      <c r="M1889" s="133"/>
      <c r="N1889" s="133"/>
      <c r="O1889" s="133"/>
      <c r="P1889" s="133"/>
      <c r="Q1889" s="133"/>
      <c r="R1889" s="133"/>
      <c r="S1889" s="133"/>
      <c r="T1889" s="133"/>
      <c r="U1889" s="133"/>
      <c r="V1889" s="133"/>
      <c r="W1889" s="133"/>
      <c r="X1889" s="133"/>
      <c r="Y1889" s="133"/>
      <c r="AB1889" s="134" t="s">
        <v>6911</v>
      </c>
      <c r="AC1889" s="146" t="e" cm="1">
        <f t="array" ref="AC1889">_xlfn.TEXTSPLIT(H1889,CHAR(10))</f>
        <v>#VALUE!</v>
      </c>
      <c r="AD1889" s="146"/>
      <c r="AE1889" s="146" t="e">
        <v>#VALUE!</v>
      </c>
      <c r="AG1889" s="134" t="e" cm="1" vm="1">
        <f t="array" ref="AG1889">_xlfn.TEXTJOIN(",",TRUE,_xlfn._xlws.FILTER(市町村コード!$B$2:$B$186,ISNUMBER(SEARCH(市町村コード!$B$2:$B$186,K1889))))</f>
        <v>#VALUE!</v>
      </c>
      <c r="AH1889" s="134" t="e" vm="1">
        <v>#VALUE!</v>
      </c>
      <c r="AI1889" s="134" t="str">
        <f t="shared" si="58"/>
        <v/>
      </c>
      <c r="AJ1889" s="134" t="str">
        <f t="shared" si="59"/>
        <v/>
      </c>
      <c r="AK1889" s="134" t="s">
        <v>6911</v>
      </c>
      <c r="AO1889" s="133"/>
      <c r="AP1889" s="134" t="e" cm="1">
        <f t="array" ref="AP1889">_xlfn.TEXTSPLIT(AO1889,CHAR(10))</f>
        <v>#VALUE!</v>
      </c>
      <c r="BM1889" s="134" t="e">
        <v>#VALUE!</v>
      </c>
    </row>
    <row r="1890" spans="1:75" ht="0.95" customHeight="1">
      <c r="A1890" s="133"/>
      <c r="B1890" s="176"/>
      <c r="C1890" s="176"/>
      <c r="D1890" s="176"/>
      <c r="E1890" s="176"/>
      <c r="F1890" s="176"/>
      <c r="G1890" s="176"/>
      <c r="H1890" s="176"/>
      <c r="I1890" s="176"/>
      <c r="J1890" s="176"/>
      <c r="K1890" s="176"/>
      <c r="L1890" s="176"/>
      <c r="M1890" s="176"/>
      <c r="N1890" s="176"/>
      <c r="O1890" s="176"/>
      <c r="P1890" s="176"/>
      <c r="Q1890" s="176"/>
      <c r="R1890" s="176"/>
      <c r="S1890" s="176"/>
      <c r="T1890" s="176"/>
      <c r="U1890" s="176"/>
      <c r="V1890" s="176"/>
      <c r="W1890" s="176"/>
      <c r="X1890" s="133"/>
      <c r="Y1890" s="133"/>
      <c r="AB1890" s="134" t="s">
        <v>6911</v>
      </c>
      <c r="AC1890" s="146" t="e" cm="1">
        <f t="array" ref="AC1890">_xlfn.TEXTSPLIT(H1890,CHAR(10))</f>
        <v>#VALUE!</v>
      </c>
      <c r="AD1890" s="146"/>
      <c r="AE1890" s="146" t="e">
        <v>#VALUE!</v>
      </c>
      <c r="AG1890" s="134" t="e" cm="1" vm="1">
        <f t="array" ref="AG1890">_xlfn.TEXTJOIN(",",TRUE,_xlfn._xlws.FILTER(市町村コード!$B$2:$B$186,ISNUMBER(SEARCH(市町村コード!$B$2:$B$186,K1890))))</f>
        <v>#VALUE!</v>
      </c>
      <c r="AH1890" s="134" t="e" vm="1">
        <v>#VALUE!</v>
      </c>
      <c r="AI1890" s="134" t="str">
        <f t="shared" si="58"/>
        <v/>
      </c>
      <c r="AJ1890" s="134" t="str">
        <f t="shared" si="59"/>
        <v/>
      </c>
      <c r="AK1890" s="134" t="s">
        <v>6911</v>
      </c>
      <c r="AP1890" s="134" t="e" cm="1">
        <f t="array" ref="AP1890">_xlfn.TEXTSPLIT(AO1890,CHAR(10))</f>
        <v>#VALUE!</v>
      </c>
      <c r="BM1890" s="134" t="e">
        <v>#VALUE!</v>
      </c>
    </row>
    <row r="1891" spans="1:75" ht="15.95" customHeight="1" thickBot="1">
      <c r="A1891" s="133"/>
      <c r="B1891" s="137"/>
      <c r="C1891" s="138" t="s">
        <v>481</v>
      </c>
      <c r="D1891" s="137"/>
      <c r="E1891" s="177" t="s">
        <v>482</v>
      </c>
      <c r="F1891" s="177"/>
      <c r="G1891" s="137"/>
      <c r="H1891" s="177" t="s">
        <v>483</v>
      </c>
      <c r="I1891" s="177"/>
      <c r="J1891" s="137"/>
      <c r="K1891" s="177" t="s">
        <v>484</v>
      </c>
      <c r="L1891" s="177"/>
      <c r="M1891" s="137"/>
      <c r="N1891" s="177" t="s">
        <v>485</v>
      </c>
      <c r="O1891" s="177"/>
      <c r="P1891" s="137"/>
      <c r="Q1891" s="139" t="s">
        <v>486</v>
      </c>
      <c r="R1891" s="137"/>
      <c r="S1891" s="177" t="s">
        <v>487</v>
      </c>
      <c r="T1891" s="177"/>
      <c r="U1891" s="177"/>
      <c r="V1891" s="177"/>
      <c r="W1891" s="137"/>
      <c r="X1891" s="133"/>
      <c r="Y1891" s="133"/>
      <c r="AB1891" s="134" t="s">
        <v>482</v>
      </c>
      <c r="AC1891" s="146" t="str" cm="1">
        <f t="array" ref="AC1891">_xlfn.TEXTSPLIT(H1891,CHAR(10))</f>
        <v>事業者名/事業所名</v>
      </c>
      <c r="AD1891" s="146"/>
      <c r="AE1891" s="146" t="s">
        <v>483</v>
      </c>
      <c r="AG1891" s="134" t="e" cm="1" vm="1">
        <f t="array" ref="AG1891">_xlfn.TEXTJOIN(",",TRUE,_xlfn._xlws.FILTER(市町村コード!$B$2:$B$186,ISNUMBER(SEARCH(市町村コード!$B$2:$B$186,K1891))))</f>
        <v>#VALUE!</v>
      </c>
      <c r="AH1891" s="134" t="e" vm="1">
        <v>#VALUE!</v>
      </c>
      <c r="AI1891" s="134" t="str">
        <f t="shared" si="58"/>
        <v/>
      </c>
      <c r="AJ1891" s="134" t="str">
        <f t="shared" si="59"/>
        <v>事業所所在地</v>
      </c>
      <c r="AK1891" s="134" t="s">
        <v>484</v>
      </c>
      <c r="AO1891" s="139" t="s">
        <v>486</v>
      </c>
      <c r="AP1891" s="134" t="str" cm="1">
        <f t="array" ref="AP1891">_xlfn.TEXTSPLIT(AO1891,CHAR(10))</f>
        <v>受理番号</v>
      </c>
      <c r="BM1891" s="134" t="s">
        <v>486</v>
      </c>
    </row>
    <row r="1892" spans="1:75" ht="120" customHeight="1" thickBot="1">
      <c r="A1892" s="133"/>
      <c r="B1892" s="184"/>
      <c r="C1892" s="140" t="s">
        <v>5172</v>
      </c>
      <c r="D1892" s="184"/>
      <c r="E1892" s="174" t="s">
        <v>5173</v>
      </c>
      <c r="F1892" s="174"/>
      <c r="G1892" s="184"/>
      <c r="H1892" s="175" t="s">
        <v>5174</v>
      </c>
      <c r="I1892" s="175"/>
      <c r="J1892" s="184"/>
      <c r="K1892" s="175" t="s">
        <v>5175</v>
      </c>
      <c r="L1892" s="175"/>
      <c r="M1892" s="184"/>
      <c r="N1892" s="182" t="s">
        <v>5176</v>
      </c>
      <c r="O1892" s="182"/>
      <c r="P1892" s="184"/>
      <c r="Q1892" s="141" t="s">
        <v>5177</v>
      </c>
      <c r="R1892" s="184"/>
      <c r="S1892" s="173" t="s">
        <v>5178</v>
      </c>
      <c r="T1892" s="173"/>
      <c r="U1892" s="173"/>
      <c r="V1892" s="173"/>
      <c r="W1892" s="184"/>
      <c r="X1892" s="133"/>
      <c r="Y1892" s="133"/>
      <c r="AB1892" s="134" t="s">
        <v>9788</v>
      </c>
      <c r="AC1892" s="146" t="str" cm="1">
        <f t="array" ref="AC1892:AD1892">_xlfn.TEXTSPLIT(H1892,CHAR(10))</f>
        <v>一般社団法人　北海道総合在宅ケア事業団</v>
      </c>
      <c r="AD1892" s="146" t="str">
        <v>一般社団法人北海道総合在宅ケア事業団当麻地域訪問看護ステーション</v>
      </c>
      <c r="AE1892" s="146" t="s">
        <v>7562</v>
      </c>
      <c r="AF1892" s="134" t="s">
        <v>8757</v>
      </c>
      <c r="AG1892" s="134" t="str" cm="1">
        <f t="array" ref="AG1892">_xlfn.TEXTJOIN(",",TRUE,_xlfn._xlws.FILTER(市町村コード!$B$2:$B$186,ISNUMBER(SEARCH(市町村コード!$B$2:$B$186,K1892))))</f>
        <v>当麻町</v>
      </c>
      <c r="AH1892" s="134" t="s">
        <v>6801</v>
      </c>
      <c r="AI1892" s="134" t="str">
        <f t="shared" si="58"/>
        <v xml:space="preserve">
上川郡当麻町六条西４丁目２番８号　当麻保健福祉センター</v>
      </c>
      <c r="AJ1892" s="134" t="str">
        <f t="shared" si="59"/>
        <v>〒078－1306</v>
      </c>
      <c r="AK1892" s="134" t="s">
        <v>7361</v>
      </c>
      <c r="AO1892" s="142" t="s">
        <v>5177</v>
      </c>
      <c r="AP1892" s="134" t="str" cm="1">
        <f t="array" ref="AP1892:AZ1892">_xlfn.TEXTSPLIT(AO1892,CHAR(10))</f>
        <v>( 訪看10 )第     76 号</v>
      </c>
      <c r="AQ1892" s="134" t="str">
        <v>( 訪看23 )第   1155 号</v>
      </c>
      <c r="AR1892" s="134" t="str">
        <v>( 訪看24 )第    186 号</v>
      </c>
      <c r="AS1892" s="134" t="str">
        <v>( 訪看25 )第    280 号</v>
      </c>
      <c r="AT1892" s="134" t="str">
        <v>( 訪看26 )第     41 号</v>
      </c>
      <c r="AU1892" s="134" t="str">
        <v>( 訪看27 )第    121 号</v>
      </c>
      <c r="AV1892" s="134" t="str">
        <v>( 訪看32 )第     10 号</v>
      </c>
      <c r="AW1892" s="134" t="str">
        <v>( 訪看34 )第    203 号</v>
      </c>
      <c r="AX1892" s="134" t="str">
        <v>( 訪ベⅠ１ )第    125 号</v>
      </c>
      <c r="AY1892" s="134" t="str">
        <v>( 訪ベⅠ１注 )第    191 号</v>
      </c>
      <c r="AZ1892" s="134" t="str">
        <v>( 訪看40 )第    296 号</v>
      </c>
      <c r="BM1892" s="134" t="s">
        <v>14422</v>
      </c>
      <c r="BN1892" s="134" t="s">
        <v>14423</v>
      </c>
      <c r="BO1892" s="134" t="s">
        <v>14424</v>
      </c>
      <c r="BP1892" s="134" t="s">
        <v>14425</v>
      </c>
      <c r="BQ1892" s="134" t="s">
        <v>14426</v>
      </c>
      <c r="BR1892" s="134" t="s">
        <v>14427</v>
      </c>
      <c r="BS1892" s="134" t="s">
        <v>14428</v>
      </c>
      <c r="BT1892" s="134" t="s">
        <v>14429</v>
      </c>
      <c r="BU1892" s="134" t="s">
        <v>14430</v>
      </c>
      <c r="BV1892" s="134" t="s">
        <v>14431</v>
      </c>
      <c r="BW1892" s="134" t="s">
        <v>14432</v>
      </c>
    </row>
    <row r="1893" spans="1:75" ht="93" customHeight="1" thickBot="1">
      <c r="A1893" s="133"/>
      <c r="B1893" s="184"/>
      <c r="C1893" s="140" t="s">
        <v>5179</v>
      </c>
      <c r="D1893" s="184"/>
      <c r="E1893" s="174" t="s">
        <v>5180</v>
      </c>
      <c r="F1893" s="174"/>
      <c r="G1893" s="184"/>
      <c r="H1893" s="175" t="s">
        <v>5181</v>
      </c>
      <c r="I1893" s="175"/>
      <c r="J1893" s="184"/>
      <c r="K1893" s="175" t="s">
        <v>5182</v>
      </c>
      <c r="L1893" s="175"/>
      <c r="M1893" s="184"/>
      <c r="N1893" s="182" t="s">
        <v>5183</v>
      </c>
      <c r="O1893" s="182"/>
      <c r="P1893" s="184"/>
      <c r="Q1893" s="141" t="s">
        <v>5184</v>
      </c>
      <c r="R1893" s="184"/>
      <c r="S1893" s="173" t="s">
        <v>5185</v>
      </c>
      <c r="T1893" s="173"/>
      <c r="U1893" s="173"/>
      <c r="V1893" s="173"/>
      <c r="W1893" s="184"/>
      <c r="X1893" s="133"/>
      <c r="Y1893" s="133"/>
      <c r="AB1893" s="134" t="s">
        <v>9789</v>
      </c>
      <c r="AC1893" s="146" t="str" cm="1">
        <f t="array" ref="AC1893:AD1893">_xlfn.TEXTSPLIT(H1893,CHAR(10))</f>
        <v>一般社団法人北海道総合在宅ケア事業団</v>
      </c>
      <c r="AD1893" s="146" t="str">
        <v>一般社団法人北海道総合在宅ケア事業団美瑛訪問看護ステーション</v>
      </c>
      <c r="AE1893" s="146" t="s">
        <v>8758</v>
      </c>
      <c r="AF1893" s="134" t="s">
        <v>8759</v>
      </c>
      <c r="AG1893" s="134" t="str" cm="1">
        <f t="array" ref="AG1893">_xlfn.TEXTJOIN(",",TRUE,_xlfn._xlws.FILTER(市町村コード!$B$2:$B$186,ISNUMBER(SEARCH(市町村コード!$B$2:$B$186,K1893))))</f>
        <v>美瑛町</v>
      </c>
      <c r="AH1893" s="134" t="s">
        <v>6806</v>
      </c>
      <c r="AI1893" s="134" t="str">
        <f t="shared" si="58"/>
        <v xml:space="preserve">
上川郡美瑛町南町１丁目２番４３号美瑛町保健センター</v>
      </c>
      <c r="AJ1893" s="134" t="str">
        <f t="shared" si="59"/>
        <v>〒071－0202</v>
      </c>
      <c r="AK1893" s="134" t="s">
        <v>7362</v>
      </c>
      <c r="AO1893" s="142" t="s">
        <v>5184</v>
      </c>
      <c r="AP1893" s="134" t="str" cm="1">
        <f t="array" ref="AP1893:AW1893">_xlfn.TEXTSPLIT(AO1893,CHAR(10))</f>
        <v>( 訪看10 )第     77 号</v>
      </c>
      <c r="AQ1893" s="134" t="str">
        <v>( 訪看23 )第    873 号</v>
      </c>
      <c r="AR1893" s="134" t="str">
        <v>( 訪看25 )第    945 号</v>
      </c>
      <c r="AS1893" s="134" t="str">
        <v>( 訪看27 )第    289 号</v>
      </c>
      <c r="AT1893" s="134" t="str">
        <v>( 訪看34 )第    205 号</v>
      </c>
      <c r="AU1893" s="134" t="str">
        <v>( 訪ベⅠ１ )第    128 号</v>
      </c>
      <c r="AV1893" s="134" t="str">
        <v>( 訪ベⅠ１注 )第    189 号</v>
      </c>
      <c r="AW1893" s="134" t="str">
        <v>( 訪看40 )第    297 号</v>
      </c>
      <c r="BM1893" s="134" t="s">
        <v>14433</v>
      </c>
      <c r="BN1893" s="134" t="s">
        <v>14434</v>
      </c>
      <c r="BO1893" s="134" t="s">
        <v>14435</v>
      </c>
      <c r="BP1893" s="134" t="s">
        <v>14436</v>
      </c>
      <c r="BQ1893" s="134" t="s">
        <v>14437</v>
      </c>
      <c r="BR1893" s="134" t="s">
        <v>14438</v>
      </c>
      <c r="BS1893" s="134" t="s">
        <v>14439</v>
      </c>
      <c r="BT1893" s="134" t="s">
        <v>14440</v>
      </c>
    </row>
    <row r="1894" spans="1:75" ht="45.95" customHeight="1" thickBot="1">
      <c r="A1894" s="133"/>
      <c r="B1894" s="184"/>
      <c r="C1894" s="140" t="s">
        <v>5186</v>
      </c>
      <c r="D1894" s="184"/>
      <c r="E1894" s="174" t="s">
        <v>5187</v>
      </c>
      <c r="F1894" s="174"/>
      <c r="G1894" s="184"/>
      <c r="H1894" s="175" t="s">
        <v>5188</v>
      </c>
      <c r="I1894" s="175"/>
      <c r="J1894" s="184"/>
      <c r="K1894" s="175" t="s">
        <v>5189</v>
      </c>
      <c r="L1894" s="175"/>
      <c r="M1894" s="184"/>
      <c r="N1894" s="182" t="s">
        <v>5190</v>
      </c>
      <c r="O1894" s="182"/>
      <c r="P1894" s="184"/>
      <c r="Q1894" s="141" t="s">
        <v>5191</v>
      </c>
      <c r="R1894" s="184"/>
      <c r="S1894" s="173" t="s">
        <v>5192</v>
      </c>
      <c r="T1894" s="173"/>
      <c r="U1894" s="173"/>
      <c r="V1894" s="173"/>
      <c r="W1894" s="184"/>
      <c r="X1894" s="133"/>
      <c r="Y1894" s="133"/>
      <c r="AB1894" s="134" t="s">
        <v>9790</v>
      </c>
      <c r="AC1894" s="146" t="str" cm="1">
        <f t="array" ref="AC1894:AD1894">_xlfn.TEXTSPLIT(H1894,CHAR(10))</f>
        <v>株式会社　栄友</v>
      </c>
      <c r="AD1894" s="146" t="str">
        <v>訪問看護ステーション　ゆう</v>
      </c>
      <c r="AE1894" s="146" t="s">
        <v>8760</v>
      </c>
      <c r="AF1894" s="134" t="s">
        <v>8513</v>
      </c>
      <c r="AG1894" s="134" t="str" cm="1">
        <f t="array" ref="AG1894">_xlfn.TEXTJOIN(",",TRUE,_xlfn._xlws.FILTER(市町村コード!$B$2:$B$186,ISNUMBER(SEARCH(市町村コード!$B$2:$B$186,K1894))))</f>
        <v>東川町</v>
      </c>
      <c r="AH1894" s="134" t="s">
        <v>6805</v>
      </c>
      <c r="AI1894" s="134" t="str">
        <f t="shared" si="58"/>
        <v xml:space="preserve">
上川郡東川町北町４丁目９番２８号</v>
      </c>
      <c r="AJ1894" s="134" t="str">
        <f t="shared" si="59"/>
        <v>〒071－1426</v>
      </c>
      <c r="AK1894" s="134" t="s">
        <v>7363</v>
      </c>
      <c r="AO1894" s="142" t="s">
        <v>5191</v>
      </c>
      <c r="AP1894" s="134" t="str" cm="1">
        <f t="array" ref="AP1894:AS1894">_xlfn.TEXTSPLIT(AO1894,CHAR(10))</f>
        <v>( 訪看23 )第    281 号</v>
      </c>
      <c r="AQ1894" s="134" t="str">
        <v>( 訪看25 )第    379 号</v>
      </c>
      <c r="AR1894" s="134" t="str">
        <v>( 訪看34 )第    233 号</v>
      </c>
      <c r="AS1894" s="134" t="str">
        <v>( 訪看41 )第    104 号</v>
      </c>
      <c r="BM1894" s="134" t="s">
        <v>14441</v>
      </c>
      <c r="BN1894" s="134" t="s">
        <v>14442</v>
      </c>
      <c r="BO1894" s="134" t="s">
        <v>14443</v>
      </c>
      <c r="BP1894" s="134" t="s">
        <v>14444</v>
      </c>
    </row>
    <row r="1895" spans="1:75" ht="45.95" customHeight="1" thickBot="1">
      <c r="A1895" s="133"/>
      <c r="B1895" s="184"/>
      <c r="C1895" s="140" t="s">
        <v>5193</v>
      </c>
      <c r="D1895" s="184"/>
      <c r="E1895" s="174" t="s">
        <v>5194</v>
      </c>
      <c r="F1895" s="174"/>
      <c r="G1895" s="184"/>
      <c r="H1895" s="175" t="s">
        <v>5195</v>
      </c>
      <c r="I1895" s="175"/>
      <c r="J1895" s="184"/>
      <c r="K1895" s="175" t="s">
        <v>5196</v>
      </c>
      <c r="L1895" s="175"/>
      <c r="M1895" s="184"/>
      <c r="N1895" s="182" t="s">
        <v>5197</v>
      </c>
      <c r="O1895" s="182"/>
      <c r="P1895" s="184"/>
      <c r="Q1895" s="141" t="s">
        <v>5198</v>
      </c>
      <c r="R1895" s="184"/>
      <c r="S1895" s="173" t="s">
        <v>5199</v>
      </c>
      <c r="T1895" s="173"/>
      <c r="U1895" s="173"/>
      <c r="V1895" s="173"/>
      <c r="W1895" s="184"/>
      <c r="X1895" s="133"/>
      <c r="Y1895" s="133"/>
      <c r="AB1895" s="134" t="s">
        <v>9791</v>
      </c>
      <c r="AC1895" s="146" t="str" cm="1">
        <f t="array" ref="AC1895:AD1895">_xlfn.TEXTSPLIT(H1895,CHAR(10))</f>
        <v>株式会社オレンジサポート</v>
      </c>
      <c r="AD1895" s="146" t="str">
        <v>指定訪問看護事業所ひばり</v>
      </c>
      <c r="AE1895" s="146" t="s">
        <v>8761</v>
      </c>
      <c r="AF1895" s="134" t="s">
        <v>8762</v>
      </c>
      <c r="AG1895" s="134" t="str" cm="1">
        <f t="array" ref="AG1895">_xlfn.TEXTJOIN(",",TRUE,_xlfn._xlws.FILTER(市町村コード!$B$2:$B$186,ISNUMBER(SEARCH(市町村コード!$B$2:$B$186,K1895))))</f>
        <v>東神楽町</v>
      </c>
      <c r="AH1895" s="134" t="s">
        <v>6800</v>
      </c>
      <c r="AI1895" s="134" t="str">
        <f t="shared" si="58"/>
        <v xml:space="preserve">
上川郡東神楽町北一条東２丁目１１番５号</v>
      </c>
      <c r="AJ1895" s="134" t="str">
        <f t="shared" si="59"/>
        <v>〒071－1512</v>
      </c>
      <c r="AK1895" s="134" t="s">
        <v>7364</v>
      </c>
      <c r="AO1895" s="142" t="s">
        <v>5198</v>
      </c>
      <c r="AP1895" s="134" t="str" cm="1">
        <f t="array" ref="AP1895:AR1895">_xlfn.TEXTSPLIT(AO1895,CHAR(10))</f>
        <v>( 訪看24 )第    398 号</v>
      </c>
      <c r="AQ1895" s="134" t="str">
        <v>( 訪看25 )第    502 号</v>
      </c>
      <c r="AR1895" s="134" t="str">
        <v>( 訪看41 )第    262 号</v>
      </c>
      <c r="BM1895" s="134" t="s">
        <v>14445</v>
      </c>
      <c r="BN1895" s="134" t="s">
        <v>14446</v>
      </c>
      <c r="BO1895" s="134" t="s">
        <v>14447</v>
      </c>
    </row>
    <row r="1896" spans="1:75" ht="75" customHeight="1" thickBot="1">
      <c r="A1896" s="133"/>
      <c r="B1896" s="184"/>
      <c r="C1896" s="140" t="s">
        <v>5200</v>
      </c>
      <c r="D1896" s="184"/>
      <c r="E1896" s="174" t="s">
        <v>5201</v>
      </c>
      <c r="F1896" s="174"/>
      <c r="G1896" s="184"/>
      <c r="H1896" s="175" t="s">
        <v>5202</v>
      </c>
      <c r="I1896" s="175"/>
      <c r="J1896" s="184"/>
      <c r="K1896" s="175" t="s">
        <v>5203</v>
      </c>
      <c r="L1896" s="175"/>
      <c r="M1896" s="184"/>
      <c r="N1896" s="182" t="s">
        <v>5204</v>
      </c>
      <c r="O1896" s="182"/>
      <c r="P1896" s="184"/>
      <c r="Q1896" s="141" t="s">
        <v>5205</v>
      </c>
      <c r="R1896" s="184"/>
      <c r="S1896" s="173" t="s">
        <v>5206</v>
      </c>
      <c r="T1896" s="173"/>
      <c r="U1896" s="173"/>
      <c r="V1896" s="173"/>
      <c r="W1896" s="184"/>
      <c r="X1896" s="133"/>
      <c r="Y1896" s="133"/>
      <c r="AB1896" s="134" t="s">
        <v>9792</v>
      </c>
      <c r="AC1896" s="146" t="str" cm="1">
        <f t="array" ref="AC1896:AD1896">_xlfn.TEXTSPLIT(H1896,CHAR(10))</f>
        <v>医療法人回生会</v>
      </c>
      <c r="AD1896" s="146" t="str">
        <v>花時計訪問看護ステーション</v>
      </c>
      <c r="AE1896" s="146" t="s">
        <v>8763</v>
      </c>
      <c r="AF1896" s="134" t="s">
        <v>8764</v>
      </c>
      <c r="AG1896" s="134" t="str" cm="1">
        <f t="array" ref="AG1896">_xlfn.TEXTJOIN(",",TRUE,_xlfn._xlws.FILTER(市町村コード!$B$2:$B$186,ISNUMBER(SEARCH(市町村コード!$B$2:$B$186,K1896))))</f>
        <v>東神楽町</v>
      </c>
      <c r="AH1896" s="134" t="s">
        <v>6800</v>
      </c>
      <c r="AI1896" s="134" t="str">
        <f t="shared" si="58"/>
        <v xml:space="preserve">
上川郡東神楽町ひじり野南一条１０丁目１番６号</v>
      </c>
      <c r="AJ1896" s="134" t="str">
        <f t="shared" si="59"/>
        <v>〒071－1523</v>
      </c>
      <c r="AK1896" s="134" t="s">
        <v>7365</v>
      </c>
      <c r="AO1896" s="142" t="s">
        <v>5205</v>
      </c>
      <c r="AP1896" s="134" t="str" cm="1">
        <f t="array" ref="AP1896:AV1896">_xlfn.TEXTSPLIT(AO1896,CHAR(10))</f>
        <v>( 訪看10 )第    229 号</v>
      </c>
      <c r="AQ1896" s="134" t="str">
        <v>( 訪看23 )第    418 号</v>
      </c>
      <c r="AR1896" s="134" t="str">
        <v>( 訪看25 )第    517 号</v>
      </c>
      <c r="AS1896" s="134" t="str">
        <v>( 訪看27 )第    235 号</v>
      </c>
      <c r="AT1896" s="134" t="str">
        <v>( 訪看34 )第    105 号</v>
      </c>
      <c r="AU1896" s="134" t="str">
        <v>( 訪ベⅠ１ )第    510 号</v>
      </c>
      <c r="AV1896" s="134" t="str">
        <v>( 訪看40 )第    135 号</v>
      </c>
      <c r="BM1896" s="134" t="s">
        <v>14448</v>
      </c>
      <c r="BN1896" s="134" t="s">
        <v>14449</v>
      </c>
      <c r="BO1896" s="134" t="s">
        <v>14450</v>
      </c>
      <c r="BP1896" s="134" t="s">
        <v>14451</v>
      </c>
      <c r="BQ1896" s="134" t="s">
        <v>14452</v>
      </c>
      <c r="BR1896" s="134" t="s">
        <v>14453</v>
      </c>
      <c r="BS1896" s="134" t="s">
        <v>14454</v>
      </c>
    </row>
    <row r="1897" spans="1:75" ht="48" customHeight="1" thickBot="1">
      <c r="A1897" s="133"/>
      <c r="B1897" s="184"/>
      <c r="C1897" s="140" t="s">
        <v>5207</v>
      </c>
      <c r="D1897" s="184"/>
      <c r="E1897" s="174" t="s">
        <v>5208</v>
      </c>
      <c r="F1897" s="174"/>
      <c r="G1897" s="184"/>
      <c r="H1897" s="175" t="s">
        <v>5209</v>
      </c>
      <c r="I1897" s="175"/>
      <c r="J1897" s="184"/>
      <c r="K1897" s="175" t="s">
        <v>5210</v>
      </c>
      <c r="L1897" s="175"/>
      <c r="M1897" s="184"/>
      <c r="N1897" s="182" t="s">
        <v>5211</v>
      </c>
      <c r="O1897" s="182"/>
      <c r="P1897" s="184"/>
      <c r="Q1897" s="141" t="s">
        <v>5212</v>
      </c>
      <c r="R1897" s="184"/>
      <c r="S1897" s="173" t="s">
        <v>5213</v>
      </c>
      <c r="T1897" s="173"/>
      <c r="U1897" s="173"/>
      <c r="V1897" s="173"/>
      <c r="W1897" s="184"/>
      <c r="X1897" s="133"/>
      <c r="Y1897" s="133"/>
      <c r="AB1897" s="134" t="s">
        <v>9793</v>
      </c>
      <c r="AC1897" s="146" t="str" cm="1">
        <f t="array" ref="AC1897:AD1897">_xlfn.TEXTSPLIT(H1897,CHAR(10))</f>
        <v>合同会社　シャルール</v>
      </c>
      <c r="AD1897" s="146" t="str">
        <v>訪問看護ステーション　オリーブ</v>
      </c>
      <c r="AE1897" s="146" t="s">
        <v>8765</v>
      </c>
      <c r="AF1897" s="134" t="s">
        <v>8766</v>
      </c>
      <c r="AG1897" s="134" t="str" cm="1">
        <f t="array" ref="AG1897">_xlfn.TEXTJOIN(",",TRUE,_xlfn._xlws.FILTER(市町村コード!$B$2:$B$186,ISNUMBER(SEARCH(市町村コード!$B$2:$B$186,K1897))))</f>
        <v>鷹栖町</v>
      </c>
      <c r="AH1897" s="134" t="s">
        <v>6799</v>
      </c>
      <c r="AI1897" s="134" t="str">
        <f t="shared" si="58"/>
        <v xml:space="preserve">
上川郡鷹栖町北野西二条１丁目６－５</v>
      </c>
      <c r="AJ1897" s="134" t="str">
        <f t="shared" si="59"/>
        <v>〒071－1232</v>
      </c>
      <c r="AK1897" s="134" t="s">
        <v>7366</v>
      </c>
      <c r="AO1897" s="142" t="s">
        <v>5212</v>
      </c>
      <c r="AP1897" s="134" t="str" cm="1">
        <f t="array" ref="AP1897:AT1897">_xlfn.TEXTSPLIT(AO1897,CHAR(10))</f>
        <v>( 訪看10 )第    384 号</v>
      </c>
      <c r="AQ1897" s="134" t="str">
        <v>( 訪看24 )第    594 号</v>
      </c>
      <c r="AR1897" s="134" t="str">
        <v>( 訪看25 )第    668 号</v>
      </c>
      <c r="AS1897" s="134" t="str">
        <v>( 訪看27 )第    162 号</v>
      </c>
      <c r="AT1897" s="134" t="str">
        <v>( 訪看28 )第     92 号</v>
      </c>
      <c r="BM1897" s="134" t="s">
        <v>14455</v>
      </c>
      <c r="BN1897" s="134" t="s">
        <v>14456</v>
      </c>
      <c r="BO1897" s="134" t="s">
        <v>14457</v>
      </c>
      <c r="BP1897" s="134" t="s">
        <v>14458</v>
      </c>
      <c r="BQ1897" s="134" t="s">
        <v>14459</v>
      </c>
    </row>
    <row r="1898" spans="1:75" ht="42" customHeight="1" thickBot="1">
      <c r="A1898" s="133"/>
      <c r="B1898" s="184"/>
      <c r="C1898" s="133"/>
      <c r="D1898" s="184"/>
      <c r="E1898" s="133"/>
      <c r="F1898" s="133"/>
      <c r="G1898" s="184"/>
      <c r="H1898" s="133"/>
      <c r="I1898" s="133"/>
      <c r="J1898" s="184"/>
      <c r="K1898" s="133"/>
      <c r="L1898" s="133"/>
      <c r="M1898" s="184"/>
      <c r="N1898" s="133"/>
      <c r="O1898" s="133"/>
      <c r="P1898" s="184"/>
      <c r="Q1898" s="133"/>
      <c r="R1898" s="184"/>
      <c r="S1898" s="133"/>
      <c r="T1898" s="133"/>
      <c r="U1898" s="133"/>
      <c r="V1898" s="133"/>
      <c r="W1898" s="184"/>
      <c r="X1898" s="133"/>
      <c r="Y1898" s="133"/>
      <c r="AB1898" s="134" t="s">
        <v>6911</v>
      </c>
      <c r="AC1898" s="146" t="e" cm="1">
        <f t="array" ref="AC1898">_xlfn.TEXTSPLIT(H1898,CHAR(10))</f>
        <v>#VALUE!</v>
      </c>
      <c r="AD1898" s="146"/>
      <c r="AE1898" s="146" t="e">
        <v>#VALUE!</v>
      </c>
      <c r="AG1898" s="134" t="e" cm="1" vm="1">
        <f t="array" ref="AG1898">_xlfn.TEXTJOIN(",",TRUE,_xlfn._xlws.FILTER(市町村コード!$B$2:$B$186,ISNUMBER(SEARCH(市町村コード!$B$2:$B$186,K1898))))</f>
        <v>#VALUE!</v>
      </c>
      <c r="AH1898" s="134" t="e" vm="1">
        <v>#VALUE!</v>
      </c>
      <c r="AI1898" s="134" t="str">
        <f t="shared" si="58"/>
        <v/>
      </c>
      <c r="AJ1898" s="134" t="str">
        <f t="shared" si="59"/>
        <v/>
      </c>
      <c r="AK1898" s="134" t="s">
        <v>6911</v>
      </c>
      <c r="AO1898" s="133"/>
      <c r="AP1898" s="134" t="e" cm="1">
        <f t="array" ref="AP1898">_xlfn.TEXTSPLIT(AO1898,CHAR(10))</f>
        <v>#VALUE!</v>
      </c>
      <c r="BM1898" s="134" t="e">
        <v>#VALUE!</v>
      </c>
    </row>
    <row r="1899" spans="1:75" ht="0.95" customHeight="1">
      <c r="A1899" s="133"/>
      <c r="B1899" s="183"/>
      <c r="C1899" s="183"/>
      <c r="D1899" s="183"/>
      <c r="E1899" s="183"/>
      <c r="F1899" s="183"/>
      <c r="G1899" s="183"/>
      <c r="H1899" s="183"/>
      <c r="I1899" s="183"/>
      <c r="J1899" s="183"/>
      <c r="K1899" s="183"/>
      <c r="L1899" s="183"/>
      <c r="M1899" s="183"/>
      <c r="N1899" s="183"/>
      <c r="O1899" s="183"/>
      <c r="P1899" s="183"/>
      <c r="Q1899" s="183"/>
      <c r="R1899" s="183"/>
      <c r="S1899" s="183"/>
      <c r="T1899" s="183"/>
      <c r="U1899" s="183"/>
      <c r="V1899" s="183"/>
      <c r="W1899" s="133"/>
      <c r="X1899" s="133"/>
      <c r="Y1899" s="133"/>
      <c r="AB1899" s="134" t="s">
        <v>6911</v>
      </c>
      <c r="AC1899" s="146" t="e" cm="1">
        <f t="array" ref="AC1899">_xlfn.TEXTSPLIT(H1899,CHAR(10))</f>
        <v>#VALUE!</v>
      </c>
      <c r="AD1899" s="146"/>
      <c r="AE1899" s="146" t="e">
        <v>#VALUE!</v>
      </c>
      <c r="AG1899" s="134" t="e" cm="1" vm="1">
        <f t="array" ref="AG1899">_xlfn.TEXTJOIN(",",TRUE,_xlfn._xlws.FILTER(市町村コード!$B$2:$B$186,ISNUMBER(SEARCH(市町村コード!$B$2:$B$186,K1899))))</f>
        <v>#VALUE!</v>
      </c>
      <c r="AH1899" s="134" t="e" vm="1">
        <v>#VALUE!</v>
      </c>
      <c r="AI1899" s="134" t="str">
        <f t="shared" si="58"/>
        <v/>
      </c>
      <c r="AJ1899" s="134" t="str">
        <f t="shared" si="59"/>
        <v/>
      </c>
      <c r="AK1899" s="134" t="s">
        <v>6911</v>
      </c>
      <c r="AP1899" s="134" t="e" cm="1">
        <f t="array" ref="AP1899">_xlfn.TEXTSPLIT(AO1899,CHAR(10))</f>
        <v>#VALUE!</v>
      </c>
      <c r="BM1899" s="134" t="e">
        <v>#VALUE!</v>
      </c>
    </row>
    <row r="1900" spans="1:75" ht="60" customHeight="1">
      <c r="A1900" s="133"/>
      <c r="B1900" s="133"/>
      <c r="C1900" s="133"/>
      <c r="D1900" s="133"/>
      <c r="E1900" s="133"/>
      <c r="F1900" s="133"/>
      <c r="G1900" s="133"/>
      <c r="H1900" s="133"/>
      <c r="I1900" s="133"/>
      <c r="J1900" s="133"/>
      <c r="K1900" s="133"/>
      <c r="L1900" s="133"/>
      <c r="M1900" s="133"/>
      <c r="N1900" s="133"/>
      <c r="O1900" s="133"/>
      <c r="P1900" s="133"/>
      <c r="Q1900" s="133"/>
      <c r="R1900" s="133"/>
      <c r="S1900" s="133"/>
      <c r="T1900" s="133"/>
      <c r="U1900" s="133"/>
      <c r="V1900" s="133"/>
      <c r="W1900" s="133"/>
      <c r="X1900" s="133"/>
      <c r="Y1900" s="133"/>
      <c r="AB1900" s="134" t="s">
        <v>6911</v>
      </c>
      <c r="AC1900" s="146" t="e" cm="1">
        <f t="array" ref="AC1900">_xlfn.TEXTSPLIT(H1900,CHAR(10))</f>
        <v>#VALUE!</v>
      </c>
      <c r="AD1900" s="146"/>
      <c r="AE1900" s="146" t="e">
        <v>#VALUE!</v>
      </c>
      <c r="AG1900" s="134" t="e" cm="1" vm="1">
        <f t="array" ref="AG1900">_xlfn.TEXTJOIN(",",TRUE,_xlfn._xlws.FILTER(市町村コード!$B$2:$B$186,ISNUMBER(SEARCH(市町村コード!$B$2:$B$186,K1900))))</f>
        <v>#VALUE!</v>
      </c>
      <c r="AH1900" s="134" t="e" vm="1">
        <v>#VALUE!</v>
      </c>
      <c r="AI1900" s="134" t="str">
        <f t="shared" si="58"/>
        <v/>
      </c>
      <c r="AJ1900" s="134" t="str">
        <f t="shared" si="59"/>
        <v/>
      </c>
      <c r="AK1900" s="134" t="s">
        <v>6911</v>
      </c>
      <c r="AO1900" s="133"/>
      <c r="AP1900" s="134" t="e" cm="1">
        <f t="array" ref="AP1900">_xlfn.TEXTSPLIT(AO1900,CHAR(10))</f>
        <v>#VALUE!</v>
      </c>
      <c r="BM1900" s="134" t="e">
        <v>#VALUE!</v>
      </c>
    </row>
    <row r="1901" spans="1:75" ht="12" customHeight="1">
      <c r="A1901" s="133"/>
      <c r="B1901" s="133"/>
      <c r="C1901" s="133"/>
      <c r="D1901" s="133"/>
      <c r="E1901" s="133"/>
      <c r="F1901" s="133"/>
      <c r="G1901" s="133"/>
      <c r="H1901" s="133"/>
      <c r="I1901" s="133"/>
      <c r="J1901" s="133"/>
      <c r="K1901" s="133"/>
      <c r="L1901" s="133"/>
      <c r="M1901" s="133"/>
      <c r="N1901" s="133"/>
      <c r="O1901" s="133"/>
      <c r="P1901" s="133"/>
      <c r="Q1901" s="133"/>
      <c r="R1901" s="133"/>
      <c r="S1901" s="133"/>
      <c r="T1901" s="133"/>
      <c r="U1901" s="133"/>
      <c r="V1901" s="133"/>
      <c r="W1901" s="133"/>
      <c r="X1901" s="133"/>
      <c r="Y1901" s="133"/>
      <c r="AB1901" s="134" t="s">
        <v>6911</v>
      </c>
      <c r="AC1901" s="146" t="e" cm="1">
        <f t="array" ref="AC1901">_xlfn.TEXTSPLIT(H1901,CHAR(10))</f>
        <v>#VALUE!</v>
      </c>
      <c r="AD1901" s="146"/>
      <c r="AE1901" s="146" t="e">
        <v>#VALUE!</v>
      </c>
      <c r="AG1901" s="134" t="e" cm="1" vm="1">
        <f t="array" ref="AG1901">_xlfn.TEXTJOIN(",",TRUE,_xlfn._xlws.FILTER(市町村コード!$B$2:$B$186,ISNUMBER(SEARCH(市町村コード!$B$2:$B$186,K1901))))</f>
        <v>#VALUE!</v>
      </c>
      <c r="AH1901" s="134" t="e" vm="1">
        <v>#VALUE!</v>
      </c>
      <c r="AI1901" s="134" t="str">
        <f t="shared" si="58"/>
        <v/>
      </c>
      <c r="AJ1901" s="134" t="str">
        <f t="shared" si="59"/>
        <v/>
      </c>
      <c r="AK1901" s="134" t="s">
        <v>6911</v>
      </c>
      <c r="AO1901" s="133"/>
      <c r="AP1901" s="134" t="e" cm="1">
        <f t="array" ref="AP1901">_xlfn.TEXTSPLIT(AO1901,CHAR(10))</f>
        <v>#VALUE!</v>
      </c>
      <c r="BM1901" s="134" t="e">
        <v>#VALUE!</v>
      </c>
    </row>
    <row r="1902" spans="1:75" ht="8.1" customHeight="1">
      <c r="A1902" s="133"/>
      <c r="B1902" s="133"/>
      <c r="C1902" s="133"/>
      <c r="D1902" s="133"/>
      <c r="E1902" s="133"/>
      <c r="F1902" s="133"/>
      <c r="G1902" s="133"/>
      <c r="H1902" s="133"/>
      <c r="I1902" s="178" t="s">
        <v>476</v>
      </c>
      <c r="J1902" s="178"/>
      <c r="K1902" s="178"/>
      <c r="L1902" s="133"/>
      <c r="M1902" s="133"/>
      <c r="N1902" s="133"/>
      <c r="O1902" s="133"/>
      <c r="P1902" s="133"/>
      <c r="Q1902" s="133"/>
      <c r="R1902" s="133"/>
      <c r="S1902" s="133"/>
      <c r="T1902" s="133"/>
      <c r="U1902" s="133"/>
      <c r="V1902" s="133"/>
      <c r="W1902" s="133"/>
      <c r="X1902" s="133"/>
      <c r="Y1902" s="133"/>
      <c r="AB1902" s="134" t="s">
        <v>6911</v>
      </c>
      <c r="AC1902" s="146" t="e" cm="1">
        <f t="array" ref="AC1902">_xlfn.TEXTSPLIT(H1902,CHAR(10))</f>
        <v>#VALUE!</v>
      </c>
      <c r="AD1902" s="146"/>
      <c r="AE1902" s="146" t="e">
        <v>#VALUE!</v>
      </c>
      <c r="AG1902" s="134" t="e" cm="1" vm="1">
        <f t="array" ref="AG1902">_xlfn.TEXTJOIN(",",TRUE,_xlfn._xlws.FILTER(市町村コード!$B$2:$B$186,ISNUMBER(SEARCH(市町村コード!$B$2:$B$186,K1902))))</f>
        <v>#VALUE!</v>
      </c>
      <c r="AH1902" s="134" t="e" vm="1">
        <v>#VALUE!</v>
      </c>
      <c r="AI1902" s="134" t="str">
        <f t="shared" si="58"/>
        <v/>
      </c>
      <c r="AJ1902" s="134" t="str">
        <f t="shared" si="59"/>
        <v/>
      </c>
      <c r="AK1902" s="134" t="s">
        <v>6911</v>
      </c>
      <c r="AO1902" s="133"/>
      <c r="AP1902" s="134" t="e" cm="1">
        <f t="array" ref="AP1902">_xlfn.TEXTSPLIT(AO1902,CHAR(10))</f>
        <v>#VALUE!</v>
      </c>
      <c r="BM1902" s="134" t="e">
        <v>#VALUE!</v>
      </c>
    </row>
    <row r="1903" spans="1:75" ht="12" customHeight="1">
      <c r="A1903" s="133"/>
      <c r="B1903" s="179"/>
      <c r="C1903" s="179"/>
      <c r="D1903" s="179"/>
      <c r="E1903" s="179"/>
      <c r="F1903" s="133"/>
      <c r="G1903" s="133"/>
      <c r="H1903" s="133"/>
      <c r="I1903" s="178"/>
      <c r="J1903" s="178"/>
      <c r="K1903" s="178"/>
      <c r="L1903" s="133"/>
      <c r="M1903" s="133"/>
      <c r="N1903" s="133"/>
      <c r="O1903" s="133"/>
      <c r="P1903" s="133"/>
      <c r="Q1903" s="133"/>
      <c r="R1903" s="133"/>
      <c r="S1903" s="133"/>
      <c r="T1903" s="133"/>
      <c r="U1903" s="133"/>
      <c r="V1903" s="133"/>
      <c r="W1903" s="133"/>
      <c r="X1903" s="133"/>
      <c r="Y1903" s="133"/>
      <c r="AB1903" s="134" t="s">
        <v>6911</v>
      </c>
      <c r="AC1903" s="146" t="e" cm="1">
        <f t="array" ref="AC1903">_xlfn.TEXTSPLIT(H1903,CHAR(10))</f>
        <v>#VALUE!</v>
      </c>
      <c r="AD1903" s="146"/>
      <c r="AE1903" s="146" t="e">
        <v>#VALUE!</v>
      </c>
      <c r="AG1903" s="134" t="e" cm="1" vm="1">
        <f t="array" ref="AG1903">_xlfn.TEXTJOIN(",",TRUE,_xlfn._xlws.FILTER(市町村コード!$B$2:$B$186,ISNUMBER(SEARCH(市町村コード!$B$2:$B$186,K1903))))</f>
        <v>#VALUE!</v>
      </c>
      <c r="AH1903" s="134" t="e" vm="1">
        <v>#VALUE!</v>
      </c>
      <c r="AI1903" s="134" t="str">
        <f t="shared" si="58"/>
        <v/>
      </c>
      <c r="AJ1903" s="134" t="str">
        <f t="shared" si="59"/>
        <v/>
      </c>
      <c r="AK1903" s="134" t="s">
        <v>6911</v>
      </c>
      <c r="AO1903" s="133"/>
      <c r="AP1903" s="134" t="e" cm="1">
        <f t="array" ref="AP1903">_xlfn.TEXTSPLIT(AO1903,CHAR(10))</f>
        <v>#VALUE!</v>
      </c>
      <c r="BM1903" s="134" t="e">
        <v>#VALUE!</v>
      </c>
    </row>
    <row r="1904" spans="1:75" ht="14.1" customHeight="1">
      <c r="A1904" s="133"/>
      <c r="B1904" s="133"/>
      <c r="C1904" s="180" t="s">
        <v>477</v>
      </c>
      <c r="D1904" s="180"/>
      <c r="E1904" s="180"/>
      <c r="F1904" s="180"/>
      <c r="G1904" s="180"/>
      <c r="H1904" s="180"/>
      <c r="I1904" s="180"/>
      <c r="J1904" s="180"/>
      <c r="K1904" s="180"/>
      <c r="L1904" s="133"/>
      <c r="M1904" s="133"/>
      <c r="N1904" s="133"/>
      <c r="O1904" s="181" t="s">
        <v>478</v>
      </c>
      <c r="P1904" s="181"/>
      <c r="Q1904" s="181"/>
      <c r="R1904" s="181"/>
      <c r="S1904" s="181"/>
      <c r="T1904" s="135" t="s">
        <v>1329</v>
      </c>
      <c r="U1904" s="136" t="s">
        <v>480</v>
      </c>
      <c r="V1904" s="133"/>
      <c r="W1904" s="133"/>
      <c r="X1904" s="133"/>
      <c r="Y1904" s="133"/>
      <c r="AB1904" s="134" t="s">
        <v>6911</v>
      </c>
      <c r="AC1904" s="146" t="e" cm="1">
        <f t="array" ref="AC1904">_xlfn.TEXTSPLIT(H1904,CHAR(10))</f>
        <v>#VALUE!</v>
      </c>
      <c r="AD1904" s="146"/>
      <c r="AE1904" s="146" t="e">
        <v>#VALUE!</v>
      </c>
      <c r="AG1904" s="134" t="e" cm="1" vm="1">
        <f t="array" ref="AG1904">_xlfn.TEXTJOIN(",",TRUE,_xlfn._xlws.FILTER(市町村コード!$B$2:$B$186,ISNUMBER(SEARCH(市町村コード!$B$2:$B$186,K1904))))</f>
        <v>#VALUE!</v>
      </c>
      <c r="AH1904" s="134" t="e" vm="1">
        <v>#VALUE!</v>
      </c>
      <c r="AI1904" s="134" t="str">
        <f t="shared" si="58"/>
        <v/>
      </c>
      <c r="AJ1904" s="134" t="str">
        <f t="shared" si="59"/>
        <v/>
      </c>
      <c r="AK1904" s="134" t="s">
        <v>6911</v>
      </c>
      <c r="AP1904" s="134" t="e" cm="1">
        <f t="array" ref="AP1904">_xlfn.TEXTSPLIT(AO1904,CHAR(10))</f>
        <v>#VALUE!</v>
      </c>
      <c r="BM1904" s="134" t="e">
        <v>#VALUE!</v>
      </c>
    </row>
    <row r="1905" spans="1:71" ht="0.95" customHeight="1" thickBot="1">
      <c r="A1905" s="133"/>
      <c r="B1905" s="133"/>
      <c r="C1905" s="133"/>
      <c r="D1905" s="133"/>
      <c r="E1905" s="133"/>
      <c r="F1905" s="133"/>
      <c r="G1905" s="133"/>
      <c r="H1905" s="133"/>
      <c r="I1905" s="133"/>
      <c r="J1905" s="133"/>
      <c r="K1905" s="133"/>
      <c r="L1905" s="133"/>
      <c r="M1905" s="133"/>
      <c r="N1905" s="133"/>
      <c r="O1905" s="133"/>
      <c r="P1905" s="133"/>
      <c r="Q1905" s="133"/>
      <c r="R1905" s="133"/>
      <c r="S1905" s="133"/>
      <c r="T1905" s="133"/>
      <c r="U1905" s="133"/>
      <c r="V1905" s="133"/>
      <c r="W1905" s="133"/>
      <c r="X1905" s="133"/>
      <c r="Y1905" s="133"/>
      <c r="AB1905" s="134" t="s">
        <v>6911</v>
      </c>
      <c r="AC1905" s="146" t="e" cm="1">
        <f t="array" ref="AC1905">_xlfn.TEXTSPLIT(H1905,CHAR(10))</f>
        <v>#VALUE!</v>
      </c>
      <c r="AD1905" s="146"/>
      <c r="AE1905" s="146" t="e">
        <v>#VALUE!</v>
      </c>
      <c r="AG1905" s="134" t="e" cm="1" vm="1">
        <f t="array" ref="AG1905">_xlfn.TEXTJOIN(",",TRUE,_xlfn._xlws.FILTER(市町村コード!$B$2:$B$186,ISNUMBER(SEARCH(市町村コード!$B$2:$B$186,K1905))))</f>
        <v>#VALUE!</v>
      </c>
      <c r="AH1905" s="134" t="e" vm="1">
        <v>#VALUE!</v>
      </c>
      <c r="AI1905" s="134" t="str">
        <f t="shared" si="58"/>
        <v/>
      </c>
      <c r="AJ1905" s="134" t="str">
        <f t="shared" si="59"/>
        <v/>
      </c>
      <c r="AK1905" s="134" t="s">
        <v>6911</v>
      </c>
      <c r="AO1905" s="133"/>
      <c r="AP1905" s="134" t="e" cm="1">
        <f t="array" ref="AP1905">_xlfn.TEXTSPLIT(AO1905,CHAR(10))</f>
        <v>#VALUE!</v>
      </c>
      <c r="BM1905" s="134" t="e">
        <v>#VALUE!</v>
      </c>
    </row>
    <row r="1906" spans="1:71" ht="0.95" customHeight="1">
      <c r="A1906" s="133"/>
      <c r="B1906" s="176"/>
      <c r="C1906" s="176"/>
      <c r="D1906" s="176"/>
      <c r="E1906" s="176"/>
      <c r="F1906" s="176"/>
      <c r="G1906" s="176"/>
      <c r="H1906" s="176"/>
      <c r="I1906" s="176"/>
      <c r="J1906" s="176"/>
      <c r="K1906" s="176"/>
      <c r="L1906" s="176"/>
      <c r="M1906" s="176"/>
      <c r="N1906" s="176"/>
      <c r="O1906" s="176"/>
      <c r="P1906" s="176"/>
      <c r="Q1906" s="176"/>
      <c r="R1906" s="176"/>
      <c r="S1906" s="176"/>
      <c r="T1906" s="176"/>
      <c r="U1906" s="176"/>
      <c r="V1906" s="176"/>
      <c r="W1906" s="176"/>
      <c r="X1906" s="133"/>
      <c r="Y1906" s="133"/>
      <c r="AB1906" s="134" t="s">
        <v>6911</v>
      </c>
      <c r="AC1906" s="146" t="e" cm="1">
        <f t="array" ref="AC1906">_xlfn.TEXTSPLIT(H1906,CHAR(10))</f>
        <v>#VALUE!</v>
      </c>
      <c r="AD1906" s="146"/>
      <c r="AE1906" s="146" t="e">
        <v>#VALUE!</v>
      </c>
      <c r="AG1906" s="134" t="e" cm="1" vm="1">
        <f t="array" ref="AG1906">_xlfn.TEXTJOIN(",",TRUE,_xlfn._xlws.FILTER(市町村コード!$B$2:$B$186,ISNUMBER(SEARCH(市町村コード!$B$2:$B$186,K1906))))</f>
        <v>#VALUE!</v>
      </c>
      <c r="AH1906" s="134" t="e" vm="1">
        <v>#VALUE!</v>
      </c>
      <c r="AI1906" s="134" t="str">
        <f t="shared" si="58"/>
        <v/>
      </c>
      <c r="AJ1906" s="134" t="str">
        <f t="shared" si="59"/>
        <v/>
      </c>
      <c r="AK1906" s="134" t="s">
        <v>6911</v>
      </c>
      <c r="AP1906" s="134" t="e" cm="1">
        <f t="array" ref="AP1906">_xlfn.TEXTSPLIT(AO1906,CHAR(10))</f>
        <v>#VALUE!</v>
      </c>
      <c r="BM1906" s="134" t="e">
        <v>#VALUE!</v>
      </c>
    </row>
    <row r="1907" spans="1:71" ht="15.95" customHeight="1" thickBot="1">
      <c r="A1907" s="133"/>
      <c r="B1907" s="137"/>
      <c r="C1907" s="138" t="s">
        <v>481</v>
      </c>
      <c r="D1907" s="137"/>
      <c r="E1907" s="177" t="s">
        <v>482</v>
      </c>
      <c r="F1907" s="177"/>
      <c r="G1907" s="137"/>
      <c r="H1907" s="177" t="s">
        <v>483</v>
      </c>
      <c r="I1907" s="177"/>
      <c r="J1907" s="137"/>
      <c r="K1907" s="177" t="s">
        <v>484</v>
      </c>
      <c r="L1907" s="177"/>
      <c r="M1907" s="137"/>
      <c r="N1907" s="177" t="s">
        <v>485</v>
      </c>
      <c r="O1907" s="177"/>
      <c r="P1907" s="137"/>
      <c r="Q1907" s="139" t="s">
        <v>486</v>
      </c>
      <c r="R1907" s="137"/>
      <c r="S1907" s="177" t="s">
        <v>487</v>
      </c>
      <c r="T1907" s="177"/>
      <c r="U1907" s="177"/>
      <c r="V1907" s="177"/>
      <c r="W1907" s="137"/>
      <c r="X1907" s="133"/>
      <c r="Y1907" s="133"/>
      <c r="AB1907" s="134" t="s">
        <v>482</v>
      </c>
      <c r="AC1907" s="146" t="str" cm="1">
        <f t="array" ref="AC1907">_xlfn.TEXTSPLIT(H1907,CHAR(10))</f>
        <v>事業者名/事業所名</v>
      </c>
      <c r="AD1907" s="146"/>
      <c r="AE1907" s="146" t="s">
        <v>483</v>
      </c>
      <c r="AG1907" s="134" t="e" cm="1" vm="1">
        <f t="array" ref="AG1907">_xlfn.TEXTJOIN(",",TRUE,_xlfn._xlws.FILTER(市町村コード!$B$2:$B$186,ISNUMBER(SEARCH(市町村コード!$B$2:$B$186,K1907))))</f>
        <v>#VALUE!</v>
      </c>
      <c r="AH1907" s="134" t="e" vm="1">
        <v>#VALUE!</v>
      </c>
      <c r="AI1907" s="134" t="str">
        <f t="shared" si="58"/>
        <v/>
      </c>
      <c r="AJ1907" s="134" t="str">
        <f t="shared" si="59"/>
        <v>事業所所在地</v>
      </c>
      <c r="AK1907" s="134" t="s">
        <v>484</v>
      </c>
      <c r="AO1907" s="139" t="s">
        <v>486</v>
      </c>
      <c r="AP1907" s="134" t="str" cm="1">
        <f t="array" ref="AP1907">_xlfn.TEXTSPLIT(AO1907,CHAR(10))</f>
        <v>受理番号</v>
      </c>
      <c r="BM1907" s="134" t="s">
        <v>486</v>
      </c>
    </row>
    <row r="1908" spans="1:71" ht="75" customHeight="1" thickBot="1">
      <c r="A1908" s="133"/>
      <c r="B1908" s="184"/>
      <c r="C1908" s="140" t="s">
        <v>5214</v>
      </c>
      <c r="D1908" s="184"/>
      <c r="E1908" s="174" t="s">
        <v>5215</v>
      </c>
      <c r="F1908" s="174"/>
      <c r="G1908" s="184"/>
      <c r="H1908" s="175" t="s">
        <v>5216</v>
      </c>
      <c r="I1908" s="175"/>
      <c r="J1908" s="184"/>
      <c r="K1908" s="175" t="s">
        <v>5217</v>
      </c>
      <c r="L1908" s="175"/>
      <c r="M1908" s="184"/>
      <c r="N1908" s="182" t="s">
        <v>5218</v>
      </c>
      <c r="O1908" s="182"/>
      <c r="P1908" s="184"/>
      <c r="Q1908" s="141" t="s">
        <v>5219</v>
      </c>
      <c r="R1908" s="184"/>
      <c r="S1908" s="173" t="s">
        <v>5220</v>
      </c>
      <c r="T1908" s="173"/>
      <c r="U1908" s="173"/>
      <c r="V1908" s="173"/>
      <c r="W1908" s="184"/>
      <c r="X1908" s="133"/>
      <c r="Y1908" s="133"/>
      <c r="AB1908" s="134" t="s">
        <v>9794</v>
      </c>
      <c r="AC1908" s="146" t="str" cm="1">
        <f t="array" ref="AC1908:AD1908">_xlfn.TEXTSPLIT(H1908,CHAR(10))</f>
        <v>株式会社　Ａｌｌ　ｏｒ　Ｎｏｔｈｉｎｇ</v>
      </c>
      <c r="AD1908" s="146" t="str">
        <v>訪問看護ステーション　れもねーど</v>
      </c>
      <c r="AE1908" s="146" t="s">
        <v>8767</v>
      </c>
      <c r="AF1908" s="134" t="s">
        <v>8768</v>
      </c>
      <c r="AG1908" s="134" t="str" cm="1">
        <f t="array" ref="AG1908">_xlfn.TEXTJOIN(",",TRUE,_xlfn._xlws.FILTER(市町村コード!$B$2:$B$186,ISNUMBER(SEARCH(市町村コード!$B$2:$B$186,K1908))))</f>
        <v>東川町</v>
      </c>
      <c r="AH1908" s="134" t="s">
        <v>6805</v>
      </c>
      <c r="AI1908" s="134" t="str">
        <f t="shared" si="58"/>
        <v xml:space="preserve">
上川郡東川町北町７丁目５－１６</v>
      </c>
      <c r="AJ1908" s="134" t="str">
        <f t="shared" si="59"/>
        <v>〒071－1426</v>
      </c>
      <c r="AK1908" s="134" t="s">
        <v>7363</v>
      </c>
      <c r="AO1908" s="142" t="s">
        <v>5219</v>
      </c>
      <c r="AP1908" s="134" t="str" cm="1">
        <f t="array" ref="AP1908:AV1908">_xlfn.TEXTSPLIT(AO1908,CHAR(10))</f>
        <v>( 訪看10 )第    776 号</v>
      </c>
      <c r="AQ1908" s="134" t="str">
        <v>( 訪看23 )第   1151 号</v>
      </c>
      <c r="AR1908" s="134" t="str">
        <v>( 訪看24 )第   1107 号</v>
      </c>
      <c r="AS1908" s="134" t="str">
        <v>( 訪看25 )第   1192 号</v>
      </c>
      <c r="AT1908" s="134" t="str">
        <v>( 訪看27 )第    457 号</v>
      </c>
      <c r="AU1908" s="134" t="str">
        <v>( 訪ベⅠ１ )第    464 号</v>
      </c>
      <c r="AV1908" s="134" t="str">
        <v>( 訪看41 )第    449 号</v>
      </c>
      <c r="BM1908" s="134" t="s">
        <v>14460</v>
      </c>
      <c r="BN1908" s="134" t="s">
        <v>14461</v>
      </c>
      <c r="BO1908" s="134" t="s">
        <v>14462</v>
      </c>
      <c r="BP1908" s="134" t="s">
        <v>14463</v>
      </c>
      <c r="BQ1908" s="134" t="s">
        <v>14464</v>
      </c>
      <c r="BR1908" s="134" t="s">
        <v>14465</v>
      </c>
      <c r="BS1908" s="134" t="s">
        <v>14466</v>
      </c>
    </row>
    <row r="1909" spans="1:71" ht="48" customHeight="1" thickBot="1">
      <c r="A1909" s="133"/>
      <c r="B1909" s="184"/>
      <c r="C1909" s="140" t="s">
        <v>5221</v>
      </c>
      <c r="D1909" s="184"/>
      <c r="E1909" s="174" t="s">
        <v>5222</v>
      </c>
      <c r="F1909" s="174"/>
      <c r="G1909" s="184"/>
      <c r="H1909" s="175" t="s">
        <v>5223</v>
      </c>
      <c r="I1909" s="175"/>
      <c r="J1909" s="184"/>
      <c r="K1909" s="175" t="s">
        <v>5224</v>
      </c>
      <c r="L1909" s="175"/>
      <c r="M1909" s="184"/>
      <c r="N1909" s="182" t="s">
        <v>5225</v>
      </c>
      <c r="O1909" s="182"/>
      <c r="P1909" s="184"/>
      <c r="Q1909" s="141" t="s">
        <v>5226</v>
      </c>
      <c r="R1909" s="184"/>
      <c r="S1909" s="173" t="s">
        <v>5227</v>
      </c>
      <c r="T1909" s="173"/>
      <c r="U1909" s="173"/>
      <c r="V1909" s="173"/>
      <c r="W1909" s="184"/>
      <c r="X1909" s="133"/>
      <c r="Y1909" s="133"/>
      <c r="AB1909" s="134" t="s">
        <v>9795</v>
      </c>
      <c r="AC1909" s="146" t="str" cm="1">
        <f t="array" ref="AC1909:AD1909">_xlfn.TEXTSPLIT(H1909,CHAR(10))</f>
        <v>ルラシオン合同会社</v>
      </c>
      <c r="AD1909" s="146" t="str">
        <v>訪問看護事業所恩送り</v>
      </c>
      <c r="AE1909" s="146" t="s">
        <v>8769</v>
      </c>
      <c r="AF1909" s="134" t="s">
        <v>8770</v>
      </c>
      <c r="AG1909" s="134" t="str" cm="1">
        <f t="array" ref="AG1909">_xlfn.TEXTJOIN(",",TRUE,_xlfn._xlws.FILTER(市町村コード!$B$2:$B$186,ISNUMBER(SEARCH(市町村コード!$B$2:$B$186,K1909))))</f>
        <v>東川町</v>
      </c>
      <c r="AH1909" s="134" t="s">
        <v>6805</v>
      </c>
      <c r="AI1909" s="134" t="str">
        <f t="shared" si="58"/>
        <v xml:space="preserve">
上川郡東川町西町４丁目１３番５号</v>
      </c>
      <c r="AJ1909" s="134" t="str">
        <f t="shared" si="59"/>
        <v>〒071－1425</v>
      </c>
      <c r="AK1909" s="134" t="s">
        <v>7360</v>
      </c>
      <c r="AO1909" s="142" t="s">
        <v>5226</v>
      </c>
      <c r="AP1909" s="134" t="str" cm="1">
        <f t="array" ref="AP1909:AT1909">_xlfn.TEXTSPLIT(AO1909,CHAR(10))</f>
        <v>( 訪看10 )第    613 号</v>
      </c>
      <c r="AQ1909" s="134" t="str">
        <v>( 訪看24 )第    983 号</v>
      </c>
      <c r="AR1909" s="134" t="str">
        <v>( 訪看25 )第   1056 号</v>
      </c>
      <c r="AS1909" s="134" t="str">
        <v>( 訪看27 )第    497 号</v>
      </c>
      <c r="AT1909" s="134" t="str">
        <v>( 訪看41 )第    105 号</v>
      </c>
      <c r="BM1909" s="134" t="s">
        <v>14467</v>
      </c>
      <c r="BN1909" s="134" t="s">
        <v>14468</v>
      </c>
      <c r="BO1909" s="134" t="s">
        <v>14469</v>
      </c>
      <c r="BP1909" s="134" t="s">
        <v>14470</v>
      </c>
      <c r="BQ1909" s="134" t="s">
        <v>14471</v>
      </c>
    </row>
    <row r="1910" spans="1:71" ht="66" customHeight="1" thickBot="1">
      <c r="A1910" s="133"/>
      <c r="B1910" s="184"/>
      <c r="C1910" s="140" t="s">
        <v>5228</v>
      </c>
      <c r="D1910" s="184"/>
      <c r="E1910" s="174" t="s">
        <v>5229</v>
      </c>
      <c r="F1910" s="174"/>
      <c r="G1910" s="184"/>
      <c r="H1910" s="175" t="s">
        <v>5230</v>
      </c>
      <c r="I1910" s="175"/>
      <c r="J1910" s="184"/>
      <c r="K1910" s="175" t="s">
        <v>5231</v>
      </c>
      <c r="L1910" s="175"/>
      <c r="M1910" s="184"/>
      <c r="N1910" s="182" t="s">
        <v>5232</v>
      </c>
      <c r="O1910" s="182"/>
      <c r="P1910" s="184"/>
      <c r="Q1910" s="141" t="s">
        <v>5233</v>
      </c>
      <c r="R1910" s="184"/>
      <c r="S1910" s="173" t="s">
        <v>5234</v>
      </c>
      <c r="T1910" s="173"/>
      <c r="U1910" s="173"/>
      <c r="V1910" s="173"/>
      <c r="W1910" s="184"/>
      <c r="X1910" s="133"/>
      <c r="Y1910" s="133"/>
      <c r="AB1910" s="134" t="s">
        <v>9796</v>
      </c>
      <c r="AC1910" s="146" t="str" cm="1">
        <f t="array" ref="AC1910:AD1910">_xlfn.TEXTSPLIT(H1910,CHAR(10))</f>
        <v>一般社団法人　北海道総合在宅ケア事業団</v>
      </c>
      <c r="AD1910" s="146" t="str">
        <v>一般社団法人北海道総合在宅ケア事業団名寄訪問看護ステーション</v>
      </c>
      <c r="AE1910" s="146" t="s">
        <v>7562</v>
      </c>
      <c r="AF1910" s="134" t="s">
        <v>8771</v>
      </c>
      <c r="AG1910" s="134" t="str" cm="1">
        <f t="array" ref="AG1910">_xlfn.TEXTJOIN(",",TRUE,_xlfn._xlws.FILTER(市町村コード!$B$2:$B$186,ISNUMBER(SEARCH(市町村コード!$B$2:$B$186,K1910))))</f>
        <v>名寄市</v>
      </c>
      <c r="AH1910" s="134" t="s">
        <v>6733</v>
      </c>
      <c r="AI1910" s="134" t="str">
        <f t="shared" si="58"/>
        <v xml:space="preserve">
名寄市西七条南８丁目１番地名寄市立総合病院　新館３階</v>
      </c>
      <c r="AJ1910" s="134" t="str">
        <f t="shared" si="59"/>
        <v>〒096－0017</v>
      </c>
      <c r="AK1910" s="134" t="s">
        <v>7367</v>
      </c>
      <c r="AO1910" s="142" t="s">
        <v>5233</v>
      </c>
      <c r="AP1910" s="134" t="str" cm="1">
        <f t="array" ref="AP1910:AT1910">_xlfn.TEXTSPLIT(AO1910,CHAR(10))</f>
        <v>( 訪看10 )第     78 号</v>
      </c>
      <c r="AQ1910" s="134" t="str">
        <v>( 訪看34 )第    181 号</v>
      </c>
      <c r="AR1910" s="134" t="str">
        <v>( 訪ベⅠ１ )第    130 号</v>
      </c>
      <c r="AS1910" s="134" t="str">
        <v>( 訪ベⅠ１注 )第    187 号</v>
      </c>
      <c r="AT1910" s="134" t="str">
        <v>( 訪看40 )第    298 号</v>
      </c>
      <c r="BM1910" s="134" t="s">
        <v>14472</v>
      </c>
      <c r="BN1910" s="134" t="s">
        <v>14473</v>
      </c>
      <c r="BO1910" s="134" t="s">
        <v>14474</v>
      </c>
      <c r="BP1910" s="134" t="s">
        <v>14475</v>
      </c>
      <c r="BQ1910" s="134" t="s">
        <v>14476</v>
      </c>
    </row>
    <row r="1911" spans="1:71" ht="57" customHeight="1" thickBot="1">
      <c r="A1911" s="133"/>
      <c r="B1911" s="184"/>
      <c r="C1911" s="140" t="s">
        <v>5235</v>
      </c>
      <c r="D1911" s="184"/>
      <c r="E1911" s="174" t="s">
        <v>5236</v>
      </c>
      <c r="F1911" s="174"/>
      <c r="G1911" s="184"/>
      <c r="H1911" s="175" t="s">
        <v>5237</v>
      </c>
      <c r="I1911" s="175"/>
      <c r="J1911" s="184"/>
      <c r="K1911" s="175" t="s">
        <v>5238</v>
      </c>
      <c r="L1911" s="175"/>
      <c r="M1911" s="184"/>
      <c r="N1911" s="182" t="s">
        <v>5239</v>
      </c>
      <c r="O1911" s="182"/>
      <c r="P1911" s="184"/>
      <c r="Q1911" s="141" t="s">
        <v>5240</v>
      </c>
      <c r="R1911" s="184"/>
      <c r="S1911" s="173" t="s">
        <v>5241</v>
      </c>
      <c r="T1911" s="173"/>
      <c r="U1911" s="173"/>
      <c r="V1911" s="173"/>
      <c r="W1911" s="184"/>
      <c r="X1911" s="133"/>
      <c r="Y1911" s="133"/>
      <c r="AB1911" s="134" t="s">
        <v>9797</v>
      </c>
      <c r="AC1911" s="146" t="str" cm="1">
        <f t="array" ref="AC1911:AD1911">_xlfn.TEXTSPLIT(H1911,CHAR(10))</f>
        <v>北海道厚生農業協同組合連合会</v>
      </c>
      <c r="AD1911" s="146" t="str">
        <v>ＪＡ北海道厚生連美深地域訪問看護ステーション　きたいっしょ</v>
      </c>
      <c r="AE1911" s="146" t="s">
        <v>8620</v>
      </c>
      <c r="AF1911" s="134" t="s">
        <v>8772</v>
      </c>
      <c r="AG1911" s="134" t="str" cm="1">
        <f t="array" ref="AG1911">_xlfn.TEXTJOIN(",",TRUE,_xlfn._xlws.FILTER(市町村コード!$B$2:$B$186,ISNUMBER(SEARCH(市町村コード!$B$2:$B$186,K1911))))</f>
        <v>美深町</v>
      </c>
      <c r="AH1911" s="134" t="s">
        <v>6814</v>
      </c>
      <c r="AI1911" s="134" t="str">
        <f t="shared" si="58"/>
        <v xml:space="preserve">
中川郡美深町東一条南３丁目</v>
      </c>
      <c r="AJ1911" s="134" t="str">
        <f t="shared" si="59"/>
        <v>〒098－2231</v>
      </c>
      <c r="AK1911" s="134" t="s">
        <v>7368</v>
      </c>
      <c r="AO1911" s="142" t="s">
        <v>5240</v>
      </c>
      <c r="AP1911" s="134" t="str" cm="1">
        <f t="array" ref="AP1911:AS1911">_xlfn.TEXTSPLIT(AO1911,CHAR(10))</f>
        <v>( 訪看34 )第    264 号</v>
      </c>
      <c r="AQ1911" s="134" t="str">
        <v>( 訪ベⅠ１ )第    127 号</v>
      </c>
      <c r="AR1911" s="134" t="str">
        <v>( 訪ベⅠ１注 )第    372 号</v>
      </c>
      <c r="AS1911" s="134" t="str">
        <v>( 訪看41 )第    263 号</v>
      </c>
      <c r="BM1911" s="134" t="s">
        <v>14477</v>
      </c>
      <c r="BN1911" s="134" t="s">
        <v>14478</v>
      </c>
      <c r="BO1911" s="134" t="s">
        <v>14479</v>
      </c>
      <c r="BP1911" s="134" t="s">
        <v>14480</v>
      </c>
    </row>
    <row r="1912" spans="1:71" ht="48" customHeight="1" thickBot="1">
      <c r="A1912" s="133"/>
      <c r="B1912" s="184"/>
      <c r="C1912" s="140" t="s">
        <v>5242</v>
      </c>
      <c r="D1912" s="184"/>
      <c r="E1912" s="174" t="s">
        <v>5243</v>
      </c>
      <c r="F1912" s="174"/>
      <c r="G1912" s="184"/>
      <c r="H1912" s="175" t="s">
        <v>5244</v>
      </c>
      <c r="I1912" s="175"/>
      <c r="J1912" s="184"/>
      <c r="K1912" s="175" t="s">
        <v>5245</v>
      </c>
      <c r="L1912" s="175"/>
      <c r="M1912" s="184"/>
      <c r="N1912" s="182" t="s">
        <v>5246</v>
      </c>
      <c r="O1912" s="182"/>
      <c r="P1912" s="184"/>
      <c r="Q1912" s="141" t="s">
        <v>5247</v>
      </c>
      <c r="R1912" s="184"/>
      <c r="S1912" s="173" t="s">
        <v>5248</v>
      </c>
      <c r="T1912" s="173"/>
      <c r="U1912" s="173"/>
      <c r="V1912" s="173"/>
      <c r="W1912" s="184"/>
      <c r="X1912" s="133"/>
      <c r="Y1912" s="133"/>
      <c r="AB1912" s="134" t="s">
        <v>9798</v>
      </c>
      <c r="AC1912" s="146" t="str" cm="1">
        <f t="array" ref="AC1912:AD1912">_xlfn.TEXTSPLIT(H1912,CHAR(10))</f>
        <v>特定非営利活動法人　介護サービスのぽぽん</v>
      </c>
      <c r="AD1912" s="146" t="str">
        <v>訪問看護ステーションのぽぽん</v>
      </c>
      <c r="AE1912" s="146" t="s">
        <v>8773</v>
      </c>
      <c r="AF1912" s="134" t="s">
        <v>8774</v>
      </c>
      <c r="AG1912" s="134" t="str" cm="1">
        <f t="array" ref="AG1912">_xlfn.TEXTJOIN(",",TRUE,_xlfn._xlws.FILTER(市町村コード!$B$2:$B$186,ISNUMBER(SEARCH(市町村コード!$B$2:$B$186,K1912))))</f>
        <v>士別市</v>
      </c>
      <c r="AH1912" s="134" t="s">
        <v>6732</v>
      </c>
      <c r="AI1912" s="134" t="str">
        <f t="shared" si="58"/>
        <v xml:space="preserve">
士別市東六条６丁目６０番地９</v>
      </c>
      <c r="AJ1912" s="134" t="str">
        <f t="shared" si="59"/>
        <v>〒095－0016</v>
      </c>
      <c r="AK1912" s="134" t="s">
        <v>7369</v>
      </c>
      <c r="AO1912" s="142" t="s">
        <v>5247</v>
      </c>
      <c r="AP1912" s="134" t="str" cm="1">
        <f t="array" ref="AP1912:AS1912">_xlfn.TEXTSPLIT(AO1912,CHAR(10))</f>
        <v>( 訪看24 )第    184 号</v>
      </c>
      <c r="AQ1912" s="134" t="str">
        <v>( 訪看25 )第    210 号</v>
      </c>
      <c r="AR1912" s="134" t="str">
        <v>( 訪ベⅠ１ )第    360 号</v>
      </c>
      <c r="AS1912" s="134" t="str">
        <v>( 訪看41 )第    107 号</v>
      </c>
      <c r="BM1912" s="134" t="s">
        <v>14481</v>
      </c>
      <c r="BN1912" s="134" t="s">
        <v>14482</v>
      </c>
      <c r="BO1912" s="134" t="s">
        <v>14483</v>
      </c>
      <c r="BP1912" s="134" t="s">
        <v>14484</v>
      </c>
    </row>
    <row r="1913" spans="1:71" ht="75" customHeight="1" thickBot="1">
      <c r="A1913" s="133"/>
      <c r="B1913" s="184"/>
      <c r="C1913" s="140" t="s">
        <v>5249</v>
      </c>
      <c r="D1913" s="184"/>
      <c r="E1913" s="174" t="s">
        <v>5250</v>
      </c>
      <c r="F1913" s="174"/>
      <c r="G1913" s="184"/>
      <c r="H1913" s="175" t="s">
        <v>5251</v>
      </c>
      <c r="I1913" s="175"/>
      <c r="J1913" s="184"/>
      <c r="K1913" s="175" t="s">
        <v>5252</v>
      </c>
      <c r="L1913" s="175"/>
      <c r="M1913" s="184"/>
      <c r="N1913" s="182" t="s">
        <v>5253</v>
      </c>
      <c r="O1913" s="182"/>
      <c r="P1913" s="184"/>
      <c r="Q1913" s="141" t="s">
        <v>5254</v>
      </c>
      <c r="R1913" s="184"/>
      <c r="S1913" s="173" t="s">
        <v>5255</v>
      </c>
      <c r="T1913" s="173"/>
      <c r="U1913" s="173"/>
      <c r="V1913" s="173"/>
      <c r="W1913" s="184"/>
      <c r="X1913" s="133"/>
      <c r="Y1913" s="133"/>
      <c r="AB1913" s="134" t="s">
        <v>9799</v>
      </c>
      <c r="AC1913" s="146" t="str" cm="1">
        <f t="array" ref="AC1913:AD1913">_xlfn.TEXTSPLIT(H1913,CHAR(10))</f>
        <v>士別市</v>
      </c>
      <c r="AD1913" s="146" t="str">
        <v>士別市立病院訪問看護ステーションあゆみ</v>
      </c>
      <c r="AE1913" s="146" t="s">
        <v>6732</v>
      </c>
      <c r="AF1913" s="134" t="s">
        <v>8775</v>
      </c>
      <c r="AG1913" s="134" t="str" cm="1">
        <f t="array" ref="AG1913">_xlfn.TEXTJOIN(",",TRUE,_xlfn._xlws.FILTER(市町村コード!$B$2:$B$186,ISNUMBER(SEARCH(市町村コード!$B$2:$B$186,K1913))))</f>
        <v>士別市</v>
      </c>
      <c r="AH1913" s="134" t="s">
        <v>6732</v>
      </c>
      <c r="AI1913" s="134" t="str">
        <f t="shared" si="58"/>
        <v xml:space="preserve">
士別市東十一条５丁目３０２９番地１士別市立病院　３階</v>
      </c>
      <c r="AJ1913" s="134" t="str">
        <f t="shared" si="59"/>
        <v>〒095－0048</v>
      </c>
      <c r="AK1913" s="134" t="s">
        <v>7370</v>
      </c>
      <c r="AO1913" s="142" t="s">
        <v>5254</v>
      </c>
      <c r="AP1913" s="134" t="str" cm="1">
        <f t="array" ref="AP1913:AU1913">_xlfn.TEXTSPLIT(AO1913,CHAR(10))</f>
        <v>( 訪看10 )第    280 号</v>
      </c>
      <c r="AQ1913" s="134" t="str">
        <v>( 訪看24 )第    672 号</v>
      </c>
      <c r="AR1913" s="134" t="str">
        <v>( 訪看25 )第    744 号</v>
      </c>
      <c r="AS1913" s="134" t="str">
        <v>( 訪ベⅠ１ )第    270 号</v>
      </c>
      <c r="AT1913" s="134" t="str">
        <v>( 訪ベⅠ１注 )第    391 号</v>
      </c>
      <c r="AU1913" s="134" t="str">
        <v>( 訪看40 )第    196 号</v>
      </c>
      <c r="BM1913" s="134" t="s">
        <v>14485</v>
      </c>
      <c r="BN1913" s="134" t="s">
        <v>14486</v>
      </c>
      <c r="BO1913" s="134" t="s">
        <v>14487</v>
      </c>
      <c r="BP1913" s="134" t="s">
        <v>14488</v>
      </c>
      <c r="BQ1913" s="134" t="s">
        <v>14489</v>
      </c>
      <c r="BR1913" s="134" t="s">
        <v>14490</v>
      </c>
    </row>
    <row r="1914" spans="1:71" ht="48" customHeight="1" thickBot="1">
      <c r="A1914" s="133"/>
      <c r="B1914" s="184"/>
      <c r="C1914" s="140" t="s">
        <v>5256</v>
      </c>
      <c r="D1914" s="184"/>
      <c r="E1914" s="174" t="s">
        <v>5257</v>
      </c>
      <c r="F1914" s="174"/>
      <c r="G1914" s="184"/>
      <c r="H1914" s="175" t="s">
        <v>5258</v>
      </c>
      <c r="I1914" s="175"/>
      <c r="J1914" s="184"/>
      <c r="K1914" s="175" t="s">
        <v>5259</v>
      </c>
      <c r="L1914" s="175"/>
      <c r="M1914" s="184"/>
      <c r="N1914" s="182" t="s">
        <v>5260</v>
      </c>
      <c r="O1914" s="182"/>
      <c r="P1914" s="184"/>
      <c r="Q1914" s="141" t="s">
        <v>5261</v>
      </c>
      <c r="R1914" s="184"/>
      <c r="S1914" s="173" t="s">
        <v>5262</v>
      </c>
      <c r="T1914" s="173"/>
      <c r="U1914" s="173"/>
      <c r="V1914" s="173"/>
      <c r="W1914" s="184"/>
      <c r="X1914" s="133"/>
      <c r="Y1914" s="133"/>
      <c r="AB1914" s="134" t="s">
        <v>9800</v>
      </c>
      <c r="AC1914" s="146" t="str" cm="1">
        <f t="array" ref="AC1914:AD1914">_xlfn.TEXTSPLIT(H1914,CHAR(10))</f>
        <v>医療法人　臨生会</v>
      </c>
      <c r="AD1914" s="146" t="str">
        <v>訪問看護ステーション　フィオーレ</v>
      </c>
      <c r="AE1914" s="146" t="s">
        <v>8776</v>
      </c>
      <c r="AF1914" s="134" t="s">
        <v>8777</v>
      </c>
      <c r="AG1914" s="134" t="str" cm="1">
        <f t="array" ref="AG1914">_xlfn.TEXTJOIN(",",TRUE,_xlfn._xlws.FILTER(市町村コード!$B$2:$B$186,ISNUMBER(SEARCH(市町村コード!$B$2:$B$186,K1914))))</f>
        <v>名寄市</v>
      </c>
      <c r="AH1914" s="134" t="s">
        <v>6733</v>
      </c>
      <c r="AI1914" s="134" t="str">
        <f t="shared" si="58"/>
        <v xml:space="preserve">
名寄市緑丘１１番地－２３</v>
      </c>
      <c r="AJ1914" s="134" t="str">
        <f t="shared" si="59"/>
        <v>〒096－0063</v>
      </c>
      <c r="AK1914" s="134" t="s">
        <v>7371</v>
      </c>
      <c r="AO1914" s="142" t="s">
        <v>5261</v>
      </c>
      <c r="AP1914" s="134" t="str" cm="1">
        <f t="array" ref="AP1914:AT1914">_xlfn.TEXTSPLIT(AO1914,CHAR(10))</f>
        <v>( 訪看10 )第    308 号</v>
      </c>
      <c r="AQ1914" s="134" t="str">
        <v>( 訪看24 )第    546 号</v>
      </c>
      <c r="AR1914" s="134" t="str">
        <v>( 訪看25 )第    631 号</v>
      </c>
      <c r="AS1914" s="134" t="str">
        <v>( 訪看27 )第    102 号</v>
      </c>
      <c r="AT1914" s="134" t="str">
        <v>( 訪看41 )第    108 号</v>
      </c>
      <c r="BM1914" s="134" t="s">
        <v>14491</v>
      </c>
      <c r="BN1914" s="134" t="s">
        <v>14492</v>
      </c>
      <c r="BO1914" s="134" t="s">
        <v>14493</v>
      </c>
      <c r="BP1914" s="134" t="s">
        <v>14494</v>
      </c>
      <c r="BQ1914" s="134" t="s">
        <v>14495</v>
      </c>
    </row>
    <row r="1915" spans="1:71" ht="53.1" customHeight="1" thickBot="1">
      <c r="A1915" s="133"/>
      <c r="B1915" s="184"/>
      <c r="C1915" s="133"/>
      <c r="D1915" s="184"/>
      <c r="E1915" s="133"/>
      <c r="F1915" s="133"/>
      <c r="G1915" s="184"/>
      <c r="H1915" s="133"/>
      <c r="I1915" s="133"/>
      <c r="J1915" s="184"/>
      <c r="K1915" s="133"/>
      <c r="L1915" s="133"/>
      <c r="M1915" s="184"/>
      <c r="N1915" s="133"/>
      <c r="O1915" s="133"/>
      <c r="P1915" s="184"/>
      <c r="Q1915" s="133"/>
      <c r="R1915" s="184"/>
      <c r="S1915" s="133"/>
      <c r="T1915" s="133"/>
      <c r="U1915" s="133"/>
      <c r="V1915" s="133"/>
      <c r="W1915" s="184"/>
      <c r="X1915" s="133"/>
      <c r="Y1915" s="133"/>
      <c r="AB1915" s="134" t="s">
        <v>6911</v>
      </c>
      <c r="AC1915" s="146" t="e" cm="1">
        <f t="array" ref="AC1915">_xlfn.TEXTSPLIT(H1915,CHAR(10))</f>
        <v>#VALUE!</v>
      </c>
      <c r="AD1915" s="146"/>
      <c r="AE1915" s="146" t="e">
        <v>#VALUE!</v>
      </c>
      <c r="AG1915" s="134" t="e" cm="1" vm="1">
        <f t="array" ref="AG1915">_xlfn.TEXTJOIN(",",TRUE,_xlfn._xlws.FILTER(市町村コード!$B$2:$B$186,ISNUMBER(SEARCH(市町村コード!$B$2:$B$186,K1915))))</f>
        <v>#VALUE!</v>
      </c>
      <c r="AH1915" s="134" t="e" vm="1">
        <v>#VALUE!</v>
      </c>
      <c r="AI1915" s="134" t="str">
        <f t="shared" si="58"/>
        <v/>
      </c>
      <c r="AJ1915" s="134" t="str">
        <f t="shared" si="59"/>
        <v/>
      </c>
      <c r="AK1915" s="134" t="s">
        <v>6911</v>
      </c>
      <c r="AO1915" s="133"/>
      <c r="AP1915" s="134" t="e" cm="1">
        <f t="array" ref="AP1915">_xlfn.TEXTSPLIT(AO1915,CHAR(10))</f>
        <v>#VALUE!</v>
      </c>
      <c r="BM1915" s="134" t="e">
        <v>#VALUE!</v>
      </c>
    </row>
    <row r="1916" spans="1:71" ht="0.95" customHeight="1">
      <c r="A1916" s="133"/>
      <c r="B1916" s="183"/>
      <c r="C1916" s="183"/>
      <c r="D1916" s="183"/>
      <c r="E1916" s="183"/>
      <c r="F1916" s="183"/>
      <c r="G1916" s="183"/>
      <c r="H1916" s="183"/>
      <c r="I1916" s="183"/>
      <c r="J1916" s="183"/>
      <c r="K1916" s="183"/>
      <c r="L1916" s="183"/>
      <c r="M1916" s="183"/>
      <c r="N1916" s="183"/>
      <c r="O1916" s="183"/>
      <c r="P1916" s="183"/>
      <c r="Q1916" s="183"/>
      <c r="R1916" s="183"/>
      <c r="S1916" s="183"/>
      <c r="T1916" s="183"/>
      <c r="U1916" s="183"/>
      <c r="V1916" s="183"/>
      <c r="W1916" s="133"/>
      <c r="X1916" s="133"/>
      <c r="Y1916" s="133"/>
      <c r="AB1916" s="134" t="s">
        <v>6911</v>
      </c>
      <c r="AC1916" s="146" t="e" cm="1">
        <f t="array" ref="AC1916">_xlfn.TEXTSPLIT(H1916,CHAR(10))</f>
        <v>#VALUE!</v>
      </c>
      <c r="AD1916" s="146"/>
      <c r="AE1916" s="146" t="e">
        <v>#VALUE!</v>
      </c>
      <c r="AG1916" s="134" t="e" cm="1" vm="1">
        <f t="array" ref="AG1916">_xlfn.TEXTJOIN(",",TRUE,_xlfn._xlws.FILTER(市町村コード!$B$2:$B$186,ISNUMBER(SEARCH(市町村コード!$B$2:$B$186,K1916))))</f>
        <v>#VALUE!</v>
      </c>
      <c r="AH1916" s="134" t="e" vm="1">
        <v>#VALUE!</v>
      </c>
      <c r="AI1916" s="134" t="str">
        <f t="shared" si="58"/>
        <v/>
      </c>
      <c r="AJ1916" s="134" t="str">
        <f t="shared" si="59"/>
        <v/>
      </c>
      <c r="AK1916" s="134" t="s">
        <v>6911</v>
      </c>
      <c r="AP1916" s="134" t="e" cm="1">
        <f t="array" ref="AP1916">_xlfn.TEXTSPLIT(AO1916,CHAR(10))</f>
        <v>#VALUE!</v>
      </c>
      <c r="BM1916" s="134" t="e">
        <v>#VALUE!</v>
      </c>
    </row>
    <row r="1917" spans="1:71" ht="60" customHeight="1">
      <c r="A1917" s="133"/>
      <c r="B1917" s="133"/>
      <c r="C1917" s="133"/>
      <c r="D1917" s="133"/>
      <c r="E1917" s="133"/>
      <c r="F1917" s="133"/>
      <c r="G1917" s="133"/>
      <c r="H1917" s="133"/>
      <c r="I1917" s="133"/>
      <c r="J1917" s="133"/>
      <c r="K1917" s="133"/>
      <c r="L1917" s="133"/>
      <c r="M1917" s="133"/>
      <c r="N1917" s="133"/>
      <c r="O1917" s="133"/>
      <c r="P1917" s="133"/>
      <c r="Q1917" s="133"/>
      <c r="R1917" s="133"/>
      <c r="S1917" s="133"/>
      <c r="T1917" s="133"/>
      <c r="U1917" s="133"/>
      <c r="V1917" s="133"/>
      <c r="W1917" s="133"/>
      <c r="X1917" s="133"/>
      <c r="Y1917" s="133"/>
      <c r="AB1917" s="134" t="s">
        <v>6911</v>
      </c>
      <c r="AC1917" s="146" t="e" cm="1">
        <f t="array" ref="AC1917">_xlfn.TEXTSPLIT(H1917,CHAR(10))</f>
        <v>#VALUE!</v>
      </c>
      <c r="AD1917" s="146"/>
      <c r="AE1917" s="146" t="e">
        <v>#VALUE!</v>
      </c>
      <c r="AG1917" s="134" t="e" cm="1" vm="1">
        <f t="array" ref="AG1917">_xlfn.TEXTJOIN(",",TRUE,_xlfn._xlws.FILTER(市町村コード!$B$2:$B$186,ISNUMBER(SEARCH(市町村コード!$B$2:$B$186,K1917))))</f>
        <v>#VALUE!</v>
      </c>
      <c r="AH1917" s="134" t="e" vm="1">
        <v>#VALUE!</v>
      </c>
      <c r="AI1917" s="134" t="str">
        <f t="shared" si="58"/>
        <v/>
      </c>
      <c r="AJ1917" s="134" t="str">
        <f t="shared" si="59"/>
        <v/>
      </c>
      <c r="AK1917" s="134" t="s">
        <v>6911</v>
      </c>
      <c r="AO1917" s="133"/>
      <c r="AP1917" s="134" t="e" cm="1">
        <f t="array" ref="AP1917">_xlfn.TEXTSPLIT(AO1917,CHAR(10))</f>
        <v>#VALUE!</v>
      </c>
      <c r="BM1917" s="134" t="e">
        <v>#VALUE!</v>
      </c>
    </row>
    <row r="1918" spans="1:71" ht="12" customHeight="1">
      <c r="A1918" s="133"/>
      <c r="B1918" s="133"/>
      <c r="C1918" s="133"/>
      <c r="D1918" s="133"/>
      <c r="E1918" s="133"/>
      <c r="F1918" s="133"/>
      <c r="G1918" s="133"/>
      <c r="H1918" s="133"/>
      <c r="I1918" s="133"/>
      <c r="J1918" s="133"/>
      <c r="K1918" s="133"/>
      <c r="L1918" s="133"/>
      <c r="M1918" s="133"/>
      <c r="N1918" s="133"/>
      <c r="O1918" s="133"/>
      <c r="P1918" s="133"/>
      <c r="Q1918" s="133"/>
      <c r="R1918" s="133"/>
      <c r="S1918" s="133"/>
      <c r="T1918" s="133"/>
      <c r="U1918" s="133"/>
      <c r="V1918" s="133"/>
      <c r="W1918" s="133"/>
      <c r="X1918" s="133"/>
      <c r="Y1918" s="133"/>
      <c r="AB1918" s="134" t="s">
        <v>6911</v>
      </c>
      <c r="AC1918" s="146" t="e" cm="1">
        <f t="array" ref="AC1918">_xlfn.TEXTSPLIT(H1918,CHAR(10))</f>
        <v>#VALUE!</v>
      </c>
      <c r="AD1918" s="146"/>
      <c r="AE1918" s="146" t="e">
        <v>#VALUE!</v>
      </c>
      <c r="AG1918" s="134" t="e" cm="1" vm="1">
        <f t="array" ref="AG1918">_xlfn.TEXTJOIN(",",TRUE,_xlfn._xlws.FILTER(市町村コード!$B$2:$B$186,ISNUMBER(SEARCH(市町村コード!$B$2:$B$186,K1918))))</f>
        <v>#VALUE!</v>
      </c>
      <c r="AH1918" s="134" t="e" vm="1">
        <v>#VALUE!</v>
      </c>
      <c r="AI1918" s="134" t="str">
        <f t="shared" si="58"/>
        <v/>
      </c>
      <c r="AJ1918" s="134" t="str">
        <f t="shared" si="59"/>
        <v/>
      </c>
      <c r="AK1918" s="134" t="s">
        <v>6911</v>
      </c>
      <c r="AO1918" s="133"/>
      <c r="AP1918" s="134" t="e" cm="1">
        <f t="array" ref="AP1918">_xlfn.TEXTSPLIT(AO1918,CHAR(10))</f>
        <v>#VALUE!</v>
      </c>
      <c r="BM1918" s="134" t="e">
        <v>#VALUE!</v>
      </c>
    </row>
    <row r="1919" spans="1:71" ht="8.1" customHeight="1">
      <c r="A1919" s="133"/>
      <c r="B1919" s="133"/>
      <c r="C1919" s="133"/>
      <c r="D1919" s="133"/>
      <c r="E1919" s="133"/>
      <c r="F1919" s="133"/>
      <c r="G1919" s="133"/>
      <c r="H1919" s="133"/>
      <c r="I1919" s="178" t="s">
        <v>476</v>
      </c>
      <c r="J1919" s="178"/>
      <c r="K1919" s="178"/>
      <c r="L1919" s="133"/>
      <c r="M1919" s="133"/>
      <c r="N1919" s="133"/>
      <c r="O1919" s="133"/>
      <c r="P1919" s="133"/>
      <c r="Q1919" s="133"/>
      <c r="R1919" s="133"/>
      <c r="S1919" s="133"/>
      <c r="T1919" s="133"/>
      <c r="U1919" s="133"/>
      <c r="V1919" s="133"/>
      <c r="W1919" s="133"/>
      <c r="X1919" s="133"/>
      <c r="Y1919" s="133"/>
      <c r="AB1919" s="134" t="s">
        <v>6911</v>
      </c>
      <c r="AC1919" s="146" t="e" cm="1">
        <f t="array" ref="AC1919">_xlfn.TEXTSPLIT(H1919,CHAR(10))</f>
        <v>#VALUE!</v>
      </c>
      <c r="AD1919" s="146"/>
      <c r="AE1919" s="146" t="e">
        <v>#VALUE!</v>
      </c>
      <c r="AG1919" s="134" t="e" cm="1" vm="1">
        <f t="array" ref="AG1919">_xlfn.TEXTJOIN(",",TRUE,_xlfn._xlws.FILTER(市町村コード!$B$2:$B$186,ISNUMBER(SEARCH(市町村コード!$B$2:$B$186,K1919))))</f>
        <v>#VALUE!</v>
      </c>
      <c r="AH1919" s="134" t="e" vm="1">
        <v>#VALUE!</v>
      </c>
      <c r="AI1919" s="134" t="str">
        <f t="shared" si="58"/>
        <v/>
      </c>
      <c r="AJ1919" s="134" t="str">
        <f t="shared" si="59"/>
        <v/>
      </c>
      <c r="AK1919" s="134" t="s">
        <v>6911</v>
      </c>
      <c r="AO1919" s="133"/>
      <c r="AP1919" s="134" t="e" cm="1">
        <f t="array" ref="AP1919">_xlfn.TEXTSPLIT(AO1919,CHAR(10))</f>
        <v>#VALUE!</v>
      </c>
      <c r="BM1919" s="134" t="e">
        <v>#VALUE!</v>
      </c>
    </row>
    <row r="1920" spans="1:71" ht="12" customHeight="1">
      <c r="A1920" s="133"/>
      <c r="B1920" s="179"/>
      <c r="C1920" s="179"/>
      <c r="D1920" s="179"/>
      <c r="E1920" s="179"/>
      <c r="F1920" s="133"/>
      <c r="G1920" s="133"/>
      <c r="H1920" s="133"/>
      <c r="I1920" s="178"/>
      <c r="J1920" s="178"/>
      <c r="K1920" s="178"/>
      <c r="L1920" s="133"/>
      <c r="M1920" s="133"/>
      <c r="N1920" s="133"/>
      <c r="O1920" s="133"/>
      <c r="P1920" s="133"/>
      <c r="Q1920" s="133"/>
      <c r="R1920" s="133"/>
      <c r="S1920" s="133"/>
      <c r="T1920" s="133"/>
      <c r="U1920" s="133"/>
      <c r="V1920" s="133"/>
      <c r="W1920" s="133"/>
      <c r="X1920" s="133"/>
      <c r="Y1920" s="133"/>
      <c r="AB1920" s="134" t="s">
        <v>6911</v>
      </c>
      <c r="AC1920" s="146" t="e" cm="1">
        <f t="array" ref="AC1920">_xlfn.TEXTSPLIT(H1920,CHAR(10))</f>
        <v>#VALUE!</v>
      </c>
      <c r="AD1920" s="146"/>
      <c r="AE1920" s="146" t="e">
        <v>#VALUE!</v>
      </c>
      <c r="AG1920" s="134" t="e" cm="1" vm="1">
        <f t="array" ref="AG1920">_xlfn.TEXTJOIN(",",TRUE,_xlfn._xlws.FILTER(市町村コード!$B$2:$B$186,ISNUMBER(SEARCH(市町村コード!$B$2:$B$186,K1920))))</f>
        <v>#VALUE!</v>
      </c>
      <c r="AH1920" s="134" t="e" vm="1">
        <v>#VALUE!</v>
      </c>
      <c r="AI1920" s="134" t="str">
        <f t="shared" si="58"/>
        <v/>
      </c>
      <c r="AJ1920" s="134" t="str">
        <f t="shared" si="59"/>
        <v/>
      </c>
      <c r="AK1920" s="134" t="s">
        <v>6911</v>
      </c>
      <c r="AO1920" s="133"/>
      <c r="AP1920" s="134" t="e" cm="1">
        <f t="array" ref="AP1920">_xlfn.TEXTSPLIT(AO1920,CHAR(10))</f>
        <v>#VALUE!</v>
      </c>
      <c r="BM1920" s="134" t="e">
        <v>#VALUE!</v>
      </c>
    </row>
    <row r="1921" spans="1:75" ht="14.1" customHeight="1">
      <c r="A1921" s="133"/>
      <c r="B1921" s="133"/>
      <c r="C1921" s="180" t="s">
        <v>477</v>
      </c>
      <c r="D1921" s="180"/>
      <c r="E1921" s="180"/>
      <c r="F1921" s="180"/>
      <c r="G1921" s="180"/>
      <c r="H1921" s="180"/>
      <c r="I1921" s="180"/>
      <c r="J1921" s="180"/>
      <c r="K1921" s="180"/>
      <c r="L1921" s="133"/>
      <c r="M1921" s="133"/>
      <c r="N1921" s="133"/>
      <c r="O1921" s="181" t="s">
        <v>478</v>
      </c>
      <c r="P1921" s="181"/>
      <c r="Q1921" s="181"/>
      <c r="R1921" s="181"/>
      <c r="S1921" s="181"/>
      <c r="T1921" s="135" t="s">
        <v>1336</v>
      </c>
      <c r="U1921" s="136" t="s">
        <v>480</v>
      </c>
      <c r="V1921" s="133"/>
      <c r="W1921" s="133"/>
      <c r="X1921" s="133"/>
      <c r="Y1921" s="133"/>
      <c r="AB1921" s="134" t="s">
        <v>6911</v>
      </c>
      <c r="AC1921" s="146" t="e" cm="1">
        <f t="array" ref="AC1921">_xlfn.TEXTSPLIT(H1921,CHAR(10))</f>
        <v>#VALUE!</v>
      </c>
      <c r="AD1921" s="146"/>
      <c r="AE1921" s="146" t="e">
        <v>#VALUE!</v>
      </c>
      <c r="AG1921" s="134" t="e" cm="1" vm="1">
        <f t="array" ref="AG1921">_xlfn.TEXTJOIN(",",TRUE,_xlfn._xlws.FILTER(市町村コード!$B$2:$B$186,ISNUMBER(SEARCH(市町村コード!$B$2:$B$186,K1921))))</f>
        <v>#VALUE!</v>
      </c>
      <c r="AH1921" s="134" t="e" vm="1">
        <v>#VALUE!</v>
      </c>
      <c r="AI1921" s="134" t="str">
        <f t="shared" si="58"/>
        <v/>
      </c>
      <c r="AJ1921" s="134" t="str">
        <f t="shared" si="59"/>
        <v/>
      </c>
      <c r="AK1921" s="134" t="s">
        <v>6911</v>
      </c>
      <c r="AP1921" s="134" t="e" cm="1">
        <f t="array" ref="AP1921">_xlfn.TEXTSPLIT(AO1921,CHAR(10))</f>
        <v>#VALUE!</v>
      </c>
      <c r="BM1921" s="134" t="e">
        <v>#VALUE!</v>
      </c>
    </row>
    <row r="1922" spans="1:75" ht="0.95" customHeight="1" thickBot="1">
      <c r="A1922" s="133"/>
      <c r="B1922" s="133"/>
      <c r="C1922" s="133"/>
      <c r="D1922" s="133"/>
      <c r="E1922" s="133"/>
      <c r="F1922" s="133"/>
      <c r="G1922" s="133"/>
      <c r="H1922" s="133"/>
      <c r="I1922" s="133"/>
      <c r="J1922" s="133"/>
      <c r="K1922" s="133"/>
      <c r="L1922" s="133"/>
      <c r="M1922" s="133"/>
      <c r="N1922" s="133"/>
      <c r="O1922" s="133"/>
      <c r="P1922" s="133"/>
      <c r="Q1922" s="133"/>
      <c r="R1922" s="133"/>
      <c r="S1922" s="133"/>
      <c r="T1922" s="133"/>
      <c r="U1922" s="133"/>
      <c r="V1922" s="133"/>
      <c r="W1922" s="133"/>
      <c r="X1922" s="133"/>
      <c r="Y1922" s="133"/>
      <c r="AB1922" s="134" t="s">
        <v>6911</v>
      </c>
      <c r="AC1922" s="146" t="e" cm="1">
        <f t="array" ref="AC1922">_xlfn.TEXTSPLIT(H1922,CHAR(10))</f>
        <v>#VALUE!</v>
      </c>
      <c r="AD1922" s="146"/>
      <c r="AE1922" s="146" t="e">
        <v>#VALUE!</v>
      </c>
      <c r="AG1922" s="134" t="e" cm="1" vm="1">
        <f t="array" ref="AG1922">_xlfn.TEXTJOIN(",",TRUE,_xlfn._xlws.FILTER(市町村コード!$B$2:$B$186,ISNUMBER(SEARCH(市町村コード!$B$2:$B$186,K1922))))</f>
        <v>#VALUE!</v>
      </c>
      <c r="AH1922" s="134" t="e" vm="1">
        <v>#VALUE!</v>
      </c>
      <c r="AI1922" s="134" t="str">
        <f t="shared" si="58"/>
        <v/>
      </c>
      <c r="AJ1922" s="134" t="str">
        <f t="shared" si="59"/>
        <v/>
      </c>
      <c r="AK1922" s="134" t="s">
        <v>6911</v>
      </c>
      <c r="AO1922" s="133"/>
      <c r="AP1922" s="134" t="e" cm="1">
        <f t="array" ref="AP1922">_xlfn.TEXTSPLIT(AO1922,CHAR(10))</f>
        <v>#VALUE!</v>
      </c>
      <c r="BM1922" s="134" t="e">
        <v>#VALUE!</v>
      </c>
    </row>
    <row r="1923" spans="1:75" ht="0.95" customHeight="1">
      <c r="A1923" s="133"/>
      <c r="B1923" s="176"/>
      <c r="C1923" s="176"/>
      <c r="D1923" s="176"/>
      <c r="E1923" s="176"/>
      <c r="F1923" s="176"/>
      <c r="G1923" s="176"/>
      <c r="H1923" s="176"/>
      <c r="I1923" s="176"/>
      <c r="J1923" s="176"/>
      <c r="K1923" s="176"/>
      <c r="L1923" s="176"/>
      <c r="M1923" s="176"/>
      <c r="N1923" s="176"/>
      <c r="O1923" s="176"/>
      <c r="P1923" s="176"/>
      <c r="Q1923" s="176"/>
      <c r="R1923" s="176"/>
      <c r="S1923" s="176"/>
      <c r="T1923" s="176"/>
      <c r="U1923" s="176"/>
      <c r="V1923" s="176"/>
      <c r="W1923" s="176"/>
      <c r="X1923" s="133"/>
      <c r="Y1923" s="133"/>
      <c r="AB1923" s="134" t="s">
        <v>6911</v>
      </c>
      <c r="AC1923" s="146" t="e" cm="1">
        <f t="array" ref="AC1923">_xlfn.TEXTSPLIT(H1923,CHAR(10))</f>
        <v>#VALUE!</v>
      </c>
      <c r="AD1923" s="146"/>
      <c r="AE1923" s="146" t="e">
        <v>#VALUE!</v>
      </c>
      <c r="AG1923" s="134" t="e" cm="1" vm="1">
        <f t="array" ref="AG1923">_xlfn.TEXTJOIN(",",TRUE,_xlfn._xlws.FILTER(市町村コード!$B$2:$B$186,ISNUMBER(SEARCH(市町村コード!$B$2:$B$186,K1923))))</f>
        <v>#VALUE!</v>
      </c>
      <c r="AH1923" s="134" t="e" vm="1">
        <v>#VALUE!</v>
      </c>
      <c r="AI1923" s="134" t="str">
        <f t="shared" si="58"/>
        <v/>
      </c>
      <c r="AJ1923" s="134" t="str">
        <f t="shared" si="59"/>
        <v/>
      </c>
      <c r="AK1923" s="134" t="s">
        <v>6911</v>
      </c>
      <c r="AP1923" s="134" t="e" cm="1">
        <f t="array" ref="AP1923">_xlfn.TEXTSPLIT(AO1923,CHAR(10))</f>
        <v>#VALUE!</v>
      </c>
      <c r="BM1923" s="134" t="e">
        <v>#VALUE!</v>
      </c>
    </row>
    <row r="1924" spans="1:75" ht="15.95" customHeight="1" thickBot="1">
      <c r="A1924" s="133"/>
      <c r="B1924" s="137"/>
      <c r="C1924" s="138" t="s">
        <v>481</v>
      </c>
      <c r="D1924" s="137"/>
      <c r="E1924" s="177" t="s">
        <v>482</v>
      </c>
      <c r="F1924" s="177"/>
      <c r="G1924" s="137"/>
      <c r="H1924" s="177" t="s">
        <v>483</v>
      </c>
      <c r="I1924" s="177"/>
      <c r="J1924" s="137"/>
      <c r="K1924" s="177" t="s">
        <v>484</v>
      </c>
      <c r="L1924" s="177"/>
      <c r="M1924" s="137"/>
      <c r="N1924" s="177" t="s">
        <v>485</v>
      </c>
      <c r="O1924" s="177"/>
      <c r="P1924" s="137"/>
      <c r="Q1924" s="139" t="s">
        <v>486</v>
      </c>
      <c r="R1924" s="137"/>
      <c r="S1924" s="177" t="s">
        <v>487</v>
      </c>
      <c r="T1924" s="177"/>
      <c r="U1924" s="177"/>
      <c r="V1924" s="177"/>
      <c r="W1924" s="137"/>
      <c r="X1924" s="133"/>
      <c r="Y1924" s="133"/>
      <c r="AB1924" s="134" t="s">
        <v>482</v>
      </c>
      <c r="AC1924" s="146" t="str" cm="1">
        <f t="array" ref="AC1924">_xlfn.TEXTSPLIT(H1924,CHAR(10))</f>
        <v>事業者名/事業所名</v>
      </c>
      <c r="AD1924" s="146"/>
      <c r="AE1924" s="146" t="s">
        <v>483</v>
      </c>
      <c r="AG1924" s="134" t="e" cm="1" vm="1">
        <f t="array" ref="AG1924">_xlfn.TEXTJOIN(",",TRUE,_xlfn._xlws.FILTER(市町村コード!$B$2:$B$186,ISNUMBER(SEARCH(市町村コード!$B$2:$B$186,K1924))))</f>
        <v>#VALUE!</v>
      </c>
      <c r="AH1924" s="134" t="e" vm="1">
        <v>#VALUE!</v>
      </c>
      <c r="AI1924" s="134" t="str">
        <f t="shared" si="58"/>
        <v/>
      </c>
      <c r="AJ1924" s="134" t="str">
        <f t="shared" si="59"/>
        <v>事業所所在地</v>
      </c>
      <c r="AK1924" s="134" t="s">
        <v>484</v>
      </c>
      <c r="AO1924" s="139" t="s">
        <v>486</v>
      </c>
      <c r="AP1924" s="134" t="str" cm="1">
        <f t="array" ref="AP1924">_xlfn.TEXTSPLIT(AO1924,CHAR(10))</f>
        <v>受理番号</v>
      </c>
      <c r="BM1924" s="134" t="s">
        <v>486</v>
      </c>
    </row>
    <row r="1925" spans="1:75" ht="66" customHeight="1" thickBot="1">
      <c r="A1925" s="133"/>
      <c r="B1925" s="184"/>
      <c r="C1925" s="140" t="s">
        <v>5263</v>
      </c>
      <c r="D1925" s="184"/>
      <c r="E1925" s="174" t="s">
        <v>5264</v>
      </c>
      <c r="F1925" s="174"/>
      <c r="G1925" s="184"/>
      <c r="H1925" s="175" t="s">
        <v>5265</v>
      </c>
      <c r="I1925" s="175"/>
      <c r="J1925" s="184"/>
      <c r="K1925" s="175" t="s">
        <v>5266</v>
      </c>
      <c r="L1925" s="175"/>
      <c r="M1925" s="184"/>
      <c r="N1925" s="182" t="s">
        <v>5267</v>
      </c>
      <c r="O1925" s="182"/>
      <c r="P1925" s="184"/>
      <c r="Q1925" s="141" t="s">
        <v>5268</v>
      </c>
      <c r="R1925" s="184"/>
      <c r="S1925" s="173" t="s">
        <v>5269</v>
      </c>
      <c r="T1925" s="173"/>
      <c r="U1925" s="173"/>
      <c r="V1925" s="173"/>
      <c r="W1925" s="184"/>
      <c r="X1925" s="133"/>
      <c r="Y1925" s="133"/>
      <c r="AB1925" s="134" t="s">
        <v>9801</v>
      </c>
      <c r="AC1925" s="146" t="str" cm="1">
        <f t="array" ref="AC1925:AD1925">_xlfn.TEXTSPLIT(H1925,CHAR(10))</f>
        <v>合同会社　らぷらす</v>
      </c>
      <c r="AD1925" s="146" t="str">
        <v>訪問看護ステーション　らぷらす</v>
      </c>
      <c r="AE1925" s="146" t="s">
        <v>8778</v>
      </c>
      <c r="AF1925" s="134" t="s">
        <v>8779</v>
      </c>
      <c r="AG1925" s="134" t="str" cm="1">
        <f t="array" ref="AG1925">_xlfn.TEXTJOIN(",",TRUE,_xlfn._xlws.FILTER(市町村コード!$B$2:$B$186,ISNUMBER(SEARCH(市町村コード!$B$2:$B$186,K1925))))</f>
        <v>名寄市</v>
      </c>
      <c r="AH1925" s="134" t="s">
        <v>6733</v>
      </c>
      <c r="AI1925" s="134" t="str">
        <f t="shared" si="58"/>
        <v xml:space="preserve">
名寄市西十三条北１丁目６９－４</v>
      </c>
      <c r="AJ1925" s="134" t="str">
        <f t="shared" si="59"/>
        <v>〒096－0043</v>
      </c>
      <c r="AK1925" s="134" t="s">
        <v>7372</v>
      </c>
      <c r="AO1925" s="142" t="s">
        <v>5268</v>
      </c>
      <c r="AP1925" s="134" t="str" cm="1">
        <f t="array" ref="AP1925:AT1925">_xlfn.TEXTSPLIT(AO1925,CHAR(10))</f>
        <v>( 訪看35 )第     44 号</v>
      </c>
      <c r="AQ1925" s="134" t="str">
        <v>( 訪ベⅠ１ )第    394 号</v>
      </c>
      <c r="AR1925" s="134" t="str">
        <v>( 訪ベⅠ１注 )第    176 号</v>
      </c>
      <c r="AS1925" s="134" t="str">
        <v>( 訪看40 )第    654 号</v>
      </c>
      <c r="AT1925" s="134" t="str">
        <v>( 訪看41 )第    375 号</v>
      </c>
      <c r="BM1925" s="134" t="s">
        <v>14496</v>
      </c>
      <c r="BN1925" s="134" t="s">
        <v>14497</v>
      </c>
      <c r="BO1925" s="134" t="s">
        <v>14498</v>
      </c>
      <c r="BP1925" s="134" t="s">
        <v>14499</v>
      </c>
      <c r="BQ1925" s="134" t="s">
        <v>14500</v>
      </c>
    </row>
    <row r="1926" spans="1:75" ht="129" customHeight="1" thickBot="1">
      <c r="A1926" s="133"/>
      <c r="B1926" s="184"/>
      <c r="C1926" s="140" t="s">
        <v>5270</v>
      </c>
      <c r="D1926" s="184"/>
      <c r="E1926" s="174" t="s">
        <v>5271</v>
      </c>
      <c r="F1926" s="174"/>
      <c r="G1926" s="184"/>
      <c r="H1926" s="175" t="s">
        <v>5272</v>
      </c>
      <c r="I1926" s="175"/>
      <c r="J1926" s="184"/>
      <c r="K1926" s="175" t="s">
        <v>5273</v>
      </c>
      <c r="L1926" s="175"/>
      <c r="M1926" s="184"/>
      <c r="N1926" s="182" t="s">
        <v>5274</v>
      </c>
      <c r="O1926" s="182"/>
      <c r="P1926" s="184"/>
      <c r="Q1926" s="147" t="s">
        <v>10031</v>
      </c>
      <c r="R1926" s="184"/>
      <c r="S1926" s="173" t="s">
        <v>5275</v>
      </c>
      <c r="T1926" s="173"/>
      <c r="U1926" s="173"/>
      <c r="V1926" s="173"/>
      <c r="W1926" s="184"/>
      <c r="X1926" s="133"/>
      <c r="Y1926" s="133"/>
      <c r="AB1926" s="134" t="s">
        <v>9802</v>
      </c>
      <c r="AC1926" s="146" t="str" cm="1">
        <f t="array" ref="AC1926:AD1926">_xlfn.TEXTSPLIT(H1926,CHAR(10))</f>
        <v>社会医療法人　母恋</v>
      </c>
      <c r="AD1926" s="146" t="str">
        <v>訪問看護ステーション母恋</v>
      </c>
      <c r="AE1926" s="146" t="s">
        <v>7739</v>
      </c>
      <c r="AF1926" s="134" t="s">
        <v>8780</v>
      </c>
      <c r="AG1926" s="134" t="str" cm="1">
        <f t="array" ref="AG1926">_xlfn.TEXTJOIN(",",TRUE,_xlfn._xlws.FILTER(市町村コード!$B$2:$B$186,ISNUMBER(SEARCH(市町村コード!$B$2:$B$186,K1926))))</f>
        <v>室蘭市</v>
      </c>
      <c r="AH1926" s="134" t="s">
        <v>6716</v>
      </c>
      <c r="AI1926" s="134" t="str">
        <f t="shared" si="58"/>
        <v xml:space="preserve">
室蘭市新富町１丁目５番１３号</v>
      </c>
      <c r="AJ1926" s="134" t="str">
        <f t="shared" si="59"/>
        <v>〒051－0005</v>
      </c>
      <c r="AK1926" s="134" t="s">
        <v>7373</v>
      </c>
      <c r="AO1926" s="147" t="s">
        <v>10031</v>
      </c>
      <c r="AP1926" s="134" t="str" cm="1">
        <f t="array" ref="AP1926:AZ1926">_xlfn.TEXTSPLIT(AO1926,CHAR(10))</f>
        <v>( 訪看10 )第    517 号</v>
      </c>
      <c r="AQ1926" s="134" t="str">
        <v>( 訪看23 )第   1035 号</v>
      </c>
      <c r="AR1926" s="134" t="str">
        <v>( 訪看24 )第    168 号</v>
      </c>
      <c r="AS1926" s="134" t="str">
        <v>( 訪看25 )第     58 号</v>
      </c>
      <c r="AT1926" s="134" t="str">
        <v>( 訪看27 )第    246 号</v>
      </c>
      <c r="AU1926" s="134" t="str">
        <v>( 訪看28 )第    156 号</v>
      </c>
      <c r="AV1926" s="134" t="str">
        <v>( 訪看機２ )第     49 号</v>
      </c>
      <c r="AW1926" s="134" t="str">
        <v>( 訪看34 )第    347 号</v>
      </c>
      <c r="AX1926" s="134" t="str">
        <v>( 訪ベⅠ１ )第    132 号</v>
      </c>
      <c r="AY1926" s="134" t="str">
        <v>( 訪ベⅠ１注 )第     96 号</v>
      </c>
      <c r="AZ1926" s="134" t="str">
        <v>( 訪看40 )第    299 号</v>
      </c>
      <c r="BM1926" s="134" t="s">
        <v>14501</v>
      </c>
      <c r="BN1926" s="134" t="s">
        <v>14502</v>
      </c>
      <c r="BO1926" s="134" t="s">
        <v>14503</v>
      </c>
      <c r="BP1926" s="134" t="s">
        <v>14504</v>
      </c>
      <c r="BQ1926" s="134" t="s">
        <v>14505</v>
      </c>
      <c r="BR1926" s="134" t="s">
        <v>14506</v>
      </c>
      <c r="BS1926" s="134" t="s">
        <v>14507</v>
      </c>
      <c r="BT1926" s="134" t="s">
        <v>14508</v>
      </c>
      <c r="BU1926" s="134" t="s">
        <v>14509</v>
      </c>
      <c r="BV1926" s="134" t="s">
        <v>14510</v>
      </c>
      <c r="BW1926" s="134" t="s">
        <v>14511</v>
      </c>
    </row>
    <row r="1927" spans="1:75" ht="102" customHeight="1" thickBot="1">
      <c r="A1927" s="133"/>
      <c r="B1927" s="184"/>
      <c r="C1927" s="140" t="s">
        <v>5276</v>
      </c>
      <c r="D1927" s="184"/>
      <c r="E1927" s="174" t="s">
        <v>5277</v>
      </c>
      <c r="F1927" s="174"/>
      <c r="G1927" s="184"/>
      <c r="H1927" s="175" t="s">
        <v>5278</v>
      </c>
      <c r="I1927" s="175"/>
      <c r="J1927" s="184"/>
      <c r="K1927" s="175" t="s">
        <v>5279</v>
      </c>
      <c r="L1927" s="175"/>
      <c r="M1927" s="184"/>
      <c r="N1927" s="182" t="s">
        <v>5280</v>
      </c>
      <c r="O1927" s="182"/>
      <c r="P1927" s="184"/>
      <c r="Q1927" s="141" t="s">
        <v>5281</v>
      </c>
      <c r="R1927" s="184"/>
      <c r="S1927" s="173" t="s">
        <v>5282</v>
      </c>
      <c r="T1927" s="173"/>
      <c r="U1927" s="173"/>
      <c r="V1927" s="173"/>
      <c r="W1927" s="184"/>
      <c r="X1927" s="133"/>
      <c r="Y1927" s="133"/>
      <c r="AB1927" s="134" t="s">
        <v>9803</v>
      </c>
      <c r="AC1927" s="146" t="str" cm="1">
        <f t="array" ref="AC1927:AD1927">_xlfn.TEXTSPLIT(H1927,CHAR(10))</f>
        <v>一般社団法人　北海道総合在宅ケア事業団</v>
      </c>
      <c r="AD1927" s="146" t="str">
        <v>一般社団法人北海道総合在宅ケア事業団登別訪問看護ステーション</v>
      </c>
      <c r="AE1927" s="146" t="s">
        <v>7562</v>
      </c>
      <c r="AF1927" s="134" t="s">
        <v>8781</v>
      </c>
      <c r="AG1927" s="134" t="str" cm="1">
        <f t="array" ref="AG1927">_xlfn.TEXTJOIN(",",TRUE,_xlfn._xlws.FILTER(市町村コード!$B$2:$B$186,ISNUMBER(SEARCH(市町村コード!$B$2:$B$186,K1927))))</f>
        <v>登別市</v>
      </c>
      <c r="AH1927" s="134" t="s">
        <v>6742</v>
      </c>
      <c r="AI1927" s="134" t="str">
        <f t="shared" si="58"/>
        <v xml:space="preserve">
登別市片倉町６丁目９番地１　登別総合福祉センターしんた２１内</v>
      </c>
      <c r="AJ1927" s="134" t="str">
        <f t="shared" si="59"/>
        <v>〒059－0016</v>
      </c>
      <c r="AK1927" s="134" t="s">
        <v>7374</v>
      </c>
      <c r="AO1927" s="142" t="s">
        <v>5281</v>
      </c>
      <c r="AP1927" s="134" t="str" cm="1">
        <f t="array" ref="AP1927:AX1927">_xlfn.TEXTSPLIT(AO1927,CHAR(10))</f>
        <v>( 訪看10 )第     80 号</v>
      </c>
      <c r="AQ1927" s="134" t="str">
        <v>( 訪看23 )第   1174 号</v>
      </c>
      <c r="AR1927" s="134" t="str">
        <v>( 訪看24 )第    138 号</v>
      </c>
      <c r="AS1927" s="134" t="str">
        <v>( 訪看25 )第    149 号</v>
      </c>
      <c r="AT1927" s="134" t="str">
        <v>( 訪看27 )第    124 号</v>
      </c>
      <c r="AU1927" s="134" t="str">
        <v>( 訪看34 )第    185 号</v>
      </c>
      <c r="AV1927" s="134" t="str">
        <v>( 訪ベⅠ１ )第    134 号</v>
      </c>
      <c r="AW1927" s="134" t="str">
        <v>( 訪ベⅠ１注 )第    185 号</v>
      </c>
      <c r="AX1927" s="134" t="str">
        <v>( 訪看40 )第    300 号</v>
      </c>
      <c r="BM1927" s="134" t="s">
        <v>14512</v>
      </c>
      <c r="BN1927" s="134" t="s">
        <v>14513</v>
      </c>
      <c r="BO1927" s="134" t="s">
        <v>14514</v>
      </c>
      <c r="BP1927" s="134" t="s">
        <v>14515</v>
      </c>
      <c r="BQ1927" s="134" t="s">
        <v>14516</v>
      </c>
      <c r="BR1927" s="134" t="s">
        <v>14517</v>
      </c>
      <c r="BS1927" s="134" t="s">
        <v>14518</v>
      </c>
      <c r="BT1927" s="134" t="s">
        <v>14519</v>
      </c>
      <c r="BU1927" s="134" t="s">
        <v>14520</v>
      </c>
    </row>
    <row r="1928" spans="1:75" ht="57" customHeight="1" thickBot="1">
      <c r="A1928" s="133"/>
      <c r="B1928" s="184"/>
      <c r="C1928" s="140" t="s">
        <v>5283</v>
      </c>
      <c r="D1928" s="184"/>
      <c r="E1928" s="174" t="s">
        <v>5284</v>
      </c>
      <c r="F1928" s="174"/>
      <c r="G1928" s="184"/>
      <c r="H1928" s="175" t="s">
        <v>5285</v>
      </c>
      <c r="I1928" s="175"/>
      <c r="J1928" s="184"/>
      <c r="K1928" s="175" t="s">
        <v>5286</v>
      </c>
      <c r="L1928" s="175"/>
      <c r="M1928" s="184"/>
      <c r="N1928" s="182" t="s">
        <v>5287</v>
      </c>
      <c r="O1928" s="182"/>
      <c r="P1928" s="184"/>
      <c r="Q1928" s="141" t="s">
        <v>5288</v>
      </c>
      <c r="R1928" s="184"/>
      <c r="S1928" s="173" t="s">
        <v>5289</v>
      </c>
      <c r="T1928" s="173"/>
      <c r="U1928" s="173"/>
      <c r="V1928" s="173"/>
      <c r="W1928" s="184"/>
      <c r="X1928" s="133"/>
      <c r="Y1928" s="133"/>
      <c r="AB1928" s="134" t="s">
        <v>9804</v>
      </c>
      <c r="AC1928" s="146" t="str" cm="1">
        <f t="array" ref="AC1928:AD1928">_xlfn.TEXTSPLIT(H1928,CHAR(10))</f>
        <v>医療法人社団　千寿会</v>
      </c>
      <c r="AD1928" s="146" t="str">
        <v>指定訪問看護ステーションあおい（愛桜）</v>
      </c>
      <c r="AE1928" s="146" t="s">
        <v>8782</v>
      </c>
      <c r="AF1928" s="134" t="s">
        <v>8783</v>
      </c>
      <c r="AG1928" s="134" t="str" cm="1">
        <f t="array" ref="AG1928">_xlfn.TEXTJOIN(",",TRUE,_xlfn._xlws.FILTER(市町村コード!$B$2:$B$186,ISNUMBER(SEARCH(市町村コード!$B$2:$B$186,K1928))))</f>
        <v>登別市</v>
      </c>
      <c r="AH1928" s="134" t="s">
        <v>6742</v>
      </c>
      <c r="AI1928" s="134" t="str">
        <f t="shared" si="58"/>
        <v xml:space="preserve">
登別市登別東町３丁目１－２</v>
      </c>
      <c r="AJ1928" s="134" t="str">
        <f t="shared" si="59"/>
        <v>〒059－0464</v>
      </c>
      <c r="AK1928" s="134" t="s">
        <v>7375</v>
      </c>
      <c r="AO1928" s="142" t="s">
        <v>5288</v>
      </c>
      <c r="AP1928" s="134" t="str" cm="1">
        <f t="array" ref="AP1928:AS1928">_xlfn.TEXTSPLIT(AO1928,CHAR(10))</f>
        <v>( 訪看10 )第     20 号</v>
      </c>
      <c r="AQ1928" s="134" t="str">
        <v>( 訪ベⅠ１ )第    341 号</v>
      </c>
      <c r="AR1928" s="134" t="str">
        <v>( 訪ベⅠ１注 )第     37 号</v>
      </c>
      <c r="AS1928" s="134" t="str">
        <v>( 訪看40 )第    136 号</v>
      </c>
      <c r="BM1928" s="134" t="s">
        <v>14521</v>
      </c>
      <c r="BN1928" s="134" t="s">
        <v>14522</v>
      </c>
      <c r="BO1928" s="134" t="s">
        <v>14523</v>
      </c>
      <c r="BP1928" s="134" t="s">
        <v>14524</v>
      </c>
    </row>
    <row r="1929" spans="1:75" ht="45.95" customHeight="1" thickBot="1">
      <c r="A1929" s="133"/>
      <c r="B1929" s="184"/>
      <c r="C1929" s="140" t="s">
        <v>5290</v>
      </c>
      <c r="D1929" s="184"/>
      <c r="E1929" s="174" t="s">
        <v>5291</v>
      </c>
      <c r="F1929" s="174"/>
      <c r="G1929" s="184"/>
      <c r="H1929" s="175" t="s">
        <v>5292</v>
      </c>
      <c r="I1929" s="175"/>
      <c r="J1929" s="184"/>
      <c r="K1929" s="175" t="s">
        <v>5293</v>
      </c>
      <c r="L1929" s="175"/>
      <c r="M1929" s="184"/>
      <c r="N1929" s="182" t="s">
        <v>5294</v>
      </c>
      <c r="O1929" s="182"/>
      <c r="P1929" s="184"/>
      <c r="Q1929" s="141" t="s">
        <v>5295</v>
      </c>
      <c r="R1929" s="184"/>
      <c r="S1929" s="173" t="s">
        <v>5296</v>
      </c>
      <c r="T1929" s="173"/>
      <c r="U1929" s="173"/>
      <c r="V1929" s="173"/>
      <c r="W1929" s="184"/>
      <c r="X1929" s="133"/>
      <c r="Y1929" s="133"/>
      <c r="AB1929" s="134" t="s">
        <v>9805</v>
      </c>
      <c r="AC1929" s="146" t="str" cm="1">
        <f t="array" ref="AC1929:AD1929">_xlfn.TEXTSPLIT(H1929,CHAR(10))</f>
        <v>有限会社Ｋ＆Ｋ・トータルケア</v>
      </c>
      <c r="AD1929" s="146" t="str">
        <v>訪問看護ステーションＫ＆Ｋ</v>
      </c>
      <c r="AE1929" s="146" t="s">
        <v>8784</v>
      </c>
      <c r="AF1929" s="134" t="s">
        <v>8785</v>
      </c>
      <c r="AG1929" s="134" t="str" cm="1">
        <f t="array" ref="AG1929">_xlfn.TEXTJOIN(",",TRUE,_xlfn._xlws.FILTER(市町村コード!$B$2:$B$186,ISNUMBER(SEARCH(市町村コード!$B$2:$B$186,K1929))))</f>
        <v>室蘭市</v>
      </c>
      <c r="AH1929" s="134" t="s">
        <v>6716</v>
      </c>
      <c r="AI1929" s="134" t="str">
        <f t="shared" ref="AI1929:AI1992" si="60">MID(K1929,10,300)</f>
        <v xml:space="preserve">
室蘭市母恋北町２丁目３番１８号２０２号室</v>
      </c>
      <c r="AJ1929" s="134" t="str">
        <f t="shared" ref="AJ1929:AJ1992" si="61">LEFT(K1929,9)</f>
        <v>〒051－0004</v>
      </c>
      <c r="AK1929" s="134" t="s">
        <v>7376</v>
      </c>
      <c r="AO1929" s="142" t="s">
        <v>5295</v>
      </c>
      <c r="AP1929" s="134" t="str" cm="1">
        <f t="array" ref="AP1929:AR1929">_xlfn.TEXTSPLIT(AO1929,CHAR(10))</f>
        <v>( 訪看24 )第    318 号</v>
      </c>
      <c r="AQ1929" s="134" t="str">
        <v>( 訪看25 )第    417 号</v>
      </c>
      <c r="AR1929" s="134" t="str">
        <v>( 訪看41 )第    181 号</v>
      </c>
      <c r="BM1929" s="134" t="s">
        <v>14525</v>
      </c>
      <c r="BN1929" s="134" t="s">
        <v>14526</v>
      </c>
      <c r="BO1929" s="134" t="s">
        <v>14527</v>
      </c>
    </row>
    <row r="1930" spans="1:75" ht="45.95" customHeight="1" thickBot="1">
      <c r="A1930" s="133"/>
      <c r="B1930" s="184"/>
      <c r="C1930" s="140" t="s">
        <v>5297</v>
      </c>
      <c r="D1930" s="184"/>
      <c r="E1930" s="174" t="s">
        <v>5298</v>
      </c>
      <c r="F1930" s="174"/>
      <c r="G1930" s="184"/>
      <c r="H1930" s="175" t="s">
        <v>5299</v>
      </c>
      <c r="I1930" s="175"/>
      <c r="J1930" s="184"/>
      <c r="K1930" s="175" t="s">
        <v>5300</v>
      </c>
      <c r="L1930" s="175"/>
      <c r="M1930" s="184"/>
      <c r="N1930" s="182" t="s">
        <v>5301</v>
      </c>
      <c r="O1930" s="182"/>
      <c r="P1930" s="184"/>
      <c r="Q1930" s="141" t="s">
        <v>5302</v>
      </c>
      <c r="R1930" s="184"/>
      <c r="S1930" s="173" t="s">
        <v>5303</v>
      </c>
      <c r="T1930" s="173"/>
      <c r="U1930" s="173"/>
      <c r="V1930" s="173"/>
      <c r="W1930" s="184"/>
      <c r="X1930" s="133"/>
      <c r="Y1930" s="133"/>
      <c r="AB1930" s="134" t="s">
        <v>9806</v>
      </c>
      <c r="AC1930" s="146" t="str" cm="1">
        <f t="array" ref="AC1930:AD1930">_xlfn.TEXTSPLIT(H1930,CHAR(10))</f>
        <v>ＮＰＯ法人訪問看護ステーションぱれっと</v>
      </c>
      <c r="AD1930" s="146" t="str">
        <v>ＮＰＯ法人訪問看護ステーションぱれっと</v>
      </c>
      <c r="AE1930" s="146" t="s">
        <v>8786</v>
      </c>
      <c r="AF1930" s="134" t="s">
        <v>8786</v>
      </c>
      <c r="AG1930" s="134" t="str" cm="1">
        <f t="array" ref="AG1930">_xlfn.TEXTJOIN(",",TRUE,_xlfn._xlws.FILTER(市町村コード!$B$2:$B$186,ISNUMBER(SEARCH(市町村コード!$B$2:$B$186,K1930))))</f>
        <v>登別市</v>
      </c>
      <c r="AH1930" s="134" t="s">
        <v>6742</v>
      </c>
      <c r="AI1930" s="134" t="str">
        <f t="shared" si="60"/>
        <v xml:space="preserve">
登別市若山町４丁目４０－５メープル・ペット　ワン１０１号室</v>
      </c>
      <c r="AJ1930" s="134" t="str">
        <f t="shared" si="61"/>
        <v>〒059－0026</v>
      </c>
      <c r="AK1930" s="134" t="s">
        <v>7377</v>
      </c>
      <c r="AO1930" s="142" t="s">
        <v>5302</v>
      </c>
      <c r="AP1930" s="134" t="str" cm="1">
        <f t="array" ref="AP1930:AR1930">_xlfn.TEXTSPLIT(AO1930,CHAR(10))</f>
        <v>( 訪看10 )第    154 号</v>
      </c>
      <c r="AQ1930" s="134" t="str">
        <v>( 訪看24 )第    314 号</v>
      </c>
      <c r="AR1930" s="134" t="str">
        <v>( 訪看25 )第    414 号</v>
      </c>
      <c r="BM1930" s="134" t="s">
        <v>14528</v>
      </c>
      <c r="BN1930" s="134" t="s">
        <v>14529</v>
      </c>
      <c r="BO1930" s="134" t="s">
        <v>14530</v>
      </c>
    </row>
    <row r="1931" spans="1:75" ht="24" customHeight="1" thickBot="1">
      <c r="A1931" s="133"/>
      <c r="B1931" s="184"/>
      <c r="C1931" s="133"/>
      <c r="D1931" s="184"/>
      <c r="E1931" s="133"/>
      <c r="F1931" s="133"/>
      <c r="G1931" s="184"/>
      <c r="H1931" s="133"/>
      <c r="I1931" s="133"/>
      <c r="J1931" s="184"/>
      <c r="K1931" s="133"/>
      <c r="L1931" s="133"/>
      <c r="M1931" s="184"/>
      <c r="N1931" s="133"/>
      <c r="O1931" s="133"/>
      <c r="P1931" s="184"/>
      <c r="Q1931" s="133"/>
      <c r="R1931" s="184"/>
      <c r="S1931" s="133"/>
      <c r="T1931" s="133"/>
      <c r="U1931" s="133"/>
      <c r="V1931" s="133"/>
      <c r="W1931" s="184"/>
      <c r="X1931" s="133"/>
      <c r="Y1931" s="133"/>
      <c r="AB1931" s="134" t="s">
        <v>6911</v>
      </c>
      <c r="AC1931" s="146" t="e" cm="1">
        <f t="array" ref="AC1931">_xlfn.TEXTSPLIT(H1931,CHAR(10))</f>
        <v>#VALUE!</v>
      </c>
      <c r="AD1931" s="146"/>
      <c r="AE1931" s="146" t="e">
        <v>#VALUE!</v>
      </c>
      <c r="AG1931" s="134" t="e" cm="1" vm="1">
        <f t="array" ref="AG1931">_xlfn.TEXTJOIN(",",TRUE,_xlfn._xlws.FILTER(市町村コード!$B$2:$B$186,ISNUMBER(SEARCH(市町村コード!$B$2:$B$186,K1931))))</f>
        <v>#VALUE!</v>
      </c>
      <c r="AH1931" s="134" t="e" vm="1">
        <v>#VALUE!</v>
      </c>
      <c r="AI1931" s="134" t="str">
        <f t="shared" si="60"/>
        <v/>
      </c>
      <c r="AJ1931" s="134" t="str">
        <f t="shared" si="61"/>
        <v/>
      </c>
      <c r="AK1931" s="134" t="s">
        <v>6911</v>
      </c>
      <c r="AO1931" s="133"/>
      <c r="AP1931" s="134" t="e" cm="1">
        <f t="array" ref="AP1931">_xlfn.TEXTSPLIT(AO1931,CHAR(10))</f>
        <v>#VALUE!</v>
      </c>
      <c r="BM1931" s="134" t="e">
        <v>#VALUE!</v>
      </c>
    </row>
    <row r="1932" spans="1:75" ht="0.95" customHeight="1">
      <c r="A1932" s="133"/>
      <c r="B1932" s="183"/>
      <c r="C1932" s="183"/>
      <c r="D1932" s="183"/>
      <c r="E1932" s="183"/>
      <c r="F1932" s="183"/>
      <c r="G1932" s="183"/>
      <c r="H1932" s="183"/>
      <c r="I1932" s="183"/>
      <c r="J1932" s="183"/>
      <c r="K1932" s="183"/>
      <c r="L1932" s="183"/>
      <c r="M1932" s="183"/>
      <c r="N1932" s="183"/>
      <c r="O1932" s="183"/>
      <c r="P1932" s="183"/>
      <c r="Q1932" s="183"/>
      <c r="R1932" s="183"/>
      <c r="S1932" s="183"/>
      <c r="T1932" s="183"/>
      <c r="U1932" s="183"/>
      <c r="V1932" s="183"/>
      <c r="W1932" s="133"/>
      <c r="X1932" s="133"/>
      <c r="Y1932" s="133"/>
      <c r="AB1932" s="134" t="s">
        <v>6911</v>
      </c>
      <c r="AC1932" s="146" t="e" cm="1">
        <f t="array" ref="AC1932">_xlfn.TEXTSPLIT(H1932,CHAR(10))</f>
        <v>#VALUE!</v>
      </c>
      <c r="AD1932" s="146"/>
      <c r="AE1932" s="146" t="e">
        <v>#VALUE!</v>
      </c>
      <c r="AG1932" s="134" t="e" cm="1" vm="1">
        <f t="array" ref="AG1932">_xlfn.TEXTJOIN(",",TRUE,_xlfn._xlws.FILTER(市町村コード!$B$2:$B$186,ISNUMBER(SEARCH(市町村コード!$B$2:$B$186,K1932))))</f>
        <v>#VALUE!</v>
      </c>
      <c r="AH1932" s="134" t="e" vm="1">
        <v>#VALUE!</v>
      </c>
      <c r="AI1932" s="134" t="str">
        <f t="shared" si="60"/>
        <v/>
      </c>
      <c r="AJ1932" s="134" t="str">
        <f t="shared" si="61"/>
        <v/>
      </c>
      <c r="AK1932" s="134" t="s">
        <v>6911</v>
      </c>
      <c r="AP1932" s="134" t="e" cm="1">
        <f t="array" ref="AP1932">_xlfn.TEXTSPLIT(AO1932,CHAR(10))</f>
        <v>#VALUE!</v>
      </c>
      <c r="BM1932" s="134" t="e">
        <v>#VALUE!</v>
      </c>
    </row>
    <row r="1933" spans="1:75" ht="60" customHeight="1">
      <c r="A1933" s="133"/>
      <c r="B1933" s="133"/>
      <c r="C1933" s="133"/>
      <c r="D1933" s="133"/>
      <c r="E1933" s="133"/>
      <c r="F1933" s="133"/>
      <c r="G1933" s="133"/>
      <c r="H1933" s="133"/>
      <c r="I1933" s="133"/>
      <c r="J1933" s="133"/>
      <c r="K1933" s="133"/>
      <c r="L1933" s="133"/>
      <c r="M1933" s="133"/>
      <c r="N1933" s="133"/>
      <c r="O1933" s="133"/>
      <c r="P1933" s="133"/>
      <c r="Q1933" s="133"/>
      <c r="R1933" s="133"/>
      <c r="S1933" s="133"/>
      <c r="T1933" s="133"/>
      <c r="U1933" s="133"/>
      <c r="V1933" s="133"/>
      <c r="W1933" s="133"/>
      <c r="X1933" s="133"/>
      <c r="Y1933" s="133"/>
      <c r="AB1933" s="134" t="s">
        <v>6911</v>
      </c>
      <c r="AC1933" s="146" t="e" cm="1">
        <f t="array" ref="AC1933">_xlfn.TEXTSPLIT(H1933,CHAR(10))</f>
        <v>#VALUE!</v>
      </c>
      <c r="AD1933" s="146"/>
      <c r="AE1933" s="146" t="e">
        <v>#VALUE!</v>
      </c>
      <c r="AG1933" s="134" t="e" cm="1" vm="1">
        <f t="array" ref="AG1933">_xlfn.TEXTJOIN(",",TRUE,_xlfn._xlws.FILTER(市町村コード!$B$2:$B$186,ISNUMBER(SEARCH(市町村コード!$B$2:$B$186,K1933))))</f>
        <v>#VALUE!</v>
      </c>
      <c r="AH1933" s="134" t="e" vm="1">
        <v>#VALUE!</v>
      </c>
      <c r="AI1933" s="134" t="str">
        <f t="shared" si="60"/>
        <v/>
      </c>
      <c r="AJ1933" s="134" t="str">
        <f t="shared" si="61"/>
        <v/>
      </c>
      <c r="AK1933" s="134" t="s">
        <v>6911</v>
      </c>
      <c r="AO1933" s="133"/>
      <c r="AP1933" s="134" t="e" cm="1">
        <f t="array" ref="AP1933">_xlfn.TEXTSPLIT(AO1933,CHAR(10))</f>
        <v>#VALUE!</v>
      </c>
      <c r="BM1933" s="134" t="e">
        <v>#VALUE!</v>
      </c>
    </row>
    <row r="1934" spans="1:75" ht="12" customHeight="1">
      <c r="A1934" s="133"/>
      <c r="B1934" s="133"/>
      <c r="C1934" s="133"/>
      <c r="D1934" s="133"/>
      <c r="E1934" s="133"/>
      <c r="F1934" s="133"/>
      <c r="G1934" s="133"/>
      <c r="H1934" s="133"/>
      <c r="I1934" s="133"/>
      <c r="J1934" s="133"/>
      <c r="K1934" s="133"/>
      <c r="L1934" s="133"/>
      <c r="M1934" s="133"/>
      <c r="N1934" s="133"/>
      <c r="O1934" s="133"/>
      <c r="P1934" s="133"/>
      <c r="Q1934" s="133"/>
      <c r="R1934" s="133"/>
      <c r="S1934" s="133"/>
      <c r="T1934" s="133"/>
      <c r="U1934" s="133"/>
      <c r="V1934" s="133"/>
      <c r="W1934" s="133"/>
      <c r="X1934" s="133"/>
      <c r="Y1934" s="133"/>
      <c r="AB1934" s="134" t="s">
        <v>6911</v>
      </c>
      <c r="AC1934" s="146" t="e" cm="1">
        <f t="array" ref="AC1934">_xlfn.TEXTSPLIT(H1934,CHAR(10))</f>
        <v>#VALUE!</v>
      </c>
      <c r="AD1934" s="146"/>
      <c r="AE1934" s="146" t="e">
        <v>#VALUE!</v>
      </c>
      <c r="AG1934" s="134" t="e" cm="1" vm="1">
        <f t="array" ref="AG1934">_xlfn.TEXTJOIN(",",TRUE,_xlfn._xlws.FILTER(市町村コード!$B$2:$B$186,ISNUMBER(SEARCH(市町村コード!$B$2:$B$186,K1934))))</f>
        <v>#VALUE!</v>
      </c>
      <c r="AH1934" s="134" t="e" vm="1">
        <v>#VALUE!</v>
      </c>
      <c r="AI1934" s="134" t="str">
        <f t="shared" si="60"/>
        <v/>
      </c>
      <c r="AJ1934" s="134" t="str">
        <f t="shared" si="61"/>
        <v/>
      </c>
      <c r="AK1934" s="134" t="s">
        <v>6911</v>
      </c>
      <c r="AO1934" s="133"/>
      <c r="AP1934" s="134" t="e" cm="1">
        <f t="array" ref="AP1934">_xlfn.TEXTSPLIT(AO1934,CHAR(10))</f>
        <v>#VALUE!</v>
      </c>
      <c r="BM1934" s="134" t="e">
        <v>#VALUE!</v>
      </c>
    </row>
    <row r="1935" spans="1:75" ht="8.1" customHeight="1">
      <c r="A1935" s="133"/>
      <c r="B1935" s="133"/>
      <c r="C1935" s="133"/>
      <c r="D1935" s="133"/>
      <c r="E1935" s="133"/>
      <c r="F1935" s="133"/>
      <c r="G1935" s="133"/>
      <c r="H1935" s="133"/>
      <c r="I1935" s="178" t="s">
        <v>476</v>
      </c>
      <c r="J1935" s="178"/>
      <c r="K1935" s="178"/>
      <c r="L1935" s="133"/>
      <c r="M1935" s="133"/>
      <c r="N1935" s="133"/>
      <c r="O1935" s="133"/>
      <c r="P1935" s="133"/>
      <c r="Q1935" s="133"/>
      <c r="R1935" s="133"/>
      <c r="S1935" s="133"/>
      <c r="T1935" s="133"/>
      <c r="U1935" s="133"/>
      <c r="V1935" s="133"/>
      <c r="W1935" s="133"/>
      <c r="X1935" s="133"/>
      <c r="Y1935" s="133"/>
      <c r="AB1935" s="134" t="s">
        <v>6911</v>
      </c>
      <c r="AC1935" s="146" t="e" cm="1">
        <f t="array" ref="AC1935">_xlfn.TEXTSPLIT(H1935,CHAR(10))</f>
        <v>#VALUE!</v>
      </c>
      <c r="AD1935" s="146"/>
      <c r="AE1935" s="146" t="e">
        <v>#VALUE!</v>
      </c>
      <c r="AG1935" s="134" t="e" cm="1" vm="1">
        <f t="array" ref="AG1935">_xlfn.TEXTJOIN(",",TRUE,_xlfn._xlws.FILTER(市町村コード!$B$2:$B$186,ISNUMBER(SEARCH(市町村コード!$B$2:$B$186,K1935))))</f>
        <v>#VALUE!</v>
      </c>
      <c r="AH1935" s="134" t="e" vm="1">
        <v>#VALUE!</v>
      </c>
      <c r="AI1935" s="134" t="str">
        <f t="shared" si="60"/>
        <v/>
      </c>
      <c r="AJ1935" s="134" t="str">
        <f t="shared" si="61"/>
        <v/>
      </c>
      <c r="AK1935" s="134" t="s">
        <v>6911</v>
      </c>
      <c r="AO1935" s="133"/>
      <c r="AP1935" s="134" t="e" cm="1">
        <f t="array" ref="AP1935">_xlfn.TEXTSPLIT(AO1935,CHAR(10))</f>
        <v>#VALUE!</v>
      </c>
      <c r="BM1935" s="134" t="e">
        <v>#VALUE!</v>
      </c>
    </row>
    <row r="1936" spans="1:75" ht="12" customHeight="1">
      <c r="A1936" s="133"/>
      <c r="B1936" s="179"/>
      <c r="C1936" s="179"/>
      <c r="D1936" s="179"/>
      <c r="E1936" s="179"/>
      <c r="F1936" s="133"/>
      <c r="G1936" s="133"/>
      <c r="H1936" s="133"/>
      <c r="I1936" s="178"/>
      <c r="J1936" s="178"/>
      <c r="K1936" s="178"/>
      <c r="L1936" s="133"/>
      <c r="M1936" s="133"/>
      <c r="N1936" s="133"/>
      <c r="O1936" s="133"/>
      <c r="P1936" s="133"/>
      <c r="Q1936" s="133"/>
      <c r="R1936" s="133"/>
      <c r="S1936" s="133"/>
      <c r="T1936" s="133"/>
      <c r="U1936" s="133"/>
      <c r="V1936" s="133"/>
      <c r="W1936" s="133"/>
      <c r="X1936" s="133"/>
      <c r="Y1936" s="133"/>
      <c r="AB1936" s="134" t="s">
        <v>6911</v>
      </c>
      <c r="AC1936" s="146" t="e" cm="1">
        <f t="array" ref="AC1936">_xlfn.TEXTSPLIT(H1936,CHAR(10))</f>
        <v>#VALUE!</v>
      </c>
      <c r="AD1936" s="146"/>
      <c r="AE1936" s="146" t="e">
        <v>#VALUE!</v>
      </c>
      <c r="AG1936" s="134" t="e" cm="1" vm="1">
        <f t="array" ref="AG1936">_xlfn.TEXTJOIN(",",TRUE,_xlfn._xlws.FILTER(市町村コード!$B$2:$B$186,ISNUMBER(SEARCH(市町村コード!$B$2:$B$186,K1936))))</f>
        <v>#VALUE!</v>
      </c>
      <c r="AH1936" s="134" t="e" vm="1">
        <v>#VALUE!</v>
      </c>
      <c r="AI1936" s="134" t="str">
        <f t="shared" si="60"/>
        <v/>
      </c>
      <c r="AJ1936" s="134" t="str">
        <f t="shared" si="61"/>
        <v/>
      </c>
      <c r="AK1936" s="134" t="s">
        <v>6911</v>
      </c>
      <c r="AO1936" s="133"/>
      <c r="AP1936" s="134" t="e" cm="1">
        <f t="array" ref="AP1936">_xlfn.TEXTSPLIT(AO1936,CHAR(10))</f>
        <v>#VALUE!</v>
      </c>
      <c r="BM1936" s="134" t="e">
        <v>#VALUE!</v>
      </c>
    </row>
    <row r="1937" spans="1:73" ht="14.1" customHeight="1">
      <c r="A1937" s="133"/>
      <c r="B1937" s="133"/>
      <c r="C1937" s="180" t="s">
        <v>477</v>
      </c>
      <c r="D1937" s="180"/>
      <c r="E1937" s="180"/>
      <c r="F1937" s="180"/>
      <c r="G1937" s="180"/>
      <c r="H1937" s="180"/>
      <c r="I1937" s="180"/>
      <c r="J1937" s="180"/>
      <c r="K1937" s="180"/>
      <c r="L1937" s="133"/>
      <c r="M1937" s="133"/>
      <c r="N1937" s="133"/>
      <c r="O1937" s="181" t="s">
        <v>478</v>
      </c>
      <c r="P1937" s="181"/>
      <c r="Q1937" s="181"/>
      <c r="R1937" s="181"/>
      <c r="S1937" s="181"/>
      <c r="T1937" s="135" t="s">
        <v>1342</v>
      </c>
      <c r="U1937" s="136" t="s">
        <v>480</v>
      </c>
      <c r="V1937" s="133"/>
      <c r="W1937" s="133"/>
      <c r="X1937" s="133"/>
      <c r="Y1937" s="133"/>
      <c r="AB1937" s="134" t="s">
        <v>6911</v>
      </c>
      <c r="AC1937" s="146" t="e" cm="1">
        <f t="array" ref="AC1937">_xlfn.TEXTSPLIT(H1937,CHAR(10))</f>
        <v>#VALUE!</v>
      </c>
      <c r="AD1937" s="146"/>
      <c r="AE1937" s="146" t="e">
        <v>#VALUE!</v>
      </c>
      <c r="AG1937" s="134" t="e" cm="1" vm="1">
        <f t="array" ref="AG1937">_xlfn.TEXTJOIN(",",TRUE,_xlfn._xlws.FILTER(市町村コード!$B$2:$B$186,ISNUMBER(SEARCH(市町村コード!$B$2:$B$186,K1937))))</f>
        <v>#VALUE!</v>
      </c>
      <c r="AH1937" s="134" t="e" vm="1">
        <v>#VALUE!</v>
      </c>
      <c r="AI1937" s="134" t="str">
        <f t="shared" si="60"/>
        <v/>
      </c>
      <c r="AJ1937" s="134" t="str">
        <f t="shared" si="61"/>
        <v/>
      </c>
      <c r="AK1937" s="134" t="s">
        <v>6911</v>
      </c>
      <c r="AP1937" s="134" t="e" cm="1">
        <f t="array" ref="AP1937">_xlfn.TEXTSPLIT(AO1937,CHAR(10))</f>
        <v>#VALUE!</v>
      </c>
      <c r="BM1937" s="134" t="e">
        <v>#VALUE!</v>
      </c>
    </row>
    <row r="1938" spans="1:73" ht="0.95" customHeight="1" thickBot="1">
      <c r="A1938" s="133"/>
      <c r="B1938" s="133"/>
      <c r="C1938" s="133"/>
      <c r="D1938" s="133"/>
      <c r="E1938" s="133"/>
      <c r="F1938" s="133"/>
      <c r="G1938" s="133"/>
      <c r="H1938" s="133"/>
      <c r="I1938" s="133"/>
      <c r="J1938" s="133"/>
      <c r="K1938" s="133"/>
      <c r="L1938" s="133"/>
      <c r="M1938" s="133"/>
      <c r="N1938" s="133"/>
      <c r="O1938" s="133"/>
      <c r="P1938" s="133"/>
      <c r="Q1938" s="133"/>
      <c r="R1938" s="133"/>
      <c r="S1938" s="133"/>
      <c r="T1938" s="133"/>
      <c r="U1938" s="133"/>
      <c r="V1938" s="133"/>
      <c r="W1938" s="133"/>
      <c r="X1938" s="133"/>
      <c r="Y1938" s="133"/>
      <c r="AB1938" s="134" t="s">
        <v>6911</v>
      </c>
      <c r="AC1938" s="146" t="e" cm="1">
        <f t="array" ref="AC1938">_xlfn.TEXTSPLIT(H1938,CHAR(10))</f>
        <v>#VALUE!</v>
      </c>
      <c r="AD1938" s="146"/>
      <c r="AE1938" s="146" t="e">
        <v>#VALUE!</v>
      </c>
      <c r="AG1938" s="134" t="e" cm="1" vm="1">
        <f t="array" ref="AG1938">_xlfn.TEXTJOIN(",",TRUE,_xlfn._xlws.FILTER(市町村コード!$B$2:$B$186,ISNUMBER(SEARCH(市町村コード!$B$2:$B$186,K1938))))</f>
        <v>#VALUE!</v>
      </c>
      <c r="AH1938" s="134" t="e" vm="1">
        <v>#VALUE!</v>
      </c>
      <c r="AI1938" s="134" t="str">
        <f t="shared" si="60"/>
        <v/>
      </c>
      <c r="AJ1938" s="134" t="str">
        <f t="shared" si="61"/>
        <v/>
      </c>
      <c r="AK1938" s="134" t="s">
        <v>6911</v>
      </c>
      <c r="AO1938" s="133"/>
      <c r="AP1938" s="134" t="e" cm="1">
        <f t="array" ref="AP1938">_xlfn.TEXTSPLIT(AO1938,CHAR(10))</f>
        <v>#VALUE!</v>
      </c>
      <c r="BM1938" s="134" t="e">
        <v>#VALUE!</v>
      </c>
    </row>
    <row r="1939" spans="1:73" ht="0.95" customHeight="1">
      <c r="A1939" s="133"/>
      <c r="B1939" s="176"/>
      <c r="C1939" s="176"/>
      <c r="D1939" s="176"/>
      <c r="E1939" s="176"/>
      <c r="F1939" s="176"/>
      <c r="G1939" s="176"/>
      <c r="H1939" s="176"/>
      <c r="I1939" s="176"/>
      <c r="J1939" s="176"/>
      <c r="K1939" s="176"/>
      <c r="L1939" s="176"/>
      <c r="M1939" s="176"/>
      <c r="N1939" s="176"/>
      <c r="O1939" s="176"/>
      <c r="P1939" s="176"/>
      <c r="Q1939" s="176"/>
      <c r="R1939" s="176"/>
      <c r="S1939" s="176"/>
      <c r="T1939" s="176"/>
      <c r="U1939" s="176"/>
      <c r="V1939" s="176"/>
      <c r="W1939" s="176"/>
      <c r="X1939" s="133"/>
      <c r="Y1939" s="133"/>
      <c r="AB1939" s="134" t="s">
        <v>6911</v>
      </c>
      <c r="AC1939" s="146" t="e" cm="1">
        <f t="array" ref="AC1939">_xlfn.TEXTSPLIT(H1939,CHAR(10))</f>
        <v>#VALUE!</v>
      </c>
      <c r="AD1939" s="146"/>
      <c r="AE1939" s="146" t="e">
        <v>#VALUE!</v>
      </c>
      <c r="AG1939" s="134" t="e" cm="1" vm="1">
        <f t="array" ref="AG1939">_xlfn.TEXTJOIN(",",TRUE,_xlfn._xlws.FILTER(市町村コード!$B$2:$B$186,ISNUMBER(SEARCH(市町村コード!$B$2:$B$186,K1939))))</f>
        <v>#VALUE!</v>
      </c>
      <c r="AH1939" s="134" t="e" vm="1">
        <v>#VALUE!</v>
      </c>
      <c r="AI1939" s="134" t="str">
        <f t="shared" si="60"/>
        <v/>
      </c>
      <c r="AJ1939" s="134" t="str">
        <f t="shared" si="61"/>
        <v/>
      </c>
      <c r="AK1939" s="134" t="s">
        <v>6911</v>
      </c>
      <c r="AP1939" s="134" t="e" cm="1">
        <f t="array" ref="AP1939">_xlfn.TEXTSPLIT(AO1939,CHAR(10))</f>
        <v>#VALUE!</v>
      </c>
      <c r="BM1939" s="134" t="e">
        <v>#VALUE!</v>
      </c>
    </row>
    <row r="1940" spans="1:73" ht="15.95" customHeight="1" thickBot="1">
      <c r="A1940" s="133"/>
      <c r="B1940" s="137"/>
      <c r="C1940" s="138" t="s">
        <v>481</v>
      </c>
      <c r="D1940" s="137"/>
      <c r="E1940" s="177" t="s">
        <v>482</v>
      </c>
      <c r="F1940" s="177"/>
      <c r="G1940" s="137"/>
      <c r="H1940" s="177" t="s">
        <v>483</v>
      </c>
      <c r="I1940" s="177"/>
      <c r="J1940" s="137"/>
      <c r="K1940" s="177" t="s">
        <v>484</v>
      </c>
      <c r="L1940" s="177"/>
      <c r="M1940" s="137"/>
      <c r="N1940" s="177" t="s">
        <v>485</v>
      </c>
      <c r="O1940" s="177"/>
      <c r="P1940" s="137"/>
      <c r="Q1940" s="139" t="s">
        <v>486</v>
      </c>
      <c r="R1940" s="137"/>
      <c r="S1940" s="177" t="s">
        <v>487</v>
      </c>
      <c r="T1940" s="177"/>
      <c r="U1940" s="177"/>
      <c r="V1940" s="177"/>
      <c r="W1940" s="137"/>
      <c r="X1940" s="133"/>
      <c r="Y1940" s="133"/>
      <c r="AB1940" s="134" t="s">
        <v>482</v>
      </c>
      <c r="AC1940" s="146" t="str" cm="1">
        <f t="array" ref="AC1940">_xlfn.TEXTSPLIT(H1940,CHAR(10))</f>
        <v>事業者名/事業所名</v>
      </c>
      <c r="AD1940" s="146"/>
      <c r="AE1940" s="146" t="s">
        <v>483</v>
      </c>
      <c r="AG1940" s="134" t="e" cm="1" vm="1">
        <f t="array" ref="AG1940">_xlfn.TEXTJOIN(",",TRUE,_xlfn._xlws.FILTER(市町村コード!$B$2:$B$186,ISNUMBER(SEARCH(市町村コード!$B$2:$B$186,K1940))))</f>
        <v>#VALUE!</v>
      </c>
      <c r="AH1940" s="134" t="e" vm="1">
        <v>#VALUE!</v>
      </c>
      <c r="AI1940" s="134" t="str">
        <f t="shared" si="60"/>
        <v/>
      </c>
      <c r="AJ1940" s="134" t="str">
        <f t="shared" si="61"/>
        <v>事業所所在地</v>
      </c>
      <c r="AK1940" s="134" t="s">
        <v>484</v>
      </c>
      <c r="AO1940" s="139" t="s">
        <v>486</v>
      </c>
      <c r="AP1940" s="134" t="str" cm="1">
        <f t="array" ref="AP1940">_xlfn.TEXTSPLIT(AO1940,CHAR(10))</f>
        <v>受理番号</v>
      </c>
      <c r="BM1940" s="134" t="s">
        <v>486</v>
      </c>
    </row>
    <row r="1941" spans="1:73" ht="45.95" customHeight="1" thickBot="1">
      <c r="A1941" s="133"/>
      <c r="B1941" s="184"/>
      <c r="C1941" s="140" t="s">
        <v>5304</v>
      </c>
      <c r="D1941" s="184"/>
      <c r="E1941" s="174" t="s">
        <v>5305</v>
      </c>
      <c r="F1941" s="174"/>
      <c r="G1941" s="184"/>
      <c r="H1941" s="175" t="s">
        <v>5306</v>
      </c>
      <c r="I1941" s="175"/>
      <c r="J1941" s="184"/>
      <c r="K1941" s="175" t="s">
        <v>5307</v>
      </c>
      <c r="L1941" s="175"/>
      <c r="M1941" s="184"/>
      <c r="N1941" s="182" t="s">
        <v>5308</v>
      </c>
      <c r="O1941" s="182"/>
      <c r="P1941" s="184"/>
      <c r="Q1941" s="141" t="s">
        <v>5309</v>
      </c>
      <c r="R1941" s="184"/>
      <c r="S1941" s="173" t="s">
        <v>5310</v>
      </c>
      <c r="T1941" s="173"/>
      <c r="U1941" s="173"/>
      <c r="V1941" s="173"/>
      <c r="W1941" s="184"/>
      <c r="X1941" s="133"/>
      <c r="Y1941" s="133"/>
      <c r="AB1941" s="134" t="s">
        <v>9807</v>
      </c>
      <c r="AC1941" s="146" t="str" cm="1">
        <f t="array" ref="AC1941:AD1941">_xlfn.TEXTSPLIT(H1941,CHAR(10))</f>
        <v>合同会社バオバブ</v>
      </c>
      <c r="AD1941" s="146" t="str">
        <v>合同会社バオバブ　訪問看護ステーション　ナチュリア</v>
      </c>
      <c r="AE1941" s="146" t="s">
        <v>8787</v>
      </c>
      <c r="AF1941" s="134" t="s">
        <v>8788</v>
      </c>
      <c r="AG1941" s="134" t="str" cm="1">
        <f t="array" ref="AG1941">_xlfn.TEXTJOIN(",",TRUE,_xlfn._xlws.FILTER(市町村コード!$B$2:$B$186,ISNUMBER(SEARCH(市町村コード!$B$2:$B$186,K1941))))</f>
        <v>登別市</v>
      </c>
      <c r="AH1941" s="134" t="s">
        <v>6742</v>
      </c>
      <c r="AI1941" s="134" t="str">
        <f t="shared" si="60"/>
        <v xml:space="preserve">
登別市若草町３丁目１－２</v>
      </c>
      <c r="AJ1941" s="134" t="str">
        <f t="shared" si="61"/>
        <v>〒059－0035</v>
      </c>
      <c r="AK1941" s="134" t="s">
        <v>7378</v>
      </c>
      <c r="AO1941" s="142" t="s">
        <v>5309</v>
      </c>
      <c r="AP1941" s="134" t="str" cm="1">
        <f t="array" ref="AP1941:AQ1941">_xlfn.TEXTSPLIT(AO1941,CHAR(10))</f>
        <v>( 訪看24 )第    375 号</v>
      </c>
      <c r="AQ1941" s="134" t="str">
        <v>( 訪看25 )第    475 号</v>
      </c>
      <c r="BM1941" s="134" t="s">
        <v>14531</v>
      </c>
      <c r="BN1941" s="134" t="s">
        <v>14532</v>
      </c>
    </row>
    <row r="1942" spans="1:73" ht="84" customHeight="1" thickBot="1">
      <c r="A1942" s="133"/>
      <c r="B1942" s="184"/>
      <c r="C1942" s="140" t="s">
        <v>5311</v>
      </c>
      <c r="D1942" s="184"/>
      <c r="E1942" s="174" t="s">
        <v>5312</v>
      </c>
      <c r="F1942" s="174"/>
      <c r="G1942" s="184"/>
      <c r="H1942" s="175" t="s">
        <v>5313</v>
      </c>
      <c r="I1942" s="175"/>
      <c r="J1942" s="184"/>
      <c r="K1942" s="175" t="s">
        <v>5314</v>
      </c>
      <c r="L1942" s="175"/>
      <c r="M1942" s="184"/>
      <c r="N1942" s="182" t="s">
        <v>5315</v>
      </c>
      <c r="O1942" s="182"/>
      <c r="P1942" s="184"/>
      <c r="Q1942" s="141" t="s">
        <v>5316</v>
      </c>
      <c r="R1942" s="184"/>
      <c r="S1942" s="173" t="s">
        <v>5317</v>
      </c>
      <c r="T1942" s="173"/>
      <c r="U1942" s="173"/>
      <c r="V1942" s="173"/>
      <c r="W1942" s="184"/>
      <c r="X1942" s="133"/>
      <c r="Y1942" s="133"/>
      <c r="AB1942" s="134" t="s">
        <v>9808</v>
      </c>
      <c r="AC1942" s="146" t="str" cm="1">
        <f t="array" ref="AC1942:AD1942">_xlfn.TEXTSPLIT(H1942,CHAR(10))</f>
        <v>独立行政法人地域医療機能推進機構</v>
      </c>
      <c r="AD1942" s="146" t="str">
        <v>独立行政法人地域医療機能推進機構登別病院附属訪問看護ステーション</v>
      </c>
      <c r="AE1942" s="146" t="s">
        <v>8789</v>
      </c>
      <c r="AF1942" s="134" t="s">
        <v>8790</v>
      </c>
      <c r="AG1942" s="134" t="str" cm="1">
        <f t="array" ref="AG1942">_xlfn.TEXTJOIN(",",TRUE,_xlfn._xlws.FILTER(市町村コード!$B$2:$B$186,ISNUMBER(SEARCH(市町村コード!$B$2:$B$186,K1942))))</f>
        <v>登別市</v>
      </c>
      <c r="AH1942" s="134" t="s">
        <v>6742</v>
      </c>
      <c r="AI1942" s="134" t="str">
        <f t="shared" si="60"/>
        <v xml:space="preserve">
登別市登別東町３丁目１０番地２２</v>
      </c>
      <c r="AJ1942" s="134" t="str">
        <f t="shared" si="61"/>
        <v>〒059－0464</v>
      </c>
      <c r="AK1942" s="134" t="s">
        <v>7375</v>
      </c>
      <c r="AO1942" s="142" t="s">
        <v>5316</v>
      </c>
      <c r="AP1942" s="134" t="str" cm="1">
        <f t="array" ref="AP1942:AV1942">_xlfn.TEXTSPLIT(AO1942,CHAR(10))</f>
        <v>( 訪看10 )第    248 号</v>
      </c>
      <c r="AQ1942" s="134" t="str">
        <v>( 訪看24 )第    395 号</v>
      </c>
      <c r="AR1942" s="134" t="str">
        <v>( 訪看25 )第    494 号</v>
      </c>
      <c r="AS1942" s="134" t="str">
        <v>( 訪看27 )第     65 号</v>
      </c>
      <c r="AT1942" s="134" t="str">
        <v>( 訪ベⅠ１ )第    136 号</v>
      </c>
      <c r="AU1942" s="134" t="str">
        <v>( 訪ベⅠ１注 )第    346 号</v>
      </c>
      <c r="AV1942" s="134" t="str">
        <v>( 訪看40 )第    156 号</v>
      </c>
      <c r="BM1942" s="134" t="s">
        <v>14533</v>
      </c>
      <c r="BN1942" s="134" t="s">
        <v>14534</v>
      </c>
      <c r="BO1942" s="134" t="s">
        <v>14535</v>
      </c>
      <c r="BP1942" s="134" t="s">
        <v>14536</v>
      </c>
      <c r="BQ1942" s="134" t="s">
        <v>14537</v>
      </c>
      <c r="BR1942" s="134" t="s">
        <v>14538</v>
      </c>
      <c r="BS1942" s="134" t="s">
        <v>14539</v>
      </c>
    </row>
    <row r="1943" spans="1:73" ht="75" customHeight="1" thickBot="1">
      <c r="A1943" s="133"/>
      <c r="B1943" s="184"/>
      <c r="C1943" s="140" t="s">
        <v>5318</v>
      </c>
      <c r="D1943" s="184"/>
      <c r="E1943" s="174" t="s">
        <v>5319</v>
      </c>
      <c r="F1943" s="174"/>
      <c r="G1943" s="184"/>
      <c r="H1943" s="175" t="s">
        <v>5320</v>
      </c>
      <c r="I1943" s="175"/>
      <c r="J1943" s="184"/>
      <c r="K1943" s="175" t="s">
        <v>5321</v>
      </c>
      <c r="L1943" s="175"/>
      <c r="M1943" s="184"/>
      <c r="N1943" s="182" t="s">
        <v>5322</v>
      </c>
      <c r="O1943" s="182"/>
      <c r="P1943" s="184"/>
      <c r="Q1943" s="141" t="s">
        <v>5323</v>
      </c>
      <c r="R1943" s="184"/>
      <c r="S1943" s="173" t="s">
        <v>5324</v>
      </c>
      <c r="T1943" s="173"/>
      <c r="U1943" s="173"/>
      <c r="V1943" s="173"/>
      <c r="W1943" s="184"/>
      <c r="X1943" s="133"/>
      <c r="Y1943" s="133"/>
      <c r="AB1943" s="134" t="s">
        <v>9809</v>
      </c>
      <c r="AC1943" s="146" t="str" cm="1">
        <f t="array" ref="AC1943:AD1943">_xlfn.TEXTSPLIT(H1943,CHAR(10))</f>
        <v>株式会社　きずな</v>
      </c>
      <c r="AD1943" s="146" t="str">
        <v>訪問看護ステーションきずな</v>
      </c>
      <c r="AE1943" s="146" t="s">
        <v>8791</v>
      </c>
      <c r="AF1943" s="134" t="s">
        <v>8792</v>
      </c>
      <c r="AG1943" s="134" t="str" cm="1">
        <f t="array" ref="AG1943">_xlfn.TEXTJOIN(",",TRUE,_xlfn._xlws.FILTER(市町村コード!$B$2:$B$186,ISNUMBER(SEARCH(市町村コード!$B$2:$B$186,K1943))))</f>
        <v>登別市</v>
      </c>
      <c r="AH1943" s="134" t="s">
        <v>6742</v>
      </c>
      <c r="AI1943" s="134" t="str">
        <f t="shared" si="60"/>
        <v xml:space="preserve">
登別市美園町３丁目２８番地２</v>
      </c>
      <c r="AJ1943" s="134" t="str">
        <f t="shared" si="61"/>
        <v>〒059－0036</v>
      </c>
      <c r="AK1943" s="134" t="s">
        <v>7379</v>
      </c>
      <c r="AO1943" s="142" t="s">
        <v>5323</v>
      </c>
      <c r="AP1943" s="134" t="str" cm="1">
        <f t="array" ref="AP1943:AV1943">_xlfn.TEXTSPLIT(AO1943,CHAR(10))</f>
        <v>( 訪看10 )第    210 号</v>
      </c>
      <c r="AQ1943" s="134" t="str">
        <v>( 訪看23 )第   1180 号</v>
      </c>
      <c r="AR1943" s="134" t="str">
        <v>( 訪看24 )第    449 号</v>
      </c>
      <c r="AS1943" s="134" t="str">
        <v>( 訪看25 )第    498 号</v>
      </c>
      <c r="AT1943" s="134" t="str">
        <v>( 訪看35 )第     47 号</v>
      </c>
      <c r="AU1943" s="134" t="str">
        <v>( 訪ベⅠ１ )第    526 号</v>
      </c>
      <c r="AV1943" s="134" t="str">
        <v>( 訪看40 )第    522 号</v>
      </c>
      <c r="BM1943" s="134" t="s">
        <v>14540</v>
      </c>
      <c r="BN1943" s="134" t="s">
        <v>14541</v>
      </c>
      <c r="BO1943" s="134" t="s">
        <v>14542</v>
      </c>
      <c r="BP1943" s="134" t="s">
        <v>14543</v>
      </c>
      <c r="BQ1943" s="134" t="s">
        <v>14544</v>
      </c>
      <c r="BR1943" s="134" t="s">
        <v>14545</v>
      </c>
      <c r="BS1943" s="134" t="s">
        <v>14546</v>
      </c>
    </row>
    <row r="1944" spans="1:73" ht="66" customHeight="1" thickBot="1">
      <c r="A1944" s="133"/>
      <c r="B1944" s="184"/>
      <c r="C1944" s="140" t="s">
        <v>5325</v>
      </c>
      <c r="D1944" s="184"/>
      <c r="E1944" s="174" t="s">
        <v>5326</v>
      </c>
      <c r="F1944" s="174"/>
      <c r="G1944" s="184"/>
      <c r="H1944" s="175" t="s">
        <v>5327</v>
      </c>
      <c r="I1944" s="175"/>
      <c r="J1944" s="184"/>
      <c r="K1944" s="175" t="s">
        <v>5328</v>
      </c>
      <c r="L1944" s="175"/>
      <c r="M1944" s="184"/>
      <c r="N1944" s="182" t="s">
        <v>5329</v>
      </c>
      <c r="O1944" s="182"/>
      <c r="P1944" s="184"/>
      <c r="Q1944" s="141" t="s">
        <v>5330</v>
      </c>
      <c r="R1944" s="184"/>
      <c r="S1944" s="173" t="s">
        <v>5331</v>
      </c>
      <c r="T1944" s="173"/>
      <c r="U1944" s="173"/>
      <c r="V1944" s="173"/>
      <c r="W1944" s="184"/>
      <c r="X1944" s="133"/>
      <c r="Y1944" s="133"/>
      <c r="AB1944" s="134" t="s">
        <v>9810</v>
      </c>
      <c r="AC1944" s="146" t="str" cm="1">
        <f t="array" ref="AC1944:AD1944">_xlfn.TEXTSPLIT(H1944,CHAR(10))</f>
        <v>社会福祉法人　勤医協福祉会</v>
      </c>
      <c r="AD1944" s="146" t="str">
        <v>勤医協むろらん訪問看護ステーション</v>
      </c>
      <c r="AE1944" s="146" t="s">
        <v>8125</v>
      </c>
      <c r="AF1944" s="134" t="s">
        <v>8793</v>
      </c>
      <c r="AG1944" s="134" t="str" cm="1">
        <f t="array" ref="AG1944">_xlfn.TEXTJOIN(",",TRUE,_xlfn._xlws.FILTER(市町村コード!$B$2:$B$186,ISNUMBER(SEARCH(市町村コード!$B$2:$B$186,K1944))))</f>
        <v>室蘭市</v>
      </c>
      <c r="AH1944" s="134" t="s">
        <v>6716</v>
      </c>
      <c r="AI1944" s="134" t="str">
        <f t="shared" si="60"/>
        <v xml:space="preserve">
室蘭市輪西町二丁目３番１７号</v>
      </c>
      <c r="AJ1944" s="134" t="str">
        <f t="shared" si="61"/>
        <v>〒050－0085</v>
      </c>
      <c r="AK1944" s="134" t="s">
        <v>7380</v>
      </c>
      <c r="AO1944" s="142" t="s">
        <v>5330</v>
      </c>
      <c r="AP1944" s="134" t="str" cm="1">
        <f t="array" ref="AP1944:AT1944">_xlfn.TEXTSPLIT(AO1944,CHAR(10))</f>
        <v>( 訪看23 )第    633 号</v>
      </c>
      <c r="AQ1944" s="134" t="str">
        <v>( 訪看25 )第    707 号</v>
      </c>
      <c r="AR1944" s="134" t="str">
        <v>( 訪ベⅠ１ )第    279 号</v>
      </c>
      <c r="AS1944" s="134" t="str">
        <v>( 訪ベⅠ１注 )第    290 号</v>
      </c>
      <c r="AT1944" s="134" t="str">
        <v>( 訪看40 )第    301 号</v>
      </c>
      <c r="BM1944" s="134" t="s">
        <v>14547</v>
      </c>
      <c r="BN1944" s="134" t="s">
        <v>14548</v>
      </c>
      <c r="BO1944" s="134" t="s">
        <v>14549</v>
      </c>
      <c r="BP1944" s="134" t="s">
        <v>14550</v>
      </c>
      <c r="BQ1944" s="134" t="s">
        <v>14551</v>
      </c>
    </row>
    <row r="1945" spans="1:73" ht="84" customHeight="1" thickBot="1">
      <c r="A1945" s="133"/>
      <c r="B1945" s="184"/>
      <c r="C1945" s="140" t="s">
        <v>5332</v>
      </c>
      <c r="D1945" s="184"/>
      <c r="E1945" s="174" t="s">
        <v>5333</v>
      </c>
      <c r="F1945" s="174"/>
      <c r="G1945" s="184"/>
      <c r="H1945" s="175" t="s">
        <v>5334</v>
      </c>
      <c r="I1945" s="175"/>
      <c r="J1945" s="184"/>
      <c r="K1945" s="175" t="s">
        <v>5335</v>
      </c>
      <c r="L1945" s="175"/>
      <c r="M1945" s="184"/>
      <c r="N1945" s="182" t="s">
        <v>5336</v>
      </c>
      <c r="O1945" s="182"/>
      <c r="P1945" s="184"/>
      <c r="Q1945" s="141" t="s">
        <v>5337</v>
      </c>
      <c r="R1945" s="184"/>
      <c r="S1945" s="173" t="s">
        <v>5338</v>
      </c>
      <c r="T1945" s="173"/>
      <c r="U1945" s="173"/>
      <c r="V1945" s="173"/>
      <c r="W1945" s="184"/>
      <c r="X1945" s="133"/>
      <c r="Y1945" s="133"/>
      <c r="AB1945" s="134" t="s">
        <v>9811</v>
      </c>
      <c r="AC1945" s="146" t="str" cm="1">
        <f t="array" ref="AC1945:AD1945">_xlfn.TEXTSPLIT(H1945,CHAR(10))</f>
        <v>ＳＯＭＰＯケア株式会社</v>
      </c>
      <c r="AD1945" s="146" t="str">
        <v>ＳＯＭＰＯケア室蘭寿訪問看護</v>
      </c>
      <c r="AE1945" s="146" t="s">
        <v>7621</v>
      </c>
      <c r="AF1945" s="134" t="s">
        <v>8794</v>
      </c>
      <c r="AG1945" s="134" t="str" cm="1">
        <f t="array" ref="AG1945">_xlfn.TEXTJOIN(",",TRUE,_xlfn._xlws.FILTER(市町村コード!$B$2:$B$186,ISNUMBER(SEARCH(市町村コード!$B$2:$B$186,K1945))))</f>
        <v>室蘭市</v>
      </c>
      <c r="AH1945" s="134" t="s">
        <v>6716</v>
      </c>
      <c r="AI1945" s="134" t="str">
        <f t="shared" si="60"/>
        <v xml:space="preserve">
室蘭市中島町３丁目４０－１１</v>
      </c>
      <c r="AJ1945" s="134" t="str">
        <f t="shared" si="61"/>
        <v>〒050－0074</v>
      </c>
      <c r="AK1945" s="134" t="s">
        <v>7381</v>
      </c>
      <c r="AO1945" s="142" t="s">
        <v>5337</v>
      </c>
      <c r="AP1945" s="134" t="str" cm="1">
        <f t="array" ref="AP1945:AV1945">_xlfn.TEXTSPLIT(AO1945,CHAR(10))</f>
        <v>( 訪看10 )第    774 号</v>
      </c>
      <c r="AQ1945" s="134" t="str">
        <v>( 訪看24 )第   1091 号</v>
      </c>
      <c r="AR1945" s="134" t="str">
        <v>( 訪看25 )第   1174 号</v>
      </c>
      <c r="AS1945" s="134" t="str">
        <v>( 訪看34 )第    137 号</v>
      </c>
      <c r="AT1945" s="134" t="str">
        <v>( 訪ベⅠ１ )第    330 号</v>
      </c>
      <c r="AU1945" s="134" t="str">
        <v>( 訪ベⅠ１注 )第    328 号</v>
      </c>
      <c r="AV1945" s="134" t="str">
        <v>( 訪看41 )第    264 号</v>
      </c>
      <c r="BM1945" s="134" t="s">
        <v>14552</v>
      </c>
      <c r="BN1945" s="134" t="s">
        <v>14553</v>
      </c>
      <c r="BO1945" s="134" t="s">
        <v>14554</v>
      </c>
      <c r="BP1945" s="134" t="s">
        <v>14555</v>
      </c>
      <c r="BQ1945" s="134" t="s">
        <v>14556</v>
      </c>
      <c r="BR1945" s="134" t="s">
        <v>14557</v>
      </c>
      <c r="BS1945" s="134" t="s">
        <v>14558</v>
      </c>
    </row>
    <row r="1946" spans="1:73" ht="102" customHeight="1" thickBot="1">
      <c r="A1946" s="133"/>
      <c r="B1946" s="184"/>
      <c r="C1946" s="140" t="s">
        <v>5339</v>
      </c>
      <c r="D1946" s="184"/>
      <c r="E1946" s="174" t="s">
        <v>5340</v>
      </c>
      <c r="F1946" s="174"/>
      <c r="G1946" s="184"/>
      <c r="H1946" s="175" t="s">
        <v>5341</v>
      </c>
      <c r="I1946" s="175"/>
      <c r="J1946" s="184"/>
      <c r="K1946" s="175" t="s">
        <v>5342</v>
      </c>
      <c r="L1946" s="175"/>
      <c r="M1946" s="184"/>
      <c r="N1946" s="182" t="s">
        <v>5343</v>
      </c>
      <c r="O1946" s="182"/>
      <c r="P1946" s="184"/>
      <c r="Q1946" s="141" t="s">
        <v>5344</v>
      </c>
      <c r="R1946" s="184"/>
      <c r="S1946" s="173" t="s">
        <v>5345</v>
      </c>
      <c r="T1946" s="173"/>
      <c r="U1946" s="173"/>
      <c r="V1946" s="173"/>
      <c r="W1946" s="184"/>
      <c r="X1946" s="133"/>
      <c r="Y1946" s="133"/>
      <c r="AB1946" s="134" t="s">
        <v>9812</v>
      </c>
      <c r="AC1946" s="146" t="str" cm="1">
        <f t="array" ref="AC1946:AD1946">_xlfn.TEXTSPLIT(H1946,CHAR(10))</f>
        <v>合同会社ＭＨＣ</v>
      </c>
      <c r="AD1946" s="146" t="str">
        <v>訪問看護ステーションまぐねっと</v>
      </c>
      <c r="AE1946" s="146" t="s">
        <v>8795</v>
      </c>
      <c r="AF1946" s="134" t="s">
        <v>8796</v>
      </c>
      <c r="AG1946" s="134" t="str" cm="1">
        <f t="array" ref="AG1946">_xlfn.TEXTJOIN(",",TRUE,_xlfn._xlws.FILTER(市町村コード!$B$2:$B$186,ISNUMBER(SEARCH(市町村コード!$B$2:$B$186,K1946))))</f>
        <v>室蘭市</v>
      </c>
      <c r="AH1946" s="134" t="s">
        <v>6716</v>
      </c>
      <c r="AI1946" s="134" t="str">
        <f t="shared" si="60"/>
        <v xml:space="preserve">
室蘭市中島町３丁目８－１５Ａ３　ｅ号室</v>
      </c>
      <c r="AJ1946" s="134" t="str">
        <f t="shared" si="61"/>
        <v>〒050－0074</v>
      </c>
      <c r="AK1946" s="134" t="s">
        <v>7381</v>
      </c>
      <c r="AO1946" s="142" t="s">
        <v>5344</v>
      </c>
      <c r="AP1946" s="134" t="str" cm="1">
        <f t="array" ref="AP1946:AX1946">_xlfn.TEXTSPLIT(AO1946,CHAR(10))</f>
        <v>( 訪看10 )第    600 号</v>
      </c>
      <c r="AQ1946" s="134" t="str">
        <v>( 訪看23 )第    889 号</v>
      </c>
      <c r="AR1946" s="134" t="str">
        <v>( 訪看25 )第    961 号</v>
      </c>
      <c r="AS1946" s="134" t="str">
        <v>( 訪看27 )第    299 号</v>
      </c>
      <c r="AT1946" s="134" t="str">
        <v>( 訪看28 )第    198 号</v>
      </c>
      <c r="AU1946" s="134" t="str">
        <v>( 訪看34 )第     91 号</v>
      </c>
      <c r="AV1946" s="134" t="str">
        <v>( 訪ベⅠ１ )第    544 号</v>
      </c>
      <c r="AW1946" s="134" t="str">
        <v>( 訪ベⅠ１注 )第    239 号</v>
      </c>
      <c r="AX1946" s="134" t="str">
        <v>( 訪看40 )第    601 号</v>
      </c>
      <c r="BM1946" s="134" t="s">
        <v>14559</v>
      </c>
      <c r="BN1946" s="134" t="s">
        <v>14560</v>
      </c>
      <c r="BO1946" s="134" t="s">
        <v>14561</v>
      </c>
      <c r="BP1946" s="134" t="s">
        <v>14562</v>
      </c>
      <c r="BQ1946" s="134" t="s">
        <v>14563</v>
      </c>
      <c r="BR1946" s="134" t="s">
        <v>14564</v>
      </c>
      <c r="BS1946" s="134" t="s">
        <v>14565</v>
      </c>
      <c r="BT1946" s="134" t="s">
        <v>14566</v>
      </c>
      <c r="BU1946" s="134" t="s">
        <v>14567</v>
      </c>
    </row>
    <row r="1947" spans="1:73" ht="12.95" customHeight="1" thickBot="1">
      <c r="A1947" s="133"/>
      <c r="B1947" s="184"/>
      <c r="C1947" s="133"/>
      <c r="D1947" s="184"/>
      <c r="E1947" s="133"/>
      <c r="F1947" s="133"/>
      <c r="G1947" s="184"/>
      <c r="H1947" s="133"/>
      <c r="I1947" s="133"/>
      <c r="J1947" s="184"/>
      <c r="K1947" s="133"/>
      <c r="L1947" s="133"/>
      <c r="M1947" s="184"/>
      <c r="N1947" s="133"/>
      <c r="O1947" s="133"/>
      <c r="P1947" s="184"/>
      <c r="Q1947" s="133"/>
      <c r="R1947" s="184"/>
      <c r="S1947" s="133"/>
      <c r="T1947" s="133"/>
      <c r="U1947" s="133"/>
      <c r="V1947" s="133"/>
      <c r="W1947" s="184"/>
      <c r="X1947" s="133"/>
      <c r="Y1947" s="133"/>
      <c r="AB1947" s="134" t="s">
        <v>6911</v>
      </c>
      <c r="AC1947" s="146" t="e" cm="1">
        <f t="array" ref="AC1947">_xlfn.TEXTSPLIT(H1947,CHAR(10))</f>
        <v>#VALUE!</v>
      </c>
      <c r="AD1947" s="146"/>
      <c r="AE1947" s="146" t="e">
        <v>#VALUE!</v>
      </c>
      <c r="AG1947" s="134" t="e" cm="1" vm="1">
        <f t="array" ref="AG1947">_xlfn.TEXTJOIN(",",TRUE,_xlfn._xlws.FILTER(市町村コード!$B$2:$B$186,ISNUMBER(SEARCH(市町村コード!$B$2:$B$186,K1947))))</f>
        <v>#VALUE!</v>
      </c>
      <c r="AH1947" s="134" t="e" vm="1">
        <v>#VALUE!</v>
      </c>
      <c r="AI1947" s="134" t="str">
        <f t="shared" si="60"/>
        <v/>
      </c>
      <c r="AJ1947" s="134" t="str">
        <f t="shared" si="61"/>
        <v/>
      </c>
      <c r="AK1947" s="134" t="s">
        <v>6911</v>
      </c>
      <c r="AO1947" s="133"/>
      <c r="AP1947" s="134" t="e" cm="1">
        <f t="array" ref="AP1947">_xlfn.TEXTSPLIT(AO1947,CHAR(10))</f>
        <v>#VALUE!</v>
      </c>
      <c r="BM1947" s="134" t="e">
        <v>#VALUE!</v>
      </c>
    </row>
    <row r="1948" spans="1:73" ht="0.95" customHeight="1">
      <c r="A1948" s="133"/>
      <c r="B1948" s="183"/>
      <c r="C1948" s="183"/>
      <c r="D1948" s="183"/>
      <c r="E1948" s="183"/>
      <c r="F1948" s="183"/>
      <c r="G1948" s="183"/>
      <c r="H1948" s="183"/>
      <c r="I1948" s="183"/>
      <c r="J1948" s="183"/>
      <c r="K1948" s="183"/>
      <c r="L1948" s="183"/>
      <c r="M1948" s="183"/>
      <c r="N1948" s="183"/>
      <c r="O1948" s="183"/>
      <c r="P1948" s="183"/>
      <c r="Q1948" s="183"/>
      <c r="R1948" s="183"/>
      <c r="S1948" s="183"/>
      <c r="T1948" s="183"/>
      <c r="U1948" s="183"/>
      <c r="V1948" s="183"/>
      <c r="W1948" s="133"/>
      <c r="X1948" s="133"/>
      <c r="Y1948" s="133"/>
      <c r="AB1948" s="134" t="s">
        <v>6911</v>
      </c>
      <c r="AC1948" s="146" t="e" cm="1">
        <f t="array" ref="AC1948">_xlfn.TEXTSPLIT(H1948,CHAR(10))</f>
        <v>#VALUE!</v>
      </c>
      <c r="AD1948" s="146"/>
      <c r="AE1948" s="146" t="e">
        <v>#VALUE!</v>
      </c>
      <c r="AG1948" s="134" t="e" cm="1" vm="1">
        <f t="array" ref="AG1948">_xlfn.TEXTJOIN(",",TRUE,_xlfn._xlws.FILTER(市町村コード!$B$2:$B$186,ISNUMBER(SEARCH(市町村コード!$B$2:$B$186,K1948))))</f>
        <v>#VALUE!</v>
      </c>
      <c r="AH1948" s="134" t="e" vm="1">
        <v>#VALUE!</v>
      </c>
      <c r="AI1948" s="134" t="str">
        <f t="shared" si="60"/>
        <v/>
      </c>
      <c r="AJ1948" s="134" t="str">
        <f t="shared" si="61"/>
        <v/>
      </c>
      <c r="AK1948" s="134" t="s">
        <v>6911</v>
      </c>
      <c r="AP1948" s="134" t="e" cm="1">
        <f t="array" ref="AP1948">_xlfn.TEXTSPLIT(AO1948,CHAR(10))</f>
        <v>#VALUE!</v>
      </c>
      <c r="BM1948" s="134" t="e">
        <v>#VALUE!</v>
      </c>
    </row>
    <row r="1949" spans="1:73" ht="60" customHeight="1">
      <c r="A1949" s="133"/>
      <c r="B1949" s="133"/>
      <c r="C1949" s="133"/>
      <c r="D1949" s="133"/>
      <c r="E1949" s="133"/>
      <c r="F1949" s="133"/>
      <c r="G1949" s="133"/>
      <c r="H1949" s="133"/>
      <c r="I1949" s="133"/>
      <c r="J1949" s="133"/>
      <c r="K1949" s="133"/>
      <c r="L1949" s="133"/>
      <c r="M1949" s="133"/>
      <c r="N1949" s="133"/>
      <c r="O1949" s="133"/>
      <c r="P1949" s="133"/>
      <c r="Q1949" s="133"/>
      <c r="R1949" s="133"/>
      <c r="S1949" s="133"/>
      <c r="T1949" s="133"/>
      <c r="U1949" s="133"/>
      <c r="V1949" s="133"/>
      <c r="W1949" s="133"/>
      <c r="X1949" s="133"/>
      <c r="Y1949" s="133"/>
      <c r="AB1949" s="134" t="s">
        <v>6911</v>
      </c>
      <c r="AC1949" s="146" t="e" cm="1">
        <f t="array" ref="AC1949">_xlfn.TEXTSPLIT(H1949,CHAR(10))</f>
        <v>#VALUE!</v>
      </c>
      <c r="AD1949" s="146"/>
      <c r="AE1949" s="146" t="e">
        <v>#VALUE!</v>
      </c>
      <c r="AG1949" s="134" t="e" cm="1" vm="1">
        <f t="array" ref="AG1949">_xlfn.TEXTJOIN(",",TRUE,_xlfn._xlws.FILTER(市町村コード!$B$2:$B$186,ISNUMBER(SEARCH(市町村コード!$B$2:$B$186,K1949))))</f>
        <v>#VALUE!</v>
      </c>
      <c r="AH1949" s="134" t="e" vm="1">
        <v>#VALUE!</v>
      </c>
      <c r="AI1949" s="134" t="str">
        <f t="shared" si="60"/>
        <v/>
      </c>
      <c r="AJ1949" s="134" t="str">
        <f t="shared" si="61"/>
        <v/>
      </c>
      <c r="AK1949" s="134" t="s">
        <v>6911</v>
      </c>
      <c r="AO1949" s="133"/>
      <c r="AP1949" s="134" t="e" cm="1">
        <f t="array" ref="AP1949">_xlfn.TEXTSPLIT(AO1949,CHAR(10))</f>
        <v>#VALUE!</v>
      </c>
      <c r="BM1949" s="134" t="e">
        <v>#VALUE!</v>
      </c>
    </row>
    <row r="1950" spans="1:73" ht="12" customHeight="1">
      <c r="A1950" s="133"/>
      <c r="B1950" s="133"/>
      <c r="C1950" s="133"/>
      <c r="D1950" s="133"/>
      <c r="E1950" s="133"/>
      <c r="F1950" s="133"/>
      <c r="G1950" s="133"/>
      <c r="H1950" s="133"/>
      <c r="I1950" s="133"/>
      <c r="J1950" s="133"/>
      <c r="K1950" s="133"/>
      <c r="L1950" s="133"/>
      <c r="M1950" s="133"/>
      <c r="N1950" s="133"/>
      <c r="O1950" s="133"/>
      <c r="P1950" s="133"/>
      <c r="Q1950" s="133"/>
      <c r="R1950" s="133"/>
      <c r="S1950" s="133"/>
      <c r="T1950" s="133"/>
      <c r="U1950" s="133"/>
      <c r="V1950" s="133"/>
      <c r="W1950" s="133"/>
      <c r="X1950" s="133"/>
      <c r="Y1950" s="133"/>
      <c r="AB1950" s="134" t="s">
        <v>6911</v>
      </c>
      <c r="AC1950" s="146" t="e" cm="1">
        <f t="array" ref="AC1950">_xlfn.TEXTSPLIT(H1950,CHAR(10))</f>
        <v>#VALUE!</v>
      </c>
      <c r="AD1950" s="146"/>
      <c r="AE1950" s="146" t="e">
        <v>#VALUE!</v>
      </c>
      <c r="AG1950" s="134" t="e" cm="1" vm="1">
        <f t="array" ref="AG1950">_xlfn.TEXTJOIN(",",TRUE,_xlfn._xlws.FILTER(市町村コード!$B$2:$B$186,ISNUMBER(SEARCH(市町村コード!$B$2:$B$186,K1950))))</f>
        <v>#VALUE!</v>
      </c>
      <c r="AH1950" s="134" t="e" vm="1">
        <v>#VALUE!</v>
      </c>
      <c r="AI1950" s="134" t="str">
        <f t="shared" si="60"/>
        <v/>
      </c>
      <c r="AJ1950" s="134" t="str">
        <f t="shared" si="61"/>
        <v/>
      </c>
      <c r="AK1950" s="134" t="s">
        <v>6911</v>
      </c>
      <c r="AO1950" s="133"/>
      <c r="AP1950" s="134" t="e" cm="1">
        <f t="array" ref="AP1950">_xlfn.TEXTSPLIT(AO1950,CHAR(10))</f>
        <v>#VALUE!</v>
      </c>
      <c r="BM1950" s="134" t="e">
        <v>#VALUE!</v>
      </c>
    </row>
    <row r="1951" spans="1:73" ht="8.1" customHeight="1">
      <c r="A1951" s="133"/>
      <c r="B1951" s="133"/>
      <c r="C1951" s="133"/>
      <c r="D1951" s="133"/>
      <c r="E1951" s="133"/>
      <c r="F1951" s="133"/>
      <c r="G1951" s="133"/>
      <c r="H1951" s="133"/>
      <c r="I1951" s="178" t="s">
        <v>476</v>
      </c>
      <c r="J1951" s="178"/>
      <c r="K1951" s="178"/>
      <c r="L1951" s="133"/>
      <c r="M1951" s="133"/>
      <c r="N1951" s="133"/>
      <c r="O1951" s="133"/>
      <c r="P1951" s="133"/>
      <c r="Q1951" s="133"/>
      <c r="R1951" s="133"/>
      <c r="S1951" s="133"/>
      <c r="T1951" s="133"/>
      <c r="U1951" s="133"/>
      <c r="V1951" s="133"/>
      <c r="W1951" s="133"/>
      <c r="X1951" s="133"/>
      <c r="Y1951" s="133"/>
      <c r="AB1951" s="134" t="s">
        <v>6911</v>
      </c>
      <c r="AC1951" s="146" t="e" cm="1">
        <f t="array" ref="AC1951">_xlfn.TEXTSPLIT(H1951,CHAR(10))</f>
        <v>#VALUE!</v>
      </c>
      <c r="AD1951" s="146"/>
      <c r="AE1951" s="146" t="e">
        <v>#VALUE!</v>
      </c>
      <c r="AG1951" s="134" t="e" cm="1" vm="1">
        <f t="array" ref="AG1951">_xlfn.TEXTJOIN(",",TRUE,_xlfn._xlws.FILTER(市町村コード!$B$2:$B$186,ISNUMBER(SEARCH(市町村コード!$B$2:$B$186,K1951))))</f>
        <v>#VALUE!</v>
      </c>
      <c r="AH1951" s="134" t="e" vm="1">
        <v>#VALUE!</v>
      </c>
      <c r="AI1951" s="134" t="str">
        <f t="shared" si="60"/>
        <v/>
      </c>
      <c r="AJ1951" s="134" t="str">
        <f t="shared" si="61"/>
        <v/>
      </c>
      <c r="AK1951" s="134" t="s">
        <v>6911</v>
      </c>
      <c r="AO1951" s="133"/>
      <c r="AP1951" s="134" t="e" cm="1">
        <f t="array" ref="AP1951">_xlfn.TEXTSPLIT(AO1951,CHAR(10))</f>
        <v>#VALUE!</v>
      </c>
      <c r="BM1951" s="134" t="e">
        <v>#VALUE!</v>
      </c>
    </row>
    <row r="1952" spans="1:73" ht="12" customHeight="1">
      <c r="A1952" s="133"/>
      <c r="B1952" s="179"/>
      <c r="C1952" s="179"/>
      <c r="D1952" s="179"/>
      <c r="E1952" s="179"/>
      <c r="F1952" s="133"/>
      <c r="G1952" s="133"/>
      <c r="H1952" s="133"/>
      <c r="I1952" s="178"/>
      <c r="J1952" s="178"/>
      <c r="K1952" s="178"/>
      <c r="L1952" s="133"/>
      <c r="M1952" s="133"/>
      <c r="N1952" s="133"/>
      <c r="O1952" s="133"/>
      <c r="P1952" s="133"/>
      <c r="Q1952" s="133"/>
      <c r="R1952" s="133"/>
      <c r="S1952" s="133"/>
      <c r="T1952" s="133"/>
      <c r="U1952" s="133"/>
      <c r="V1952" s="133"/>
      <c r="W1952" s="133"/>
      <c r="X1952" s="133"/>
      <c r="Y1952" s="133"/>
      <c r="AB1952" s="134" t="s">
        <v>6911</v>
      </c>
      <c r="AC1952" s="146" t="e" cm="1">
        <f t="array" ref="AC1952">_xlfn.TEXTSPLIT(H1952,CHAR(10))</f>
        <v>#VALUE!</v>
      </c>
      <c r="AD1952" s="146"/>
      <c r="AE1952" s="146" t="e">
        <v>#VALUE!</v>
      </c>
      <c r="AG1952" s="134" t="e" cm="1" vm="1">
        <f t="array" ref="AG1952">_xlfn.TEXTJOIN(",",TRUE,_xlfn._xlws.FILTER(市町村コード!$B$2:$B$186,ISNUMBER(SEARCH(市町村コード!$B$2:$B$186,K1952))))</f>
        <v>#VALUE!</v>
      </c>
      <c r="AH1952" s="134" t="e" vm="1">
        <v>#VALUE!</v>
      </c>
      <c r="AI1952" s="134" t="str">
        <f t="shared" si="60"/>
        <v/>
      </c>
      <c r="AJ1952" s="134" t="str">
        <f t="shared" si="61"/>
        <v/>
      </c>
      <c r="AK1952" s="134" t="s">
        <v>6911</v>
      </c>
      <c r="AO1952" s="133"/>
      <c r="AP1952" s="134" t="e" cm="1">
        <f t="array" ref="AP1952">_xlfn.TEXTSPLIT(AO1952,CHAR(10))</f>
        <v>#VALUE!</v>
      </c>
      <c r="BM1952" s="134" t="e">
        <v>#VALUE!</v>
      </c>
    </row>
    <row r="1953" spans="1:74" ht="14.1" customHeight="1">
      <c r="A1953" s="133"/>
      <c r="B1953" s="133"/>
      <c r="C1953" s="180" t="s">
        <v>477</v>
      </c>
      <c r="D1953" s="180"/>
      <c r="E1953" s="180"/>
      <c r="F1953" s="180"/>
      <c r="G1953" s="180"/>
      <c r="H1953" s="180"/>
      <c r="I1953" s="180"/>
      <c r="J1953" s="180"/>
      <c r="K1953" s="180"/>
      <c r="L1953" s="133"/>
      <c r="M1953" s="133"/>
      <c r="N1953" s="133"/>
      <c r="O1953" s="181" t="s">
        <v>478</v>
      </c>
      <c r="P1953" s="181"/>
      <c r="Q1953" s="181"/>
      <c r="R1953" s="181"/>
      <c r="S1953" s="181"/>
      <c r="T1953" s="135" t="s">
        <v>1349</v>
      </c>
      <c r="U1953" s="136" t="s">
        <v>480</v>
      </c>
      <c r="V1953" s="133"/>
      <c r="W1953" s="133"/>
      <c r="X1953" s="133"/>
      <c r="Y1953" s="133"/>
      <c r="AB1953" s="134" t="s">
        <v>6911</v>
      </c>
      <c r="AC1953" s="146" t="e" cm="1">
        <f t="array" ref="AC1953">_xlfn.TEXTSPLIT(H1953,CHAR(10))</f>
        <v>#VALUE!</v>
      </c>
      <c r="AD1953" s="146"/>
      <c r="AE1953" s="146" t="e">
        <v>#VALUE!</v>
      </c>
      <c r="AG1953" s="134" t="e" cm="1" vm="1">
        <f t="array" ref="AG1953">_xlfn.TEXTJOIN(",",TRUE,_xlfn._xlws.FILTER(市町村コード!$B$2:$B$186,ISNUMBER(SEARCH(市町村コード!$B$2:$B$186,K1953))))</f>
        <v>#VALUE!</v>
      </c>
      <c r="AH1953" s="134" t="e" vm="1">
        <v>#VALUE!</v>
      </c>
      <c r="AI1953" s="134" t="str">
        <f t="shared" si="60"/>
        <v/>
      </c>
      <c r="AJ1953" s="134" t="str">
        <f t="shared" si="61"/>
        <v/>
      </c>
      <c r="AK1953" s="134" t="s">
        <v>6911</v>
      </c>
      <c r="AP1953" s="134" t="e" cm="1">
        <f t="array" ref="AP1953">_xlfn.TEXTSPLIT(AO1953,CHAR(10))</f>
        <v>#VALUE!</v>
      </c>
      <c r="BM1953" s="134" t="e">
        <v>#VALUE!</v>
      </c>
    </row>
    <row r="1954" spans="1:74" ht="0.95" customHeight="1" thickBot="1">
      <c r="A1954" s="133"/>
      <c r="B1954" s="133"/>
      <c r="C1954" s="133"/>
      <c r="D1954" s="133"/>
      <c r="E1954" s="133"/>
      <c r="F1954" s="133"/>
      <c r="G1954" s="133"/>
      <c r="H1954" s="133"/>
      <c r="I1954" s="133"/>
      <c r="J1954" s="133"/>
      <c r="K1954" s="133"/>
      <c r="L1954" s="133"/>
      <c r="M1954" s="133"/>
      <c r="N1954" s="133"/>
      <c r="O1954" s="133"/>
      <c r="P1954" s="133"/>
      <c r="Q1954" s="133"/>
      <c r="R1954" s="133"/>
      <c r="S1954" s="133"/>
      <c r="T1954" s="133"/>
      <c r="U1954" s="133"/>
      <c r="V1954" s="133"/>
      <c r="W1954" s="133"/>
      <c r="X1954" s="133"/>
      <c r="Y1954" s="133"/>
      <c r="AB1954" s="134" t="s">
        <v>6911</v>
      </c>
      <c r="AC1954" s="146" t="e" cm="1">
        <f t="array" ref="AC1954">_xlfn.TEXTSPLIT(H1954,CHAR(10))</f>
        <v>#VALUE!</v>
      </c>
      <c r="AD1954" s="146"/>
      <c r="AE1954" s="146" t="e">
        <v>#VALUE!</v>
      </c>
      <c r="AG1954" s="134" t="e" cm="1" vm="1">
        <f t="array" ref="AG1954">_xlfn.TEXTJOIN(",",TRUE,_xlfn._xlws.FILTER(市町村コード!$B$2:$B$186,ISNUMBER(SEARCH(市町村コード!$B$2:$B$186,K1954))))</f>
        <v>#VALUE!</v>
      </c>
      <c r="AH1954" s="134" t="e" vm="1">
        <v>#VALUE!</v>
      </c>
      <c r="AI1954" s="134" t="str">
        <f t="shared" si="60"/>
        <v/>
      </c>
      <c r="AJ1954" s="134" t="str">
        <f t="shared" si="61"/>
        <v/>
      </c>
      <c r="AK1954" s="134" t="s">
        <v>6911</v>
      </c>
      <c r="AO1954" s="133"/>
      <c r="AP1954" s="134" t="e" cm="1">
        <f t="array" ref="AP1954">_xlfn.TEXTSPLIT(AO1954,CHAR(10))</f>
        <v>#VALUE!</v>
      </c>
      <c r="BM1954" s="134" t="e">
        <v>#VALUE!</v>
      </c>
    </row>
    <row r="1955" spans="1:74" ht="0.95" customHeight="1">
      <c r="A1955" s="133"/>
      <c r="B1955" s="176"/>
      <c r="C1955" s="176"/>
      <c r="D1955" s="176"/>
      <c r="E1955" s="176"/>
      <c r="F1955" s="176"/>
      <c r="G1955" s="176"/>
      <c r="H1955" s="176"/>
      <c r="I1955" s="176"/>
      <c r="J1955" s="176"/>
      <c r="K1955" s="176"/>
      <c r="L1955" s="176"/>
      <c r="M1955" s="176"/>
      <c r="N1955" s="176"/>
      <c r="O1955" s="176"/>
      <c r="P1955" s="176"/>
      <c r="Q1955" s="176"/>
      <c r="R1955" s="176"/>
      <c r="S1955" s="176"/>
      <c r="T1955" s="176"/>
      <c r="U1955" s="176"/>
      <c r="V1955" s="176"/>
      <c r="W1955" s="176"/>
      <c r="X1955" s="133"/>
      <c r="Y1955" s="133"/>
      <c r="AB1955" s="134" t="s">
        <v>6911</v>
      </c>
      <c r="AC1955" s="146" t="e" cm="1">
        <f t="array" ref="AC1955">_xlfn.TEXTSPLIT(H1955,CHAR(10))</f>
        <v>#VALUE!</v>
      </c>
      <c r="AD1955" s="146"/>
      <c r="AE1955" s="146" t="e">
        <v>#VALUE!</v>
      </c>
      <c r="AG1955" s="134" t="e" cm="1" vm="1">
        <f t="array" ref="AG1955">_xlfn.TEXTJOIN(",",TRUE,_xlfn._xlws.FILTER(市町村コード!$B$2:$B$186,ISNUMBER(SEARCH(市町村コード!$B$2:$B$186,K1955))))</f>
        <v>#VALUE!</v>
      </c>
      <c r="AH1955" s="134" t="e" vm="1">
        <v>#VALUE!</v>
      </c>
      <c r="AI1955" s="134" t="str">
        <f t="shared" si="60"/>
        <v/>
      </c>
      <c r="AJ1955" s="134" t="str">
        <f t="shared" si="61"/>
        <v/>
      </c>
      <c r="AK1955" s="134" t="s">
        <v>6911</v>
      </c>
      <c r="AP1955" s="134" t="e" cm="1">
        <f t="array" ref="AP1955">_xlfn.TEXTSPLIT(AO1955,CHAR(10))</f>
        <v>#VALUE!</v>
      </c>
      <c r="BM1955" s="134" t="e">
        <v>#VALUE!</v>
      </c>
    </row>
    <row r="1956" spans="1:74" ht="15.95" customHeight="1" thickBot="1">
      <c r="A1956" s="133"/>
      <c r="B1956" s="137"/>
      <c r="C1956" s="138" t="s">
        <v>481</v>
      </c>
      <c r="D1956" s="137"/>
      <c r="E1956" s="177" t="s">
        <v>482</v>
      </c>
      <c r="F1956" s="177"/>
      <c r="G1956" s="137"/>
      <c r="H1956" s="177" t="s">
        <v>483</v>
      </c>
      <c r="I1956" s="177"/>
      <c r="J1956" s="137"/>
      <c r="K1956" s="177" t="s">
        <v>484</v>
      </c>
      <c r="L1956" s="177"/>
      <c r="M1956" s="137"/>
      <c r="N1956" s="177" t="s">
        <v>485</v>
      </c>
      <c r="O1956" s="177"/>
      <c r="P1956" s="137"/>
      <c r="Q1956" s="139" t="s">
        <v>486</v>
      </c>
      <c r="R1956" s="137"/>
      <c r="S1956" s="177" t="s">
        <v>487</v>
      </c>
      <c r="T1956" s="177"/>
      <c r="U1956" s="177"/>
      <c r="V1956" s="177"/>
      <c r="W1956" s="137"/>
      <c r="X1956" s="133"/>
      <c r="Y1956" s="133"/>
      <c r="AB1956" s="134" t="s">
        <v>482</v>
      </c>
      <c r="AC1956" s="146" t="str" cm="1">
        <f t="array" ref="AC1956">_xlfn.TEXTSPLIT(H1956,CHAR(10))</f>
        <v>事業者名/事業所名</v>
      </c>
      <c r="AD1956" s="146"/>
      <c r="AE1956" s="146" t="s">
        <v>483</v>
      </c>
      <c r="AG1956" s="134" t="e" cm="1" vm="1">
        <f t="array" ref="AG1956">_xlfn.TEXTJOIN(",",TRUE,_xlfn._xlws.FILTER(市町村コード!$B$2:$B$186,ISNUMBER(SEARCH(市町村コード!$B$2:$B$186,K1956))))</f>
        <v>#VALUE!</v>
      </c>
      <c r="AH1956" s="134" t="e" vm="1">
        <v>#VALUE!</v>
      </c>
      <c r="AI1956" s="134" t="str">
        <f t="shared" si="60"/>
        <v/>
      </c>
      <c r="AJ1956" s="134" t="str">
        <f t="shared" si="61"/>
        <v>事業所所在地</v>
      </c>
      <c r="AK1956" s="134" t="s">
        <v>484</v>
      </c>
      <c r="AO1956" s="139" t="s">
        <v>486</v>
      </c>
      <c r="AP1956" s="134" t="str" cm="1">
        <f t="array" ref="AP1956">_xlfn.TEXTSPLIT(AO1956,CHAR(10))</f>
        <v>受理番号</v>
      </c>
      <c r="BM1956" s="134" t="s">
        <v>486</v>
      </c>
    </row>
    <row r="1957" spans="1:74" ht="66" customHeight="1" thickBot="1">
      <c r="A1957" s="133"/>
      <c r="B1957" s="184"/>
      <c r="C1957" s="140" t="s">
        <v>5346</v>
      </c>
      <c r="D1957" s="184"/>
      <c r="E1957" s="174" t="s">
        <v>5347</v>
      </c>
      <c r="F1957" s="174"/>
      <c r="G1957" s="184"/>
      <c r="H1957" s="175" t="s">
        <v>5348</v>
      </c>
      <c r="I1957" s="175"/>
      <c r="J1957" s="184"/>
      <c r="K1957" s="175" t="s">
        <v>5349</v>
      </c>
      <c r="L1957" s="175"/>
      <c r="M1957" s="184"/>
      <c r="N1957" s="182" t="s">
        <v>5350</v>
      </c>
      <c r="O1957" s="182"/>
      <c r="P1957" s="184"/>
      <c r="Q1957" s="141" t="s">
        <v>5351</v>
      </c>
      <c r="R1957" s="184"/>
      <c r="S1957" s="173" t="s">
        <v>5352</v>
      </c>
      <c r="T1957" s="173"/>
      <c r="U1957" s="173"/>
      <c r="V1957" s="173"/>
      <c r="W1957" s="184"/>
      <c r="X1957" s="133"/>
      <c r="Y1957" s="133"/>
      <c r="AB1957" s="134" t="s">
        <v>9813</v>
      </c>
      <c r="AC1957" s="146" t="str" cm="1">
        <f t="array" ref="AC1957:AD1957">_xlfn.TEXTSPLIT(H1957,CHAR(10))</f>
        <v>医療法人登別すずらん病院</v>
      </c>
      <c r="AD1957" s="146" t="str">
        <v>医療法人登別すずらん病院　訪問看護ステーションすずらん</v>
      </c>
      <c r="AE1957" s="146" t="s">
        <v>8797</v>
      </c>
      <c r="AF1957" s="134" t="s">
        <v>8798</v>
      </c>
      <c r="AG1957" s="134" t="str" cm="1">
        <f t="array" ref="AG1957">_xlfn.TEXTJOIN(",",TRUE,_xlfn._xlws.FILTER(市町村コード!$B$2:$B$186,ISNUMBER(SEARCH(市町村コード!$B$2:$B$186,K1957))))</f>
        <v>登別市</v>
      </c>
      <c r="AH1957" s="134" t="s">
        <v>6742</v>
      </c>
      <c r="AI1957" s="134" t="str">
        <f t="shared" si="60"/>
        <v xml:space="preserve">
登別市青葉町３４番地９</v>
      </c>
      <c r="AJ1957" s="134" t="str">
        <f t="shared" si="61"/>
        <v>〒059－0027</v>
      </c>
      <c r="AK1957" s="134" t="s">
        <v>7382</v>
      </c>
      <c r="AO1957" s="142" t="s">
        <v>5351</v>
      </c>
      <c r="AP1957" s="134" t="str" cm="1">
        <f t="array" ref="AP1957:AT1957">_xlfn.TEXTSPLIT(AO1957,CHAR(10))</f>
        <v>( 訪看10 )第    606 号</v>
      </c>
      <c r="AQ1957" s="134" t="str">
        <v>( 訪看34 )第    259 号</v>
      </c>
      <c r="AR1957" s="134" t="str">
        <v>( 訪ベⅠ１ )第    138 号</v>
      </c>
      <c r="AS1957" s="134" t="str">
        <v>( 訪ベⅠ１注 )第     82 号</v>
      </c>
      <c r="AT1957" s="134" t="str">
        <v>( 訪看40 )第    637 号</v>
      </c>
      <c r="BM1957" s="134" t="s">
        <v>14568</v>
      </c>
      <c r="BN1957" s="134" t="s">
        <v>14569</v>
      </c>
      <c r="BO1957" s="134" t="s">
        <v>14570</v>
      </c>
      <c r="BP1957" s="134" t="s">
        <v>14571</v>
      </c>
      <c r="BQ1957" s="134" t="s">
        <v>14572</v>
      </c>
    </row>
    <row r="1958" spans="1:74" ht="57" customHeight="1" thickBot="1">
      <c r="A1958" s="133"/>
      <c r="B1958" s="184"/>
      <c r="C1958" s="140" t="s">
        <v>5353</v>
      </c>
      <c r="D1958" s="184"/>
      <c r="E1958" s="174" t="s">
        <v>5354</v>
      </c>
      <c r="F1958" s="174"/>
      <c r="G1958" s="184"/>
      <c r="H1958" s="175" t="s">
        <v>5355</v>
      </c>
      <c r="I1958" s="175"/>
      <c r="J1958" s="184"/>
      <c r="K1958" s="175" t="s">
        <v>5356</v>
      </c>
      <c r="L1958" s="175"/>
      <c r="M1958" s="184"/>
      <c r="N1958" s="182" t="s">
        <v>5357</v>
      </c>
      <c r="O1958" s="182"/>
      <c r="P1958" s="184"/>
      <c r="Q1958" s="141" t="s">
        <v>5358</v>
      </c>
      <c r="R1958" s="184"/>
      <c r="S1958" s="173" t="s">
        <v>5359</v>
      </c>
      <c r="T1958" s="173"/>
      <c r="U1958" s="173"/>
      <c r="V1958" s="173"/>
      <c r="W1958" s="184"/>
      <c r="X1958" s="133"/>
      <c r="Y1958" s="133"/>
      <c r="AB1958" s="134" t="s">
        <v>9814</v>
      </c>
      <c r="AC1958" s="146" t="str" cm="1">
        <f t="array" ref="AC1958:AD1958">_xlfn.TEXTSPLIT(H1958,CHAR(10))</f>
        <v>株式会社　由希</v>
      </c>
      <c r="AD1958" s="146" t="str">
        <v>訪問看護ステーション希</v>
      </c>
      <c r="AE1958" s="146" t="s">
        <v>8799</v>
      </c>
      <c r="AF1958" s="134" t="s">
        <v>8800</v>
      </c>
      <c r="AG1958" s="134" t="str" cm="1">
        <f t="array" ref="AG1958">_xlfn.TEXTJOIN(",",TRUE,_xlfn._xlws.FILTER(市町村コード!$B$2:$B$186,ISNUMBER(SEARCH(市町村コード!$B$2:$B$186,K1958))))</f>
        <v>室蘭市</v>
      </c>
      <c r="AH1958" s="134" t="s">
        <v>6716</v>
      </c>
      <c r="AI1958" s="134" t="str">
        <f t="shared" si="60"/>
        <v xml:space="preserve">
室蘭市白鳥台５丁目１番１０号</v>
      </c>
      <c r="AJ1958" s="134" t="str">
        <f t="shared" si="61"/>
        <v>〒050－0054</v>
      </c>
      <c r="AK1958" s="134" t="s">
        <v>7383</v>
      </c>
      <c r="AO1958" s="142" t="s">
        <v>5358</v>
      </c>
      <c r="AP1958" s="134" t="str" cm="1">
        <f t="array" ref="AP1958:AT1958">_xlfn.TEXTSPLIT(AO1958,CHAR(10))</f>
        <v>( 訪看24 )第    977 号</v>
      </c>
      <c r="AQ1958" s="134" t="str">
        <v>( 訪看25 )第   1049 号</v>
      </c>
      <c r="AR1958" s="134" t="str">
        <v>( 訪看34 )第    429 号</v>
      </c>
      <c r="AS1958" s="134" t="str">
        <v>( 訪ベⅠ１ )第    598 号</v>
      </c>
      <c r="AT1958" s="134" t="str">
        <v>( 訪看41 )第    131 号</v>
      </c>
      <c r="BM1958" s="134" t="s">
        <v>14573</v>
      </c>
      <c r="BN1958" s="134" t="s">
        <v>14574</v>
      </c>
      <c r="BO1958" s="134" t="s">
        <v>14575</v>
      </c>
      <c r="BP1958" s="134" t="s">
        <v>14576</v>
      </c>
      <c r="BQ1958" s="134" t="s">
        <v>14577</v>
      </c>
    </row>
    <row r="1959" spans="1:74" ht="111" customHeight="1" thickBot="1">
      <c r="A1959" s="133"/>
      <c r="B1959" s="184"/>
      <c r="C1959" s="140" t="s">
        <v>5360</v>
      </c>
      <c r="D1959" s="184"/>
      <c r="E1959" s="174" t="s">
        <v>5361</v>
      </c>
      <c r="F1959" s="174"/>
      <c r="G1959" s="184"/>
      <c r="H1959" s="175" t="s">
        <v>5362</v>
      </c>
      <c r="I1959" s="175"/>
      <c r="J1959" s="184"/>
      <c r="K1959" s="175" t="s">
        <v>5363</v>
      </c>
      <c r="L1959" s="175"/>
      <c r="M1959" s="184"/>
      <c r="N1959" s="182" t="s">
        <v>5364</v>
      </c>
      <c r="O1959" s="182"/>
      <c r="P1959" s="184"/>
      <c r="Q1959" s="141" t="s">
        <v>5365</v>
      </c>
      <c r="R1959" s="184"/>
      <c r="S1959" s="173" t="s">
        <v>5366</v>
      </c>
      <c r="T1959" s="173"/>
      <c r="U1959" s="173"/>
      <c r="V1959" s="173"/>
      <c r="W1959" s="184"/>
      <c r="X1959" s="133"/>
      <c r="Y1959" s="133"/>
      <c r="AB1959" s="134" t="s">
        <v>9815</v>
      </c>
      <c r="AC1959" s="146" t="str" cm="1">
        <f t="array" ref="AC1959:AD1959">_xlfn.TEXTSPLIT(H1959,CHAR(10))</f>
        <v>社会医療法人　友愛会</v>
      </c>
      <c r="AD1959" s="146" t="str">
        <v>社会医療法人友愛会　訪問看護ステーション「あい」</v>
      </c>
      <c r="AE1959" s="146" t="s">
        <v>8801</v>
      </c>
      <c r="AF1959" s="134" t="s">
        <v>8802</v>
      </c>
      <c r="AG1959" s="134" t="str" cm="1">
        <f t="array" ref="AG1959">_xlfn.TEXTJOIN(",",TRUE,_xlfn._xlws.FILTER(市町村コード!$B$2:$B$186,ISNUMBER(SEARCH(市町村コード!$B$2:$B$186,K1959))))</f>
        <v>登別市</v>
      </c>
      <c r="AH1959" s="134" t="s">
        <v>6742</v>
      </c>
      <c r="AI1959" s="134" t="str">
        <f t="shared" si="60"/>
        <v xml:space="preserve">
登別市鷲別町２丁目３２番地１</v>
      </c>
      <c r="AJ1959" s="134" t="str">
        <f t="shared" si="61"/>
        <v>〒059－0034</v>
      </c>
      <c r="AK1959" s="134" t="s">
        <v>7384</v>
      </c>
      <c r="AO1959" s="142" t="s">
        <v>5365</v>
      </c>
      <c r="AP1959" s="134" t="str" cm="1">
        <f t="array" ref="AP1959:AY1959">_xlfn.TEXTSPLIT(AO1959,CHAR(10))</f>
        <v>( 訪看10 )第    722 号</v>
      </c>
      <c r="AQ1959" s="134" t="str">
        <v>( 訪看23 )第    988 号</v>
      </c>
      <c r="AR1959" s="134" t="str">
        <v>( 訪看24 )第    958 号</v>
      </c>
      <c r="AS1959" s="134" t="str">
        <v>( 訪看25 )第   1029 号</v>
      </c>
      <c r="AT1959" s="134" t="str">
        <v>( 訪看27 )第    415 号</v>
      </c>
      <c r="AU1959" s="134" t="str">
        <v>( 訪看34 )第    161 号</v>
      </c>
      <c r="AV1959" s="134" t="str">
        <v>( 訪看35 )第     34 号</v>
      </c>
      <c r="AW1959" s="134" t="str">
        <v>( 訪ベⅠ１ )第     16 号</v>
      </c>
      <c r="AX1959" s="134" t="str">
        <v>( 訪ベⅠ１注 )第    135 号</v>
      </c>
      <c r="AY1959" s="134" t="str">
        <v>( 訪看41 )第      9 号</v>
      </c>
      <c r="BM1959" s="134" t="s">
        <v>14578</v>
      </c>
      <c r="BN1959" s="134" t="s">
        <v>14579</v>
      </c>
      <c r="BO1959" s="134" t="s">
        <v>14580</v>
      </c>
      <c r="BP1959" s="134" t="s">
        <v>14581</v>
      </c>
      <c r="BQ1959" s="134" t="s">
        <v>14582</v>
      </c>
      <c r="BR1959" s="134" t="s">
        <v>14583</v>
      </c>
      <c r="BS1959" s="134" t="s">
        <v>14584</v>
      </c>
      <c r="BT1959" s="134" t="s">
        <v>14585</v>
      </c>
      <c r="BU1959" s="134" t="s">
        <v>14586</v>
      </c>
      <c r="BV1959" s="134" t="s">
        <v>14587</v>
      </c>
    </row>
    <row r="1960" spans="1:74" ht="102" customHeight="1" thickBot="1">
      <c r="A1960" s="133"/>
      <c r="B1960" s="184"/>
      <c r="C1960" s="140" t="s">
        <v>5367</v>
      </c>
      <c r="D1960" s="184"/>
      <c r="E1960" s="174" t="s">
        <v>5368</v>
      </c>
      <c r="F1960" s="174"/>
      <c r="G1960" s="184"/>
      <c r="H1960" s="175" t="s">
        <v>5369</v>
      </c>
      <c r="I1960" s="175"/>
      <c r="J1960" s="184"/>
      <c r="K1960" s="175" t="s">
        <v>5370</v>
      </c>
      <c r="L1960" s="175"/>
      <c r="M1960" s="184"/>
      <c r="N1960" s="182" t="s">
        <v>5371</v>
      </c>
      <c r="O1960" s="182"/>
      <c r="P1960" s="184"/>
      <c r="Q1960" s="141" t="s">
        <v>5372</v>
      </c>
      <c r="R1960" s="184"/>
      <c r="S1960" s="173" t="s">
        <v>5373</v>
      </c>
      <c r="T1960" s="173"/>
      <c r="U1960" s="173"/>
      <c r="V1960" s="173"/>
      <c r="W1960" s="184"/>
      <c r="X1960" s="133"/>
      <c r="Y1960" s="133"/>
      <c r="AB1960" s="134" t="s">
        <v>9816</v>
      </c>
      <c r="AC1960" s="146" t="str" cm="1">
        <f t="array" ref="AC1960:AD1960">_xlfn.TEXTSPLIT(H1960,CHAR(10))</f>
        <v>社会医療法人　母恋</v>
      </c>
      <c r="AD1960" s="146" t="str">
        <v>看護小規模多機能型居宅介護　つむぎ</v>
      </c>
      <c r="AE1960" s="146" t="s">
        <v>7739</v>
      </c>
      <c r="AF1960" s="134" t="s">
        <v>8803</v>
      </c>
      <c r="AG1960" s="134" t="str" cm="1">
        <f t="array" ref="AG1960">_xlfn.TEXTJOIN(",",TRUE,_xlfn._xlws.FILTER(市町村コード!$B$2:$B$186,ISNUMBER(SEARCH(市町村コード!$B$2:$B$186,K1960))))</f>
        <v>室蘭市</v>
      </c>
      <c r="AH1960" s="134" t="s">
        <v>6716</v>
      </c>
      <c r="AI1960" s="134" t="str">
        <f t="shared" si="60"/>
        <v xml:space="preserve">
室蘭市東町５丁目３番５号東室蘭サテライトクリニック３階</v>
      </c>
      <c r="AJ1960" s="134" t="str">
        <f t="shared" si="61"/>
        <v>〒050－0083</v>
      </c>
      <c r="AK1960" s="134" t="s">
        <v>7385</v>
      </c>
      <c r="AO1960" s="142" t="s">
        <v>5372</v>
      </c>
      <c r="AP1960" s="134" t="str" cm="1">
        <f t="array" ref="AP1960:AV1960">_xlfn.TEXTSPLIT(AO1960,CHAR(10))</f>
        <v>( 訪看23 )第    802 号</v>
      </c>
      <c r="AQ1960" s="134" t="str">
        <v>( 訪看25 )第    876 号</v>
      </c>
      <c r="AR1960" s="134" t="str">
        <v>( 訪ベⅠ１ )第    371 号</v>
      </c>
      <c r="AS1960" s="134" t="str">
        <v>( 訪ベⅠ１注 )第     33 号</v>
      </c>
      <c r="AT1960" s="134" t="str">
        <v>( 訪ベⅡ１８ )第     19 号</v>
      </c>
      <c r="AU1960" s="134" t="str">
        <v>( 訪ベⅡ１８注 )第      6 号</v>
      </c>
      <c r="AV1960" s="134" t="str">
        <v>( 訪看41 )第    109 号</v>
      </c>
      <c r="BM1960" s="134" t="s">
        <v>14588</v>
      </c>
      <c r="BN1960" s="134" t="s">
        <v>14589</v>
      </c>
      <c r="BO1960" s="134" t="s">
        <v>14590</v>
      </c>
      <c r="BP1960" s="134" t="s">
        <v>14591</v>
      </c>
      <c r="BQ1960" s="134" t="s">
        <v>14592</v>
      </c>
      <c r="BR1960" s="134" t="s">
        <v>14593</v>
      </c>
      <c r="BS1960" s="134" t="s">
        <v>14594</v>
      </c>
    </row>
    <row r="1961" spans="1:74" ht="93" customHeight="1" thickBot="1">
      <c r="A1961" s="133"/>
      <c r="B1961" s="184"/>
      <c r="C1961" s="140" t="s">
        <v>5374</v>
      </c>
      <c r="D1961" s="184"/>
      <c r="E1961" s="174" t="s">
        <v>5375</v>
      </c>
      <c r="F1961" s="174"/>
      <c r="G1961" s="184"/>
      <c r="H1961" s="175" t="s">
        <v>5376</v>
      </c>
      <c r="I1961" s="175"/>
      <c r="J1961" s="184"/>
      <c r="K1961" s="175" t="s">
        <v>5377</v>
      </c>
      <c r="L1961" s="175"/>
      <c r="M1961" s="184"/>
      <c r="N1961" s="182" t="s">
        <v>5378</v>
      </c>
      <c r="O1961" s="182"/>
      <c r="P1961" s="184"/>
      <c r="Q1961" s="141" t="s">
        <v>5379</v>
      </c>
      <c r="R1961" s="184"/>
      <c r="S1961" s="173" t="s">
        <v>5380</v>
      </c>
      <c r="T1961" s="173"/>
      <c r="U1961" s="173"/>
      <c r="V1961" s="173"/>
      <c r="W1961" s="184"/>
      <c r="X1961" s="133"/>
      <c r="Y1961" s="133"/>
      <c r="AB1961" s="134" t="s">
        <v>9817</v>
      </c>
      <c r="AC1961" s="146" t="str" cm="1">
        <f t="array" ref="AC1961:AD1961">_xlfn.TEXTSPLIT(H1961,CHAR(10))</f>
        <v>一般社団法人　北海道総合在宅ケア事業団</v>
      </c>
      <c r="AD1961" s="146" t="str">
        <v>一般社団法人北海道総合在宅ケア事業団苫小牧地域訪問看護ステーション</v>
      </c>
      <c r="AE1961" s="146" t="s">
        <v>7562</v>
      </c>
      <c r="AF1961" s="134" t="s">
        <v>8804</v>
      </c>
      <c r="AG1961" s="134" t="str" cm="1">
        <f t="array" ref="AG1961">_xlfn.TEXTJOIN(",",TRUE,_xlfn._xlws.FILTER(市町村コード!$B$2:$B$186,ISNUMBER(SEARCH(市町村コード!$B$2:$B$186,K1961))))</f>
        <v>苫小牧市</v>
      </c>
      <c r="AH1961" s="134" t="s">
        <v>6724</v>
      </c>
      <c r="AI1961" s="134" t="str">
        <f t="shared" si="60"/>
        <v xml:space="preserve">
苫小牧市旭町２丁目４番２０号一般社団法人苫小牧市医師会２階</v>
      </c>
      <c r="AJ1961" s="134" t="str">
        <f t="shared" si="61"/>
        <v>〒053－0018</v>
      </c>
      <c r="AK1961" s="134" t="s">
        <v>7386</v>
      </c>
      <c r="AO1961" s="142" t="s">
        <v>5379</v>
      </c>
      <c r="AP1961" s="134" t="str" cm="1">
        <f t="array" ref="AP1961:AW1961">_xlfn.TEXTSPLIT(AO1961,CHAR(10))</f>
        <v>( 訪看10 )第    263 号</v>
      </c>
      <c r="AQ1961" s="134" t="str">
        <v>( 訪看23 )第    132 号</v>
      </c>
      <c r="AR1961" s="134" t="str">
        <v>( 訪看25 )第    163 号</v>
      </c>
      <c r="AS1961" s="134" t="str">
        <v>( 訪看27 )第    125 号</v>
      </c>
      <c r="AT1961" s="134" t="str">
        <v>( 訪看34 )第    179 号</v>
      </c>
      <c r="AU1961" s="134" t="str">
        <v>( 訪ベⅠ１ )第    140 号</v>
      </c>
      <c r="AV1961" s="134" t="str">
        <v>( 訪ベⅠ１注 )第    184 号</v>
      </c>
      <c r="AW1961" s="134" t="str">
        <v>( 訪看40 )第    303 号</v>
      </c>
      <c r="BM1961" s="134" t="s">
        <v>14595</v>
      </c>
      <c r="BN1961" s="134" t="s">
        <v>14596</v>
      </c>
      <c r="BO1961" s="134" t="s">
        <v>14597</v>
      </c>
      <c r="BP1961" s="134" t="s">
        <v>14598</v>
      </c>
      <c r="BQ1961" s="134" t="s">
        <v>14599</v>
      </c>
      <c r="BR1961" s="134" t="s">
        <v>14600</v>
      </c>
      <c r="BS1961" s="134" t="s">
        <v>14601</v>
      </c>
      <c r="BT1961" s="134" t="s">
        <v>14602</v>
      </c>
    </row>
    <row r="1962" spans="1:74" ht="41.1" customHeight="1" thickBot="1">
      <c r="A1962" s="133"/>
      <c r="B1962" s="184"/>
      <c r="C1962" s="133"/>
      <c r="D1962" s="184"/>
      <c r="E1962" s="133"/>
      <c r="F1962" s="133"/>
      <c r="G1962" s="184"/>
      <c r="H1962" s="133"/>
      <c r="I1962" s="133"/>
      <c r="J1962" s="184"/>
      <c r="K1962" s="133"/>
      <c r="L1962" s="133"/>
      <c r="M1962" s="184"/>
      <c r="N1962" s="133"/>
      <c r="O1962" s="133"/>
      <c r="P1962" s="184"/>
      <c r="Q1962" s="133"/>
      <c r="R1962" s="184"/>
      <c r="S1962" s="133"/>
      <c r="T1962" s="133"/>
      <c r="U1962" s="133"/>
      <c r="V1962" s="133"/>
      <c r="W1962" s="184"/>
      <c r="X1962" s="133"/>
      <c r="Y1962" s="133"/>
      <c r="AB1962" s="134" t="s">
        <v>6911</v>
      </c>
      <c r="AC1962" s="146" t="e" cm="1">
        <f t="array" ref="AC1962">_xlfn.TEXTSPLIT(H1962,CHAR(10))</f>
        <v>#VALUE!</v>
      </c>
      <c r="AD1962" s="146"/>
      <c r="AE1962" s="146" t="e">
        <v>#VALUE!</v>
      </c>
      <c r="AG1962" s="134" t="e" cm="1" vm="1">
        <f t="array" ref="AG1962">_xlfn.TEXTJOIN(",",TRUE,_xlfn._xlws.FILTER(市町村コード!$B$2:$B$186,ISNUMBER(SEARCH(市町村コード!$B$2:$B$186,K1962))))</f>
        <v>#VALUE!</v>
      </c>
      <c r="AH1962" s="134" t="e" vm="1">
        <v>#VALUE!</v>
      </c>
      <c r="AI1962" s="134" t="str">
        <f t="shared" si="60"/>
        <v/>
      </c>
      <c r="AJ1962" s="134" t="str">
        <f t="shared" si="61"/>
        <v/>
      </c>
      <c r="AK1962" s="134" t="s">
        <v>6911</v>
      </c>
      <c r="AO1962" s="133"/>
      <c r="AP1962" s="134" t="e" cm="1">
        <f t="array" ref="AP1962">_xlfn.TEXTSPLIT(AO1962,CHAR(10))</f>
        <v>#VALUE!</v>
      </c>
      <c r="BM1962" s="134" t="e">
        <v>#VALUE!</v>
      </c>
    </row>
    <row r="1963" spans="1:74" ht="0.95" customHeight="1">
      <c r="A1963" s="133"/>
      <c r="B1963" s="183"/>
      <c r="C1963" s="183"/>
      <c r="D1963" s="183"/>
      <c r="E1963" s="183"/>
      <c r="F1963" s="183"/>
      <c r="G1963" s="183"/>
      <c r="H1963" s="183"/>
      <c r="I1963" s="183"/>
      <c r="J1963" s="183"/>
      <c r="K1963" s="183"/>
      <c r="L1963" s="183"/>
      <c r="M1963" s="183"/>
      <c r="N1963" s="183"/>
      <c r="O1963" s="183"/>
      <c r="P1963" s="183"/>
      <c r="Q1963" s="183"/>
      <c r="R1963" s="183"/>
      <c r="S1963" s="183"/>
      <c r="T1963" s="183"/>
      <c r="U1963" s="183"/>
      <c r="V1963" s="183"/>
      <c r="W1963" s="133"/>
      <c r="X1963" s="133"/>
      <c r="Y1963" s="133"/>
      <c r="AB1963" s="134" t="s">
        <v>6911</v>
      </c>
      <c r="AC1963" s="146" t="e" cm="1">
        <f t="array" ref="AC1963">_xlfn.TEXTSPLIT(H1963,CHAR(10))</f>
        <v>#VALUE!</v>
      </c>
      <c r="AD1963" s="146"/>
      <c r="AE1963" s="146" t="e">
        <v>#VALUE!</v>
      </c>
      <c r="AG1963" s="134" t="e" cm="1" vm="1">
        <f t="array" ref="AG1963">_xlfn.TEXTJOIN(",",TRUE,_xlfn._xlws.FILTER(市町村コード!$B$2:$B$186,ISNUMBER(SEARCH(市町村コード!$B$2:$B$186,K1963))))</f>
        <v>#VALUE!</v>
      </c>
      <c r="AH1963" s="134" t="e" vm="1">
        <v>#VALUE!</v>
      </c>
      <c r="AI1963" s="134" t="str">
        <f t="shared" si="60"/>
        <v/>
      </c>
      <c r="AJ1963" s="134" t="str">
        <f t="shared" si="61"/>
        <v/>
      </c>
      <c r="AK1963" s="134" t="s">
        <v>6911</v>
      </c>
      <c r="AP1963" s="134" t="e" cm="1">
        <f t="array" ref="AP1963">_xlfn.TEXTSPLIT(AO1963,CHAR(10))</f>
        <v>#VALUE!</v>
      </c>
      <c r="BM1963" s="134" t="e">
        <v>#VALUE!</v>
      </c>
    </row>
    <row r="1964" spans="1:74" ht="60" customHeight="1">
      <c r="A1964" s="133"/>
      <c r="B1964" s="133"/>
      <c r="C1964" s="133"/>
      <c r="D1964" s="133"/>
      <c r="E1964" s="133"/>
      <c r="F1964" s="133"/>
      <c r="G1964" s="133"/>
      <c r="H1964" s="133"/>
      <c r="I1964" s="133"/>
      <c r="J1964" s="133"/>
      <c r="K1964" s="133"/>
      <c r="L1964" s="133"/>
      <c r="M1964" s="133"/>
      <c r="N1964" s="133"/>
      <c r="O1964" s="133"/>
      <c r="P1964" s="133"/>
      <c r="Q1964" s="133"/>
      <c r="R1964" s="133"/>
      <c r="S1964" s="133"/>
      <c r="T1964" s="133"/>
      <c r="U1964" s="133"/>
      <c r="V1964" s="133"/>
      <c r="W1964" s="133"/>
      <c r="X1964" s="133"/>
      <c r="Y1964" s="133"/>
      <c r="AB1964" s="134" t="s">
        <v>6911</v>
      </c>
      <c r="AC1964" s="146" t="e" cm="1">
        <f t="array" ref="AC1964">_xlfn.TEXTSPLIT(H1964,CHAR(10))</f>
        <v>#VALUE!</v>
      </c>
      <c r="AD1964" s="146"/>
      <c r="AE1964" s="146" t="e">
        <v>#VALUE!</v>
      </c>
      <c r="AG1964" s="134" t="e" cm="1" vm="1">
        <f t="array" ref="AG1964">_xlfn.TEXTJOIN(",",TRUE,_xlfn._xlws.FILTER(市町村コード!$B$2:$B$186,ISNUMBER(SEARCH(市町村コード!$B$2:$B$186,K1964))))</f>
        <v>#VALUE!</v>
      </c>
      <c r="AH1964" s="134" t="e" vm="1">
        <v>#VALUE!</v>
      </c>
      <c r="AI1964" s="134" t="str">
        <f t="shared" si="60"/>
        <v/>
      </c>
      <c r="AJ1964" s="134" t="str">
        <f t="shared" si="61"/>
        <v/>
      </c>
      <c r="AK1964" s="134" t="s">
        <v>6911</v>
      </c>
      <c r="AO1964" s="133"/>
      <c r="AP1964" s="134" t="e" cm="1">
        <f t="array" ref="AP1964">_xlfn.TEXTSPLIT(AO1964,CHAR(10))</f>
        <v>#VALUE!</v>
      </c>
      <c r="BM1964" s="134" t="e">
        <v>#VALUE!</v>
      </c>
    </row>
    <row r="1965" spans="1:74" ht="12" customHeight="1">
      <c r="A1965" s="133"/>
      <c r="B1965" s="133"/>
      <c r="C1965" s="133"/>
      <c r="D1965" s="133"/>
      <c r="E1965" s="133"/>
      <c r="F1965" s="133"/>
      <c r="G1965" s="133"/>
      <c r="H1965" s="133"/>
      <c r="I1965" s="133"/>
      <c r="J1965" s="133"/>
      <c r="K1965" s="133"/>
      <c r="L1965" s="133"/>
      <c r="M1965" s="133"/>
      <c r="N1965" s="133"/>
      <c r="O1965" s="133"/>
      <c r="P1965" s="133"/>
      <c r="Q1965" s="133"/>
      <c r="R1965" s="133"/>
      <c r="S1965" s="133"/>
      <c r="T1965" s="133"/>
      <c r="U1965" s="133"/>
      <c r="V1965" s="133"/>
      <c r="W1965" s="133"/>
      <c r="X1965" s="133"/>
      <c r="Y1965" s="133"/>
      <c r="AB1965" s="134" t="s">
        <v>6911</v>
      </c>
      <c r="AC1965" s="146" t="e" cm="1">
        <f t="array" ref="AC1965">_xlfn.TEXTSPLIT(H1965,CHAR(10))</f>
        <v>#VALUE!</v>
      </c>
      <c r="AD1965" s="146"/>
      <c r="AE1965" s="146" t="e">
        <v>#VALUE!</v>
      </c>
      <c r="AG1965" s="134" t="e" cm="1" vm="1">
        <f t="array" ref="AG1965">_xlfn.TEXTJOIN(",",TRUE,_xlfn._xlws.FILTER(市町村コード!$B$2:$B$186,ISNUMBER(SEARCH(市町村コード!$B$2:$B$186,K1965))))</f>
        <v>#VALUE!</v>
      </c>
      <c r="AH1965" s="134" t="e" vm="1">
        <v>#VALUE!</v>
      </c>
      <c r="AI1965" s="134" t="str">
        <f t="shared" si="60"/>
        <v/>
      </c>
      <c r="AJ1965" s="134" t="str">
        <f t="shared" si="61"/>
        <v/>
      </c>
      <c r="AK1965" s="134" t="s">
        <v>6911</v>
      </c>
      <c r="AO1965" s="133"/>
      <c r="AP1965" s="134" t="e" cm="1">
        <f t="array" ref="AP1965">_xlfn.TEXTSPLIT(AO1965,CHAR(10))</f>
        <v>#VALUE!</v>
      </c>
      <c r="BM1965" s="134" t="e">
        <v>#VALUE!</v>
      </c>
    </row>
    <row r="1966" spans="1:74" ht="8.1" customHeight="1">
      <c r="A1966" s="133"/>
      <c r="B1966" s="133"/>
      <c r="C1966" s="133"/>
      <c r="D1966" s="133"/>
      <c r="E1966" s="133"/>
      <c r="F1966" s="133"/>
      <c r="G1966" s="133"/>
      <c r="H1966" s="133"/>
      <c r="I1966" s="178" t="s">
        <v>476</v>
      </c>
      <c r="J1966" s="178"/>
      <c r="K1966" s="178"/>
      <c r="L1966" s="133"/>
      <c r="M1966" s="133"/>
      <c r="N1966" s="133"/>
      <c r="O1966" s="133"/>
      <c r="P1966" s="133"/>
      <c r="Q1966" s="133"/>
      <c r="R1966" s="133"/>
      <c r="S1966" s="133"/>
      <c r="T1966" s="133"/>
      <c r="U1966" s="133"/>
      <c r="V1966" s="133"/>
      <c r="W1966" s="133"/>
      <c r="X1966" s="133"/>
      <c r="Y1966" s="133"/>
      <c r="AB1966" s="134" t="s">
        <v>6911</v>
      </c>
      <c r="AC1966" s="146" t="e" cm="1">
        <f t="array" ref="AC1966">_xlfn.TEXTSPLIT(H1966,CHAR(10))</f>
        <v>#VALUE!</v>
      </c>
      <c r="AD1966" s="146"/>
      <c r="AE1966" s="146" t="e">
        <v>#VALUE!</v>
      </c>
      <c r="AG1966" s="134" t="e" cm="1" vm="1">
        <f t="array" ref="AG1966">_xlfn.TEXTJOIN(",",TRUE,_xlfn._xlws.FILTER(市町村コード!$B$2:$B$186,ISNUMBER(SEARCH(市町村コード!$B$2:$B$186,K1966))))</f>
        <v>#VALUE!</v>
      </c>
      <c r="AH1966" s="134" t="e" vm="1">
        <v>#VALUE!</v>
      </c>
      <c r="AI1966" s="134" t="str">
        <f t="shared" si="60"/>
        <v/>
      </c>
      <c r="AJ1966" s="134" t="str">
        <f t="shared" si="61"/>
        <v/>
      </c>
      <c r="AK1966" s="134" t="s">
        <v>6911</v>
      </c>
      <c r="AO1966" s="133"/>
      <c r="AP1966" s="134" t="e" cm="1">
        <f t="array" ref="AP1966">_xlfn.TEXTSPLIT(AO1966,CHAR(10))</f>
        <v>#VALUE!</v>
      </c>
      <c r="BM1966" s="134" t="e">
        <v>#VALUE!</v>
      </c>
    </row>
    <row r="1967" spans="1:74" ht="12" customHeight="1">
      <c r="A1967" s="133"/>
      <c r="B1967" s="179"/>
      <c r="C1967" s="179"/>
      <c r="D1967" s="179"/>
      <c r="E1967" s="179"/>
      <c r="F1967" s="133"/>
      <c r="G1967" s="133"/>
      <c r="H1967" s="133"/>
      <c r="I1967" s="178"/>
      <c r="J1967" s="178"/>
      <c r="K1967" s="178"/>
      <c r="L1967" s="133"/>
      <c r="M1967" s="133"/>
      <c r="N1967" s="133"/>
      <c r="O1967" s="133"/>
      <c r="P1967" s="133"/>
      <c r="Q1967" s="133"/>
      <c r="R1967" s="133"/>
      <c r="S1967" s="133"/>
      <c r="T1967" s="133"/>
      <c r="U1967" s="133"/>
      <c r="V1967" s="133"/>
      <c r="W1967" s="133"/>
      <c r="X1967" s="133"/>
      <c r="Y1967" s="133"/>
      <c r="AB1967" s="134" t="s">
        <v>6911</v>
      </c>
      <c r="AC1967" s="146" t="e" cm="1">
        <f t="array" ref="AC1967">_xlfn.TEXTSPLIT(H1967,CHAR(10))</f>
        <v>#VALUE!</v>
      </c>
      <c r="AD1967" s="146"/>
      <c r="AE1967" s="146" t="e">
        <v>#VALUE!</v>
      </c>
      <c r="AG1967" s="134" t="e" cm="1" vm="1">
        <f t="array" ref="AG1967">_xlfn.TEXTJOIN(",",TRUE,_xlfn._xlws.FILTER(市町村コード!$B$2:$B$186,ISNUMBER(SEARCH(市町村コード!$B$2:$B$186,K1967))))</f>
        <v>#VALUE!</v>
      </c>
      <c r="AH1967" s="134" t="e" vm="1">
        <v>#VALUE!</v>
      </c>
      <c r="AI1967" s="134" t="str">
        <f t="shared" si="60"/>
        <v/>
      </c>
      <c r="AJ1967" s="134" t="str">
        <f t="shared" si="61"/>
        <v/>
      </c>
      <c r="AK1967" s="134" t="s">
        <v>6911</v>
      </c>
      <c r="AO1967" s="133"/>
      <c r="AP1967" s="134" t="e" cm="1">
        <f t="array" ref="AP1967">_xlfn.TEXTSPLIT(AO1967,CHAR(10))</f>
        <v>#VALUE!</v>
      </c>
      <c r="BM1967" s="134" t="e">
        <v>#VALUE!</v>
      </c>
    </row>
    <row r="1968" spans="1:74" ht="14.1" customHeight="1">
      <c r="A1968" s="133"/>
      <c r="B1968" s="133"/>
      <c r="C1968" s="180" t="s">
        <v>477</v>
      </c>
      <c r="D1968" s="180"/>
      <c r="E1968" s="180"/>
      <c r="F1968" s="180"/>
      <c r="G1968" s="180"/>
      <c r="H1968" s="180"/>
      <c r="I1968" s="180"/>
      <c r="J1968" s="180"/>
      <c r="K1968" s="180"/>
      <c r="L1968" s="133"/>
      <c r="M1968" s="133"/>
      <c r="N1968" s="133"/>
      <c r="O1968" s="181" t="s">
        <v>478</v>
      </c>
      <c r="P1968" s="181"/>
      <c r="Q1968" s="181"/>
      <c r="R1968" s="181"/>
      <c r="S1968" s="181"/>
      <c r="T1968" s="135" t="s">
        <v>1356</v>
      </c>
      <c r="U1968" s="136" t="s">
        <v>480</v>
      </c>
      <c r="V1968" s="133"/>
      <c r="W1968" s="133"/>
      <c r="X1968" s="133"/>
      <c r="Y1968" s="133"/>
      <c r="AB1968" s="134" t="s">
        <v>6911</v>
      </c>
      <c r="AC1968" s="146" t="e" cm="1">
        <f t="array" ref="AC1968">_xlfn.TEXTSPLIT(H1968,CHAR(10))</f>
        <v>#VALUE!</v>
      </c>
      <c r="AD1968" s="146"/>
      <c r="AE1968" s="146" t="e">
        <v>#VALUE!</v>
      </c>
      <c r="AG1968" s="134" t="e" cm="1" vm="1">
        <f t="array" ref="AG1968">_xlfn.TEXTJOIN(",",TRUE,_xlfn._xlws.FILTER(市町村コード!$B$2:$B$186,ISNUMBER(SEARCH(市町村コード!$B$2:$B$186,K1968))))</f>
        <v>#VALUE!</v>
      </c>
      <c r="AH1968" s="134" t="e" vm="1">
        <v>#VALUE!</v>
      </c>
      <c r="AI1968" s="134" t="str">
        <f t="shared" si="60"/>
        <v/>
      </c>
      <c r="AJ1968" s="134" t="str">
        <f t="shared" si="61"/>
        <v/>
      </c>
      <c r="AK1968" s="134" t="s">
        <v>6911</v>
      </c>
      <c r="AP1968" s="134" t="e" cm="1">
        <f t="array" ref="AP1968">_xlfn.TEXTSPLIT(AO1968,CHAR(10))</f>
        <v>#VALUE!</v>
      </c>
      <c r="BM1968" s="134" t="e">
        <v>#VALUE!</v>
      </c>
    </row>
    <row r="1969" spans="1:72" ht="0.95" customHeight="1" thickBot="1">
      <c r="A1969" s="133"/>
      <c r="B1969" s="133"/>
      <c r="C1969" s="133"/>
      <c r="D1969" s="133"/>
      <c r="E1969" s="133"/>
      <c r="F1969" s="133"/>
      <c r="G1969" s="133"/>
      <c r="H1969" s="133"/>
      <c r="I1969" s="133"/>
      <c r="J1969" s="133"/>
      <c r="K1969" s="133"/>
      <c r="L1969" s="133"/>
      <c r="M1969" s="133"/>
      <c r="N1969" s="133"/>
      <c r="O1969" s="133"/>
      <c r="P1969" s="133"/>
      <c r="Q1969" s="133"/>
      <c r="R1969" s="133"/>
      <c r="S1969" s="133"/>
      <c r="T1969" s="133"/>
      <c r="U1969" s="133"/>
      <c r="V1969" s="133"/>
      <c r="W1969" s="133"/>
      <c r="X1969" s="133"/>
      <c r="Y1969" s="133"/>
      <c r="AB1969" s="134" t="s">
        <v>6911</v>
      </c>
      <c r="AC1969" s="146" t="e" cm="1">
        <f t="array" ref="AC1969">_xlfn.TEXTSPLIT(H1969,CHAR(10))</f>
        <v>#VALUE!</v>
      </c>
      <c r="AD1969" s="146"/>
      <c r="AE1969" s="146" t="e">
        <v>#VALUE!</v>
      </c>
      <c r="AG1969" s="134" t="e" cm="1" vm="1">
        <f t="array" ref="AG1969">_xlfn.TEXTJOIN(",",TRUE,_xlfn._xlws.FILTER(市町村コード!$B$2:$B$186,ISNUMBER(SEARCH(市町村コード!$B$2:$B$186,K1969))))</f>
        <v>#VALUE!</v>
      </c>
      <c r="AH1969" s="134" t="e" vm="1">
        <v>#VALUE!</v>
      </c>
      <c r="AI1969" s="134" t="str">
        <f t="shared" si="60"/>
        <v/>
      </c>
      <c r="AJ1969" s="134" t="str">
        <f t="shared" si="61"/>
        <v/>
      </c>
      <c r="AK1969" s="134" t="s">
        <v>6911</v>
      </c>
      <c r="AO1969" s="133"/>
      <c r="AP1969" s="134" t="e" cm="1">
        <f t="array" ref="AP1969">_xlfn.TEXTSPLIT(AO1969,CHAR(10))</f>
        <v>#VALUE!</v>
      </c>
      <c r="BM1969" s="134" t="e">
        <v>#VALUE!</v>
      </c>
    </row>
    <row r="1970" spans="1:72" ht="0.95" customHeight="1">
      <c r="A1970" s="133"/>
      <c r="B1970" s="176"/>
      <c r="C1970" s="176"/>
      <c r="D1970" s="176"/>
      <c r="E1970" s="176"/>
      <c r="F1970" s="176"/>
      <c r="G1970" s="176"/>
      <c r="H1970" s="176"/>
      <c r="I1970" s="176"/>
      <c r="J1970" s="176"/>
      <c r="K1970" s="176"/>
      <c r="L1970" s="176"/>
      <c r="M1970" s="176"/>
      <c r="N1970" s="176"/>
      <c r="O1970" s="176"/>
      <c r="P1970" s="176"/>
      <c r="Q1970" s="176"/>
      <c r="R1970" s="176"/>
      <c r="S1970" s="176"/>
      <c r="T1970" s="176"/>
      <c r="U1970" s="176"/>
      <c r="V1970" s="176"/>
      <c r="W1970" s="176"/>
      <c r="X1970" s="133"/>
      <c r="Y1970" s="133"/>
      <c r="AB1970" s="134" t="s">
        <v>6911</v>
      </c>
      <c r="AC1970" s="146" t="e" cm="1">
        <f t="array" ref="AC1970">_xlfn.TEXTSPLIT(H1970,CHAR(10))</f>
        <v>#VALUE!</v>
      </c>
      <c r="AD1970" s="146"/>
      <c r="AE1970" s="146" t="e">
        <v>#VALUE!</v>
      </c>
      <c r="AG1970" s="134" t="e" cm="1" vm="1">
        <f t="array" ref="AG1970">_xlfn.TEXTJOIN(",",TRUE,_xlfn._xlws.FILTER(市町村コード!$B$2:$B$186,ISNUMBER(SEARCH(市町村コード!$B$2:$B$186,K1970))))</f>
        <v>#VALUE!</v>
      </c>
      <c r="AH1970" s="134" t="e" vm="1">
        <v>#VALUE!</v>
      </c>
      <c r="AI1970" s="134" t="str">
        <f t="shared" si="60"/>
        <v/>
      </c>
      <c r="AJ1970" s="134" t="str">
        <f t="shared" si="61"/>
        <v/>
      </c>
      <c r="AK1970" s="134" t="s">
        <v>6911</v>
      </c>
      <c r="AP1970" s="134" t="e" cm="1">
        <f t="array" ref="AP1970">_xlfn.TEXTSPLIT(AO1970,CHAR(10))</f>
        <v>#VALUE!</v>
      </c>
      <c r="BM1970" s="134" t="e">
        <v>#VALUE!</v>
      </c>
    </row>
    <row r="1971" spans="1:72" ht="15.95" customHeight="1" thickBot="1">
      <c r="A1971" s="133"/>
      <c r="B1971" s="137"/>
      <c r="C1971" s="138" t="s">
        <v>481</v>
      </c>
      <c r="D1971" s="137"/>
      <c r="E1971" s="177" t="s">
        <v>482</v>
      </c>
      <c r="F1971" s="177"/>
      <c r="G1971" s="137"/>
      <c r="H1971" s="177" t="s">
        <v>483</v>
      </c>
      <c r="I1971" s="177"/>
      <c r="J1971" s="137"/>
      <c r="K1971" s="177" t="s">
        <v>484</v>
      </c>
      <c r="L1971" s="177"/>
      <c r="M1971" s="137"/>
      <c r="N1971" s="177" t="s">
        <v>485</v>
      </c>
      <c r="O1971" s="177"/>
      <c r="P1971" s="137"/>
      <c r="Q1971" s="139" t="s">
        <v>486</v>
      </c>
      <c r="R1971" s="137"/>
      <c r="S1971" s="177" t="s">
        <v>487</v>
      </c>
      <c r="T1971" s="177"/>
      <c r="U1971" s="177"/>
      <c r="V1971" s="177"/>
      <c r="W1971" s="137"/>
      <c r="X1971" s="133"/>
      <c r="Y1971" s="133"/>
      <c r="AB1971" s="134" t="s">
        <v>482</v>
      </c>
      <c r="AC1971" s="146" t="str" cm="1">
        <f t="array" ref="AC1971">_xlfn.TEXTSPLIT(H1971,CHAR(10))</f>
        <v>事業者名/事業所名</v>
      </c>
      <c r="AD1971" s="146"/>
      <c r="AE1971" s="146" t="s">
        <v>483</v>
      </c>
      <c r="AG1971" s="134" t="e" cm="1" vm="1">
        <f t="array" ref="AG1971">_xlfn.TEXTJOIN(",",TRUE,_xlfn._xlws.FILTER(市町村コード!$B$2:$B$186,ISNUMBER(SEARCH(市町村コード!$B$2:$B$186,K1971))))</f>
        <v>#VALUE!</v>
      </c>
      <c r="AH1971" s="134" t="e" vm="1">
        <v>#VALUE!</v>
      </c>
      <c r="AI1971" s="134" t="str">
        <f t="shared" si="60"/>
        <v/>
      </c>
      <c r="AJ1971" s="134" t="str">
        <f t="shared" si="61"/>
        <v>事業所所在地</v>
      </c>
      <c r="AK1971" s="134" t="s">
        <v>484</v>
      </c>
      <c r="AO1971" s="139" t="s">
        <v>486</v>
      </c>
      <c r="AP1971" s="134" t="str" cm="1">
        <f t="array" ref="AP1971">_xlfn.TEXTSPLIT(AO1971,CHAR(10))</f>
        <v>受理番号</v>
      </c>
      <c r="BM1971" s="134" t="s">
        <v>486</v>
      </c>
    </row>
    <row r="1972" spans="1:72" ht="93" customHeight="1" thickBot="1">
      <c r="A1972" s="133"/>
      <c r="B1972" s="184"/>
      <c r="C1972" s="140" t="s">
        <v>5381</v>
      </c>
      <c r="D1972" s="184"/>
      <c r="E1972" s="174" t="s">
        <v>5382</v>
      </c>
      <c r="F1972" s="174"/>
      <c r="G1972" s="184"/>
      <c r="H1972" s="175" t="s">
        <v>5383</v>
      </c>
      <c r="I1972" s="175"/>
      <c r="J1972" s="184"/>
      <c r="K1972" s="175" t="s">
        <v>5384</v>
      </c>
      <c r="L1972" s="175"/>
      <c r="M1972" s="184"/>
      <c r="N1972" s="182" t="s">
        <v>5385</v>
      </c>
      <c r="O1972" s="182"/>
      <c r="P1972" s="184"/>
      <c r="Q1972" s="141" t="s">
        <v>5386</v>
      </c>
      <c r="R1972" s="184"/>
      <c r="S1972" s="173" t="s">
        <v>5387</v>
      </c>
      <c r="T1972" s="173"/>
      <c r="U1972" s="173"/>
      <c r="V1972" s="173"/>
      <c r="W1972" s="184"/>
      <c r="X1972" s="133"/>
      <c r="Y1972" s="133"/>
      <c r="AB1972" s="134" t="s">
        <v>9818</v>
      </c>
      <c r="AC1972" s="146" t="str" cm="1">
        <f t="array" ref="AC1972:AD1972">_xlfn.TEXTSPLIT(H1972,CHAR(10))</f>
        <v>一般社団法人　北海道総合在宅ケア事業団</v>
      </c>
      <c r="AD1972" s="146" t="str">
        <v>一般社団法人北海道総合在宅ケア事業団しらおい訪問看護ステーション</v>
      </c>
      <c r="AE1972" s="146" t="s">
        <v>7562</v>
      </c>
      <c r="AF1972" s="134" t="s">
        <v>8805</v>
      </c>
      <c r="AG1972" s="134" t="str" cm="1">
        <f t="array" ref="AG1972">_xlfn.TEXTJOIN(",",TRUE,_xlfn._xlws.FILTER(市町村コード!$B$2:$B$186,ISNUMBER(SEARCH(市町村コード!$B$2:$B$186,K1972))))</f>
        <v>白老町</v>
      </c>
      <c r="AH1972" s="134" t="s">
        <v>6851</v>
      </c>
      <c r="AI1972" s="134" t="str">
        <f t="shared" si="60"/>
        <v xml:space="preserve">
白老郡白老町東町４丁目６番７号　白老町総合福祉センターいきいき４．６内</v>
      </c>
      <c r="AJ1972" s="134" t="str">
        <f t="shared" si="61"/>
        <v>〒059－0904</v>
      </c>
      <c r="AK1972" s="134" t="s">
        <v>7387</v>
      </c>
      <c r="AO1972" s="142" t="s">
        <v>5386</v>
      </c>
      <c r="AP1972" s="134" t="str" cm="1">
        <f t="array" ref="AP1972:AW1972">_xlfn.TEXTSPLIT(AO1972,CHAR(10))</f>
        <v>( 訪看10 )第     81 号</v>
      </c>
      <c r="AQ1972" s="134" t="str">
        <v>( 訪看23 )第    135 号</v>
      </c>
      <c r="AR1972" s="134" t="str">
        <v>( 訪看25 )第     36 号</v>
      </c>
      <c r="AS1972" s="134" t="str">
        <v>( 訪看27 )第    126 号</v>
      </c>
      <c r="AT1972" s="134" t="str">
        <v>( 訪看34 )第    182 号</v>
      </c>
      <c r="AU1972" s="134" t="str">
        <v>( 訪ベⅠ１ )第    142 号</v>
      </c>
      <c r="AV1972" s="134" t="str">
        <v>( 訪ベⅠ１注 )第    182 号</v>
      </c>
      <c r="AW1972" s="134" t="str">
        <v>( 訪看40 )第    304 号</v>
      </c>
      <c r="BM1972" s="134" t="s">
        <v>14603</v>
      </c>
      <c r="BN1972" s="134" t="s">
        <v>14604</v>
      </c>
      <c r="BO1972" s="134" t="s">
        <v>14605</v>
      </c>
      <c r="BP1972" s="134" t="s">
        <v>14606</v>
      </c>
      <c r="BQ1972" s="134" t="s">
        <v>14607</v>
      </c>
      <c r="BR1972" s="134" t="s">
        <v>14608</v>
      </c>
      <c r="BS1972" s="134" t="s">
        <v>14609</v>
      </c>
      <c r="BT1972" s="134" t="s">
        <v>14610</v>
      </c>
    </row>
    <row r="1973" spans="1:72" ht="75" customHeight="1" thickBot="1">
      <c r="A1973" s="133"/>
      <c r="B1973" s="184"/>
      <c r="C1973" s="140" t="s">
        <v>5388</v>
      </c>
      <c r="D1973" s="184"/>
      <c r="E1973" s="174" t="s">
        <v>5389</v>
      </c>
      <c r="F1973" s="174"/>
      <c r="G1973" s="184"/>
      <c r="H1973" s="175" t="s">
        <v>5390</v>
      </c>
      <c r="I1973" s="175"/>
      <c r="J1973" s="184"/>
      <c r="K1973" s="175" t="s">
        <v>5391</v>
      </c>
      <c r="L1973" s="175"/>
      <c r="M1973" s="184"/>
      <c r="N1973" s="182" t="s">
        <v>5392</v>
      </c>
      <c r="O1973" s="182"/>
      <c r="P1973" s="184"/>
      <c r="Q1973" s="141" t="s">
        <v>5393</v>
      </c>
      <c r="R1973" s="184"/>
      <c r="S1973" s="173" t="s">
        <v>5394</v>
      </c>
      <c r="T1973" s="173"/>
      <c r="U1973" s="173"/>
      <c r="V1973" s="173"/>
      <c r="W1973" s="184"/>
      <c r="X1973" s="133"/>
      <c r="Y1973" s="133"/>
      <c r="AB1973" s="134" t="s">
        <v>9819</v>
      </c>
      <c r="AC1973" s="146" t="str" cm="1">
        <f t="array" ref="AC1973:AD1973">_xlfn.TEXTSPLIT(H1973,CHAR(10))</f>
        <v>株式会社健康会</v>
      </c>
      <c r="AD1973" s="146" t="str">
        <v>訪問看護ステーションしらかば</v>
      </c>
      <c r="AE1973" s="146" t="s">
        <v>8806</v>
      </c>
      <c r="AF1973" s="134" t="s">
        <v>7935</v>
      </c>
      <c r="AG1973" s="134" t="str" cm="1">
        <f t="array" ref="AG1973">_xlfn.TEXTJOIN(",",TRUE,_xlfn._xlws.FILTER(市町村コード!$B$2:$B$186,ISNUMBER(SEARCH(市町村コード!$B$2:$B$186,K1973))))</f>
        <v>苫小牧市</v>
      </c>
      <c r="AH1973" s="134" t="s">
        <v>6724</v>
      </c>
      <c r="AI1973" s="134" t="str">
        <f t="shared" si="60"/>
        <v xml:space="preserve">
苫小牧市しらかば町２丁目１番２３号糸井駅前オフィス２階</v>
      </c>
      <c r="AJ1973" s="134" t="str">
        <f t="shared" si="61"/>
        <v>〒053－0821</v>
      </c>
      <c r="AK1973" s="134" t="s">
        <v>7388</v>
      </c>
      <c r="AO1973" s="142" t="s">
        <v>5393</v>
      </c>
      <c r="AP1973" s="134" t="str" cm="1">
        <f t="array" ref="AP1973:AU1973">_xlfn.TEXTSPLIT(AO1973,CHAR(10))</f>
        <v>( 訪看10 )第    451 号</v>
      </c>
      <c r="AQ1973" s="134" t="str">
        <v>( 訪看24 )第     88 号</v>
      </c>
      <c r="AR1973" s="134" t="str">
        <v>( 訪看25 )第    206 号</v>
      </c>
      <c r="AS1973" s="134" t="str">
        <v>( 訪ベⅠ１ )第    143 号</v>
      </c>
      <c r="AT1973" s="134" t="str">
        <v>( 訪ベⅠ１注 )第     12 号</v>
      </c>
      <c r="AU1973" s="134" t="str">
        <v>( 訪看40 )第    151 号</v>
      </c>
      <c r="BM1973" s="134" t="s">
        <v>14611</v>
      </c>
      <c r="BN1973" s="134" t="s">
        <v>14612</v>
      </c>
      <c r="BO1973" s="134" t="s">
        <v>14613</v>
      </c>
      <c r="BP1973" s="134" t="s">
        <v>14614</v>
      </c>
      <c r="BQ1973" s="134" t="s">
        <v>14615</v>
      </c>
      <c r="BR1973" s="134" t="s">
        <v>14616</v>
      </c>
    </row>
    <row r="1974" spans="1:72" ht="93" customHeight="1" thickBot="1">
      <c r="A1974" s="133"/>
      <c r="B1974" s="184"/>
      <c r="C1974" s="140" t="s">
        <v>5395</v>
      </c>
      <c r="D1974" s="184"/>
      <c r="E1974" s="174" t="s">
        <v>5396</v>
      </c>
      <c r="F1974" s="174"/>
      <c r="G1974" s="184"/>
      <c r="H1974" s="175" t="s">
        <v>5397</v>
      </c>
      <c r="I1974" s="175"/>
      <c r="J1974" s="184"/>
      <c r="K1974" s="175" t="s">
        <v>5398</v>
      </c>
      <c r="L1974" s="175"/>
      <c r="M1974" s="184"/>
      <c r="N1974" s="182" t="s">
        <v>5399</v>
      </c>
      <c r="O1974" s="182"/>
      <c r="P1974" s="184"/>
      <c r="Q1974" s="141" t="s">
        <v>5400</v>
      </c>
      <c r="R1974" s="184"/>
      <c r="S1974" s="173" t="s">
        <v>5401</v>
      </c>
      <c r="T1974" s="173"/>
      <c r="U1974" s="173"/>
      <c r="V1974" s="173"/>
      <c r="W1974" s="184"/>
      <c r="X1974" s="133"/>
      <c r="Y1974" s="133"/>
      <c r="AB1974" s="134" t="s">
        <v>9820</v>
      </c>
      <c r="AC1974" s="146" t="str" cm="1">
        <f t="array" ref="AC1974:AD1974">_xlfn.TEXTSPLIT(H1974,CHAR(10))</f>
        <v>社会医療法人こぶし</v>
      </c>
      <c r="AD1974" s="146" t="str">
        <v>訪問看護ステーション　こころっくる</v>
      </c>
      <c r="AE1974" s="146" t="s">
        <v>8807</v>
      </c>
      <c r="AF1974" s="134" t="s">
        <v>8808</v>
      </c>
      <c r="AG1974" s="134" t="str" cm="1">
        <f t="array" ref="AG1974">_xlfn.TEXTJOIN(",",TRUE,_xlfn._xlws.FILTER(市町村コード!$B$2:$B$186,ISNUMBER(SEARCH(市町村コード!$B$2:$B$186,K1974))))</f>
        <v>苫小牧市</v>
      </c>
      <c r="AH1974" s="134" t="s">
        <v>6724</v>
      </c>
      <c r="AI1974" s="134" t="str">
        <f t="shared" si="60"/>
        <v xml:space="preserve">
苫小牧市柳町４丁目１２番２０号</v>
      </c>
      <c r="AJ1974" s="134" t="str">
        <f t="shared" si="61"/>
        <v>〒053－0053</v>
      </c>
      <c r="AK1974" s="134" t="s">
        <v>7389</v>
      </c>
      <c r="AO1974" s="142" t="s">
        <v>5400</v>
      </c>
      <c r="AP1974" s="134" t="str" cm="1">
        <f t="array" ref="AP1974:AW1974">_xlfn.TEXTSPLIT(AO1974,CHAR(10))</f>
        <v>( 訪看10 )第    157 号</v>
      </c>
      <c r="AQ1974" s="134" t="str">
        <v>( 訪看23 )第    339 号</v>
      </c>
      <c r="AR1974" s="134" t="str">
        <v>( 訪看27 )第     15 号</v>
      </c>
      <c r="AS1974" s="134" t="str">
        <v>( 訪看28 )第     13 号</v>
      </c>
      <c r="AT1974" s="134" t="str">
        <v>( 訪看34 )第     10 号</v>
      </c>
      <c r="AU1974" s="134" t="str">
        <v>( 訪ベⅠ１ )第    310 号</v>
      </c>
      <c r="AV1974" s="134" t="str">
        <v>( 訪ベⅠ１注 )第    143 号</v>
      </c>
      <c r="AW1974" s="134" t="str">
        <v>( 訪看40 )第    115 号</v>
      </c>
      <c r="BM1974" s="134" t="s">
        <v>14617</v>
      </c>
      <c r="BN1974" s="134" t="s">
        <v>14618</v>
      </c>
      <c r="BO1974" s="134" t="s">
        <v>14619</v>
      </c>
      <c r="BP1974" s="134" t="s">
        <v>14620</v>
      </c>
      <c r="BQ1974" s="134" t="s">
        <v>14621</v>
      </c>
      <c r="BR1974" s="134" t="s">
        <v>14622</v>
      </c>
      <c r="BS1974" s="134" t="s">
        <v>14623</v>
      </c>
      <c r="BT1974" s="134" t="s">
        <v>14624</v>
      </c>
    </row>
    <row r="1975" spans="1:72" ht="66" customHeight="1" thickBot="1">
      <c r="A1975" s="133"/>
      <c r="B1975" s="184"/>
      <c r="C1975" s="140" t="s">
        <v>5402</v>
      </c>
      <c r="D1975" s="184"/>
      <c r="E1975" s="174" t="s">
        <v>5403</v>
      </c>
      <c r="F1975" s="174"/>
      <c r="G1975" s="184"/>
      <c r="H1975" s="175" t="s">
        <v>5404</v>
      </c>
      <c r="I1975" s="175"/>
      <c r="J1975" s="184"/>
      <c r="K1975" s="175" t="s">
        <v>5405</v>
      </c>
      <c r="L1975" s="175"/>
      <c r="M1975" s="184"/>
      <c r="N1975" s="182" t="s">
        <v>5406</v>
      </c>
      <c r="O1975" s="182"/>
      <c r="P1975" s="184"/>
      <c r="Q1975" s="141" t="s">
        <v>5407</v>
      </c>
      <c r="R1975" s="184"/>
      <c r="S1975" s="173" t="s">
        <v>5408</v>
      </c>
      <c r="T1975" s="173"/>
      <c r="U1975" s="173"/>
      <c r="V1975" s="173"/>
      <c r="W1975" s="184"/>
      <c r="X1975" s="133"/>
      <c r="Y1975" s="133"/>
      <c r="AB1975" s="134" t="s">
        <v>9821</v>
      </c>
      <c r="AC1975" s="146" t="str" cm="1">
        <f t="array" ref="AC1975:AD1975">_xlfn.TEXTSPLIT(H1975,CHAR(10))</f>
        <v>医療法人社団玄洋会</v>
      </c>
      <c r="AD1975" s="146" t="str">
        <v>訪問看護ステーション「ひまわり」</v>
      </c>
      <c r="AE1975" s="146" t="s">
        <v>8809</v>
      </c>
      <c r="AF1975" s="134" t="s">
        <v>8810</v>
      </c>
      <c r="AG1975" s="134" t="str" cm="1">
        <f t="array" ref="AG1975">_xlfn.TEXTJOIN(",",TRUE,_xlfn._xlws.FILTER(市町村コード!$B$2:$B$186,ISNUMBER(SEARCH(市町村コード!$B$2:$B$186,K1975))))</f>
        <v>苫小牧市</v>
      </c>
      <c r="AH1975" s="134" t="s">
        <v>6724</v>
      </c>
      <c r="AI1975" s="134" t="str">
        <f t="shared" si="60"/>
        <v xml:space="preserve">
苫小牧市若草町５丁目１０番１号</v>
      </c>
      <c r="AJ1975" s="134" t="str">
        <f t="shared" si="61"/>
        <v>〒053－0021</v>
      </c>
      <c r="AK1975" s="134" t="s">
        <v>7390</v>
      </c>
      <c r="AO1975" s="142" t="s">
        <v>5407</v>
      </c>
      <c r="AP1975" s="134" t="str" cm="1">
        <f t="array" ref="AP1975:AT1975">_xlfn.TEXTSPLIT(AO1975,CHAR(10))</f>
        <v>( 訪看10 )第    232 号</v>
      </c>
      <c r="AQ1975" s="134" t="str">
        <v>( 訪看23 )第   1008 号</v>
      </c>
      <c r="AR1975" s="134" t="str">
        <v>( 訪ベⅠ１ )第    145 号</v>
      </c>
      <c r="AS1975" s="134" t="str">
        <v>( 訪ベⅠ１注 )第    160 号</v>
      </c>
      <c r="AT1975" s="134" t="str">
        <v>( 訪看40 )第    305 号</v>
      </c>
      <c r="BM1975" s="134" t="s">
        <v>14625</v>
      </c>
      <c r="BN1975" s="134" t="s">
        <v>14626</v>
      </c>
      <c r="BO1975" s="134" t="s">
        <v>14627</v>
      </c>
      <c r="BP1975" s="134" t="s">
        <v>14628</v>
      </c>
      <c r="BQ1975" s="134" t="s">
        <v>14629</v>
      </c>
    </row>
    <row r="1976" spans="1:72" ht="57" customHeight="1" thickBot="1">
      <c r="A1976" s="133"/>
      <c r="B1976" s="184"/>
      <c r="C1976" s="140" t="s">
        <v>5409</v>
      </c>
      <c r="D1976" s="184"/>
      <c r="E1976" s="174" t="s">
        <v>5410</v>
      </c>
      <c r="F1976" s="174"/>
      <c r="G1976" s="184"/>
      <c r="H1976" s="175" t="s">
        <v>5411</v>
      </c>
      <c r="I1976" s="175"/>
      <c r="J1976" s="184"/>
      <c r="K1976" s="175" t="s">
        <v>5412</v>
      </c>
      <c r="L1976" s="175"/>
      <c r="M1976" s="184"/>
      <c r="N1976" s="182" t="s">
        <v>5413</v>
      </c>
      <c r="O1976" s="182"/>
      <c r="P1976" s="184"/>
      <c r="Q1976" s="141" t="s">
        <v>5414</v>
      </c>
      <c r="R1976" s="184"/>
      <c r="S1976" s="173" t="s">
        <v>5415</v>
      </c>
      <c r="T1976" s="173"/>
      <c r="U1976" s="173"/>
      <c r="V1976" s="173"/>
      <c r="W1976" s="184"/>
      <c r="X1976" s="133"/>
      <c r="Y1976" s="133"/>
      <c r="AB1976" s="134" t="s">
        <v>9822</v>
      </c>
      <c r="AC1976" s="146" t="str" cm="1">
        <f t="array" ref="AC1976:AD1976">_xlfn.TEXTSPLIT(H1976,CHAR(10))</f>
        <v>合同会社福祉サービスふくろウ</v>
      </c>
      <c r="AD1976" s="146" t="str">
        <v>ほうもんかんご　ふくろウ</v>
      </c>
      <c r="AE1976" s="146" t="s">
        <v>8811</v>
      </c>
      <c r="AF1976" s="134" t="s">
        <v>8812</v>
      </c>
      <c r="AG1976" s="134" t="str" cm="1">
        <f t="array" ref="AG1976">_xlfn.TEXTJOIN(",",TRUE,_xlfn._xlws.FILTER(市町村コード!$B$2:$B$186,ISNUMBER(SEARCH(市町村コード!$B$2:$B$186,K1976))))</f>
        <v>苫小牧市</v>
      </c>
      <c r="AH1976" s="134" t="s">
        <v>6724</v>
      </c>
      <c r="AI1976" s="134" t="str">
        <f t="shared" si="60"/>
        <v xml:space="preserve">
苫小牧市日吉町３丁目５－１</v>
      </c>
      <c r="AJ1976" s="134" t="str">
        <f t="shared" si="61"/>
        <v>〒053－0816</v>
      </c>
      <c r="AK1976" s="134" t="s">
        <v>7391</v>
      </c>
      <c r="AO1976" s="142" t="s">
        <v>5414</v>
      </c>
      <c r="AP1976" s="134" t="str" cm="1">
        <f t="array" ref="AP1976:AU1976">_xlfn.TEXTSPLIT(AO1976,CHAR(10))</f>
        <v>( 訪看10 )第    330 号</v>
      </c>
      <c r="AQ1976" s="134" t="str">
        <v>( 訪看23 )第    581 号</v>
      </c>
      <c r="AR1976" s="134" t="str">
        <v>( 訪看25 )第    662 号</v>
      </c>
      <c r="AS1976" s="134" t="str">
        <v>( 訪看27 )第    156 号</v>
      </c>
      <c r="AT1976" s="134" t="str">
        <v>( 訪看28 )第     87 号</v>
      </c>
      <c r="AU1976" s="134" t="str">
        <v>( 訪看40 )第    307 号</v>
      </c>
      <c r="BM1976" s="134" t="s">
        <v>14630</v>
      </c>
      <c r="BN1976" s="134" t="s">
        <v>14631</v>
      </c>
      <c r="BO1976" s="134" t="s">
        <v>14632</v>
      </c>
      <c r="BP1976" s="134" t="s">
        <v>14633</v>
      </c>
      <c r="BQ1976" s="134" t="s">
        <v>14634</v>
      </c>
      <c r="BR1976" s="134" t="s">
        <v>14635</v>
      </c>
    </row>
    <row r="1977" spans="1:72" ht="84" customHeight="1" thickBot="1">
      <c r="A1977" s="133"/>
      <c r="B1977" s="184"/>
      <c r="C1977" s="140" t="s">
        <v>5416</v>
      </c>
      <c r="D1977" s="184"/>
      <c r="E1977" s="174" t="s">
        <v>5417</v>
      </c>
      <c r="F1977" s="174"/>
      <c r="G1977" s="184"/>
      <c r="H1977" s="175" t="s">
        <v>5418</v>
      </c>
      <c r="I1977" s="175"/>
      <c r="J1977" s="184"/>
      <c r="K1977" s="175" t="s">
        <v>5419</v>
      </c>
      <c r="L1977" s="175"/>
      <c r="M1977" s="184"/>
      <c r="N1977" s="182" t="s">
        <v>5420</v>
      </c>
      <c r="O1977" s="182"/>
      <c r="P1977" s="184"/>
      <c r="Q1977" s="141" t="s">
        <v>5421</v>
      </c>
      <c r="R1977" s="184"/>
      <c r="S1977" s="173" t="s">
        <v>5422</v>
      </c>
      <c r="T1977" s="173"/>
      <c r="U1977" s="173"/>
      <c r="V1977" s="173"/>
      <c r="W1977" s="184"/>
      <c r="X1977" s="133"/>
      <c r="Y1977" s="133"/>
      <c r="AB1977" s="134" t="s">
        <v>9823</v>
      </c>
      <c r="AC1977" s="146" t="str" cm="1">
        <f t="array" ref="AC1977:AD1977">_xlfn.TEXTSPLIT(H1977,CHAR(10))</f>
        <v>社会福祉法人勤医協福祉会</v>
      </c>
      <c r="AD1977" s="146" t="str">
        <v>勤医協とまこまい訪問看護ステーション</v>
      </c>
      <c r="AE1977" s="146" t="s">
        <v>7797</v>
      </c>
      <c r="AF1977" s="134" t="s">
        <v>8813</v>
      </c>
      <c r="AG1977" s="134" t="str" cm="1">
        <f t="array" ref="AG1977">_xlfn.TEXTJOIN(",",TRUE,_xlfn._xlws.FILTER(市町村コード!$B$2:$B$186,ISNUMBER(SEARCH(市町村コード!$B$2:$B$186,K1977))))</f>
        <v>苫小牧市</v>
      </c>
      <c r="AH1977" s="134" t="s">
        <v>6724</v>
      </c>
      <c r="AI1977" s="134" t="str">
        <f t="shared" si="60"/>
        <v xml:space="preserve">
苫小牧市山手町２丁目１４番９号</v>
      </c>
      <c r="AJ1977" s="134" t="str">
        <f t="shared" si="61"/>
        <v>〒053－0851</v>
      </c>
      <c r="AK1977" s="134" t="s">
        <v>7392</v>
      </c>
      <c r="AO1977" s="142" t="s">
        <v>5421</v>
      </c>
      <c r="AP1977" s="134" t="str" cm="1">
        <f t="array" ref="AP1977:AU1977">_xlfn.TEXTSPLIT(AO1977,CHAR(10))</f>
        <v>( 訪看23 )第    634 号</v>
      </c>
      <c r="AQ1977" s="134" t="str">
        <v>( 訪看25 )第    708 号</v>
      </c>
      <c r="AR1977" s="134" t="str">
        <v>( 訪看機２ )第     54 号</v>
      </c>
      <c r="AS1977" s="134" t="str">
        <v>( 訪ベⅠ１ )第    292 号</v>
      </c>
      <c r="AT1977" s="134" t="str">
        <v>( 訪ベⅠ１注 )第    289 号</v>
      </c>
      <c r="AU1977" s="134" t="str">
        <v>( 訪看40 )第    306 号</v>
      </c>
      <c r="BM1977" s="134" t="s">
        <v>14636</v>
      </c>
      <c r="BN1977" s="134" t="s">
        <v>14637</v>
      </c>
      <c r="BO1977" s="134" t="s">
        <v>14638</v>
      </c>
      <c r="BP1977" s="134" t="s">
        <v>14639</v>
      </c>
      <c r="BQ1977" s="134" t="s">
        <v>14640</v>
      </c>
      <c r="BR1977" s="134" t="s">
        <v>14641</v>
      </c>
    </row>
    <row r="1978" spans="1:72" ht="2.1" customHeight="1" thickBot="1">
      <c r="A1978" s="133"/>
      <c r="B1978" s="184"/>
      <c r="C1978" s="133"/>
      <c r="D1978" s="184"/>
      <c r="E1978" s="133"/>
      <c r="F1978" s="133"/>
      <c r="G1978" s="184"/>
      <c r="H1978" s="133"/>
      <c r="I1978" s="133"/>
      <c r="J1978" s="184"/>
      <c r="K1978" s="133"/>
      <c r="L1978" s="133"/>
      <c r="M1978" s="184"/>
      <c r="N1978" s="133"/>
      <c r="O1978" s="133"/>
      <c r="P1978" s="184"/>
      <c r="Q1978" s="133"/>
      <c r="R1978" s="184"/>
      <c r="S1978" s="133"/>
      <c r="T1978" s="133"/>
      <c r="U1978" s="133"/>
      <c r="V1978" s="133"/>
      <c r="W1978" s="184"/>
      <c r="X1978" s="133"/>
      <c r="Y1978" s="133"/>
      <c r="AB1978" s="134" t="s">
        <v>6911</v>
      </c>
      <c r="AC1978" s="146" t="e" cm="1">
        <f t="array" ref="AC1978">_xlfn.TEXTSPLIT(H1978,CHAR(10))</f>
        <v>#VALUE!</v>
      </c>
      <c r="AD1978" s="146"/>
      <c r="AE1978" s="146" t="e">
        <v>#VALUE!</v>
      </c>
      <c r="AG1978" s="134" t="e" cm="1" vm="1">
        <f t="array" ref="AG1978">_xlfn.TEXTJOIN(",",TRUE,_xlfn._xlws.FILTER(市町村コード!$B$2:$B$186,ISNUMBER(SEARCH(市町村コード!$B$2:$B$186,K1978))))</f>
        <v>#VALUE!</v>
      </c>
      <c r="AH1978" s="134" t="e" vm="1">
        <v>#VALUE!</v>
      </c>
      <c r="AI1978" s="134" t="str">
        <f t="shared" si="60"/>
        <v/>
      </c>
      <c r="AJ1978" s="134" t="str">
        <f t="shared" si="61"/>
        <v/>
      </c>
      <c r="AK1978" s="134" t="s">
        <v>6911</v>
      </c>
      <c r="AO1978" s="133"/>
      <c r="AP1978" s="134" t="e" cm="1">
        <f t="array" ref="AP1978">_xlfn.TEXTSPLIT(AO1978,CHAR(10))</f>
        <v>#VALUE!</v>
      </c>
      <c r="BM1978" s="134" t="e">
        <v>#VALUE!</v>
      </c>
    </row>
    <row r="1979" spans="1:72" ht="0.95" customHeight="1">
      <c r="A1979" s="133"/>
      <c r="B1979" s="183"/>
      <c r="C1979" s="183"/>
      <c r="D1979" s="183"/>
      <c r="E1979" s="183"/>
      <c r="F1979" s="183"/>
      <c r="G1979" s="183"/>
      <c r="H1979" s="183"/>
      <c r="I1979" s="183"/>
      <c r="J1979" s="183"/>
      <c r="K1979" s="183"/>
      <c r="L1979" s="183"/>
      <c r="M1979" s="183"/>
      <c r="N1979" s="183"/>
      <c r="O1979" s="183"/>
      <c r="P1979" s="183"/>
      <c r="Q1979" s="183"/>
      <c r="R1979" s="183"/>
      <c r="S1979" s="183"/>
      <c r="T1979" s="183"/>
      <c r="U1979" s="183"/>
      <c r="V1979" s="183"/>
      <c r="W1979" s="133"/>
      <c r="X1979" s="133"/>
      <c r="Y1979" s="133"/>
      <c r="AB1979" s="134" t="s">
        <v>6911</v>
      </c>
      <c r="AC1979" s="146" t="e" cm="1">
        <f t="array" ref="AC1979">_xlfn.TEXTSPLIT(H1979,CHAR(10))</f>
        <v>#VALUE!</v>
      </c>
      <c r="AD1979" s="146"/>
      <c r="AE1979" s="146" t="e">
        <v>#VALUE!</v>
      </c>
      <c r="AG1979" s="134" t="e" cm="1" vm="1">
        <f t="array" ref="AG1979">_xlfn.TEXTJOIN(",",TRUE,_xlfn._xlws.FILTER(市町村コード!$B$2:$B$186,ISNUMBER(SEARCH(市町村コード!$B$2:$B$186,K1979))))</f>
        <v>#VALUE!</v>
      </c>
      <c r="AH1979" s="134" t="e" vm="1">
        <v>#VALUE!</v>
      </c>
      <c r="AI1979" s="134" t="str">
        <f t="shared" si="60"/>
        <v/>
      </c>
      <c r="AJ1979" s="134" t="str">
        <f t="shared" si="61"/>
        <v/>
      </c>
      <c r="AK1979" s="134" t="s">
        <v>6911</v>
      </c>
      <c r="AP1979" s="134" t="e" cm="1">
        <f t="array" ref="AP1979">_xlfn.TEXTSPLIT(AO1979,CHAR(10))</f>
        <v>#VALUE!</v>
      </c>
      <c r="BM1979" s="134" t="e">
        <v>#VALUE!</v>
      </c>
    </row>
    <row r="1980" spans="1:72" ht="60" customHeight="1">
      <c r="A1980" s="133"/>
      <c r="B1980" s="133"/>
      <c r="C1980" s="133"/>
      <c r="D1980" s="133"/>
      <c r="E1980" s="133"/>
      <c r="F1980" s="133"/>
      <c r="G1980" s="133"/>
      <c r="H1980" s="133"/>
      <c r="I1980" s="133"/>
      <c r="J1980" s="133"/>
      <c r="K1980" s="133"/>
      <c r="L1980" s="133"/>
      <c r="M1980" s="133"/>
      <c r="N1980" s="133"/>
      <c r="O1980" s="133"/>
      <c r="P1980" s="133"/>
      <c r="Q1980" s="133"/>
      <c r="R1980" s="133"/>
      <c r="S1980" s="133"/>
      <c r="T1980" s="133"/>
      <c r="U1980" s="133"/>
      <c r="V1980" s="133"/>
      <c r="W1980" s="133"/>
      <c r="X1980" s="133"/>
      <c r="Y1980" s="133"/>
      <c r="AB1980" s="134" t="s">
        <v>6911</v>
      </c>
      <c r="AC1980" s="146" t="e" cm="1">
        <f t="array" ref="AC1980">_xlfn.TEXTSPLIT(H1980,CHAR(10))</f>
        <v>#VALUE!</v>
      </c>
      <c r="AD1980" s="146"/>
      <c r="AE1980" s="146" t="e">
        <v>#VALUE!</v>
      </c>
      <c r="AG1980" s="134" t="e" cm="1" vm="1">
        <f t="array" ref="AG1980">_xlfn.TEXTJOIN(",",TRUE,_xlfn._xlws.FILTER(市町村コード!$B$2:$B$186,ISNUMBER(SEARCH(市町村コード!$B$2:$B$186,K1980))))</f>
        <v>#VALUE!</v>
      </c>
      <c r="AH1980" s="134" t="e" vm="1">
        <v>#VALUE!</v>
      </c>
      <c r="AI1980" s="134" t="str">
        <f t="shared" si="60"/>
        <v/>
      </c>
      <c r="AJ1980" s="134" t="str">
        <f t="shared" si="61"/>
        <v/>
      </c>
      <c r="AK1980" s="134" t="s">
        <v>6911</v>
      </c>
      <c r="AO1980" s="133"/>
      <c r="AP1980" s="134" t="e" cm="1">
        <f t="array" ref="AP1980">_xlfn.TEXTSPLIT(AO1980,CHAR(10))</f>
        <v>#VALUE!</v>
      </c>
      <c r="BM1980" s="134" t="e">
        <v>#VALUE!</v>
      </c>
    </row>
    <row r="1981" spans="1:72" ht="12" customHeight="1">
      <c r="A1981" s="133"/>
      <c r="B1981" s="133"/>
      <c r="C1981" s="133"/>
      <c r="D1981" s="133"/>
      <c r="E1981" s="133"/>
      <c r="F1981" s="133"/>
      <c r="G1981" s="133"/>
      <c r="H1981" s="133"/>
      <c r="I1981" s="133"/>
      <c r="J1981" s="133"/>
      <c r="K1981" s="133"/>
      <c r="L1981" s="133"/>
      <c r="M1981" s="133"/>
      <c r="N1981" s="133"/>
      <c r="O1981" s="133"/>
      <c r="P1981" s="133"/>
      <c r="Q1981" s="133"/>
      <c r="R1981" s="133"/>
      <c r="S1981" s="133"/>
      <c r="T1981" s="133"/>
      <c r="U1981" s="133"/>
      <c r="V1981" s="133"/>
      <c r="W1981" s="133"/>
      <c r="X1981" s="133"/>
      <c r="Y1981" s="133"/>
      <c r="AB1981" s="134" t="s">
        <v>6911</v>
      </c>
      <c r="AC1981" s="146" t="e" cm="1">
        <f t="array" ref="AC1981">_xlfn.TEXTSPLIT(H1981,CHAR(10))</f>
        <v>#VALUE!</v>
      </c>
      <c r="AD1981" s="146"/>
      <c r="AE1981" s="146" t="e">
        <v>#VALUE!</v>
      </c>
      <c r="AG1981" s="134" t="e" cm="1" vm="1">
        <f t="array" ref="AG1981">_xlfn.TEXTJOIN(",",TRUE,_xlfn._xlws.FILTER(市町村コード!$B$2:$B$186,ISNUMBER(SEARCH(市町村コード!$B$2:$B$186,K1981))))</f>
        <v>#VALUE!</v>
      </c>
      <c r="AH1981" s="134" t="e" vm="1">
        <v>#VALUE!</v>
      </c>
      <c r="AI1981" s="134" t="str">
        <f t="shared" si="60"/>
        <v/>
      </c>
      <c r="AJ1981" s="134" t="str">
        <f t="shared" si="61"/>
        <v/>
      </c>
      <c r="AK1981" s="134" t="s">
        <v>6911</v>
      </c>
      <c r="AO1981" s="133"/>
      <c r="AP1981" s="134" t="e" cm="1">
        <f t="array" ref="AP1981">_xlfn.TEXTSPLIT(AO1981,CHAR(10))</f>
        <v>#VALUE!</v>
      </c>
      <c r="BM1981" s="134" t="e">
        <v>#VALUE!</v>
      </c>
    </row>
    <row r="1982" spans="1:72" ht="8.1" customHeight="1">
      <c r="A1982" s="133"/>
      <c r="B1982" s="133"/>
      <c r="C1982" s="133"/>
      <c r="D1982" s="133"/>
      <c r="E1982" s="133"/>
      <c r="F1982" s="133"/>
      <c r="G1982" s="133"/>
      <c r="H1982" s="133"/>
      <c r="I1982" s="178" t="s">
        <v>476</v>
      </c>
      <c r="J1982" s="178"/>
      <c r="K1982" s="178"/>
      <c r="L1982" s="133"/>
      <c r="M1982" s="133"/>
      <c r="N1982" s="133"/>
      <c r="O1982" s="133"/>
      <c r="P1982" s="133"/>
      <c r="Q1982" s="133"/>
      <c r="R1982" s="133"/>
      <c r="S1982" s="133"/>
      <c r="T1982" s="133"/>
      <c r="U1982" s="133"/>
      <c r="V1982" s="133"/>
      <c r="W1982" s="133"/>
      <c r="X1982" s="133"/>
      <c r="Y1982" s="133"/>
      <c r="AB1982" s="134" t="s">
        <v>6911</v>
      </c>
      <c r="AC1982" s="146" t="e" cm="1">
        <f t="array" ref="AC1982">_xlfn.TEXTSPLIT(H1982,CHAR(10))</f>
        <v>#VALUE!</v>
      </c>
      <c r="AD1982" s="146"/>
      <c r="AE1982" s="146" t="e">
        <v>#VALUE!</v>
      </c>
      <c r="AG1982" s="134" t="e" cm="1" vm="1">
        <f t="array" ref="AG1982">_xlfn.TEXTJOIN(",",TRUE,_xlfn._xlws.FILTER(市町村コード!$B$2:$B$186,ISNUMBER(SEARCH(市町村コード!$B$2:$B$186,K1982))))</f>
        <v>#VALUE!</v>
      </c>
      <c r="AH1982" s="134" t="e" vm="1">
        <v>#VALUE!</v>
      </c>
      <c r="AI1982" s="134" t="str">
        <f t="shared" si="60"/>
        <v/>
      </c>
      <c r="AJ1982" s="134" t="str">
        <f t="shared" si="61"/>
        <v/>
      </c>
      <c r="AK1982" s="134" t="s">
        <v>6911</v>
      </c>
      <c r="AO1982" s="133"/>
      <c r="AP1982" s="134" t="e" cm="1">
        <f t="array" ref="AP1982">_xlfn.TEXTSPLIT(AO1982,CHAR(10))</f>
        <v>#VALUE!</v>
      </c>
      <c r="BM1982" s="134" t="e">
        <v>#VALUE!</v>
      </c>
    </row>
    <row r="1983" spans="1:72" ht="12" customHeight="1">
      <c r="A1983" s="133"/>
      <c r="B1983" s="179"/>
      <c r="C1983" s="179"/>
      <c r="D1983" s="179"/>
      <c r="E1983" s="179"/>
      <c r="F1983" s="133"/>
      <c r="G1983" s="133"/>
      <c r="H1983" s="133"/>
      <c r="I1983" s="178"/>
      <c r="J1983" s="178"/>
      <c r="K1983" s="178"/>
      <c r="L1983" s="133"/>
      <c r="M1983" s="133"/>
      <c r="N1983" s="133"/>
      <c r="O1983" s="133"/>
      <c r="P1983" s="133"/>
      <c r="Q1983" s="133"/>
      <c r="R1983" s="133"/>
      <c r="S1983" s="133"/>
      <c r="T1983" s="133"/>
      <c r="U1983" s="133"/>
      <c r="V1983" s="133"/>
      <c r="W1983" s="133"/>
      <c r="X1983" s="133"/>
      <c r="Y1983" s="133"/>
      <c r="AB1983" s="134" t="s">
        <v>6911</v>
      </c>
      <c r="AC1983" s="146" t="e" cm="1">
        <f t="array" ref="AC1983">_xlfn.TEXTSPLIT(H1983,CHAR(10))</f>
        <v>#VALUE!</v>
      </c>
      <c r="AD1983" s="146"/>
      <c r="AE1983" s="146" t="e">
        <v>#VALUE!</v>
      </c>
      <c r="AG1983" s="134" t="e" cm="1" vm="1">
        <f t="array" ref="AG1983">_xlfn.TEXTJOIN(",",TRUE,_xlfn._xlws.FILTER(市町村コード!$B$2:$B$186,ISNUMBER(SEARCH(市町村コード!$B$2:$B$186,K1983))))</f>
        <v>#VALUE!</v>
      </c>
      <c r="AH1983" s="134" t="e" vm="1">
        <v>#VALUE!</v>
      </c>
      <c r="AI1983" s="134" t="str">
        <f t="shared" si="60"/>
        <v/>
      </c>
      <c r="AJ1983" s="134" t="str">
        <f t="shared" si="61"/>
        <v/>
      </c>
      <c r="AK1983" s="134" t="s">
        <v>6911</v>
      </c>
      <c r="AO1983" s="133"/>
      <c r="AP1983" s="134" t="e" cm="1">
        <f t="array" ref="AP1983">_xlfn.TEXTSPLIT(AO1983,CHAR(10))</f>
        <v>#VALUE!</v>
      </c>
      <c r="BM1983" s="134" t="e">
        <v>#VALUE!</v>
      </c>
    </row>
    <row r="1984" spans="1:72" ht="14.1" customHeight="1">
      <c r="A1984" s="133"/>
      <c r="B1984" s="133"/>
      <c r="C1984" s="180" t="s">
        <v>477</v>
      </c>
      <c r="D1984" s="180"/>
      <c r="E1984" s="180"/>
      <c r="F1984" s="180"/>
      <c r="G1984" s="180"/>
      <c r="H1984" s="180"/>
      <c r="I1984" s="180"/>
      <c r="J1984" s="180"/>
      <c r="K1984" s="180"/>
      <c r="L1984" s="133"/>
      <c r="M1984" s="133"/>
      <c r="N1984" s="133"/>
      <c r="O1984" s="181" t="s">
        <v>478</v>
      </c>
      <c r="P1984" s="181"/>
      <c r="Q1984" s="181"/>
      <c r="R1984" s="181"/>
      <c r="S1984" s="181"/>
      <c r="T1984" s="135" t="s">
        <v>1363</v>
      </c>
      <c r="U1984" s="136" t="s">
        <v>480</v>
      </c>
      <c r="V1984" s="133"/>
      <c r="W1984" s="133"/>
      <c r="X1984" s="133"/>
      <c r="Y1984" s="133"/>
      <c r="AB1984" s="134" t="s">
        <v>6911</v>
      </c>
      <c r="AC1984" s="146" t="e" cm="1">
        <f t="array" ref="AC1984">_xlfn.TEXTSPLIT(H1984,CHAR(10))</f>
        <v>#VALUE!</v>
      </c>
      <c r="AD1984" s="146"/>
      <c r="AE1984" s="146" t="e">
        <v>#VALUE!</v>
      </c>
      <c r="AG1984" s="134" t="e" cm="1" vm="1">
        <f t="array" ref="AG1984">_xlfn.TEXTJOIN(",",TRUE,_xlfn._xlws.FILTER(市町村コード!$B$2:$B$186,ISNUMBER(SEARCH(市町村コード!$B$2:$B$186,K1984))))</f>
        <v>#VALUE!</v>
      </c>
      <c r="AH1984" s="134" t="e" vm="1">
        <v>#VALUE!</v>
      </c>
      <c r="AI1984" s="134" t="str">
        <f t="shared" si="60"/>
        <v/>
      </c>
      <c r="AJ1984" s="134" t="str">
        <f t="shared" si="61"/>
        <v/>
      </c>
      <c r="AK1984" s="134" t="s">
        <v>6911</v>
      </c>
      <c r="AP1984" s="134" t="e" cm="1">
        <f t="array" ref="AP1984">_xlfn.TEXTSPLIT(AO1984,CHAR(10))</f>
        <v>#VALUE!</v>
      </c>
      <c r="BM1984" s="134" t="e">
        <v>#VALUE!</v>
      </c>
    </row>
    <row r="1985" spans="1:71" ht="0.95" customHeight="1" thickBot="1">
      <c r="A1985" s="133"/>
      <c r="B1985" s="133"/>
      <c r="C1985" s="133"/>
      <c r="D1985" s="133"/>
      <c r="E1985" s="133"/>
      <c r="F1985" s="133"/>
      <c r="G1985" s="133"/>
      <c r="H1985" s="133"/>
      <c r="I1985" s="133"/>
      <c r="J1985" s="133"/>
      <c r="K1985" s="133"/>
      <c r="L1985" s="133"/>
      <c r="M1985" s="133"/>
      <c r="N1985" s="133"/>
      <c r="O1985" s="133"/>
      <c r="P1985" s="133"/>
      <c r="Q1985" s="133"/>
      <c r="R1985" s="133"/>
      <c r="S1985" s="133"/>
      <c r="T1985" s="133"/>
      <c r="U1985" s="133"/>
      <c r="V1985" s="133"/>
      <c r="W1985" s="133"/>
      <c r="X1985" s="133"/>
      <c r="Y1985" s="133"/>
      <c r="AB1985" s="134" t="s">
        <v>6911</v>
      </c>
      <c r="AC1985" s="146" t="e" cm="1">
        <f t="array" ref="AC1985">_xlfn.TEXTSPLIT(H1985,CHAR(10))</f>
        <v>#VALUE!</v>
      </c>
      <c r="AD1985" s="146"/>
      <c r="AE1985" s="146" t="e">
        <v>#VALUE!</v>
      </c>
      <c r="AG1985" s="134" t="e" cm="1" vm="1">
        <f t="array" ref="AG1985">_xlfn.TEXTJOIN(",",TRUE,_xlfn._xlws.FILTER(市町村コード!$B$2:$B$186,ISNUMBER(SEARCH(市町村コード!$B$2:$B$186,K1985))))</f>
        <v>#VALUE!</v>
      </c>
      <c r="AH1985" s="134" t="e" vm="1">
        <v>#VALUE!</v>
      </c>
      <c r="AI1985" s="134" t="str">
        <f t="shared" si="60"/>
        <v/>
      </c>
      <c r="AJ1985" s="134" t="str">
        <f t="shared" si="61"/>
        <v/>
      </c>
      <c r="AK1985" s="134" t="s">
        <v>6911</v>
      </c>
      <c r="AO1985" s="133"/>
      <c r="AP1985" s="134" t="e" cm="1">
        <f t="array" ref="AP1985">_xlfn.TEXTSPLIT(AO1985,CHAR(10))</f>
        <v>#VALUE!</v>
      </c>
      <c r="BM1985" s="134" t="e">
        <v>#VALUE!</v>
      </c>
    </row>
    <row r="1986" spans="1:71" ht="0.95" customHeight="1">
      <c r="A1986" s="133"/>
      <c r="B1986" s="176"/>
      <c r="C1986" s="176"/>
      <c r="D1986" s="176"/>
      <c r="E1986" s="176"/>
      <c r="F1986" s="176"/>
      <c r="G1986" s="176"/>
      <c r="H1986" s="176"/>
      <c r="I1986" s="176"/>
      <c r="J1986" s="176"/>
      <c r="K1986" s="176"/>
      <c r="L1986" s="176"/>
      <c r="M1986" s="176"/>
      <c r="N1986" s="176"/>
      <c r="O1986" s="176"/>
      <c r="P1986" s="176"/>
      <c r="Q1986" s="176"/>
      <c r="R1986" s="176"/>
      <c r="S1986" s="176"/>
      <c r="T1986" s="176"/>
      <c r="U1986" s="176"/>
      <c r="V1986" s="176"/>
      <c r="W1986" s="176"/>
      <c r="X1986" s="133"/>
      <c r="Y1986" s="133"/>
      <c r="AB1986" s="134" t="s">
        <v>6911</v>
      </c>
      <c r="AC1986" s="146" t="e" cm="1">
        <f t="array" ref="AC1986">_xlfn.TEXTSPLIT(H1986,CHAR(10))</f>
        <v>#VALUE!</v>
      </c>
      <c r="AD1986" s="146"/>
      <c r="AE1986" s="146" t="e">
        <v>#VALUE!</v>
      </c>
      <c r="AG1986" s="134" t="e" cm="1" vm="1">
        <f t="array" ref="AG1986">_xlfn.TEXTJOIN(",",TRUE,_xlfn._xlws.FILTER(市町村コード!$B$2:$B$186,ISNUMBER(SEARCH(市町村コード!$B$2:$B$186,K1986))))</f>
        <v>#VALUE!</v>
      </c>
      <c r="AH1986" s="134" t="e" vm="1">
        <v>#VALUE!</v>
      </c>
      <c r="AI1986" s="134" t="str">
        <f t="shared" si="60"/>
        <v/>
      </c>
      <c r="AJ1986" s="134" t="str">
        <f t="shared" si="61"/>
        <v/>
      </c>
      <c r="AK1986" s="134" t="s">
        <v>6911</v>
      </c>
      <c r="AP1986" s="134" t="e" cm="1">
        <f t="array" ref="AP1986">_xlfn.TEXTSPLIT(AO1986,CHAR(10))</f>
        <v>#VALUE!</v>
      </c>
      <c r="BM1986" s="134" t="e">
        <v>#VALUE!</v>
      </c>
    </row>
    <row r="1987" spans="1:71" ht="15.95" customHeight="1" thickBot="1">
      <c r="A1987" s="133"/>
      <c r="B1987" s="137"/>
      <c r="C1987" s="138" t="s">
        <v>481</v>
      </c>
      <c r="D1987" s="137"/>
      <c r="E1987" s="177" t="s">
        <v>482</v>
      </c>
      <c r="F1987" s="177"/>
      <c r="G1987" s="137"/>
      <c r="H1987" s="177" t="s">
        <v>483</v>
      </c>
      <c r="I1987" s="177"/>
      <c r="J1987" s="137"/>
      <c r="K1987" s="177" t="s">
        <v>484</v>
      </c>
      <c r="L1987" s="177"/>
      <c r="M1987" s="137"/>
      <c r="N1987" s="177" t="s">
        <v>485</v>
      </c>
      <c r="O1987" s="177"/>
      <c r="P1987" s="137"/>
      <c r="Q1987" s="139" t="s">
        <v>486</v>
      </c>
      <c r="R1987" s="137"/>
      <c r="S1987" s="177" t="s">
        <v>487</v>
      </c>
      <c r="T1987" s="177"/>
      <c r="U1987" s="177"/>
      <c r="V1987" s="177"/>
      <c r="W1987" s="137"/>
      <c r="X1987" s="133"/>
      <c r="Y1987" s="133"/>
      <c r="AB1987" s="134" t="s">
        <v>482</v>
      </c>
      <c r="AC1987" s="146" t="str" cm="1">
        <f t="array" ref="AC1987">_xlfn.TEXTSPLIT(H1987,CHAR(10))</f>
        <v>事業者名/事業所名</v>
      </c>
      <c r="AD1987" s="146"/>
      <c r="AE1987" s="146" t="s">
        <v>483</v>
      </c>
      <c r="AG1987" s="134" t="e" cm="1" vm="1">
        <f t="array" ref="AG1987">_xlfn.TEXTJOIN(",",TRUE,_xlfn._xlws.FILTER(市町村コード!$B$2:$B$186,ISNUMBER(SEARCH(市町村コード!$B$2:$B$186,K1987))))</f>
        <v>#VALUE!</v>
      </c>
      <c r="AH1987" s="134" t="e" vm="1">
        <v>#VALUE!</v>
      </c>
      <c r="AI1987" s="134" t="str">
        <f t="shared" si="60"/>
        <v/>
      </c>
      <c r="AJ1987" s="134" t="str">
        <f t="shared" si="61"/>
        <v>事業所所在地</v>
      </c>
      <c r="AK1987" s="134" t="s">
        <v>484</v>
      </c>
      <c r="AO1987" s="139" t="s">
        <v>486</v>
      </c>
      <c r="AP1987" s="134" t="str" cm="1">
        <f t="array" ref="AP1987">_xlfn.TEXTSPLIT(AO1987,CHAR(10))</f>
        <v>受理番号</v>
      </c>
      <c r="BM1987" s="134" t="s">
        <v>486</v>
      </c>
    </row>
    <row r="1988" spans="1:71" ht="84" customHeight="1" thickBot="1">
      <c r="A1988" s="133"/>
      <c r="B1988" s="184"/>
      <c r="C1988" s="140" t="s">
        <v>5423</v>
      </c>
      <c r="D1988" s="184"/>
      <c r="E1988" s="174" t="s">
        <v>5424</v>
      </c>
      <c r="F1988" s="174"/>
      <c r="G1988" s="184"/>
      <c r="H1988" s="175" t="s">
        <v>5425</v>
      </c>
      <c r="I1988" s="175"/>
      <c r="J1988" s="184"/>
      <c r="K1988" s="175" t="s">
        <v>5426</v>
      </c>
      <c r="L1988" s="175"/>
      <c r="M1988" s="184"/>
      <c r="N1988" s="182" t="s">
        <v>5427</v>
      </c>
      <c r="O1988" s="182"/>
      <c r="P1988" s="184"/>
      <c r="Q1988" s="141" t="s">
        <v>5428</v>
      </c>
      <c r="R1988" s="184"/>
      <c r="S1988" s="173" t="s">
        <v>5429</v>
      </c>
      <c r="T1988" s="173"/>
      <c r="U1988" s="173"/>
      <c r="V1988" s="173"/>
      <c r="W1988" s="184"/>
      <c r="X1988" s="133"/>
      <c r="Y1988" s="133"/>
      <c r="AB1988" s="134" t="s">
        <v>9824</v>
      </c>
      <c r="AC1988" s="146" t="str" cm="1">
        <f t="array" ref="AC1988:AD1988">_xlfn.TEXTSPLIT(H1988,CHAR(10))</f>
        <v>株式会社ラポール</v>
      </c>
      <c r="AD1988" s="146" t="str">
        <v>苫小牧訪問看護ステーションらぽーる</v>
      </c>
      <c r="AE1988" s="146" t="s">
        <v>8814</v>
      </c>
      <c r="AF1988" s="134" t="s">
        <v>8815</v>
      </c>
      <c r="AG1988" s="134" t="str" cm="1">
        <f t="array" ref="AG1988">_xlfn.TEXTJOIN(",",TRUE,_xlfn._xlws.FILTER(市町村コード!$B$2:$B$186,ISNUMBER(SEARCH(市町村コード!$B$2:$B$186,K1988))))</f>
        <v>苫小牧市</v>
      </c>
      <c r="AH1988" s="134" t="s">
        <v>6724</v>
      </c>
      <c r="AI1988" s="134" t="str">
        <f t="shared" si="60"/>
        <v xml:space="preserve">
苫小牧市光洋町２丁目１－２</v>
      </c>
      <c r="AJ1988" s="134" t="str">
        <f t="shared" si="61"/>
        <v>〒053－0811</v>
      </c>
      <c r="AK1988" s="134" t="s">
        <v>7393</v>
      </c>
      <c r="AO1988" s="142" t="s">
        <v>5428</v>
      </c>
      <c r="AP1988" s="134" t="str" cm="1">
        <f t="array" ref="AP1988:AV1988">_xlfn.TEXTSPLIT(AO1988,CHAR(10))</f>
        <v>( 訪看10 )第    460 号</v>
      </c>
      <c r="AQ1988" s="134" t="str">
        <v>( 訪看23 )第    662 号</v>
      </c>
      <c r="AR1988" s="134" t="str">
        <v>( 訪看25 )第    735 号</v>
      </c>
      <c r="AS1988" s="134" t="str">
        <v>( 訪看34 )第     60 号</v>
      </c>
      <c r="AT1988" s="134" t="str">
        <v>( 訪ベⅠ１ )第     14 号</v>
      </c>
      <c r="AU1988" s="134" t="str">
        <v>( 訪ベⅠ１注 )第    373 号</v>
      </c>
      <c r="AV1988" s="134" t="str">
        <v>( 訪看40 )第    573 号</v>
      </c>
      <c r="BM1988" s="134" t="s">
        <v>14642</v>
      </c>
      <c r="BN1988" s="134" t="s">
        <v>14643</v>
      </c>
      <c r="BO1988" s="134" t="s">
        <v>14644</v>
      </c>
      <c r="BP1988" s="134" t="s">
        <v>14645</v>
      </c>
      <c r="BQ1988" s="134" t="s">
        <v>14646</v>
      </c>
      <c r="BR1988" s="134" t="s">
        <v>14647</v>
      </c>
      <c r="BS1988" s="134" t="s">
        <v>14648</v>
      </c>
    </row>
    <row r="1989" spans="1:71" ht="57" customHeight="1" thickBot="1">
      <c r="A1989" s="133"/>
      <c r="B1989" s="184"/>
      <c r="C1989" s="140" t="s">
        <v>5430</v>
      </c>
      <c r="D1989" s="184"/>
      <c r="E1989" s="174" t="s">
        <v>5431</v>
      </c>
      <c r="F1989" s="174"/>
      <c r="G1989" s="184"/>
      <c r="H1989" s="175" t="s">
        <v>5432</v>
      </c>
      <c r="I1989" s="175"/>
      <c r="J1989" s="184"/>
      <c r="K1989" s="175" t="s">
        <v>5433</v>
      </c>
      <c r="L1989" s="175"/>
      <c r="M1989" s="184"/>
      <c r="N1989" s="182" t="s">
        <v>5434</v>
      </c>
      <c r="O1989" s="182"/>
      <c r="P1989" s="184"/>
      <c r="Q1989" s="141" t="s">
        <v>5435</v>
      </c>
      <c r="R1989" s="184"/>
      <c r="S1989" s="173" t="s">
        <v>5436</v>
      </c>
      <c r="T1989" s="173"/>
      <c r="U1989" s="173"/>
      <c r="V1989" s="173"/>
      <c r="W1989" s="184"/>
      <c r="X1989" s="133"/>
      <c r="Y1989" s="133"/>
      <c r="AB1989" s="134" t="s">
        <v>9825</v>
      </c>
      <c r="AC1989" s="146" t="str" cm="1">
        <f t="array" ref="AC1989:AD1989">_xlfn.TEXTSPLIT(H1989,CHAR(10))</f>
        <v>合同会社レスペイト</v>
      </c>
      <c r="AD1989" s="146" t="str">
        <v>訪問看護ステーションむすび</v>
      </c>
      <c r="AE1989" s="146" t="s">
        <v>8816</v>
      </c>
      <c r="AF1989" s="134" t="s">
        <v>8817</v>
      </c>
      <c r="AG1989" s="134" t="str" cm="1">
        <f t="array" ref="AG1989">_xlfn.TEXTJOIN(",",TRUE,_xlfn._xlws.FILTER(市町村コード!$B$2:$B$186,ISNUMBER(SEARCH(市町村コード!$B$2:$B$186,K1989))))</f>
        <v>苫小牧市</v>
      </c>
      <c r="AH1989" s="134" t="s">
        <v>6724</v>
      </c>
      <c r="AI1989" s="134" t="str">
        <f t="shared" si="60"/>
        <v xml:space="preserve">
苫小牧市大成町１丁目４番３号</v>
      </c>
      <c r="AJ1989" s="134" t="str">
        <f t="shared" si="61"/>
        <v>〒053－0806</v>
      </c>
      <c r="AK1989" s="134" t="s">
        <v>7394</v>
      </c>
      <c r="AO1989" s="142" t="s">
        <v>5435</v>
      </c>
      <c r="AP1989" s="134" t="str" cm="1">
        <f t="array" ref="AP1989:AU1989">_xlfn.TEXTSPLIT(AO1989,CHAR(10))</f>
        <v>( 訪看10 )第    583 号</v>
      </c>
      <c r="AQ1989" s="134" t="str">
        <v>( 訪看24 )第    685 号</v>
      </c>
      <c r="AR1989" s="134" t="str">
        <v>( 訪看25 )第    757 号</v>
      </c>
      <c r="AS1989" s="134" t="str">
        <v>( 訪看27 )第    286 号</v>
      </c>
      <c r="AT1989" s="134" t="str">
        <v>( 訪看28 )第    187 号</v>
      </c>
      <c r="AU1989" s="134" t="str">
        <v>( 訪看40 )第     58 号</v>
      </c>
      <c r="BM1989" s="134" t="s">
        <v>14649</v>
      </c>
      <c r="BN1989" s="134" t="s">
        <v>14650</v>
      </c>
      <c r="BO1989" s="134" t="s">
        <v>14651</v>
      </c>
      <c r="BP1989" s="134" t="s">
        <v>14652</v>
      </c>
      <c r="BQ1989" s="134" t="s">
        <v>14653</v>
      </c>
      <c r="BR1989" s="134" t="s">
        <v>14654</v>
      </c>
    </row>
    <row r="1990" spans="1:71" ht="66" customHeight="1" thickBot="1">
      <c r="A1990" s="133"/>
      <c r="B1990" s="184"/>
      <c r="C1990" s="140" t="s">
        <v>5437</v>
      </c>
      <c r="D1990" s="184"/>
      <c r="E1990" s="174" t="s">
        <v>5438</v>
      </c>
      <c r="F1990" s="174"/>
      <c r="G1990" s="184"/>
      <c r="H1990" s="175" t="s">
        <v>5439</v>
      </c>
      <c r="I1990" s="175"/>
      <c r="J1990" s="184"/>
      <c r="K1990" s="175" t="s">
        <v>5440</v>
      </c>
      <c r="L1990" s="175"/>
      <c r="M1990" s="184"/>
      <c r="N1990" s="182" t="s">
        <v>5441</v>
      </c>
      <c r="O1990" s="182"/>
      <c r="P1990" s="184"/>
      <c r="Q1990" s="141" t="s">
        <v>5442</v>
      </c>
      <c r="R1990" s="184"/>
      <c r="S1990" s="173" t="s">
        <v>5443</v>
      </c>
      <c r="T1990" s="173"/>
      <c r="U1990" s="173"/>
      <c r="V1990" s="173"/>
      <c r="W1990" s="184"/>
      <c r="X1990" s="133"/>
      <c r="Y1990" s="133"/>
      <c r="AB1990" s="134" t="s">
        <v>9826</v>
      </c>
      <c r="AC1990" s="146" t="str" cm="1">
        <f t="array" ref="AC1990:AD1990">_xlfn.TEXTSPLIT(H1990,CHAR(10))</f>
        <v>株式会社　幸楽</v>
      </c>
      <c r="AD1990" s="146" t="str">
        <v>訪問看護ステーションすまいる</v>
      </c>
      <c r="AE1990" s="146" t="s">
        <v>8818</v>
      </c>
      <c r="AF1990" s="134" t="s">
        <v>8819</v>
      </c>
      <c r="AG1990" s="134" t="str" cm="1">
        <f t="array" ref="AG1990">_xlfn.TEXTJOIN(",",TRUE,_xlfn._xlws.FILTER(市町村コード!$B$2:$B$186,ISNUMBER(SEARCH(市町村コード!$B$2:$B$186,K1990))))</f>
        <v>苫小牧市</v>
      </c>
      <c r="AH1990" s="134" t="s">
        <v>6724</v>
      </c>
      <c r="AI1990" s="134" t="str">
        <f t="shared" si="60"/>
        <v xml:space="preserve">
苫小牧市日新町４丁目１番３４号</v>
      </c>
      <c r="AJ1990" s="134" t="str">
        <f t="shared" si="61"/>
        <v>〒053－0833</v>
      </c>
      <c r="AK1990" s="134" t="s">
        <v>7395</v>
      </c>
      <c r="AO1990" s="142" t="s">
        <v>5442</v>
      </c>
      <c r="AP1990" s="134" t="str" cm="1">
        <f t="array" ref="AP1990:AV1990">_xlfn.TEXTSPLIT(AO1990,CHAR(10))</f>
        <v>( 訪看10 )第    438 号</v>
      </c>
      <c r="AQ1990" s="134" t="str">
        <v>( 訪看24 )第    690 号</v>
      </c>
      <c r="AR1990" s="134" t="str">
        <v>( 訪看25 )第    762 号</v>
      </c>
      <c r="AS1990" s="134" t="str">
        <v>( 訪看27 )第    439 号</v>
      </c>
      <c r="AT1990" s="134" t="str">
        <v>( 訪看28 )第    290 号</v>
      </c>
      <c r="AU1990" s="134" t="str">
        <v>( 訪看40 )第    524 号</v>
      </c>
      <c r="AV1990" s="134" t="str">
        <v>( 訪看41 )第    325 号</v>
      </c>
      <c r="BM1990" s="134" t="s">
        <v>14655</v>
      </c>
      <c r="BN1990" s="134" t="s">
        <v>14656</v>
      </c>
      <c r="BO1990" s="134" t="s">
        <v>14657</v>
      </c>
      <c r="BP1990" s="134" t="s">
        <v>14658</v>
      </c>
      <c r="BQ1990" s="134" t="s">
        <v>14659</v>
      </c>
      <c r="BR1990" s="134" t="s">
        <v>14660</v>
      </c>
      <c r="BS1990" s="134" t="s">
        <v>14661</v>
      </c>
    </row>
    <row r="1991" spans="1:71" ht="84" customHeight="1" thickBot="1">
      <c r="A1991" s="133"/>
      <c r="B1991" s="184"/>
      <c r="C1991" s="140" t="s">
        <v>5444</v>
      </c>
      <c r="D1991" s="184"/>
      <c r="E1991" s="174" t="s">
        <v>5445</v>
      </c>
      <c r="F1991" s="174"/>
      <c r="G1991" s="184"/>
      <c r="H1991" s="175" t="s">
        <v>5446</v>
      </c>
      <c r="I1991" s="175"/>
      <c r="J1991" s="184"/>
      <c r="K1991" s="175" t="s">
        <v>5447</v>
      </c>
      <c r="L1991" s="175"/>
      <c r="M1991" s="184"/>
      <c r="N1991" s="182" t="s">
        <v>5448</v>
      </c>
      <c r="O1991" s="182"/>
      <c r="P1991" s="184"/>
      <c r="Q1991" s="141" t="s">
        <v>5449</v>
      </c>
      <c r="R1991" s="184"/>
      <c r="S1991" s="173" t="s">
        <v>5450</v>
      </c>
      <c r="T1991" s="173"/>
      <c r="U1991" s="173"/>
      <c r="V1991" s="173"/>
      <c r="W1991" s="184"/>
      <c r="X1991" s="133"/>
      <c r="Y1991" s="133"/>
      <c r="AB1991" s="134" t="s">
        <v>9827</v>
      </c>
      <c r="AC1991" s="146" t="str" cm="1">
        <f t="array" ref="AC1991:AD1991">_xlfn.TEXTSPLIT(H1991,CHAR(10))</f>
        <v>有限会社ケアサポート赤坂</v>
      </c>
      <c r="AD1991" s="146" t="str">
        <v>道南訪問看護ステーション</v>
      </c>
      <c r="AE1991" s="146" t="s">
        <v>8820</v>
      </c>
      <c r="AF1991" s="134" t="s">
        <v>8821</v>
      </c>
      <c r="AG1991" s="134" t="str" cm="1">
        <f t="array" ref="AG1991">_xlfn.TEXTJOIN(",",TRUE,_xlfn._xlws.FILTER(市町村コード!$B$2:$B$186,ISNUMBER(SEARCH(市町村コード!$B$2:$B$186,K1991))))</f>
        <v>苫小牧市</v>
      </c>
      <c r="AH1991" s="134" t="s">
        <v>6724</v>
      </c>
      <c r="AI1991" s="134" t="str">
        <f t="shared" si="60"/>
        <v xml:space="preserve">
苫小牧市しらかば町３丁目２番１８号</v>
      </c>
      <c r="AJ1991" s="134" t="str">
        <f t="shared" si="61"/>
        <v>〒053－0821</v>
      </c>
      <c r="AK1991" s="134" t="s">
        <v>7388</v>
      </c>
      <c r="AO1991" s="142" t="s">
        <v>5449</v>
      </c>
      <c r="AP1991" s="134" t="str" cm="1">
        <f t="array" ref="AP1991:AV1991">_xlfn.TEXTSPLIT(AO1991,CHAR(10))</f>
        <v>( 訪看23 )第    989 号</v>
      </c>
      <c r="AQ1991" s="134" t="str">
        <v>( 訪看24 )第    712 号</v>
      </c>
      <c r="AR1991" s="134" t="str">
        <v>( 訪看25 )第    785 号</v>
      </c>
      <c r="AS1991" s="134" t="str">
        <v>( 訪看34 )第    148 号</v>
      </c>
      <c r="AT1991" s="134" t="str">
        <v>( 訪ベⅠ１ )第    312 号</v>
      </c>
      <c r="AU1991" s="134" t="str">
        <v>( 訪ベⅠ１注 )第     88 号</v>
      </c>
      <c r="AV1991" s="134" t="str">
        <v>( 訪看40 )第    308 号</v>
      </c>
      <c r="BM1991" s="134" t="s">
        <v>14662</v>
      </c>
      <c r="BN1991" s="134" t="s">
        <v>14663</v>
      </c>
      <c r="BO1991" s="134" t="s">
        <v>14664</v>
      </c>
      <c r="BP1991" s="134" t="s">
        <v>14665</v>
      </c>
      <c r="BQ1991" s="134" t="s">
        <v>14666</v>
      </c>
      <c r="BR1991" s="134" t="s">
        <v>14667</v>
      </c>
      <c r="BS1991" s="134" t="s">
        <v>14668</v>
      </c>
    </row>
    <row r="1992" spans="1:71" ht="75" customHeight="1" thickBot="1">
      <c r="A1992" s="133"/>
      <c r="B1992" s="184"/>
      <c r="C1992" s="140" t="s">
        <v>5451</v>
      </c>
      <c r="D1992" s="184"/>
      <c r="E1992" s="174" t="s">
        <v>5452</v>
      </c>
      <c r="F1992" s="174"/>
      <c r="G1992" s="184"/>
      <c r="H1992" s="175" t="s">
        <v>5453</v>
      </c>
      <c r="I1992" s="175"/>
      <c r="J1992" s="184"/>
      <c r="K1992" s="175" t="s">
        <v>5454</v>
      </c>
      <c r="L1992" s="175"/>
      <c r="M1992" s="184"/>
      <c r="N1992" s="182" t="s">
        <v>5455</v>
      </c>
      <c r="O1992" s="182"/>
      <c r="P1992" s="184"/>
      <c r="Q1992" s="141" t="s">
        <v>5456</v>
      </c>
      <c r="R1992" s="184"/>
      <c r="S1992" s="173" t="s">
        <v>5457</v>
      </c>
      <c r="T1992" s="173"/>
      <c r="U1992" s="173"/>
      <c r="V1992" s="173"/>
      <c r="W1992" s="184"/>
      <c r="X1992" s="133"/>
      <c r="Y1992" s="133"/>
      <c r="AB1992" s="134" t="s">
        <v>9828</v>
      </c>
      <c r="AC1992" s="146" t="str" cm="1">
        <f t="array" ref="AC1992:AD1992">_xlfn.TEXTSPLIT(H1992,CHAR(10))</f>
        <v>株式会社ＣＵＯＲＥ</v>
      </c>
      <c r="AD1992" s="146" t="str">
        <v>訪問看護ステーションなないろ</v>
      </c>
      <c r="AE1992" s="146" t="s">
        <v>8822</v>
      </c>
      <c r="AF1992" s="134" t="s">
        <v>8206</v>
      </c>
      <c r="AG1992" s="134" t="str" cm="1">
        <f t="array" ref="AG1992">_xlfn.TEXTJOIN(",",TRUE,_xlfn._xlws.FILTER(市町村コード!$B$2:$B$186,ISNUMBER(SEARCH(市町村コード!$B$2:$B$186,K1992))))</f>
        <v>苫小牧市</v>
      </c>
      <c r="AH1992" s="134" t="s">
        <v>6724</v>
      </c>
      <c r="AI1992" s="134" t="str">
        <f t="shared" si="60"/>
        <v xml:space="preserve">
苫小牧市日新町１丁目１番１号</v>
      </c>
      <c r="AJ1992" s="134" t="str">
        <f t="shared" si="61"/>
        <v>〒053－0833</v>
      </c>
      <c r="AK1992" s="134" t="s">
        <v>7395</v>
      </c>
      <c r="AO1992" s="142" t="s">
        <v>5456</v>
      </c>
      <c r="AP1992" s="134" t="str" cm="1">
        <f t="array" ref="AP1992:AU1992">_xlfn.TEXTSPLIT(AO1992,CHAR(10))</f>
        <v>( 訪看23 )第    710 号</v>
      </c>
      <c r="AQ1992" s="134" t="str">
        <v>( 訪看25 )第    783 号</v>
      </c>
      <c r="AR1992" s="134" t="str">
        <v>( 訪看34 )第     13 号</v>
      </c>
      <c r="AS1992" s="134" t="str">
        <v>( 訪ベⅠ１ )第    148 号</v>
      </c>
      <c r="AT1992" s="134" t="str">
        <v>( 訪ベⅠ１注 )第    201 号</v>
      </c>
      <c r="AU1992" s="134" t="str">
        <v>( 訪看40 )第     51 号</v>
      </c>
      <c r="BM1992" s="134" t="s">
        <v>14669</v>
      </c>
      <c r="BN1992" s="134" t="s">
        <v>14670</v>
      </c>
      <c r="BO1992" s="134" t="s">
        <v>14671</v>
      </c>
      <c r="BP1992" s="134" t="s">
        <v>14672</v>
      </c>
      <c r="BQ1992" s="134" t="s">
        <v>14673</v>
      </c>
      <c r="BR1992" s="134" t="s">
        <v>14674</v>
      </c>
    </row>
    <row r="1993" spans="1:71" ht="48" customHeight="1" thickBot="1">
      <c r="A1993" s="133"/>
      <c r="B1993" s="184"/>
      <c r="C1993" s="140" t="s">
        <v>5458</v>
      </c>
      <c r="D1993" s="184"/>
      <c r="E1993" s="174" t="s">
        <v>5459</v>
      </c>
      <c r="F1993" s="174"/>
      <c r="G1993" s="184"/>
      <c r="H1993" s="175" t="s">
        <v>5460</v>
      </c>
      <c r="I1993" s="175"/>
      <c r="J1993" s="184"/>
      <c r="K1993" s="175" t="s">
        <v>5461</v>
      </c>
      <c r="L1993" s="175"/>
      <c r="M1993" s="184"/>
      <c r="N1993" s="182" t="s">
        <v>5462</v>
      </c>
      <c r="O1993" s="182"/>
      <c r="P1993" s="184"/>
      <c r="Q1993" s="141" t="s">
        <v>5463</v>
      </c>
      <c r="R1993" s="184"/>
      <c r="S1993" s="173" t="s">
        <v>5464</v>
      </c>
      <c r="T1993" s="173"/>
      <c r="U1993" s="173"/>
      <c r="V1993" s="173"/>
      <c r="W1993" s="184"/>
      <c r="X1993" s="133"/>
      <c r="Y1993" s="133"/>
      <c r="AB1993" s="134" t="s">
        <v>9829</v>
      </c>
      <c r="AC1993" s="146" t="str" cm="1">
        <f t="array" ref="AC1993:AD1993">_xlfn.TEXTSPLIT(H1993,CHAR(10))</f>
        <v>株式会社にこ．にこ本舗</v>
      </c>
      <c r="AD1993" s="146" t="str">
        <v>訪問看護はるはる</v>
      </c>
      <c r="AE1993" s="146" t="s">
        <v>8823</v>
      </c>
      <c r="AF1993" s="134" t="s">
        <v>8824</v>
      </c>
      <c r="AG1993" s="134" t="str" cm="1">
        <f t="array" ref="AG1993">_xlfn.TEXTJOIN(",",TRUE,_xlfn._xlws.FILTER(市町村コード!$B$2:$B$186,ISNUMBER(SEARCH(市町村コード!$B$2:$B$186,K1993))))</f>
        <v>苫小牧市</v>
      </c>
      <c r="AH1993" s="134" t="s">
        <v>6724</v>
      </c>
      <c r="AI1993" s="134" t="str">
        <f t="shared" ref="AI1993:AI2056" si="62">MID(K1993,10,300)</f>
        <v xml:space="preserve">
苫小牧市光洋町１丁目８番３号</v>
      </c>
      <c r="AJ1993" s="134" t="str">
        <f t="shared" ref="AJ1993:AJ2056" si="63">LEFT(K1993,9)</f>
        <v>〒053－0811</v>
      </c>
      <c r="AK1993" s="134" t="s">
        <v>7393</v>
      </c>
      <c r="AO1993" s="142" t="s">
        <v>5463</v>
      </c>
      <c r="AP1993" s="134" t="str" cm="1">
        <f t="array" ref="AP1993:AS1993">_xlfn.TEXTSPLIT(AO1993,CHAR(10))</f>
        <v>( 訪看24 )第    822 号</v>
      </c>
      <c r="AQ1993" s="134" t="str">
        <v>( 訪看25 )第    896 号</v>
      </c>
      <c r="AR1993" s="134" t="str">
        <v>( 訪ベⅠ１ )第    593 号</v>
      </c>
      <c r="AS1993" s="134" t="str">
        <v>( 訪看41 )第    110 号</v>
      </c>
      <c r="BM1993" s="134" t="s">
        <v>14675</v>
      </c>
      <c r="BN1993" s="134" t="s">
        <v>14676</v>
      </c>
      <c r="BO1993" s="134" t="s">
        <v>14677</v>
      </c>
      <c r="BP1993" s="134" t="s">
        <v>14678</v>
      </c>
    </row>
    <row r="1994" spans="1:71" ht="56.1" customHeight="1" thickBot="1">
      <c r="A1994" s="133"/>
      <c r="B1994" s="184"/>
      <c r="C1994" s="186" t="s">
        <v>5465</v>
      </c>
      <c r="D1994" s="184"/>
      <c r="E1994" s="174" t="s">
        <v>5466</v>
      </c>
      <c r="F1994" s="174"/>
      <c r="G1994" s="184"/>
      <c r="H1994" s="175" t="s">
        <v>5467</v>
      </c>
      <c r="I1994" s="175"/>
      <c r="J1994" s="184"/>
      <c r="K1994" s="175" t="s">
        <v>5468</v>
      </c>
      <c r="L1994" s="175"/>
      <c r="M1994" s="184"/>
      <c r="N1994" s="182" t="s">
        <v>5469</v>
      </c>
      <c r="O1994" s="182"/>
      <c r="P1994" s="184"/>
      <c r="Q1994" s="173" t="s">
        <v>5470</v>
      </c>
      <c r="R1994" s="184"/>
      <c r="S1994" s="173" t="s">
        <v>5471</v>
      </c>
      <c r="T1994" s="173"/>
      <c r="U1994" s="173"/>
      <c r="V1994" s="173"/>
      <c r="W1994" s="184"/>
      <c r="X1994" s="133"/>
      <c r="Y1994" s="133"/>
      <c r="AB1994" s="134" t="s">
        <v>9830</v>
      </c>
      <c r="AC1994" s="146" t="str" cm="1">
        <f t="array" ref="AC1994:AD1994">_xlfn.TEXTSPLIT(H1994,CHAR(10))</f>
        <v>医療法人奏和会</v>
      </c>
      <c r="AD1994" s="146" t="str">
        <v>訪問看護ステーションみどり</v>
      </c>
      <c r="AE1994" s="146" t="s">
        <v>8825</v>
      </c>
      <c r="AF1994" s="134" t="s">
        <v>8826</v>
      </c>
      <c r="AG1994" s="134" t="str" cm="1">
        <f t="array" ref="AG1994">_xlfn.TEXTJOIN(",",TRUE,_xlfn._xlws.FILTER(市町村コード!$B$2:$B$186,ISNUMBER(SEARCH(市町村コード!$B$2:$B$186,K1994))))</f>
        <v>苫小牧市,清水町</v>
      </c>
      <c r="AH1994" s="134" t="s">
        <v>6901</v>
      </c>
      <c r="AI1994" s="134" t="str">
        <f t="shared" si="62"/>
        <v xml:space="preserve">
苫小牧市清水町２丁目１番２号</v>
      </c>
      <c r="AJ1994" s="134" t="str">
        <f t="shared" si="63"/>
        <v>〒053－0034</v>
      </c>
      <c r="AK1994" s="134" t="s">
        <v>7396</v>
      </c>
      <c r="AO1994" s="173" t="s">
        <v>5470</v>
      </c>
      <c r="AP1994" s="134" t="str" cm="1">
        <f t="array" ref="AP1994:AS1994">_xlfn.TEXTSPLIT(AO1994,CHAR(10))</f>
        <v>( 訪看10 )第    525 号</v>
      </c>
      <c r="AQ1994" s="134" t="str">
        <v>( 訪ベⅠ１ )第    150 号</v>
      </c>
      <c r="AR1994" s="134" t="str">
        <v>( 訪ベⅠ１注 )第    211 号</v>
      </c>
      <c r="AS1994" s="134" t="str">
        <v>( 訪看40 )第    309 号</v>
      </c>
      <c r="BM1994" s="134" t="s">
        <v>14679</v>
      </c>
      <c r="BN1994" s="134" t="s">
        <v>14680</v>
      </c>
      <c r="BO1994" s="134" t="s">
        <v>14681</v>
      </c>
      <c r="BP1994" s="134" t="s">
        <v>14682</v>
      </c>
    </row>
    <row r="1995" spans="1:71" ht="0.95" customHeight="1" thickBot="1">
      <c r="A1995" s="133"/>
      <c r="B1995" s="133"/>
      <c r="C1995" s="186"/>
      <c r="D1995" s="133"/>
      <c r="E1995" s="174"/>
      <c r="F1995" s="174"/>
      <c r="G1995" s="133"/>
      <c r="H1995" s="175"/>
      <c r="I1995" s="175"/>
      <c r="J1995" s="133"/>
      <c r="K1995" s="175"/>
      <c r="L1995" s="175"/>
      <c r="M1995" s="133"/>
      <c r="N1995" s="182"/>
      <c r="O1995" s="182"/>
      <c r="P1995" s="133"/>
      <c r="Q1995" s="173"/>
      <c r="R1995" s="133"/>
      <c r="S1995" s="173"/>
      <c r="T1995" s="173"/>
      <c r="U1995" s="173"/>
      <c r="V1995" s="173"/>
      <c r="W1995" s="133"/>
      <c r="X1995" s="133"/>
      <c r="Y1995" s="133"/>
      <c r="AB1995" s="134" t="s">
        <v>6911</v>
      </c>
      <c r="AC1995" s="146" t="e" cm="1">
        <f t="array" ref="AC1995">_xlfn.TEXTSPLIT(H1995,CHAR(10))</f>
        <v>#VALUE!</v>
      </c>
      <c r="AD1995" s="146"/>
      <c r="AE1995" s="146" t="e">
        <v>#VALUE!</v>
      </c>
      <c r="AG1995" s="134" t="e" cm="1" vm="1">
        <f t="array" ref="AG1995">_xlfn.TEXTJOIN(",",TRUE,_xlfn._xlws.FILTER(市町村コード!$B$2:$B$186,ISNUMBER(SEARCH(市町村コード!$B$2:$B$186,K1995))))</f>
        <v>#VALUE!</v>
      </c>
      <c r="AH1995" s="134" t="e" vm="1">
        <v>#VALUE!</v>
      </c>
      <c r="AI1995" s="134" t="str">
        <f t="shared" si="62"/>
        <v/>
      </c>
      <c r="AJ1995" s="134" t="str">
        <f t="shared" si="63"/>
        <v/>
      </c>
      <c r="AK1995" s="134" t="s">
        <v>6911</v>
      </c>
      <c r="AO1995" s="173"/>
      <c r="AP1995" s="134" t="e" cm="1">
        <f t="array" ref="AP1995">_xlfn.TEXTSPLIT(AO1995,CHAR(10))</f>
        <v>#VALUE!</v>
      </c>
      <c r="BM1995" s="134" t="e">
        <v>#VALUE!</v>
      </c>
    </row>
    <row r="1996" spans="1:71" ht="60" customHeight="1">
      <c r="A1996" s="133"/>
      <c r="B1996" s="133"/>
      <c r="C1996" s="133"/>
      <c r="D1996" s="133"/>
      <c r="E1996" s="133"/>
      <c r="F1996" s="133"/>
      <c r="G1996" s="133"/>
      <c r="H1996" s="133"/>
      <c r="I1996" s="133"/>
      <c r="J1996" s="133"/>
      <c r="K1996" s="133"/>
      <c r="L1996" s="133"/>
      <c r="M1996" s="133"/>
      <c r="N1996" s="133"/>
      <c r="O1996" s="133"/>
      <c r="P1996" s="133"/>
      <c r="Q1996" s="133"/>
      <c r="R1996" s="133"/>
      <c r="S1996" s="133"/>
      <c r="T1996" s="133"/>
      <c r="U1996" s="133"/>
      <c r="V1996" s="133"/>
      <c r="W1996" s="133"/>
      <c r="X1996" s="133"/>
      <c r="Y1996" s="133"/>
      <c r="AB1996" s="134" t="s">
        <v>6911</v>
      </c>
      <c r="AC1996" s="146" t="e" cm="1">
        <f t="array" ref="AC1996">_xlfn.TEXTSPLIT(H1996,CHAR(10))</f>
        <v>#VALUE!</v>
      </c>
      <c r="AD1996" s="146"/>
      <c r="AE1996" s="146" t="e">
        <v>#VALUE!</v>
      </c>
      <c r="AG1996" s="134" t="e" cm="1" vm="1">
        <f t="array" ref="AG1996">_xlfn.TEXTJOIN(",",TRUE,_xlfn._xlws.FILTER(市町村コード!$B$2:$B$186,ISNUMBER(SEARCH(市町村コード!$B$2:$B$186,K1996))))</f>
        <v>#VALUE!</v>
      </c>
      <c r="AH1996" s="134" t="e" vm="1">
        <v>#VALUE!</v>
      </c>
      <c r="AI1996" s="134" t="str">
        <f t="shared" si="62"/>
        <v/>
      </c>
      <c r="AJ1996" s="134" t="str">
        <f t="shared" si="63"/>
        <v/>
      </c>
      <c r="AK1996" s="134" t="s">
        <v>6911</v>
      </c>
      <c r="AO1996" s="133"/>
      <c r="AP1996" s="134" t="e" cm="1">
        <f t="array" ref="AP1996">_xlfn.TEXTSPLIT(AO1996,CHAR(10))</f>
        <v>#VALUE!</v>
      </c>
      <c r="BM1996" s="134" t="e">
        <v>#VALUE!</v>
      </c>
    </row>
    <row r="1997" spans="1:71" ht="12" customHeight="1">
      <c r="A1997" s="133"/>
      <c r="B1997" s="133"/>
      <c r="C1997" s="133"/>
      <c r="D1997" s="133"/>
      <c r="E1997" s="133"/>
      <c r="F1997" s="133"/>
      <c r="G1997" s="133"/>
      <c r="H1997" s="133"/>
      <c r="I1997" s="133"/>
      <c r="J1997" s="133"/>
      <c r="K1997" s="133"/>
      <c r="L1997" s="133"/>
      <c r="M1997" s="133"/>
      <c r="N1997" s="133"/>
      <c r="O1997" s="133"/>
      <c r="P1997" s="133"/>
      <c r="Q1997" s="133"/>
      <c r="R1997" s="133"/>
      <c r="S1997" s="133"/>
      <c r="T1997" s="133"/>
      <c r="U1997" s="133"/>
      <c r="V1997" s="133"/>
      <c r="W1997" s="133"/>
      <c r="X1997" s="133"/>
      <c r="Y1997" s="133"/>
      <c r="AB1997" s="134" t="s">
        <v>6911</v>
      </c>
      <c r="AC1997" s="146" t="e" cm="1">
        <f t="array" ref="AC1997">_xlfn.TEXTSPLIT(H1997,CHAR(10))</f>
        <v>#VALUE!</v>
      </c>
      <c r="AD1997" s="146"/>
      <c r="AE1997" s="146" t="e">
        <v>#VALUE!</v>
      </c>
      <c r="AG1997" s="134" t="e" cm="1" vm="1">
        <f t="array" ref="AG1997">_xlfn.TEXTJOIN(",",TRUE,_xlfn._xlws.FILTER(市町村コード!$B$2:$B$186,ISNUMBER(SEARCH(市町村コード!$B$2:$B$186,K1997))))</f>
        <v>#VALUE!</v>
      </c>
      <c r="AH1997" s="134" t="e" vm="1">
        <v>#VALUE!</v>
      </c>
      <c r="AI1997" s="134" t="str">
        <f t="shared" si="62"/>
        <v/>
      </c>
      <c r="AJ1997" s="134" t="str">
        <f t="shared" si="63"/>
        <v/>
      </c>
      <c r="AK1997" s="134" t="s">
        <v>6911</v>
      </c>
      <c r="AO1997" s="133"/>
      <c r="AP1997" s="134" t="e" cm="1">
        <f t="array" ref="AP1997">_xlfn.TEXTSPLIT(AO1997,CHAR(10))</f>
        <v>#VALUE!</v>
      </c>
      <c r="BM1997" s="134" t="e">
        <v>#VALUE!</v>
      </c>
    </row>
    <row r="1998" spans="1:71" ht="8.1" customHeight="1">
      <c r="A1998" s="133"/>
      <c r="B1998" s="133"/>
      <c r="C1998" s="133"/>
      <c r="D1998" s="133"/>
      <c r="E1998" s="133"/>
      <c r="F1998" s="133"/>
      <c r="G1998" s="133"/>
      <c r="H1998" s="133"/>
      <c r="I1998" s="178" t="s">
        <v>476</v>
      </c>
      <c r="J1998" s="178"/>
      <c r="K1998" s="178"/>
      <c r="L1998" s="133"/>
      <c r="M1998" s="133"/>
      <c r="N1998" s="133"/>
      <c r="O1998" s="133"/>
      <c r="P1998" s="133"/>
      <c r="Q1998" s="133"/>
      <c r="R1998" s="133"/>
      <c r="S1998" s="133"/>
      <c r="T1998" s="133"/>
      <c r="U1998" s="133"/>
      <c r="V1998" s="133"/>
      <c r="W1998" s="133"/>
      <c r="X1998" s="133"/>
      <c r="Y1998" s="133"/>
      <c r="AB1998" s="134" t="s">
        <v>6911</v>
      </c>
      <c r="AC1998" s="146" t="e" cm="1">
        <f t="array" ref="AC1998">_xlfn.TEXTSPLIT(H1998,CHAR(10))</f>
        <v>#VALUE!</v>
      </c>
      <c r="AD1998" s="146"/>
      <c r="AE1998" s="146" t="e">
        <v>#VALUE!</v>
      </c>
      <c r="AG1998" s="134" t="e" cm="1" vm="1">
        <f t="array" ref="AG1998">_xlfn.TEXTJOIN(",",TRUE,_xlfn._xlws.FILTER(市町村コード!$B$2:$B$186,ISNUMBER(SEARCH(市町村コード!$B$2:$B$186,K1998))))</f>
        <v>#VALUE!</v>
      </c>
      <c r="AH1998" s="134" t="e" vm="1">
        <v>#VALUE!</v>
      </c>
      <c r="AI1998" s="134" t="str">
        <f t="shared" si="62"/>
        <v/>
      </c>
      <c r="AJ1998" s="134" t="str">
        <f t="shared" si="63"/>
        <v/>
      </c>
      <c r="AK1998" s="134" t="s">
        <v>6911</v>
      </c>
      <c r="AO1998" s="133"/>
      <c r="AP1998" s="134" t="e" cm="1">
        <f t="array" ref="AP1998">_xlfn.TEXTSPLIT(AO1998,CHAR(10))</f>
        <v>#VALUE!</v>
      </c>
      <c r="BM1998" s="134" t="e">
        <v>#VALUE!</v>
      </c>
    </row>
    <row r="1999" spans="1:71" ht="12" customHeight="1">
      <c r="A1999" s="133"/>
      <c r="B1999" s="179"/>
      <c r="C1999" s="179"/>
      <c r="D1999" s="179"/>
      <c r="E1999" s="179"/>
      <c r="F1999" s="133"/>
      <c r="G1999" s="133"/>
      <c r="H1999" s="133"/>
      <c r="I1999" s="178"/>
      <c r="J1999" s="178"/>
      <c r="K1999" s="178"/>
      <c r="L1999" s="133"/>
      <c r="M1999" s="133"/>
      <c r="N1999" s="133"/>
      <c r="O1999" s="133"/>
      <c r="P1999" s="133"/>
      <c r="Q1999" s="133"/>
      <c r="R1999" s="133"/>
      <c r="S1999" s="133"/>
      <c r="T1999" s="133"/>
      <c r="U1999" s="133"/>
      <c r="V1999" s="133"/>
      <c r="W1999" s="133"/>
      <c r="X1999" s="133"/>
      <c r="Y1999" s="133"/>
      <c r="AB1999" s="134" t="s">
        <v>6911</v>
      </c>
      <c r="AC1999" s="146" t="e" cm="1">
        <f t="array" ref="AC1999">_xlfn.TEXTSPLIT(H1999,CHAR(10))</f>
        <v>#VALUE!</v>
      </c>
      <c r="AD1999" s="146"/>
      <c r="AE1999" s="146" t="e">
        <v>#VALUE!</v>
      </c>
      <c r="AG1999" s="134" t="e" cm="1" vm="1">
        <f t="array" ref="AG1999">_xlfn.TEXTJOIN(",",TRUE,_xlfn._xlws.FILTER(市町村コード!$B$2:$B$186,ISNUMBER(SEARCH(市町村コード!$B$2:$B$186,K1999))))</f>
        <v>#VALUE!</v>
      </c>
      <c r="AH1999" s="134" t="e" vm="1">
        <v>#VALUE!</v>
      </c>
      <c r="AI1999" s="134" t="str">
        <f t="shared" si="62"/>
        <v/>
      </c>
      <c r="AJ1999" s="134" t="str">
        <f t="shared" si="63"/>
        <v/>
      </c>
      <c r="AK1999" s="134" t="s">
        <v>6911</v>
      </c>
      <c r="AO1999" s="133"/>
      <c r="AP1999" s="134" t="e" cm="1">
        <f t="array" ref="AP1999">_xlfn.TEXTSPLIT(AO1999,CHAR(10))</f>
        <v>#VALUE!</v>
      </c>
      <c r="BM1999" s="134" t="e">
        <v>#VALUE!</v>
      </c>
    </row>
    <row r="2000" spans="1:71" ht="14.1" customHeight="1">
      <c r="A2000" s="133"/>
      <c r="B2000" s="133"/>
      <c r="C2000" s="180" t="s">
        <v>477</v>
      </c>
      <c r="D2000" s="180"/>
      <c r="E2000" s="180"/>
      <c r="F2000" s="180"/>
      <c r="G2000" s="180"/>
      <c r="H2000" s="180"/>
      <c r="I2000" s="180"/>
      <c r="J2000" s="180"/>
      <c r="K2000" s="180"/>
      <c r="L2000" s="133"/>
      <c r="M2000" s="133"/>
      <c r="N2000" s="133"/>
      <c r="O2000" s="181" t="s">
        <v>478</v>
      </c>
      <c r="P2000" s="181"/>
      <c r="Q2000" s="181"/>
      <c r="R2000" s="181"/>
      <c r="S2000" s="181"/>
      <c r="T2000" s="135" t="s">
        <v>1370</v>
      </c>
      <c r="U2000" s="136" t="s">
        <v>480</v>
      </c>
      <c r="V2000" s="133"/>
      <c r="W2000" s="133"/>
      <c r="X2000" s="133"/>
      <c r="Y2000" s="133"/>
      <c r="AB2000" s="134" t="s">
        <v>6911</v>
      </c>
      <c r="AC2000" s="146" t="e" cm="1">
        <f t="array" ref="AC2000">_xlfn.TEXTSPLIT(H2000,CHAR(10))</f>
        <v>#VALUE!</v>
      </c>
      <c r="AD2000" s="146"/>
      <c r="AE2000" s="146" t="e">
        <v>#VALUE!</v>
      </c>
      <c r="AG2000" s="134" t="e" cm="1" vm="1">
        <f t="array" ref="AG2000">_xlfn.TEXTJOIN(",",TRUE,_xlfn._xlws.FILTER(市町村コード!$B$2:$B$186,ISNUMBER(SEARCH(市町村コード!$B$2:$B$186,K2000))))</f>
        <v>#VALUE!</v>
      </c>
      <c r="AH2000" s="134" t="e" vm="1">
        <v>#VALUE!</v>
      </c>
      <c r="AI2000" s="134" t="str">
        <f t="shared" si="62"/>
        <v/>
      </c>
      <c r="AJ2000" s="134" t="str">
        <f t="shared" si="63"/>
        <v/>
      </c>
      <c r="AK2000" s="134" t="s">
        <v>6911</v>
      </c>
      <c r="AP2000" s="134" t="e" cm="1">
        <f t="array" ref="AP2000">_xlfn.TEXTSPLIT(AO2000,CHAR(10))</f>
        <v>#VALUE!</v>
      </c>
      <c r="BM2000" s="134" t="e">
        <v>#VALUE!</v>
      </c>
    </row>
    <row r="2001" spans="1:73" ht="0.95" customHeight="1" thickBot="1">
      <c r="A2001" s="133"/>
      <c r="B2001" s="133"/>
      <c r="C2001" s="133"/>
      <c r="D2001" s="133"/>
      <c r="E2001" s="133"/>
      <c r="F2001" s="133"/>
      <c r="G2001" s="133"/>
      <c r="H2001" s="133"/>
      <c r="I2001" s="133"/>
      <c r="J2001" s="133"/>
      <c r="K2001" s="133"/>
      <c r="L2001" s="133"/>
      <c r="M2001" s="133"/>
      <c r="N2001" s="133"/>
      <c r="O2001" s="133"/>
      <c r="P2001" s="133"/>
      <c r="Q2001" s="133"/>
      <c r="R2001" s="133"/>
      <c r="S2001" s="133"/>
      <c r="T2001" s="133"/>
      <c r="U2001" s="133"/>
      <c r="V2001" s="133"/>
      <c r="W2001" s="133"/>
      <c r="X2001" s="133"/>
      <c r="Y2001" s="133"/>
      <c r="AB2001" s="134" t="s">
        <v>6911</v>
      </c>
      <c r="AC2001" s="146" t="e" cm="1">
        <f t="array" ref="AC2001">_xlfn.TEXTSPLIT(H2001,CHAR(10))</f>
        <v>#VALUE!</v>
      </c>
      <c r="AD2001" s="146"/>
      <c r="AE2001" s="146" t="e">
        <v>#VALUE!</v>
      </c>
      <c r="AG2001" s="134" t="e" cm="1" vm="1">
        <f t="array" ref="AG2001">_xlfn.TEXTJOIN(",",TRUE,_xlfn._xlws.FILTER(市町村コード!$B$2:$B$186,ISNUMBER(SEARCH(市町村コード!$B$2:$B$186,K2001))))</f>
        <v>#VALUE!</v>
      </c>
      <c r="AH2001" s="134" t="e" vm="1">
        <v>#VALUE!</v>
      </c>
      <c r="AI2001" s="134" t="str">
        <f t="shared" si="62"/>
        <v/>
      </c>
      <c r="AJ2001" s="134" t="str">
        <f t="shared" si="63"/>
        <v/>
      </c>
      <c r="AK2001" s="134" t="s">
        <v>6911</v>
      </c>
      <c r="AO2001" s="133"/>
      <c r="AP2001" s="134" t="e" cm="1">
        <f t="array" ref="AP2001">_xlfn.TEXTSPLIT(AO2001,CHAR(10))</f>
        <v>#VALUE!</v>
      </c>
      <c r="BM2001" s="134" t="e">
        <v>#VALUE!</v>
      </c>
    </row>
    <row r="2002" spans="1:73" ht="0.95" customHeight="1">
      <c r="A2002" s="133"/>
      <c r="B2002" s="176"/>
      <c r="C2002" s="176"/>
      <c r="D2002" s="176"/>
      <c r="E2002" s="176"/>
      <c r="F2002" s="176"/>
      <c r="G2002" s="176"/>
      <c r="H2002" s="176"/>
      <c r="I2002" s="176"/>
      <c r="J2002" s="176"/>
      <c r="K2002" s="176"/>
      <c r="L2002" s="176"/>
      <c r="M2002" s="176"/>
      <c r="N2002" s="176"/>
      <c r="O2002" s="176"/>
      <c r="P2002" s="176"/>
      <c r="Q2002" s="176"/>
      <c r="R2002" s="176"/>
      <c r="S2002" s="176"/>
      <c r="T2002" s="176"/>
      <c r="U2002" s="176"/>
      <c r="V2002" s="176"/>
      <c r="W2002" s="176"/>
      <c r="X2002" s="133"/>
      <c r="Y2002" s="133"/>
      <c r="AB2002" s="134" t="s">
        <v>6911</v>
      </c>
      <c r="AC2002" s="146" t="e" cm="1">
        <f t="array" ref="AC2002">_xlfn.TEXTSPLIT(H2002,CHAR(10))</f>
        <v>#VALUE!</v>
      </c>
      <c r="AD2002" s="146"/>
      <c r="AE2002" s="146" t="e">
        <v>#VALUE!</v>
      </c>
      <c r="AG2002" s="134" t="e" cm="1" vm="1">
        <f t="array" ref="AG2002">_xlfn.TEXTJOIN(",",TRUE,_xlfn._xlws.FILTER(市町村コード!$B$2:$B$186,ISNUMBER(SEARCH(市町村コード!$B$2:$B$186,K2002))))</f>
        <v>#VALUE!</v>
      </c>
      <c r="AH2002" s="134" t="e" vm="1">
        <v>#VALUE!</v>
      </c>
      <c r="AI2002" s="134" t="str">
        <f t="shared" si="62"/>
        <v/>
      </c>
      <c r="AJ2002" s="134" t="str">
        <f t="shared" si="63"/>
        <v/>
      </c>
      <c r="AK2002" s="134" t="s">
        <v>6911</v>
      </c>
      <c r="AP2002" s="134" t="e" cm="1">
        <f t="array" ref="AP2002">_xlfn.TEXTSPLIT(AO2002,CHAR(10))</f>
        <v>#VALUE!</v>
      </c>
      <c r="BM2002" s="134" t="e">
        <v>#VALUE!</v>
      </c>
    </row>
    <row r="2003" spans="1:73" ht="15.95" customHeight="1" thickBot="1">
      <c r="A2003" s="133"/>
      <c r="B2003" s="137"/>
      <c r="C2003" s="138" t="s">
        <v>481</v>
      </c>
      <c r="D2003" s="137"/>
      <c r="E2003" s="177" t="s">
        <v>482</v>
      </c>
      <c r="F2003" s="177"/>
      <c r="G2003" s="137"/>
      <c r="H2003" s="177" t="s">
        <v>483</v>
      </c>
      <c r="I2003" s="177"/>
      <c r="J2003" s="137"/>
      <c r="K2003" s="177" t="s">
        <v>484</v>
      </c>
      <c r="L2003" s="177"/>
      <c r="M2003" s="137"/>
      <c r="N2003" s="177" t="s">
        <v>485</v>
      </c>
      <c r="O2003" s="177"/>
      <c r="P2003" s="137"/>
      <c r="Q2003" s="139" t="s">
        <v>486</v>
      </c>
      <c r="R2003" s="137"/>
      <c r="S2003" s="177" t="s">
        <v>487</v>
      </c>
      <c r="T2003" s="177"/>
      <c r="U2003" s="177"/>
      <c r="V2003" s="177"/>
      <c r="W2003" s="137"/>
      <c r="X2003" s="133"/>
      <c r="Y2003" s="133"/>
      <c r="AB2003" s="134" t="s">
        <v>482</v>
      </c>
      <c r="AC2003" s="146" t="str" cm="1">
        <f t="array" ref="AC2003">_xlfn.TEXTSPLIT(H2003,CHAR(10))</f>
        <v>事業者名/事業所名</v>
      </c>
      <c r="AD2003" s="146"/>
      <c r="AE2003" s="146" t="s">
        <v>483</v>
      </c>
      <c r="AG2003" s="134" t="e" cm="1" vm="1">
        <f t="array" ref="AG2003">_xlfn.TEXTJOIN(",",TRUE,_xlfn._xlws.FILTER(市町村コード!$B$2:$B$186,ISNUMBER(SEARCH(市町村コード!$B$2:$B$186,K2003))))</f>
        <v>#VALUE!</v>
      </c>
      <c r="AH2003" s="134" t="e" vm="1">
        <v>#VALUE!</v>
      </c>
      <c r="AI2003" s="134" t="str">
        <f t="shared" si="62"/>
        <v/>
      </c>
      <c r="AJ2003" s="134" t="str">
        <f t="shared" si="63"/>
        <v>事業所所在地</v>
      </c>
      <c r="AK2003" s="134" t="s">
        <v>484</v>
      </c>
      <c r="AO2003" s="139" t="s">
        <v>486</v>
      </c>
      <c r="AP2003" s="134" t="str" cm="1">
        <f t="array" ref="AP2003">_xlfn.TEXTSPLIT(AO2003,CHAR(10))</f>
        <v>受理番号</v>
      </c>
      <c r="BM2003" s="134" t="s">
        <v>486</v>
      </c>
    </row>
    <row r="2004" spans="1:73" ht="102" customHeight="1" thickBot="1">
      <c r="A2004" s="133"/>
      <c r="B2004" s="184"/>
      <c r="C2004" s="140" t="s">
        <v>5472</v>
      </c>
      <c r="D2004" s="184"/>
      <c r="E2004" s="174" t="s">
        <v>5473</v>
      </c>
      <c r="F2004" s="174"/>
      <c r="G2004" s="184"/>
      <c r="H2004" s="175" t="s">
        <v>5474</v>
      </c>
      <c r="I2004" s="175"/>
      <c r="J2004" s="184"/>
      <c r="K2004" s="175" t="s">
        <v>5475</v>
      </c>
      <c r="L2004" s="175"/>
      <c r="M2004" s="184"/>
      <c r="N2004" s="182" t="s">
        <v>5476</v>
      </c>
      <c r="O2004" s="182"/>
      <c r="P2004" s="184"/>
      <c r="Q2004" s="141" t="s">
        <v>5477</v>
      </c>
      <c r="R2004" s="184"/>
      <c r="S2004" s="173" t="s">
        <v>5478</v>
      </c>
      <c r="T2004" s="173"/>
      <c r="U2004" s="173"/>
      <c r="V2004" s="173"/>
      <c r="W2004" s="184"/>
      <c r="X2004" s="133"/>
      <c r="Y2004" s="133"/>
      <c r="AB2004" s="134" t="s">
        <v>9831</v>
      </c>
      <c r="AC2004" s="146" t="str" cm="1">
        <f t="array" ref="AC2004:AD2004">_xlfn.TEXTSPLIT(H2004,CHAR(10))</f>
        <v>ＴＣＳ　Ｍｅｄｉｃａｌｉｚｅ株式会社</v>
      </c>
      <c r="AD2004" s="146" t="str">
        <v>ライフケアＳＭＢ訪問看護ステーション苫小牧</v>
      </c>
      <c r="AE2004" s="146" t="s">
        <v>8184</v>
      </c>
      <c r="AF2004" s="134" t="s">
        <v>8827</v>
      </c>
      <c r="AG2004" s="134" t="str" cm="1">
        <f t="array" ref="AG2004">_xlfn.TEXTJOIN(",",TRUE,_xlfn._xlws.FILTER(市町村コード!$B$2:$B$186,ISNUMBER(SEARCH(市町村コード!$B$2:$B$186,K2004))))</f>
        <v>苫小牧市</v>
      </c>
      <c r="AH2004" s="134" t="s">
        <v>6724</v>
      </c>
      <c r="AI2004" s="134" t="str">
        <f t="shared" si="62"/>
        <v xml:space="preserve">
苫小牧市入船町３丁目２－５入船クロスポートビル４階</v>
      </c>
      <c r="AJ2004" s="134" t="str">
        <f t="shared" si="63"/>
        <v>〒053－0003</v>
      </c>
      <c r="AK2004" s="134" t="s">
        <v>7397</v>
      </c>
      <c r="AO2004" s="142" t="s">
        <v>5477</v>
      </c>
      <c r="AP2004" s="134" t="str" cm="1">
        <f t="array" ref="AP2004:AX2004">_xlfn.TEXTSPLIT(AO2004,CHAR(10))</f>
        <v>( 訪看10 )第    539 号</v>
      </c>
      <c r="AQ2004" s="134" t="str">
        <v>( 訪看24 )第    815 号</v>
      </c>
      <c r="AR2004" s="134" t="str">
        <v>( 訪看25 )第    889 号</v>
      </c>
      <c r="AS2004" s="134" t="str">
        <v>( 訪看27 )第    260 号</v>
      </c>
      <c r="AT2004" s="134" t="str">
        <v>( 訪看28 )第    165 号</v>
      </c>
      <c r="AU2004" s="134" t="str">
        <v>( 訪ベⅠ１ )第    298 号</v>
      </c>
      <c r="AV2004" s="134" t="str">
        <v>( 訪ベⅠ１注 )第    110 号</v>
      </c>
      <c r="AW2004" s="134" t="str">
        <v>( 訪看40 )第    606 号</v>
      </c>
      <c r="AX2004" s="134" t="str">
        <v>( 訪看41 )第    393 号</v>
      </c>
      <c r="BM2004" s="134" t="s">
        <v>14683</v>
      </c>
      <c r="BN2004" s="134" t="s">
        <v>14684</v>
      </c>
      <c r="BO2004" s="134" t="s">
        <v>14685</v>
      </c>
      <c r="BP2004" s="134" t="s">
        <v>14686</v>
      </c>
      <c r="BQ2004" s="134" t="s">
        <v>14687</v>
      </c>
      <c r="BR2004" s="134" t="s">
        <v>14688</v>
      </c>
      <c r="BS2004" s="134" t="s">
        <v>14689</v>
      </c>
      <c r="BT2004" s="134" t="s">
        <v>14690</v>
      </c>
      <c r="BU2004" s="134" t="s">
        <v>14691</v>
      </c>
    </row>
    <row r="2005" spans="1:73" ht="57" customHeight="1" thickBot="1">
      <c r="A2005" s="133"/>
      <c r="B2005" s="184"/>
      <c r="C2005" s="140" t="s">
        <v>5479</v>
      </c>
      <c r="D2005" s="184"/>
      <c r="E2005" s="174" t="s">
        <v>5480</v>
      </c>
      <c r="F2005" s="174"/>
      <c r="G2005" s="184"/>
      <c r="H2005" s="175" t="s">
        <v>5481</v>
      </c>
      <c r="I2005" s="175"/>
      <c r="J2005" s="184"/>
      <c r="K2005" s="175" t="s">
        <v>5482</v>
      </c>
      <c r="L2005" s="175"/>
      <c r="M2005" s="184"/>
      <c r="N2005" s="182" t="s">
        <v>5483</v>
      </c>
      <c r="O2005" s="182"/>
      <c r="P2005" s="184"/>
      <c r="Q2005" s="141" t="s">
        <v>5484</v>
      </c>
      <c r="R2005" s="184"/>
      <c r="S2005" s="173" t="s">
        <v>5485</v>
      </c>
      <c r="T2005" s="173"/>
      <c r="U2005" s="173"/>
      <c r="V2005" s="173"/>
      <c r="W2005" s="184"/>
      <c r="X2005" s="133"/>
      <c r="Y2005" s="133"/>
      <c r="AB2005" s="134" t="s">
        <v>9832</v>
      </c>
      <c r="AC2005" s="146" t="str" cm="1">
        <f t="array" ref="AC2005:AD2005">_xlfn.TEXTSPLIT(H2005,CHAR(10))</f>
        <v>一般社団法人ＪＩＭＯＴＯ－Ｌ</v>
      </c>
      <c r="AD2005" s="146" t="str">
        <v>まちのケアリハステーション</v>
      </c>
      <c r="AE2005" s="146" t="s">
        <v>8828</v>
      </c>
      <c r="AF2005" s="134" t="s">
        <v>8829</v>
      </c>
      <c r="AG2005" s="134" t="str" cm="1">
        <f t="array" ref="AG2005">_xlfn.TEXTJOIN(",",TRUE,_xlfn._xlws.FILTER(市町村コード!$B$2:$B$186,ISNUMBER(SEARCH(市町村コード!$B$2:$B$186,K2005))))</f>
        <v>むかわ町</v>
      </c>
      <c r="AH2005" s="134" t="s">
        <v>6855</v>
      </c>
      <c r="AI2005" s="134" t="str">
        <f t="shared" si="62"/>
        <v xml:space="preserve">
勇払郡むかわ町美幸１丁目８６番地１</v>
      </c>
      <c r="AJ2005" s="134" t="str">
        <f t="shared" si="63"/>
        <v>〒054－0042</v>
      </c>
      <c r="AK2005" s="134" t="s">
        <v>7398</v>
      </c>
      <c r="AO2005" s="142" t="s">
        <v>5484</v>
      </c>
      <c r="AP2005" s="134" t="str" cm="1">
        <f t="array" ref="AP2005:AT2005">_xlfn.TEXTSPLIT(AO2005,CHAR(10))</f>
        <v>( 訪看23 )第    828 号</v>
      </c>
      <c r="AQ2005" s="134" t="str">
        <v>( 訪看25 )第    902 号</v>
      </c>
      <c r="AR2005" s="134" t="str">
        <v>( 訪看34 )第    164 号</v>
      </c>
      <c r="AS2005" s="134" t="str">
        <v>( 訪ベⅠ１ )第    574 号</v>
      </c>
      <c r="AT2005" s="134" t="str">
        <v>( 訪看40 )第    589 号</v>
      </c>
      <c r="BM2005" s="134" t="s">
        <v>14692</v>
      </c>
      <c r="BN2005" s="134" t="s">
        <v>14693</v>
      </c>
      <c r="BO2005" s="134" t="s">
        <v>14694</v>
      </c>
      <c r="BP2005" s="134" t="s">
        <v>14695</v>
      </c>
      <c r="BQ2005" s="134" t="s">
        <v>14696</v>
      </c>
    </row>
    <row r="2006" spans="1:73" ht="57" customHeight="1" thickBot="1">
      <c r="A2006" s="133"/>
      <c r="B2006" s="184"/>
      <c r="C2006" s="140" t="s">
        <v>5486</v>
      </c>
      <c r="D2006" s="184"/>
      <c r="E2006" s="174" t="s">
        <v>5487</v>
      </c>
      <c r="F2006" s="174"/>
      <c r="G2006" s="184"/>
      <c r="H2006" s="175" t="s">
        <v>5488</v>
      </c>
      <c r="I2006" s="175"/>
      <c r="J2006" s="184"/>
      <c r="K2006" s="175" t="s">
        <v>5489</v>
      </c>
      <c r="L2006" s="175"/>
      <c r="M2006" s="184"/>
      <c r="N2006" s="182" t="s">
        <v>5490</v>
      </c>
      <c r="O2006" s="182"/>
      <c r="P2006" s="184"/>
      <c r="Q2006" s="141" t="s">
        <v>5491</v>
      </c>
      <c r="R2006" s="184"/>
      <c r="S2006" s="173" t="s">
        <v>5492</v>
      </c>
      <c r="T2006" s="173"/>
      <c r="U2006" s="173"/>
      <c r="V2006" s="173"/>
      <c r="W2006" s="184"/>
      <c r="X2006" s="133"/>
      <c r="Y2006" s="133"/>
      <c r="AB2006" s="134" t="s">
        <v>9833</v>
      </c>
      <c r="AC2006" s="146" t="str" cm="1">
        <f t="array" ref="AC2006:AD2006">_xlfn.TEXTSPLIT(H2006,CHAR(10))</f>
        <v>株式会社　リアリ</v>
      </c>
      <c r="AD2006" s="146" t="str">
        <v>訪問看護ステーション　リール</v>
      </c>
      <c r="AE2006" s="146" t="s">
        <v>8830</v>
      </c>
      <c r="AF2006" s="134" t="s">
        <v>8831</v>
      </c>
      <c r="AG2006" s="134" t="str" cm="1">
        <f t="array" ref="AG2006">_xlfn.TEXTJOIN(",",TRUE,_xlfn._xlws.FILTER(市町村コード!$B$2:$B$186,ISNUMBER(SEARCH(市町村コード!$B$2:$B$186,K2006))))</f>
        <v>苫小牧市</v>
      </c>
      <c r="AH2006" s="134" t="s">
        <v>6724</v>
      </c>
      <c r="AI2006" s="134" t="str">
        <f t="shared" si="62"/>
        <v xml:space="preserve">
苫小牧市三光町三丁目５番１０号</v>
      </c>
      <c r="AJ2006" s="134" t="str">
        <f t="shared" si="63"/>
        <v>〒053－0042</v>
      </c>
      <c r="AK2006" s="134" t="s">
        <v>7399</v>
      </c>
      <c r="AO2006" s="142" t="s">
        <v>5491</v>
      </c>
      <c r="AP2006" s="134" t="str" cm="1">
        <f t="array" ref="AP2006:AT2006">_xlfn.TEXTSPLIT(AO2006,CHAR(10))</f>
        <v>( 訪看23 )第    903 号</v>
      </c>
      <c r="AQ2006" s="134" t="str">
        <v>( 訪看25 )第    973 号</v>
      </c>
      <c r="AR2006" s="134" t="str">
        <v>( 訪看34 )第     45 号</v>
      </c>
      <c r="AS2006" s="134" t="str">
        <v>( 訪ベⅠ１ )第    462 号</v>
      </c>
      <c r="AT2006" s="134" t="str">
        <v>( 訪看41 )第    307 号</v>
      </c>
      <c r="BM2006" s="134" t="s">
        <v>14697</v>
      </c>
      <c r="BN2006" s="134" t="s">
        <v>14698</v>
      </c>
      <c r="BO2006" s="134" t="s">
        <v>14699</v>
      </c>
      <c r="BP2006" s="134" t="s">
        <v>14700</v>
      </c>
      <c r="BQ2006" s="134" t="s">
        <v>14701</v>
      </c>
    </row>
    <row r="2007" spans="1:73" ht="84" customHeight="1" thickBot="1">
      <c r="A2007" s="133"/>
      <c r="B2007" s="184"/>
      <c r="C2007" s="140" t="s">
        <v>5493</v>
      </c>
      <c r="D2007" s="184"/>
      <c r="E2007" s="174" t="s">
        <v>5494</v>
      </c>
      <c r="F2007" s="174"/>
      <c r="G2007" s="184"/>
      <c r="H2007" s="175" t="s">
        <v>5495</v>
      </c>
      <c r="I2007" s="175"/>
      <c r="J2007" s="184"/>
      <c r="K2007" s="175" t="s">
        <v>5496</v>
      </c>
      <c r="L2007" s="175"/>
      <c r="M2007" s="184"/>
      <c r="N2007" s="182" t="s">
        <v>5497</v>
      </c>
      <c r="O2007" s="182"/>
      <c r="P2007" s="184"/>
      <c r="Q2007" s="141" t="s">
        <v>5498</v>
      </c>
      <c r="R2007" s="184"/>
      <c r="S2007" s="173" t="s">
        <v>5499</v>
      </c>
      <c r="T2007" s="173"/>
      <c r="U2007" s="173"/>
      <c r="V2007" s="173"/>
      <c r="W2007" s="184"/>
      <c r="X2007" s="133"/>
      <c r="Y2007" s="133"/>
      <c r="AB2007" s="134" t="s">
        <v>9834</v>
      </c>
      <c r="AC2007" s="146" t="str" cm="1">
        <f t="array" ref="AC2007:AD2007">_xlfn.TEXTSPLIT(H2007,CHAR(10))</f>
        <v>株式会社ライフィーズ</v>
      </c>
      <c r="AD2007" s="146" t="str">
        <v>ケアーズ訪問看護リハビリステーション苫小牧駅前</v>
      </c>
      <c r="AE2007" s="146" t="s">
        <v>8832</v>
      </c>
      <c r="AF2007" s="134" t="s">
        <v>8833</v>
      </c>
      <c r="AG2007" s="134" t="str" cm="1">
        <f t="array" ref="AG2007">_xlfn.TEXTJOIN(",",TRUE,_xlfn._xlws.FILTER(市町村コード!$B$2:$B$186,ISNUMBER(SEARCH(市町村コード!$B$2:$B$186,K2007))))</f>
        <v>苫小牧市</v>
      </c>
      <c r="AH2007" s="134" t="s">
        <v>6724</v>
      </c>
      <c r="AI2007" s="134" t="str">
        <f t="shared" si="62"/>
        <v xml:space="preserve">
苫小牧市木場町１丁目４番１２号ＴＣビル</v>
      </c>
      <c r="AJ2007" s="134" t="str">
        <f t="shared" si="63"/>
        <v>〒053－0033</v>
      </c>
      <c r="AK2007" s="134" t="s">
        <v>7400</v>
      </c>
      <c r="AO2007" s="142" t="s">
        <v>5498</v>
      </c>
      <c r="AP2007" s="134" t="str" cm="1">
        <f t="array" ref="AP2007:AV2007">_xlfn.TEXTSPLIT(AO2007,CHAR(10))</f>
        <v>( 訪看23 )第    956 号</v>
      </c>
      <c r="AQ2007" s="134" t="str">
        <v>( 訪看25 )第   1025 号</v>
      </c>
      <c r="AR2007" s="134" t="str">
        <v>( 訪看34 )第      1 号</v>
      </c>
      <c r="AS2007" s="134" t="str">
        <v>( 訪ベⅠ１ )第    152 号</v>
      </c>
      <c r="AT2007" s="134" t="str">
        <v>( 訪ベⅠ１注 )第    134 号</v>
      </c>
      <c r="AU2007" s="134" t="str">
        <v>( 訪看40 )第    566 号</v>
      </c>
      <c r="AV2007" s="134" t="str">
        <v>( 訪看41 )第     18 号</v>
      </c>
      <c r="BM2007" s="134" t="s">
        <v>14702</v>
      </c>
      <c r="BN2007" s="134" t="s">
        <v>14703</v>
      </c>
      <c r="BO2007" s="134" t="s">
        <v>14704</v>
      </c>
      <c r="BP2007" s="134" t="s">
        <v>14705</v>
      </c>
      <c r="BQ2007" s="134" t="s">
        <v>14706</v>
      </c>
      <c r="BR2007" s="134" t="s">
        <v>14707</v>
      </c>
      <c r="BS2007" s="134" t="s">
        <v>14708</v>
      </c>
    </row>
    <row r="2008" spans="1:73" ht="84" customHeight="1" thickBot="1">
      <c r="A2008" s="133"/>
      <c r="B2008" s="184"/>
      <c r="C2008" s="140" t="s">
        <v>5500</v>
      </c>
      <c r="D2008" s="184"/>
      <c r="E2008" s="174" t="s">
        <v>5501</v>
      </c>
      <c r="F2008" s="174"/>
      <c r="G2008" s="184"/>
      <c r="H2008" s="175" t="s">
        <v>5502</v>
      </c>
      <c r="I2008" s="175"/>
      <c r="J2008" s="184"/>
      <c r="K2008" s="175" t="s">
        <v>5503</v>
      </c>
      <c r="L2008" s="175"/>
      <c r="M2008" s="184"/>
      <c r="N2008" s="182" t="s">
        <v>5504</v>
      </c>
      <c r="O2008" s="182"/>
      <c r="P2008" s="184"/>
      <c r="Q2008" s="141" t="s">
        <v>5505</v>
      </c>
      <c r="R2008" s="184"/>
      <c r="S2008" s="173" t="s">
        <v>5506</v>
      </c>
      <c r="T2008" s="173"/>
      <c r="U2008" s="173"/>
      <c r="V2008" s="173"/>
      <c r="W2008" s="184"/>
      <c r="X2008" s="133"/>
      <c r="Y2008" s="133"/>
      <c r="AB2008" s="134" t="s">
        <v>9835</v>
      </c>
      <c r="AC2008" s="146" t="str" cm="1">
        <f t="array" ref="AC2008:AD2008">_xlfn.TEXTSPLIT(H2008,CHAR(10))</f>
        <v>合同会社　みのり</v>
      </c>
      <c r="AD2008" s="146" t="str">
        <v>訪問看護ステーション　こころ輪</v>
      </c>
      <c r="AE2008" s="146" t="s">
        <v>8834</v>
      </c>
      <c r="AF2008" s="134" t="s">
        <v>8835</v>
      </c>
      <c r="AG2008" s="134" t="str" cm="1">
        <f t="array" ref="AG2008">_xlfn.TEXTJOIN(",",TRUE,_xlfn._xlws.FILTER(市町村コード!$B$2:$B$186,ISNUMBER(SEARCH(市町村コード!$B$2:$B$186,K2008))))</f>
        <v>苫小牧市</v>
      </c>
      <c r="AH2008" s="134" t="s">
        <v>6724</v>
      </c>
      <c r="AI2008" s="134" t="str">
        <f t="shared" si="62"/>
        <v xml:space="preserve">
苫小牧市春日町一丁目３－４グリーンビル２階</v>
      </c>
      <c r="AJ2008" s="134" t="str">
        <f t="shared" si="63"/>
        <v>〒053－0031</v>
      </c>
      <c r="AK2008" s="134" t="s">
        <v>7401</v>
      </c>
      <c r="AO2008" s="142" t="s">
        <v>5505</v>
      </c>
      <c r="AP2008" s="134" t="str" cm="1">
        <f t="array" ref="AP2008:AW2008">_xlfn.TEXTSPLIT(AO2008,CHAR(10))</f>
        <v>( 訪看10 )第    671 号</v>
      </c>
      <c r="AQ2008" s="134" t="str">
        <v>( 訪看23 )第   1125 号</v>
      </c>
      <c r="AR2008" s="134" t="str">
        <v>( 訪看24 )第    984 号</v>
      </c>
      <c r="AS2008" s="134" t="str">
        <v>( 訪看25 )第   1060 号</v>
      </c>
      <c r="AT2008" s="134" t="str">
        <v>( 訪看27 )第    367 号</v>
      </c>
      <c r="AU2008" s="134" t="str">
        <v>( 訪看34 )第    279 号</v>
      </c>
      <c r="AV2008" s="134" t="str">
        <v>( 訪ベⅠ１ )第    538 号</v>
      </c>
      <c r="AW2008" s="134" t="str">
        <v>( 訪看41 )第    144 号</v>
      </c>
      <c r="BM2008" s="134" t="s">
        <v>14709</v>
      </c>
      <c r="BN2008" s="134" t="s">
        <v>14710</v>
      </c>
      <c r="BO2008" s="134" t="s">
        <v>14711</v>
      </c>
      <c r="BP2008" s="134" t="s">
        <v>14712</v>
      </c>
      <c r="BQ2008" s="134" t="s">
        <v>14713</v>
      </c>
      <c r="BR2008" s="134" t="s">
        <v>14714</v>
      </c>
      <c r="BS2008" s="134" t="s">
        <v>14715</v>
      </c>
      <c r="BT2008" s="134" t="s">
        <v>14716</v>
      </c>
    </row>
    <row r="2009" spans="1:73" ht="86.1" customHeight="1" thickBot="1">
      <c r="A2009" s="133"/>
      <c r="B2009" s="184"/>
      <c r="C2009" s="133"/>
      <c r="D2009" s="184"/>
      <c r="E2009" s="133"/>
      <c r="F2009" s="133"/>
      <c r="G2009" s="184"/>
      <c r="H2009" s="133"/>
      <c r="I2009" s="133"/>
      <c r="J2009" s="184"/>
      <c r="K2009" s="133"/>
      <c r="L2009" s="133"/>
      <c r="M2009" s="184"/>
      <c r="N2009" s="133"/>
      <c r="O2009" s="133"/>
      <c r="P2009" s="184"/>
      <c r="Q2009" s="133"/>
      <c r="R2009" s="184"/>
      <c r="S2009" s="133"/>
      <c r="T2009" s="133"/>
      <c r="U2009" s="133"/>
      <c r="V2009" s="133"/>
      <c r="W2009" s="184"/>
      <c r="X2009" s="133"/>
      <c r="Y2009" s="133"/>
      <c r="AB2009" s="134" t="s">
        <v>6911</v>
      </c>
      <c r="AC2009" s="146" t="e" cm="1">
        <f t="array" ref="AC2009">_xlfn.TEXTSPLIT(H2009,CHAR(10))</f>
        <v>#VALUE!</v>
      </c>
      <c r="AD2009" s="146"/>
      <c r="AE2009" s="146" t="e">
        <v>#VALUE!</v>
      </c>
      <c r="AG2009" s="134" t="e" cm="1" vm="1">
        <f t="array" ref="AG2009">_xlfn.TEXTJOIN(",",TRUE,_xlfn._xlws.FILTER(市町村コード!$B$2:$B$186,ISNUMBER(SEARCH(市町村コード!$B$2:$B$186,K2009))))</f>
        <v>#VALUE!</v>
      </c>
      <c r="AH2009" s="134" t="e" vm="1">
        <v>#VALUE!</v>
      </c>
      <c r="AI2009" s="134" t="str">
        <f t="shared" si="62"/>
        <v/>
      </c>
      <c r="AJ2009" s="134" t="str">
        <f t="shared" si="63"/>
        <v/>
      </c>
      <c r="AK2009" s="134" t="s">
        <v>6911</v>
      </c>
      <c r="AO2009" s="133"/>
      <c r="AP2009" s="134" t="e" cm="1">
        <f t="array" ref="AP2009">_xlfn.TEXTSPLIT(AO2009,CHAR(10))</f>
        <v>#VALUE!</v>
      </c>
      <c r="BM2009" s="134" t="e">
        <v>#VALUE!</v>
      </c>
    </row>
    <row r="2010" spans="1:73" ht="0.95" customHeight="1">
      <c r="A2010" s="133"/>
      <c r="B2010" s="183"/>
      <c r="C2010" s="183"/>
      <c r="D2010" s="183"/>
      <c r="E2010" s="183"/>
      <c r="F2010" s="183"/>
      <c r="G2010" s="183"/>
      <c r="H2010" s="183"/>
      <c r="I2010" s="183"/>
      <c r="J2010" s="183"/>
      <c r="K2010" s="183"/>
      <c r="L2010" s="183"/>
      <c r="M2010" s="183"/>
      <c r="N2010" s="183"/>
      <c r="O2010" s="183"/>
      <c r="P2010" s="183"/>
      <c r="Q2010" s="183"/>
      <c r="R2010" s="183"/>
      <c r="S2010" s="183"/>
      <c r="T2010" s="183"/>
      <c r="U2010" s="183"/>
      <c r="V2010" s="183"/>
      <c r="W2010" s="133"/>
      <c r="X2010" s="133"/>
      <c r="Y2010" s="133"/>
      <c r="AB2010" s="134" t="s">
        <v>6911</v>
      </c>
      <c r="AC2010" s="146" t="e" cm="1">
        <f t="array" ref="AC2010">_xlfn.TEXTSPLIT(H2010,CHAR(10))</f>
        <v>#VALUE!</v>
      </c>
      <c r="AD2010" s="146"/>
      <c r="AE2010" s="146" t="e">
        <v>#VALUE!</v>
      </c>
      <c r="AG2010" s="134" t="e" cm="1" vm="1">
        <f t="array" ref="AG2010">_xlfn.TEXTJOIN(",",TRUE,_xlfn._xlws.FILTER(市町村コード!$B$2:$B$186,ISNUMBER(SEARCH(市町村コード!$B$2:$B$186,K2010))))</f>
        <v>#VALUE!</v>
      </c>
      <c r="AH2010" s="134" t="e" vm="1">
        <v>#VALUE!</v>
      </c>
      <c r="AI2010" s="134" t="str">
        <f t="shared" si="62"/>
        <v/>
      </c>
      <c r="AJ2010" s="134" t="str">
        <f t="shared" si="63"/>
        <v/>
      </c>
      <c r="AK2010" s="134" t="s">
        <v>6911</v>
      </c>
      <c r="AP2010" s="134" t="e" cm="1">
        <f t="array" ref="AP2010">_xlfn.TEXTSPLIT(AO2010,CHAR(10))</f>
        <v>#VALUE!</v>
      </c>
      <c r="BM2010" s="134" t="e">
        <v>#VALUE!</v>
      </c>
    </row>
    <row r="2011" spans="1:73" ht="60" customHeight="1">
      <c r="A2011" s="133"/>
      <c r="B2011" s="133"/>
      <c r="C2011" s="133"/>
      <c r="D2011" s="133"/>
      <c r="E2011" s="133"/>
      <c r="F2011" s="133"/>
      <c r="G2011" s="133"/>
      <c r="H2011" s="133"/>
      <c r="I2011" s="133"/>
      <c r="J2011" s="133"/>
      <c r="K2011" s="133"/>
      <c r="L2011" s="133"/>
      <c r="M2011" s="133"/>
      <c r="N2011" s="133"/>
      <c r="O2011" s="133"/>
      <c r="P2011" s="133"/>
      <c r="Q2011" s="133"/>
      <c r="R2011" s="133"/>
      <c r="S2011" s="133"/>
      <c r="T2011" s="133"/>
      <c r="U2011" s="133"/>
      <c r="V2011" s="133"/>
      <c r="W2011" s="133"/>
      <c r="X2011" s="133"/>
      <c r="Y2011" s="133"/>
      <c r="AB2011" s="134" t="s">
        <v>6911</v>
      </c>
      <c r="AC2011" s="146" t="e" cm="1">
        <f t="array" ref="AC2011">_xlfn.TEXTSPLIT(H2011,CHAR(10))</f>
        <v>#VALUE!</v>
      </c>
      <c r="AD2011" s="146"/>
      <c r="AE2011" s="146" t="e">
        <v>#VALUE!</v>
      </c>
      <c r="AG2011" s="134" t="e" cm="1" vm="1">
        <f t="array" ref="AG2011">_xlfn.TEXTJOIN(",",TRUE,_xlfn._xlws.FILTER(市町村コード!$B$2:$B$186,ISNUMBER(SEARCH(市町村コード!$B$2:$B$186,K2011))))</f>
        <v>#VALUE!</v>
      </c>
      <c r="AH2011" s="134" t="e" vm="1">
        <v>#VALUE!</v>
      </c>
      <c r="AI2011" s="134" t="str">
        <f t="shared" si="62"/>
        <v/>
      </c>
      <c r="AJ2011" s="134" t="str">
        <f t="shared" si="63"/>
        <v/>
      </c>
      <c r="AK2011" s="134" t="s">
        <v>6911</v>
      </c>
      <c r="AO2011" s="133"/>
      <c r="AP2011" s="134" t="e" cm="1">
        <f t="array" ref="AP2011">_xlfn.TEXTSPLIT(AO2011,CHAR(10))</f>
        <v>#VALUE!</v>
      </c>
      <c r="BM2011" s="134" t="e">
        <v>#VALUE!</v>
      </c>
    </row>
    <row r="2012" spans="1:73" ht="12" customHeight="1">
      <c r="A2012" s="133"/>
      <c r="B2012" s="133"/>
      <c r="C2012" s="133"/>
      <c r="D2012" s="133"/>
      <c r="E2012" s="133"/>
      <c r="F2012" s="133"/>
      <c r="G2012" s="133"/>
      <c r="H2012" s="133"/>
      <c r="I2012" s="133"/>
      <c r="J2012" s="133"/>
      <c r="K2012" s="133"/>
      <c r="L2012" s="133"/>
      <c r="M2012" s="133"/>
      <c r="N2012" s="133"/>
      <c r="O2012" s="133"/>
      <c r="P2012" s="133"/>
      <c r="Q2012" s="133"/>
      <c r="R2012" s="133"/>
      <c r="S2012" s="133"/>
      <c r="T2012" s="133"/>
      <c r="U2012" s="133"/>
      <c r="V2012" s="133"/>
      <c r="W2012" s="133"/>
      <c r="X2012" s="133"/>
      <c r="Y2012" s="133"/>
      <c r="AB2012" s="134" t="s">
        <v>6911</v>
      </c>
      <c r="AC2012" s="146" t="e" cm="1">
        <f t="array" ref="AC2012">_xlfn.TEXTSPLIT(H2012,CHAR(10))</f>
        <v>#VALUE!</v>
      </c>
      <c r="AD2012" s="146"/>
      <c r="AE2012" s="146" t="e">
        <v>#VALUE!</v>
      </c>
      <c r="AG2012" s="134" t="e" cm="1" vm="1">
        <f t="array" ref="AG2012">_xlfn.TEXTJOIN(",",TRUE,_xlfn._xlws.FILTER(市町村コード!$B$2:$B$186,ISNUMBER(SEARCH(市町村コード!$B$2:$B$186,K2012))))</f>
        <v>#VALUE!</v>
      </c>
      <c r="AH2012" s="134" t="e" vm="1">
        <v>#VALUE!</v>
      </c>
      <c r="AI2012" s="134" t="str">
        <f t="shared" si="62"/>
        <v/>
      </c>
      <c r="AJ2012" s="134" t="str">
        <f t="shared" si="63"/>
        <v/>
      </c>
      <c r="AK2012" s="134" t="s">
        <v>6911</v>
      </c>
      <c r="AO2012" s="133"/>
      <c r="AP2012" s="134" t="e" cm="1">
        <f t="array" ref="AP2012">_xlfn.TEXTSPLIT(AO2012,CHAR(10))</f>
        <v>#VALUE!</v>
      </c>
      <c r="BM2012" s="134" t="e">
        <v>#VALUE!</v>
      </c>
    </row>
    <row r="2013" spans="1:73" ht="8.1" customHeight="1">
      <c r="A2013" s="133"/>
      <c r="B2013" s="133"/>
      <c r="C2013" s="133"/>
      <c r="D2013" s="133"/>
      <c r="E2013" s="133"/>
      <c r="F2013" s="133"/>
      <c r="G2013" s="133"/>
      <c r="H2013" s="133"/>
      <c r="I2013" s="178" t="s">
        <v>476</v>
      </c>
      <c r="J2013" s="178"/>
      <c r="K2013" s="178"/>
      <c r="L2013" s="133"/>
      <c r="M2013" s="133"/>
      <c r="N2013" s="133"/>
      <c r="O2013" s="133"/>
      <c r="P2013" s="133"/>
      <c r="Q2013" s="133"/>
      <c r="R2013" s="133"/>
      <c r="S2013" s="133"/>
      <c r="T2013" s="133"/>
      <c r="U2013" s="133"/>
      <c r="V2013" s="133"/>
      <c r="W2013" s="133"/>
      <c r="X2013" s="133"/>
      <c r="Y2013" s="133"/>
      <c r="AB2013" s="134" t="s">
        <v>6911</v>
      </c>
      <c r="AC2013" s="146" t="e" cm="1">
        <f t="array" ref="AC2013">_xlfn.TEXTSPLIT(H2013,CHAR(10))</f>
        <v>#VALUE!</v>
      </c>
      <c r="AD2013" s="146"/>
      <c r="AE2013" s="146" t="e">
        <v>#VALUE!</v>
      </c>
      <c r="AG2013" s="134" t="e" cm="1" vm="1">
        <f t="array" ref="AG2013">_xlfn.TEXTJOIN(",",TRUE,_xlfn._xlws.FILTER(市町村コード!$B$2:$B$186,ISNUMBER(SEARCH(市町村コード!$B$2:$B$186,K2013))))</f>
        <v>#VALUE!</v>
      </c>
      <c r="AH2013" s="134" t="e" vm="1">
        <v>#VALUE!</v>
      </c>
      <c r="AI2013" s="134" t="str">
        <f t="shared" si="62"/>
        <v/>
      </c>
      <c r="AJ2013" s="134" t="str">
        <f t="shared" si="63"/>
        <v/>
      </c>
      <c r="AK2013" s="134" t="s">
        <v>6911</v>
      </c>
      <c r="AO2013" s="133"/>
      <c r="AP2013" s="134" t="e" cm="1">
        <f t="array" ref="AP2013">_xlfn.TEXTSPLIT(AO2013,CHAR(10))</f>
        <v>#VALUE!</v>
      </c>
      <c r="BM2013" s="134" t="e">
        <v>#VALUE!</v>
      </c>
    </row>
    <row r="2014" spans="1:73" ht="12" customHeight="1">
      <c r="A2014" s="133"/>
      <c r="B2014" s="179"/>
      <c r="C2014" s="179"/>
      <c r="D2014" s="179"/>
      <c r="E2014" s="179"/>
      <c r="F2014" s="133"/>
      <c r="G2014" s="133"/>
      <c r="H2014" s="133"/>
      <c r="I2014" s="178"/>
      <c r="J2014" s="178"/>
      <c r="K2014" s="178"/>
      <c r="L2014" s="133"/>
      <c r="M2014" s="133"/>
      <c r="N2014" s="133"/>
      <c r="O2014" s="133"/>
      <c r="P2014" s="133"/>
      <c r="Q2014" s="133"/>
      <c r="R2014" s="133"/>
      <c r="S2014" s="133"/>
      <c r="T2014" s="133"/>
      <c r="U2014" s="133"/>
      <c r="V2014" s="133"/>
      <c r="W2014" s="133"/>
      <c r="X2014" s="133"/>
      <c r="Y2014" s="133"/>
      <c r="AB2014" s="134" t="s">
        <v>6911</v>
      </c>
      <c r="AC2014" s="146" t="e" cm="1">
        <f t="array" ref="AC2014">_xlfn.TEXTSPLIT(H2014,CHAR(10))</f>
        <v>#VALUE!</v>
      </c>
      <c r="AD2014" s="146"/>
      <c r="AE2014" s="146" t="e">
        <v>#VALUE!</v>
      </c>
      <c r="AG2014" s="134" t="e" cm="1" vm="1">
        <f t="array" ref="AG2014">_xlfn.TEXTJOIN(",",TRUE,_xlfn._xlws.FILTER(市町村コード!$B$2:$B$186,ISNUMBER(SEARCH(市町村コード!$B$2:$B$186,K2014))))</f>
        <v>#VALUE!</v>
      </c>
      <c r="AH2014" s="134" t="e" vm="1">
        <v>#VALUE!</v>
      </c>
      <c r="AI2014" s="134" t="str">
        <f t="shared" si="62"/>
        <v/>
      </c>
      <c r="AJ2014" s="134" t="str">
        <f t="shared" si="63"/>
        <v/>
      </c>
      <c r="AK2014" s="134" t="s">
        <v>6911</v>
      </c>
      <c r="AO2014" s="133"/>
      <c r="AP2014" s="134" t="e" cm="1">
        <f t="array" ref="AP2014">_xlfn.TEXTSPLIT(AO2014,CHAR(10))</f>
        <v>#VALUE!</v>
      </c>
      <c r="BM2014" s="134" t="e">
        <v>#VALUE!</v>
      </c>
    </row>
    <row r="2015" spans="1:73" ht="14.1" customHeight="1">
      <c r="A2015" s="133"/>
      <c r="B2015" s="133"/>
      <c r="C2015" s="180" t="s">
        <v>477</v>
      </c>
      <c r="D2015" s="180"/>
      <c r="E2015" s="180"/>
      <c r="F2015" s="180"/>
      <c r="G2015" s="180"/>
      <c r="H2015" s="180"/>
      <c r="I2015" s="180"/>
      <c r="J2015" s="180"/>
      <c r="K2015" s="180"/>
      <c r="L2015" s="133"/>
      <c r="M2015" s="133"/>
      <c r="N2015" s="133"/>
      <c r="O2015" s="181" t="s">
        <v>478</v>
      </c>
      <c r="P2015" s="181"/>
      <c r="Q2015" s="181"/>
      <c r="R2015" s="181"/>
      <c r="S2015" s="181"/>
      <c r="T2015" s="135" t="s">
        <v>1377</v>
      </c>
      <c r="U2015" s="136" t="s">
        <v>480</v>
      </c>
      <c r="V2015" s="133"/>
      <c r="W2015" s="133"/>
      <c r="X2015" s="133"/>
      <c r="Y2015" s="133"/>
      <c r="AB2015" s="134" t="s">
        <v>6911</v>
      </c>
      <c r="AC2015" s="146" t="e" cm="1">
        <f t="array" ref="AC2015">_xlfn.TEXTSPLIT(H2015,CHAR(10))</f>
        <v>#VALUE!</v>
      </c>
      <c r="AD2015" s="146"/>
      <c r="AE2015" s="146" t="e">
        <v>#VALUE!</v>
      </c>
      <c r="AG2015" s="134" t="e" cm="1" vm="1">
        <f t="array" ref="AG2015">_xlfn.TEXTJOIN(",",TRUE,_xlfn._xlws.FILTER(市町村コード!$B$2:$B$186,ISNUMBER(SEARCH(市町村コード!$B$2:$B$186,K2015))))</f>
        <v>#VALUE!</v>
      </c>
      <c r="AH2015" s="134" t="e" vm="1">
        <v>#VALUE!</v>
      </c>
      <c r="AI2015" s="134" t="str">
        <f t="shared" si="62"/>
        <v/>
      </c>
      <c r="AJ2015" s="134" t="str">
        <f t="shared" si="63"/>
        <v/>
      </c>
      <c r="AK2015" s="134" t="s">
        <v>6911</v>
      </c>
      <c r="AP2015" s="134" t="e" cm="1">
        <f t="array" ref="AP2015">_xlfn.TEXTSPLIT(AO2015,CHAR(10))</f>
        <v>#VALUE!</v>
      </c>
      <c r="BM2015" s="134" t="e">
        <v>#VALUE!</v>
      </c>
    </row>
    <row r="2016" spans="1:73" ht="0.95" customHeight="1" thickBot="1">
      <c r="A2016" s="133"/>
      <c r="B2016" s="133"/>
      <c r="C2016" s="133"/>
      <c r="D2016" s="133"/>
      <c r="E2016" s="133"/>
      <c r="F2016" s="133"/>
      <c r="G2016" s="133"/>
      <c r="H2016" s="133"/>
      <c r="I2016" s="133"/>
      <c r="J2016" s="133"/>
      <c r="K2016" s="133"/>
      <c r="L2016" s="133"/>
      <c r="M2016" s="133"/>
      <c r="N2016" s="133"/>
      <c r="O2016" s="133"/>
      <c r="P2016" s="133"/>
      <c r="Q2016" s="133"/>
      <c r="R2016" s="133"/>
      <c r="S2016" s="133"/>
      <c r="T2016" s="133"/>
      <c r="U2016" s="133"/>
      <c r="V2016" s="133"/>
      <c r="W2016" s="133"/>
      <c r="X2016" s="133"/>
      <c r="Y2016" s="133"/>
      <c r="AB2016" s="134" t="s">
        <v>6911</v>
      </c>
      <c r="AC2016" s="146" t="e" cm="1">
        <f t="array" ref="AC2016">_xlfn.TEXTSPLIT(H2016,CHAR(10))</f>
        <v>#VALUE!</v>
      </c>
      <c r="AD2016" s="146"/>
      <c r="AE2016" s="146" t="e">
        <v>#VALUE!</v>
      </c>
      <c r="AG2016" s="134" t="e" cm="1" vm="1">
        <f t="array" ref="AG2016">_xlfn.TEXTJOIN(",",TRUE,_xlfn._xlws.FILTER(市町村コード!$B$2:$B$186,ISNUMBER(SEARCH(市町村コード!$B$2:$B$186,K2016))))</f>
        <v>#VALUE!</v>
      </c>
      <c r="AH2016" s="134" t="e" vm="1">
        <v>#VALUE!</v>
      </c>
      <c r="AI2016" s="134" t="str">
        <f t="shared" si="62"/>
        <v/>
      </c>
      <c r="AJ2016" s="134" t="str">
        <f t="shared" si="63"/>
        <v/>
      </c>
      <c r="AK2016" s="134" t="s">
        <v>6911</v>
      </c>
      <c r="AO2016" s="133"/>
      <c r="AP2016" s="134" t="e" cm="1">
        <f t="array" ref="AP2016">_xlfn.TEXTSPLIT(AO2016,CHAR(10))</f>
        <v>#VALUE!</v>
      </c>
      <c r="BM2016" s="134" t="e">
        <v>#VALUE!</v>
      </c>
    </row>
    <row r="2017" spans="1:73" ht="0.95" customHeight="1">
      <c r="A2017" s="133"/>
      <c r="B2017" s="176"/>
      <c r="C2017" s="176"/>
      <c r="D2017" s="176"/>
      <c r="E2017" s="176"/>
      <c r="F2017" s="176"/>
      <c r="G2017" s="176"/>
      <c r="H2017" s="176"/>
      <c r="I2017" s="176"/>
      <c r="J2017" s="176"/>
      <c r="K2017" s="176"/>
      <c r="L2017" s="176"/>
      <c r="M2017" s="176"/>
      <c r="N2017" s="176"/>
      <c r="O2017" s="176"/>
      <c r="P2017" s="176"/>
      <c r="Q2017" s="176"/>
      <c r="R2017" s="176"/>
      <c r="S2017" s="176"/>
      <c r="T2017" s="176"/>
      <c r="U2017" s="176"/>
      <c r="V2017" s="176"/>
      <c r="W2017" s="176"/>
      <c r="X2017" s="133"/>
      <c r="Y2017" s="133"/>
      <c r="AB2017" s="134" t="s">
        <v>6911</v>
      </c>
      <c r="AC2017" s="146" t="e" cm="1">
        <f t="array" ref="AC2017">_xlfn.TEXTSPLIT(H2017,CHAR(10))</f>
        <v>#VALUE!</v>
      </c>
      <c r="AD2017" s="146"/>
      <c r="AE2017" s="146" t="e">
        <v>#VALUE!</v>
      </c>
      <c r="AG2017" s="134" t="e" cm="1" vm="1">
        <f t="array" ref="AG2017">_xlfn.TEXTJOIN(",",TRUE,_xlfn._xlws.FILTER(市町村コード!$B$2:$B$186,ISNUMBER(SEARCH(市町村コード!$B$2:$B$186,K2017))))</f>
        <v>#VALUE!</v>
      </c>
      <c r="AH2017" s="134" t="e" vm="1">
        <v>#VALUE!</v>
      </c>
      <c r="AI2017" s="134" t="str">
        <f t="shared" si="62"/>
        <v/>
      </c>
      <c r="AJ2017" s="134" t="str">
        <f t="shared" si="63"/>
        <v/>
      </c>
      <c r="AK2017" s="134" t="s">
        <v>6911</v>
      </c>
      <c r="AP2017" s="134" t="e" cm="1">
        <f t="array" ref="AP2017">_xlfn.TEXTSPLIT(AO2017,CHAR(10))</f>
        <v>#VALUE!</v>
      </c>
      <c r="BM2017" s="134" t="e">
        <v>#VALUE!</v>
      </c>
    </row>
    <row r="2018" spans="1:73" ht="15.95" customHeight="1" thickBot="1">
      <c r="A2018" s="133"/>
      <c r="B2018" s="137"/>
      <c r="C2018" s="138" t="s">
        <v>481</v>
      </c>
      <c r="D2018" s="137"/>
      <c r="E2018" s="177" t="s">
        <v>482</v>
      </c>
      <c r="F2018" s="177"/>
      <c r="G2018" s="137"/>
      <c r="H2018" s="177" t="s">
        <v>483</v>
      </c>
      <c r="I2018" s="177"/>
      <c r="J2018" s="137"/>
      <c r="K2018" s="177" t="s">
        <v>484</v>
      </c>
      <c r="L2018" s="177"/>
      <c r="M2018" s="137"/>
      <c r="N2018" s="177" t="s">
        <v>485</v>
      </c>
      <c r="O2018" s="177"/>
      <c r="P2018" s="137"/>
      <c r="Q2018" s="139" t="s">
        <v>486</v>
      </c>
      <c r="R2018" s="137"/>
      <c r="S2018" s="177" t="s">
        <v>487</v>
      </c>
      <c r="T2018" s="177"/>
      <c r="U2018" s="177"/>
      <c r="V2018" s="177"/>
      <c r="W2018" s="137"/>
      <c r="X2018" s="133"/>
      <c r="Y2018" s="133"/>
      <c r="AB2018" s="134" t="s">
        <v>482</v>
      </c>
      <c r="AC2018" s="146" t="str" cm="1">
        <f t="array" ref="AC2018">_xlfn.TEXTSPLIT(H2018,CHAR(10))</f>
        <v>事業者名/事業所名</v>
      </c>
      <c r="AD2018" s="146"/>
      <c r="AE2018" s="146" t="s">
        <v>483</v>
      </c>
      <c r="AG2018" s="134" t="e" cm="1" vm="1">
        <f t="array" ref="AG2018">_xlfn.TEXTJOIN(",",TRUE,_xlfn._xlws.FILTER(市町村コード!$B$2:$B$186,ISNUMBER(SEARCH(市町村コード!$B$2:$B$186,K2018))))</f>
        <v>#VALUE!</v>
      </c>
      <c r="AH2018" s="134" t="e" vm="1">
        <v>#VALUE!</v>
      </c>
      <c r="AI2018" s="134" t="str">
        <f t="shared" si="62"/>
        <v/>
      </c>
      <c r="AJ2018" s="134" t="str">
        <f t="shared" si="63"/>
        <v>事業所所在地</v>
      </c>
      <c r="AK2018" s="134" t="s">
        <v>484</v>
      </c>
      <c r="AO2018" s="139" t="s">
        <v>486</v>
      </c>
      <c r="AP2018" s="134" t="str" cm="1">
        <f t="array" ref="AP2018">_xlfn.TEXTSPLIT(AO2018,CHAR(10))</f>
        <v>受理番号</v>
      </c>
      <c r="BM2018" s="134" t="s">
        <v>486</v>
      </c>
    </row>
    <row r="2019" spans="1:73" ht="93" customHeight="1" thickBot="1">
      <c r="A2019" s="133"/>
      <c r="B2019" s="184"/>
      <c r="C2019" s="140" t="s">
        <v>5507</v>
      </c>
      <c r="D2019" s="184"/>
      <c r="E2019" s="174" t="s">
        <v>5508</v>
      </c>
      <c r="F2019" s="174"/>
      <c r="G2019" s="184"/>
      <c r="H2019" s="175" t="s">
        <v>5509</v>
      </c>
      <c r="I2019" s="175"/>
      <c r="J2019" s="184"/>
      <c r="K2019" s="175" t="s">
        <v>5510</v>
      </c>
      <c r="L2019" s="175"/>
      <c r="M2019" s="184"/>
      <c r="N2019" s="182" t="s">
        <v>5511</v>
      </c>
      <c r="O2019" s="182"/>
      <c r="P2019" s="184"/>
      <c r="Q2019" s="141" t="s">
        <v>5512</v>
      </c>
      <c r="R2019" s="184"/>
      <c r="S2019" s="173" t="s">
        <v>5513</v>
      </c>
      <c r="T2019" s="173"/>
      <c r="U2019" s="173"/>
      <c r="V2019" s="173"/>
      <c r="W2019" s="184"/>
      <c r="X2019" s="133"/>
      <c r="Y2019" s="133"/>
      <c r="AB2019" s="134" t="s">
        <v>9836</v>
      </c>
      <c r="AC2019" s="146" t="str" cm="1">
        <f t="array" ref="AC2019:AD2019">_xlfn.TEXTSPLIT(H2019,CHAR(10))</f>
        <v>社会医療法人平成醫塾</v>
      </c>
      <c r="AD2019" s="146" t="str">
        <v>社会医療法人平成醫塾　訪問看護リハビリステーション和来る</v>
      </c>
      <c r="AE2019" s="146" t="s">
        <v>8836</v>
      </c>
      <c r="AF2019" s="134" t="s">
        <v>8837</v>
      </c>
      <c r="AG2019" s="134" t="str" cm="1">
        <f t="array" ref="AG2019">_xlfn.TEXTJOIN(",",TRUE,_xlfn._xlws.FILTER(市町村コード!$B$2:$B$186,ISNUMBER(SEARCH(市町村コード!$B$2:$B$186,K2019))))</f>
        <v>苫小牧市</v>
      </c>
      <c r="AH2019" s="134" t="s">
        <v>6724</v>
      </c>
      <c r="AI2019" s="134" t="str">
        <f t="shared" si="62"/>
        <v xml:space="preserve">
苫小牧市明野新町５丁目１番３０号</v>
      </c>
      <c r="AJ2019" s="134" t="str">
        <f t="shared" si="63"/>
        <v>〒053－0054</v>
      </c>
      <c r="AK2019" s="134" t="s">
        <v>7402</v>
      </c>
      <c r="AO2019" s="142" t="s">
        <v>5512</v>
      </c>
      <c r="AP2019" s="134" t="str" cm="1">
        <f t="array" ref="AP2019:AW2019">_xlfn.TEXTSPLIT(AO2019,CHAR(10))</f>
        <v>( 訪看23 )第   1177 号</v>
      </c>
      <c r="AQ2019" s="134" t="str">
        <v>( 訪看24 )第   1034 号</v>
      </c>
      <c r="AR2019" s="134" t="str">
        <v>( 訪看25 )第   1114 号</v>
      </c>
      <c r="AS2019" s="134" t="str">
        <v>( 訪看34 )第    328 号</v>
      </c>
      <c r="AT2019" s="134" t="str">
        <v>( 訪看37 )第     27 号</v>
      </c>
      <c r="AU2019" s="134" t="str">
        <v>( 訪ベⅠ１ )第    366 号</v>
      </c>
      <c r="AV2019" s="134" t="str">
        <v>( 訪ベⅠ１注 )第    303 号</v>
      </c>
      <c r="AW2019" s="134" t="str">
        <v>( 訪看41 )第    365 号</v>
      </c>
      <c r="BM2019" s="134" t="s">
        <v>14717</v>
      </c>
      <c r="BN2019" s="134" t="s">
        <v>14718</v>
      </c>
      <c r="BO2019" s="134" t="s">
        <v>14719</v>
      </c>
      <c r="BP2019" s="134" t="s">
        <v>14720</v>
      </c>
      <c r="BQ2019" s="134" t="s">
        <v>14721</v>
      </c>
      <c r="BR2019" s="134" t="s">
        <v>14722</v>
      </c>
      <c r="BS2019" s="134" t="s">
        <v>14723</v>
      </c>
      <c r="BT2019" s="134" t="s">
        <v>14724</v>
      </c>
    </row>
    <row r="2020" spans="1:73" ht="93" customHeight="1" thickBot="1">
      <c r="A2020" s="133"/>
      <c r="B2020" s="184"/>
      <c r="C2020" s="140" t="s">
        <v>5514</v>
      </c>
      <c r="D2020" s="184"/>
      <c r="E2020" s="174" t="s">
        <v>5515</v>
      </c>
      <c r="F2020" s="174"/>
      <c r="G2020" s="184"/>
      <c r="H2020" s="175" t="s">
        <v>5516</v>
      </c>
      <c r="I2020" s="175"/>
      <c r="J2020" s="184"/>
      <c r="K2020" s="175" t="s">
        <v>5517</v>
      </c>
      <c r="L2020" s="175"/>
      <c r="M2020" s="184"/>
      <c r="N2020" s="182" t="s">
        <v>5518</v>
      </c>
      <c r="O2020" s="182"/>
      <c r="P2020" s="184"/>
      <c r="Q2020" s="141" t="s">
        <v>5519</v>
      </c>
      <c r="R2020" s="184"/>
      <c r="S2020" s="173" t="s">
        <v>5520</v>
      </c>
      <c r="T2020" s="173"/>
      <c r="U2020" s="173"/>
      <c r="V2020" s="173"/>
      <c r="W2020" s="184"/>
      <c r="X2020" s="133"/>
      <c r="Y2020" s="133"/>
      <c r="AB2020" s="134" t="s">
        <v>9837</v>
      </c>
      <c r="AC2020" s="146" t="str" cm="1">
        <f t="array" ref="AC2020:AD2020">_xlfn.TEXTSPLIT(H2020,CHAR(10))</f>
        <v>株式会社デザインケア</v>
      </c>
      <c r="AD2020" s="146" t="str">
        <v>みんなのかかりつけ訪問看護ステーション苫小牧</v>
      </c>
      <c r="AE2020" s="146" t="s">
        <v>7855</v>
      </c>
      <c r="AF2020" s="134" t="s">
        <v>8838</v>
      </c>
      <c r="AG2020" s="134" t="str" cm="1">
        <f t="array" ref="AG2020">_xlfn.TEXTJOIN(",",TRUE,_xlfn._xlws.FILTER(市町村コード!$B$2:$B$186,ISNUMBER(SEARCH(市町村コード!$B$2:$B$186,K2020))))</f>
        <v>苫小牧市</v>
      </c>
      <c r="AH2020" s="134" t="s">
        <v>6724</v>
      </c>
      <c r="AI2020" s="134" t="str">
        <f t="shared" si="62"/>
        <v xml:space="preserve">
苫小牧市緑町２丁目９番１０号グランドール苫小牧３０４号室</v>
      </c>
      <c r="AJ2020" s="134" t="str">
        <f t="shared" si="63"/>
        <v>〒053－0032</v>
      </c>
      <c r="AK2020" s="134" t="s">
        <v>7403</v>
      </c>
      <c r="AO2020" s="142" t="s">
        <v>5519</v>
      </c>
      <c r="AP2020" s="134" t="str" cm="1">
        <f t="array" ref="AP2020:AX2020">_xlfn.TEXTSPLIT(AO2020,CHAR(10))</f>
        <v>( 訪看10 )第    725 号</v>
      </c>
      <c r="AQ2020" s="134" t="str">
        <v>( 訪看23 )第   1178 号</v>
      </c>
      <c r="AR2020" s="134" t="str">
        <v>( 訪看24 )第   1050 号</v>
      </c>
      <c r="AS2020" s="134" t="str">
        <v>( 訪看25 )第   1130 号</v>
      </c>
      <c r="AT2020" s="134" t="str">
        <v>( 訪看27 )第    418 号</v>
      </c>
      <c r="AU2020" s="134" t="str">
        <v>( 訪看28 )第    279 号</v>
      </c>
      <c r="AV2020" s="134" t="str">
        <v>( 訪看34 )第    335 号</v>
      </c>
      <c r="AW2020" s="134" t="str">
        <v>( 訪ベⅠ１ )第    423 号</v>
      </c>
      <c r="AX2020" s="134" t="str">
        <v>( 訪看41 )第    382 号</v>
      </c>
      <c r="BM2020" s="134" t="s">
        <v>14725</v>
      </c>
      <c r="BN2020" s="134" t="s">
        <v>14726</v>
      </c>
      <c r="BO2020" s="134" t="s">
        <v>14727</v>
      </c>
      <c r="BP2020" s="134" t="s">
        <v>14728</v>
      </c>
      <c r="BQ2020" s="134" t="s">
        <v>14729</v>
      </c>
      <c r="BR2020" s="134" t="s">
        <v>14730</v>
      </c>
      <c r="BS2020" s="134" t="s">
        <v>14731</v>
      </c>
      <c r="BT2020" s="134" t="s">
        <v>14732</v>
      </c>
      <c r="BU2020" s="134" t="s">
        <v>14733</v>
      </c>
    </row>
    <row r="2021" spans="1:73" ht="66" customHeight="1" thickBot="1">
      <c r="A2021" s="133"/>
      <c r="B2021" s="184"/>
      <c r="C2021" s="140" t="s">
        <v>5521</v>
      </c>
      <c r="D2021" s="184"/>
      <c r="E2021" s="174" t="s">
        <v>5522</v>
      </c>
      <c r="F2021" s="174"/>
      <c r="G2021" s="184"/>
      <c r="H2021" s="175" t="s">
        <v>5523</v>
      </c>
      <c r="I2021" s="175"/>
      <c r="J2021" s="184"/>
      <c r="K2021" s="175" t="s">
        <v>5524</v>
      </c>
      <c r="L2021" s="175"/>
      <c r="M2021" s="184"/>
      <c r="N2021" s="182" t="s">
        <v>5525</v>
      </c>
      <c r="O2021" s="182"/>
      <c r="P2021" s="184"/>
      <c r="Q2021" s="141" t="s">
        <v>5526</v>
      </c>
      <c r="R2021" s="184"/>
      <c r="S2021" s="173" t="s">
        <v>5527</v>
      </c>
      <c r="T2021" s="173"/>
      <c r="U2021" s="173"/>
      <c r="V2021" s="173"/>
      <c r="W2021" s="184"/>
      <c r="X2021" s="133"/>
      <c r="Y2021" s="133"/>
      <c r="AB2021" s="134" t="s">
        <v>9838</v>
      </c>
      <c r="AC2021" s="146" t="str" cm="1">
        <f t="array" ref="AC2021:AD2021">_xlfn.TEXTSPLIT(H2021,CHAR(10))</f>
        <v>株式会社オールスリー</v>
      </c>
      <c r="AD2021" s="146" t="str">
        <v>訪問看護オールスリー</v>
      </c>
      <c r="AE2021" s="146" t="s">
        <v>8839</v>
      </c>
      <c r="AF2021" s="134" t="s">
        <v>8840</v>
      </c>
      <c r="AG2021" s="134" t="str" cm="1">
        <f t="array" ref="AG2021">_xlfn.TEXTJOIN(",",TRUE,_xlfn._xlws.FILTER(市町村コード!$B$2:$B$186,ISNUMBER(SEARCH(市町村コード!$B$2:$B$186,K2021))))</f>
        <v>苫小牧市</v>
      </c>
      <c r="AH2021" s="134" t="s">
        <v>6724</v>
      </c>
      <c r="AI2021" s="134" t="str">
        <f t="shared" si="62"/>
        <v xml:space="preserve">
苫小牧市光洋町１丁目７番１０号</v>
      </c>
      <c r="AJ2021" s="134" t="str">
        <f t="shared" si="63"/>
        <v>〒053－0811</v>
      </c>
      <c r="AK2021" s="134" t="s">
        <v>7393</v>
      </c>
      <c r="AO2021" s="142" t="s">
        <v>5526</v>
      </c>
      <c r="AP2021" s="134" t="str" cm="1">
        <f t="array" ref="AP2021:AU2021">_xlfn.TEXTSPLIT(AO2021,CHAR(10))</f>
        <v>( 訪看10 )第    746 号</v>
      </c>
      <c r="AQ2021" s="134" t="str">
        <v>( 訪看24 )第   1075 号</v>
      </c>
      <c r="AR2021" s="134" t="str">
        <v>( 訪看25 )第   1159 号</v>
      </c>
      <c r="AS2021" s="134" t="str">
        <v>( 訪看27 )第    435 号</v>
      </c>
      <c r="AT2021" s="134" t="str">
        <v>( 訪ベⅠ１ )第    564 号</v>
      </c>
      <c r="AU2021" s="134" t="str">
        <v>( 訪看41 )第    415 号</v>
      </c>
      <c r="BM2021" s="134" t="s">
        <v>14734</v>
      </c>
      <c r="BN2021" s="134" t="s">
        <v>14735</v>
      </c>
      <c r="BO2021" s="134" t="s">
        <v>14736</v>
      </c>
      <c r="BP2021" s="134" t="s">
        <v>14737</v>
      </c>
      <c r="BQ2021" s="134" t="s">
        <v>14738</v>
      </c>
      <c r="BR2021" s="134" t="s">
        <v>14739</v>
      </c>
    </row>
    <row r="2022" spans="1:73" ht="57" customHeight="1" thickBot="1">
      <c r="A2022" s="133"/>
      <c r="B2022" s="184"/>
      <c r="C2022" s="140" t="s">
        <v>5528</v>
      </c>
      <c r="D2022" s="184"/>
      <c r="E2022" s="174" t="s">
        <v>5529</v>
      </c>
      <c r="F2022" s="174"/>
      <c r="G2022" s="184"/>
      <c r="H2022" s="175" t="s">
        <v>5530</v>
      </c>
      <c r="I2022" s="175"/>
      <c r="J2022" s="184"/>
      <c r="K2022" s="175" t="s">
        <v>5531</v>
      </c>
      <c r="L2022" s="175"/>
      <c r="M2022" s="184"/>
      <c r="N2022" s="182" t="s">
        <v>5532</v>
      </c>
      <c r="O2022" s="182"/>
      <c r="P2022" s="184"/>
      <c r="Q2022" s="141" t="s">
        <v>5533</v>
      </c>
      <c r="R2022" s="184"/>
      <c r="S2022" s="173" t="s">
        <v>5534</v>
      </c>
      <c r="T2022" s="173"/>
      <c r="U2022" s="173"/>
      <c r="V2022" s="173"/>
      <c r="W2022" s="184"/>
      <c r="X2022" s="133"/>
      <c r="Y2022" s="133"/>
      <c r="AB2022" s="134" t="s">
        <v>9839</v>
      </c>
      <c r="AC2022" s="146" t="str" cm="1">
        <f t="array" ref="AC2022:AD2022">_xlfn.TEXTSPLIT(H2022,CHAR(10))</f>
        <v>株式会社ＯＨＡＮＡ</v>
      </c>
      <c r="AD2022" s="146" t="str">
        <v>訪問看護ステーション　Ｌｉｎｏａ</v>
      </c>
      <c r="AE2022" s="146" t="s">
        <v>8841</v>
      </c>
      <c r="AF2022" s="134" t="s">
        <v>8842</v>
      </c>
      <c r="AG2022" s="134" t="str" cm="1">
        <f t="array" ref="AG2022">_xlfn.TEXTJOIN(",",TRUE,_xlfn._xlws.FILTER(市町村コード!$B$2:$B$186,ISNUMBER(SEARCH(市町村コード!$B$2:$B$186,K2022))))</f>
        <v>苫小牧市</v>
      </c>
      <c r="AH2022" s="134" t="s">
        <v>6724</v>
      </c>
      <c r="AI2022" s="134" t="str">
        <f t="shared" si="62"/>
        <v xml:space="preserve">
苫小牧市矢代町３丁目４番１号グランドール矢代２０３</v>
      </c>
      <c r="AJ2022" s="134" t="str">
        <f t="shared" si="63"/>
        <v>〒053－0803</v>
      </c>
      <c r="AK2022" s="134" t="s">
        <v>7404</v>
      </c>
      <c r="AO2022" s="142" t="s">
        <v>5533</v>
      </c>
      <c r="AP2022" s="134" t="str" cm="1">
        <f t="array" ref="AP2022:AT2022">_xlfn.TEXTSPLIT(AO2022,CHAR(10))</f>
        <v>( 訪看10 )第    756 号</v>
      </c>
      <c r="AQ2022" s="134" t="str">
        <v>( 訪看24 )第   1094 号</v>
      </c>
      <c r="AR2022" s="134" t="str">
        <v>( 訪看34 )第    350 号</v>
      </c>
      <c r="AS2022" s="134" t="str">
        <v>( 訪ベⅠ１ )第    460 号</v>
      </c>
      <c r="AT2022" s="134" t="str">
        <v>( 訪看41 )第    429 号</v>
      </c>
      <c r="BM2022" s="134" t="s">
        <v>14740</v>
      </c>
      <c r="BN2022" s="134" t="s">
        <v>14741</v>
      </c>
      <c r="BO2022" s="134" t="s">
        <v>14742</v>
      </c>
      <c r="BP2022" s="134" t="s">
        <v>14743</v>
      </c>
      <c r="BQ2022" s="134" t="s">
        <v>14744</v>
      </c>
    </row>
    <row r="2023" spans="1:73" ht="45.95" customHeight="1" thickBot="1">
      <c r="A2023" s="133"/>
      <c r="B2023" s="184"/>
      <c r="C2023" s="140" t="s">
        <v>5535</v>
      </c>
      <c r="D2023" s="184"/>
      <c r="E2023" s="174" t="s">
        <v>5536</v>
      </c>
      <c r="F2023" s="174"/>
      <c r="G2023" s="184"/>
      <c r="H2023" s="175" t="s">
        <v>5537</v>
      </c>
      <c r="I2023" s="175"/>
      <c r="J2023" s="184"/>
      <c r="K2023" s="175" t="s">
        <v>5538</v>
      </c>
      <c r="L2023" s="175"/>
      <c r="M2023" s="184"/>
      <c r="N2023" s="182" t="s">
        <v>5539</v>
      </c>
      <c r="O2023" s="182"/>
      <c r="P2023" s="184"/>
      <c r="Q2023" s="141" t="s">
        <v>5540</v>
      </c>
      <c r="R2023" s="184"/>
      <c r="S2023" s="173" t="s">
        <v>5541</v>
      </c>
      <c r="T2023" s="173"/>
      <c r="U2023" s="173"/>
      <c r="V2023" s="173"/>
      <c r="W2023" s="184"/>
      <c r="X2023" s="133"/>
      <c r="Y2023" s="133"/>
      <c r="AB2023" s="134" t="s">
        <v>9840</v>
      </c>
      <c r="AC2023" s="146" t="str" cm="1">
        <f t="array" ref="AC2023:AD2023">_xlfn.TEXTSPLIT(H2023,CHAR(10))</f>
        <v>株式会社ＩＺＵＭＩＲＵ</v>
      </c>
      <c r="AD2023" s="146" t="str">
        <v>訪問看護ステーションみるみる</v>
      </c>
      <c r="AE2023" s="146" t="s">
        <v>8843</v>
      </c>
      <c r="AF2023" s="134" t="s">
        <v>8844</v>
      </c>
      <c r="AG2023" s="134" t="str" cm="1">
        <f t="array" ref="AG2023">_xlfn.TEXTJOIN(",",TRUE,_xlfn._xlws.FILTER(市町村コード!$B$2:$B$186,ISNUMBER(SEARCH(市町村コード!$B$2:$B$186,K2023))))</f>
        <v>白老町</v>
      </c>
      <c r="AH2023" s="134" t="s">
        <v>6851</v>
      </c>
      <c r="AI2023" s="134" t="str">
        <f t="shared" si="62"/>
        <v xml:space="preserve">
白老郡白老町本町一丁目９番３３号</v>
      </c>
      <c r="AJ2023" s="134" t="str">
        <f t="shared" si="63"/>
        <v>〒059－0906</v>
      </c>
      <c r="AK2023" s="134" t="s">
        <v>7405</v>
      </c>
      <c r="AO2023" s="142" t="s">
        <v>5540</v>
      </c>
      <c r="AP2023" s="134" t="str" cm="1">
        <f t="array" ref="AP2023:AR2023">_xlfn.TEXTSPLIT(AO2023,CHAR(10))</f>
        <v>( 訪看10 )第    818 号</v>
      </c>
      <c r="AQ2023" s="134" t="str">
        <v>( 訪看23 )第   1183 号</v>
      </c>
      <c r="AR2023" s="134" t="str">
        <v>( 訪看25 )第   1238 号</v>
      </c>
      <c r="BM2023" s="134" t="s">
        <v>14745</v>
      </c>
      <c r="BN2023" s="134" t="s">
        <v>14746</v>
      </c>
      <c r="BO2023" s="134" t="s">
        <v>14747</v>
      </c>
    </row>
    <row r="2024" spans="1:73" ht="66" customHeight="1" thickBot="1">
      <c r="A2024" s="133"/>
      <c r="B2024" s="184"/>
      <c r="C2024" s="140" t="s">
        <v>5542</v>
      </c>
      <c r="D2024" s="184"/>
      <c r="E2024" s="174" t="s">
        <v>5543</v>
      </c>
      <c r="F2024" s="174"/>
      <c r="G2024" s="184"/>
      <c r="H2024" s="175" t="s">
        <v>5544</v>
      </c>
      <c r="I2024" s="175"/>
      <c r="J2024" s="184"/>
      <c r="K2024" s="175" t="s">
        <v>5545</v>
      </c>
      <c r="L2024" s="175"/>
      <c r="M2024" s="184"/>
      <c r="N2024" s="182" t="s">
        <v>5546</v>
      </c>
      <c r="O2024" s="182"/>
      <c r="P2024" s="184"/>
      <c r="Q2024" s="141" t="s">
        <v>5547</v>
      </c>
      <c r="R2024" s="184"/>
      <c r="S2024" s="173" t="s">
        <v>5548</v>
      </c>
      <c r="T2024" s="173"/>
      <c r="U2024" s="173"/>
      <c r="V2024" s="173"/>
      <c r="W2024" s="184"/>
      <c r="X2024" s="133"/>
      <c r="Y2024" s="133"/>
      <c r="AB2024" s="134" t="s">
        <v>9841</v>
      </c>
      <c r="AC2024" s="146" t="str" cm="1">
        <f t="array" ref="AC2024:AD2024">_xlfn.TEXTSPLIT(H2024,CHAR(10))</f>
        <v>日本赤十字社</v>
      </c>
      <c r="AD2024" s="146" t="str">
        <v>伊達赤十字訪問看護ステーション</v>
      </c>
      <c r="AE2024" s="146" t="s">
        <v>8626</v>
      </c>
      <c r="AF2024" s="134" t="s">
        <v>8845</v>
      </c>
      <c r="AG2024" s="134" t="str" cm="1">
        <f t="array" ref="AG2024">_xlfn.TEXTJOIN(",",TRUE,_xlfn._xlws.FILTER(市町村コード!$B$2:$B$186,ISNUMBER(SEARCH(市町村コード!$B$2:$B$186,K2024))))</f>
        <v>伊達市</v>
      </c>
      <c r="AH2024" s="134" t="s">
        <v>6744</v>
      </c>
      <c r="AI2024" s="134" t="str">
        <f t="shared" si="62"/>
        <v xml:space="preserve">
伊達市末永町８１番地　伊達赤十字病院内</v>
      </c>
      <c r="AJ2024" s="134" t="str">
        <f t="shared" si="63"/>
        <v>〒052－0021</v>
      </c>
      <c r="AK2024" s="134" t="s">
        <v>7406</v>
      </c>
      <c r="AO2024" s="142" t="s">
        <v>5547</v>
      </c>
      <c r="AP2024" s="134" t="str" cm="1">
        <f t="array" ref="AP2024:AT2024">_xlfn.TEXTSPLIT(AO2024,CHAR(10))</f>
        <v>( 訪看24 )第     92 号</v>
      </c>
      <c r="AQ2024" s="134" t="str">
        <v>( 訪看25 )第     54 号</v>
      </c>
      <c r="AR2024" s="134" t="str">
        <v>( 訪ベⅠ１ )第    297 号</v>
      </c>
      <c r="AS2024" s="134" t="str">
        <v>( 訪ベⅠ１注 )第     48 号</v>
      </c>
      <c r="AT2024" s="134" t="str">
        <v>( 訪看40 )第     35 号</v>
      </c>
      <c r="BM2024" s="134" t="s">
        <v>14748</v>
      </c>
      <c r="BN2024" s="134" t="s">
        <v>14749</v>
      </c>
      <c r="BO2024" s="134" t="s">
        <v>14750</v>
      </c>
      <c r="BP2024" s="134" t="s">
        <v>14751</v>
      </c>
      <c r="BQ2024" s="134" t="s">
        <v>14752</v>
      </c>
    </row>
    <row r="2025" spans="1:73" ht="48.95" customHeight="1" thickBot="1">
      <c r="A2025" s="133"/>
      <c r="B2025" s="184"/>
      <c r="C2025" s="133"/>
      <c r="D2025" s="184"/>
      <c r="E2025" s="133"/>
      <c r="F2025" s="133"/>
      <c r="G2025" s="184"/>
      <c r="H2025" s="133"/>
      <c r="I2025" s="133"/>
      <c r="J2025" s="184"/>
      <c r="K2025" s="133"/>
      <c r="L2025" s="133"/>
      <c r="M2025" s="184"/>
      <c r="N2025" s="133"/>
      <c r="O2025" s="133"/>
      <c r="P2025" s="184"/>
      <c r="Q2025" s="133"/>
      <c r="R2025" s="184"/>
      <c r="S2025" s="133"/>
      <c r="T2025" s="133"/>
      <c r="U2025" s="133"/>
      <c r="V2025" s="133"/>
      <c r="W2025" s="184"/>
      <c r="X2025" s="133"/>
      <c r="Y2025" s="133"/>
      <c r="AB2025" s="134" t="s">
        <v>6911</v>
      </c>
      <c r="AC2025" s="146" t="e" cm="1">
        <f t="array" ref="AC2025">_xlfn.TEXTSPLIT(H2025,CHAR(10))</f>
        <v>#VALUE!</v>
      </c>
      <c r="AD2025" s="146"/>
      <c r="AE2025" s="146" t="e">
        <v>#VALUE!</v>
      </c>
      <c r="AG2025" s="134" t="e" cm="1" vm="1">
        <f t="array" ref="AG2025">_xlfn.TEXTJOIN(",",TRUE,_xlfn._xlws.FILTER(市町村コード!$B$2:$B$186,ISNUMBER(SEARCH(市町村コード!$B$2:$B$186,K2025))))</f>
        <v>#VALUE!</v>
      </c>
      <c r="AH2025" s="134" t="e" vm="1">
        <v>#VALUE!</v>
      </c>
      <c r="AI2025" s="134" t="str">
        <f t="shared" si="62"/>
        <v/>
      </c>
      <c r="AJ2025" s="134" t="str">
        <f t="shared" si="63"/>
        <v/>
      </c>
      <c r="AK2025" s="134" t="s">
        <v>6911</v>
      </c>
      <c r="AO2025" s="133"/>
      <c r="AP2025" s="134" t="e" cm="1">
        <f t="array" ref="AP2025">_xlfn.TEXTSPLIT(AO2025,CHAR(10))</f>
        <v>#VALUE!</v>
      </c>
      <c r="BM2025" s="134" t="e">
        <v>#VALUE!</v>
      </c>
    </row>
    <row r="2026" spans="1:73" ht="0.95" customHeight="1">
      <c r="A2026" s="133"/>
      <c r="B2026" s="183"/>
      <c r="C2026" s="183"/>
      <c r="D2026" s="183"/>
      <c r="E2026" s="183"/>
      <c r="F2026" s="183"/>
      <c r="G2026" s="183"/>
      <c r="H2026" s="183"/>
      <c r="I2026" s="183"/>
      <c r="J2026" s="183"/>
      <c r="K2026" s="183"/>
      <c r="L2026" s="183"/>
      <c r="M2026" s="183"/>
      <c r="N2026" s="183"/>
      <c r="O2026" s="183"/>
      <c r="P2026" s="183"/>
      <c r="Q2026" s="183"/>
      <c r="R2026" s="183"/>
      <c r="S2026" s="183"/>
      <c r="T2026" s="183"/>
      <c r="U2026" s="183"/>
      <c r="V2026" s="183"/>
      <c r="W2026" s="133"/>
      <c r="X2026" s="133"/>
      <c r="Y2026" s="133"/>
      <c r="AB2026" s="134" t="s">
        <v>6911</v>
      </c>
      <c r="AC2026" s="146" t="e" cm="1">
        <f t="array" ref="AC2026">_xlfn.TEXTSPLIT(H2026,CHAR(10))</f>
        <v>#VALUE!</v>
      </c>
      <c r="AD2026" s="146"/>
      <c r="AE2026" s="146" t="e">
        <v>#VALUE!</v>
      </c>
      <c r="AG2026" s="134" t="e" cm="1" vm="1">
        <f t="array" ref="AG2026">_xlfn.TEXTJOIN(",",TRUE,_xlfn._xlws.FILTER(市町村コード!$B$2:$B$186,ISNUMBER(SEARCH(市町村コード!$B$2:$B$186,K2026))))</f>
        <v>#VALUE!</v>
      </c>
      <c r="AH2026" s="134" t="e" vm="1">
        <v>#VALUE!</v>
      </c>
      <c r="AI2026" s="134" t="str">
        <f t="shared" si="62"/>
        <v/>
      </c>
      <c r="AJ2026" s="134" t="str">
        <f t="shared" si="63"/>
        <v/>
      </c>
      <c r="AK2026" s="134" t="s">
        <v>6911</v>
      </c>
      <c r="AP2026" s="134" t="e" cm="1">
        <f t="array" ref="AP2026">_xlfn.TEXTSPLIT(AO2026,CHAR(10))</f>
        <v>#VALUE!</v>
      </c>
      <c r="BM2026" s="134" t="e">
        <v>#VALUE!</v>
      </c>
    </row>
    <row r="2027" spans="1:73" ht="60" customHeight="1">
      <c r="A2027" s="133"/>
      <c r="B2027" s="133"/>
      <c r="C2027" s="133"/>
      <c r="D2027" s="133"/>
      <c r="E2027" s="133"/>
      <c r="F2027" s="133"/>
      <c r="G2027" s="133"/>
      <c r="H2027" s="133"/>
      <c r="I2027" s="133"/>
      <c r="J2027" s="133"/>
      <c r="K2027" s="133"/>
      <c r="L2027" s="133"/>
      <c r="M2027" s="133"/>
      <c r="N2027" s="133"/>
      <c r="O2027" s="133"/>
      <c r="P2027" s="133"/>
      <c r="Q2027" s="133"/>
      <c r="R2027" s="133"/>
      <c r="S2027" s="133"/>
      <c r="T2027" s="133"/>
      <c r="U2027" s="133"/>
      <c r="V2027" s="133"/>
      <c r="W2027" s="133"/>
      <c r="X2027" s="133"/>
      <c r="Y2027" s="133"/>
      <c r="AB2027" s="134" t="s">
        <v>6911</v>
      </c>
      <c r="AC2027" s="146" t="e" cm="1">
        <f t="array" ref="AC2027">_xlfn.TEXTSPLIT(H2027,CHAR(10))</f>
        <v>#VALUE!</v>
      </c>
      <c r="AD2027" s="146"/>
      <c r="AE2027" s="146" t="e">
        <v>#VALUE!</v>
      </c>
      <c r="AG2027" s="134" t="e" cm="1" vm="1">
        <f t="array" ref="AG2027">_xlfn.TEXTJOIN(",",TRUE,_xlfn._xlws.FILTER(市町村コード!$B$2:$B$186,ISNUMBER(SEARCH(市町村コード!$B$2:$B$186,K2027))))</f>
        <v>#VALUE!</v>
      </c>
      <c r="AH2027" s="134" t="e" vm="1">
        <v>#VALUE!</v>
      </c>
      <c r="AI2027" s="134" t="str">
        <f t="shared" si="62"/>
        <v/>
      </c>
      <c r="AJ2027" s="134" t="str">
        <f t="shared" si="63"/>
        <v/>
      </c>
      <c r="AK2027" s="134" t="s">
        <v>6911</v>
      </c>
      <c r="AO2027" s="133"/>
      <c r="AP2027" s="134" t="e" cm="1">
        <f t="array" ref="AP2027">_xlfn.TEXTSPLIT(AO2027,CHAR(10))</f>
        <v>#VALUE!</v>
      </c>
      <c r="BM2027" s="134" t="e">
        <v>#VALUE!</v>
      </c>
    </row>
    <row r="2028" spans="1:73" ht="12" customHeight="1">
      <c r="A2028" s="133"/>
      <c r="B2028" s="133"/>
      <c r="C2028" s="133"/>
      <c r="D2028" s="133"/>
      <c r="E2028" s="133"/>
      <c r="F2028" s="133"/>
      <c r="G2028" s="133"/>
      <c r="H2028" s="133"/>
      <c r="I2028" s="133"/>
      <c r="J2028" s="133"/>
      <c r="K2028" s="133"/>
      <c r="L2028" s="133"/>
      <c r="M2028" s="133"/>
      <c r="N2028" s="133"/>
      <c r="O2028" s="133"/>
      <c r="P2028" s="133"/>
      <c r="Q2028" s="133"/>
      <c r="R2028" s="133"/>
      <c r="S2028" s="133"/>
      <c r="T2028" s="133"/>
      <c r="U2028" s="133"/>
      <c r="V2028" s="133"/>
      <c r="W2028" s="133"/>
      <c r="X2028" s="133"/>
      <c r="Y2028" s="133"/>
      <c r="AB2028" s="134" t="s">
        <v>6911</v>
      </c>
      <c r="AC2028" s="146" t="e" cm="1">
        <f t="array" ref="AC2028">_xlfn.TEXTSPLIT(H2028,CHAR(10))</f>
        <v>#VALUE!</v>
      </c>
      <c r="AD2028" s="146"/>
      <c r="AE2028" s="146" t="e">
        <v>#VALUE!</v>
      </c>
      <c r="AG2028" s="134" t="e" cm="1" vm="1">
        <f t="array" ref="AG2028">_xlfn.TEXTJOIN(",",TRUE,_xlfn._xlws.FILTER(市町村コード!$B$2:$B$186,ISNUMBER(SEARCH(市町村コード!$B$2:$B$186,K2028))))</f>
        <v>#VALUE!</v>
      </c>
      <c r="AH2028" s="134" t="e" vm="1">
        <v>#VALUE!</v>
      </c>
      <c r="AI2028" s="134" t="str">
        <f t="shared" si="62"/>
        <v/>
      </c>
      <c r="AJ2028" s="134" t="str">
        <f t="shared" si="63"/>
        <v/>
      </c>
      <c r="AK2028" s="134" t="s">
        <v>6911</v>
      </c>
      <c r="AO2028" s="133"/>
      <c r="AP2028" s="134" t="e" cm="1">
        <f t="array" ref="AP2028">_xlfn.TEXTSPLIT(AO2028,CHAR(10))</f>
        <v>#VALUE!</v>
      </c>
      <c r="BM2028" s="134" t="e">
        <v>#VALUE!</v>
      </c>
    </row>
    <row r="2029" spans="1:73" ht="8.1" customHeight="1">
      <c r="A2029" s="133"/>
      <c r="B2029" s="133"/>
      <c r="C2029" s="133"/>
      <c r="D2029" s="133"/>
      <c r="E2029" s="133"/>
      <c r="F2029" s="133"/>
      <c r="G2029" s="133"/>
      <c r="H2029" s="133"/>
      <c r="I2029" s="178" t="s">
        <v>476</v>
      </c>
      <c r="J2029" s="178"/>
      <c r="K2029" s="178"/>
      <c r="L2029" s="133"/>
      <c r="M2029" s="133"/>
      <c r="N2029" s="133"/>
      <c r="O2029" s="133"/>
      <c r="P2029" s="133"/>
      <c r="Q2029" s="133"/>
      <c r="R2029" s="133"/>
      <c r="S2029" s="133"/>
      <c r="T2029" s="133"/>
      <c r="U2029" s="133"/>
      <c r="V2029" s="133"/>
      <c r="W2029" s="133"/>
      <c r="X2029" s="133"/>
      <c r="Y2029" s="133"/>
      <c r="AB2029" s="134" t="s">
        <v>6911</v>
      </c>
      <c r="AC2029" s="146" t="e" cm="1">
        <f t="array" ref="AC2029">_xlfn.TEXTSPLIT(H2029,CHAR(10))</f>
        <v>#VALUE!</v>
      </c>
      <c r="AD2029" s="146"/>
      <c r="AE2029" s="146" t="e">
        <v>#VALUE!</v>
      </c>
      <c r="AG2029" s="134" t="e" cm="1" vm="1">
        <f t="array" ref="AG2029">_xlfn.TEXTJOIN(",",TRUE,_xlfn._xlws.FILTER(市町村コード!$B$2:$B$186,ISNUMBER(SEARCH(市町村コード!$B$2:$B$186,K2029))))</f>
        <v>#VALUE!</v>
      </c>
      <c r="AH2029" s="134" t="e" vm="1">
        <v>#VALUE!</v>
      </c>
      <c r="AI2029" s="134" t="str">
        <f t="shared" si="62"/>
        <v/>
      </c>
      <c r="AJ2029" s="134" t="str">
        <f t="shared" si="63"/>
        <v/>
      </c>
      <c r="AK2029" s="134" t="s">
        <v>6911</v>
      </c>
      <c r="AO2029" s="133"/>
      <c r="AP2029" s="134" t="e" cm="1">
        <f t="array" ref="AP2029">_xlfn.TEXTSPLIT(AO2029,CHAR(10))</f>
        <v>#VALUE!</v>
      </c>
      <c r="BM2029" s="134" t="e">
        <v>#VALUE!</v>
      </c>
    </row>
    <row r="2030" spans="1:73" ht="12" customHeight="1">
      <c r="A2030" s="133"/>
      <c r="B2030" s="179"/>
      <c r="C2030" s="179"/>
      <c r="D2030" s="179"/>
      <c r="E2030" s="179"/>
      <c r="F2030" s="133"/>
      <c r="G2030" s="133"/>
      <c r="H2030" s="133"/>
      <c r="I2030" s="178"/>
      <c r="J2030" s="178"/>
      <c r="K2030" s="178"/>
      <c r="L2030" s="133"/>
      <c r="M2030" s="133"/>
      <c r="N2030" s="133"/>
      <c r="O2030" s="133"/>
      <c r="P2030" s="133"/>
      <c r="Q2030" s="133"/>
      <c r="R2030" s="133"/>
      <c r="S2030" s="133"/>
      <c r="T2030" s="133"/>
      <c r="U2030" s="133"/>
      <c r="V2030" s="133"/>
      <c r="W2030" s="133"/>
      <c r="X2030" s="133"/>
      <c r="Y2030" s="133"/>
      <c r="AB2030" s="134" t="s">
        <v>6911</v>
      </c>
      <c r="AC2030" s="146" t="e" cm="1">
        <f t="array" ref="AC2030">_xlfn.TEXTSPLIT(H2030,CHAR(10))</f>
        <v>#VALUE!</v>
      </c>
      <c r="AD2030" s="146"/>
      <c r="AE2030" s="146" t="e">
        <v>#VALUE!</v>
      </c>
      <c r="AG2030" s="134" t="e" cm="1" vm="1">
        <f t="array" ref="AG2030">_xlfn.TEXTJOIN(",",TRUE,_xlfn._xlws.FILTER(市町村コード!$B$2:$B$186,ISNUMBER(SEARCH(市町村コード!$B$2:$B$186,K2030))))</f>
        <v>#VALUE!</v>
      </c>
      <c r="AH2030" s="134" t="e" vm="1">
        <v>#VALUE!</v>
      </c>
      <c r="AI2030" s="134" t="str">
        <f t="shared" si="62"/>
        <v/>
      </c>
      <c r="AJ2030" s="134" t="str">
        <f t="shared" si="63"/>
        <v/>
      </c>
      <c r="AK2030" s="134" t="s">
        <v>6911</v>
      </c>
      <c r="AO2030" s="133"/>
      <c r="AP2030" s="134" t="e" cm="1">
        <f t="array" ref="AP2030">_xlfn.TEXTSPLIT(AO2030,CHAR(10))</f>
        <v>#VALUE!</v>
      </c>
      <c r="BM2030" s="134" t="e">
        <v>#VALUE!</v>
      </c>
    </row>
    <row r="2031" spans="1:73" ht="14.1" customHeight="1">
      <c r="A2031" s="133"/>
      <c r="B2031" s="133"/>
      <c r="C2031" s="180" t="s">
        <v>477</v>
      </c>
      <c r="D2031" s="180"/>
      <c r="E2031" s="180"/>
      <c r="F2031" s="180"/>
      <c r="G2031" s="180"/>
      <c r="H2031" s="180"/>
      <c r="I2031" s="180"/>
      <c r="J2031" s="180"/>
      <c r="K2031" s="180"/>
      <c r="L2031" s="133"/>
      <c r="M2031" s="133"/>
      <c r="N2031" s="133"/>
      <c r="O2031" s="181" t="s">
        <v>478</v>
      </c>
      <c r="P2031" s="181"/>
      <c r="Q2031" s="181"/>
      <c r="R2031" s="181"/>
      <c r="S2031" s="181"/>
      <c r="T2031" s="135" t="s">
        <v>1384</v>
      </c>
      <c r="U2031" s="136" t="s">
        <v>480</v>
      </c>
      <c r="V2031" s="133"/>
      <c r="W2031" s="133"/>
      <c r="X2031" s="133"/>
      <c r="Y2031" s="133"/>
      <c r="AB2031" s="134" t="s">
        <v>6911</v>
      </c>
      <c r="AC2031" s="146" t="e" cm="1">
        <f t="array" ref="AC2031">_xlfn.TEXTSPLIT(H2031,CHAR(10))</f>
        <v>#VALUE!</v>
      </c>
      <c r="AD2031" s="146"/>
      <c r="AE2031" s="146" t="e">
        <v>#VALUE!</v>
      </c>
      <c r="AG2031" s="134" t="e" cm="1" vm="1">
        <f t="array" ref="AG2031">_xlfn.TEXTJOIN(",",TRUE,_xlfn._xlws.FILTER(市町村コード!$B$2:$B$186,ISNUMBER(SEARCH(市町村コード!$B$2:$B$186,K2031))))</f>
        <v>#VALUE!</v>
      </c>
      <c r="AH2031" s="134" t="e" vm="1">
        <v>#VALUE!</v>
      </c>
      <c r="AI2031" s="134" t="str">
        <f t="shared" si="62"/>
        <v/>
      </c>
      <c r="AJ2031" s="134" t="str">
        <f t="shared" si="63"/>
        <v/>
      </c>
      <c r="AK2031" s="134" t="s">
        <v>6911</v>
      </c>
      <c r="AP2031" s="134" t="e" cm="1">
        <f t="array" ref="AP2031">_xlfn.TEXTSPLIT(AO2031,CHAR(10))</f>
        <v>#VALUE!</v>
      </c>
      <c r="BM2031" s="134" t="e">
        <v>#VALUE!</v>
      </c>
    </row>
    <row r="2032" spans="1:73" ht="0.95" customHeight="1" thickBot="1">
      <c r="A2032" s="133"/>
      <c r="B2032" s="133"/>
      <c r="C2032" s="133"/>
      <c r="D2032" s="133"/>
      <c r="E2032" s="133"/>
      <c r="F2032" s="133"/>
      <c r="G2032" s="133"/>
      <c r="H2032" s="133"/>
      <c r="I2032" s="133"/>
      <c r="J2032" s="133"/>
      <c r="K2032" s="133"/>
      <c r="L2032" s="133"/>
      <c r="M2032" s="133"/>
      <c r="N2032" s="133"/>
      <c r="O2032" s="133"/>
      <c r="P2032" s="133"/>
      <c r="Q2032" s="133"/>
      <c r="R2032" s="133"/>
      <c r="S2032" s="133"/>
      <c r="T2032" s="133"/>
      <c r="U2032" s="133"/>
      <c r="V2032" s="133"/>
      <c r="W2032" s="133"/>
      <c r="X2032" s="133"/>
      <c r="Y2032" s="133"/>
      <c r="AB2032" s="134" t="s">
        <v>6911</v>
      </c>
      <c r="AC2032" s="146" t="e" cm="1">
        <f t="array" ref="AC2032">_xlfn.TEXTSPLIT(H2032,CHAR(10))</f>
        <v>#VALUE!</v>
      </c>
      <c r="AD2032" s="146"/>
      <c r="AE2032" s="146" t="e">
        <v>#VALUE!</v>
      </c>
      <c r="AG2032" s="134" t="e" cm="1" vm="1">
        <f t="array" ref="AG2032">_xlfn.TEXTJOIN(",",TRUE,_xlfn._xlws.FILTER(市町村コード!$B$2:$B$186,ISNUMBER(SEARCH(市町村コード!$B$2:$B$186,K2032))))</f>
        <v>#VALUE!</v>
      </c>
      <c r="AH2032" s="134" t="e" vm="1">
        <v>#VALUE!</v>
      </c>
      <c r="AI2032" s="134" t="str">
        <f t="shared" si="62"/>
        <v/>
      </c>
      <c r="AJ2032" s="134" t="str">
        <f t="shared" si="63"/>
        <v/>
      </c>
      <c r="AK2032" s="134" t="s">
        <v>6911</v>
      </c>
      <c r="AO2032" s="133"/>
      <c r="AP2032" s="134" t="e" cm="1">
        <f t="array" ref="AP2032">_xlfn.TEXTSPLIT(AO2032,CHAR(10))</f>
        <v>#VALUE!</v>
      </c>
      <c r="BM2032" s="134" t="e">
        <v>#VALUE!</v>
      </c>
    </row>
    <row r="2033" spans="1:73" ht="0.95" customHeight="1">
      <c r="A2033" s="133"/>
      <c r="B2033" s="176"/>
      <c r="C2033" s="176"/>
      <c r="D2033" s="176"/>
      <c r="E2033" s="176"/>
      <c r="F2033" s="176"/>
      <c r="G2033" s="176"/>
      <c r="H2033" s="176"/>
      <c r="I2033" s="176"/>
      <c r="J2033" s="176"/>
      <c r="K2033" s="176"/>
      <c r="L2033" s="176"/>
      <c r="M2033" s="176"/>
      <c r="N2033" s="176"/>
      <c r="O2033" s="176"/>
      <c r="P2033" s="176"/>
      <c r="Q2033" s="176"/>
      <c r="R2033" s="176"/>
      <c r="S2033" s="176"/>
      <c r="T2033" s="176"/>
      <c r="U2033" s="176"/>
      <c r="V2033" s="176"/>
      <c r="W2033" s="176"/>
      <c r="X2033" s="133"/>
      <c r="Y2033" s="133"/>
      <c r="AB2033" s="134" t="s">
        <v>6911</v>
      </c>
      <c r="AC2033" s="146" t="e" cm="1">
        <f t="array" ref="AC2033">_xlfn.TEXTSPLIT(H2033,CHAR(10))</f>
        <v>#VALUE!</v>
      </c>
      <c r="AD2033" s="146"/>
      <c r="AE2033" s="146" t="e">
        <v>#VALUE!</v>
      </c>
      <c r="AG2033" s="134" t="e" cm="1" vm="1">
        <f t="array" ref="AG2033">_xlfn.TEXTJOIN(",",TRUE,_xlfn._xlws.FILTER(市町村コード!$B$2:$B$186,ISNUMBER(SEARCH(市町村コード!$B$2:$B$186,K2033))))</f>
        <v>#VALUE!</v>
      </c>
      <c r="AH2033" s="134" t="e" vm="1">
        <v>#VALUE!</v>
      </c>
      <c r="AI2033" s="134" t="str">
        <f t="shared" si="62"/>
        <v/>
      </c>
      <c r="AJ2033" s="134" t="str">
        <f t="shared" si="63"/>
        <v/>
      </c>
      <c r="AK2033" s="134" t="s">
        <v>6911</v>
      </c>
      <c r="AP2033" s="134" t="e" cm="1">
        <f t="array" ref="AP2033">_xlfn.TEXTSPLIT(AO2033,CHAR(10))</f>
        <v>#VALUE!</v>
      </c>
      <c r="BM2033" s="134" t="e">
        <v>#VALUE!</v>
      </c>
    </row>
    <row r="2034" spans="1:73" ht="15.95" customHeight="1" thickBot="1">
      <c r="A2034" s="133"/>
      <c r="B2034" s="137"/>
      <c r="C2034" s="138" t="s">
        <v>481</v>
      </c>
      <c r="D2034" s="137"/>
      <c r="E2034" s="177" t="s">
        <v>482</v>
      </c>
      <c r="F2034" s="177"/>
      <c r="G2034" s="137"/>
      <c r="H2034" s="177" t="s">
        <v>483</v>
      </c>
      <c r="I2034" s="177"/>
      <c r="J2034" s="137"/>
      <c r="K2034" s="177" t="s">
        <v>484</v>
      </c>
      <c r="L2034" s="177"/>
      <c r="M2034" s="137"/>
      <c r="N2034" s="177" t="s">
        <v>485</v>
      </c>
      <c r="O2034" s="177"/>
      <c r="P2034" s="137"/>
      <c r="Q2034" s="139" t="s">
        <v>486</v>
      </c>
      <c r="R2034" s="137"/>
      <c r="S2034" s="177" t="s">
        <v>487</v>
      </c>
      <c r="T2034" s="177"/>
      <c r="U2034" s="177"/>
      <c r="V2034" s="177"/>
      <c r="W2034" s="137"/>
      <c r="X2034" s="133"/>
      <c r="Y2034" s="133"/>
      <c r="AB2034" s="134" t="s">
        <v>482</v>
      </c>
      <c r="AC2034" s="146" t="str" cm="1">
        <f t="array" ref="AC2034">_xlfn.TEXTSPLIT(H2034,CHAR(10))</f>
        <v>事業者名/事業所名</v>
      </c>
      <c r="AD2034" s="146"/>
      <c r="AE2034" s="146" t="s">
        <v>483</v>
      </c>
      <c r="AG2034" s="134" t="e" cm="1" vm="1">
        <f t="array" ref="AG2034">_xlfn.TEXTJOIN(",",TRUE,_xlfn._xlws.FILTER(市町村コード!$B$2:$B$186,ISNUMBER(SEARCH(市町村コード!$B$2:$B$186,K2034))))</f>
        <v>#VALUE!</v>
      </c>
      <c r="AH2034" s="134" t="e" vm="1">
        <v>#VALUE!</v>
      </c>
      <c r="AI2034" s="134" t="str">
        <f t="shared" si="62"/>
        <v/>
      </c>
      <c r="AJ2034" s="134" t="str">
        <f t="shared" si="63"/>
        <v>事業所所在地</v>
      </c>
      <c r="AK2034" s="134" t="s">
        <v>484</v>
      </c>
      <c r="AO2034" s="139" t="s">
        <v>486</v>
      </c>
      <c r="AP2034" s="134" t="str" cm="1">
        <f t="array" ref="AP2034">_xlfn.TEXTSPLIT(AO2034,CHAR(10))</f>
        <v>受理番号</v>
      </c>
      <c r="BM2034" s="134" t="s">
        <v>486</v>
      </c>
    </row>
    <row r="2035" spans="1:73" ht="66" customHeight="1" thickBot="1">
      <c r="A2035" s="133"/>
      <c r="B2035" s="184"/>
      <c r="C2035" s="140" t="s">
        <v>5549</v>
      </c>
      <c r="D2035" s="184"/>
      <c r="E2035" s="174" t="s">
        <v>5550</v>
      </c>
      <c r="F2035" s="174"/>
      <c r="G2035" s="184"/>
      <c r="H2035" s="175" t="s">
        <v>5551</v>
      </c>
      <c r="I2035" s="175"/>
      <c r="J2035" s="184"/>
      <c r="K2035" s="175" t="s">
        <v>5552</v>
      </c>
      <c r="L2035" s="175"/>
      <c r="M2035" s="184"/>
      <c r="N2035" s="182" t="s">
        <v>5553</v>
      </c>
      <c r="O2035" s="182"/>
      <c r="P2035" s="184"/>
      <c r="Q2035" s="141" t="s">
        <v>5554</v>
      </c>
      <c r="R2035" s="184"/>
      <c r="S2035" s="173" t="s">
        <v>5555</v>
      </c>
      <c r="T2035" s="173"/>
      <c r="U2035" s="173"/>
      <c r="V2035" s="173"/>
      <c r="W2035" s="184"/>
      <c r="X2035" s="133"/>
      <c r="Y2035" s="133"/>
      <c r="AB2035" s="134" t="s">
        <v>9842</v>
      </c>
      <c r="AC2035" s="146" t="str" cm="1">
        <f t="array" ref="AC2035:AD2035">_xlfn.TEXTSPLIT(H2035,CHAR(10))</f>
        <v>社会医療法人　慈恵会</v>
      </c>
      <c r="AD2035" s="146" t="str">
        <v>社会医療法人慈恵会　訪問看護ステーション聖ヶ丘</v>
      </c>
      <c r="AE2035" s="146" t="s">
        <v>8846</v>
      </c>
      <c r="AF2035" s="134" t="s">
        <v>8847</v>
      </c>
      <c r="AG2035" s="134" t="str" cm="1">
        <f t="array" ref="AG2035">_xlfn.TEXTJOIN(",",TRUE,_xlfn._xlws.FILTER(市町村コード!$B$2:$B$186,ISNUMBER(SEARCH(市町村コード!$B$2:$B$186,K2035))))</f>
        <v>伊達市</v>
      </c>
      <c r="AH2035" s="134" t="s">
        <v>6744</v>
      </c>
      <c r="AI2035" s="134" t="str">
        <f t="shared" si="62"/>
        <v xml:space="preserve">
伊達市舟岡町２１４番地２２</v>
      </c>
      <c r="AJ2035" s="134" t="str">
        <f t="shared" si="63"/>
        <v>〒052－0014</v>
      </c>
      <c r="AK2035" s="134" t="s">
        <v>7407</v>
      </c>
      <c r="AO2035" s="142" t="s">
        <v>5554</v>
      </c>
      <c r="AP2035" s="134" t="str" cm="1">
        <f t="array" ref="AP2035:AT2035">_xlfn.TEXTSPLIT(AO2035,CHAR(10))</f>
        <v>( 訪看24 )第    193 号</v>
      </c>
      <c r="AQ2035" s="134" t="str">
        <v>( 訪看25 )第    208 号</v>
      </c>
      <c r="AR2035" s="134" t="str">
        <v>( 訪ベⅠ１ )第    154 号</v>
      </c>
      <c r="AS2035" s="134" t="str">
        <v>( 訪ベⅠ１注 )第    400 号</v>
      </c>
      <c r="AT2035" s="134" t="str">
        <v>( 訪看40 )第    160 号</v>
      </c>
      <c r="BM2035" s="134" t="s">
        <v>14753</v>
      </c>
      <c r="BN2035" s="134" t="s">
        <v>14754</v>
      </c>
      <c r="BO2035" s="134" t="s">
        <v>14755</v>
      </c>
      <c r="BP2035" s="134" t="s">
        <v>14756</v>
      </c>
      <c r="BQ2035" s="134" t="s">
        <v>14757</v>
      </c>
    </row>
    <row r="2036" spans="1:73" ht="48" customHeight="1" thickBot="1">
      <c r="A2036" s="133"/>
      <c r="B2036" s="184"/>
      <c r="C2036" s="140" t="s">
        <v>5556</v>
      </c>
      <c r="D2036" s="184"/>
      <c r="E2036" s="174" t="s">
        <v>5557</v>
      </c>
      <c r="F2036" s="174"/>
      <c r="G2036" s="184"/>
      <c r="H2036" s="175" t="s">
        <v>5558</v>
      </c>
      <c r="I2036" s="175"/>
      <c r="J2036" s="184"/>
      <c r="K2036" s="175" t="s">
        <v>5559</v>
      </c>
      <c r="L2036" s="175"/>
      <c r="M2036" s="184"/>
      <c r="N2036" s="182" t="s">
        <v>5560</v>
      </c>
      <c r="O2036" s="182"/>
      <c r="P2036" s="184"/>
      <c r="Q2036" s="141" t="s">
        <v>5561</v>
      </c>
      <c r="R2036" s="184"/>
      <c r="S2036" s="173" t="s">
        <v>5562</v>
      </c>
      <c r="T2036" s="173"/>
      <c r="U2036" s="173"/>
      <c r="V2036" s="173"/>
      <c r="W2036" s="184"/>
      <c r="X2036" s="133"/>
      <c r="Y2036" s="133"/>
      <c r="AB2036" s="134" t="s">
        <v>9843</v>
      </c>
      <c r="AC2036" s="146" t="str" cm="1">
        <f t="array" ref="AC2036:AD2036">_xlfn.TEXTSPLIT(H2036,CHAR(10))</f>
        <v>一般社団法人　ゆまにて</v>
      </c>
      <c r="AD2036" s="146" t="str">
        <v>訪問看護ステーションそう</v>
      </c>
      <c r="AE2036" s="146" t="s">
        <v>8848</v>
      </c>
      <c r="AF2036" s="134" t="s">
        <v>8849</v>
      </c>
      <c r="AG2036" s="134" t="str" cm="1">
        <f t="array" ref="AG2036">_xlfn.TEXTJOIN(",",TRUE,_xlfn._xlws.FILTER(市町村コード!$B$2:$B$186,ISNUMBER(SEARCH(市町村コード!$B$2:$B$186,K2036))))</f>
        <v>豊浦町</v>
      </c>
      <c r="AH2036" s="134" t="s">
        <v>6849</v>
      </c>
      <c r="AI2036" s="134" t="str">
        <f t="shared" si="62"/>
        <v xml:space="preserve">
虻田郡豊浦町字幸町８７番地２</v>
      </c>
      <c r="AJ2036" s="134" t="str">
        <f t="shared" si="63"/>
        <v>〒049－5414</v>
      </c>
      <c r="AK2036" s="134" t="s">
        <v>7408</v>
      </c>
      <c r="AO2036" s="142" t="s">
        <v>5561</v>
      </c>
      <c r="AP2036" s="134" t="str" cm="1">
        <f t="array" ref="AP2036:AS2036">_xlfn.TEXTSPLIT(AO2036,CHAR(10))</f>
        <v>( 訪看24 )第    481 号</v>
      </c>
      <c r="AQ2036" s="134" t="str">
        <v>( 訪看25 )第    579 号</v>
      </c>
      <c r="AR2036" s="134" t="str">
        <v>( 訪ベⅠ１ )第    560 号</v>
      </c>
      <c r="AS2036" s="134" t="str">
        <v>( 訪看41 )第    266 号</v>
      </c>
      <c r="BM2036" s="134" t="s">
        <v>14758</v>
      </c>
      <c r="BN2036" s="134" t="s">
        <v>14759</v>
      </c>
      <c r="BO2036" s="134" t="s">
        <v>14760</v>
      </c>
      <c r="BP2036" s="134" t="s">
        <v>14761</v>
      </c>
    </row>
    <row r="2037" spans="1:73" ht="66" customHeight="1" thickBot="1">
      <c r="A2037" s="133"/>
      <c r="B2037" s="184"/>
      <c r="C2037" s="140" t="s">
        <v>5563</v>
      </c>
      <c r="D2037" s="184"/>
      <c r="E2037" s="174" t="s">
        <v>5564</v>
      </c>
      <c r="F2037" s="174"/>
      <c r="G2037" s="184"/>
      <c r="H2037" s="175" t="s">
        <v>5565</v>
      </c>
      <c r="I2037" s="175"/>
      <c r="J2037" s="184"/>
      <c r="K2037" s="175" t="s">
        <v>5566</v>
      </c>
      <c r="L2037" s="175"/>
      <c r="M2037" s="184"/>
      <c r="N2037" s="182" t="s">
        <v>5567</v>
      </c>
      <c r="O2037" s="182"/>
      <c r="P2037" s="184"/>
      <c r="Q2037" s="141" t="s">
        <v>5568</v>
      </c>
      <c r="R2037" s="184"/>
      <c r="S2037" s="173" t="s">
        <v>5569</v>
      </c>
      <c r="T2037" s="173"/>
      <c r="U2037" s="173"/>
      <c r="V2037" s="173"/>
      <c r="W2037" s="184"/>
      <c r="X2037" s="133"/>
      <c r="Y2037" s="133"/>
      <c r="AB2037" s="134" t="s">
        <v>9844</v>
      </c>
      <c r="AC2037" s="146" t="str" cm="1">
        <f t="array" ref="AC2037:AD2037">_xlfn.TEXTSPLIT(H2037,CHAR(10))</f>
        <v>社会福祉法人北海道社会事業協会</v>
      </c>
      <c r="AD2037" s="146" t="str">
        <v>洞爺協会病院訪問看護ステーションコスモス</v>
      </c>
      <c r="AE2037" s="146" t="s">
        <v>8850</v>
      </c>
      <c r="AF2037" s="134" t="s">
        <v>8851</v>
      </c>
      <c r="AG2037" s="134" t="str" cm="1">
        <f t="array" ref="AG2037">_xlfn.TEXTJOIN(",",TRUE,_xlfn._xlws.FILTER(市町村コード!$B$2:$B$186,ISNUMBER(SEARCH(市町村コード!$B$2:$B$186,K2037))))</f>
        <v>洞爺湖町</v>
      </c>
      <c r="AH2037" s="134" t="s">
        <v>6853</v>
      </c>
      <c r="AI2037" s="134" t="str">
        <f t="shared" si="62"/>
        <v xml:space="preserve">
虻田郡洞爺湖町高砂町１２６番地</v>
      </c>
      <c r="AJ2037" s="134" t="str">
        <f t="shared" si="63"/>
        <v>〒049－5605</v>
      </c>
      <c r="AK2037" s="134" t="s">
        <v>7409</v>
      </c>
      <c r="AO2037" s="142" t="s">
        <v>5568</v>
      </c>
      <c r="AP2037" s="134" t="str" cm="1">
        <f t="array" ref="AP2037:AT2037">_xlfn.TEXTSPLIT(AO2037,CHAR(10))</f>
        <v>( 訪看23 )第    597 号</v>
      </c>
      <c r="AQ2037" s="134" t="str">
        <v>( 訪看25 )第    671 号</v>
      </c>
      <c r="AR2037" s="134" t="str">
        <v>( 訪ベⅠ１ )第    156 号</v>
      </c>
      <c r="AS2037" s="134" t="str">
        <v>( 訪ベⅠ１注 )第    354 号</v>
      </c>
      <c r="AT2037" s="134" t="str">
        <v>( 訪看40 )第    354 号</v>
      </c>
      <c r="BM2037" s="134" t="s">
        <v>14762</v>
      </c>
      <c r="BN2037" s="134" t="s">
        <v>14763</v>
      </c>
      <c r="BO2037" s="134" t="s">
        <v>14764</v>
      </c>
      <c r="BP2037" s="134" t="s">
        <v>14765</v>
      </c>
      <c r="BQ2037" s="134" t="s">
        <v>14766</v>
      </c>
    </row>
    <row r="2038" spans="1:73" ht="66" customHeight="1" thickBot="1">
      <c r="A2038" s="133"/>
      <c r="B2038" s="184"/>
      <c r="C2038" s="140" t="s">
        <v>5570</v>
      </c>
      <c r="D2038" s="184"/>
      <c r="E2038" s="174" t="s">
        <v>5571</v>
      </c>
      <c r="F2038" s="174"/>
      <c r="G2038" s="184"/>
      <c r="H2038" s="175" t="s">
        <v>5572</v>
      </c>
      <c r="I2038" s="175"/>
      <c r="J2038" s="184"/>
      <c r="K2038" s="175" t="s">
        <v>5573</v>
      </c>
      <c r="L2038" s="175"/>
      <c r="M2038" s="184"/>
      <c r="N2038" s="182" t="s">
        <v>5574</v>
      </c>
      <c r="O2038" s="182"/>
      <c r="P2038" s="184"/>
      <c r="Q2038" s="141" t="s">
        <v>5575</v>
      </c>
      <c r="R2038" s="184"/>
      <c r="S2038" s="173" t="s">
        <v>5576</v>
      </c>
      <c r="T2038" s="173"/>
      <c r="U2038" s="173"/>
      <c r="V2038" s="173"/>
      <c r="W2038" s="184"/>
      <c r="X2038" s="133"/>
      <c r="Y2038" s="133"/>
      <c r="AB2038" s="134" t="s">
        <v>9845</v>
      </c>
      <c r="AC2038" s="146" t="str" cm="1">
        <f t="array" ref="AC2038:AD2038">_xlfn.TEXTSPLIT(H2038,CHAR(10))</f>
        <v>株式会社絆</v>
      </c>
      <c r="AD2038" s="146" t="str">
        <v>訪問看護ステーションあさひ</v>
      </c>
      <c r="AE2038" s="146" t="s">
        <v>8852</v>
      </c>
      <c r="AF2038" s="134" t="s">
        <v>8853</v>
      </c>
      <c r="AG2038" s="134" t="str" cm="1">
        <f t="array" ref="AG2038">_xlfn.TEXTJOIN(",",TRUE,_xlfn._xlws.FILTER(市町村コード!$B$2:$B$186,ISNUMBER(SEARCH(市町村コード!$B$2:$B$186,K2038))))</f>
        <v>伊達市</v>
      </c>
      <c r="AH2038" s="134" t="s">
        <v>6744</v>
      </c>
      <c r="AI2038" s="134" t="str">
        <f t="shared" si="62"/>
        <v xml:space="preserve">
伊達市弄月町５７番地１１</v>
      </c>
      <c r="AJ2038" s="134" t="str">
        <f t="shared" si="63"/>
        <v>〒052－0013</v>
      </c>
      <c r="AK2038" s="134" t="s">
        <v>7410</v>
      </c>
      <c r="AO2038" s="142" t="s">
        <v>5575</v>
      </c>
      <c r="AP2038" s="134" t="str" cm="1">
        <f t="array" ref="AP2038:AT2038">_xlfn.TEXTSPLIT(AO2038,CHAR(10))</f>
        <v>( 訪看24 )第    781 号</v>
      </c>
      <c r="AQ2038" s="134" t="str">
        <v>( 訪看25 )第    855 号</v>
      </c>
      <c r="AR2038" s="134" t="str">
        <v>( 訪ベⅠ１ )第    159 号</v>
      </c>
      <c r="AS2038" s="134" t="str">
        <v>( 訪ベⅠ１注 )第    197 号</v>
      </c>
      <c r="AT2038" s="134" t="str">
        <v>( 訪看41 )第    111 号</v>
      </c>
      <c r="BM2038" s="134" t="s">
        <v>14767</v>
      </c>
      <c r="BN2038" s="134" t="s">
        <v>14768</v>
      </c>
      <c r="BO2038" s="134" t="s">
        <v>14769</v>
      </c>
      <c r="BP2038" s="134" t="s">
        <v>14770</v>
      </c>
      <c r="BQ2038" s="134" t="s">
        <v>14771</v>
      </c>
    </row>
    <row r="2039" spans="1:73" ht="102" customHeight="1" thickBot="1">
      <c r="A2039" s="133"/>
      <c r="B2039" s="184"/>
      <c r="C2039" s="140" t="s">
        <v>5577</v>
      </c>
      <c r="D2039" s="184"/>
      <c r="E2039" s="174" t="s">
        <v>5578</v>
      </c>
      <c r="F2039" s="174"/>
      <c r="G2039" s="184"/>
      <c r="H2039" s="175" t="s">
        <v>5579</v>
      </c>
      <c r="I2039" s="175"/>
      <c r="J2039" s="184"/>
      <c r="K2039" s="175" t="s">
        <v>5580</v>
      </c>
      <c r="L2039" s="175"/>
      <c r="M2039" s="184"/>
      <c r="N2039" s="182" t="s">
        <v>5581</v>
      </c>
      <c r="O2039" s="182"/>
      <c r="P2039" s="184"/>
      <c r="Q2039" s="141" t="s">
        <v>5582</v>
      </c>
      <c r="R2039" s="184"/>
      <c r="S2039" s="173" t="s">
        <v>5583</v>
      </c>
      <c r="T2039" s="173"/>
      <c r="U2039" s="173"/>
      <c r="V2039" s="173"/>
      <c r="W2039" s="184"/>
      <c r="X2039" s="133"/>
      <c r="Y2039" s="133"/>
      <c r="AB2039" s="134" t="s">
        <v>9846</v>
      </c>
      <c r="AC2039" s="146" t="str" cm="1">
        <f t="array" ref="AC2039:AD2039">_xlfn.TEXTSPLIT(H2039,CHAR(10))</f>
        <v>一般社団法人　北海道総合在宅ケア事業団</v>
      </c>
      <c r="AD2039" s="146" t="str">
        <v>一般社団法人北海道総合在宅ケア事業団新ひだか地域訪問看護ステーション</v>
      </c>
      <c r="AE2039" s="146" t="s">
        <v>7562</v>
      </c>
      <c r="AF2039" s="134" t="s">
        <v>8854</v>
      </c>
      <c r="AG2039" s="134" t="str" cm="1">
        <f t="array" ref="AG2039">_xlfn.TEXTJOIN(",",TRUE,_xlfn._xlws.FILTER(市町村コード!$B$2:$B$186,ISNUMBER(SEARCH(市町村コード!$B$2:$B$186,K2039))))</f>
        <v>新ひだか町</v>
      </c>
      <c r="AH2039" s="134" t="s">
        <v>6862</v>
      </c>
      <c r="AI2039" s="134" t="str">
        <f t="shared" si="62"/>
        <v xml:space="preserve">
日高郡新ひだか町静内緑町４丁目５番１号　静内町保健福祉センター１Ｆ</v>
      </c>
      <c r="AJ2039" s="134" t="str">
        <f t="shared" si="63"/>
        <v>〒056－0004</v>
      </c>
      <c r="AK2039" s="134" t="s">
        <v>7411</v>
      </c>
      <c r="AO2039" s="142" t="s">
        <v>5582</v>
      </c>
      <c r="AP2039" s="134" t="str" cm="1">
        <f t="array" ref="AP2039:AX2039">_xlfn.TEXTSPLIT(AO2039,CHAR(10))</f>
        <v>( 訪看10 )第     82 号</v>
      </c>
      <c r="AQ2039" s="134" t="str">
        <v>( 訪看23 )第    173 号</v>
      </c>
      <c r="AR2039" s="134" t="str">
        <v>( 訪看25 )第    278 号</v>
      </c>
      <c r="AS2039" s="134" t="str">
        <v>( 訪看27 )第    127 号</v>
      </c>
      <c r="AT2039" s="134" t="str">
        <v>( 訪看32 )第     31 号</v>
      </c>
      <c r="AU2039" s="134" t="str">
        <v>( 訪看34 )第    187 号</v>
      </c>
      <c r="AV2039" s="134" t="str">
        <v>( 訪ベⅠ１ )第    161 号</v>
      </c>
      <c r="AW2039" s="134" t="str">
        <v>( 訪ベⅠ１注 )第    180 号</v>
      </c>
      <c r="AX2039" s="134" t="str">
        <v>( 訪看40 )第    302 号</v>
      </c>
      <c r="BM2039" s="134" t="s">
        <v>14772</v>
      </c>
      <c r="BN2039" s="134" t="s">
        <v>14773</v>
      </c>
      <c r="BO2039" s="134" t="s">
        <v>14774</v>
      </c>
      <c r="BP2039" s="134" t="s">
        <v>14775</v>
      </c>
      <c r="BQ2039" s="134" t="s">
        <v>14776</v>
      </c>
      <c r="BR2039" s="134" t="s">
        <v>14777</v>
      </c>
      <c r="BS2039" s="134" t="s">
        <v>14778</v>
      </c>
      <c r="BT2039" s="134" t="s">
        <v>14779</v>
      </c>
      <c r="BU2039" s="134" t="s">
        <v>14780</v>
      </c>
    </row>
    <row r="2040" spans="1:73" ht="48" customHeight="1" thickBot="1">
      <c r="A2040" s="133"/>
      <c r="B2040" s="184"/>
      <c r="C2040" s="140" t="s">
        <v>5584</v>
      </c>
      <c r="D2040" s="184"/>
      <c r="E2040" s="174" t="s">
        <v>5585</v>
      </c>
      <c r="F2040" s="174"/>
      <c r="G2040" s="184"/>
      <c r="H2040" s="175" t="s">
        <v>5586</v>
      </c>
      <c r="I2040" s="175"/>
      <c r="J2040" s="184"/>
      <c r="K2040" s="175" t="s">
        <v>5587</v>
      </c>
      <c r="L2040" s="175"/>
      <c r="M2040" s="184"/>
      <c r="N2040" s="182" t="s">
        <v>5588</v>
      </c>
      <c r="O2040" s="182"/>
      <c r="P2040" s="184"/>
      <c r="Q2040" s="141" t="s">
        <v>5589</v>
      </c>
      <c r="R2040" s="184"/>
      <c r="S2040" s="173" t="s">
        <v>5590</v>
      </c>
      <c r="T2040" s="173"/>
      <c r="U2040" s="173"/>
      <c r="V2040" s="173"/>
      <c r="W2040" s="184"/>
      <c r="X2040" s="133"/>
      <c r="Y2040" s="133"/>
      <c r="AB2040" s="134" t="s">
        <v>9847</v>
      </c>
      <c r="AC2040" s="146" t="str" cm="1">
        <f t="array" ref="AC2040:AD2040">_xlfn.TEXTSPLIT(H2040,CHAR(10))</f>
        <v>日本赤十字社</v>
      </c>
      <c r="AD2040" s="146" t="str">
        <v>浦河赤十字訪問看護ステーション</v>
      </c>
      <c r="AE2040" s="146" t="s">
        <v>8626</v>
      </c>
      <c r="AF2040" s="134" t="s">
        <v>8855</v>
      </c>
      <c r="AG2040" s="134" t="str" cm="1">
        <f t="array" ref="AG2040">_xlfn.TEXTJOIN(",",TRUE,_xlfn._xlws.FILTER(市町村コード!$B$2:$B$186,ISNUMBER(SEARCH(市町村コード!$B$2:$B$186,K2040))))</f>
        <v>浦河町</v>
      </c>
      <c r="AH2040" s="134" t="s">
        <v>6859</v>
      </c>
      <c r="AI2040" s="134" t="str">
        <f t="shared" si="62"/>
        <v xml:space="preserve">
浦河郡浦河町東町ちのみ１丁目２番１号浦河赤十字病院内</v>
      </c>
      <c r="AJ2040" s="134" t="str">
        <f t="shared" si="63"/>
        <v>〒057－0007</v>
      </c>
      <c r="AK2040" s="134" t="s">
        <v>7412</v>
      </c>
      <c r="AO2040" s="142" t="s">
        <v>5589</v>
      </c>
      <c r="AP2040" s="134" t="str" cm="1">
        <f t="array" ref="AP2040:AT2040">_xlfn.TEXTSPLIT(AO2040,CHAR(10))</f>
        <v>( 訪看10 )第     11 号</v>
      </c>
      <c r="AQ2040" s="134" t="str">
        <v>( 訪看23 )第      1 号</v>
      </c>
      <c r="AR2040" s="134" t="str">
        <v>( 訪看25 )第    576 号</v>
      </c>
      <c r="AS2040" s="134" t="str">
        <v>( 訪看34 )第    260 号</v>
      </c>
      <c r="AT2040" s="134" t="str">
        <v>( 訪看40 )第    125 号</v>
      </c>
      <c r="BM2040" s="134" t="s">
        <v>14781</v>
      </c>
      <c r="BN2040" s="134" t="s">
        <v>14782</v>
      </c>
      <c r="BO2040" s="134" t="s">
        <v>14783</v>
      </c>
      <c r="BP2040" s="134" t="s">
        <v>14784</v>
      </c>
      <c r="BQ2040" s="134" t="s">
        <v>14785</v>
      </c>
    </row>
    <row r="2041" spans="1:73" ht="45.95" customHeight="1" thickBot="1">
      <c r="A2041" s="133"/>
      <c r="B2041" s="184"/>
      <c r="C2041" s="140" t="s">
        <v>5591</v>
      </c>
      <c r="D2041" s="184"/>
      <c r="E2041" s="174" t="s">
        <v>5592</v>
      </c>
      <c r="F2041" s="174"/>
      <c r="G2041" s="184"/>
      <c r="H2041" s="175" t="s">
        <v>5593</v>
      </c>
      <c r="I2041" s="175"/>
      <c r="J2041" s="184"/>
      <c r="K2041" s="175" t="s">
        <v>5594</v>
      </c>
      <c r="L2041" s="175"/>
      <c r="M2041" s="184"/>
      <c r="N2041" s="182" t="s">
        <v>5595</v>
      </c>
      <c r="O2041" s="182"/>
      <c r="P2041" s="184"/>
      <c r="Q2041" s="141" t="s">
        <v>5596</v>
      </c>
      <c r="R2041" s="184"/>
      <c r="S2041" s="173" t="s">
        <v>5597</v>
      </c>
      <c r="T2041" s="173"/>
      <c r="U2041" s="173"/>
      <c r="V2041" s="173"/>
      <c r="W2041" s="184"/>
      <c r="X2041" s="133"/>
      <c r="Y2041" s="133"/>
      <c r="AB2041" s="134" t="s">
        <v>9848</v>
      </c>
      <c r="AC2041" s="146" t="str" cm="1">
        <f t="array" ref="AC2041:AD2041">_xlfn.TEXTSPLIT(H2041,CHAR(10))</f>
        <v>医療法人社団静和会石井病院　訪問看護ステーション</v>
      </c>
      <c r="AD2041" s="146" t="str">
        <v>医療法人社団静和会石井病院　訪問看護ステーション</v>
      </c>
      <c r="AE2041" s="146" t="s">
        <v>8856</v>
      </c>
      <c r="AF2041" s="134" t="s">
        <v>8856</v>
      </c>
      <c r="AG2041" s="134" t="str" cm="1">
        <f t="array" ref="AG2041">_xlfn.TEXTJOIN(",",TRUE,_xlfn._xlws.FILTER(市町村コード!$B$2:$B$186,ISNUMBER(SEARCH(市町村コード!$B$2:$B$186,K2041))))</f>
        <v>新ひだか町</v>
      </c>
      <c r="AH2041" s="134" t="s">
        <v>6862</v>
      </c>
      <c r="AI2041" s="134" t="str">
        <f t="shared" si="62"/>
        <v xml:space="preserve">
日高郡新ひだか町静内高砂町３丁目３番１号</v>
      </c>
      <c r="AJ2041" s="134" t="str">
        <f t="shared" si="63"/>
        <v>〒056－0022</v>
      </c>
      <c r="AK2041" s="134" t="s">
        <v>7413</v>
      </c>
      <c r="AO2041" s="142" t="s">
        <v>5596</v>
      </c>
      <c r="AP2041" s="134" t="str" cm="1">
        <f t="array" ref="AP2041:AR2041">_xlfn.TEXTSPLIT(AO2041,CHAR(10))</f>
        <v>( 訪看10 )第     83 号</v>
      </c>
      <c r="AQ2041" s="134" t="str">
        <v>( 訪ベⅠ１ )第    604 号</v>
      </c>
      <c r="AR2041" s="134" t="str">
        <v>( 訪看41 )第    267 号</v>
      </c>
      <c r="BM2041" s="134" t="s">
        <v>14786</v>
      </c>
      <c r="BN2041" s="134" t="s">
        <v>14787</v>
      </c>
      <c r="BO2041" s="134" t="s">
        <v>14788</v>
      </c>
    </row>
    <row r="2042" spans="1:73" ht="27.95" customHeight="1" thickBot="1">
      <c r="A2042" s="133"/>
      <c r="B2042" s="184"/>
      <c r="C2042" s="133"/>
      <c r="D2042" s="184"/>
      <c r="E2042" s="133"/>
      <c r="F2042" s="133"/>
      <c r="G2042" s="184"/>
      <c r="H2042" s="133"/>
      <c r="I2042" s="133"/>
      <c r="J2042" s="184"/>
      <c r="K2042" s="133"/>
      <c r="L2042" s="133"/>
      <c r="M2042" s="184"/>
      <c r="N2042" s="133"/>
      <c r="O2042" s="133"/>
      <c r="P2042" s="184"/>
      <c r="Q2042" s="133"/>
      <c r="R2042" s="184"/>
      <c r="S2042" s="133"/>
      <c r="T2042" s="133"/>
      <c r="U2042" s="133"/>
      <c r="V2042" s="133"/>
      <c r="W2042" s="184"/>
      <c r="X2042" s="133"/>
      <c r="Y2042" s="133"/>
      <c r="AB2042" s="134" t="s">
        <v>6911</v>
      </c>
      <c r="AC2042" s="146" t="e" cm="1">
        <f t="array" ref="AC2042">_xlfn.TEXTSPLIT(H2042,CHAR(10))</f>
        <v>#VALUE!</v>
      </c>
      <c r="AD2042" s="146"/>
      <c r="AE2042" s="146" t="e">
        <v>#VALUE!</v>
      </c>
      <c r="AG2042" s="134" t="e" cm="1" vm="1">
        <f t="array" ref="AG2042">_xlfn.TEXTJOIN(",",TRUE,_xlfn._xlws.FILTER(市町村コード!$B$2:$B$186,ISNUMBER(SEARCH(市町村コード!$B$2:$B$186,K2042))))</f>
        <v>#VALUE!</v>
      </c>
      <c r="AH2042" s="134" t="e" vm="1">
        <v>#VALUE!</v>
      </c>
      <c r="AI2042" s="134" t="str">
        <f t="shared" si="62"/>
        <v/>
      </c>
      <c r="AJ2042" s="134" t="str">
        <f t="shared" si="63"/>
        <v/>
      </c>
      <c r="AK2042" s="134" t="s">
        <v>6911</v>
      </c>
      <c r="AO2042" s="133"/>
      <c r="AP2042" s="134" t="e" cm="1">
        <f t="array" ref="AP2042">_xlfn.TEXTSPLIT(AO2042,CHAR(10))</f>
        <v>#VALUE!</v>
      </c>
      <c r="BM2042" s="134" t="e">
        <v>#VALUE!</v>
      </c>
    </row>
    <row r="2043" spans="1:73" ht="0.95" customHeight="1">
      <c r="A2043" s="133"/>
      <c r="B2043" s="183"/>
      <c r="C2043" s="183"/>
      <c r="D2043" s="183"/>
      <c r="E2043" s="183"/>
      <c r="F2043" s="183"/>
      <c r="G2043" s="183"/>
      <c r="H2043" s="183"/>
      <c r="I2043" s="183"/>
      <c r="J2043" s="183"/>
      <c r="K2043" s="183"/>
      <c r="L2043" s="183"/>
      <c r="M2043" s="183"/>
      <c r="N2043" s="183"/>
      <c r="O2043" s="183"/>
      <c r="P2043" s="183"/>
      <c r="Q2043" s="183"/>
      <c r="R2043" s="183"/>
      <c r="S2043" s="183"/>
      <c r="T2043" s="183"/>
      <c r="U2043" s="183"/>
      <c r="V2043" s="183"/>
      <c r="W2043" s="133"/>
      <c r="X2043" s="133"/>
      <c r="Y2043" s="133"/>
      <c r="AB2043" s="134" t="s">
        <v>6911</v>
      </c>
      <c r="AC2043" s="146" t="e" cm="1">
        <f t="array" ref="AC2043">_xlfn.TEXTSPLIT(H2043,CHAR(10))</f>
        <v>#VALUE!</v>
      </c>
      <c r="AD2043" s="146"/>
      <c r="AE2043" s="146" t="e">
        <v>#VALUE!</v>
      </c>
      <c r="AG2043" s="134" t="e" cm="1" vm="1">
        <f t="array" ref="AG2043">_xlfn.TEXTJOIN(",",TRUE,_xlfn._xlws.FILTER(市町村コード!$B$2:$B$186,ISNUMBER(SEARCH(市町村コード!$B$2:$B$186,K2043))))</f>
        <v>#VALUE!</v>
      </c>
      <c r="AH2043" s="134" t="e" vm="1">
        <v>#VALUE!</v>
      </c>
      <c r="AI2043" s="134" t="str">
        <f t="shared" si="62"/>
        <v/>
      </c>
      <c r="AJ2043" s="134" t="str">
        <f t="shared" si="63"/>
        <v/>
      </c>
      <c r="AK2043" s="134" t="s">
        <v>6911</v>
      </c>
      <c r="AP2043" s="134" t="e" cm="1">
        <f t="array" ref="AP2043">_xlfn.TEXTSPLIT(AO2043,CHAR(10))</f>
        <v>#VALUE!</v>
      </c>
      <c r="BM2043" s="134" t="e">
        <v>#VALUE!</v>
      </c>
    </row>
    <row r="2044" spans="1:73" ht="60" customHeight="1">
      <c r="A2044" s="133"/>
      <c r="B2044" s="133"/>
      <c r="C2044" s="133"/>
      <c r="D2044" s="133"/>
      <c r="E2044" s="133"/>
      <c r="F2044" s="133"/>
      <c r="G2044" s="133"/>
      <c r="H2044" s="133"/>
      <c r="I2044" s="133"/>
      <c r="J2044" s="133"/>
      <c r="K2044" s="133"/>
      <c r="L2044" s="133"/>
      <c r="M2044" s="133"/>
      <c r="N2044" s="133"/>
      <c r="O2044" s="133"/>
      <c r="P2044" s="133"/>
      <c r="Q2044" s="133"/>
      <c r="R2044" s="133"/>
      <c r="S2044" s="133"/>
      <c r="T2044" s="133"/>
      <c r="U2044" s="133"/>
      <c r="V2044" s="133"/>
      <c r="W2044" s="133"/>
      <c r="X2044" s="133"/>
      <c r="Y2044" s="133"/>
      <c r="AB2044" s="134" t="s">
        <v>6911</v>
      </c>
      <c r="AC2044" s="146" t="e" cm="1">
        <f t="array" ref="AC2044">_xlfn.TEXTSPLIT(H2044,CHAR(10))</f>
        <v>#VALUE!</v>
      </c>
      <c r="AD2044" s="146"/>
      <c r="AE2044" s="146" t="e">
        <v>#VALUE!</v>
      </c>
      <c r="AG2044" s="134" t="e" cm="1" vm="1">
        <f t="array" ref="AG2044">_xlfn.TEXTJOIN(",",TRUE,_xlfn._xlws.FILTER(市町村コード!$B$2:$B$186,ISNUMBER(SEARCH(市町村コード!$B$2:$B$186,K2044))))</f>
        <v>#VALUE!</v>
      </c>
      <c r="AH2044" s="134" t="e" vm="1">
        <v>#VALUE!</v>
      </c>
      <c r="AI2044" s="134" t="str">
        <f t="shared" si="62"/>
        <v/>
      </c>
      <c r="AJ2044" s="134" t="str">
        <f t="shared" si="63"/>
        <v/>
      </c>
      <c r="AK2044" s="134" t="s">
        <v>6911</v>
      </c>
      <c r="AO2044" s="133"/>
      <c r="AP2044" s="134" t="e" cm="1">
        <f t="array" ref="AP2044">_xlfn.TEXTSPLIT(AO2044,CHAR(10))</f>
        <v>#VALUE!</v>
      </c>
      <c r="BM2044" s="134" t="e">
        <v>#VALUE!</v>
      </c>
    </row>
    <row r="2045" spans="1:73" ht="12" customHeight="1">
      <c r="A2045" s="133"/>
      <c r="B2045" s="133"/>
      <c r="C2045" s="133"/>
      <c r="D2045" s="133"/>
      <c r="E2045" s="133"/>
      <c r="F2045" s="133"/>
      <c r="G2045" s="133"/>
      <c r="H2045" s="133"/>
      <c r="I2045" s="133"/>
      <c r="J2045" s="133"/>
      <c r="K2045" s="133"/>
      <c r="L2045" s="133"/>
      <c r="M2045" s="133"/>
      <c r="N2045" s="133"/>
      <c r="O2045" s="133"/>
      <c r="P2045" s="133"/>
      <c r="Q2045" s="133"/>
      <c r="R2045" s="133"/>
      <c r="S2045" s="133"/>
      <c r="T2045" s="133"/>
      <c r="U2045" s="133"/>
      <c r="V2045" s="133"/>
      <c r="W2045" s="133"/>
      <c r="X2045" s="133"/>
      <c r="Y2045" s="133"/>
      <c r="AB2045" s="134" t="s">
        <v>6911</v>
      </c>
      <c r="AC2045" s="146" t="e" cm="1">
        <f t="array" ref="AC2045">_xlfn.TEXTSPLIT(H2045,CHAR(10))</f>
        <v>#VALUE!</v>
      </c>
      <c r="AD2045" s="146"/>
      <c r="AE2045" s="146" t="e">
        <v>#VALUE!</v>
      </c>
      <c r="AG2045" s="134" t="e" cm="1" vm="1">
        <f t="array" ref="AG2045">_xlfn.TEXTJOIN(",",TRUE,_xlfn._xlws.FILTER(市町村コード!$B$2:$B$186,ISNUMBER(SEARCH(市町村コード!$B$2:$B$186,K2045))))</f>
        <v>#VALUE!</v>
      </c>
      <c r="AH2045" s="134" t="e" vm="1">
        <v>#VALUE!</v>
      </c>
      <c r="AI2045" s="134" t="str">
        <f t="shared" si="62"/>
        <v/>
      </c>
      <c r="AJ2045" s="134" t="str">
        <f t="shared" si="63"/>
        <v/>
      </c>
      <c r="AK2045" s="134" t="s">
        <v>6911</v>
      </c>
      <c r="AO2045" s="133"/>
      <c r="AP2045" s="134" t="e" cm="1">
        <f t="array" ref="AP2045">_xlfn.TEXTSPLIT(AO2045,CHAR(10))</f>
        <v>#VALUE!</v>
      </c>
      <c r="BM2045" s="134" t="e">
        <v>#VALUE!</v>
      </c>
    </row>
    <row r="2046" spans="1:73" ht="8.1" customHeight="1">
      <c r="A2046" s="133"/>
      <c r="B2046" s="133"/>
      <c r="C2046" s="133"/>
      <c r="D2046" s="133"/>
      <c r="E2046" s="133"/>
      <c r="F2046" s="133"/>
      <c r="G2046" s="133"/>
      <c r="H2046" s="133"/>
      <c r="I2046" s="178" t="s">
        <v>476</v>
      </c>
      <c r="J2046" s="178"/>
      <c r="K2046" s="178"/>
      <c r="L2046" s="133"/>
      <c r="M2046" s="133"/>
      <c r="N2046" s="133"/>
      <c r="O2046" s="133"/>
      <c r="P2046" s="133"/>
      <c r="Q2046" s="133"/>
      <c r="R2046" s="133"/>
      <c r="S2046" s="133"/>
      <c r="T2046" s="133"/>
      <c r="U2046" s="133"/>
      <c r="V2046" s="133"/>
      <c r="W2046" s="133"/>
      <c r="X2046" s="133"/>
      <c r="Y2046" s="133"/>
      <c r="AB2046" s="134" t="s">
        <v>6911</v>
      </c>
      <c r="AC2046" s="146" t="e" cm="1">
        <f t="array" ref="AC2046">_xlfn.TEXTSPLIT(H2046,CHAR(10))</f>
        <v>#VALUE!</v>
      </c>
      <c r="AD2046" s="146"/>
      <c r="AE2046" s="146" t="e">
        <v>#VALUE!</v>
      </c>
      <c r="AG2046" s="134" t="e" cm="1" vm="1">
        <f t="array" ref="AG2046">_xlfn.TEXTJOIN(",",TRUE,_xlfn._xlws.FILTER(市町村コード!$B$2:$B$186,ISNUMBER(SEARCH(市町村コード!$B$2:$B$186,K2046))))</f>
        <v>#VALUE!</v>
      </c>
      <c r="AH2046" s="134" t="e" vm="1">
        <v>#VALUE!</v>
      </c>
      <c r="AI2046" s="134" t="str">
        <f t="shared" si="62"/>
        <v/>
      </c>
      <c r="AJ2046" s="134" t="str">
        <f t="shared" si="63"/>
        <v/>
      </c>
      <c r="AK2046" s="134" t="s">
        <v>6911</v>
      </c>
      <c r="AO2046" s="133"/>
      <c r="AP2046" s="134" t="e" cm="1">
        <f t="array" ref="AP2046">_xlfn.TEXTSPLIT(AO2046,CHAR(10))</f>
        <v>#VALUE!</v>
      </c>
      <c r="BM2046" s="134" t="e">
        <v>#VALUE!</v>
      </c>
    </row>
    <row r="2047" spans="1:73" ht="12" customHeight="1">
      <c r="A2047" s="133"/>
      <c r="B2047" s="179"/>
      <c r="C2047" s="179"/>
      <c r="D2047" s="179"/>
      <c r="E2047" s="179"/>
      <c r="F2047" s="133"/>
      <c r="G2047" s="133"/>
      <c r="H2047" s="133"/>
      <c r="I2047" s="178"/>
      <c r="J2047" s="178"/>
      <c r="K2047" s="178"/>
      <c r="L2047" s="133"/>
      <c r="M2047" s="133"/>
      <c r="N2047" s="133"/>
      <c r="O2047" s="133"/>
      <c r="P2047" s="133"/>
      <c r="Q2047" s="133"/>
      <c r="R2047" s="133"/>
      <c r="S2047" s="133"/>
      <c r="T2047" s="133"/>
      <c r="U2047" s="133"/>
      <c r="V2047" s="133"/>
      <c r="W2047" s="133"/>
      <c r="X2047" s="133"/>
      <c r="Y2047" s="133"/>
      <c r="AB2047" s="134" t="s">
        <v>6911</v>
      </c>
      <c r="AC2047" s="146" t="e" cm="1">
        <f t="array" ref="AC2047">_xlfn.TEXTSPLIT(H2047,CHAR(10))</f>
        <v>#VALUE!</v>
      </c>
      <c r="AD2047" s="146"/>
      <c r="AE2047" s="146" t="e">
        <v>#VALUE!</v>
      </c>
      <c r="AG2047" s="134" t="e" cm="1" vm="1">
        <f t="array" ref="AG2047">_xlfn.TEXTJOIN(",",TRUE,_xlfn._xlws.FILTER(市町村コード!$B$2:$B$186,ISNUMBER(SEARCH(市町村コード!$B$2:$B$186,K2047))))</f>
        <v>#VALUE!</v>
      </c>
      <c r="AH2047" s="134" t="e" vm="1">
        <v>#VALUE!</v>
      </c>
      <c r="AI2047" s="134" t="str">
        <f t="shared" si="62"/>
        <v/>
      </c>
      <c r="AJ2047" s="134" t="str">
        <f t="shared" si="63"/>
        <v/>
      </c>
      <c r="AK2047" s="134" t="s">
        <v>6911</v>
      </c>
      <c r="AO2047" s="133"/>
      <c r="AP2047" s="134" t="e" cm="1">
        <f t="array" ref="AP2047">_xlfn.TEXTSPLIT(AO2047,CHAR(10))</f>
        <v>#VALUE!</v>
      </c>
      <c r="BM2047" s="134" t="e">
        <v>#VALUE!</v>
      </c>
    </row>
    <row r="2048" spans="1:73" ht="14.1" customHeight="1">
      <c r="A2048" s="133"/>
      <c r="B2048" s="133"/>
      <c r="C2048" s="180" t="s">
        <v>477</v>
      </c>
      <c r="D2048" s="180"/>
      <c r="E2048" s="180"/>
      <c r="F2048" s="180"/>
      <c r="G2048" s="180"/>
      <c r="H2048" s="180"/>
      <c r="I2048" s="180"/>
      <c r="J2048" s="180"/>
      <c r="K2048" s="180"/>
      <c r="L2048" s="133"/>
      <c r="M2048" s="133"/>
      <c r="N2048" s="133"/>
      <c r="O2048" s="181" t="s">
        <v>478</v>
      </c>
      <c r="P2048" s="181"/>
      <c r="Q2048" s="181"/>
      <c r="R2048" s="181"/>
      <c r="S2048" s="181"/>
      <c r="T2048" s="135" t="s">
        <v>1391</v>
      </c>
      <c r="U2048" s="136" t="s">
        <v>480</v>
      </c>
      <c r="V2048" s="133"/>
      <c r="W2048" s="133"/>
      <c r="X2048" s="133"/>
      <c r="Y2048" s="133"/>
      <c r="AB2048" s="134" t="s">
        <v>6911</v>
      </c>
      <c r="AC2048" s="146" t="e" cm="1">
        <f t="array" ref="AC2048">_xlfn.TEXTSPLIT(H2048,CHAR(10))</f>
        <v>#VALUE!</v>
      </c>
      <c r="AD2048" s="146"/>
      <c r="AE2048" s="146" t="e">
        <v>#VALUE!</v>
      </c>
      <c r="AG2048" s="134" t="e" cm="1" vm="1">
        <f t="array" ref="AG2048">_xlfn.TEXTJOIN(",",TRUE,_xlfn._xlws.FILTER(市町村コード!$B$2:$B$186,ISNUMBER(SEARCH(市町村コード!$B$2:$B$186,K2048))))</f>
        <v>#VALUE!</v>
      </c>
      <c r="AH2048" s="134" t="e" vm="1">
        <v>#VALUE!</v>
      </c>
      <c r="AI2048" s="134" t="str">
        <f t="shared" si="62"/>
        <v/>
      </c>
      <c r="AJ2048" s="134" t="str">
        <f t="shared" si="63"/>
        <v/>
      </c>
      <c r="AK2048" s="134" t="s">
        <v>6911</v>
      </c>
      <c r="AP2048" s="134" t="e" cm="1">
        <f t="array" ref="AP2048">_xlfn.TEXTSPLIT(AO2048,CHAR(10))</f>
        <v>#VALUE!</v>
      </c>
      <c r="BM2048" s="134" t="e">
        <v>#VALUE!</v>
      </c>
    </row>
    <row r="2049" spans="1:75" ht="0.95" customHeight="1" thickBot="1">
      <c r="A2049" s="133"/>
      <c r="B2049" s="133"/>
      <c r="C2049" s="133"/>
      <c r="D2049" s="133"/>
      <c r="E2049" s="133"/>
      <c r="F2049" s="133"/>
      <c r="G2049" s="133"/>
      <c r="H2049" s="133"/>
      <c r="I2049" s="133"/>
      <c r="J2049" s="133"/>
      <c r="K2049" s="133"/>
      <c r="L2049" s="133"/>
      <c r="M2049" s="133"/>
      <c r="N2049" s="133"/>
      <c r="O2049" s="133"/>
      <c r="P2049" s="133"/>
      <c r="Q2049" s="133"/>
      <c r="R2049" s="133"/>
      <c r="S2049" s="133"/>
      <c r="T2049" s="133"/>
      <c r="U2049" s="133"/>
      <c r="V2049" s="133"/>
      <c r="W2049" s="133"/>
      <c r="X2049" s="133"/>
      <c r="Y2049" s="133"/>
      <c r="AB2049" s="134" t="s">
        <v>6911</v>
      </c>
      <c r="AC2049" s="146" t="e" cm="1">
        <f t="array" ref="AC2049">_xlfn.TEXTSPLIT(H2049,CHAR(10))</f>
        <v>#VALUE!</v>
      </c>
      <c r="AD2049" s="146"/>
      <c r="AE2049" s="146" t="e">
        <v>#VALUE!</v>
      </c>
      <c r="AG2049" s="134" t="e" cm="1" vm="1">
        <f t="array" ref="AG2049">_xlfn.TEXTJOIN(",",TRUE,_xlfn._xlws.FILTER(市町村コード!$B$2:$B$186,ISNUMBER(SEARCH(市町村コード!$B$2:$B$186,K2049))))</f>
        <v>#VALUE!</v>
      </c>
      <c r="AH2049" s="134" t="e" vm="1">
        <v>#VALUE!</v>
      </c>
      <c r="AI2049" s="134" t="str">
        <f t="shared" si="62"/>
        <v/>
      </c>
      <c r="AJ2049" s="134" t="str">
        <f t="shared" si="63"/>
        <v/>
      </c>
      <c r="AK2049" s="134" t="s">
        <v>6911</v>
      </c>
      <c r="AO2049" s="133"/>
      <c r="AP2049" s="134" t="e" cm="1">
        <f t="array" ref="AP2049">_xlfn.TEXTSPLIT(AO2049,CHAR(10))</f>
        <v>#VALUE!</v>
      </c>
      <c r="BM2049" s="134" t="e">
        <v>#VALUE!</v>
      </c>
    </row>
    <row r="2050" spans="1:75" ht="0.95" customHeight="1">
      <c r="A2050" s="133"/>
      <c r="B2050" s="176"/>
      <c r="C2050" s="176"/>
      <c r="D2050" s="176"/>
      <c r="E2050" s="176"/>
      <c r="F2050" s="176"/>
      <c r="G2050" s="176"/>
      <c r="H2050" s="176"/>
      <c r="I2050" s="176"/>
      <c r="J2050" s="176"/>
      <c r="K2050" s="176"/>
      <c r="L2050" s="176"/>
      <c r="M2050" s="176"/>
      <c r="N2050" s="176"/>
      <c r="O2050" s="176"/>
      <c r="P2050" s="176"/>
      <c r="Q2050" s="176"/>
      <c r="R2050" s="176"/>
      <c r="S2050" s="176"/>
      <c r="T2050" s="176"/>
      <c r="U2050" s="176"/>
      <c r="V2050" s="176"/>
      <c r="W2050" s="176"/>
      <c r="X2050" s="133"/>
      <c r="Y2050" s="133"/>
      <c r="AB2050" s="134" t="s">
        <v>6911</v>
      </c>
      <c r="AC2050" s="146" t="e" cm="1">
        <f t="array" ref="AC2050">_xlfn.TEXTSPLIT(H2050,CHAR(10))</f>
        <v>#VALUE!</v>
      </c>
      <c r="AD2050" s="146"/>
      <c r="AE2050" s="146" t="e">
        <v>#VALUE!</v>
      </c>
      <c r="AG2050" s="134" t="e" cm="1" vm="1">
        <f t="array" ref="AG2050">_xlfn.TEXTJOIN(",",TRUE,_xlfn._xlws.FILTER(市町村コード!$B$2:$B$186,ISNUMBER(SEARCH(市町村コード!$B$2:$B$186,K2050))))</f>
        <v>#VALUE!</v>
      </c>
      <c r="AH2050" s="134" t="e" vm="1">
        <v>#VALUE!</v>
      </c>
      <c r="AI2050" s="134" t="str">
        <f t="shared" si="62"/>
        <v/>
      </c>
      <c r="AJ2050" s="134" t="str">
        <f t="shared" si="63"/>
        <v/>
      </c>
      <c r="AK2050" s="134" t="s">
        <v>6911</v>
      </c>
      <c r="AP2050" s="134" t="e" cm="1">
        <f t="array" ref="AP2050">_xlfn.TEXTSPLIT(AO2050,CHAR(10))</f>
        <v>#VALUE!</v>
      </c>
      <c r="BM2050" s="134" t="e">
        <v>#VALUE!</v>
      </c>
    </row>
    <row r="2051" spans="1:75" ht="15.95" customHeight="1" thickBot="1">
      <c r="A2051" s="133"/>
      <c r="B2051" s="137"/>
      <c r="C2051" s="138" t="s">
        <v>481</v>
      </c>
      <c r="D2051" s="137"/>
      <c r="E2051" s="177" t="s">
        <v>482</v>
      </c>
      <c r="F2051" s="177"/>
      <c r="G2051" s="137"/>
      <c r="H2051" s="177" t="s">
        <v>483</v>
      </c>
      <c r="I2051" s="177"/>
      <c r="J2051" s="137"/>
      <c r="K2051" s="177" t="s">
        <v>484</v>
      </c>
      <c r="L2051" s="177"/>
      <c r="M2051" s="137"/>
      <c r="N2051" s="177" t="s">
        <v>485</v>
      </c>
      <c r="O2051" s="177"/>
      <c r="P2051" s="137"/>
      <c r="Q2051" s="139" t="s">
        <v>486</v>
      </c>
      <c r="R2051" s="137"/>
      <c r="S2051" s="177" t="s">
        <v>487</v>
      </c>
      <c r="T2051" s="177"/>
      <c r="U2051" s="177"/>
      <c r="V2051" s="177"/>
      <c r="W2051" s="137"/>
      <c r="X2051" s="133"/>
      <c r="Y2051" s="133"/>
      <c r="AB2051" s="134" t="s">
        <v>482</v>
      </c>
      <c r="AC2051" s="146" t="str" cm="1">
        <f t="array" ref="AC2051">_xlfn.TEXTSPLIT(H2051,CHAR(10))</f>
        <v>事業者名/事業所名</v>
      </c>
      <c r="AD2051" s="146"/>
      <c r="AE2051" s="146" t="s">
        <v>483</v>
      </c>
      <c r="AG2051" s="134" t="e" cm="1" vm="1">
        <f t="array" ref="AG2051">_xlfn.TEXTJOIN(",",TRUE,_xlfn._xlws.FILTER(市町村コード!$B$2:$B$186,ISNUMBER(SEARCH(市町村コード!$B$2:$B$186,K2051))))</f>
        <v>#VALUE!</v>
      </c>
      <c r="AH2051" s="134" t="e" vm="1">
        <v>#VALUE!</v>
      </c>
      <c r="AI2051" s="134" t="str">
        <f t="shared" si="62"/>
        <v/>
      </c>
      <c r="AJ2051" s="134" t="str">
        <f t="shared" si="63"/>
        <v>事業所所在地</v>
      </c>
      <c r="AK2051" s="134" t="s">
        <v>484</v>
      </c>
      <c r="AO2051" s="139" t="s">
        <v>486</v>
      </c>
      <c r="AP2051" s="134" t="str" cm="1">
        <f t="array" ref="AP2051">_xlfn.TEXTSPLIT(AO2051,CHAR(10))</f>
        <v>受理番号</v>
      </c>
      <c r="BM2051" s="134" t="s">
        <v>486</v>
      </c>
    </row>
    <row r="2052" spans="1:75" ht="111" customHeight="1" thickBot="1">
      <c r="A2052" s="133"/>
      <c r="B2052" s="184"/>
      <c r="C2052" s="140" t="s">
        <v>5598</v>
      </c>
      <c r="D2052" s="184"/>
      <c r="E2052" s="174" t="s">
        <v>5599</v>
      </c>
      <c r="F2052" s="174"/>
      <c r="G2052" s="184"/>
      <c r="H2052" s="175" t="s">
        <v>5600</v>
      </c>
      <c r="I2052" s="175"/>
      <c r="J2052" s="184"/>
      <c r="K2052" s="175" t="s">
        <v>5601</v>
      </c>
      <c r="L2052" s="175"/>
      <c r="M2052" s="184"/>
      <c r="N2052" s="182" t="s">
        <v>5602</v>
      </c>
      <c r="O2052" s="182"/>
      <c r="P2052" s="184"/>
      <c r="Q2052" s="141" t="s">
        <v>5603</v>
      </c>
      <c r="R2052" s="184"/>
      <c r="S2052" s="173" t="s">
        <v>5604</v>
      </c>
      <c r="T2052" s="173"/>
      <c r="U2052" s="173"/>
      <c r="V2052" s="173"/>
      <c r="W2052" s="184"/>
      <c r="X2052" s="133"/>
      <c r="Y2052" s="133"/>
      <c r="AB2052" s="134" t="s">
        <v>9849</v>
      </c>
      <c r="AC2052" s="146" t="str" cm="1">
        <f t="array" ref="AC2052:AD2052">_xlfn.TEXTSPLIT(H2052,CHAR(10))</f>
        <v>社会福祉法人　浦河べてるの家</v>
      </c>
      <c r="AD2052" s="146" t="str">
        <v>訪問看護ステーション　マーラ</v>
      </c>
      <c r="AE2052" s="146" t="s">
        <v>8857</v>
      </c>
      <c r="AF2052" s="134" t="s">
        <v>8858</v>
      </c>
      <c r="AG2052" s="134" t="str" cm="1">
        <f t="array" ref="AG2052">_xlfn.TEXTJOIN(",",TRUE,_xlfn._xlws.FILTER(市町村コード!$B$2:$B$186,ISNUMBER(SEARCH(市町村コード!$B$2:$B$186,K2052))))</f>
        <v>浦河町</v>
      </c>
      <c r="AH2052" s="134" t="s">
        <v>6859</v>
      </c>
      <c r="AI2052" s="134" t="str">
        <f t="shared" si="62"/>
        <v xml:space="preserve">
浦河郡浦河町築地３丁目５番地２１</v>
      </c>
      <c r="AJ2052" s="134" t="str">
        <f t="shared" si="63"/>
        <v>〒057－0024</v>
      </c>
      <c r="AK2052" s="134" t="s">
        <v>7414</v>
      </c>
      <c r="AO2052" s="142" t="s">
        <v>5603</v>
      </c>
      <c r="AP2052" s="134" t="str" cm="1">
        <f t="array" ref="AP2052:AY2052">_xlfn.TEXTSPLIT(AO2052,CHAR(10))</f>
        <v>( 訪看10 )第    158 号</v>
      </c>
      <c r="AQ2052" s="134" t="str">
        <v>( 訪看23 )第   1036 号</v>
      </c>
      <c r="AR2052" s="134" t="str">
        <v>( 訪看24 )第    387 号</v>
      </c>
      <c r="AS2052" s="134" t="str">
        <v>( 訪看25 )第    529 号</v>
      </c>
      <c r="AT2052" s="134" t="str">
        <v>( 訪看27 )第     53 号</v>
      </c>
      <c r="AU2052" s="134" t="str">
        <v>( 訪看28 )第     40 号</v>
      </c>
      <c r="AV2052" s="134" t="str">
        <v>( 訪看34 )第    106 号</v>
      </c>
      <c r="AW2052" s="134" t="str">
        <v>( 訪ベⅠ１ )第    163 号</v>
      </c>
      <c r="AX2052" s="134" t="str">
        <v>( 訪ベⅠ１注 )第    104 号</v>
      </c>
      <c r="AY2052" s="134" t="str">
        <v>( 訪看41 )第    297 号</v>
      </c>
      <c r="BM2052" s="134" t="s">
        <v>14789</v>
      </c>
      <c r="BN2052" s="134" t="s">
        <v>14790</v>
      </c>
      <c r="BO2052" s="134" t="s">
        <v>14791</v>
      </c>
      <c r="BP2052" s="134" t="s">
        <v>14792</v>
      </c>
      <c r="BQ2052" s="134" t="s">
        <v>14793</v>
      </c>
      <c r="BR2052" s="134" t="s">
        <v>14794</v>
      </c>
      <c r="BS2052" s="134" t="s">
        <v>14795</v>
      </c>
      <c r="BT2052" s="134" t="s">
        <v>14796</v>
      </c>
      <c r="BU2052" s="134" t="s">
        <v>14797</v>
      </c>
      <c r="BV2052" s="134" t="s">
        <v>14798</v>
      </c>
    </row>
    <row r="2053" spans="1:75" ht="45.95" customHeight="1" thickBot="1">
      <c r="A2053" s="133"/>
      <c r="B2053" s="184"/>
      <c r="C2053" s="140" t="s">
        <v>5605</v>
      </c>
      <c r="D2053" s="184"/>
      <c r="E2053" s="174" t="s">
        <v>5606</v>
      </c>
      <c r="F2053" s="174"/>
      <c r="G2053" s="184"/>
      <c r="H2053" s="175" t="s">
        <v>5607</v>
      </c>
      <c r="I2053" s="175"/>
      <c r="J2053" s="184"/>
      <c r="K2053" s="175" t="s">
        <v>5608</v>
      </c>
      <c r="L2053" s="175"/>
      <c r="M2053" s="184"/>
      <c r="N2053" s="182" t="s">
        <v>5609</v>
      </c>
      <c r="O2053" s="182"/>
      <c r="P2053" s="184"/>
      <c r="Q2053" s="141" t="s">
        <v>5610</v>
      </c>
      <c r="R2053" s="184"/>
      <c r="S2053" s="173" t="s">
        <v>5611</v>
      </c>
      <c r="T2053" s="173"/>
      <c r="U2053" s="173"/>
      <c r="V2053" s="173"/>
      <c r="W2053" s="184"/>
      <c r="X2053" s="133"/>
      <c r="Y2053" s="133"/>
      <c r="AB2053" s="134" t="s">
        <v>9850</v>
      </c>
      <c r="AC2053" s="146" t="str" cm="1">
        <f t="array" ref="AC2053:AD2053">_xlfn.TEXTSPLIT(H2053,CHAR(10))</f>
        <v>株式会社　看るの会</v>
      </c>
      <c r="AD2053" s="146" t="str">
        <v>ルピナス訪問看護ステーション</v>
      </c>
      <c r="AE2053" s="146" t="s">
        <v>8859</v>
      </c>
      <c r="AF2053" s="134" t="s">
        <v>8860</v>
      </c>
      <c r="AG2053" s="134" t="str" cm="1">
        <f t="array" ref="AG2053">_xlfn.TEXTJOIN(",",TRUE,_xlfn._xlws.FILTER(市町村コード!$B$2:$B$186,ISNUMBER(SEARCH(市町村コード!$B$2:$B$186,K2053))))</f>
        <v>浦河町</v>
      </c>
      <c r="AH2053" s="134" t="s">
        <v>6859</v>
      </c>
      <c r="AI2053" s="134" t="str">
        <f t="shared" si="62"/>
        <v xml:space="preserve">
浦河郡浦河町野深１番地の１</v>
      </c>
      <c r="AJ2053" s="134" t="str">
        <f t="shared" si="63"/>
        <v>〒059－3454</v>
      </c>
      <c r="AK2053" s="134" t="s">
        <v>7415</v>
      </c>
      <c r="AO2053" s="142" t="s">
        <v>5610</v>
      </c>
      <c r="AP2053" s="134" t="str" cm="1">
        <f t="array" ref="AP2053:AR2053">_xlfn.TEXTSPLIT(AO2053,CHAR(10))</f>
        <v>( 訪看24 )第    530 号</v>
      </c>
      <c r="AQ2053" s="134" t="str">
        <v>( 訪ベⅠ１ )第    466 号</v>
      </c>
      <c r="AR2053" s="134" t="str">
        <v>( 訪看41 )第    346 号</v>
      </c>
      <c r="BM2053" s="134" t="s">
        <v>14799</v>
      </c>
      <c r="BN2053" s="134" t="s">
        <v>14800</v>
      </c>
      <c r="BO2053" s="134" t="s">
        <v>14801</v>
      </c>
    </row>
    <row r="2054" spans="1:75" ht="120" customHeight="1" thickBot="1">
      <c r="A2054" s="133"/>
      <c r="B2054" s="184"/>
      <c r="C2054" s="140" t="s">
        <v>5612</v>
      </c>
      <c r="D2054" s="184"/>
      <c r="E2054" s="174" t="s">
        <v>5613</v>
      </c>
      <c r="F2054" s="174"/>
      <c r="G2054" s="184"/>
      <c r="H2054" s="175" t="s">
        <v>5614</v>
      </c>
      <c r="I2054" s="175"/>
      <c r="J2054" s="184"/>
      <c r="K2054" s="175" t="s">
        <v>5615</v>
      </c>
      <c r="L2054" s="175"/>
      <c r="M2054" s="184"/>
      <c r="N2054" s="182" t="s">
        <v>5616</v>
      </c>
      <c r="O2054" s="182"/>
      <c r="P2054" s="184"/>
      <c r="Q2054" s="141" t="s">
        <v>5617</v>
      </c>
      <c r="R2054" s="184"/>
      <c r="S2054" s="173" t="s">
        <v>5618</v>
      </c>
      <c r="T2054" s="173"/>
      <c r="U2054" s="173"/>
      <c r="V2054" s="173"/>
      <c r="W2054" s="184"/>
      <c r="X2054" s="133"/>
      <c r="Y2054" s="133"/>
      <c r="AB2054" s="134" t="s">
        <v>9851</v>
      </c>
      <c r="AC2054" s="146" t="str" cm="1">
        <f t="array" ref="AC2054:AD2054">_xlfn.TEXTSPLIT(H2054,CHAR(10))</f>
        <v>医療法人社団同行会</v>
      </c>
      <c r="AD2054" s="146" t="str">
        <v>エマオ訪問看護ステーション</v>
      </c>
      <c r="AE2054" s="146" t="s">
        <v>8861</v>
      </c>
      <c r="AF2054" s="134" t="s">
        <v>8862</v>
      </c>
      <c r="AG2054" s="134" t="str" cm="1">
        <f t="array" ref="AG2054">_xlfn.TEXTJOIN(",",TRUE,_xlfn._xlws.FILTER(市町村コード!$B$2:$B$186,ISNUMBER(SEARCH(市町村コード!$B$2:$B$186,K2054))))</f>
        <v>浦河町</v>
      </c>
      <c r="AH2054" s="134" t="s">
        <v>6859</v>
      </c>
      <c r="AI2054" s="134" t="str">
        <f t="shared" si="62"/>
        <v xml:space="preserve">
浦河郡浦河町東町ちのみ３丁目２番３４号</v>
      </c>
      <c r="AJ2054" s="134" t="str">
        <f t="shared" si="63"/>
        <v>〒057－0007</v>
      </c>
      <c r="AK2054" s="134" t="s">
        <v>7412</v>
      </c>
      <c r="AO2054" s="142" t="s">
        <v>5617</v>
      </c>
      <c r="AP2054" s="134" t="str" cm="1">
        <f t="array" ref="AP2054:AZ2054">_xlfn.TEXTSPLIT(AO2054,CHAR(10))</f>
        <v>( 訪看10 )第    311 号</v>
      </c>
      <c r="AQ2054" s="134" t="str">
        <v>( 訪看23 )第    648 号</v>
      </c>
      <c r="AR2054" s="134" t="str">
        <v>( 訪看25 )第    722 号</v>
      </c>
      <c r="AS2054" s="134" t="str">
        <v>( 訪看26 )第     38 号</v>
      </c>
      <c r="AT2054" s="134" t="str">
        <v>( 訪看32 )第     11 号</v>
      </c>
      <c r="AU2054" s="134" t="str">
        <v>( 訪看34 )第    136 号</v>
      </c>
      <c r="AV2054" s="134" t="str">
        <v>( 訪看35 )第     46 号</v>
      </c>
      <c r="AW2054" s="134" t="str">
        <v>( 訪看37 )第     20 号</v>
      </c>
      <c r="AX2054" s="134" t="str">
        <v>( 訪ベⅠ１ )第    165 号</v>
      </c>
      <c r="AY2054" s="134" t="str">
        <v>( 訪ベⅠ１注 )第    261 号</v>
      </c>
      <c r="AZ2054" s="134" t="str">
        <v>( 訪看40 )第     52 号</v>
      </c>
      <c r="BM2054" s="134" t="s">
        <v>14802</v>
      </c>
      <c r="BN2054" s="134" t="s">
        <v>14803</v>
      </c>
      <c r="BO2054" s="134" t="s">
        <v>14804</v>
      </c>
      <c r="BP2054" s="134" t="s">
        <v>14805</v>
      </c>
      <c r="BQ2054" s="134" t="s">
        <v>14806</v>
      </c>
      <c r="BR2054" s="134" t="s">
        <v>14807</v>
      </c>
      <c r="BS2054" s="134" t="s">
        <v>14808</v>
      </c>
      <c r="BT2054" s="134" t="s">
        <v>14809</v>
      </c>
      <c r="BU2054" s="134" t="s">
        <v>14810</v>
      </c>
      <c r="BV2054" s="134" t="s">
        <v>14811</v>
      </c>
      <c r="BW2054" s="134" t="s">
        <v>14812</v>
      </c>
    </row>
    <row r="2055" spans="1:75" ht="48" customHeight="1" thickBot="1">
      <c r="A2055" s="133"/>
      <c r="B2055" s="184"/>
      <c r="C2055" s="140" t="s">
        <v>5619</v>
      </c>
      <c r="D2055" s="184"/>
      <c r="E2055" s="174" t="s">
        <v>5620</v>
      </c>
      <c r="F2055" s="174"/>
      <c r="G2055" s="184"/>
      <c r="H2055" s="175" t="s">
        <v>5621</v>
      </c>
      <c r="I2055" s="175"/>
      <c r="J2055" s="184"/>
      <c r="K2055" s="175" t="s">
        <v>5622</v>
      </c>
      <c r="L2055" s="175"/>
      <c r="M2055" s="184"/>
      <c r="N2055" s="182" t="s">
        <v>5623</v>
      </c>
      <c r="O2055" s="182"/>
      <c r="P2055" s="184"/>
      <c r="Q2055" s="141" t="s">
        <v>5624</v>
      </c>
      <c r="R2055" s="184"/>
      <c r="S2055" s="173" t="s">
        <v>5625</v>
      </c>
      <c r="T2055" s="173"/>
      <c r="U2055" s="173"/>
      <c r="V2055" s="173"/>
      <c r="W2055" s="184"/>
      <c r="X2055" s="133"/>
      <c r="Y2055" s="133"/>
      <c r="AB2055" s="134" t="s">
        <v>9852</v>
      </c>
      <c r="AC2055" s="146" t="str" cm="1">
        <f t="array" ref="AC2055:AD2055">_xlfn.TEXTSPLIT(H2055,CHAR(10))</f>
        <v>社会福祉法人　勤医協福祉会</v>
      </c>
      <c r="AD2055" s="146" t="str">
        <v>勤医協うらかわ訪問看護ステーション</v>
      </c>
      <c r="AE2055" s="146" t="s">
        <v>8125</v>
      </c>
      <c r="AF2055" s="134" t="s">
        <v>8863</v>
      </c>
      <c r="AG2055" s="134" t="str" cm="1">
        <f t="array" ref="AG2055">_xlfn.TEXTJOIN(",",TRUE,_xlfn._xlws.FILTER(市町村コード!$B$2:$B$186,ISNUMBER(SEARCH(市町村コード!$B$2:$B$186,K2055))))</f>
        <v>浦河町</v>
      </c>
      <c r="AH2055" s="134" t="s">
        <v>6859</v>
      </c>
      <c r="AI2055" s="134" t="str">
        <f t="shared" si="62"/>
        <v xml:space="preserve">
浦河郡浦河町築地２丁目１番２号</v>
      </c>
      <c r="AJ2055" s="134" t="str">
        <f t="shared" si="63"/>
        <v>〒057－0024</v>
      </c>
      <c r="AK2055" s="134" t="s">
        <v>7414</v>
      </c>
      <c r="AO2055" s="142" t="s">
        <v>5624</v>
      </c>
      <c r="AP2055" s="134" t="str" cm="1">
        <f t="array" ref="AP2055:AR2055">_xlfn.TEXTSPLIT(AO2055,CHAR(10))</f>
        <v>( 訪ベⅠ１ )第    275 号</v>
      </c>
      <c r="AQ2055" s="134" t="str">
        <v>( 訪ベⅠ１注 )第    288 号</v>
      </c>
      <c r="AR2055" s="134" t="str">
        <v>( 訪看41 )第    312 号</v>
      </c>
      <c r="BM2055" s="134" t="s">
        <v>14813</v>
      </c>
      <c r="BN2055" s="134" t="s">
        <v>14814</v>
      </c>
      <c r="BO2055" s="134" t="s">
        <v>14815</v>
      </c>
    </row>
    <row r="2056" spans="1:75" ht="57" customHeight="1" thickBot="1">
      <c r="A2056" s="133"/>
      <c r="B2056" s="184"/>
      <c r="C2056" s="140" t="s">
        <v>5626</v>
      </c>
      <c r="D2056" s="184"/>
      <c r="E2056" s="174" t="s">
        <v>5627</v>
      </c>
      <c r="F2056" s="174"/>
      <c r="G2056" s="184"/>
      <c r="H2056" s="175" t="s">
        <v>5628</v>
      </c>
      <c r="I2056" s="175"/>
      <c r="J2056" s="184"/>
      <c r="K2056" s="175" t="s">
        <v>5629</v>
      </c>
      <c r="L2056" s="175"/>
      <c r="M2056" s="184"/>
      <c r="N2056" s="182" t="s">
        <v>5630</v>
      </c>
      <c r="O2056" s="182"/>
      <c r="P2056" s="184"/>
      <c r="Q2056" s="141" t="s">
        <v>5631</v>
      </c>
      <c r="R2056" s="184"/>
      <c r="S2056" s="173" t="s">
        <v>5632</v>
      </c>
      <c r="T2056" s="173"/>
      <c r="U2056" s="173"/>
      <c r="V2056" s="173"/>
      <c r="W2056" s="184"/>
      <c r="X2056" s="133"/>
      <c r="Y2056" s="133"/>
      <c r="AB2056" s="134" t="s">
        <v>9853</v>
      </c>
      <c r="AC2056" s="146" t="str" cm="1">
        <f t="array" ref="AC2056:AD2056">_xlfn.TEXTSPLIT(H2056,CHAR(10))</f>
        <v>合同会社　ｍａｒｕｆｕｋｕ</v>
      </c>
      <c r="AD2056" s="146" t="str">
        <v>訪問看護ステーションまる福</v>
      </c>
      <c r="AE2056" s="146" t="s">
        <v>8864</v>
      </c>
      <c r="AF2056" s="134" t="s">
        <v>8865</v>
      </c>
      <c r="AG2056" s="134" t="str" cm="1">
        <f t="array" ref="AG2056">_xlfn.TEXTJOIN(",",TRUE,_xlfn._xlws.FILTER(市町村コード!$B$2:$B$186,ISNUMBER(SEARCH(市町村コード!$B$2:$B$186,K2056))))</f>
        <v>浦河町</v>
      </c>
      <c r="AH2056" s="134" t="s">
        <v>6859</v>
      </c>
      <c r="AI2056" s="134" t="str">
        <f t="shared" si="62"/>
        <v xml:space="preserve">
浦河郡浦河町緑町１２２番地</v>
      </c>
      <c r="AJ2056" s="134" t="str">
        <f t="shared" si="63"/>
        <v>〒057－0025</v>
      </c>
      <c r="AK2056" s="134" t="s">
        <v>7416</v>
      </c>
      <c r="AO2056" s="142" t="s">
        <v>5631</v>
      </c>
      <c r="AP2056" s="134" t="str" cm="1">
        <f t="array" ref="AP2056:AU2056">_xlfn.TEXTSPLIT(AO2056,CHAR(10))</f>
        <v>( 訪看10 )第    820 号</v>
      </c>
      <c r="AQ2056" s="134" t="str">
        <v>( 訪看23 )第   1200 号</v>
      </c>
      <c r="AR2056" s="134" t="str">
        <v>( 訪看24 )第   1150 号</v>
      </c>
      <c r="AS2056" s="134" t="str">
        <v>( 訪看25 )第   1237 号</v>
      </c>
      <c r="AT2056" s="134" t="str">
        <v>( 訪看27 )第    490 号</v>
      </c>
      <c r="AU2056" s="134" t="str">
        <v>( 訪看28 )第    322 号</v>
      </c>
      <c r="BM2056" s="134" t="s">
        <v>14816</v>
      </c>
      <c r="BN2056" s="134" t="s">
        <v>14817</v>
      </c>
      <c r="BO2056" s="134" t="s">
        <v>14818</v>
      </c>
      <c r="BP2056" s="134" t="s">
        <v>14819</v>
      </c>
      <c r="BQ2056" s="134" t="s">
        <v>14820</v>
      </c>
      <c r="BR2056" s="134" t="s">
        <v>14821</v>
      </c>
    </row>
    <row r="2057" spans="1:75" ht="45.95" customHeight="1" thickBot="1">
      <c r="A2057" s="133"/>
      <c r="B2057" s="184"/>
      <c r="C2057" s="140" t="s">
        <v>5633</v>
      </c>
      <c r="D2057" s="184"/>
      <c r="E2057" s="174" t="s">
        <v>5634</v>
      </c>
      <c r="F2057" s="174"/>
      <c r="G2057" s="184"/>
      <c r="H2057" s="175" t="s">
        <v>5635</v>
      </c>
      <c r="I2057" s="175"/>
      <c r="J2057" s="184"/>
      <c r="K2057" s="175" t="s">
        <v>5636</v>
      </c>
      <c r="L2057" s="175"/>
      <c r="M2057" s="184"/>
      <c r="N2057" s="182" t="s">
        <v>5637</v>
      </c>
      <c r="O2057" s="182"/>
      <c r="P2057" s="184"/>
      <c r="Q2057" s="141" t="s">
        <v>5638</v>
      </c>
      <c r="R2057" s="184"/>
      <c r="S2057" s="173" t="s">
        <v>5639</v>
      </c>
      <c r="T2057" s="173"/>
      <c r="U2057" s="173"/>
      <c r="V2057" s="173"/>
      <c r="W2057" s="184"/>
      <c r="X2057" s="133"/>
      <c r="Y2057" s="133"/>
      <c r="AB2057" s="134" t="s">
        <v>9854</v>
      </c>
      <c r="AC2057" s="146" t="str" cm="1">
        <f t="array" ref="AC2057:AD2057">_xlfn.TEXTSPLIT(H2057,CHAR(10))</f>
        <v>新ひだか町</v>
      </c>
      <c r="AD2057" s="146" t="str">
        <v>新ひだか町立三石訪問看護ステーション</v>
      </c>
      <c r="AE2057" s="146" t="s">
        <v>6862</v>
      </c>
      <c r="AF2057" s="134" t="s">
        <v>8866</v>
      </c>
      <c r="AG2057" s="134" t="str" cm="1">
        <f t="array" ref="AG2057">_xlfn.TEXTJOIN(",",TRUE,_xlfn._xlws.FILTER(市町村コード!$B$2:$B$186,ISNUMBER(SEARCH(市町村コード!$B$2:$B$186,K2057))))</f>
        <v>新ひだか町</v>
      </c>
      <c r="AH2057" s="134" t="s">
        <v>6862</v>
      </c>
      <c r="AI2057" s="134" t="str">
        <f t="shared" ref="AI2057:AI2120" si="64">MID(K2057,10,300)</f>
        <v xml:space="preserve">
日高郡新ひだか町三石本町２１４番地</v>
      </c>
      <c r="AJ2057" s="134" t="str">
        <f t="shared" ref="AJ2057:AJ2120" si="65">LEFT(K2057,9)</f>
        <v>〒059－3108</v>
      </c>
      <c r="AK2057" s="134" t="s">
        <v>7417</v>
      </c>
      <c r="AO2057" s="142" t="s">
        <v>5638</v>
      </c>
      <c r="AP2057" s="134" t="str" cm="1">
        <f t="array" ref="AP2057:AQ2057">_xlfn.TEXTSPLIT(AO2057,CHAR(10))</f>
        <v>( 訪ベⅠ１ )第    640 号</v>
      </c>
      <c r="AQ2057" s="134" t="str">
        <v>( 訪看41 )第    491 号</v>
      </c>
      <c r="BM2057" s="134" t="s">
        <v>14822</v>
      </c>
      <c r="BN2057" s="134" t="s">
        <v>14823</v>
      </c>
    </row>
    <row r="2058" spans="1:75" ht="42" customHeight="1" thickBot="1">
      <c r="A2058" s="133"/>
      <c r="B2058" s="184"/>
      <c r="C2058" s="133"/>
      <c r="D2058" s="184"/>
      <c r="E2058" s="133"/>
      <c r="F2058" s="133"/>
      <c r="G2058" s="184"/>
      <c r="H2058" s="133"/>
      <c r="I2058" s="133"/>
      <c r="J2058" s="184"/>
      <c r="K2058" s="133"/>
      <c r="L2058" s="133"/>
      <c r="M2058" s="184"/>
      <c r="N2058" s="133"/>
      <c r="O2058" s="133"/>
      <c r="P2058" s="184"/>
      <c r="Q2058" s="133"/>
      <c r="R2058" s="184"/>
      <c r="S2058" s="133"/>
      <c r="T2058" s="133"/>
      <c r="U2058" s="133"/>
      <c r="V2058" s="133"/>
      <c r="W2058" s="184"/>
      <c r="X2058" s="133"/>
      <c r="Y2058" s="133"/>
      <c r="AB2058" s="134" t="s">
        <v>6911</v>
      </c>
      <c r="AC2058" s="146" t="e" cm="1">
        <f t="array" ref="AC2058">_xlfn.TEXTSPLIT(H2058,CHAR(10))</f>
        <v>#VALUE!</v>
      </c>
      <c r="AD2058" s="146"/>
      <c r="AE2058" s="146" t="e">
        <v>#VALUE!</v>
      </c>
      <c r="AG2058" s="134" t="e" cm="1" vm="1">
        <f t="array" ref="AG2058">_xlfn.TEXTJOIN(",",TRUE,_xlfn._xlws.FILTER(市町村コード!$B$2:$B$186,ISNUMBER(SEARCH(市町村コード!$B$2:$B$186,K2058))))</f>
        <v>#VALUE!</v>
      </c>
      <c r="AH2058" s="134" t="e" vm="1">
        <v>#VALUE!</v>
      </c>
      <c r="AI2058" s="134" t="str">
        <f t="shared" si="64"/>
        <v/>
      </c>
      <c r="AJ2058" s="134" t="str">
        <f t="shared" si="65"/>
        <v/>
      </c>
      <c r="AK2058" s="134" t="s">
        <v>6911</v>
      </c>
      <c r="AO2058" s="133"/>
      <c r="AP2058" s="134" t="e" cm="1">
        <f t="array" ref="AP2058">_xlfn.TEXTSPLIT(AO2058,CHAR(10))</f>
        <v>#VALUE!</v>
      </c>
      <c r="BM2058" s="134" t="e">
        <v>#VALUE!</v>
      </c>
    </row>
    <row r="2059" spans="1:75" ht="0.95" customHeight="1">
      <c r="A2059" s="133"/>
      <c r="B2059" s="183"/>
      <c r="C2059" s="183"/>
      <c r="D2059" s="183"/>
      <c r="E2059" s="183"/>
      <c r="F2059" s="183"/>
      <c r="G2059" s="183"/>
      <c r="H2059" s="183"/>
      <c r="I2059" s="183"/>
      <c r="J2059" s="183"/>
      <c r="K2059" s="183"/>
      <c r="L2059" s="183"/>
      <c r="M2059" s="183"/>
      <c r="N2059" s="183"/>
      <c r="O2059" s="183"/>
      <c r="P2059" s="183"/>
      <c r="Q2059" s="183"/>
      <c r="R2059" s="183"/>
      <c r="S2059" s="183"/>
      <c r="T2059" s="183"/>
      <c r="U2059" s="183"/>
      <c r="V2059" s="183"/>
      <c r="W2059" s="133"/>
      <c r="X2059" s="133"/>
      <c r="Y2059" s="133"/>
      <c r="AB2059" s="134" t="s">
        <v>6911</v>
      </c>
      <c r="AC2059" s="146" t="e" cm="1">
        <f t="array" ref="AC2059">_xlfn.TEXTSPLIT(H2059,CHAR(10))</f>
        <v>#VALUE!</v>
      </c>
      <c r="AD2059" s="146"/>
      <c r="AE2059" s="146" t="e">
        <v>#VALUE!</v>
      </c>
      <c r="AG2059" s="134" t="e" cm="1" vm="1">
        <f t="array" ref="AG2059">_xlfn.TEXTJOIN(",",TRUE,_xlfn._xlws.FILTER(市町村コード!$B$2:$B$186,ISNUMBER(SEARCH(市町村コード!$B$2:$B$186,K2059))))</f>
        <v>#VALUE!</v>
      </c>
      <c r="AH2059" s="134" t="e" vm="1">
        <v>#VALUE!</v>
      </c>
      <c r="AI2059" s="134" t="str">
        <f t="shared" si="64"/>
        <v/>
      </c>
      <c r="AJ2059" s="134" t="str">
        <f t="shared" si="65"/>
        <v/>
      </c>
      <c r="AK2059" s="134" t="s">
        <v>6911</v>
      </c>
      <c r="AP2059" s="134" t="e" cm="1">
        <f t="array" ref="AP2059">_xlfn.TEXTSPLIT(AO2059,CHAR(10))</f>
        <v>#VALUE!</v>
      </c>
      <c r="BM2059" s="134" t="e">
        <v>#VALUE!</v>
      </c>
    </row>
    <row r="2060" spans="1:75" ht="60" customHeight="1">
      <c r="A2060" s="133"/>
      <c r="B2060" s="133"/>
      <c r="C2060" s="133"/>
      <c r="D2060" s="133"/>
      <c r="E2060" s="133"/>
      <c r="F2060" s="133"/>
      <c r="G2060" s="133"/>
      <c r="H2060" s="133"/>
      <c r="I2060" s="133"/>
      <c r="J2060" s="133"/>
      <c r="K2060" s="133"/>
      <c r="L2060" s="133"/>
      <c r="M2060" s="133"/>
      <c r="N2060" s="133"/>
      <c r="O2060" s="133"/>
      <c r="P2060" s="133"/>
      <c r="Q2060" s="133"/>
      <c r="R2060" s="133"/>
      <c r="S2060" s="133"/>
      <c r="T2060" s="133"/>
      <c r="U2060" s="133"/>
      <c r="V2060" s="133"/>
      <c r="W2060" s="133"/>
      <c r="X2060" s="133"/>
      <c r="Y2060" s="133"/>
      <c r="AB2060" s="134" t="s">
        <v>6911</v>
      </c>
      <c r="AC2060" s="146" t="e" cm="1">
        <f t="array" ref="AC2060">_xlfn.TEXTSPLIT(H2060,CHAR(10))</f>
        <v>#VALUE!</v>
      </c>
      <c r="AD2060" s="146"/>
      <c r="AE2060" s="146" t="e">
        <v>#VALUE!</v>
      </c>
      <c r="AG2060" s="134" t="e" cm="1" vm="1">
        <f t="array" ref="AG2060">_xlfn.TEXTJOIN(",",TRUE,_xlfn._xlws.FILTER(市町村コード!$B$2:$B$186,ISNUMBER(SEARCH(市町村コード!$B$2:$B$186,K2060))))</f>
        <v>#VALUE!</v>
      </c>
      <c r="AH2060" s="134" t="e" vm="1">
        <v>#VALUE!</v>
      </c>
      <c r="AI2060" s="134" t="str">
        <f t="shared" si="64"/>
        <v/>
      </c>
      <c r="AJ2060" s="134" t="str">
        <f t="shared" si="65"/>
        <v/>
      </c>
      <c r="AK2060" s="134" t="s">
        <v>6911</v>
      </c>
      <c r="AO2060" s="133"/>
      <c r="AP2060" s="134" t="e" cm="1">
        <f t="array" ref="AP2060">_xlfn.TEXTSPLIT(AO2060,CHAR(10))</f>
        <v>#VALUE!</v>
      </c>
      <c r="BM2060" s="134" t="e">
        <v>#VALUE!</v>
      </c>
    </row>
    <row r="2061" spans="1:75" ht="12" customHeight="1">
      <c r="A2061" s="133"/>
      <c r="B2061" s="133"/>
      <c r="C2061" s="133"/>
      <c r="D2061" s="133"/>
      <c r="E2061" s="133"/>
      <c r="F2061" s="133"/>
      <c r="G2061" s="133"/>
      <c r="H2061" s="133"/>
      <c r="I2061" s="133"/>
      <c r="J2061" s="133"/>
      <c r="K2061" s="133"/>
      <c r="L2061" s="133"/>
      <c r="M2061" s="133"/>
      <c r="N2061" s="133"/>
      <c r="O2061" s="133"/>
      <c r="P2061" s="133"/>
      <c r="Q2061" s="133"/>
      <c r="R2061" s="133"/>
      <c r="S2061" s="133"/>
      <c r="T2061" s="133"/>
      <c r="U2061" s="133"/>
      <c r="V2061" s="133"/>
      <c r="W2061" s="133"/>
      <c r="X2061" s="133"/>
      <c r="Y2061" s="133"/>
      <c r="AB2061" s="134" t="s">
        <v>6911</v>
      </c>
      <c r="AC2061" s="146" t="e" cm="1">
        <f t="array" ref="AC2061">_xlfn.TEXTSPLIT(H2061,CHAR(10))</f>
        <v>#VALUE!</v>
      </c>
      <c r="AD2061" s="146"/>
      <c r="AE2061" s="146" t="e">
        <v>#VALUE!</v>
      </c>
      <c r="AG2061" s="134" t="e" cm="1" vm="1">
        <f t="array" ref="AG2061">_xlfn.TEXTJOIN(",",TRUE,_xlfn._xlws.FILTER(市町村コード!$B$2:$B$186,ISNUMBER(SEARCH(市町村コード!$B$2:$B$186,K2061))))</f>
        <v>#VALUE!</v>
      </c>
      <c r="AH2061" s="134" t="e" vm="1">
        <v>#VALUE!</v>
      </c>
      <c r="AI2061" s="134" t="str">
        <f t="shared" si="64"/>
        <v/>
      </c>
      <c r="AJ2061" s="134" t="str">
        <f t="shared" si="65"/>
        <v/>
      </c>
      <c r="AK2061" s="134" t="s">
        <v>6911</v>
      </c>
      <c r="AO2061" s="133"/>
      <c r="AP2061" s="134" t="e" cm="1">
        <f t="array" ref="AP2061">_xlfn.TEXTSPLIT(AO2061,CHAR(10))</f>
        <v>#VALUE!</v>
      </c>
      <c r="BM2061" s="134" t="e">
        <v>#VALUE!</v>
      </c>
    </row>
    <row r="2062" spans="1:75" ht="8.1" customHeight="1">
      <c r="A2062" s="133"/>
      <c r="B2062" s="133"/>
      <c r="C2062" s="133"/>
      <c r="D2062" s="133"/>
      <c r="E2062" s="133"/>
      <c r="F2062" s="133"/>
      <c r="G2062" s="133"/>
      <c r="H2062" s="133"/>
      <c r="I2062" s="178" t="s">
        <v>476</v>
      </c>
      <c r="J2062" s="178"/>
      <c r="K2062" s="178"/>
      <c r="L2062" s="133"/>
      <c r="M2062" s="133"/>
      <c r="N2062" s="133"/>
      <c r="O2062" s="133"/>
      <c r="P2062" s="133"/>
      <c r="Q2062" s="133"/>
      <c r="R2062" s="133"/>
      <c r="S2062" s="133"/>
      <c r="T2062" s="133"/>
      <c r="U2062" s="133"/>
      <c r="V2062" s="133"/>
      <c r="W2062" s="133"/>
      <c r="X2062" s="133"/>
      <c r="Y2062" s="133"/>
      <c r="AB2062" s="134" t="s">
        <v>6911</v>
      </c>
      <c r="AC2062" s="146" t="e" cm="1">
        <f t="array" ref="AC2062">_xlfn.TEXTSPLIT(H2062,CHAR(10))</f>
        <v>#VALUE!</v>
      </c>
      <c r="AD2062" s="146"/>
      <c r="AE2062" s="146" t="e">
        <v>#VALUE!</v>
      </c>
      <c r="AG2062" s="134" t="e" cm="1" vm="1">
        <f t="array" ref="AG2062">_xlfn.TEXTJOIN(",",TRUE,_xlfn._xlws.FILTER(市町村コード!$B$2:$B$186,ISNUMBER(SEARCH(市町村コード!$B$2:$B$186,K2062))))</f>
        <v>#VALUE!</v>
      </c>
      <c r="AH2062" s="134" t="e" vm="1">
        <v>#VALUE!</v>
      </c>
      <c r="AI2062" s="134" t="str">
        <f t="shared" si="64"/>
        <v/>
      </c>
      <c r="AJ2062" s="134" t="str">
        <f t="shared" si="65"/>
        <v/>
      </c>
      <c r="AK2062" s="134" t="s">
        <v>6911</v>
      </c>
      <c r="AO2062" s="133"/>
      <c r="AP2062" s="134" t="e" cm="1">
        <f t="array" ref="AP2062">_xlfn.TEXTSPLIT(AO2062,CHAR(10))</f>
        <v>#VALUE!</v>
      </c>
      <c r="BM2062" s="134" t="e">
        <v>#VALUE!</v>
      </c>
    </row>
    <row r="2063" spans="1:75" ht="12" customHeight="1">
      <c r="A2063" s="133"/>
      <c r="B2063" s="179"/>
      <c r="C2063" s="179"/>
      <c r="D2063" s="179"/>
      <c r="E2063" s="179"/>
      <c r="F2063" s="133"/>
      <c r="G2063" s="133"/>
      <c r="H2063" s="133"/>
      <c r="I2063" s="178"/>
      <c r="J2063" s="178"/>
      <c r="K2063" s="178"/>
      <c r="L2063" s="133"/>
      <c r="M2063" s="133"/>
      <c r="N2063" s="133"/>
      <c r="O2063" s="133"/>
      <c r="P2063" s="133"/>
      <c r="Q2063" s="133"/>
      <c r="R2063" s="133"/>
      <c r="S2063" s="133"/>
      <c r="T2063" s="133"/>
      <c r="U2063" s="133"/>
      <c r="V2063" s="133"/>
      <c r="W2063" s="133"/>
      <c r="X2063" s="133"/>
      <c r="Y2063" s="133"/>
      <c r="AB2063" s="134" t="s">
        <v>6911</v>
      </c>
      <c r="AC2063" s="146" t="e" cm="1">
        <f t="array" ref="AC2063">_xlfn.TEXTSPLIT(H2063,CHAR(10))</f>
        <v>#VALUE!</v>
      </c>
      <c r="AD2063" s="146"/>
      <c r="AE2063" s="146" t="e">
        <v>#VALUE!</v>
      </c>
      <c r="AG2063" s="134" t="e" cm="1" vm="1">
        <f t="array" ref="AG2063">_xlfn.TEXTJOIN(",",TRUE,_xlfn._xlws.FILTER(市町村コード!$B$2:$B$186,ISNUMBER(SEARCH(市町村コード!$B$2:$B$186,K2063))))</f>
        <v>#VALUE!</v>
      </c>
      <c r="AH2063" s="134" t="e" vm="1">
        <v>#VALUE!</v>
      </c>
      <c r="AI2063" s="134" t="str">
        <f t="shared" si="64"/>
        <v/>
      </c>
      <c r="AJ2063" s="134" t="str">
        <f t="shared" si="65"/>
        <v/>
      </c>
      <c r="AK2063" s="134" t="s">
        <v>6911</v>
      </c>
      <c r="AO2063" s="133"/>
      <c r="AP2063" s="134" t="e" cm="1">
        <f t="array" ref="AP2063">_xlfn.TEXTSPLIT(AO2063,CHAR(10))</f>
        <v>#VALUE!</v>
      </c>
      <c r="BM2063" s="134" t="e">
        <v>#VALUE!</v>
      </c>
    </row>
    <row r="2064" spans="1:75" ht="14.1" customHeight="1">
      <c r="A2064" s="133"/>
      <c r="B2064" s="133"/>
      <c r="C2064" s="180" t="s">
        <v>477</v>
      </c>
      <c r="D2064" s="180"/>
      <c r="E2064" s="180"/>
      <c r="F2064" s="180"/>
      <c r="G2064" s="180"/>
      <c r="H2064" s="180"/>
      <c r="I2064" s="180"/>
      <c r="J2064" s="180"/>
      <c r="K2064" s="180"/>
      <c r="L2064" s="133"/>
      <c r="M2064" s="133"/>
      <c r="N2064" s="133"/>
      <c r="O2064" s="181" t="s">
        <v>478</v>
      </c>
      <c r="P2064" s="181"/>
      <c r="Q2064" s="181"/>
      <c r="R2064" s="181"/>
      <c r="S2064" s="181"/>
      <c r="T2064" s="135" t="s">
        <v>1398</v>
      </c>
      <c r="U2064" s="136" t="s">
        <v>480</v>
      </c>
      <c r="V2064" s="133"/>
      <c r="W2064" s="133"/>
      <c r="X2064" s="133"/>
      <c r="Y2064" s="133"/>
      <c r="AB2064" s="134" t="s">
        <v>6911</v>
      </c>
      <c r="AC2064" s="146" t="e" cm="1">
        <f t="array" ref="AC2064">_xlfn.TEXTSPLIT(H2064,CHAR(10))</f>
        <v>#VALUE!</v>
      </c>
      <c r="AD2064" s="146"/>
      <c r="AE2064" s="146" t="e">
        <v>#VALUE!</v>
      </c>
      <c r="AG2064" s="134" t="e" cm="1" vm="1">
        <f t="array" ref="AG2064">_xlfn.TEXTJOIN(",",TRUE,_xlfn._xlws.FILTER(市町村コード!$B$2:$B$186,ISNUMBER(SEARCH(市町村コード!$B$2:$B$186,K2064))))</f>
        <v>#VALUE!</v>
      </c>
      <c r="AH2064" s="134" t="e" vm="1">
        <v>#VALUE!</v>
      </c>
      <c r="AI2064" s="134" t="str">
        <f t="shared" si="64"/>
        <v/>
      </c>
      <c r="AJ2064" s="134" t="str">
        <f t="shared" si="65"/>
        <v/>
      </c>
      <c r="AK2064" s="134" t="s">
        <v>6911</v>
      </c>
      <c r="AP2064" s="134" t="e" cm="1">
        <f t="array" ref="AP2064">_xlfn.TEXTSPLIT(AO2064,CHAR(10))</f>
        <v>#VALUE!</v>
      </c>
      <c r="BM2064" s="134" t="e">
        <v>#VALUE!</v>
      </c>
    </row>
    <row r="2065" spans="1:74" ht="0.95" customHeight="1" thickBot="1">
      <c r="A2065" s="133"/>
      <c r="B2065" s="133"/>
      <c r="C2065" s="133"/>
      <c r="D2065" s="133"/>
      <c r="E2065" s="133"/>
      <c r="F2065" s="133"/>
      <c r="G2065" s="133"/>
      <c r="H2065" s="133"/>
      <c r="I2065" s="133"/>
      <c r="J2065" s="133"/>
      <c r="K2065" s="133"/>
      <c r="L2065" s="133"/>
      <c r="M2065" s="133"/>
      <c r="N2065" s="133"/>
      <c r="O2065" s="133"/>
      <c r="P2065" s="133"/>
      <c r="Q2065" s="133"/>
      <c r="R2065" s="133"/>
      <c r="S2065" s="133"/>
      <c r="T2065" s="133"/>
      <c r="U2065" s="133"/>
      <c r="V2065" s="133"/>
      <c r="W2065" s="133"/>
      <c r="X2065" s="133"/>
      <c r="Y2065" s="133"/>
      <c r="AB2065" s="134" t="s">
        <v>6911</v>
      </c>
      <c r="AC2065" s="146" t="e" cm="1">
        <f t="array" ref="AC2065">_xlfn.TEXTSPLIT(H2065,CHAR(10))</f>
        <v>#VALUE!</v>
      </c>
      <c r="AD2065" s="146"/>
      <c r="AE2065" s="146" t="e">
        <v>#VALUE!</v>
      </c>
      <c r="AG2065" s="134" t="e" cm="1" vm="1">
        <f t="array" ref="AG2065">_xlfn.TEXTJOIN(",",TRUE,_xlfn._xlws.FILTER(市町村コード!$B$2:$B$186,ISNUMBER(SEARCH(市町村コード!$B$2:$B$186,K2065))))</f>
        <v>#VALUE!</v>
      </c>
      <c r="AH2065" s="134" t="e" vm="1">
        <v>#VALUE!</v>
      </c>
      <c r="AI2065" s="134" t="str">
        <f t="shared" si="64"/>
        <v/>
      </c>
      <c r="AJ2065" s="134" t="str">
        <f t="shared" si="65"/>
        <v/>
      </c>
      <c r="AK2065" s="134" t="s">
        <v>6911</v>
      </c>
      <c r="AO2065" s="133"/>
      <c r="AP2065" s="134" t="e" cm="1">
        <f t="array" ref="AP2065">_xlfn.TEXTSPLIT(AO2065,CHAR(10))</f>
        <v>#VALUE!</v>
      </c>
      <c r="BM2065" s="134" t="e">
        <v>#VALUE!</v>
      </c>
    </row>
    <row r="2066" spans="1:74" ht="0.95" customHeight="1">
      <c r="A2066" s="133"/>
      <c r="B2066" s="176"/>
      <c r="C2066" s="176"/>
      <c r="D2066" s="176"/>
      <c r="E2066" s="176"/>
      <c r="F2066" s="176"/>
      <c r="G2066" s="176"/>
      <c r="H2066" s="176"/>
      <c r="I2066" s="176"/>
      <c r="J2066" s="176"/>
      <c r="K2066" s="176"/>
      <c r="L2066" s="176"/>
      <c r="M2066" s="176"/>
      <c r="N2066" s="176"/>
      <c r="O2066" s="176"/>
      <c r="P2066" s="176"/>
      <c r="Q2066" s="176"/>
      <c r="R2066" s="176"/>
      <c r="S2066" s="176"/>
      <c r="T2066" s="176"/>
      <c r="U2066" s="176"/>
      <c r="V2066" s="176"/>
      <c r="W2066" s="176"/>
      <c r="X2066" s="133"/>
      <c r="Y2066" s="133"/>
      <c r="AB2066" s="134" t="s">
        <v>6911</v>
      </c>
      <c r="AC2066" s="146" t="e" cm="1">
        <f t="array" ref="AC2066">_xlfn.TEXTSPLIT(H2066,CHAR(10))</f>
        <v>#VALUE!</v>
      </c>
      <c r="AD2066" s="146"/>
      <c r="AE2066" s="146" t="e">
        <v>#VALUE!</v>
      </c>
      <c r="AG2066" s="134" t="e" cm="1" vm="1">
        <f t="array" ref="AG2066">_xlfn.TEXTJOIN(",",TRUE,_xlfn._xlws.FILTER(市町村コード!$B$2:$B$186,ISNUMBER(SEARCH(市町村コード!$B$2:$B$186,K2066))))</f>
        <v>#VALUE!</v>
      </c>
      <c r="AH2066" s="134" t="e" vm="1">
        <v>#VALUE!</v>
      </c>
      <c r="AI2066" s="134" t="str">
        <f t="shared" si="64"/>
        <v/>
      </c>
      <c r="AJ2066" s="134" t="str">
        <f t="shared" si="65"/>
        <v/>
      </c>
      <c r="AK2066" s="134" t="s">
        <v>6911</v>
      </c>
      <c r="AP2066" s="134" t="e" cm="1">
        <f t="array" ref="AP2066">_xlfn.TEXTSPLIT(AO2066,CHAR(10))</f>
        <v>#VALUE!</v>
      </c>
      <c r="BM2066" s="134" t="e">
        <v>#VALUE!</v>
      </c>
    </row>
    <row r="2067" spans="1:74" ht="15.95" customHeight="1" thickBot="1">
      <c r="A2067" s="133"/>
      <c r="B2067" s="137"/>
      <c r="C2067" s="138" t="s">
        <v>481</v>
      </c>
      <c r="D2067" s="137"/>
      <c r="E2067" s="177" t="s">
        <v>482</v>
      </c>
      <c r="F2067" s="177"/>
      <c r="G2067" s="137"/>
      <c r="H2067" s="177" t="s">
        <v>483</v>
      </c>
      <c r="I2067" s="177"/>
      <c r="J2067" s="137"/>
      <c r="K2067" s="177" t="s">
        <v>484</v>
      </c>
      <c r="L2067" s="177"/>
      <c r="M2067" s="137"/>
      <c r="N2067" s="177" t="s">
        <v>485</v>
      </c>
      <c r="O2067" s="177"/>
      <c r="P2067" s="137"/>
      <c r="Q2067" s="139" t="s">
        <v>486</v>
      </c>
      <c r="R2067" s="137"/>
      <c r="S2067" s="177" t="s">
        <v>487</v>
      </c>
      <c r="T2067" s="177"/>
      <c r="U2067" s="177"/>
      <c r="V2067" s="177"/>
      <c r="W2067" s="137"/>
      <c r="X2067" s="133"/>
      <c r="Y2067" s="133"/>
      <c r="AB2067" s="134" t="s">
        <v>482</v>
      </c>
      <c r="AC2067" s="146" t="str" cm="1">
        <f t="array" ref="AC2067">_xlfn.TEXTSPLIT(H2067,CHAR(10))</f>
        <v>事業者名/事業所名</v>
      </c>
      <c r="AD2067" s="146"/>
      <c r="AE2067" s="146" t="s">
        <v>483</v>
      </c>
      <c r="AG2067" s="134" t="e" cm="1" vm="1">
        <f t="array" ref="AG2067">_xlfn.TEXTJOIN(",",TRUE,_xlfn._xlws.FILTER(市町村コード!$B$2:$B$186,ISNUMBER(SEARCH(市町村コード!$B$2:$B$186,K2067))))</f>
        <v>#VALUE!</v>
      </c>
      <c r="AH2067" s="134" t="e" vm="1">
        <v>#VALUE!</v>
      </c>
      <c r="AI2067" s="134" t="str">
        <f t="shared" si="64"/>
        <v/>
      </c>
      <c r="AJ2067" s="134" t="str">
        <f t="shared" si="65"/>
        <v>事業所所在地</v>
      </c>
      <c r="AK2067" s="134" t="s">
        <v>484</v>
      </c>
      <c r="AO2067" s="139" t="s">
        <v>486</v>
      </c>
      <c r="AP2067" s="134" t="str" cm="1">
        <f t="array" ref="AP2067">_xlfn.TEXTSPLIT(AO2067,CHAR(10))</f>
        <v>受理番号</v>
      </c>
      <c r="BM2067" s="134" t="s">
        <v>486</v>
      </c>
    </row>
    <row r="2068" spans="1:74" ht="111" customHeight="1" thickBot="1">
      <c r="A2068" s="133"/>
      <c r="B2068" s="184"/>
      <c r="C2068" s="140" t="s">
        <v>5640</v>
      </c>
      <c r="D2068" s="184"/>
      <c r="E2068" s="174" t="s">
        <v>5641</v>
      </c>
      <c r="F2068" s="174"/>
      <c r="G2068" s="184"/>
      <c r="H2068" s="175" t="s">
        <v>5642</v>
      </c>
      <c r="I2068" s="175"/>
      <c r="J2068" s="184"/>
      <c r="K2068" s="175" t="s">
        <v>5643</v>
      </c>
      <c r="L2068" s="175"/>
      <c r="M2068" s="184"/>
      <c r="N2068" s="182" t="s">
        <v>5644</v>
      </c>
      <c r="O2068" s="182"/>
      <c r="P2068" s="184"/>
      <c r="Q2068" s="141" t="s">
        <v>5645</v>
      </c>
      <c r="R2068" s="184"/>
      <c r="S2068" s="173" t="s">
        <v>5646</v>
      </c>
      <c r="T2068" s="173"/>
      <c r="U2068" s="173"/>
      <c r="V2068" s="173"/>
      <c r="W2068" s="184"/>
      <c r="X2068" s="133"/>
      <c r="Y2068" s="133"/>
      <c r="AB2068" s="134" t="s">
        <v>9855</v>
      </c>
      <c r="AC2068" s="146" t="str" cm="1">
        <f t="array" ref="AC2068:AD2068">_xlfn.TEXTSPLIT(H2068,CHAR(10))</f>
        <v>社会医療法人　孝仁会</v>
      </c>
      <c r="AD2068" s="146" t="str">
        <v>訪問看護ステーションはまなす</v>
      </c>
      <c r="AE2068" s="146" t="s">
        <v>8867</v>
      </c>
      <c r="AF2068" s="134" t="s">
        <v>8868</v>
      </c>
      <c r="AG2068" s="134" t="str" cm="1">
        <f t="array" ref="AG2068">_xlfn.TEXTJOIN(",",TRUE,_xlfn._xlws.FILTER(市町村コード!$B$2:$B$186,ISNUMBER(SEARCH(市町村コード!$B$2:$B$186,K2068))))</f>
        <v>釧路市</v>
      </c>
      <c r="AH2068" s="134" t="s">
        <v>6717</v>
      </c>
      <c r="AI2068" s="134" t="str">
        <f t="shared" si="64"/>
        <v xml:space="preserve">
釧路市星が浦大通３丁目９番２６号</v>
      </c>
      <c r="AJ2068" s="134" t="str">
        <f t="shared" si="65"/>
        <v>〒084－0912</v>
      </c>
      <c r="AK2068" s="134" t="s">
        <v>7418</v>
      </c>
      <c r="AO2068" s="142" t="s">
        <v>5645</v>
      </c>
      <c r="AP2068" s="134" t="str" cm="1">
        <f t="array" ref="AP2068:AY2068">_xlfn.TEXTSPLIT(AO2068,CHAR(10))</f>
        <v>( 訪看23 )第     95 号</v>
      </c>
      <c r="AQ2068" s="134" t="str">
        <v>( 訪看25 )第     90 号</v>
      </c>
      <c r="AR2068" s="134" t="str">
        <v>( 訪看32 )第     36 号</v>
      </c>
      <c r="AS2068" s="134" t="str">
        <v>( 訪看33 )第      1 号</v>
      </c>
      <c r="AT2068" s="134" t="str">
        <v>( 訪看34 )第    385 号</v>
      </c>
      <c r="AU2068" s="134" t="str">
        <v>( 訪看35 )第      2 号</v>
      </c>
      <c r="AV2068" s="134" t="str">
        <v>( 訪看37 )第      1 号</v>
      </c>
      <c r="AW2068" s="134" t="str">
        <v>( 訪ベⅠ１ )第    169 号</v>
      </c>
      <c r="AX2068" s="134" t="str">
        <v>( 訪ベⅠ１注 )第     24 号</v>
      </c>
      <c r="AY2068" s="134" t="str">
        <v>( 訪看40 )第    542 号</v>
      </c>
      <c r="BM2068" s="134" t="s">
        <v>14824</v>
      </c>
      <c r="BN2068" s="134" t="s">
        <v>14825</v>
      </c>
      <c r="BO2068" s="134" t="s">
        <v>14826</v>
      </c>
      <c r="BP2068" s="134" t="s">
        <v>14827</v>
      </c>
      <c r="BQ2068" s="134" t="s">
        <v>14828</v>
      </c>
      <c r="BR2068" s="134" t="s">
        <v>14829</v>
      </c>
      <c r="BS2068" s="134" t="s">
        <v>14830</v>
      </c>
      <c r="BT2068" s="134" t="s">
        <v>14831</v>
      </c>
      <c r="BU2068" s="134" t="s">
        <v>14832</v>
      </c>
      <c r="BV2068" s="134" t="s">
        <v>14833</v>
      </c>
    </row>
    <row r="2069" spans="1:74" ht="111" customHeight="1" thickBot="1">
      <c r="A2069" s="133"/>
      <c r="B2069" s="184"/>
      <c r="C2069" s="140" t="s">
        <v>5647</v>
      </c>
      <c r="D2069" s="184"/>
      <c r="E2069" s="174" t="s">
        <v>5648</v>
      </c>
      <c r="F2069" s="174"/>
      <c r="G2069" s="184"/>
      <c r="H2069" s="175" t="s">
        <v>5649</v>
      </c>
      <c r="I2069" s="175"/>
      <c r="J2069" s="184"/>
      <c r="K2069" s="175" t="s">
        <v>5650</v>
      </c>
      <c r="L2069" s="175"/>
      <c r="M2069" s="184"/>
      <c r="N2069" s="182" t="s">
        <v>5651</v>
      </c>
      <c r="O2069" s="182"/>
      <c r="P2069" s="184"/>
      <c r="Q2069" s="141" t="s">
        <v>5652</v>
      </c>
      <c r="R2069" s="184"/>
      <c r="S2069" s="173" t="s">
        <v>5653</v>
      </c>
      <c r="T2069" s="173"/>
      <c r="U2069" s="173"/>
      <c r="V2069" s="173"/>
      <c r="W2069" s="184"/>
      <c r="X2069" s="133"/>
      <c r="Y2069" s="133"/>
      <c r="AB2069" s="134" t="s">
        <v>9856</v>
      </c>
      <c r="AC2069" s="146" t="str" cm="1">
        <f t="array" ref="AC2069:AD2069">_xlfn.TEXTSPLIT(H2069,CHAR(10))</f>
        <v>日本赤十字社</v>
      </c>
      <c r="AD2069" s="146" t="str">
        <v>釧路赤十字訪問看護ステーション</v>
      </c>
      <c r="AE2069" s="146" t="s">
        <v>8626</v>
      </c>
      <c r="AF2069" s="134" t="s">
        <v>8869</v>
      </c>
      <c r="AG2069" s="134" t="str" cm="1">
        <f t="array" ref="AG2069">_xlfn.TEXTJOIN(",",TRUE,_xlfn._xlws.FILTER(市町村コード!$B$2:$B$186,ISNUMBER(SEARCH(市町村コード!$B$2:$B$186,K2069))))</f>
        <v>釧路市</v>
      </c>
      <c r="AH2069" s="134" t="s">
        <v>6717</v>
      </c>
      <c r="AI2069" s="134" t="str">
        <f t="shared" si="64"/>
        <v xml:space="preserve">
釧路市新栄町２１番１４号</v>
      </c>
      <c r="AJ2069" s="134" t="str">
        <f t="shared" si="65"/>
        <v>〒085－0032</v>
      </c>
      <c r="AK2069" s="134" t="s">
        <v>7419</v>
      </c>
      <c r="AO2069" s="142" t="s">
        <v>5652</v>
      </c>
      <c r="AP2069" s="134" t="str" cm="1">
        <f t="array" ref="AP2069:AY2069">_xlfn.TEXTSPLIT(AO2069,CHAR(10))</f>
        <v>( 訪看10 )第     84 号</v>
      </c>
      <c r="AQ2069" s="134" t="str">
        <v>( 訪看23 )第    990 号</v>
      </c>
      <c r="AR2069" s="134" t="str">
        <v>( 訪看24 )第    365 号</v>
      </c>
      <c r="AS2069" s="134" t="str">
        <v>( 訪看25 )第    465 号</v>
      </c>
      <c r="AT2069" s="134" t="str">
        <v>( 訪看27 )第    368 号</v>
      </c>
      <c r="AU2069" s="134" t="str">
        <v>( 訪看32 )第     73 号</v>
      </c>
      <c r="AV2069" s="134" t="str">
        <v>( 訪看34 )第    325 号</v>
      </c>
      <c r="AW2069" s="134" t="str">
        <v>( 訪ベⅠ１ )第    171 号</v>
      </c>
      <c r="AX2069" s="134" t="str">
        <v>( 訪ベⅠ１注 )第    260 号</v>
      </c>
      <c r="AY2069" s="134" t="str">
        <v>( 訪看40 )第    207 号</v>
      </c>
      <c r="BM2069" s="134" t="s">
        <v>14834</v>
      </c>
      <c r="BN2069" s="134" t="s">
        <v>14835</v>
      </c>
      <c r="BO2069" s="134" t="s">
        <v>14836</v>
      </c>
      <c r="BP2069" s="134" t="s">
        <v>14837</v>
      </c>
      <c r="BQ2069" s="134" t="s">
        <v>14838</v>
      </c>
      <c r="BR2069" s="134" t="s">
        <v>14839</v>
      </c>
      <c r="BS2069" s="134" t="s">
        <v>14840</v>
      </c>
      <c r="BT2069" s="134" t="s">
        <v>14841</v>
      </c>
      <c r="BU2069" s="134" t="s">
        <v>14842</v>
      </c>
      <c r="BV2069" s="134" t="s">
        <v>14843</v>
      </c>
    </row>
    <row r="2070" spans="1:74" ht="93" customHeight="1" thickBot="1">
      <c r="A2070" s="133"/>
      <c r="B2070" s="184"/>
      <c r="C2070" s="140" t="s">
        <v>5654</v>
      </c>
      <c r="D2070" s="184"/>
      <c r="E2070" s="174" t="s">
        <v>5655</v>
      </c>
      <c r="F2070" s="174"/>
      <c r="G2070" s="184"/>
      <c r="H2070" s="175" t="s">
        <v>5656</v>
      </c>
      <c r="I2070" s="175"/>
      <c r="J2070" s="184"/>
      <c r="K2070" s="175" t="s">
        <v>5657</v>
      </c>
      <c r="L2070" s="175"/>
      <c r="M2070" s="184"/>
      <c r="N2070" s="182" t="s">
        <v>5658</v>
      </c>
      <c r="O2070" s="182"/>
      <c r="P2070" s="184"/>
      <c r="Q2070" s="141" t="s">
        <v>5659</v>
      </c>
      <c r="R2070" s="184"/>
      <c r="S2070" s="173" t="s">
        <v>5660</v>
      </c>
      <c r="T2070" s="173"/>
      <c r="U2070" s="173"/>
      <c r="V2070" s="173"/>
      <c r="W2070" s="184"/>
      <c r="X2070" s="133"/>
      <c r="Y2070" s="133"/>
      <c r="AB2070" s="134" t="s">
        <v>9857</v>
      </c>
      <c r="AC2070" s="146" t="str" cm="1">
        <f t="array" ref="AC2070:AD2070">_xlfn.TEXTSPLIT(H2070,CHAR(10))</f>
        <v>社会医療法人　道東勤労者医療協会</v>
      </c>
      <c r="AD2070" s="146" t="str">
        <v>道東勤医協訪問看護ステーションすこやか</v>
      </c>
      <c r="AE2070" s="146" t="s">
        <v>8870</v>
      </c>
      <c r="AF2070" s="134" t="s">
        <v>8871</v>
      </c>
      <c r="AG2070" s="134" t="str" cm="1">
        <f t="array" ref="AG2070">_xlfn.TEXTJOIN(",",TRUE,_xlfn._xlws.FILTER(市町村コード!$B$2:$B$186,ISNUMBER(SEARCH(市町村コード!$B$2:$B$186,K2070))))</f>
        <v>釧路市</v>
      </c>
      <c r="AH2070" s="134" t="s">
        <v>6717</v>
      </c>
      <c r="AI2070" s="134" t="str">
        <f t="shared" si="64"/>
        <v xml:space="preserve">
釧路市治水町３番１４号</v>
      </c>
      <c r="AJ2070" s="134" t="str">
        <f t="shared" si="65"/>
        <v>〒085－0055</v>
      </c>
      <c r="AK2070" s="134" t="s">
        <v>7420</v>
      </c>
      <c r="AO2070" s="142" t="s">
        <v>5659</v>
      </c>
      <c r="AP2070" s="134" t="str" cm="1">
        <f t="array" ref="AP2070:AV2070">_xlfn.TEXTSPLIT(AO2070,CHAR(10))</f>
        <v>( 訪看23 )第    183 号</v>
      </c>
      <c r="AQ2070" s="134" t="str">
        <v>( 訪看25 )第    193 号</v>
      </c>
      <c r="AR2070" s="134" t="str">
        <v>( 訪看機２ )第     59 号</v>
      </c>
      <c r="AS2070" s="134" t="str">
        <v>( 訪看34 )第      6 号</v>
      </c>
      <c r="AT2070" s="134" t="str">
        <v>( 訪ベⅠ１ )第    172 号</v>
      </c>
      <c r="AU2070" s="134" t="str">
        <v>( 訪ベⅠ１注 )第     57 号</v>
      </c>
      <c r="AV2070" s="134" t="str">
        <v>( 訪看40 )第    144 号</v>
      </c>
      <c r="BM2070" s="134" t="s">
        <v>14844</v>
      </c>
      <c r="BN2070" s="134" t="s">
        <v>14845</v>
      </c>
      <c r="BO2070" s="134" t="s">
        <v>14846</v>
      </c>
      <c r="BP2070" s="134" t="s">
        <v>14847</v>
      </c>
      <c r="BQ2070" s="134" t="s">
        <v>14848</v>
      </c>
      <c r="BR2070" s="134" t="s">
        <v>14849</v>
      </c>
      <c r="BS2070" s="134" t="s">
        <v>14850</v>
      </c>
    </row>
    <row r="2071" spans="1:74" ht="102" customHeight="1" thickBot="1">
      <c r="A2071" s="133"/>
      <c r="B2071" s="184"/>
      <c r="C2071" s="140" t="s">
        <v>5661</v>
      </c>
      <c r="D2071" s="184"/>
      <c r="E2071" s="174" t="s">
        <v>5662</v>
      </c>
      <c r="F2071" s="174"/>
      <c r="G2071" s="184"/>
      <c r="H2071" s="175" t="s">
        <v>5663</v>
      </c>
      <c r="I2071" s="175"/>
      <c r="J2071" s="184"/>
      <c r="K2071" s="175" t="s">
        <v>5664</v>
      </c>
      <c r="L2071" s="175"/>
      <c r="M2071" s="184"/>
      <c r="N2071" s="182" t="s">
        <v>5665</v>
      </c>
      <c r="O2071" s="182"/>
      <c r="P2071" s="184"/>
      <c r="Q2071" s="141" t="s">
        <v>5666</v>
      </c>
      <c r="R2071" s="184"/>
      <c r="S2071" s="173" t="s">
        <v>5667</v>
      </c>
      <c r="T2071" s="173"/>
      <c r="U2071" s="173"/>
      <c r="V2071" s="173"/>
      <c r="W2071" s="184"/>
      <c r="X2071" s="133"/>
      <c r="Y2071" s="133"/>
      <c r="AB2071" s="134" t="s">
        <v>9858</v>
      </c>
      <c r="AC2071" s="146" t="str" cm="1">
        <f t="array" ref="AC2071:AD2071">_xlfn.TEXTSPLIT(H2071,CHAR(10))</f>
        <v>特定非営利活動法人　縁</v>
      </c>
      <c r="AD2071" s="146" t="str">
        <v>訪問看護ステーション　縁</v>
      </c>
      <c r="AE2071" s="146" t="s">
        <v>8872</v>
      </c>
      <c r="AF2071" s="134" t="s">
        <v>8683</v>
      </c>
      <c r="AG2071" s="134" t="str" cm="1">
        <f t="array" ref="AG2071">_xlfn.TEXTJOIN(",",TRUE,_xlfn._xlws.FILTER(市町村コード!$B$2:$B$186,ISNUMBER(SEARCH(市町村コード!$B$2:$B$186,K2071))))</f>
        <v>釧路市</v>
      </c>
      <c r="AH2071" s="134" t="s">
        <v>6717</v>
      </c>
      <c r="AI2071" s="134" t="str">
        <f t="shared" si="64"/>
        <v xml:space="preserve">
釧路市新栄町１２番１５号理興ビル２階</v>
      </c>
      <c r="AJ2071" s="134" t="str">
        <f t="shared" si="65"/>
        <v>〒085－0032</v>
      </c>
      <c r="AK2071" s="134" t="s">
        <v>7419</v>
      </c>
      <c r="AO2071" s="142" t="s">
        <v>5666</v>
      </c>
      <c r="AP2071" s="134" t="str" cm="1">
        <f t="array" ref="AP2071:AX2071">_xlfn.TEXTSPLIT(AO2071,CHAR(10))</f>
        <v>( 訪看10 )第     85 号</v>
      </c>
      <c r="AQ2071" s="134" t="str">
        <v>( 訪看23 )第    433 号</v>
      </c>
      <c r="AR2071" s="134" t="str">
        <v>( 訪看25 )第    488 号</v>
      </c>
      <c r="AS2071" s="134" t="str">
        <v>( 訪看27 )第     92 号</v>
      </c>
      <c r="AT2071" s="134" t="str">
        <v>( 訪看28 )第     74 号</v>
      </c>
      <c r="AU2071" s="134" t="str">
        <v>( 訪看34 )第     38 号</v>
      </c>
      <c r="AV2071" s="134" t="str">
        <v>( 訪ベⅠ１ )第    173 号</v>
      </c>
      <c r="AW2071" s="134" t="str">
        <v>( 訪ベⅠ１注 )第     52 号</v>
      </c>
      <c r="AX2071" s="134" t="str">
        <v>( 訪看40 )第     70 号</v>
      </c>
      <c r="BM2071" s="134" t="s">
        <v>14851</v>
      </c>
      <c r="BN2071" s="134" t="s">
        <v>14852</v>
      </c>
      <c r="BO2071" s="134" t="s">
        <v>14853</v>
      </c>
      <c r="BP2071" s="134" t="s">
        <v>14854</v>
      </c>
      <c r="BQ2071" s="134" t="s">
        <v>14855</v>
      </c>
      <c r="BR2071" s="134" t="s">
        <v>14856</v>
      </c>
      <c r="BS2071" s="134" t="s">
        <v>14857</v>
      </c>
      <c r="BT2071" s="134" t="s">
        <v>14858</v>
      </c>
      <c r="BU2071" s="134" t="s">
        <v>14859</v>
      </c>
    </row>
    <row r="2072" spans="1:74" ht="53.1" customHeight="1" thickBot="1">
      <c r="A2072" s="133"/>
      <c r="B2072" s="184"/>
      <c r="C2072" s="133"/>
      <c r="D2072" s="184"/>
      <c r="E2072" s="133"/>
      <c r="F2072" s="133"/>
      <c r="G2072" s="184"/>
      <c r="H2072" s="133"/>
      <c r="I2072" s="133"/>
      <c r="J2072" s="184"/>
      <c r="K2072" s="133"/>
      <c r="L2072" s="133"/>
      <c r="M2072" s="184"/>
      <c r="N2072" s="133"/>
      <c r="O2072" s="133"/>
      <c r="P2072" s="184"/>
      <c r="Q2072" s="133"/>
      <c r="R2072" s="184"/>
      <c r="S2072" s="133"/>
      <c r="T2072" s="133"/>
      <c r="U2072" s="133"/>
      <c r="V2072" s="133"/>
      <c r="W2072" s="184"/>
      <c r="X2072" s="133"/>
      <c r="Y2072" s="133"/>
      <c r="AB2072" s="134" t="s">
        <v>6911</v>
      </c>
      <c r="AC2072" s="146" t="e" cm="1">
        <f t="array" ref="AC2072">_xlfn.TEXTSPLIT(H2072,CHAR(10))</f>
        <v>#VALUE!</v>
      </c>
      <c r="AD2072" s="146"/>
      <c r="AE2072" s="146" t="e">
        <v>#VALUE!</v>
      </c>
      <c r="AG2072" s="134" t="e" cm="1" vm="1">
        <f t="array" ref="AG2072">_xlfn.TEXTJOIN(",",TRUE,_xlfn._xlws.FILTER(市町村コード!$B$2:$B$186,ISNUMBER(SEARCH(市町村コード!$B$2:$B$186,K2072))))</f>
        <v>#VALUE!</v>
      </c>
      <c r="AH2072" s="134" t="e" vm="1">
        <v>#VALUE!</v>
      </c>
      <c r="AI2072" s="134" t="str">
        <f t="shared" si="64"/>
        <v/>
      </c>
      <c r="AJ2072" s="134" t="str">
        <f t="shared" si="65"/>
        <v/>
      </c>
      <c r="AK2072" s="134" t="s">
        <v>6911</v>
      </c>
      <c r="AO2072" s="133"/>
      <c r="AP2072" s="134" t="e" cm="1">
        <f t="array" ref="AP2072">_xlfn.TEXTSPLIT(AO2072,CHAR(10))</f>
        <v>#VALUE!</v>
      </c>
      <c r="BM2072" s="134" t="e">
        <v>#VALUE!</v>
      </c>
    </row>
    <row r="2073" spans="1:74" ht="0.95" customHeight="1">
      <c r="A2073" s="133"/>
      <c r="B2073" s="183"/>
      <c r="C2073" s="183"/>
      <c r="D2073" s="183"/>
      <c r="E2073" s="183"/>
      <c r="F2073" s="183"/>
      <c r="G2073" s="183"/>
      <c r="H2073" s="183"/>
      <c r="I2073" s="183"/>
      <c r="J2073" s="183"/>
      <c r="K2073" s="183"/>
      <c r="L2073" s="183"/>
      <c r="M2073" s="183"/>
      <c r="N2073" s="183"/>
      <c r="O2073" s="183"/>
      <c r="P2073" s="183"/>
      <c r="Q2073" s="183"/>
      <c r="R2073" s="183"/>
      <c r="S2073" s="183"/>
      <c r="T2073" s="183"/>
      <c r="U2073" s="183"/>
      <c r="V2073" s="183"/>
      <c r="W2073" s="133"/>
      <c r="X2073" s="133"/>
      <c r="Y2073" s="133"/>
      <c r="AB2073" s="134" t="s">
        <v>6911</v>
      </c>
      <c r="AC2073" s="146" t="e" cm="1">
        <f t="array" ref="AC2073">_xlfn.TEXTSPLIT(H2073,CHAR(10))</f>
        <v>#VALUE!</v>
      </c>
      <c r="AD2073" s="146"/>
      <c r="AE2073" s="146" t="e">
        <v>#VALUE!</v>
      </c>
      <c r="AG2073" s="134" t="e" cm="1" vm="1">
        <f t="array" ref="AG2073">_xlfn.TEXTJOIN(",",TRUE,_xlfn._xlws.FILTER(市町村コード!$B$2:$B$186,ISNUMBER(SEARCH(市町村コード!$B$2:$B$186,K2073))))</f>
        <v>#VALUE!</v>
      </c>
      <c r="AH2073" s="134" t="e" vm="1">
        <v>#VALUE!</v>
      </c>
      <c r="AI2073" s="134" t="str">
        <f t="shared" si="64"/>
        <v/>
      </c>
      <c r="AJ2073" s="134" t="str">
        <f t="shared" si="65"/>
        <v/>
      </c>
      <c r="AK2073" s="134" t="s">
        <v>6911</v>
      </c>
      <c r="AP2073" s="134" t="e" cm="1">
        <f t="array" ref="AP2073">_xlfn.TEXTSPLIT(AO2073,CHAR(10))</f>
        <v>#VALUE!</v>
      </c>
      <c r="BM2073" s="134" t="e">
        <v>#VALUE!</v>
      </c>
    </row>
    <row r="2074" spans="1:74" ht="60" customHeight="1">
      <c r="A2074" s="133"/>
      <c r="B2074" s="133"/>
      <c r="C2074" s="133"/>
      <c r="D2074" s="133"/>
      <c r="E2074" s="133"/>
      <c r="F2074" s="133"/>
      <c r="G2074" s="133"/>
      <c r="H2074" s="133"/>
      <c r="I2074" s="133"/>
      <c r="J2074" s="133"/>
      <c r="K2074" s="133"/>
      <c r="L2074" s="133"/>
      <c r="M2074" s="133"/>
      <c r="N2074" s="133"/>
      <c r="O2074" s="133"/>
      <c r="P2074" s="133"/>
      <c r="Q2074" s="133"/>
      <c r="R2074" s="133"/>
      <c r="S2074" s="133"/>
      <c r="T2074" s="133"/>
      <c r="U2074" s="133"/>
      <c r="V2074" s="133"/>
      <c r="W2074" s="133"/>
      <c r="X2074" s="133"/>
      <c r="Y2074" s="133"/>
      <c r="AB2074" s="134" t="s">
        <v>6911</v>
      </c>
      <c r="AC2074" s="146" t="e" cm="1">
        <f t="array" ref="AC2074">_xlfn.TEXTSPLIT(H2074,CHAR(10))</f>
        <v>#VALUE!</v>
      </c>
      <c r="AD2074" s="146"/>
      <c r="AE2074" s="146" t="e">
        <v>#VALUE!</v>
      </c>
      <c r="AG2074" s="134" t="e" cm="1" vm="1">
        <f t="array" ref="AG2074">_xlfn.TEXTJOIN(",",TRUE,_xlfn._xlws.FILTER(市町村コード!$B$2:$B$186,ISNUMBER(SEARCH(市町村コード!$B$2:$B$186,K2074))))</f>
        <v>#VALUE!</v>
      </c>
      <c r="AH2074" s="134" t="e" vm="1">
        <v>#VALUE!</v>
      </c>
      <c r="AI2074" s="134" t="str">
        <f t="shared" si="64"/>
        <v/>
      </c>
      <c r="AJ2074" s="134" t="str">
        <f t="shared" si="65"/>
        <v/>
      </c>
      <c r="AK2074" s="134" t="s">
        <v>6911</v>
      </c>
      <c r="AO2074" s="133"/>
      <c r="AP2074" s="134" t="e" cm="1">
        <f t="array" ref="AP2074">_xlfn.TEXTSPLIT(AO2074,CHAR(10))</f>
        <v>#VALUE!</v>
      </c>
      <c r="BM2074" s="134" t="e">
        <v>#VALUE!</v>
      </c>
    </row>
    <row r="2075" spans="1:74" ht="12" customHeight="1">
      <c r="A2075" s="133"/>
      <c r="B2075" s="133"/>
      <c r="C2075" s="133"/>
      <c r="D2075" s="133"/>
      <c r="E2075" s="133"/>
      <c r="F2075" s="133"/>
      <c r="G2075" s="133"/>
      <c r="H2075" s="133"/>
      <c r="I2075" s="133"/>
      <c r="J2075" s="133"/>
      <c r="K2075" s="133"/>
      <c r="L2075" s="133"/>
      <c r="M2075" s="133"/>
      <c r="N2075" s="133"/>
      <c r="O2075" s="133"/>
      <c r="P2075" s="133"/>
      <c r="Q2075" s="133"/>
      <c r="R2075" s="133"/>
      <c r="S2075" s="133"/>
      <c r="T2075" s="133"/>
      <c r="U2075" s="133"/>
      <c r="V2075" s="133"/>
      <c r="W2075" s="133"/>
      <c r="X2075" s="133"/>
      <c r="Y2075" s="133"/>
      <c r="AB2075" s="134" t="s">
        <v>6911</v>
      </c>
      <c r="AC2075" s="146" t="e" cm="1">
        <f t="array" ref="AC2075">_xlfn.TEXTSPLIT(H2075,CHAR(10))</f>
        <v>#VALUE!</v>
      </c>
      <c r="AD2075" s="146"/>
      <c r="AE2075" s="146" t="e">
        <v>#VALUE!</v>
      </c>
      <c r="AG2075" s="134" t="e" cm="1" vm="1">
        <f t="array" ref="AG2075">_xlfn.TEXTJOIN(",",TRUE,_xlfn._xlws.FILTER(市町村コード!$B$2:$B$186,ISNUMBER(SEARCH(市町村コード!$B$2:$B$186,K2075))))</f>
        <v>#VALUE!</v>
      </c>
      <c r="AH2075" s="134" t="e" vm="1">
        <v>#VALUE!</v>
      </c>
      <c r="AI2075" s="134" t="str">
        <f t="shared" si="64"/>
        <v/>
      </c>
      <c r="AJ2075" s="134" t="str">
        <f t="shared" si="65"/>
        <v/>
      </c>
      <c r="AK2075" s="134" t="s">
        <v>6911</v>
      </c>
      <c r="AO2075" s="133"/>
      <c r="AP2075" s="134" t="e" cm="1">
        <f t="array" ref="AP2075">_xlfn.TEXTSPLIT(AO2075,CHAR(10))</f>
        <v>#VALUE!</v>
      </c>
      <c r="BM2075" s="134" t="e">
        <v>#VALUE!</v>
      </c>
    </row>
    <row r="2076" spans="1:74" ht="8.1" customHeight="1">
      <c r="A2076" s="133"/>
      <c r="B2076" s="133"/>
      <c r="C2076" s="133"/>
      <c r="D2076" s="133"/>
      <c r="E2076" s="133"/>
      <c r="F2076" s="133"/>
      <c r="G2076" s="133"/>
      <c r="H2076" s="133"/>
      <c r="I2076" s="178" t="s">
        <v>476</v>
      </c>
      <c r="J2076" s="178"/>
      <c r="K2076" s="178"/>
      <c r="L2076" s="133"/>
      <c r="M2076" s="133"/>
      <c r="N2076" s="133"/>
      <c r="O2076" s="133"/>
      <c r="P2076" s="133"/>
      <c r="Q2076" s="133"/>
      <c r="R2076" s="133"/>
      <c r="S2076" s="133"/>
      <c r="T2076" s="133"/>
      <c r="U2076" s="133"/>
      <c r="V2076" s="133"/>
      <c r="W2076" s="133"/>
      <c r="X2076" s="133"/>
      <c r="Y2076" s="133"/>
      <c r="AB2076" s="134" t="s">
        <v>6911</v>
      </c>
      <c r="AC2076" s="146" t="e" cm="1">
        <f t="array" ref="AC2076">_xlfn.TEXTSPLIT(H2076,CHAR(10))</f>
        <v>#VALUE!</v>
      </c>
      <c r="AD2076" s="146"/>
      <c r="AE2076" s="146" t="e">
        <v>#VALUE!</v>
      </c>
      <c r="AG2076" s="134" t="e" cm="1" vm="1">
        <f t="array" ref="AG2076">_xlfn.TEXTJOIN(",",TRUE,_xlfn._xlws.FILTER(市町村コード!$B$2:$B$186,ISNUMBER(SEARCH(市町村コード!$B$2:$B$186,K2076))))</f>
        <v>#VALUE!</v>
      </c>
      <c r="AH2076" s="134" t="e" vm="1">
        <v>#VALUE!</v>
      </c>
      <c r="AI2076" s="134" t="str">
        <f t="shared" si="64"/>
        <v/>
      </c>
      <c r="AJ2076" s="134" t="str">
        <f t="shared" si="65"/>
        <v/>
      </c>
      <c r="AK2076" s="134" t="s">
        <v>6911</v>
      </c>
      <c r="AO2076" s="133"/>
      <c r="AP2076" s="134" t="e" cm="1">
        <f t="array" ref="AP2076">_xlfn.TEXTSPLIT(AO2076,CHAR(10))</f>
        <v>#VALUE!</v>
      </c>
      <c r="BM2076" s="134" t="e">
        <v>#VALUE!</v>
      </c>
    </row>
    <row r="2077" spans="1:74" ht="12" customHeight="1">
      <c r="A2077" s="133"/>
      <c r="B2077" s="179"/>
      <c r="C2077" s="179"/>
      <c r="D2077" s="179"/>
      <c r="E2077" s="179"/>
      <c r="F2077" s="133"/>
      <c r="G2077" s="133"/>
      <c r="H2077" s="133"/>
      <c r="I2077" s="178"/>
      <c r="J2077" s="178"/>
      <c r="K2077" s="178"/>
      <c r="L2077" s="133"/>
      <c r="M2077" s="133"/>
      <c r="N2077" s="133"/>
      <c r="O2077" s="133"/>
      <c r="P2077" s="133"/>
      <c r="Q2077" s="133"/>
      <c r="R2077" s="133"/>
      <c r="S2077" s="133"/>
      <c r="T2077" s="133"/>
      <c r="U2077" s="133"/>
      <c r="V2077" s="133"/>
      <c r="W2077" s="133"/>
      <c r="X2077" s="133"/>
      <c r="Y2077" s="133"/>
      <c r="AB2077" s="134" t="s">
        <v>6911</v>
      </c>
      <c r="AC2077" s="146" t="e" cm="1">
        <f t="array" ref="AC2077">_xlfn.TEXTSPLIT(H2077,CHAR(10))</f>
        <v>#VALUE!</v>
      </c>
      <c r="AD2077" s="146"/>
      <c r="AE2077" s="146" t="e">
        <v>#VALUE!</v>
      </c>
      <c r="AG2077" s="134" t="e" cm="1" vm="1">
        <f t="array" ref="AG2077">_xlfn.TEXTJOIN(",",TRUE,_xlfn._xlws.FILTER(市町村コード!$B$2:$B$186,ISNUMBER(SEARCH(市町村コード!$B$2:$B$186,K2077))))</f>
        <v>#VALUE!</v>
      </c>
      <c r="AH2077" s="134" t="e" vm="1">
        <v>#VALUE!</v>
      </c>
      <c r="AI2077" s="134" t="str">
        <f t="shared" si="64"/>
        <v/>
      </c>
      <c r="AJ2077" s="134" t="str">
        <f t="shared" si="65"/>
        <v/>
      </c>
      <c r="AK2077" s="134" t="s">
        <v>6911</v>
      </c>
      <c r="AO2077" s="133"/>
      <c r="AP2077" s="134" t="e" cm="1">
        <f t="array" ref="AP2077">_xlfn.TEXTSPLIT(AO2077,CHAR(10))</f>
        <v>#VALUE!</v>
      </c>
      <c r="BM2077" s="134" t="e">
        <v>#VALUE!</v>
      </c>
    </row>
    <row r="2078" spans="1:74" ht="14.1" customHeight="1">
      <c r="A2078" s="133"/>
      <c r="B2078" s="133"/>
      <c r="C2078" s="180" t="s">
        <v>477</v>
      </c>
      <c r="D2078" s="180"/>
      <c r="E2078" s="180"/>
      <c r="F2078" s="180"/>
      <c r="G2078" s="180"/>
      <c r="H2078" s="180"/>
      <c r="I2078" s="180"/>
      <c r="J2078" s="180"/>
      <c r="K2078" s="180"/>
      <c r="L2078" s="133"/>
      <c r="M2078" s="133"/>
      <c r="N2078" s="133"/>
      <c r="O2078" s="181" t="s">
        <v>478</v>
      </c>
      <c r="P2078" s="181"/>
      <c r="Q2078" s="181"/>
      <c r="R2078" s="181"/>
      <c r="S2078" s="181"/>
      <c r="T2078" s="135" t="s">
        <v>1405</v>
      </c>
      <c r="U2078" s="136" t="s">
        <v>480</v>
      </c>
      <c r="V2078" s="133"/>
      <c r="W2078" s="133"/>
      <c r="X2078" s="133"/>
      <c r="Y2078" s="133"/>
      <c r="AB2078" s="134" t="s">
        <v>6911</v>
      </c>
      <c r="AC2078" s="146" t="e" cm="1">
        <f t="array" ref="AC2078">_xlfn.TEXTSPLIT(H2078,CHAR(10))</f>
        <v>#VALUE!</v>
      </c>
      <c r="AD2078" s="146"/>
      <c r="AE2078" s="146" t="e">
        <v>#VALUE!</v>
      </c>
      <c r="AG2078" s="134" t="e" cm="1" vm="1">
        <f t="array" ref="AG2078">_xlfn.TEXTJOIN(",",TRUE,_xlfn._xlws.FILTER(市町村コード!$B$2:$B$186,ISNUMBER(SEARCH(市町村コード!$B$2:$B$186,K2078))))</f>
        <v>#VALUE!</v>
      </c>
      <c r="AH2078" s="134" t="e" vm="1">
        <v>#VALUE!</v>
      </c>
      <c r="AI2078" s="134" t="str">
        <f t="shared" si="64"/>
        <v/>
      </c>
      <c r="AJ2078" s="134" t="str">
        <f t="shared" si="65"/>
        <v/>
      </c>
      <c r="AK2078" s="134" t="s">
        <v>6911</v>
      </c>
      <c r="AP2078" s="134" t="e" cm="1">
        <f t="array" ref="AP2078">_xlfn.TEXTSPLIT(AO2078,CHAR(10))</f>
        <v>#VALUE!</v>
      </c>
      <c r="BM2078" s="134" t="e">
        <v>#VALUE!</v>
      </c>
    </row>
    <row r="2079" spans="1:74" ht="0.95" customHeight="1" thickBot="1">
      <c r="A2079" s="133"/>
      <c r="B2079" s="133"/>
      <c r="C2079" s="133"/>
      <c r="D2079" s="133"/>
      <c r="E2079" s="133"/>
      <c r="F2079" s="133"/>
      <c r="G2079" s="133"/>
      <c r="H2079" s="133"/>
      <c r="I2079" s="133"/>
      <c r="J2079" s="133"/>
      <c r="K2079" s="133"/>
      <c r="L2079" s="133"/>
      <c r="M2079" s="133"/>
      <c r="N2079" s="133"/>
      <c r="O2079" s="133"/>
      <c r="P2079" s="133"/>
      <c r="Q2079" s="133"/>
      <c r="R2079" s="133"/>
      <c r="S2079" s="133"/>
      <c r="T2079" s="133"/>
      <c r="U2079" s="133"/>
      <c r="V2079" s="133"/>
      <c r="W2079" s="133"/>
      <c r="X2079" s="133"/>
      <c r="Y2079" s="133"/>
      <c r="AB2079" s="134" t="s">
        <v>6911</v>
      </c>
      <c r="AC2079" s="146" t="e" cm="1">
        <f t="array" ref="AC2079">_xlfn.TEXTSPLIT(H2079,CHAR(10))</f>
        <v>#VALUE!</v>
      </c>
      <c r="AD2079" s="146"/>
      <c r="AE2079" s="146" t="e">
        <v>#VALUE!</v>
      </c>
      <c r="AG2079" s="134" t="e" cm="1" vm="1">
        <f t="array" ref="AG2079">_xlfn.TEXTJOIN(",",TRUE,_xlfn._xlws.FILTER(市町村コード!$B$2:$B$186,ISNUMBER(SEARCH(市町村コード!$B$2:$B$186,K2079))))</f>
        <v>#VALUE!</v>
      </c>
      <c r="AH2079" s="134" t="e" vm="1">
        <v>#VALUE!</v>
      </c>
      <c r="AI2079" s="134" t="str">
        <f t="shared" si="64"/>
        <v/>
      </c>
      <c r="AJ2079" s="134" t="str">
        <f t="shared" si="65"/>
        <v/>
      </c>
      <c r="AK2079" s="134" t="s">
        <v>6911</v>
      </c>
      <c r="AO2079" s="133"/>
      <c r="AP2079" s="134" t="e" cm="1">
        <f t="array" ref="AP2079">_xlfn.TEXTSPLIT(AO2079,CHAR(10))</f>
        <v>#VALUE!</v>
      </c>
      <c r="BM2079" s="134" t="e">
        <v>#VALUE!</v>
      </c>
    </row>
    <row r="2080" spans="1:74" ht="0.95" customHeight="1">
      <c r="A2080" s="133"/>
      <c r="B2080" s="176"/>
      <c r="C2080" s="176"/>
      <c r="D2080" s="176"/>
      <c r="E2080" s="176"/>
      <c r="F2080" s="176"/>
      <c r="G2080" s="176"/>
      <c r="H2080" s="176"/>
      <c r="I2080" s="176"/>
      <c r="J2080" s="176"/>
      <c r="K2080" s="176"/>
      <c r="L2080" s="176"/>
      <c r="M2080" s="176"/>
      <c r="N2080" s="176"/>
      <c r="O2080" s="176"/>
      <c r="P2080" s="176"/>
      <c r="Q2080" s="176"/>
      <c r="R2080" s="176"/>
      <c r="S2080" s="176"/>
      <c r="T2080" s="176"/>
      <c r="U2080" s="176"/>
      <c r="V2080" s="176"/>
      <c r="W2080" s="176"/>
      <c r="X2080" s="133"/>
      <c r="Y2080" s="133"/>
      <c r="AB2080" s="134" t="s">
        <v>6911</v>
      </c>
      <c r="AC2080" s="146" t="e" cm="1">
        <f t="array" ref="AC2080">_xlfn.TEXTSPLIT(H2080,CHAR(10))</f>
        <v>#VALUE!</v>
      </c>
      <c r="AD2080" s="146"/>
      <c r="AE2080" s="146" t="e">
        <v>#VALUE!</v>
      </c>
      <c r="AG2080" s="134" t="e" cm="1" vm="1">
        <f t="array" ref="AG2080">_xlfn.TEXTJOIN(",",TRUE,_xlfn._xlws.FILTER(市町村コード!$B$2:$B$186,ISNUMBER(SEARCH(市町村コード!$B$2:$B$186,K2080))))</f>
        <v>#VALUE!</v>
      </c>
      <c r="AH2080" s="134" t="e" vm="1">
        <v>#VALUE!</v>
      </c>
      <c r="AI2080" s="134" t="str">
        <f t="shared" si="64"/>
        <v/>
      </c>
      <c r="AJ2080" s="134" t="str">
        <f t="shared" si="65"/>
        <v/>
      </c>
      <c r="AK2080" s="134" t="s">
        <v>6911</v>
      </c>
      <c r="AP2080" s="134" t="e" cm="1">
        <f t="array" ref="AP2080">_xlfn.TEXTSPLIT(AO2080,CHAR(10))</f>
        <v>#VALUE!</v>
      </c>
      <c r="BM2080" s="134" t="e">
        <v>#VALUE!</v>
      </c>
    </row>
    <row r="2081" spans="1:76" ht="15.95" customHeight="1" thickBot="1">
      <c r="A2081" s="133"/>
      <c r="B2081" s="137"/>
      <c r="C2081" s="138" t="s">
        <v>481</v>
      </c>
      <c r="D2081" s="137"/>
      <c r="E2081" s="177" t="s">
        <v>482</v>
      </c>
      <c r="F2081" s="177"/>
      <c r="G2081" s="137"/>
      <c r="H2081" s="177" t="s">
        <v>483</v>
      </c>
      <c r="I2081" s="177"/>
      <c r="J2081" s="137"/>
      <c r="K2081" s="177" t="s">
        <v>484</v>
      </c>
      <c r="L2081" s="177"/>
      <c r="M2081" s="137"/>
      <c r="N2081" s="177" t="s">
        <v>485</v>
      </c>
      <c r="O2081" s="177"/>
      <c r="P2081" s="137"/>
      <c r="Q2081" s="139" t="s">
        <v>486</v>
      </c>
      <c r="R2081" s="137"/>
      <c r="S2081" s="177" t="s">
        <v>487</v>
      </c>
      <c r="T2081" s="177"/>
      <c r="U2081" s="177"/>
      <c r="V2081" s="177"/>
      <c r="W2081" s="137"/>
      <c r="X2081" s="133"/>
      <c r="Y2081" s="133"/>
      <c r="AB2081" s="134" t="s">
        <v>482</v>
      </c>
      <c r="AC2081" s="146" t="str" cm="1">
        <f t="array" ref="AC2081">_xlfn.TEXTSPLIT(H2081,CHAR(10))</f>
        <v>事業者名/事業所名</v>
      </c>
      <c r="AD2081" s="146"/>
      <c r="AE2081" s="146" t="s">
        <v>483</v>
      </c>
      <c r="AG2081" s="134" t="e" cm="1" vm="1">
        <f t="array" ref="AG2081">_xlfn.TEXTJOIN(",",TRUE,_xlfn._xlws.FILTER(市町村コード!$B$2:$B$186,ISNUMBER(SEARCH(市町村コード!$B$2:$B$186,K2081))))</f>
        <v>#VALUE!</v>
      </c>
      <c r="AH2081" s="134" t="e" vm="1">
        <v>#VALUE!</v>
      </c>
      <c r="AI2081" s="134" t="str">
        <f t="shared" si="64"/>
        <v/>
      </c>
      <c r="AJ2081" s="134" t="str">
        <f t="shared" si="65"/>
        <v>事業所所在地</v>
      </c>
      <c r="AK2081" s="134" t="s">
        <v>484</v>
      </c>
      <c r="AO2081" s="139" t="s">
        <v>486</v>
      </c>
      <c r="AP2081" s="134" t="str" cm="1">
        <f t="array" ref="AP2081">_xlfn.TEXTSPLIT(AO2081,CHAR(10))</f>
        <v>受理番号</v>
      </c>
      <c r="BM2081" s="134" t="s">
        <v>486</v>
      </c>
    </row>
    <row r="2082" spans="1:76" ht="93" customHeight="1" thickBot="1">
      <c r="A2082" s="133"/>
      <c r="B2082" s="184"/>
      <c r="C2082" s="140" t="s">
        <v>5668</v>
      </c>
      <c r="D2082" s="184"/>
      <c r="E2082" s="174" t="s">
        <v>5669</v>
      </c>
      <c r="F2082" s="174"/>
      <c r="G2082" s="184"/>
      <c r="H2082" s="175" t="s">
        <v>5670</v>
      </c>
      <c r="I2082" s="175"/>
      <c r="J2082" s="184"/>
      <c r="K2082" s="175" t="s">
        <v>5671</v>
      </c>
      <c r="L2082" s="175"/>
      <c r="M2082" s="184"/>
      <c r="N2082" s="182" t="s">
        <v>5672</v>
      </c>
      <c r="O2082" s="182"/>
      <c r="P2082" s="184"/>
      <c r="Q2082" s="141" t="s">
        <v>5673</v>
      </c>
      <c r="R2082" s="184"/>
      <c r="S2082" s="173" t="s">
        <v>5674</v>
      </c>
      <c r="T2082" s="173"/>
      <c r="U2082" s="173"/>
      <c r="V2082" s="173"/>
      <c r="W2082" s="184"/>
      <c r="X2082" s="133"/>
      <c r="Y2082" s="133"/>
      <c r="AB2082" s="134" t="s">
        <v>9859</v>
      </c>
      <c r="AC2082" s="146" t="str" cm="1">
        <f t="array" ref="AC2082:AD2082">_xlfn.TEXTSPLIT(H2082,CHAR(10))</f>
        <v>医療法人社団支心</v>
      </c>
      <c r="AD2082" s="146" t="str">
        <v>ふわり訪問看護ステーション</v>
      </c>
      <c r="AE2082" s="146" t="s">
        <v>8873</v>
      </c>
      <c r="AF2082" s="134" t="s">
        <v>8874</v>
      </c>
      <c r="AG2082" s="134" t="str" cm="1">
        <f t="array" ref="AG2082">_xlfn.TEXTJOIN(",",TRUE,_xlfn._xlws.FILTER(市町村コード!$B$2:$B$186,ISNUMBER(SEARCH(市町村コード!$B$2:$B$186,K2082))))</f>
        <v>釧路市</v>
      </c>
      <c r="AH2082" s="134" t="s">
        <v>6717</v>
      </c>
      <c r="AI2082" s="134" t="str">
        <f t="shared" si="64"/>
        <v xml:space="preserve">
釧路市入江町９番１４号</v>
      </c>
      <c r="AJ2082" s="134" t="str">
        <f t="shared" si="65"/>
        <v>〒085－0008</v>
      </c>
      <c r="AK2082" s="134" t="s">
        <v>7421</v>
      </c>
      <c r="AO2082" s="142" t="s">
        <v>5673</v>
      </c>
      <c r="AP2082" s="134" t="str" cm="1">
        <f t="array" ref="AP2082:AW2082">_xlfn.TEXTSPLIT(AO2082,CHAR(10))</f>
        <v>( 訪看10 )第    400 号</v>
      </c>
      <c r="AQ2082" s="134" t="str">
        <v>( 訪看23 )第    267 号</v>
      </c>
      <c r="AR2082" s="134" t="str">
        <v>( 訪看25 )第    364 号</v>
      </c>
      <c r="AS2082" s="134" t="str">
        <v>( 訪看27 )第    401 号</v>
      </c>
      <c r="AT2082" s="134" t="str">
        <v>( 訪看28 )第    266 号</v>
      </c>
      <c r="AU2082" s="134" t="str">
        <v>( 訪ベⅠ１ )第    174 号</v>
      </c>
      <c r="AV2082" s="134" t="str">
        <v>( 訪ベⅠ１注 )第    367 号</v>
      </c>
      <c r="AW2082" s="134" t="str">
        <v>( 訪看40 )第     43 号</v>
      </c>
      <c r="BM2082" s="134" t="s">
        <v>14860</v>
      </c>
      <c r="BN2082" s="134" t="s">
        <v>14861</v>
      </c>
      <c r="BO2082" s="134" t="s">
        <v>14862</v>
      </c>
      <c r="BP2082" s="134" t="s">
        <v>14863</v>
      </c>
      <c r="BQ2082" s="134" t="s">
        <v>14864</v>
      </c>
      <c r="BR2082" s="134" t="s">
        <v>14865</v>
      </c>
      <c r="BS2082" s="134" t="s">
        <v>14866</v>
      </c>
      <c r="BT2082" s="134" t="s">
        <v>14867</v>
      </c>
    </row>
    <row r="2083" spans="1:76" ht="120" customHeight="1" thickBot="1">
      <c r="A2083" s="133"/>
      <c r="B2083" s="184"/>
      <c r="C2083" s="140" t="s">
        <v>5675</v>
      </c>
      <c r="D2083" s="184"/>
      <c r="E2083" s="174" t="s">
        <v>5676</v>
      </c>
      <c r="F2083" s="174"/>
      <c r="G2083" s="184"/>
      <c r="H2083" s="175" t="s">
        <v>5677</v>
      </c>
      <c r="I2083" s="175"/>
      <c r="J2083" s="184"/>
      <c r="K2083" s="175" t="s">
        <v>5678</v>
      </c>
      <c r="L2083" s="175"/>
      <c r="M2083" s="184"/>
      <c r="N2083" s="182" t="s">
        <v>5679</v>
      </c>
      <c r="O2083" s="182"/>
      <c r="P2083" s="184"/>
      <c r="Q2083" s="141" t="s">
        <v>5680</v>
      </c>
      <c r="R2083" s="184"/>
      <c r="S2083" s="173" t="s">
        <v>5681</v>
      </c>
      <c r="T2083" s="173"/>
      <c r="U2083" s="173"/>
      <c r="V2083" s="173"/>
      <c r="W2083" s="184"/>
      <c r="X2083" s="133"/>
      <c r="Y2083" s="133"/>
      <c r="AB2083" s="134" t="s">
        <v>9860</v>
      </c>
      <c r="AC2083" s="146" t="str" cm="1">
        <f t="array" ref="AC2083:AD2083">_xlfn.TEXTSPLIT(H2083,CHAR(10))</f>
        <v>株式会社　ＣＮホームサポート</v>
      </c>
      <c r="AD2083" s="146" t="str">
        <v>さいた訪問看護ステーション</v>
      </c>
      <c r="AE2083" s="146" t="s">
        <v>8875</v>
      </c>
      <c r="AF2083" s="134" t="s">
        <v>8876</v>
      </c>
      <c r="AG2083" s="134" t="str" cm="1">
        <f t="array" ref="AG2083">_xlfn.TEXTJOIN(",",TRUE,_xlfn._xlws.FILTER(市町村コード!$B$2:$B$186,ISNUMBER(SEARCH(市町村コード!$B$2:$B$186,K2083))))</f>
        <v>釧路市</v>
      </c>
      <c r="AH2083" s="134" t="s">
        <v>6717</v>
      </c>
      <c r="AI2083" s="134" t="str">
        <f t="shared" si="64"/>
        <v xml:space="preserve">
釧路市中園町２３番７号</v>
      </c>
      <c r="AJ2083" s="134" t="str">
        <f t="shared" si="65"/>
        <v>〒085－0052</v>
      </c>
      <c r="AK2083" s="134" t="s">
        <v>7422</v>
      </c>
      <c r="AO2083" s="142" t="s">
        <v>5680</v>
      </c>
      <c r="AP2083" s="134" t="str" cm="1">
        <f t="array" ref="AP2083:AY2083">_xlfn.TEXTSPLIT(AO2083,CHAR(10))</f>
        <v>( 訪看10 )第    150 号</v>
      </c>
      <c r="AQ2083" s="134" t="str">
        <v>( 訪看23 )第    334 号</v>
      </c>
      <c r="AR2083" s="134" t="str">
        <v>( 訪看25 )第    433 号</v>
      </c>
      <c r="AS2083" s="134" t="str">
        <v>( 訪看27 )第     10 号</v>
      </c>
      <c r="AT2083" s="134" t="str">
        <v>( 訪看28 )第      8 号</v>
      </c>
      <c r="AU2083" s="134" t="str">
        <v>( 訪看機３ )第      2 号</v>
      </c>
      <c r="AV2083" s="134" t="str">
        <v>( 訪看35 )第     99 号</v>
      </c>
      <c r="AW2083" s="134" t="str">
        <v>( 訪ベⅠ１ )第      8 号</v>
      </c>
      <c r="AX2083" s="134" t="str">
        <v>( 訪ベⅠ１注 )第    170 号</v>
      </c>
      <c r="AY2083" s="134" t="str">
        <v>( 訪看40 )第    164 号</v>
      </c>
      <c r="BM2083" s="134" t="s">
        <v>14868</v>
      </c>
      <c r="BN2083" s="134" t="s">
        <v>14869</v>
      </c>
      <c r="BO2083" s="134" t="s">
        <v>14870</v>
      </c>
      <c r="BP2083" s="134" t="s">
        <v>14871</v>
      </c>
      <c r="BQ2083" s="134" t="s">
        <v>14872</v>
      </c>
      <c r="BR2083" s="134" t="s">
        <v>14873</v>
      </c>
      <c r="BS2083" s="134" t="s">
        <v>14874</v>
      </c>
      <c r="BT2083" s="134" t="s">
        <v>14875</v>
      </c>
      <c r="BU2083" s="134" t="s">
        <v>14876</v>
      </c>
      <c r="BV2083" s="134" t="s">
        <v>14877</v>
      </c>
    </row>
    <row r="2084" spans="1:76" ht="102" customHeight="1" thickBot="1">
      <c r="A2084" s="133"/>
      <c r="B2084" s="184"/>
      <c r="C2084" s="140" t="s">
        <v>5682</v>
      </c>
      <c r="D2084" s="184"/>
      <c r="E2084" s="174" t="s">
        <v>5683</v>
      </c>
      <c r="F2084" s="174"/>
      <c r="G2084" s="184"/>
      <c r="H2084" s="175" t="s">
        <v>5684</v>
      </c>
      <c r="I2084" s="175"/>
      <c r="J2084" s="184"/>
      <c r="K2084" s="175" t="s">
        <v>5685</v>
      </c>
      <c r="L2084" s="175"/>
      <c r="M2084" s="184"/>
      <c r="N2084" s="182" t="s">
        <v>5686</v>
      </c>
      <c r="O2084" s="182"/>
      <c r="P2084" s="184"/>
      <c r="Q2084" s="141" t="s">
        <v>5687</v>
      </c>
      <c r="R2084" s="184"/>
      <c r="S2084" s="173" t="s">
        <v>5688</v>
      </c>
      <c r="T2084" s="173"/>
      <c r="U2084" s="173"/>
      <c r="V2084" s="173"/>
      <c r="W2084" s="184"/>
      <c r="X2084" s="133"/>
      <c r="Y2084" s="133"/>
      <c r="AB2084" s="134" t="s">
        <v>9861</v>
      </c>
      <c r="AC2084" s="146" t="str" cm="1">
        <f t="array" ref="AC2084:AD2084">_xlfn.TEXTSPLIT(H2084,CHAR(10))</f>
        <v>合同会社　Ｃ’ｚーｃｒｅｗ</v>
      </c>
      <c r="AD2084" s="146" t="str">
        <v>ふみぞの訪問看護ステーション</v>
      </c>
      <c r="AE2084" s="146" t="s">
        <v>8877</v>
      </c>
      <c r="AF2084" s="134" t="s">
        <v>8878</v>
      </c>
      <c r="AG2084" s="134" t="str" cm="1">
        <f t="array" ref="AG2084">_xlfn.TEXTJOIN(",",TRUE,_xlfn._xlws.FILTER(市町村コード!$B$2:$B$186,ISNUMBER(SEARCH(市町村コード!$B$2:$B$186,K2084))))</f>
        <v>釧路市</v>
      </c>
      <c r="AH2084" s="134" t="s">
        <v>6717</v>
      </c>
      <c r="AI2084" s="134" t="str">
        <f t="shared" si="64"/>
        <v xml:space="preserve">
釧路市共栄大通１丁目３番９号</v>
      </c>
      <c r="AJ2084" s="134" t="str">
        <f t="shared" si="65"/>
        <v>〒085－0035</v>
      </c>
      <c r="AK2084" s="134" t="s">
        <v>7423</v>
      </c>
      <c r="AO2084" s="142" t="s">
        <v>5687</v>
      </c>
      <c r="AP2084" s="134" t="str" cm="1">
        <f t="array" ref="AP2084:AX2084">_xlfn.TEXTSPLIT(AO2084,CHAR(10))</f>
        <v>( 訪看10 )第    236 号</v>
      </c>
      <c r="AQ2084" s="134" t="str">
        <v>( 訪看23 )第    439 号</v>
      </c>
      <c r="AR2084" s="134" t="str">
        <v>( 訪看25 )第    537 号</v>
      </c>
      <c r="AS2084" s="134" t="str">
        <v>( 訪看27 )第     61 号</v>
      </c>
      <c r="AT2084" s="134" t="str">
        <v>( 訪看28 )第     48 号</v>
      </c>
      <c r="AU2084" s="134" t="str">
        <v>( 訪看34 )第     39 号</v>
      </c>
      <c r="AV2084" s="134" t="str">
        <v>( 訪ベⅠ１ )第    175 号</v>
      </c>
      <c r="AW2084" s="134" t="str">
        <v>( 訪ベⅠ１注 )第    321 号</v>
      </c>
      <c r="AX2084" s="134" t="str">
        <v>( 訪看40 )第    134 号</v>
      </c>
      <c r="BM2084" s="134" t="s">
        <v>14878</v>
      </c>
      <c r="BN2084" s="134" t="s">
        <v>14879</v>
      </c>
      <c r="BO2084" s="134" t="s">
        <v>14880</v>
      </c>
      <c r="BP2084" s="134" t="s">
        <v>14881</v>
      </c>
      <c r="BQ2084" s="134" t="s">
        <v>14882</v>
      </c>
      <c r="BR2084" s="134" t="s">
        <v>14883</v>
      </c>
      <c r="BS2084" s="134" t="s">
        <v>14884</v>
      </c>
      <c r="BT2084" s="134" t="s">
        <v>14885</v>
      </c>
      <c r="BU2084" s="134" t="s">
        <v>14886</v>
      </c>
    </row>
    <row r="2085" spans="1:76" ht="102" customHeight="1" thickBot="1">
      <c r="A2085" s="133"/>
      <c r="B2085" s="184"/>
      <c r="C2085" s="140" t="s">
        <v>5689</v>
      </c>
      <c r="D2085" s="184"/>
      <c r="E2085" s="174" t="s">
        <v>5690</v>
      </c>
      <c r="F2085" s="174"/>
      <c r="G2085" s="184"/>
      <c r="H2085" s="175" t="s">
        <v>5691</v>
      </c>
      <c r="I2085" s="175"/>
      <c r="J2085" s="184"/>
      <c r="K2085" s="175" t="s">
        <v>5692</v>
      </c>
      <c r="L2085" s="175"/>
      <c r="M2085" s="184"/>
      <c r="N2085" s="182" t="s">
        <v>5693</v>
      </c>
      <c r="O2085" s="182"/>
      <c r="P2085" s="184"/>
      <c r="Q2085" s="141" t="s">
        <v>5694</v>
      </c>
      <c r="R2085" s="184"/>
      <c r="S2085" s="173" t="s">
        <v>5695</v>
      </c>
      <c r="T2085" s="173"/>
      <c r="U2085" s="173"/>
      <c r="V2085" s="173"/>
      <c r="W2085" s="184"/>
      <c r="X2085" s="133"/>
      <c r="Y2085" s="133"/>
      <c r="AB2085" s="134" t="s">
        <v>9862</v>
      </c>
      <c r="AC2085" s="146" t="str" cm="1">
        <f t="array" ref="AC2085:AD2085">_xlfn.TEXTSPLIT(H2085,CHAR(10))</f>
        <v>特定非営利活動法人　縁</v>
      </c>
      <c r="AD2085" s="146" t="str">
        <v>訪問看護ステーション　灯</v>
      </c>
      <c r="AE2085" s="146" t="s">
        <v>8872</v>
      </c>
      <c r="AF2085" s="134" t="s">
        <v>8879</v>
      </c>
      <c r="AG2085" s="134" t="str" cm="1">
        <f t="array" ref="AG2085">_xlfn.TEXTJOIN(",",TRUE,_xlfn._xlws.FILTER(市町村コード!$B$2:$B$186,ISNUMBER(SEARCH(市町村コード!$B$2:$B$186,K2085))))</f>
        <v>釧路市</v>
      </c>
      <c r="AH2085" s="134" t="s">
        <v>6717</v>
      </c>
      <c r="AI2085" s="134" t="str">
        <f t="shared" si="64"/>
        <v xml:space="preserve">
釧路市興津２丁目２１番１３号</v>
      </c>
      <c r="AJ2085" s="134" t="str">
        <f t="shared" si="65"/>
        <v>〒085－0811</v>
      </c>
      <c r="AK2085" s="134" t="s">
        <v>7424</v>
      </c>
      <c r="AO2085" s="142" t="s">
        <v>5694</v>
      </c>
      <c r="AP2085" s="134" t="str" cm="1">
        <f t="array" ref="AP2085:AX2085">_xlfn.TEXTSPLIT(AO2085,CHAR(10))</f>
        <v>( 訪看10 )第    439 号</v>
      </c>
      <c r="AQ2085" s="134" t="str">
        <v>( 訪看23 )第    691 号</v>
      </c>
      <c r="AR2085" s="134" t="str">
        <v>( 訪看25 )第    763 号</v>
      </c>
      <c r="AS2085" s="134" t="str">
        <v>( 訪看27 )第    190 号</v>
      </c>
      <c r="AT2085" s="134" t="str">
        <v>( 訪看28 )第    114 号</v>
      </c>
      <c r="AU2085" s="134" t="str">
        <v>( 訪看34 )第     40 号</v>
      </c>
      <c r="AV2085" s="134" t="str">
        <v>( 訪ベⅠ１ )第    177 号</v>
      </c>
      <c r="AW2085" s="134" t="str">
        <v>( 訪ベⅠ１注 )第     81 号</v>
      </c>
      <c r="AX2085" s="134" t="str">
        <v>( 訪看40 )第     53 号</v>
      </c>
      <c r="BM2085" s="134" t="s">
        <v>14887</v>
      </c>
      <c r="BN2085" s="134" t="s">
        <v>14888</v>
      </c>
      <c r="BO2085" s="134" t="s">
        <v>14889</v>
      </c>
      <c r="BP2085" s="134" t="s">
        <v>14890</v>
      </c>
      <c r="BQ2085" s="134" t="s">
        <v>14891</v>
      </c>
      <c r="BR2085" s="134" t="s">
        <v>14892</v>
      </c>
      <c r="BS2085" s="134" t="s">
        <v>14893</v>
      </c>
      <c r="BT2085" s="134" t="s">
        <v>14894</v>
      </c>
      <c r="BU2085" s="134" t="s">
        <v>14895</v>
      </c>
    </row>
    <row r="2086" spans="1:76" ht="53.1" customHeight="1" thickBot="1">
      <c r="A2086" s="133"/>
      <c r="B2086" s="184"/>
      <c r="C2086" s="133"/>
      <c r="D2086" s="184"/>
      <c r="E2086" s="133"/>
      <c r="F2086" s="133"/>
      <c r="G2086" s="184"/>
      <c r="H2086" s="133"/>
      <c r="I2086" s="133"/>
      <c r="J2086" s="184"/>
      <c r="K2086" s="133"/>
      <c r="L2086" s="133"/>
      <c r="M2086" s="184"/>
      <c r="N2086" s="133"/>
      <c r="O2086" s="133"/>
      <c r="P2086" s="184"/>
      <c r="Q2086" s="133"/>
      <c r="R2086" s="184"/>
      <c r="S2086" s="133"/>
      <c r="T2086" s="133"/>
      <c r="U2086" s="133"/>
      <c r="V2086" s="133"/>
      <c r="W2086" s="184"/>
      <c r="X2086" s="133"/>
      <c r="Y2086" s="133"/>
      <c r="AB2086" s="134" t="s">
        <v>6911</v>
      </c>
      <c r="AC2086" s="146" t="e" cm="1">
        <f t="array" ref="AC2086">_xlfn.TEXTSPLIT(H2086,CHAR(10))</f>
        <v>#VALUE!</v>
      </c>
      <c r="AD2086" s="146"/>
      <c r="AE2086" s="146" t="e">
        <v>#VALUE!</v>
      </c>
      <c r="AG2086" s="134" t="e" cm="1" vm="1">
        <f t="array" ref="AG2086">_xlfn.TEXTJOIN(",",TRUE,_xlfn._xlws.FILTER(市町村コード!$B$2:$B$186,ISNUMBER(SEARCH(市町村コード!$B$2:$B$186,K2086))))</f>
        <v>#VALUE!</v>
      </c>
      <c r="AH2086" s="134" t="e" vm="1">
        <v>#VALUE!</v>
      </c>
      <c r="AI2086" s="134" t="str">
        <f t="shared" si="64"/>
        <v/>
      </c>
      <c r="AJ2086" s="134" t="str">
        <f t="shared" si="65"/>
        <v/>
      </c>
      <c r="AK2086" s="134" t="s">
        <v>6911</v>
      </c>
      <c r="AO2086" s="133"/>
      <c r="AP2086" s="134" t="e" cm="1">
        <f t="array" ref="AP2086">_xlfn.TEXTSPLIT(AO2086,CHAR(10))</f>
        <v>#VALUE!</v>
      </c>
      <c r="BM2086" s="134" t="e">
        <v>#VALUE!</v>
      </c>
    </row>
    <row r="2087" spans="1:76" ht="0.95" customHeight="1">
      <c r="A2087" s="133"/>
      <c r="B2087" s="183"/>
      <c r="C2087" s="183"/>
      <c r="D2087" s="183"/>
      <c r="E2087" s="183"/>
      <c r="F2087" s="183"/>
      <c r="G2087" s="183"/>
      <c r="H2087" s="183"/>
      <c r="I2087" s="183"/>
      <c r="J2087" s="183"/>
      <c r="K2087" s="183"/>
      <c r="L2087" s="183"/>
      <c r="M2087" s="183"/>
      <c r="N2087" s="183"/>
      <c r="O2087" s="183"/>
      <c r="P2087" s="183"/>
      <c r="Q2087" s="183"/>
      <c r="R2087" s="183"/>
      <c r="S2087" s="183"/>
      <c r="T2087" s="183"/>
      <c r="U2087" s="183"/>
      <c r="V2087" s="183"/>
      <c r="W2087" s="133"/>
      <c r="X2087" s="133"/>
      <c r="Y2087" s="133"/>
      <c r="AB2087" s="134" t="s">
        <v>6911</v>
      </c>
      <c r="AC2087" s="146" t="e" cm="1">
        <f t="array" ref="AC2087">_xlfn.TEXTSPLIT(H2087,CHAR(10))</f>
        <v>#VALUE!</v>
      </c>
      <c r="AD2087" s="146"/>
      <c r="AE2087" s="146" t="e">
        <v>#VALUE!</v>
      </c>
      <c r="AG2087" s="134" t="e" cm="1" vm="1">
        <f t="array" ref="AG2087">_xlfn.TEXTJOIN(",",TRUE,_xlfn._xlws.FILTER(市町村コード!$B$2:$B$186,ISNUMBER(SEARCH(市町村コード!$B$2:$B$186,K2087))))</f>
        <v>#VALUE!</v>
      </c>
      <c r="AH2087" s="134" t="e" vm="1">
        <v>#VALUE!</v>
      </c>
      <c r="AI2087" s="134" t="str">
        <f t="shared" si="64"/>
        <v/>
      </c>
      <c r="AJ2087" s="134" t="str">
        <f t="shared" si="65"/>
        <v/>
      </c>
      <c r="AK2087" s="134" t="s">
        <v>6911</v>
      </c>
      <c r="AP2087" s="134" t="e" cm="1">
        <f t="array" ref="AP2087">_xlfn.TEXTSPLIT(AO2087,CHAR(10))</f>
        <v>#VALUE!</v>
      </c>
      <c r="BM2087" s="134" t="e">
        <v>#VALUE!</v>
      </c>
    </row>
    <row r="2088" spans="1:76" ht="60" customHeight="1">
      <c r="A2088" s="133"/>
      <c r="B2088" s="133"/>
      <c r="C2088" s="133"/>
      <c r="D2088" s="133"/>
      <c r="E2088" s="133"/>
      <c r="F2088" s="133"/>
      <c r="G2088" s="133"/>
      <c r="H2088" s="133"/>
      <c r="I2088" s="133"/>
      <c r="J2088" s="133"/>
      <c r="K2088" s="133"/>
      <c r="L2088" s="133"/>
      <c r="M2088" s="133"/>
      <c r="N2088" s="133"/>
      <c r="O2088" s="133"/>
      <c r="P2088" s="133"/>
      <c r="Q2088" s="133"/>
      <c r="R2088" s="133"/>
      <c r="S2088" s="133"/>
      <c r="T2088" s="133"/>
      <c r="U2088" s="133"/>
      <c r="V2088" s="133"/>
      <c r="W2088" s="133"/>
      <c r="X2088" s="133"/>
      <c r="Y2088" s="133"/>
      <c r="AB2088" s="134" t="s">
        <v>6911</v>
      </c>
      <c r="AC2088" s="146" t="e" cm="1">
        <f t="array" ref="AC2088">_xlfn.TEXTSPLIT(H2088,CHAR(10))</f>
        <v>#VALUE!</v>
      </c>
      <c r="AD2088" s="146"/>
      <c r="AE2088" s="146" t="e">
        <v>#VALUE!</v>
      </c>
      <c r="AG2088" s="134" t="e" cm="1" vm="1">
        <f t="array" ref="AG2088">_xlfn.TEXTJOIN(",",TRUE,_xlfn._xlws.FILTER(市町村コード!$B$2:$B$186,ISNUMBER(SEARCH(市町村コード!$B$2:$B$186,K2088))))</f>
        <v>#VALUE!</v>
      </c>
      <c r="AH2088" s="134" t="e" vm="1">
        <v>#VALUE!</v>
      </c>
      <c r="AI2088" s="134" t="str">
        <f t="shared" si="64"/>
        <v/>
      </c>
      <c r="AJ2088" s="134" t="str">
        <f t="shared" si="65"/>
        <v/>
      </c>
      <c r="AK2088" s="134" t="s">
        <v>6911</v>
      </c>
      <c r="AO2088" s="133"/>
      <c r="AP2088" s="134" t="e" cm="1">
        <f t="array" ref="AP2088">_xlfn.TEXTSPLIT(AO2088,CHAR(10))</f>
        <v>#VALUE!</v>
      </c>
      <c r="BM2088" s="134" t="e">
        <v>#VALUE!</v>
      </c>
    </row>
    <row r="2089" spans="1:76" ht="12" customHeight="1">
      <c r="A2089" s="133"/>
      <c r="B2089" s="133"/>
      <c r="C2089" s="133"/>
      <c r="D2089" s="133"/>
      <c r="E2089" s="133"/>
      <c r="F2089" s="133"/>
      <c r="G2089" s="133"/>
      <c r="H2089" s="133"/>
      <c r="I2089" s="133"/>
      <c r="J2089" s="133"/>
      <c r="K2089" s="133"/>
      <c r="L2089" s="133"/>
      <c r="M2089" s="133"/>
      <c r="N2089" s="133"/>
      <c r="O2089" s="133"/>
      <c r="P2089" s="133"/>
      <c r="Q2089" s="133"/>
      <c r="R2089" s="133"/>
      <c r="S2089" s="133"/>
      <c r="T2089" s="133"/>
      <c r="U2089" s="133"/>
      <c r="V2089" s="133"/>
      <c r="W2089" s="133"/>
      <c r="X2089" s="133"/>
      <c r="Y2089" s="133"/>
      <c r="AB2089" s="134" t="s">
        <v>6911</v>
      </c>
      <c r="AC2089" s="146" t="e" cm="1">
        <f t="array" ref="AC2089">_xlfn.TEXTSPLIT(H2089,CHAR(10))</f>
        <v>#VALUE!</v>
      </c>
      <c r="AD2089" s="146"/>
      <c r="AE2089" s="146" t="e">
        <v>#VALUE!</v>
      </c>
      <c r="AG2089" s="134" t="e" cm="1" vm="1">
        <f t="array" ref="AG2089">_xlfn.TEXTJOIN(",",TRUE,_xlfn._xlws.FILTER(市町村コード!$B$2:$B$186,ISNUMBER(SEARCH(市町村コード!$B$2:$B$186,K2089))))</f>
        <v>#VALUE!</v>
      </c>
      <c r="AH2089" s="134" t="e" vm="1">
        <v>#VALUE!</v>
      </c>
      <c r="AI2089" s="134" t="str">
        <f t="shared" si="64"/>
        <v/>
      </c>
      <c r="AJ2089" s="134" t="str">
        <f t="shared" si="65"/>
        <v/>
      </c>
      <c r="AK2089" s="134" t="s">
        <v>6911</v>
      </c>
      <c r="AO2089" s="133"/>
      <c r="AP2089" s="134" t="e" cm="1">
        <f t="array" ref="AP2089">_xlfn.TEXTSPLIT(AO2089,CHAR(10))</f>
        <v>#VALUE!</v>
      </c>
      <c r="BM2089" s="134" t="e">
        <v>#VALUE!</v>
      </c>
    </row>
    <row r="2090" spans="1:76" ht="8.1" customHeight="1">
      <c r="A2090" s="133"/>
      <c r="B2090" s="133"/>
      <c r="C2090" s="133"/>
      <c r="D2090" s="133"/>
      <c r="E2090" s="133"/>
      <c r="F2090" s="133"/>
      <c r="G2090" s="133"/>
      <c r="H2090" s="133"/>
      <c r="I2090" s="178" t="s">
        <v>476</v>
      </c>
      <c r="J2090" s="178"/>
      <c r="K2090" s="178"/>
      <c r="L2090" s="133"/>
      <c r="M2090" s="133"/>
      <c r="N2090" s="133"/>
      <c r="O2090" s="133"/>
      <c r="P2090" s="133"/>
      <c r="Q2090" s="133"/>
      <c r="R2090" s="133"/>
      <c r="S2090" s="133"/>
      <c r="T2090" s="133"/>
      <c r="U2090" s="133"/>
      <c r="V2090" s="133"/>
      <c r="W2090" s="133"/>
      <c r="X2090" s="133"/>
      <c r="Y2090" s="133"/>
      <c r="AB2090" s="134" t="s">
        <v>6911</v>
      </c>
      <c r="AC2090" s="146" t="e" cm="1">
        <f t="array" ref="AC2090">_xlfn.TEXTSPLIT(H2090,CHAR(10))</f>
        <v>#VALUE!</v>
      </c>
      <c r="AD2090" s="146"/>
      <c r="AE2090" s="146" t="e">
        <v>#VALUE!</v>
      </c>
      <c r="AG2090" s="134" t="e" cm="1" vm="1">
        <f t="array" ref="AG2090">_xlfn.TEXTJOIN(",",TRUE,_xlfn._xlws.FILTER(市町村コード!$B$2:$B$186,ISNUMBER(SEARCH(市町村コード!$B$2:$B$186,K2090))))</f>
        <v>#VALUE!</v>
      </c>
      <c r="AH2090" s="134" t="e" vm="1">
        <v>#VALUE!</v>
      </c>
      <c r="AI2090" s="134" t="str">
        <f t="shared" si="64"/>
        <v/>
      </c>
      <c r="AJ2090" s="134" t="str">
        <f t="shared" si="65"/>
        <v/>
      </c>
      <c r="AK2090" s="134" t="s">
        <v>6911</v>
      </c>
      <c r="AO2090" s="133"/>
      <c r="AP2090" s="134" t="e" cm="1">
        <f t="array" ref="AP2090">_xlfn.TEXTSPLIT(AO2090,CHAR(10))</f>
        <v>#VALUE!</v>
      </c>
      <c r="BM2090" s="134" t="e">
        <v>#VALUE!</v>
      </c>
    </row>
    <row r="2091" spans="1:76" ht="12" customHeight="1">
      <c r="A2091" s="133"/>
      <c r="B2091" s="179"/>
      <c r="C2091" s="179"/>
      <c r="D2091" s="179"/>
      <c r="E2091" s="179"/>
      <c r="F2091" s="133"/>
      <c r="G2091" s="133"/>
      <c r="H2091" s="133"/>
      <c r="I2091" s="178"/>
      <c r="J2091" s="178"/>
      <c r="K2091" s="178"/>
      <c r="L2091" s="133"/>
      <c r="M2091" s="133"/>
      <c r="N2091" s="133"/>
      <c r="O2091" s="133"/>
      <c r="P2091" s="133"/>
      <c r="Q2091" s="133"/>
      <c r="R2091" s="133"/>
      <c r="S2091" s="133"/>
      <c r="T2091" s="133"/>
      <c r="U2091" s="133"/>
      <c r="V2091" s="133"/>
      <c r="W2091" s="133"/>
      <c r="X2091" s="133"/>
      <c r="Y2091" s="133"/>
      <c r="AB2091" s="134" t="s">
        <v>6911</v>
      </c>
      <c r="AC2091" s="146" t="e" cm="1">
        <f t="array" ref="AC2091">_xlfn.TEXTSPLIT(H2091,CHAR(10))</f>
        <v>#VALUE!</v>
      </c>
      <c r="AD2091" s="146"/>
      <c r="AE2091" s="146" t="e">
        <v>#VALUE!</v>
      </c>
      <c r="AG2091" s="134" t="e" cm="1" vm="1">
        <f t="array" ref="AG2091">_xlfn.TEXTJOIN(",",TRUE,_xlfn._xlws.FILTER(市町村コード!$B$2:$B$186,ISNUMBER(SEARCH(市町村コード!$B$2:$B$186,K2091))))</f>
        <v>#VALUE!</v>
      </c>
      <c r="AH2091" s="134" t="e" vm="1">
        <v>#VALUE!</v>
      </c>
      <c r="AI2091" s="134" t="str">
        <f t="shared" si="64"/>
        <v/>
      </c>
      <c r="AJ2091" s="134" t="str">
        <f t="shared" si="65"/>
        <v/>
      </c>
      <c r="AK2091" s="134" t="s">
        <v>6911</v>
      </c>
      <c r="AO2091" s="133"/>
      <c r="AP2091" s="134" t="e" cm="1">
        <f t="array" ref="AP2091">_xlfn.TEXTSPLIT(AO2091,CHAR(10))</f>
        <v>#VALUE!</v>
      </c>
      <c r="BM2091" s="134" t="e">
        <v>#VALUE!</v>
      </c>
    </row>
    <row r="2092" spans="1:76" ht="14.1" customHeight="1">
      <c r="A2092" s="133"/>
      <c r="B2092" s="133"/>
      <c r="C2092" s="180" t="s">
        <v>477</v>
      </c>
      <c r="D2092" s="180"/>
      <c r="E2092" s="180"/>
      <c r="F2092" s="180"/>
      <c r="G2092" s="180"/>
      <c r="H2092" s="180"/>
      <c r="I2092" s="180"/>
      <c r="J2092" s="180"/>
      <c r="K2092" s="180"/>
      <c r="L2092" s="133"/>
      <c r="M2092" s="133"/>
      <c r="N2092" s="133"/>
      <c r="O2092" s="181" t="s">
        <v>478</v>
      </c>
      <c r="P2092" s="181"/>
      <c r="Q2092" s="181"/>
      <c r="R2092" s="181"/>
      <c r="S2092" s="181"/>
      <c r="T2092" s="135" t="s">
        <v>1412</v>
      </c>
      <c r="U2092" s="136" t="s">
        <v>480</v>
      </c>
      <c r="V2092" s="133"/>
      <c r="W2092" s="133"/>
      <c r="X2092" s="133"/>
      <c r="Y2092" s="133"/>
      <c r="AB2092" s="134" t="s">
        <v>6911</v>
      </c>
      <c r="AC2092" s="146" t="e" cm="1">
        <f t="array" ref="AC2092">_xlfn.TEXTSPLIT(H2092,CHAR(10))</f>
        <v>#VALUE!</v>
      </c>
      <c r="AD2092" s="146"/>
      <c r="AE2092" s="146" t="e">
        <v>#VALUE!</v>
      </c>
      <c r="AG2092" s="134" t="e" cm="1" vm="1">
        <f t="array" ref="AG2092">_xlfn.TEXTJOIN(",",TRUE,_xlfn._xlws.FILTER(市町村コード!$B$2:$B$186,ISNUMBER(SEARCH(市町村コード!$B$2:$B$186,K2092))))</f>
        <v>#VALUE!</v>
      </c>
      <c r="AH2092" s="134" t="e" vm="1">
        <v>#VALUE!</v>
      </c>
      <c r="AI2092" s="134" t="str">
        <f t="shared" si="64"/>
        <v/>
      </c>
      <c r="AJ2092" s="134" t="str">
        <f t="shared" si="65"/>
        <v/>
      </c>
      <c r="AK2092" s="134" t="s">
        <v>6911</v>
      </c>
      <c r="AP2092" s="134" t="e" cm="1">
        <f t="array" ref="AP2092">_xlfn.TEXTSPLIT(AO2092,CHAR(10))</f>
        <v>#VALUE!</v>
      </c>
      <c r="BM2092" s="134" t="e">
        <v>#VALUE!</v>
      </c>
    </row>
    <row r="2093" spans="1:76" ht="0.95" customHeight="1" thickBot="1">
      <c r="A2093" s="133"/>
      <c r="B2093" s="133"/>
      <c r="C2093" s="133"/>
      <c r="D2093" s="133"/>
      <c r="E2093" s="133"/>
      <c r="F2093" s="133"/>
      <c r="G2093" s="133"/>
      <c r="H2093" s="133"/>
      <c r="I2093" s="133"/>
      <c r="J2093" s="133"/>
      <c r="K2093" s="133"/>
      <c r="L2093" s="133"/>
      <c r="M2093" s="133"/>
      <c r="N2093" s="133"/>
      <c r="O2093" s="133"/>
      <c r="P2093" s="133"/>
      <c r="Q2093" s="133"/>
      <c r="R2093" s="133"/>
      <c r="S2093" s="133"/>
      <c r="T2093" s="133"/>
      <c r="U2093" s="133"/>
      <c r="V2093" s="133"/>
      <c r="W2093" s="133"/>
      <c r="X2093" s="133"/>
      <c r="Y2093" s="133"/>
      <c r="AB2093" s="134" t="s">
        <v>6911</v>
      </c>
      <c r="AC2093" s="146" t="e" cm="1">
        <f t="array" ref="AC2093">_xlfn.TEXTSPLIT(H2093,CHAR(10))</f>
        <v>#VALUE!</v>
      </c>
      <c r="AD2093" s="146"/>
      <c r="AE2093" s="146" t="e">
        <v>#VALUE!</v>
      </c>
      <c r="AG2093" s="134" t="e" cm="1" vm="1">
        <f t="array" ref="AG2093">_xlfn.TEXTJOIN(",",TRUE,_xlfn._xlws.FILTER(市町村コード!$B$2:$B$186,ISNUMBER(SEARCH(市町村コード!$B$2:$B$186,K2093))))</f>
        <v>#VALUE!</v>
      </c>
      <c r="AH2093" s="134" t="e" vm="1">
        <v>#VALUE!</v>
      </c>
      <c r="AI2093" s="134" t="str">
        <f t="shared" si="64"/>
        <v/>
      </c>
      <c r="AJ2093" s="134" t="str">
        <f t="shared" si="65"/>
        <v/>
      </c>
      <c r="AK2093" s="134" t="s">
        <v>6911</v>
      </c>
      <c r="AO2093" s="133"/>
      <c r="AP2093" s="134" t="e" cm="1">
        <f t="array" ref="AP2093">_xlfn.TEXTSPLIT(AO2093,CHAR(10))</f>
        <v>#VALUE!</v>
      </c>
      <c r="BM2093" s="134" t="e">
        <v>#VALUE!</v>
      </c>
    </row>
    <row r="2094" spans="1:76" ht="0.95" customHeight="1">
      <c r="A2094" s="133"/>
      <c r="B2094" s="176"/>
      <c r="C2094" s="176"/>
      <c r="D2094" s="176"/>
      <c r="E2094" s="176"/>
      <c r="F2094" s="176"/>
      <c r="G2094" s="176"/>
      <c r="H2094" s="176"/>
      <c r="I2094" s="176"/>
      <c r="J2094" s="176"/>
      <c r="K2094" s="176"/>
      <c r="L2094" s="176"/>
      <c r="M2094" s="176"/>
      <c r="N2094" s="176"/>
      <c r="O2094" s="176"/>
      <c r="P2094" s="176"/>
      <c r="Q2094" s="176"/>
      <c r="R2094" s="176"/>
      <c r="S2094" s="176"/>
      <c r="T2094" s="176"/>
      <c r="U2094" s="176"/>
      <c r="V2094" s="176"/>
      <c r="W2094" s="176"/>
      <c r="X2094" s="133"/>
      <c r="Y2094" s="133"/>
      <c r="AB2094" s="134" t="s">
        <v>6911</v>
      </c>
      <c r="AC2094" s="146" t="e" cm="1">
        <f t="array" ref="AC2094">_xlfn.TEXTSPLIT(H2094,CHAR(10))</f>
        <v>#VALUE!</v>
      </c>
      <c r="AD2094" s="146"/>
      <c r="AE2094" s="146" t="e">
        <v>#VALUE!</v>
      </c>
      <c r="AG2094" s="134" t="e" cm="1" vm="1">
        <f t="array" ref="AG2094">_xlfn.TEXTJOIN(",",TRUE,_xlfn._xlws.FILTER(市町村コード!$B$2:$B$186,ISNUMBER(SEARCH(市町村コード!$B$2:$B$186,K2094))))</f>
        <v>#VALUE!</v>
      </c>
      <c r="AH2094" s="134" t="e" vm="1">
        <v>#VALUE!</v>
      </c>
      <c r="AI2094" s="134" t="str">
        <f t="shared" si="64"/>
        <v/>
      </c>
      <c r="AJ2094" s="134" t="str">
        <f t="shared" si="65"/>
        <v/>
      </c>
      <c r="AK2094" s="134" t="s">
        <v>6911</v>
      </c>
      <c r="AP2094" s="134" t="e" cm="1">
        <f t="array" ref="AP2094">_xlfn.TEXTSPLIT(AO2094,CHAR(10))</f>
        <v>#VALUE!</v>
      </c>
      <c r="BM2094" s="134" t="e">
        <v>#VALUE!</v>
      </c>
    </row>
    <row r="2095" spans="1:76" ht="15.95" customHeight="1" thickBot="1">
      <c r="A2095" s="133"/>
      <c r="B2095" s="137"/>
      <c r="C2095" s="138" t="s">
        <v>481</v>
      </c>
      <c r="D2095" s="137"/>
      <c r="E2095" s="177" t="s">
        <v>482</v>
      </c>
      <c r="F2095" s="177"/>
      <c r="G2095" s="137"/>
      <c r="H2095" s="177" t="s">
        <v>483</v>
      </c>
      <c r="I2095" s="177"/>
      <c r="J2095" s="137"/>
      <c r="K2095" s="177" t="s">
        <v>484</v>
      </c>
      <c r="L2095" s="177"/>
      <c r="M2095" s="137"/>
      <c r="N2095" s="177" t="s">
        <v>485</v>
      </c>
      <c r="O2095" s="177"/>
      <c r="P2095" s="137"/>
      <c r="Q2095" s="139" t="s">
        <v>486</v>
      </c>
      <c r="R2095" s="137"/>
      <c r="S2095" s="177" t="s">
        <v>487</v>
      </c>
      <c r="T2095" s="177"/>
      <c r="U2095" s="177"/>
      <c r="V2095" s="177"/>
      <c r="W2095" s="137"/>
      <c r="X2095" s="133"/>
      <c r="Y2095" s="133"/>
      <c r="AB2095" s="134" t="s">
        <v>482</v>
      </c>
      <c r="AC2095" s="146" t="str" cm="1">
        <f t="array" ref="AC2095">_xlfn.TEXTSPLIT(H2095,CHAR(10))</f>
        <v>事業者名/事業所名</v>
      </c>
      <c r="AD2095" s="146"/>
      <c r="AE2095" s="146" t="s">
        <v>483</v>
      </c>
      <c r="AG2095" s="134" t="e" cm="1" vm="1">
        <f t="array" ref="AG2095">_xlfn.TEXTJOIN(",",TRUE,_xlfn._xlws.FILTER(市町村コード!$B$2:$B$186,ISNUMBER(SEARCH(市町村コード!$B$2:$B$186,K2095))))</f>
        <v>#VALUE!</v>
      </c>
      <c r="AH2095" s="134" t="e" vm="1">
        <v>#VALUE!</v>
      </c>
      <c r="AI2095" s="134" t="str">
        <f t="shared" si="64"/>
        <v/>
      </c>
      <c r="AJ2095" s="134" t="str">
        <f t="shared" si="65"/>
        <v>事業所所在地</v>
      </c>
      <c r="AK2095" s="134" t="s">
        <v>484</v>
      </c>
      <c r="AO2095" s="139" t="s">
        <v>486</v>
      </c>
      <c r="AP2095" s="134" t="str" cm="1">
        <f t="array" ref="AP2095">_xlfn.TEXTSPLIT(AO2095,CHAR(10))</f>
        <v>受理番号</v>
      </c>
      <c r="BM2095" s="134" t="s">
        <v>486</v>
      </c>
    </row>
    <row r="2096" spans="1:76" ht="129" customHeight="1" thickBot="1">
      <c r="A2096" s="133"/>
      <c r="B2096" s="184"/>
      <c r="C2096" s="140" t="s">
        <v>5696</v>
      </c>
      <c r="D2096" s="184"/>
      <c r="E2096" s="174" t="s">
        <v>5697</v>
      </c>
      <c r="F2096" s="174"/>
      <c r="G2096" s="184"/>
      <c r="H2096" s="175" t="s">
        <v>5698</v>
      </c>
      <c r="I2096" s="175"/>
      <c r="J2096" s="184"/>
      <c r="K2096" s="175" t="s">
        <v>5699</v>
      </c>
      <c r="L2096" s="175"/>
      <c r="M2096" s="184"/>
      <c r="N2096" s="182" t="s">
        <v>5700</v>
      </c>
      <c r="O2096" s="182"/>
      <c r="P2096" s="184"/>
      <c r="Q2096" s="141" t="s">
        <v>5701</v>
      </c>
      <c r="R2096" s="184"/>
      <c r="S2096" s="173" t="s">
        <v>5702</v>
      </c>
      <c r="T2096" s="173"/>
      <c r="U2096" s="173"/>
      <c r="V2096" s="173"/>
      <c r="W2096" s="184"/>
      <c r="X2096" s="133"/>
      <c r="Y2096" s="133"/>
      <c r="AB2096" s="134" t="s">
        <v>9863</v>
      </c>
      <c r="AC2096" s="146" t="str" cm="1">
        <f t="array" ref="AC2096:AD2096">_xlfn.TEXTSPLIT(H2096,CHAR(10))</f>
        <v>Ｔｅａｍ　ｄｙｎａｍｉｃｓ　株式会社</v>
      </c>
      <c r="AD2096" s="146" t="str">
        <v>ダイナ訪問看護ステーション</v>
      </c>
      <c r="AE2096" s="146" t="s">
        <v>8880</v>
      </c>
      <c r="AF2096" s="134" t="s">
        <v>8881</v>
      </c>
      <c r="AG2096" s="134" t="str" cm="1">
        <f t="array" ref="AG2096">_xlfn.TEXTJOIN(",",TRUE,_xlfn._xlws.FILTER(市町村コード!$B$2:$B$186,ISNUMBER(SEARCH(市町村コード!$B$2:$B$186,K2096))))</f>
        <v>釧路市</v>
      </c>
      <c r="AH2096" s="134" t="s">
        <v>6717</v>
      </c>
      <c r="AI2096" s="134" t="str">
        <f t="shared" si="64"/>
        <v xml:space="preserve">
釧路市昭和町３丁目１６番６号</v>
      </c>
      <c r="AJ2096" s="134" t="str">
        <f t="shared" si="65"/>
        <v>〒084－0903</v>
      </c>
      <c r="AK2096" s="134" t="s">
        <v>7425</v>
      </c>
      <c r="AO2096" s="142" t="s">
        <v>5701</v>
      </c>
      <c r="AP2096" s="134" t="str" cm="1">
        <f t="array" ref="AP2096:BA2096">_xlfn.TEXTSPLIT(AO2096,CHAR(10))</f>
        <v>( 訪看10 )第    521 号</v>
      </c>
      <c r="AQ2096" s="134" t="str">
        <v>( 訪看24 )第    790 号</v>
      </c>
      <c r="AR2096" s="134" t="str">
        <v>( 訪看25 )第    864 号</v>
      </c>
      <c r="AS2096" s="134" t="str">
        <v>( 訪看26 )第     39 号</v>
      </c>
      <c r="AT2096" s="134" t="str">
        <v>( 訪看27 )第    250 号</v>
      </c>
      <c r="AU2096" s="134" t="str">
        <v>( 訪看28 )第    159 号</v>
      </c>
      <c r="AV2096" s="134" t="str">
        <v>( 訪看32 )第     18 号</v>
      </c>
      <c r="AW2096" s="134" t="str">
        <v>( 訪看33 )第      6 号</v>
      </c>
      <c r="AX2096" s="134" t="str">
        <v>( 訪ベⅠ１ )第    616 号</v>
      </c>
      <c r="AY2096" s="134" t="str">
        <v>( 訪ベⅠ１注 )第    398 号</v>
      </c>
      <c r="AZ2096" s="134" t="str">
        <v>( 訪看40 )第    616 号</v>
      </c>
      <c r="BA2096" s="134" t="str">
        <v>( 訪看41 )第    268 号</v>
      </c>
      <c r="BM2096" s="134" t="s">
        <v>14896</v>
      </c>
      <c r="BN2096" s="134" t="s">
        <v>14897</v>
      </c>
      <c r="BO2096" s="134" t="s">
        <v>14898</v>
      </c>
      <c r="BP2096" s="134" t="s">
        <v>14899</v>
      </c>
      <c r="BQ2096" s="134" t="s">
        <v>14900</v>
      </c>
      <c r="BR2096" s="134" t="s">
        <v>14901</v>
      </c>
      <c r="BS2096" s="134" t="s">
        <v>14902</v>
      </c>
      <c r="BT2096" s="134" t="s">
        <v>14903</v>
      </c>
      <c r="BU2096" s="134" t="s">
        <v>14904</v>
      </c>
      <c r="BV2096" s="134" t="s">
        <v>14905</v>
      </c>
      <c r="BW2096" s="134" t="s">
        <v>14906</v>
      </c>
      <c r="BX2096" s="134" t="s">
        <v>14907</v>
      </c>
    </row>
    <row r="2097" spans="1:74" ht="111" customHeight="1" thickBot="1">
      <c r="A2097" s="133"/>
      <c r="B2097" s="184"/>
      <c r="C2097" s="140" t="s">
        <v>5703</v>
      </c>
      <c r="D2097" s="184"/>
      <c r="E2097" s="174" t="s">
        <v>5704</v>
      </c>
      <c r="F2097" s="174"/>
      <c r="G2097" s="184"/>
      <c r="H2097" s="175" t="s">
        <v>5705</v>
      </c>
      <c r="I2097" s="175"/>
      <c r="J2097" s="184"/>
      <c r="K2097" s="175" t="s">
        <v>5706</v>
      </c>
      <c r="L2097" s="175"/>
      <c r="M2097" s="184"/>
      <c r="N2097" s="182" t="s">
        <v>5707</v>
      </c>
      <c r="O2097" s="182"/>
      <c r="P2097" s="184"/>
      <c r="Q2097" s="141" t="s">
        <v>5708</v>
      </c>
      <c r="R2097" s="184"/>
      <c r="S2097" s="173" t="s">
        <v>5709</v>
      </c>
      <c r="T2097" s="173"/>
      <c r="U2097" s="173"/>
      <c r="V2097" s="173"/>
      <c r="W2097" s="184"/>
      <c r="X2097" s="133"/>
      <c r="Y2097" s="133"/>
      <c r="AB2097" s="134" t="s">
        <v>9864</v>
      </c>
      <c r="AC2097" s="146" t="str" cm="1">
        <f t="array" ref="AC2097:AD2097">_xlfn.TEXTSPLIT(H2097,CHAR(10))</f>
        <v>合同会社ナチュラル・ケアリング</v>
      </c>
      <c r="AD2097" s="146" t="str">
        <v>訪問看護ステーション杜</v>
      </c>
      <c r="AE2097" s="146" t="s">
        <v>8882</v>
      </c>
      <c r="AF2097" s="134" t="s">
        <v>8883</v>
      </c>
      <c r="AG2097" s="134" t="str" cm="1">
        <f t="array" ref="AG2097">_xlfn.TEXTJOIN(",",TRUE,_xlfn._xlws.FILTER(市町村コード!$B$2:$B$186,ISNUMBER(SEARCH(市町村コード!$B$2:$B$186,K2097))))</f>
        <v>釧路市,東川町</v>
      </c>
      <c r="AH2097" s="134" t="s">
        <v>6902</v>
      </c>
      <c r="AI2097" s="134" t="str">
        <f t="shared" si="64"/>
        <v xml:space="preserve">
釧路市東川町２番１８号</v>
      </c>
      <c r="AJ2097" s="134" t="str">
        <f t="shared" si="65"/>
        <v>〒085－0056</v>
      </c>
      <c r="AK2097" s="134" t="s">
        <v>7426</v>
      </c>
      <c r="AO2097" s="142" t="s">
        <v>5708</v>
      </c>
      <c r="AP2097" s="134" t="str" cm="1">
        <f t="array" ref="AP2097:AY2097">_xlfn.TEXTSPLIT(AO2097,CHAR(10))</f>
        <v>( 訪看10 )第    676 号</v>
      </c>
      <c r="AQ2097" s="134" t="str">
        <v>( 訪看23 )第   1067 号</v>
      </c>
      <c r="AR2097" s="134" t="str">
        <v>( 訪看24 )第    994 号</v>
      </c>
      <c r="AS2097" s="134" t="str">
        <v>( 訪看25 )第   1072 号</v>
      </c>
      <c r="AT2097" s="134" t="str">
        <v>( 訪看27 )第    374 号</v>
      </c>
      <c r="AU2097" s="134" t="str">
        <v>( 訪看28 )第    248 号</v>
      </c>
      <c r="AV2097" s="134" t="str">
        <v>( 訪看機４ )第      6 号</v>
      </c>
      <c r="AW2097" s="134" t="str">
        <v>( 訪ベⅠ１ )第    587 号</v>
      </c>
      <c r="AX2097" s="134" t="str">
        <v>( 訪看40 )第    597 号</v>
      </c>
      <c r="AY2097" s="134" t="str">
        <v>( 訪看41 )第    269 号</v>
      </c>
      <c r="BM2097" s="134" t="s">
        <v>14908</v>
      </c>
      <c r="BN2097" s="134" t="s">
        <v>14909</v>
      </c>
      <c r="BO2097" s="134" t="s">
        <v>14910</v>
      </c>
      <c r="BP2097" s="134" t="s">
        <v>14911</v>
      </c>
      <c r="BQ2097" s="134" t="s">
        <v>14912</v>
      </c>
      <c r="BR2097" s="134" t="s">
        <v>14913</v>
      </c>
      <c r="BS2097" s="134" t="s">
        <v>14914</v>
      </c>
      <c r="BT2097" s="134" t="s">
        <v>14915</v>
      </c>
      <c r="BU2097" s="134" t="s">
        <v>14916</v>
      </c>
      <c r="BV2097" s="134" t="s">
        <v>14917</v>
      </c>
    </row>
    <row r="2098" spans="1:74" ht="75" customHeight="1" thickBot="1">
      <c r="A2098" s="133"/>
      <c r="B2098" s="184"/>
      <c r="C2098" s="140" t="s">
        <v>5710</v>
      </c>
      <c r="D2098" s="184"/>
      <c r="E2098" s="174" t="s">
        <v>5711</v>
      </c>
      <c r="F2098" s="174"/>
      <c r="G2098" s="184"/>
      <c r="H2098" s="175" t="s">
        <v>5712</v>
      </c>
      <c r="I2098" s="175"/>
      <c r="J2098" s="184"/>
      <c r="K2098" s="175" t="s">
        <v>5713</v>
      </c>
      <c r="L2098" s="175"/>
      <c r="M2098" s="184"/>
      <c r="N2098" s="182" t="s">
        <v>5714</v>
      </c>
      <c r="O2098" s="182"/>
      <c r="P2098" s="184"/>
      <c r="Q2098" s="141" t="s">
        <v>5715</v>
      </c>
      <c r="R2098" s="184"/>
      <c r="S2098" s="173" t="s">
        <v>5716</v>
      </c>
      <c r="T2098" s="173"/>
      <c r="U2098" s="173"/>
      <c r="V2098" s="173"/>
      <c r="W2098" s="184"/>
      <c r="X2098" s="133"/>
      <c r="Y2098" s="133"/>
      <c r="AB2098" s="134" t="s">
        <v>9865</v>
      </c>
      <c r="AC2098" s="146" t="str" cm="1">
        <f t="array" ref="AC2098:AD2098">_xlfn.TEXTSPLIT(H2098,CHAR(10))</f>
        <v>合同会社　Ｒｅ－Ｂｏｒｎ　ｃｏ．</v>
      </c>
      <c r="AD2098" s="146" t="str">
        <v>訪問看護ステーション　りぼん</v>
      </c>
      <c r="AE2098" s="146" t="s">
        <v>8884</v>
      </c>
      <c r="AF2098" s="134" t="s">
        <v>8885</v>
      </c>
      <c r="AG2098" s="134" t="str" cm="1">
        <f t="array" ref="AG2098">_xlfn.TEXTJOIN(",",TRUE,_xlfn._xlws.FILTER(市町村コード!$B$2:$B$186,ISNUMBER(SEARCH(市町村コード!$B$2:$B$186,K2098))))</f>
        <v>釧路市</v>
      </c>
      <c r="AH2098" s="134" t="s">
        <v>6717</v>
      </c>
      <c r="AI2098" s="134" t="str">
        <f t="shared" si="64"/>
        <v xml:space="preserve">
釧路市愛国西１丁目３１番２０号</v>
      </c>
      <c r="AJ2098" s="134" t="str">
        <f t="shared" si="65"/>
        <v>〒085－0057</v>
      </c>
      <c r="AK2098" s="134" t="s">
        <v>7427</v>
      </c>
      <c r="AO2098" s="142" t="s">
        <v>5715</v>
      </c>
      <c r="AP2098" s="134" t="str" cm="1">
        <f t="array" ref="AP2098:AV2098">_xlfn.TEXTSPLIT(AO2098,CHAR(10))</f>
        <v>( 訪看10 )第    710 号</v>
      </c>
      <c r="AQ2098" s="134" t="str">
        <v>( 訪看23 )第   1096 号</v>
      </c>
      <c r="AR2098" s="134" t="str">
        <v>( 訪看24 )第   1035 号</v>
      </c>
      <c r="AS2098" s="134" t="str">
        <v>( 訪看25 )第   1115 号</v>
      </c>
      <c r="AT2098" s="134" t="str">
        <v>( 訪看32 )第     61 号</v>
      </c>
      <c r="AU2098" s="134" t="str">
        <v>( 訪ベⅠ１ )第    470 号</v>
      </c>
      <c r="AV2098" s="134" t="str">
        <v>( 訪看41 )第    366 号</v>
      </c>
      <c r="BM2098" s="134" t="s">
        <v>14918</v>
      </c>
      <c r="BN2098" s="134" t="s">
        <v>14919</v>
      </c>
      <c r="BO2098" s="134" t="s">
        <v>14920</v>
      </c>
      <c r="BP2098" s="134" t="s">
        <v>14921</v>
      </c>
      <c r="BQ2098" s="134" t="s">
        <v>14922</v>
      </c>
      <c r="BR2098" s="134" t="s">
        <v>14923</v>
      </c>
      <c r="BS2098" s="134" t="s">
        <v>14924</v>
      </c>
    </row>
    <row r="2099" spans="1:74" ht="84" customHeight="1" thickBot="1">
      <c r="A2099" s="133"/>
      <c r="B2099" s="184"/>
      <c r="C2099" s="140" t="s">
        <v>5717</v>
      </c>
      <c r="D2099" s="184"/>
      <c r="E2099" s="174" t="s">
        <v>5718</v>
      </c>
      <c r="F2099" s="174"/>
      <c r="G2099" s="184"/>
      <c r="H2099" s="175" t="s">
        <v>5719</v>
      </c>
      <c r="I2099" s="175"/>
      <c r="J2099" s="184"/>
      <c r="K2099" s="175" t="s">
        <v>5720</v>
      </c>
      <c r="L2099" s="175"/>
      <c r="M2099" s="184"/>
      <c r="N2099" s="182" t="s">
        <v>5721</v>
      </c>
      <c r="O2099" s="182"/>
      <c r="P2099" s="184"/>
      <c r="Q2099" s="141" t="s">
        <v>5722</v>
      </c>
      <c r="R2099" s="184"/>
      <c r="S2099" s="173" t="s">
        <v>5723</v>
      </c>
      <c r="T2099" s="173"/>
      <c r="U2099" s="173"/>
      <c r="V2099" s="173"/>
      <c r="W2099" s="184"/>
      <c r="X2099" s="133"/>
      <c r="Y2099" s="133"/>
      <c r="AB2099" s="134" t="s">
        <v>9866</v>
      </c>
      <c r="AC2099" s="146" t="str" cm="1">
        <f t="array" ref="AC2099:AD2099">_xlfn.TEXTSPLIT(H2099,CHAR(10))</f>
        <v>株式会社　ハートフェルト</v>
      </c>
      <c r="AD2099" s="146" t="str">
        <v>すみれ訪問看護ステーション</v>
      </c>
      <c r="AE2099" s="146" t="s">
        <v>8886</v>
      </c>
      <c r="AF2099" s="134" t="s">
        <v>7865</v>
      </c>
      <c r="AG2099" s="134" t="str" cm="1">
        <f t="array" ref="AG2099">_xlfn.TEXTJOIN(",",TRUE,_xlfn._xlws.FILTER(市町村コード!$B$2:$B$186,ISNUMBER(SEARCH(市町村コード!$B$2:$B$186,K2099))))</f>
        <v>釧路市</v>
      </c>
      <c r="AH2099" s="134" t="s">
        <v>6717</v>
      </c>
      <c r="AI2099" s="134" t="str">
        <f t="shared" si="64"/>
        <v xml:space="preserve">
釧路市鳥取北６丁目５番２２号カーサフローラ１０１</v>
      </c>
      <c r="AJ2099" s="134" t="str">
        <f t="shared" si="65"/>
        <v>〒084－0907</v>
      </c>
      <c r="AK2099" s="134" t="s">
        <v>7428</v>
      </c>
      <c r="AO2099" s="142" t="s">
        <v>5722</v>
      </c>
      <c r="AP2099" s="134" t="str" cm="1">
        <f t="array" ref="AP2099:AV2099">_xlfn.TEXTSPLIT(AO2099,CHAR(10))</f>
        <v>( 訪看10 )第    755 号</v>
      </c>
      <c r="AQ2099" s="134" t="str">
        <v>( 訪看24 )第   1084 号</v>
      </c>
      <c r="AR2099" s="134" t="str">
        <v>( 訪看25 )第   1168 号</v>
      </c>
      <c r="AS2099" s="134" t="str">
        <v>( 訪看27 )第    442 号</v>
      </c>
      <c r="AT2099" s="134" t="str">
        <v>( 訪ベⅠ１ )第    410 号</v>
      </c>
      <c r="AU2099" s="134" t="str">
        <v>( 訪ベⅠ１注 )第    121 号</v>
      </c>
      <c r="AV2099" s="134" t="str">
        <v>( 訪看41 )第    426 号</v>
      </c>
      <c r="BM2099" s="134" t="s">
        <v>14925</v>
      </c>
      <c r="BN2099" s="134" t="s">
        <v>14926</v>
      </c>
      <c r="BO2099" s="134" t="s">
        <v>14927</v>
      </c>
      <c r="BP2099" s="134" t="s">
        <v>14928</v>
      </c>
      <c r="BQ2099" s="134" t="s">
        <v>14929</v>
      </c>
      <c r="BR2099" s="134" t="s">
        <v>14930</v>
      </c>
      <c r="BS2099" s="134" t="s">
        <v>14931</v>
      </c>
    </row>
    <row r="2100" spans="1:74" ht="66" customHeight="1" thickBot="1">
      <c r="A2100" s="133"/>
      <c r="B2100" s="184"/>
      <c r="C2100" s="140" t="s">
        <v>5724</v>
      </c>
      <c r="D2100" s="184"/>
      <c r="E2100" s="174" t="s">
        <v>5725</v>
      </c>
      <c r="F2100" s="174"/>
      <c r="G2100" s="184"/>
      <c r="H2100" s="175" t="s">
        <v>5726</v>
      </c>
      <c r="I2100" s="175"/>
      <c r="J2100" s="184"/>
      <c r="K2100" s="175" t="s">
        <v>5727</v>
      </c>
      <c r="L2100" s="175"/>
      <c r="M2100" s="184"/>
      <c r="N2100" s="182" t="s">
        <v>5728</v>
      </c>
      <c r="O2100" s="182"/>
      <c r="P2100" s="184"/>
      <c r="Q2100" s="141" t="s">
        <v>5729</v>
      </c>
      <c r="R2100" s="184"/>
      <c r="S2100" s="173" t="s">
        <v>5730</v>
      </c>
      <c r="T2100" s="173"/>
      <c r="U2100" s="173"/>
      <c r="V2100" s="173"/>
      <c r="W2100" s="184"/>
      <c r="X2100" s="133"/>
      <c r="Y2100" s="133"/>
      <c r="AB2100" s="134" t="s">
        <v>9867</v>
      </c>
      <c r="AC2100" s="146" t="str" cm="1">
        <f t="array" ref="AC2100:AD2100">_xlfn.TEXTSPLIT(H2100,CHAR(10))</f>
        <v>株式会社ｔａｌｅｓ</v>
      </c>
      <c r="AD2100" s="146" t="str">
        <v>ＭｉＳａＫｉ訪問看護ステーション</v>
      </c>
      <c r="AE2100" s="146" t="s">
        <v>8887</v>
      </c>
      <c r="AF2100" s="134" t="s">
        <v>8888</v>
      </c>
      <c r="AG2100" s="134" t="str" cm="1">
        <f t="array" ref="AG2100">_xlfn.TEXTJOIN(",",TRUE,_xlfn._xlws.FILTER(市町村コード!$B$2:$B$186,ISNUMBER(SEARCH(市町村コード!$B$2:$B$186,K2100))))</f>
        <v>釧路市</v>
      </c>
      <c r="AH2100" s="134" t="s">
        <v>6717</v>
      </c>
      <c r="AI2100" s="134" t="str">
        <f t="shared" si="64"/>
        <v xml:space="preserve">
釧路市豊川町１９－１ハイツ阿部１０１号室</v>
      </c>
      <c r="AJ2100" s="134" t="str">
        <f t="shared" si="65"/>
        <v>〒085－0053</v>
      </c>
      <c r="AK2100" s="134" t="s">
        <v>7429</v>
      </c>
      <c r="AO2100" s="142" t="s">
        <v>5729</v>
      </c>
      <c r="AP2100" s="134" t="str" cm="1">
        <f t="array" ref="AP2100:AU2100">_xlfn.TEXTSPLIT(AO2100,CHAR(10))</f>
        <v>( 訪看10 )第    805 号</v>
      </c>
      <c r="AQ2100" s="134" t="str">
        <v>( 訪看24 )第   1139 号</v>
      </c>
      <c r="AR2100" s="134" t="str">
        <v>( 訪看25 )第   1225 号</v>
      </c>
      <c r="AS2100" s="134" t="str">
        <v>( 訪看27 )第    480 号</v>
      </c>
      <c r="AT2100" s="134" t="str">
        <v>( 訪ベⅠ１ )第    437 号</v>
      </c>
      <c r="AU2100" s="134" t="str">
        <v>( 訪看41 )第    492 号</v>
      </c>
      <c r="BM2100" s="134" t="s">
        <v>14932</v>
      </c>
      <c r="BN2100" s="134" t="s">
        <v>14933</v>
      </c>
      <c r="BO2100" s="134" t="s">
        <v>14934</v>
      </c>
      <c r="BP2100" s="134" t="s">
        <v>14935</v>
      </c>
      <c r="BQ2100" s="134" t="s">
        <v>14936</v>
      </c>
      <c r="BR2100" s="134" t="s">
        <v>14937</v>
      </c>
    </row>
    <row r="2101" spans="1:74" ht="5.0999999999999996" customHeight="1" thickBot="1">
      <c r="A2101" s="133"/>
      <c r="B2101" s="184"/>
      <c r="C2101" s="133"/>
      <c r="D2101" s="184"/>
      <c r="E2101" s="133"/>
      <c r="F2101" s="133"/>
      <c r="G2101" s="184"/>
      <c r="H2101" s="133"/>
      <c r="I2101" s="133"/>
      <c r="J2101" s="184"/>
      <c r="K2101" s="133"/>
      <c r="L2101" s="133"/>
      <c r="M2101" s="184"/>
      <c r="N2101" s="133"/>
      <c r="O2101" s="133"/>
      <c r="P2101" s="184"/>
      <c r="Q2101" s="133"/>
      <c r="R2101" s="184"/>
      <c r="S2101" s="133"/>
      <c r="T2101" s="133"/>
      <c r="U2101" s="133"/>
      <c r="V2101" s="133"/>
      <c r="W2101" s="184"/>
      <c r="X2101" s="133"/>
      <c r="Y2101" s="133"/>
      <c r="AB2101" s="134" t="s">
        <v>6911</v>
      </c>
      <c r="AC2101" s="146" t="e" cm="1">
        <f t="array" ref="AC2101">_xlfn.TEXTSPLIT(H2101,CHAR(10))</f>
        <v>#VALUE!</v>
      </c>
      <c r="AD2101" s="146"/>
      <c r="AE2101" s="146" t="e">
        <v>#VALUE!</v>
      </c>
      <c r="AG2101" s="134" t="e" cm="1" vm="1">
        <f t="array" ref="AG2101">_xlfn.TEXTJOIN(",",TRUE,_xlfn._xlws.FILTER(市町村コード!$B$2:$B$186,ISNUMBER(SEARCH(市町村コード!$B$2:$B$186,K2101))))</f>
        <v>#VALUE!</v>
      </c>
      <c r="AH2101" s="134" t="e" vm="1">
        <v>#VALUE!</v>
      </c>
      <c r="AI2101" s="134" t="str">
        <f t="shared" si="64"/>
        <v/>
      </c>
      <c r="AJ2101" s="134" t="str">
        <f t="shared" si="65"/>
        <v/>
      </c>
      <c r="AK2101" s="134" t="s">
        <v>6911</v>
      </c>
      <c r="AO2101" s="133"/>
      <c r="AP2101" s="134" t="e" cm="1">
        <f t="array" ref="AP2101">_xlfn.TEXTSPLIT(AO2101,CHAR(10))</f>
        <v>#VALUE!</v>
      </c>
      <c r="BM2101" s="134" t="e">
        <v>#VALUE!</v>
      </c>
    </row>
    <row r="2102" spans="1:74" ht="0.95" customHeight="1">
      <c r="A2102" s="133"/>
      <c r="B2102" s="183"/>
      <c r="C2102" s="183"/>
      <c r="D2102" s="183"/>
      <c r="E2102" s="183"/>
      <c r="F2102" s="183"/>
      <c r="G2102" s="183"/>
      <c r="H2102" s="183"/>
      <c r="I2102" s="183"/>
      <c r="J2102" s="183"/>
      <c r="K2102" s="183"/>
      <c r="L2102" s="183"/>
      <c r="M2102" s="183"/>
      <c r="N2102" s="183"/>
      <c r="O2102" s="183"/>
      <c r="P2102" s="183"/>
      <c r="Q2102" s="183"/>
      <c r="R2102" s="183"/>
      <c r="S2102" s="183"/>
      <c r="T2102" s="183"/>
      <c r="U2102" s="183"/>
      <c r="V2102" s="183"/>
      <c r="W2102" s="133"/>
      <c r="X2102" s="133"/>
      <c r="Y2102" s="133"/>
      <c r="AB2102" s="134" t="s">
        <v>6911</v>
      </c>
      <c r="AC2102" s="146" t="e" cm="1">
        <f t="array" ref="AC2102">_xlfn.TEXTSPLIT(H2102,CHAR(10))</f>
        <v>#VALUE!</v>
      </c>
      <c r="AD2102" s="146"/>
      <c r="AE2102" s="146" t="e">
        <v>#VALUE!</v>
      </c>
      <c r="AG2102" s="134" t="e" cm="1" vm="1">
        <f t="array" ref="AG2102">_xlfn.TEXTJOIN(",",TRUE,_xlfn._xlws.FILTER(市町村コード!$B$2:$B$186,ISNUMBER(SEARCH(市町村コード!$B$2:$B$186,K2102))))</f>
        <v>#VALUE!</v>
      </c>
      <c r="AH2102" s="134" t="e" vm="1">
        <v>#VALUE!</v>
      </c>
      <c r="AI2102" s="134" t="str">
        <f t="shared" si="64"/>
        <v/>
      </c>
      <c r="AJ2102" s="134" t="str">
        <f t="shared" si="65"/>
        <v/>
      </c>
      <c r="AK2102" s="134" t="s">
        <v>6911</v>
      </c>
      <c r="AP2102" s="134" t="e" cm="1">
        <f t="array" ref="AP2102">_xlfn.TEXTSPLIT(AO2102,CHAR(10))</f>
        <v>#VALUE!</v>
      </c>
      <c r="BM2102" s="134" t="e">
        <v>#VALUE!</v>
      </c>
    </row>
    <row r="2103" spans="1:74" ht="60" customHeight="1">
      <c r="A2103" s="133"/>
      <c r="B2103" s="133"/>
      <c r="C2103" s="133"/>
      <c r="D2103" s="133"/>
      <c r="E2103" s="133"/>
      <c r="F2103" s="133"/>
      <c r="G2103" s="133"/>
      <c r="H2103" s="133"/>
      <c r="I2103" s="133"/>
      <c r="J2103" s="133"/>
      <c r="K2103" s="133"/>
      <c r="L2103" s="133"/>
      <c r="M2103" s="133"/>
      <c r="N2103" s="133"/>
      <c r="O2103" s="133"/>
      <c r="P2103" s="133"/>
      <c r="Q2103" s="133"/>
      <c r="R2103" s="133"/>
      <c r="S2103" s="133"/>
      <c r="T2103" s="133"/>
      <c r="U2103" s="133"/>
      <c r="V2103" s="133"/>
      <c r="W2103" s="133"/>
      <c r="X2103" s="133"/>
      <c r="Y2103" s="133"/>
      <c r="AB2103" s="134" t="s">
        <v>6911</v>
      </c>
      <c r="AC2103" s="146" t="e" cm="1">
        <f t="array" ref="AC2103">_xlfn.TEXTSPLIT(H2103,CHAR(10))</f>
        <v>#VALUE!</v>
      </c>
      <c r="AD2103" s="146"/>
      <c r="AE2103" s="146" t="e">
        <v>#VALUE!</v>
      </c>
      <c r="AG2103" s="134" t="e" cm="1" vm="1">
        <f t="array" ref="AG2103">_xlfn.TEXTJOIN(",",TRUE,_xlfn._xlws.FILTER(市町村コード!$B$2:$B$186,ISNUMBER(SEARCH(市町村コード!$B$2:$B$186,K2103))))</f>
        <v>#VALUE!</v>
      </c>
      <c r="AH2103" s="134" t="e" vm="1">
        <v>#VALUE!</v>
      </c>
      <c r="AI2103" s="134" t="str">
        <f t="shared" si="64"/>
        <v/>
      </c>
      <c r="AJ2103" s="134" t="str">
        <f t="shared" si="65"/>
        <v/>
      </c>
      <c r="AK2103" s="134" t="s">
        <v>6911</v>
      </c>
      <c r="AO2103" s="133"/>
      <c r="AP2103" s="134" t="e" cm="1">
        <f t="array" ref="AP2103">_xlfn.TEXTSPLIT(AO2103,CHAR(10))</f>
        <v>#VALUE!</v>
      </c>
      <c r="BM2103" s="134" t="e">
        <v>#VALUE!</v>
      </c>
    </row>
    <row r="2104" spans="1:74" ht="12" customHeight="1">
      <c r="A2104" s="133"/>
      <c r="B2104" s="133"/>
      <c r="C2104" s="133"/>
      <c r="D2104" s="133"/>
      <c r="E2104" s="133"/>
      <c r="F2104" s="133"/>
      <c r="G2104" s="133"/>
      <c r="H2104" s="133"/>
      <c r="I2104" s="133"/>
      <c r="J2104" s="133"/>
      <c r="K2104" s="133"/>
      <c r="L2104" s="133"/>
      <c r="M2104" s="133"/>
      <c r="N2104" s="133"/>
      <c r="O2104" s="133"/>
      <c r="P2104" s="133"/>
      <c r="Q2104" s="133"/>
      <c r="R2104" s="133"/>
      <c r="S2104" s="133"/>
      <c r="T2104" s="133"/>
      <c r="U2104" s="133"/>
      <c r="V2104" s="133"/>
      <c r="W2104" s="133"/>
      <c r="X2104" s="133"/>
      <c r="Y2104" s="133"/>
      <c r="AB2104" s="134" t="s">
        <v>6911</v>
      </c>
      <c r="AC2104" s="146" t="e" cm="1">
        <f t="array" ref="AC2104">_xlfn.TEXTSPLIT(H2104,CHAR(10))</f>
        <v>#VALUE!</v>
      </c>
      <c r="AD2104" s="146"/>
      <c r="AE2104" s="146" t="e">
        <v>#VALUE!</v>
      </c>
      <c r="AG2104" s="134" t="e" cm="1" vm="1">
        <f t="array" ref="AG2104">_xlfn.TEXTJOIN(",",TRUE,_xlfn._xlws.FILTER(市町村コード!$B$2:$B$186,ISNUMBER(SEARCH(市町村コード!$B$2:$B$186,K2104))))</f>
        <v>#VALUE!</v>
      </c>
      <c r="AH2104" s="134" t="e" vm="1">
        <v>#VALUE!</v>
      </c>
      <c r="AI2104" s="134" t="str">
        <f t="shared" si="64"/>
        <v/>
      </c>
      <c r="AJ2104" s="134" t="str">
        <f t="shared" si="65"/>
        <v/>
      </c>
      <c r="AK2104" s="134" t="s">
        <v>6911</v>
      </c>
      <c r="AO2104" s="133"/>
      <c r="AP2104" s="134" t="e" cm="1">
        <f t="array" ref="AP2104">_xlfn.TEXTSPLIT(AO2104,CHAR(10))</f>
        <v>#VALUE!</v>
      </c>
      <c r="BM2104" s="134" t="e">
        <v>#VALUE!</v>
      </c>
    </row>
    <row r="2105" spans="1:74" ht="8.1" customHeight="1">
      <c r="A2105" s="133"/>
      <c r="B2105" s="133"/>
      <c r="C2105" s="133"/>
      <c r="D2105" s="133"/>
      <c r="E2105" s="133"/>
      <c r="F2105" s="133"/>
      <c r="G2105" s="133"/>
      <c r="H2105" s="133"/>
      <c r="I2105" s="178" t="s">
        <v>476</v>
      </c>
      <c r="J2105" s="178"/>
      <c r="K2105" s="178"/>
      <c r="L2105" s="133"/>
      <c r="M2105" s="133"/>
      <c r="N2105" s="133"/>
      <c r="O2105" s="133"/>
      <c r="P2105" s="133"/>
      <c r="Q2105" s="133"/>
      <c r="R2105" s="133"/>
      <c r="S2105" s="133"/>
      <c r="T2105" s="133"/>
      <c r="U2105" s="133"/>
      <c r="V2105" s="133"/>
      <c r="W2105" s="133"/>
      <c r="X2105" s="133"/>
      <c r="Y2105" s="133"/>
      <c r="AB2105" s="134" t="s">
        <v>6911</v>
      </c>
      <c r="AC2105" s="146" t="e" cm="1">
        <f t="array" ref="AC2105">_xlfn.TEXTSPLIT(H2105,CHAR(10))</f>
        <v>#VALUE!</v>
      </c>
      <c r="AD2105" s="146"/>
      <c r="AE2105" s="146" t="e">
        <v>#VALUE!</v>
      </c>
      <c r="AG2105" s="134" t="e" cm="1" vm="1">
        <f t="array" ref="AG2105">_xlfn.TEXTJOIN(",",TRUE,_xlfn._xlws.FILTER(市町村コード!$B$2:$B$186,ISNUMBER(SEARCH(市町村コード!$B$2:$B$186,K2105))))</f>
        <v>#VALUE!</v>
      </c>
      <c r="AH2105" s="134" t="e" vm="1">
        <v>#VALUE!</v>
      </c>
      <c r="AI2105" s="134" t="str">
        <f t="shared" si="64"/>
        <v/>
      </c>
      <c r="AJ2105" s="134" t="str">
        <f t="shared" si="65"/>
        <v/>
      </c>
      <c r="AK2105" s="134" t="s">
        <v>6911</v>
      </c>
      <c r="AO2105" s="133"/>
      <c r="AP2105" s="134" t="e" cm="1">
        <f t="array" ref="AP2105">_xlfn.TEXTSPLIT(AO2105,CHAR(10))</f>
        <v>#VALUE!</v>
      </c>
      <c r="BM2105" s="134" t="e">
        <v>#VALUE!</v>
      </c>
    </row>
    <row r="2106" spans="1:74" ht="12" customHeight="1">
      <c r="A2106" s="133"/>
      <c r="B2106" s="179"/>
      <c r="C2106" s="179"/>
      <c r="D2106" s="179"/>
      <c r="E2106" s="179"/>
      <c r="F2106" s="133"/>
      <c r="G2106" s="133"/>
      <c r="H2106" s="133"/>
      <c r="I2106" s="178"/>
      <c r="J2106" s="178"/>
      <c r="K2106" s="178"/>
      <c r="L2106" s="133"/>
      <c r="M2106" s="133"/>
      <c r="N2106" s="133"/>
      <c r="O2106" s="133"/>
      <c r="P2106" s="133"/>
      <c r="Q2106" s="133"/>
      <c r="R2106" s="133"/>
      <c r="S2106" s="133"/>
      <c r="T2106" s="133"/>
      <c r="U2106" s="133"/>
      <c r="V2106" s="133"/>
      <c r="W2106" s="133"/>
      <c r="X2106" s="133"/>
      <c r="Y2106" s="133"/>
      <c r="AB2106" s="134" t="s">
        <v>6911</v>
      </c>
      <c r="AC2106" s="146" t="e" cm="1">
        <f t="array" ref="AC2106">_xlfn.TEXTSPLIT(H2106,CHAR(10))</f>
        <v>#VALUE!</v>
      </c>
      <c r="AD2106" s="146"/>
      <c r="AE2106" s="146" t="e">
        <v>#VALUE!</v>
      </c>
      <c r="AG2106" s="134" t="e" cm="1" vm="1">
        <f t="array" ref="AG2106">_xlfn.TEXTJOIN(",",TRUE,_xlfn._xlws.FILTER(市町村コード!$B$2:$B$186,ISNUMBER(SEARCH(市町村コード!$B$2:$B$186,K2106))))</f>
        <v>#VALUE!</v>
      </c>
      <c r="AH2106" s="134" t="e" vm="1">
        <v>#VALUE!</v>
      </c>
      <c r="AI2106" s="134" t="str">
        <f t="shared" si="64"/>
        <v/>
      </c>
      <c r="AJ2106" s="134" t="str">
        <f t="shared" si="65"/>
        <v/>
      </c>
      <c r="AK2106" s="134" t="s">
        <v>6911</v>
      </c>
      <c r="AO2106" s="133"/>
      <c r="AP2106" s="134" t="e" cm="1">
        <f t="array" ref="AP2106">_xlfn.TEXTSPLIT(AO2106,CHAR(10))</f>
        <v>#VALUE!</v>
      </c>
      <c r="BM2106" s="134" t="e">
        <v>#VALUE!</v>
      </c>
    </row>
    <row r="2107" spans="1:74" ht="14.1" customHeight="1">
      <c r="A2107" s="133"/>
      <c r="B2107" s="133"/>
      <c r="C2107" s="180" t="s">
        <v>477</v>
      </c>
      <c r="D2107" s="180"/>
      <c r="E2107" s="180"/>
      <c r="F2107" s="180"/>
      <c r="G2107" s="180"/>
      <c r="H2107" s="180"/>
      <c r="I2107" s="180"/>
      <c r="J2107" s="180"/>
      <c r="K2107" s="180"/>
      <c r="L2107" s="133"/>
      <c r="M2107" s="133"/>
      <c r="N2107" s="133"/>
      <c r="O2107" s="181" t="s">
        <v>478</v>
      </c>
      <c r="P2107" s="181"/>
      <c r="Q2107" s="181"/>
      <c r="R2107" s="181"/>
      <c r="S2107" s="181"/>
      <c r="T2107" s="135" t="s">
        <v>1419</v>
      </c>
      <c r="U2107" s="136" t="s">
        <v>480</v>
      </c>
      <c r="V2107" s="133"/>
      <c r="W2107" s="133"/>
      <c r="X2107" s="133"/>
      <c r="Y2107" s="133"/>
      <c r="AB2107" s="134" t="s">
        <v>6911</v>
      </c>
      <c r="AC2107" s="146" t="e" cm="1">
        <f t="array" ref="AC2107">_xlfn.TEXTSPLIT(H2107,CHAR(10))</f>
        <v>#VALUE!</v>
      </c>
      <c r="AD2107" s="146"/>
      <c r="AE2107" s="146" t="e">
        <v>#VALUE!</v>
      </c>
      <c r="AG2107" s="134" t="e" cm="1" vm="1">
        <f t="array" ref="AG2107">_xlfn.TEXTJOIN(",",TRUE,_xlfn._xlws.FILTER(市町村コード!$B$2:$B$186,ISNUMBER(SEARCH(市町村コード!$B$2:$B$186,K2107))))</f>
        <v>#VALUE!</v>
      </c>
      <c r="AH2107" s="134" t="e" vm="1">
        <v>#VALUE!</v>
      </c>
      <c r="AI2107" s="134" t="str">
        <f t="shared" si="64"/>
        <v/>
      </c>
      <c r="AJ2107" s="134" t="str">
        <f t="shared" si="65"/>
        <v/>
      </c>
      <c r="AK2107" s="134" t="s">
        <v>6911</v>
      </c>
      <c r="AP2107" s="134" t="e" cm="1">
        <f t="array" ref="AP2107">_xlfn.TEXTSPLIT(AO2107,CHAR(10))</f>
        <v>#VALUE!</v>
      </c>
      <c r="BM2107" s="134" t="e">
        <v>#VALUE!</v>
      </c>
    </row>
    <row r="2108" spans="1:74" ht="0.95" customHeight="1" thickBot="1">
      <c r="A2108" s="133"/>
      <c r="B2108" s="133"/>
      <c r="C2108" s="133"/>
      <c r="D2108" s="133"/>
      <c r="E2108" s="133"/>
      <c r="F2108" s="133"/>
      <c r="G2108" s="133"/>
      <c r="H2108" s="133"/>
      <c r="I2108" s="133"/>
      <c r="J2108" s="133"/>
      <c r="K2108" s="133"/>
      <c r="L2108" s="133"/>
      <c r="M2108" s="133"/>
      <c r="N2108" s="133"/>
      <c r="O2108" s="133"/>
      <c r="P2108" s="133"/>
      <c r="Q2108" s="133"/>
      <c r="R2108" s="133"/>
      <c r="S2108" s="133"/>
      <c r="T2108" s="133"/>
      <c r="U2108" s="133"/>
      <c r="V2108" s="133"/>
      <c r="W2108" s="133"/>
      <c r="X2108" s="133"/>
      <c r="Y2108" s="133"/>
      <c r="AB2108" s="134" t="s">
        <v>6911</v>
      </c>
      <c r="AC2108" s="146" t="e" cm="1">
        <f t="array" ref="AC2108">_xlfn.TEXTSPLIT(H2108,CHAR(10))</f>
        <v>#VALUE!</v>
      </c>
      <c r="AD2108" s="146"/>
      <c r="AE2108" s="146" t="e">
        <v>#VALUE!</v>
      </c>
      <c r="AG2108" s="134" t="e" cm="1" vm="1">
        <f t="array" ref="AG2108">_xlfn.TEXTJOIN(",",TRUE,_xlfn._xlws.FILTER(市町村コード!$B$2:$B$186,ISNUMBER(SEARCH(市町村コード!$B$2:$B$186,K2108))))</f>
        <v>#VALUE!</v>
      </c>
      <c r="AH2108" s="134" t="e" vm="1">
        <v>#VALUE!</v>
      </c>
      <c r="AI2108" s="134" t="str">
        <f t="shared" si="64"/>
        <v/>
      </c>
      <c r="AJ2108" s="134" t="str">
        <f t="shared" si="65"/>
        <v/>
      </c>
      <c r="AK2108" s="134" t="s">
        <v>6911</v>
      </c>
      <c r="AO2108" s="133"/>
      <c r="AP2108" s="134" t="e" cm="1">
        <f t="array" ref="AP2108">_xlfn.TEXTSPLIT(AO2108,CHAR(10))</f>
        <v>#VALUE!</v>
      </c>
      <c r="BM2108" s="134" t="e">
        <v>#VALUE!</v>
      </c>
    </row>
    <row r="2109" spans="1:74" ht="0.95" customHeight="1">
      <c r="A2109" s="133"/>
      <c r="B2109" s="176"/>
      <c r="C2109" s="176"/>
      <c r="D2109" s="176"/>
      <c r="E2109" s="176"/>
      <c r="F2109" s="176"/>
      <c r="G2109" s="176"/>
      <c r="H2109" s="176"/>
      <c r="I2109" s="176"/>
      <c r="J2109" s="176"/>
      <c r="K2109" s="176"/>
      <c r="L2109" s="176"/>
      <c r="M2109" s="176"/>
      <c r="N2109" s="176"/>
      <c r="O2109" s="176"/>
      <c r="P2109" s="176"/>
      <c r="Q2109" s="176"/>
      <c r="R2109" s="176"/>
      <c r="S2109" s="176"/>
      <c r="T2109" s="176"/>
      <c r="U2109" s="176"/>
      <c r="V2109" s="176"/>
      <c r="W2109" s="176"/>
      <c r="X2109" s="133"/>
      <c r="Y2109" s="133"/>
      <c r="AB2109" s="134" t="s">
        <v>6911</v>
      </c>
      <c r="AC2109" s="146" t="e" cm="1">
        <f t="array" ref="AC2109">_xlfn.TEXTSPLIT(H2109,CHAR(10))</f>
        <v>#VALUE!</v>
      </c>
      <c r="AD2109" s="146"/>
      <c r="AE2109" s="146" t="e">
        <v>#VALUE!</v>
      </c>
      <c r="AG2109" s="134" t="e" cm="1" vm="1">
        <f t="array" ref="AG2109">_xlfn.TEXTJOIN(",",TRUE,_xlfn._xlws.FILTER(市町村コード!$B$2:$B$186,ISNUMBER(SEARCH(市町村コード!$B$2:$B$186,K2109))))</f>
        <v>#VALUE!</v>
      </c>
      <c r="AH2109" s="134" t="e" vm="1">
        <v>#VALUE!</v>
      </c>
      <c r="AI2109" s="134" t="str">
        <f t="shared" si="64"/>
        <v/>
      </c>
      <c r="AJ2109" s="134" t="str">
        <f t="shared" si="65"/>
        <v/>
      </c>
      <c r="AK2109" s="134" t="s">
        <v>6911</v>
      </c>
      <c r="AP2109" s="134" t="e" cm="1">
        <f t="array" ref="AP2109">_xlfn.TEXTSPLIT(AO2109,CHAR(10))</f>
        <v>#VALUE!</v>
      </c>
      <c r="BM2109" s="134" t="e">
        <v>#VALUE!</v>
      </c>
    </row>
    <row r="2110" spans="1:74" ht="15.95" customHeight="1" thickBot="1">
      <c r="A2110" s="133"/>
      <c r="B2110" s="137"/>
      <c r="C2110" s="138" t="s">
        <v>481</v>
      </c>
      <c r="D2110" s="137"/>
      <c r="E2110" s="177" t="s">
        <v>482</v>
      </c>
      <c r="F2110" s="177"/>
      <c r="G2110" s="137"/>
      <c r="H2110" s="177" t="s">
        <v>483</v>
      </c>
      <c r="I2110" s="177"/>
      <c r="J2110" s="137"/>
      <c r="K2110" s="177" t="s">
        <v>484</v>
      </c>
      <c r="L2110" s="177"/>
      <c r="M2110" s="137"/>
      <c r="N2110" s="177" t="s">
        <v>485</v>
      </c>
      <c r="O2110" s="177"/>
      <c r="P2110" s="137"/>
      <c r="Q2110" s="139" t="s">
        <v>486</v>
      </c>
      <c r="R2110" s="137"/>
      <c r="S2110" s="177" t="s">
        <v>487</v>
      </c>
      <c r="T2110" s="177"/>
      <c r="U2110" s="177"/>
      <c r="V2110" s="177"/>
      <c r="W2110" s="137"/>
      <c r="X2110" s="133"/>
      <c r="Y2110" s="133"/>
      <c r="AB2110" s="134" t="s">
        <v>482</v>
      </c>
      <c r="AC2110" s="146" t="str" cm="1">
        <f t="array" ref="AC2110">_xlfn.TEXTSPLIT(H2110,CHAR(10))</f>
        <v>事業者名/事業所名</v>
      </c>
      <c r="AD2110" s="146"/>
      <c r="AE2110" s="146" t="s">
        <v>483</v>
      </c>
      <c r="AG2110" s="134" t="e" cm="1" vm="1">
        <f t="array" ref="AG2110">_xlfn.TEXTJOIN(",",TRUE,_xlfn._xlws.FILTER(市町村コード!$B$2:$B$186,ISNUMBER(SEARCH(市町村コード!$B$2:$B$186,K2110))))</f>
        <v>#VALUE!</v>
      </c>
      <c r="AH2110" s="134" t="e" vm="1">
        <v>#VALUE!</v>
      </c>
      <c r="AI2110" s="134" t="str">
        <f t="shared" si="64"/>
        <v/>
      </c>
      <c r="AJ2110" s="134" t="str">
        <f t="shared" si="65"/>
        <v>事業所所在地</v>
      </c>
      <c r="AK2110" s="134" t="s">
        <v>484</v>
      </c>
      <c r="AO2110" s="139" t="s">
        <v>486</v>
      </c>
      <c r="AP2110" s="134" t="str" cm="1">
        <f t="array" ref="AP2110">_xlfn.TEXTSPLIT(AO2110,CHAR(10))</f>
        <v>受理番号</v>
      </c>
      <c r="BM2110" s="134" t="s">
        <v>486</v>
      </c>
    </row>
    <row r="2111" spans="1:74" ht="66" customHeight="1" thickBot="1">
      <c r="A2111" s="133"/>
      <c r="B2111" s="184"/>
      <c r="C2111" s="140" t="s">
        <v>5731</v>
      </c>
      <c r="D2111" s="184"/>
      <c r="E2111" s="174" t="s">
        <v>5732</v>
      </c>
      <c r="F2111" s="174"/>
      <c r="G2111" s="184"/>
      <c r="H2111" s="175" t="s">
        <v>5733</v>
      </c>
      <c r="I2111" s="175"/>
      <c r="J2111" s="184"/>
      <c r="K2111" s="175" t="s">
        <v>5734</v>
      </c>
      <c r="L2111" s="175"/>
      <c r="M2111" s="184"/>
      <c r="N2111" s="182" t="s">
        <v>5735</v>
      </c>
      <c r="O2111" s="182"/>
      <c r="P2111" s="184"/>
      <c r="Q2111" s="141" t="s">
        <v>5736</v>
      </c>
      <c r="R2111" s="184"/>
      <c r="S2111" s="173" t="s">
        <v>5737</v>
      </c>
      <c r="T2111" s="173"/>
      <c r="U2111" s="173"/>
      <c r="V2111" s="173"/>
      <c r="W2111" s="184"/>
      <c r="X2111" s="133"/>
      <c r="Y2111" s="133"/>
      <c r="AB2111" s="134" t="s">
        <v>9868</v>
      </c>
      <c r="AC2111" s="146" t="str" cm="1">
        <f t="array" ref="AC2111:AD2111">_xlfn.TEXTSPLIT(H2111,CHAR(10))</f>
        <v>株式会社　カインド</v>
      </c>
      <c r="AD2111" s="146" t="str">
        <v>訪問看護ステーション　こまば</v>
      </c>
      <c r="AE2111" s="146" t="s">
        <v>8889</v>
      </c>
      <c r="AF2111" s="134" t="s">
        <v>8890</v>
      </c>
      <c r="AG2111" s="134" t="str" cm="1">
        <f t="array" ref="AG2111">_xlfn.TEXTJOIN(",",TRUE,_xlfn._xlws.FILTER(市町村コード!$B$2:$B$186,ISNUMBER(SEARCH(市町村コード!$B$2:$B$186,K2111))))</f>
        <v>釧路市</v>
      </c>
      <c r="AH2111" s="134" t="s">
        <v>6717</v>
      </c>
      <c r="AI2111" s="134" t="str">
        <f t="shared" si="64"/>
        <v xml:space="preserve">
釧路市駒場町３番２４号</v>
      </c>
      <c r="AJ2111" s="134" t="str">
        <f t="shared" si="65"/>
        <v>〒085－0048</v>
      </c>
      <c r="AK2111" s="134" t="s">
        <v>7430</v>
      </c>
      <c r="AO2111" s="142" t="s">
        <v>5736</v>
      </c>
      <c r="AP2111" s="134" t="str" cm="1">
        <f t="array" ref="AP2111:AU2111">_xlfn.TEXTSPLIT(AO2111,CHAR(10))</f>
        <v>( 訪看10 )第    212 号</v>
      </c>
      <c r="AQ2111" s="134" t="str">
        <v>( 訪看23 )第    407 号</v>
      </c>
      <c r="AR2111" s="134" t="str">
        <v>( 訪看25 )第    500 号</v>
      </c>
      <c r="AS2111" s="134" t="str">
        <v>( 訪看27 )第     43 号</v>
      </c>
      <c r="AT2111" s="134" t="str">
        <v>( 訪ベⅠ１ )第    357 号</v>
      </c>
      <c r="AU2111" s="134" t="str">
        <v>( 訪看41 )第    140 号</v>
      </c>
      <c r="BM2111" s="134" t="s">
        <v>14938</v>
      </c>
      <c r="BN2111" s="134" t="s">
        <v>14939</v>
      </c>
      <c r="BO2111" s="134" t="s">
        <v>14940</v>
      </c>
      <c r="BP2111" s="134" t="s">
        <v>14941</v>
      </c>
      <c r="BQ2111" s="134" t="s">
        <v>14942</v>
      </c>
      <c r="BR2111" s="134" t="s">
        <v>14943</v>
      </c>
    </row>
    <row r="2112" spans="1:74" ht="48" customHeight="1" thickBot="1">
      <c r="A2112" s="133"/>
      <c r="B2112" s="184"/>
      <c r="C2112" s="140" t="s">
        <v>5738</v>
      </c>
      <c r="D2112" s="184"/>
      <c r="E2112" s="174" t="s">
        <v>5739</v>
      </c>
      <c r="F2112" s="174"/>
      <c r="G2112" s="184"/>
      <c r="H2112" s="175" t="s">
        <v>5740</v>
      </c>
      <c r="I2112" s="175"/>
      <c r="J2112" s="184"/>
      <c r="K2112" s="175" t="s">
        <v>5741</v>
      </c>
      <c r="L2112" s="175"/>
      <c r="M2112" s="184"/>
      <c r="N2112" s="182" t="s">
        <v>5742</v>
      </c>
      <c r="O2112" s="182"/>
      <c r="P2112" s="184"/>
      <c r="Q2112" s="141" t="s">
        <v>5743</v>
      </c>
      <c r="R2112" s="184"/>
      <c r="S2112" s="173" t="s">
        <v>5744</v>
      </c>
      <c r="T2112" s="173"/>
      <c r="U2112" s="173"/>
      <c r="V2112" s="173"/>
      <c r="W2112" s="184"/>
      <c r="X2112" s="133"/>
      <c r="Y2112" s="133"/>
      <c r="AB2112" s="134" t="s">
        <v>9869</v>
      </c>
      <c r="AC2112" s="146" t="str" cm="1">
        <f t="array" ref="AC2112:AD2112">_xlfn.TEXTSPLIT(H2112,CHAR(10))</f>
        <v>株式会社クレアティオ</v>
      </c>
      <c r="AD2112" s="146" t="str">
        <v>訪問看護ステーションクレアティオ</v>
      </c>
      <c r="AE2112" s="146" t="s">
        <v>8891</v>
      </c>
      <c r="AF2112" s="134" t="s">
        <v>8892</v>
      </c>
      <c r="AG2112" s="134" t="str" cm="1">
        <f t="array" ref="AG2112">_xlfn.TEXTJOIN(",",TRUE,_xlfn._xlws.FILTER(市町村コード!$B$2:$B$186,ISNUMBER(SEARCH(市町村コード!$B$2:$B$186,K2112))))</f>
        <v>釧路市</v>
      </c>
      <c r="AH2112" s="134" t="s">
        <v>6717</v>
      </c>
      <c r="AI2112" s="134" t="str">
        <f t="shared" si="64"/>
        <v xml:space="preserve">
釧路市松浦町１２番２０号</v>
      </c>
      <c r="AJ2112" s="134" t="str">
        <f t="shared" si="65"/>
        <v>〒085－0005</v>
      </c>
      <c r="AK2112" s="134" t="s">
        <v>7431</v>
      </c>
      <c r="AO2112" s="142" t="s">
        <v>5743</v>
      </c>
      <c r="AP2112" s="134" t="str" cm="1">
        <f t="array" ref="AP2112:AT2112">_xlfn.TEXTSPLIT(AO2112,CHAR(10))</f>
        <v>( 訪看10 )第    530 号</v>
      </c>
      <c r="AQ2112" s="134" t="str">
        <v>( 訪看24 )第    784 号</v>
      </c>
      <c r="AR2112" s="134" t="str">
        <v>( 訪看25 )第    858 号</v>
      </c>
      <c r="AS2112" s="134" t="str">
        <v>( 訪看27 )第    256 号</v>
      </c>
      <c r="AT2112" s="134" t="str">
        <v>( 訪看28 )第    163 号</v>
      </c>
      <c r="BM2112" s="134" t="s">
        <v>14944</v>
      </c>
      <c r="BN2112" s="134" t="s">
        <v>14945</v>
      </c>
      <c r="BO2112" s="134" t="s">
        <v>14946</v>
      </c>
      <c r="BP2112" s="134" t="s">
        <v>14947</v>
      </c>
      <c r="BQ2112" s="134" t="s">
        <v>14948</v>
      </c>
    </row>
    <row r="2113" spans="1:70" ht="45.95" customHeight="1" thickBot="1">
      <c r="A2113" s="133"/>
      <c r="B2113" s="184"/>
      <c r="C2113" s="140" t="s">
        <v>5745</v>
      </c>
      <c r="D2113" s="184"/>
      <c r="E2113" s="174" t="s">
        <v>5746</v>
      </c>
      <c r="F2113" s="174"/>
      <c r="G2113" s="184"/>
      <c r="H2113" s="175" t="s">
        <v>5747</v>
      </c>
      <c r="I2113" s="175"/>
      <c r="J2113" s="184"/>
      <c r="K2113" s="175" t="s">
        <v>5748</v>
      </c>
      <c r="L2113" s="175"/>
      <c r="M2113" s="184"/>
      <c r="N2113" s="182" t="s">
        <v>5749</v>
      </c>
      <c r="O2113" s="182"/>
      <c r="P2113" s="184"/>
      <c r="Q2113" s="141" t="s">
        <v>5750</v>
      </c>
      <c r="R2113" s="184"/>
      <c r="S2113" s="173" t="s">
        <v>5751</v>
      </c>
      <c r="T2113" s="173"/>
      <c r="U2113" s="173"/>
      <c r="V2113" s="173"/>
      <c r="W2113" s="184"/>
      <c r="X2113" s="133"/>
      <c r="Y2113" s="133"/>
      <c r="AB2113" s="134" t="s">
        <v>9870</v>
      </c>
      <c r="AC2113" s="146" t="str" cm="1">
        <f t="array" ref="AC2113:AD2113">_xlfn.TEXTSPLIT(H2113,CHAR(10))</f>
        <v>合同会社　ピュアハート愛香</v>
      </c>
      <c r="AD2113" s="146" t="str">
        <v>訪問看護ステーション　ピュアハート愛香</v>
      </c>
      <c r="AE2113" s="146" t="s">
        <v>8893</v>
      </c>
      <c r="AF2113" s="134" t="s">
        <v>8894</v>
      </c>
      <c r="AG2113" s="134" t="str" cm="1">
        <f t="array" ref="AG2113">_xlfn.TEXTJOIN(",",TRUE,_xlfn._xlws.FILTER(市町村コード!$B$2:$B$186,ISNUMBER(SEARCH(市町村コード!$B$2:$B$186,K2113))))</f>
        <v>釧路市</v>
      </c>
      <c r="AH2113" s="134" t="s">
        <v>6717</v>
      </c>
      <c r="AI2113" s="134" t="str">
        <f t="shared" si="64"/>
        <v xml:space="preserve">
釧路市錦町４丁目３番地３階</v>
      </c>
      <c r="AJ2113" s="134" t="str">
        <f t="shared" si="65"/>
        <v>〒085－0016</v>
      </c>
      <c r="AK2113" s="134" t="s">
        <v>7432</v>
      </c>
      <c r="AO2113" s="142" t="s">
        <v>5750</v>
      </c>
      <c r="AP2113" s="134" t="str" cm="1">
        <f t="array" ref="AP2113:AS2113">_xlfn.TEXTSPLIT(AO2113,CHAR(10))</f>
        <v>( 訪看23 )第   1172 号</v>
      </c>
      <c r="AQ2113" s="134" t="str">
        <v>( 訪看24 )第   1143 号</v>
      </c>
      <c r="AR2113" s="134" t="str">
        <v>( 訪看25 )第   1229 号</v>
      </c>
      <c r="AS2113" s="134" t="str">
        <v>( 訪看41 )第    498 号</v>
      </c>
      <c r="BM2113" s="134" t="s">
        <v>14949</v>
      </c>
      <c r="BN2113" s="134" t="s">
        <v>14950</v>
      </c>
      <c r="BO2113" s="134" t="s">
        <v>14951</v>
      </c>
      <c r="BP2113" s="134" t="s">
        <v>14952</v>
      </c>
    </row>
    <row r="2114" spans="1:70" ht="57" customHeight="1" thickBot="1">
      <c r="A2114" s="133"/>
      <c r="B2114" s="184"/>
      <c r="C2114" s="140" t="s">
        <v>5752</v>
      </c>
      <c r="D2114" s="184"/>
      <c r="E2114" s="174" t="s">
        <v>5753</v>
      </c>
      <c r="F2114" s="174"/>
      <c r="G2114" s="184"/>
      <c r="H2114" s="175" t="s">
        <v>5754</v>
      </c>
      <c r="I2114" s="175"/>
      <c r="J2114" s="184"/>
      <c r="K2114" s="175" t="s">
        <v>5755</v>
      </c>
      <c r="L2114" s="175"/>
      <c r="M2114" s="184"/>
      <c r="N2114" s="182" t="s">
        <v>5756</v>
      </c>
      <c r="O2114" s="182"/>
      <c r="P2114" s="184"/>
      <c r="Q2114" s="141" t="s">
        <v>5757</v>
      </c>
      <c r="R2114" s="184"/>
      <c r="S2114" s="173" t="s">
        <v>5758</v>
      </c>
      <c r="T2114" s="173"/>
      <c r="U2114" s="173"/>
      <c r="V2114" s="173"/>
      <c r="W2114" s="184"/>
      <c r="X2114" s="133"/>
      <c r="Y2114" s="133"/>
      <c r="AB2114" s="134" t="s">
        <v>9871</v>
      </c>
      <c r="AC2114" s="146" t="str" cm="1">
        <f t="array" ref="AC2114:AD2114">_xlfn.TEXTSPLIT(H2114,CHAR(10))</f>
        <v>別海町</v>
      </c>
      <c r="AD2114" s="146" t="str">
        <v>別海町訪問看護ステーションやまびこ</v>
      </c>
      <c r="AE2114" s="146" t="s">
        <v>6899</v>
      </c>
      <c r="AF2114" s="134" t="s">
        <v>8895</v>
      </c>
      <c r="AG2114" s="134" t="str" cm="1">
        <f t="array" ref="AG2114">_xlfn.TEXTJOIN(",",TRUE,_xlfn._xlws.FILTER(市町村コード!$B$2:$B$186,ISNUMBER(SEARCH(市町村コード!$B$2:$B$186,K2114))))</f>
        <v>別海町</v>
      </c>
      <c r="AH2114" s="134" t="s">
        <v>6899</v>
      </c>
      <c r="AI2114" s="134" t="str">
        <f t="shared" si="64"/>
        <v xml:space="preserve">
野付郡別海町別海西本町１０３番地３</v>
      </c>
      <c r="AJ2114" s="134" t="str">
        <f t="shared" si="65"/>
        <v>〒086－0203</v>
      </c>
      <c r="AK2114" s="134" t="s">
        <v>7433</v>
      </c>
      <c r="AO2114" s="142" t="s">
        <v>5757</v>
      </c>
      <c r="AP2114" s="134" t="str" cm="1">
        <f t="array" ref="AP2114:AU2114">_xlfn.TEXTSPLIT(AO2114,CHAR(10))</f>
        <v>( 訪看10 )第    320 号</v>
      </c>
      <c r="AQ2114" s="134" t="str">
        <v>( 訪看24 )第    389 号</v>
      </c>
      <c r="AR2114" s="134" t="str">
        <v>( 訪看25 )第    467 号</v>
      </c>
      <c r="AS2114" s="134" t="str">
        <v>( 訪看27 )第    158 号</v>
      </c>
      <c r="AT2114" s="134" t="str">
        <v>( 訪看34 )第    285 号</v>
      </c>
      <c r="AU2114" s="134" t="str">
        <v>( 訪看40 )第    544 号</v>
      </c>
      <c r="BM2114" s="134" t="s">
        <v>14953</v>
      </c>
      <c r="BN2114" s="134" t="s">
        <v>14954</v>
      </c>
      <c r="BO2114" s="134" t="s">
        <v>14955</v>
      </c>
      <c r="BP2114" s="134" t="s">
        <v>14956</v>
      </c>
      <c r="BQ2114" s="134" t="s">
        <v>14957</v>
      </c>
      <c r="BR2114" s="134" t="s">
        <v>14958</v>
      </c>
    </row>
    <row r="2115" spans="1:70" ht="66" customHeight="1" thickBot="1">
      <c r="A2115" s="133"/>
      <c r="B2115" s="184"/>
      <c r="C2115" s="140" t="s">
        <v>5759</v>
      </c>
      <c r="D2115" s="184"/>
      <c r="E2115" s="174" t="s">
        <v>5760</v>
      </c>
      <c r="F2115" s="174"/>
      <c r="G2115" s="184"/>
      <c r="H2115" s="175" t="s">
        <v>5761</v>
      </c>
      <c r="I2115" s="175"/>
      <c r="J2115" s="184"/>
      <c r="K2115" s="175" t="s">
        <v>5762</v>
      </c>
      <c r="L2115" s="175"/>
      <c r="M2115" s="184"/>
      <c r="N2115" s="182" t="s">
        <v>5763</v>
      </c>
      <c r="O2115" s="182"/>
      <c r="P2115" s="184"/>
      <c r="Q2115" s="141" t="s">
        <v>5764</v>
      </c>
      <c r="R2115" s="184"/>
      <c r="S2115" s="173" t="s">
        <v>5150</v>
      </c>
      <c r="T2115" s="173"/>
      <c r="U2115" s="173"/>
      <c r="V2115" s="173"/>
      <c r="W2115" s="184"/>
      <c r="X2115" s="133"/>
      <c r="Y2115" s="133"/>
      <c r="AB2115" s="134" t="s">
        <v>9872</v>
      </c>
      <c r="AC2115" s="146" t="str" cm="1">
        <f t="array" ref="AC2115:AD2115">_xlfn.TEXTSPLIT(H2115,CHAR(10))</f>
        <v>一般社団法人　北海道総合在宅ケア事業団</v>
      </c>
      <c r="AD2115" s="146" t="str">
        <v>一般社団法人北海道総合在宅ケア事業団中標津訪問看護ステーション</v>
      </c>
      <c r="AE2115" s="146" t="s">
        <v>7562</v>
      </c>
      <c r="AF2115" s="134" t="s">
        <v>8896</v>
      </c>
      <c r="AG2115" s="134" t="str" cm="1">
        <f t="array" ref="AG2115">_xlfn.TEXTJOIN(",",TRUE,_xlfn._xlws.FILTER(市町村コード!$B$2:$B$186,ISNUMBER(SEARCH(市町村コード!$B$2:$B$186,K2115))))</f>
        <v>中標津町,標津町</v>
      </c>
      <c r="AH2115" s="134" t="s">
        <v>6903</v>
      </c>
      <c r="AI2115" s="134" t="str">
        <f t="shared" si="64"/>
        <v xml:space="preserve">
標津郡中標津町西十条南９丁目１番地４中標津町総合福祉センタ－（プラット）内</v>
      </c>
      <c r="AJ2115" s="134" t="str">
        <f t="shared" si="65"/>
        <v>〒086－1110</v>
      </c>
      <c r="AK2115" s="134" t="s">
        <v>7434</v>
      </c>
      <c r="AO2115" s="142" t="s">
        <v>5764</v>
      </c>
      <c r="AP2115" s="134" t="str" cm="1">
        <f t="array" ref="AP2115:AT2115">_xlfn.TEXTSPLIT(AO2115,CHAR(10))</f>
        <v>( 訪看10 )第     86 号</v>
      </c>
      <c r="AQ2115" s="134" t="str">
        <v>( 訪看34 )第    198 号</v>
      </c>
      <c r="AR2115" s="134" t="str">
        <v>( 訪ベⅠ１ )第    180 号</v>
      </c>
      <c r="AS2115" s="134" t="str">
        <v>( 訪ベⅠ１注 )第    179 号</v>
      </c>
      <c r="AT2115" s="134" t="str">
        <v>( 訪看40 )第    312 号</v>
      </c>
      <c r="BM2115" s="134" t="s">
        <v>14959</v>
      </c>
      <c r="BN2115" s="134" t="s">
        <v>14960</v>
      </c>
      <c r="BO2115" s="134" t="s">
        <v>14961</v>
      </c>
      <c r="BP2115" s="134" t="s">
        <v>14962</v>
      </c>
      <c r="BQ2115" s="134" t="s">
        <v>14963</v>
      </c>
    </row>
    <row r="2116" spans="1:70" ht="45.95" customHeight="1" thickBot="1">
      <c r="A2116" s="133"/>
      <c r="B2116" s="184"/>
      <c r="C2116" s="140" t="s">
        <v>5765</v>
      </c>
      <c r="D2116" s="184"/>
      <c r="E2116" s="174" t="s">
        <v>5766</v>
      </c>
      <c r="F2116" s="174"/>
      <c r="G2116" s="184"/>
      <c r="H2116" s="175" t="s">
        <v>5767</v>
      </c>
      <c r="I2116" s="175"/>
      <c r="J2116" s="184"/>
      <c r="K2116" s="175" t="s">
        <v>5768</v>
      </c>
      <c r="L2116" s="175"/>
      <c r="M2116" s="184"/>
      <c r="N2116" s="182" t="s">
        <v>5769</v>
      </c>
      <c r="O2116" s="182"/>
      <c r="P2116" s="184"/>
      <c r="Q2116" s="141" t="s">
        <v>5770</v>
      </c>
      <c r="R2116" s="184"/>
      <c r="S2116" s="173" t="s">
        <v>5771</v>
      </c>
      <c r="T2116" s="173"/>
      <c r="U2116" s="173"/>
      <c r="V2116" s="173"/>
      <c r="W2116" s="184"/>
      <c r="X2116" s="133"/>
      <c r="Y2116" s="133"/>
      <c r="AB2116" s="134" t="s">
        <v>9873</v>
      </c>
      <c r="AC2116" s="146" t="str" cm="1">
        <f t="array" ref="AC2116:AD2116">_xlfn.TEXTSPLIT(H2116,CHAR(10))</f>
        <v>社会医療法人道東勤労者医療協会</v>
      </c>
      <c r="AD2116" s="146" t="str">
        <v>道東勤医協訪問看護ステーションエトピリカ</v>
      </c>
      <c r="AE2116" s="146" t="s">
        <v>8897</v>
      </c>
      <c r="AF2116" s="134" t="s">
        <v>8898</v>
      </c>
      <c r="AG2116" s="134" t="str" cm="1">
        <f t="array" ref="AG2116">_xlfn.TEXTJOIN(",",TRUE,_xlfn._xlws.FILTER(市町村コード!$B$2:$B$186,ISNUMBER(SEARCH(市町村コード!$B$2:$B$186,K2116))))</f>
        <v>根室市</v>
      </c>
      <c r="AH2116" s="134" t="s">
        <v>6735</v>
      </c>
      <c r="AI2116" s="134" t="str">
        <f t="shared" si="64"/>
        <v xml:space="preserve">
根室市曙町３丁目３番地</v>
      </c>
      <c r="AJ2116" s="134" t="str">
        <f t="shared" si="65"/>
        <v>〒087－0006</v>
      </c>
      <c r="AK2116" s="134" t="s">
        <v>7435</v>
      </c>
      <c r="AO2116" s="142" t="s">
        <v>5770</v>
      </c>
      <c r="AP2116" s="134" t="str" cm="1">
        <f t="array" ref="AP2116:AQ2116">_xlfn.TEXTSPLIT(AO2116,CHAR(10))</f>
        <v>( 訪ベⅠ１ )第    182 号</v>
      </c>
      <c r="AQ2116" s="134" t="str">
        <v>( 訪看40 )第    314 号</v>
      </c>
      <c r="BM2116" s="134" t="s">
        <v>14964</v>
      </c>
      <c r="BN2116" s="134" t="s">
        <v>14965</v>
      </c>
    </row>
    <row r="2117" spans="1:70" ht="45.95" customHeight="1" thickBot="1">
      <c r="A2117" s="133"/>
      <c r="B2117" s="184"/>
      <c r="C2117" s="140" t="s">
        <v>5772</v>
      </c>
      <c r="D2117" s="184"/>
      <c r="E2117" s="174" t="s">
        <v>5773</v>
      </c>
      <c r="F2117" s="174"/>
      <c r="G2117" s="184"/>
      <c r="H2117" s="175" t="s">
        <v>5774</v>
      </c>
      <c r="I2117" s="175"/>
      <c r="J2117" s="184"/>
      <c r="K2117" s="175" t="s">
        <v>5775</v>
      </c>
      <c r="L2117" s="175"/>
      <c r="M2117" s="184"/>
      <c r="N2117" s="182" t="s">
        <v>5776</v>
      </c>
      <c r="O2117" s="182"/>
      <c r="P2117" s="184"/>
      <c r="Q2117" s="141" t="s">
        <v>5777</v>
      </c>
      <c r="R2117" s="184"/>
      <c r="S2117" s="173" t="s">
        <v>1759</v>
      </c>
      <c r="T2117" s="173"/>
      <c r="U2117" s="173"/>
      <c r="V2117" s="173"/>
      <c r="W2117" s="184"/>
      <c r="X2117" s="133"/>
      <c r="Y2117" s="133"/>
      <c r="AB2117" s="134" t="s">
        <v>9874</v>
      </c>
      <c r="AC2117" s="146" t="str" cm="1">
        <f t="array" ref="AC2117:AD2117">_xlfn.TEXTSPLIT(H2117,CHAR(10))</f>
        <v>医療法人　樹恵会</v>
      </c>
      <c r="AD2117" s="146" t="str">
        <v>医療法人樹恵会石田病院　指定訪問看護ステーションエヴァー・グリーン</v>
      </c>
      <c r="AE2117" s="146" t="s">
        <v>8899</v>
      </c>
      <c r="AF2117" s="134" t="s">
        <v>8900</v>
      </c>
      <c r="AG2117" s="134" t="str" cm="1">
        <f t="array" ref="AG2117">_xlfn.TEXTJOIN(",",TRUE,_xlfn._xlws.FILTER(市町村コード!$B$2:$B$186,ISNUMBER(SEARCH(市町村コード!$B$2:$B$186,K2117))))</f>
        <v>中標津町,標津町</v>
      </c>
      <c r="AH2117" s="134" t="s">
        <v>6903</v>
      </c>
      <c r="AI2117" s="134" t="str">
        <f t="shared" si="64"/>
        <v xml:space="preserve">
標津郡中標津町西四条北１丁目１番地１</v>
      </c>
      <c r="AJ2117" s="134" t="str">
        <f t="shared" si="65"/>
        <v>〒086－1124</v>
      </c>
      <c r="AK2117" s="134" t="s">
        <v>7436</v>
      </c>
      <c r="AO2117" s="142" t="s">
        <v>5777</v>
      </c>
      <c r="AP2117" s="134" t="str" cm="1">
        <f t="array" ref="AP2117">_xlfn.TEXTSPLIT(AO2117,CHAR(10))</f>
        <v>( 訪看40 )第    545 号</v>
      </c>
      <c r="BM2117" s="134" t="s">
        <v>14966</v>
      </c>
    </row>
    <row r="2118" spans="1:70" ht="45.95" customHeight="1" thickBot="1">
      <c r="A2118" s="133"/>
      <c r="B2118" s="184"/>
      <c r="C2118" s="140" t="s">
        <v>5778</v>
      </c>
      <c r="D2118" s="184"/>
      <c r="E2118" s="174" t="s">
        <v>5779</v>
      </c>
      <c r="F2118" s="174"/>
      <c r="G2118" s="184"/>
      <c r="H2118" s="175" t="s">
        <v>5780</v>
      </c>
      <c r="I2118" s="175"/>
      <c r="J2118" s="184"/>
      <c r="K2118" s="175" t="s">
        <v>5781</v>
      </c>
      <c r="L2118" s="175"/>
      <c r="M2118" s="184"/>
      <c r="N2118" s="182" t="s">
        <v>5782</v>
      </c>
      <c r="O2118" s="182"/>
      <c r="P2118" s="184"/>
      <c r="Q2118" s="141" t="s">
        <v>5783</v>
      </c>
      <c r="R2118" s="184"/>
      <c r="S2118" s="173" t="s">
        <v>5784</v>
      </c>
      <c r="T2118" s="173"/>
      <c r="U2118" s="173"/>
      <c r="V2118" s="173"/>
      <c r="W2118" s="184"/>
      <c r="X2118" s="133"/>
      <c r="Y2118" s="133"/>
      <c r="AB2118" s="134" t="s">
        <v>9875</v>
      </c>
      <c r="AC2118" s="146" t="str" cm="1">
        <f t="array" ref="AC2118:AD2118">_xlfn.TEXTSPLIT(H2118,CHAR(10))</f>
        <v>合同会社つなぐ訪問看護ステーション</v>
      </c>
      <c r="AD2118" s="146" t="str">
        <v>合同会社つなぐ訪問看護ステーション</v>
      </c>
      <c r="AE2118" s="146" t="s">
        <v>8901</v>
      </c>
      <c r="AF2118" s="134" t="s">
        <v>8901</v>
      </c>
      <c r="AG2118" s="134" t="str" cm="1">
        <f t="array" ref="AG2118">_xlfn.TEXTJOIN(",",TRUE,_xlfn._xlws.FILTER(市町村コード!$B$2:$B$186,ISNUMBER(SEARCH(市町村コード!$B$2:$B$186,K2118))))</f>
        <v>根室市</v>
      </c>
      <c r="AH2118" s="134" t="s">
        <v>6735</v>
      </c>
      <c r="AI2118" s="134" t="str">
        <f t="shared" si="64"/>
        <v xml:space="preserve">
根室市松本町４丁目１２番地１</v>
      </c>
      <c r="AJ2118" s="134" t="str">
        <f t="shared" si="65"/>
        <v>〒087－0044</v>
      </c>
      <c r="AK2118" s="134" t="s">
        <v>7437</v>
      </c>
      <c r="AO2118" s="142" t="s">
        <v>5783</v>
      </c>
      <c r="AP2118" s="134" t="str" cm="1">
        <f t="array" ref="AP2118:AS2118">_xlfn.TEXTSPLIT(AO2118,CHAR(10))</f>
        <v>( 訪看23 )第   1037 号</v>
      </c>
      <c r="AQ2118" s="134" t="str">
        <v>( 訪看25 )第   1061 号</v>
      </c>
      <c r="AR2118" s="134" t="str">
        <v>( 訪看34 )第    138 号</v>
      </c>
      <c r="AS2118" s="134" t="str">
        <v>( 訪看40 )第    580 号</v>
      </c>
      <c r="BM2118" s="134" t="s">
        <v>14967</v>
      </c>
      <c r="BN2118" s="134" t="s">
        <v>14968</v>
      </c>
      <c r="BO2118" s="134" t="s">
        <v>14969</v>
      </c>
      <c r="BP2118" s="134" t="s">
        <v>14970</v>
      </c>
    </row>
    <row r="2119" spans="1:70" ht="48.95" customHeight="1" thickBot="1">
      <c r="A2119" s="133"/>
      <c r="B2119" s="184"/>
      <c r="C2119" s="133"/>
      <c r="D2119" s="184"/>
      <c r="E2119" s="133"/>
      <c r="F2119" s="133"/>
      <c r="G2119" s="184"/>
      <c r="H2119" s="133"/>
      <c r="I2119" s="133"/>
      <c r="J2119" s="184"/>
      <c r="K2119" s="133"/>
      <c r="L2119" s="133"/>
      <c r="M2119" s="184"/>
      <c r="N2119" s="133"/>
      <c r="O2119" s="133"/>
      <c r="P2119" s="184"/>
      <c r="Q2119" s="133"/>
      <c r="R2119" s="184"/>
      <c r="S2119" s="133"/>
      <c r="T2119" s="133"/>
      <c r="U2119" s="133"/>
      <c r="V2119" s="133"/>
      <c r="W2119" s="184"/>
      <c r="X2119" s="133"/>
      <c r="Y2119" s="133"/>
      <c r="AB2119" s="134" t="s">
        <v>6911</v>
      </c>
      <c r="AC2119" s="146" t="e" cm="1">
        <f t="array" ref="AC2119">_xlfn.TEXTSPLIT(H2119,CHAR(10))</f>
        <v>#VALUE!</v>
      </c>
      <c r="AD2119" s="146"/>
      <c r="AE2119" s="146" t="e">
        <v>#VALUE!</v>
      </c>
      <c r="AG2119" s="134" t="e" cm="1" vm="1">
        <f t="array" ref="AG2119">_xlfn.TEXTJOIN(",",TRUE,_xlfn._xlws.FILTER(市町村コード!$B$2:$B$186,ISNUMBER(SEARCH(市町村コード!$B$2:$B$186,K2119))))</f>
        <v>#VALUE!</v>
      </c>
      <c r="AH2119" s="134" t="e" vm="1">
        <v>#VALUE!</v>
      </c>
      <c r="AI2119" s="134" t="str">
        <f t="shared" si="64"/>
        <v/>
      </c>
      <c r="AJ2119" s="134" t="str">
        <f t="shared" si="65"/>
        <v/>
      </c>
      <c r="AK2119" s="134" t="s">
        <v>6911</v>
      </c>
      <c r="AO2119" s="133"/>
      <c r="AP2119" s="134" t="e" cm="1">
        <f t="array" ref="AP2119">_xlfn.TEXTSPLIT(AO2119,CHAR(10))</f>
        <v>#VALUE!</v>
      </c>
      <c r="BM2119" s="134" t="e">
        <v>#VALUE!</v>
      </c>
    </row>
    <row r="2120" spans="1:70" ht="0.95" customHeight="1">
      <c r="A2120" s="133"/>
      <c r="B2120" s="183"/>
      <c r="C2120" s="183"/>
      <c r="D2120" s="183"/>
      <c r="E2120" s="183"/>
      <c r="F2120" s="183"/>
      <c r="G2120" s="183"/>
      <c r="H2120" s="183"/>
      <c r="I2120" s="183"/>
      <c r="J2120" s="183"/>
      <c r="K2120" s="183"/>
      <c r="L2120" s="183"/>
      <c r="M2120" s="183"/>
      <c r="N2120" s="183"/>
      <c r="O2120" s="183"/>
      <c r="P2120" s="183"/>
      <c r="Q2120" s="183"/>
      <c r="R2120" s="183"/>
      <c r="S2120" s="183"/>
      <c r="T2120" s="183"/>
      <c r="U2120" s="183"/>
      <c r="V2120" s="183"/>
      <c r="W2120" s="133"/>
      <c r="X2120" s="133"/>
      <c r="Y2120" s="133"/>
      <c r="AB2120" s="134" t="s">
        <v>6911</v>
      </c>
      <c r="AC2120" s="146" t="e" cm="1">
        <f t="array" ref="AC2120">_xlfn.TEXTSPLIT(H2120,CHAR(10))</f>
        <v>#VALUE!</v>
      </c>
      <c r="AD2120" s="146"/>
      <c r="AE2120" s="146" t="e">
        <v>#VALUE!</v>
      </c>
      <c r="AG2120" s="134" t="e" cm="1" vm="1">
        <f t="array" ref="AG2120">_xlfn.TEXTJOIN(",",TRUE,_xlfn._xlws.FILTER(市町村コード!$B$2:$B$186,ISNUMBER(SEARCH(市町村コード!$B$2:$B$186,K2120))))</f>
        <v>#VALUE!</v>
      </c>
      <c r="AH2120" s="134" t="e" vm="1">
        <v>#VALUE!</v>
      </c>
      <c r="AI2120" s="134" t="str">
        <f t="shared" si="64"/>
        <v/>
      </c>
      <c r="AJ2120" s="134" t="str">
        <f t="shared" si="65"/>
        <v/>
      </c>
      <c r="AK2120" s="134" t="s">
        <v>6911</v>
      </c>
      <c r="AP2120" s="134" t="e" cm="1">
        <f t="array" ref="AP2120">_xlfn.TEXTSPLIT(AO2120,CHAR(10))</f>
        <v>#VALUE!</v>
      </c>
      <c r="BM2120" s="134" t="e">
        <v>#VALUE!</v>
      </c>
    </row>
    <row r="2121" spans="1:70" ht="60" customHeight="1">
      <c r="A2121" s="133"/>
      <c r="B2121" s="133"/>
      <c r="C2121" s="133"/>
      <c r="D2121" s="133"/>
      <c r="E2121" s="133"/>
      <c r="F2121" s="133"/>
      <c r="G2121" s="133"/>
      <c r="H2121" s="133"/>
      <c r="I2121" s="133"/>
      <c r="J2121" s="133"/>
      <c r="K2121" s="133"/>
      <c r="L2121" s="133"/>
      <c r="M2121" s="133"/>
      <c r="N2121" s="133"/>
      <c r="O2121" s="133"/>
      <c r="P2121" s="133"/>
      <c r="Q2121" s="133"/>
      <c r="R2121" s="133"/>
      <c r="S2121" s="133"/>
      <c r="T2121" s="133"/>
      <c r="U2121" s="133"/>
      <c r="V2121" s="133"/>
      <c r="W2121" s="133"/>
      <c r="X2121" s="133"/>
      <c r="Y2121" s="133"/>
      <c r="AB2121" s="134" t="s">
        <v>6911</v>
      </c>
      <c r="AC2121" s="146" t="e" cm="1">
        <f t="array" ref="AC2121">_xlfn.TEXTSPLIT(H2121,CHAR(10))</f>
        <v>#VALUE!</v>
      </c>
      <c r="AD2121" s="146"/>
      <c r="AE2121" s="146" t="e">
        <v>#VALUE!</v>
      </c>
      <c r="AG2121" s="134" t="e" cm="1" vm="1">
        <f t="array" ref="AG2121">_xlfn.TEXTJOIN(",",TRUE,_xlfn._xlws.FILTER(市町村コード!$B$2:$B$186,ISNUMBER(SEARCH(市町村コード!$B$2:$B$186,K2121))))</f>
        <v>#VALUE!</v>
      </c>
      <c r="AH2121" s="134" t="e" vm="1">
        <v>#VALUE!</v>
      </c>
      <c r="AI2121" s="134" t="str">
        <f t="shared" ref="AI2121:AI2184" si="66">MID(K2121,10,300)</f>
        <v/>
      </c>
      <c r="AJ2121" s="134" t="str">
        <f t="shared" ref="AJ2121:AJ2184" si="67">LEFT(K2121,9)</f>
        <v/>
      </c>
      <c r="AK2121" s="134" t="s">
        <v>6911</v>
      </c>
      <c r="AO2121" s="133"/>
      <c r="AP2121" s="134" t="e" cm="1">
        <f t="array" ref="AP2121">_xlfn.TEXTSPLIT(AO2121,CHAR(10))</f>
        <v>#VALUE!</v>
      </c>
      <c r="BM2121" s="134" t="e">
        <v>#VALUE!</v>
      </c>
    </row>
    <row r="2122" spans="1:70" ht="12" customHeight="1">
      <c r="A2122" s="133"/>
      <c r="B2122" s="133"/>
      <c r="C2122" s="133"/>
      <c r="D2122" s="133"/>
      <c r="E2122" s="133"/>
      <c r="F2122" s="133"/>
      <c r="G2122" s="133"/>
      <c r="H2122" s="133"/>
      <c r="I2122" s="133"/>
      <c r="J2122" s="133"/>
      <c r="K2122" s="133"/>
      <c r="L2122" s="133"/>
      <c r="M2122" s="133"/>
      <c r="N2122" s="133"/>
      <c r="O2122" s="133"/>
      <c r="P2122" s="133"/>
      <c r="Q2122" s="133"/>
      <c r="R2122" s="133"/>
      <c r="S2122" s="133"/>
      <c r="T2122" s="133"/>
      <c r="U2122" s="133"/>
      <c r="V2122" s="133"/>
      <c r="W2122" s="133"/>
      <c r="X2122" s="133"/>
      <c r="Y2122" s="133"/>
      <c r="AB2122" s="134" t="s">
        <v>6911</v>
      </c>
      <c r="AC2122" s="146" t="e" cm="1">
        <f t="array" ref="AC2122">_xlfn.TEXTSPLIT(H2122,CHAR(10))</f>
        <v>#VALUE!</v>
      </c>
      <c r="AD2122" s="146"/>
      <c r="AE2122" s="146" t="e">
        <v>#VALUE!</v>
      </c>
      <c r="AG2122" s="134" t="e" cm="1" vm="1">
        <f t="array" ref="AG2122">_xlfn.TEXTJOIN(",",TRUE,_xlfn._xlws.FILTER(市町村コード!$B$2:$B$186,ISNUMBER(SEARCH(市町村コード!$B$2:$B$186,K2122))))</f>
        <v>#VALUE!</v>
      </c>
      <c r="AH2122" s="134" t="e" vm="1">
        <v>#VALUE!</v>
      </c>
      <c r="AI2122" s="134" t="str">
        <f t="shared" si="66"/>
        <v/>
      </c>
      <c r="AJ2122" s="134" t="str">
        <f t="shared" si="67"/>
        <v/>
      </c>
      <c r="AK2122" s="134" t="s">
        <v>6911</v>
      </c>
      <c r="AO2122" s="133"/>
      <c r="AP2122" s="134" t="e" cm="1">
        <f t="array" ref="AP2122">_xlfn.TEXTSPLIT(AO2122,CHAR(10))</f>
        <v>#VALUE!</v>
      </c>
      <c r="BM2122" s="134" t="e">
        <v>#VALUE!</v>
      </c>
    </row>
    <row r="2123" spans="1:70" ht="8.1" customHeight="1">
      <c r="A2123" s="133"/>
      <c r="B2123" s="133"/>
      <c r="C2123" s="133"/>
      <c r="D2123" s="133"/>
      <c r="E2123" s="133"/>
      <c r="F2123" s="133"/>
      <c r="G2123" s="133"/>
      <c r="H2123" s="133"/>
      <c r="I2123" s="178" t="s">
        <v>476</v>
      </c>
      <c r="J2123" s="178"/>
      <c r="K2123" s="178"/>
      <c r="L2123" s="133"/>
      <c r="M2123" s="133"/>
      <c r="N2123" s="133"/>
      <c r="O2123" s="133"/>
      <c r="P2123" s="133"/>
      <c r="Q2123" s="133"/>
      <c r="R2123" s="133"/>
      <c r="S2123" s="133"/>
      <c r="T2123" s="133"/>
      <c r="U2123" s="133"/>
      <c r="V2123" s="133"/>
      <c r="W2123" s="133"/>
      <c r="X2123" s="133"/>
      <c r="Y2123" s="133"/>
      <c r="AB2123" s="134" t="s">
        <v>6911</v>
      </c>
      <c r="AC2123" s="146" t="e" cm="1">
        <f t="array" ref="AC2123">_xlfn.TEXTSPLIT(H2123,CHAR(10))</f>
        <v>#VALUE!</v>
      </c>
      <c r="AD2123" s="146"/>
      <c r="AE2123" s="146" t="e">
        <v>#VALUE!</v>
      </c>
      <c r="AG2123" s="134" t="e" cm="1" vm="1">
        <f t="array" ref="AG2123">_xlfn.TEXTJOIN(",",TRUE,_xlfn._xlws.FILTER(市町村コード!$B$2:$B$186,ISNUMBER(SEARCH(市町村コード!$B$2:$B$186,K2123))))</f>
        <v>#VALUE!</v>
      </c>
      <c r="AH2123" s="134" t="e" vm="1">
        <v>#VALUE!</v>
      </c>
      <c r="AI2123" s="134" t="str">
        <f t="shared" si="66"/>
        <v/>
      </c>
      <c r="AJ2123" s="134" t="str">
        <f t="shared" si="67"/>
        <v/>
      </c>
      <c r="AK2123" s="134" t="s">
        <v>6911</v>
      </c>
      <c r="AO2123" s="133"/>
      <c r="AP2123" s="134" t="e" cm="1">
        <f t="array" ref="AP2123">_xlfn.TEXTSPLIT(AO2123,CHAR(10))</f>
        <v>#VALUE!</v>
      </c>
      <c r="BM2123" s="134" t="e">
        <v>#VALUE!</v>
      </c>
    </row>
    <row r="2124" spans="1:70" ht="12" customHeight="1">
      <c r="A2124" s="133"/>
      <c r="B2124" s="179"/>
      <c r="C2124" s="179"/>
      <c r="D2124" s="179"/>
      <c r="E2124" s="179"/>
      <c r="F2124" s="133"/>
      <c r="G2124" s="133"/>
      <c r="H2124" s="133"/>
      <c r="I2124" s="178"/>
      <c r="J2124" s="178"/>
      <c r="K2124" s="178"/>
      <c r="L2124" s="133"/>
      <c r="M2124" s="133"/>
      <c r="N2124" s="133"/>
      <c r="O2124" s="133"/>
      <c r="P2124" s="133"/>
      <c r="Q2124" s="133"/>
      <c r="R2124" s="133"/>
      <c r="S2124" s="133"/>
      <c r="T2124" s="133"/>
      <c r="U2124" s="133"/>
      <c r="V2124" s="133"/>
      <c r="W2124" s="133"/>
      <c r="X2124" s="133"/>
      <c r="Y2124" s="133"/>
      <c r="AB2124" s="134" t="s">
        <v>6911</v>
      </c>
      <c r="AC2124" s="146" t="e" cm="1">
        <f t="array" ref="AC2124">_xlfn.TEXTSPLIT(H2124,CHAR(10))</f>
        <v>#VALUE!</v>
      </c>
      <c r="AD2124" s="146"/>
      <c r="AE2124" s="146" t="e">
        <v>#VALUE!</v>
      </c>
      <c r="AG2124" s="134" t="e" cm="1" vm="1">
        <f t="array" ref="AG2124">_xlfn.TEXTJOIN(",",TRUE,_xlfn._xlws.FILTER(市町村コード!$B$2:$B$186,ISNUMBER(SEARCH(市町村コード!$B$2:$B$186,K2124))))</f>
        <v>#VALUE!</v>
      </c>
      <c r="AH2124" s="134" t="e" vm="1">
        <v>#VALUE!</v>
      </c>
      <c r="AI2124" s="134" t="str">
        <f t="shared" si="66"/>
        <v/>
      </c>
      <c r="AJ2124" s="134" t="str">
        <f t="shared" si="67"/>
        <v/>
      </c>
      <c r="AK2124" s="134" t="s">
        <v>6911</v>
      </c>
      <c r="AO2124" s="133"/>
      <c r="AP2124" s="134" t="e" cm="1">
        <f t="array" ref="AP2124">_xlfn.TEXTSPLIT(AO2124,CHAR(10))</f>
        <v>#VALUE!</v>
      </c>
      <c r="BM2124" s="134" t="e">
        <v>#VALUE!</v>
      </c>
    </row>
    <row r="2125" spans="1:70" ht="14.1" customHeight="1">
      <c r="A2125" s="133"/>
      <c r="B2125" s="133"/>
      <c r="C2125" s="180" t="s">
        <v>477</v>
      </c>
      <c r="D2125" s="180"/>
      <c r="E2125" s="180"/>
      <c r="F2125" s="180"/>
      <c r="G2125" s="180"/>
      <c r="H2125" s="180"/>
      <c r="I2125" s="180"/>
      <c r="J2125" s="180"/>
      <c r="K2125" s="180"/>
      <c r="L2125" s="133"/>
      <c r="M2125" s="133"/>
      <c r="N2125" s="133"/>
      <c r="O2125" s="181" t="s">
        <v>478</v>
      </c>
      <c r="P2125" s="181"/>
      <c r="Q2125" s="181"/>
      <c r="R2125" s="181"/>
      <c r="S2125" s="181"/>
      <c r="T2125" s="135" t="s">
        <v>1425</v>
      </c>
      <c r="U2125" s="136" t="s">
        <v>480</v>
      </c>
      <c r="V2125" s="133"/>
      <c r="W2125" s="133"/>
      <c r="X2125" s="133"/>
      <c r="Y2125" s="133"/>
      <c r="AB2125" s="134" t="s">
        <v>6911</v>
      </c>
      <c r="AC2125" s="146" t="e" cm="1">
        <f t="array" ref="AC2125">_xlfn.TEXTSPLIT(H2125,CHAR(10))</f>
        <v>#VALUE!</v>
      </c>
      <c r="AD2125" s="146"/>
      <c r="AE2125" s="146" t="e">
        <v>#VALUE!</v>
      </c>
      <c r="AG2125" s="134" t="e" cm="1" vm="1">
        <f t="array" ref="AG2125">_xlfn.TEXTJOIN(",",TRUE,_xlfn._xlws.FILTER(市町村コード!$B$2:$B$186,ISNUMBER(SEARCH(市町村コード!$B$2:$B$186,K2125))))</f>
        <v>#VALUE!</v>
      </c>
      <c r="AH2125" s="134" t="e" vm="1">
        <v>#VALUE!</v>
      </c>
      <c r="AI2125" s="134" t="str">
        <f t="shared" si="66"/>
        <v/>
      </c>
      <c r="AJ2125" s="134" t="str">
        <f t="shared" si="67"/>
        <v/>
      </c>
      <c r="AK2125" s="134" t="s">
        <v>6911</v>
      </c>
      <c r="AP2125" s="134" t="e" cm="1">
        <f t="array" ref="AP2125">_xlfn.TEXTSPLIT(AO2125,CHAR(10))</f>
        <v>#VALUE!</v>
      </c>
      <c r="BM2125" s="134" t="e">
        <v>#VALUE!</v>
      </c>
    </row>
    <row r="2126" spans="1:70" ht="0.95" customHeight="1" thickBot="1">
      <c r="A2126" s="133"/>
      <c r="B2126" s="133"/>
      <c r="C2126" s="133"/>
      <c r="D2126" s="133"/>
      <c r="E2126" s="133"/>
      <c r="F2126" s="133"/>
      <c r="G2126" s="133"/>
      <c r="H2126" s="133"/>
      <c r="I2126" s="133"/>
      <c r="J2126" s="133"/>
      <c r="K2126" s="133"/>
      <c r="L2126" s="133"/>
      <c r="M2126" s="133"/>
      <c r="N2126" s="133"/>
      <c r="O2126" s="133"/>
      <c r="P2126" s="133"/>
      <c r="Q2126" s="133"/>
      <c r="R2126" s="133"/>
      <c r="S2126" s="133"/>
      <c r="T2126" s="133"/>
      <c r="U2126" s="133"/>
      <c r="V2126" s="133"/>
      <c r="W2126" s="133"/>
      <c r="X2126" s="133"/>
      <c r="Y2126" s="133"/>
      <c r="AB2126" s="134" t="s">
        <v>6911</v>
      </c>
      <c r="AC2126" s="146" t="e" cm="1">
        <f t="array" ref="AC2126">_xlfn.TEXTSPLIT(H2126,CHAR(10))</f>
        <v>#VALUE!</v>
      </c>
      <c r="AD2126" s="146"/>
      <c r="AE2126" s="146" t="e">
        <v>#VALUE!</v>
      </c>
      <c r="AG2126" s="134" t="e" cm="1" vm="1">
        <f t="array" ref="AG2126">_xlfn.TEXTJOIN(",",TRUE,_xlfn._xlws.FILTER(市町村コード!$B$2:$B$186,ISNUMBER(SEARCH(市町村コード!$B$2:$B$186,K2126))))</f>
        <v>#VALUE!</v>
      </c>
      <c r="AH2126" s="134" t="e" vm="1">
        <v>#VALUE!</v>
      </c>
      <c r="AI2126" s="134" t="str">
        <f t="shared" si="66"/>
        <v/>
      </c>
      <c r="AJ2126" s="134" t="str">
        <f t="shared" si="67"/>
        <v/>
      </c>
      <c r="AK2126" s="134" t="s">
        <v>6911</v>
      </c>
      <c r="AO2126" s="133"/>
      <c r="AP2126" s="134" t="e" cm="1">
        <f t="array" ref="AP2126">_xlfn.TEXTSPLIT(AO2126,CHAR(10))</f>
        <v>#VALUE!</v>
      </c>
      <c r="BM2126" s="134" t="e">
        <v>#VALUE!</v>
      </c>
    </row>
    <row r="2127" spans="1:70" ht="0.95" customHeight="1">
      <c r="A2127" s="133"/>
      <c r="B2127" s="176"/>
      <c r="C2127" s="176"/>
      <c r="D2127" s="176"/>
      <c r="E2127" s="176"/>
      <c r="F2127" s="176"/>
      <c r="G2127" s="176"/>
      <c r="H2127" s="176"/>
      <c r="I2127" s="176"/>
      <c r="J2127" s="176"/>
      <c r="K2127" s="176"/>
      <c r="L2127" s="176"/>
      <c r="M2127" s="176"/>
      <c r="N2127" s="176"/>
      <c r="O2127" s="176"/>
      <c r="P2127" s="176"/>
      <c r="Q2127" s="176"/>
      <c r="R2127" s="176"/>
      <c r="S2127" s="176"/>
      <c r="T2127" s="176"/>
      <c r="U2127" s="176"/>
      <c r="V2127" s="176"/>
      <c r="W2127" s="176"/>
      <c r="X2127" s="133"/>
      <c r="Y2127" s="133"/>
      <c r="AB2127" s="134" t="s">
        <v>6911</v>
      </c>
      <c r="AC2127" s="146" t="e" cm="1">
        <f t="array" ref="AC2127">_xlfn.TEXTSPLIT(H2127,CHAR(10))</f>
        <v>#VALUE!</v>
      </c>
      <c r="AD2127" s="146"/>
      <c r="AE2127" s="146" t="e">
        <v>#VALUE!</v>
      </c>
      <c r="AG2127" s="134" t="e" cm="1" vm="1">
        <f t="array" ref="AG2127">_xlfn.TEXTJOIN(",",TRUE,_xlfn._xlws.FILTER(市町村コード!$B$2:$B$186,ISNUMBER(SEARCH(市町村コード!$B$2:$B$186,K2127))))</f>
        <v>#VALUE!</v>
      </c>
      <c r="AH2127" s="134" t="e" vm="1">
        <v>#VALUE!</v>
      </c>
      <c r="AI2127" s="134" t="str">
        <f t="shared" si="66"/>
        <v/>
      </c>
      <c r="AJ2127" s="134" t="str">
        <f t="shared" si="67"/>
        <v/>
      </c>
      <c r="AK2127" s="134" t="s">
        <v>6911</v>
      </c>
      <c r="AP2127" s="134" t="e" cm="1">
        <f t="array" ref="AP2127">_xlfn.TEXTSPLIT(AO2127,CHAR(10))</f>
        <v>#VALUE!</v>
      </c>
      <c r="BM2127" s="134" t="e">
        <v>#VALUE!</v>
      </c>
    </row>
    <row r="2128" spans="1:70" ht="15.95" customHeight="1" thickBot="1">
      <c r="A2128" s="133"/>
      <c r="B2128" s="137"/>
      <c r="C2128" s="138" t="s">
        <v>481</v>
      </c>
      <c r="D2128" s="137"/>
      <c r="E2128" s="177" t="s">
        <v>482</v>
      </c>
      <c r="F2128" s="177"/>
      <c r="G2128" s="137"/>
      <c r="H2128" s="177" t="s">
        <v>483</v>
      </c>
      <c r="I2128" s="177"/>
      <c r="J2128" s="137"/>
      <c r="K2128" s="177" t="s">
        <v>484</v>
      </c>
      <c r="L2128" s="177"/>
      <c r="M2128" s="137"/>
      <c r="N2128" s="177" t="s">
        <v>485</v>
      </c>
      <c r="O2128" s="177"/>
      <c r="P2128" s="137"/>
      <c r="Q2128" s="139" t="s">
        <v>486</v>
      </c>
      <c r="R2128" s="137"/>
      <c r="S2128" s="177" t="s">
        <v>487</v>
      </c>
      <c r="T2128" s="177"/>
      <c r="U2128" s="177"/>
      <c r="V2128" s="177"/>
      <c r="W2128" s="137"/>
      <c r="X2128" s="133"/>
      <c r="Y2128" s="133"/>
      <c r="AB2128" s="134" t="s">
        <v>482</v>
      </c>
      <c r="AC2128" s="146" t="str" cm="1">
        <f t="array" ref="AC2128">_xlfn.TEXTSPLIT(H2128,CHAR(10))</f>
        <v>事業者名/事業所名</v>
      </c>
      <c r="AD2128" s="146"/>
      <c r="AE2128" s="146" t="s">
        <v>483</v>
      </c>
      <c r="AG2128" s="134" t="e" cm="1" vm="1">
        <f t="array" ref="AG2128">_xlfn.TEXTJOIN(",",TRUE,_xlfn._xlws.FILTER(市町村コード!$B$2:$B$186,ISNUMBER(SEARCH(市町村コード!$B$2:$B$186,K2128))))</f>
        <v>#VALUE!</v>
      </c>
      <c r="AH2128" s="134" t="e" vm="1">
        <v>#VALUE!</v>
      </c>
      <c r="AI2128" s="134" t="str">
        <f t="shared" si="66"/>
        <v/>
      </c>
      <c r="AJ2128" s="134" t="str">
        <f t="shared" si="67"/>
        <v>事業所所在地</v>
      </c>
      <c r="AK2128" s="134" t="s">
        <v>484</v>
      </c>
      <c r="AO2128" s="139" t="s">
        <v>486</v>
      </c>
      <c r="AP2128" s="134" t="str" cm="1">
        <f t="array" ref="AP2128">_xlfn.TEXTSPLIT(AO2128,CHAR(10))</f>
        <v>受理番号</v>
      </c>
      <c r="BM2128" s="134" t="s">
        <v>486</v>
      </c>
    </row>
    <row r="2129" spans="1:75" ht="93" customHeight="1" thickBot="1">
      <c r="A2129" s="133"/>
      <c r="B2129" s="184"/>
      <c r="C2129" s="140" t="s">
        <v>5785</v>
      </c>
      <c r="D2129" s="184"/>
      <c r="E2129" s="174" t="s">
        <v>5786</v>
      </c>
      <c r="F2129" s="174"/>
      <c r="G2129" s="184"/>
      <c r="H2129" s="175" t="s">
        <v>5787</v>
      </c>
      <c r="I2129" s="175"/>
      <c r="J2129" s="184"/>
      <c r="K2129" s="175" t="s">
        <v>5788</v>
      </c>
      <c r="L2129" s="175"/>
      <c r="M2129" s="184"/>
      <c r="N2129" s="182" t="s">
        <v>5789</v>
      </c>
      <c r="O2129" s="182"/>
      <c r="P2129" s="184"/>
      <c r="Q2129" s="141" t="s">
        <v>5790</v>
      </c>
      <c r="R2129" s="184"/>
      <c r="S2129" s="173" t="s">
        <v>1815</v>
      </c>
      <c r="T2129" s="173"/>
      <c r="U2129" s="173"/>
      <c r="V2129" s="173"/>
      <c r="W2129" s="184"/>
      <c r="X2129" s="133"/>
      <c r="Y2129" s="133"/>
      <c r="AB2129" s="134" t="s">
        <v>9876</v>
      </c>
      <c r="AC2129" s="146" t="str" cm="1">
        <f t="array" ref="AC2129:AD2129">_xlfn.TEXTSPLIT(H2129,CHAR(10))</f>
        <v>一般社団法人　北海道総合在宅ケア事業団</v>
      </c>
      <c r="AD2129" s="146" t="str">
        <v>一般社団法人北海道総合在宅ケア事業団釧路地域訪問看護ステーション</v>
      </c>
      <c r="AE2129" s="146" t="s">
        <v>7562</v>
      </c>
      <c r="AF2129" s="134" t="s">
        <v>8902</v>
      </c>
      <c r="AG2129" s="134" t="str" cm="1">
        <f t="array" ref="AG2129">_xlfn.TEXTJOIN(",",TRUE,_xlfn._xlws.FILTER(市町村コード!$B$2:$B$186,ISNUMBER(SEARCH(市町村コード!$B$2:$B$186,K2129))))</f>
        <v>釧路市</v>
      </c>
      <c r="AH2129" s="134" t="s">
        <v>6717</v>
      </c>
      <c r="AI2129" s="134" t="str">
        <f t="shared" si="66"/>
        <v xml:space="preserve">
釧路市新橋大通２丁目２番１０号</v>
      </c>
      <c r="AJ2129" s="134" t="str">
        <f t="shared" si="67"/>
        <v>〒085－0046</v>
      </c>
      <c r="AK2129" s="134" t="s">
        <v>7438</v>
      </c>
      <c r="AO2129" s="142" t="s">
        <v>5790</v>
      </c>
      <c r="AP2129" s="134" t="str" cm="1">
        <f t="array" ref="AP2129:AW2129">_xlfn.TEXTSPLIT(AO2129,CHAR(10))</f>
        <v>( 訪看10 )第     87 号</v>
      </c>
      <c r="AQ2129" s="134" t="str">
        <v>( 訪看23 )第    115 号</v>
      </c>
      <c r="AR2129" s="134" t="str">
        <v>( 訪看25 )第     33 号</v>
      </c>
      <c r="AS2129" s="134" t="str">
        <v>( 訪看27 )第    128 号</v>
      </c>
      <c r="AT2129" s="134" t="str">
        <v>( 訪看34 )第    211 号</v>
      </c>
      <c r="AU2129" s="134" t="str">
        <v>( 訪ベⅠ１ )第    193 号</v>
      </c>
      <c r="AV2129" s="134" t="str">
        <v>( 訪ベⅠ１注 )第    177 号</v>
      </c>
      <c r="AW2129" s="134" t="str">
        <v>( 訪看40 )第    311 号</v>
      </c>
      <c r="BM2129" s="134" t="s">
        <v>14971</v>
      </c>
      <c r="BN2129" s="134" t="s">
        <v>14972</v>
      </c>
      <c r="BO2129" s="134" t="s">
        <v>14973</v>
      </c>
      <c r="BP2129" s="134" t="s">
        <v>14974</v>
      </c>
      <c r="BQ2129" s="134" t="s">
        <v>14975</v>
      </c>
      <c r="BR2129" s="134" t="s">
        <v>14976</v>
      </c>
      <c r="BS2129" s="134" t="s">
        <v>14977</v>
      </c>
      <c r="BT2129" s="134" t="s">
        <v>14978</v>
      </c>
    </row>
    <row r="2130" spans="1:75" ht="66" customHeight="1" thickBot="1">
      <c r="A2130" s="133"/>
      <c r="B2130" s="184"/>
      <c r="C2130" s="140" t="s">
        <v>5791</v>
      </c>
      <c r="D2130" s="184"/>
      <c r="E2130" s="174" t="s">
        <v>5792</v>
      </c>
      <c r="F2130" s="174"/>
      <c r="G2130" s="184"/>
      <c r="H2130" s="175" t="s">
        <v>5793</v>
      </c>
      <c r="I2130" s="175"/>
      <c r="J2130" s="184"/>
      <c r="K2130" s="175" t="s">
        <v>5794</v>
      </c>
      <c r="L2130" s="175"/>
      <c r="M2130" s="184"/>
      <c r="N2130" s="182" t="s">
        <v>5795</v>
      </c>
      <c r="O2130" s="182"/>
      <c r="P2130" s="184"/>
      <c r="Q2130" s="141" t="s">
        <v>5796</v>
      </c>
      <c r="R2130" s="184"/>
      <c r="S2130" s="173" t="s">
        <v>5797</v>
      </c>
      <c r="T2130" s="173"/>
      <c r="U2130" s="173"/>
      <c r="V2130" s="173"/>
      <c r="W2130" s="184"/>
      <c r="X2130" s="133"/>
      <c r="Y2130" s="133"/>
      <c r="AB2130" s="134" t="s">
        <v>9877</v>
      </c>
      <c r="AC2130" s="146" t="str" cm="1">
        <f t="array" ref="AC2130:AD2130">_xlfn.TEXTSPLIT(H2130,CHAR(10))</f>
        <v>一般社団法人　北海道総合在宅ケア事業団</v>
      </c>
      <c r="AD2130" s="146" t="str">
        <v>一般社団法人北海道総合在宅ケア事業団標茶地域訪問看護ステーション</v>
      </c>
      <c r="AE2130" s="146" t="s">
        <v>7562</v>
      </c>
      <c r="AF2130" s="134" t="s">
        <v>8903</v>
      </c>
      <c r="AG2130" s="134" t="str" cm="1">
        <f t="array" ref="AG2130">_xlfn.TEXTJOIN(",",TRUE,_xlfn._xlws.FILTER(市町村コード!$B$2:$B$186,ISNUMBER(SEARCH(市町村コード!$B$2:$B$186,K2130))))</f>
        <v>標茶町</v>
      </c>
      <c r="AH2130" s="134" t="s">
        <v>6884</v>
      </c>
      <c r="AI2130" s="134" t="str">
        <f t="shared" si="66"/>
        <v xml:space="preserve">
川上郡標茶町開運４丁目２番地　標茶町ふれあい交流センター１Ｆ</v>
      </c>
      <c r="AJ2130" s="134" t="str">
        <f t="shared" si="67"/>
        <v>〒088－2311</v>
      </c>
      <c r="AK2130" s="134" t="s">
        <v>7439</v>
      </c>
      <c r="AO2130" s="142" t="s">
        <v>5796</v>
      </c>
      <c r="AP2130" s="134" t="str" cm="1">
        <f t="array" ref="AP2130:AT2130">_xlfn.TEXTSPLIT(AO2130,CHAR(10))</f>
        <v>( 訪看10 )第     88 号</v>
      </c>
      <c r="AQ2130" s="134" t="str">
        <v>( 訪看34 )第    199 号</v>
      </c>
      <c r="AR2130" s="134" t="str">
        <v>( 訪ベⅠ１ )第    184 号</v>
      </c>
      <c r="AS2130" s="134" t="str">
        <v>( 訪ベⅠ１注 )第    175 号</v>
      </c>
      <c r="AT2130" s="134" t="str">
        <v>( 訪看40 )第    313 号</v>
      </c>
      <c r="BM2130" s="134" t="s">
        <v>14979</v>
      </c>
      <c r="BN2130" s="134" t="s">
        <v>14980</v>
      </c>
      <c r="BO2130" s="134" t="s">
        <v>14981</v>
      </c>
      <c r="BP2130" s="134" t="s">
        <v>14982</v>
      </c>
      <c r="BQ2130" s="134" t="s">
        <v>14983</v>
      </c>
    </row>
    <row r="2131" spans="1:75" ht="93" customHeight="1" thickBot="1">
      <c r="A2131" s="133"/>
      <c r="B2131" s="184"/>
      <c r="C2131" s="140" t="s">
        <v>5798</v>
      </c>
      <c r="D2131" s="184"/>
      <c r="E2131" s="174" t="s">
        <v>5799</v>
      </c>
      <c r="F2131" s="174"/>
      <c r="G2131" s="184"/>
      <c r="H2131" s="175" t="s">
        <v>5800</v>
      </c>
      <c r="I2131" s="175"/>
      <c r="J2131" s="184"/>
      <c r="K2131" s="175" t="s">
        <v>5801</v>
      </c>
      <c r="L2131" s="175"/>
      <c r="M2131" s="184"/>
      <c r="N2131" s="182" t="s">
        <v>5802</v>
      </c>
      <c r="O2131" s="182"/>
      <c r="P2131" s="184"/>
      <c r="Q2131" s="141" t="s">
        <v>5803</v>
      </c>
      <c r="R2131" s="184"/>
      <c r="S2131" s="173" t="s">
        <v>5804</v>
      </c>
      <c r="T2131" s="173"/>
      <c r="U2131" s="173"/>
      <c r="V2131" s="173"/>
      <c r="W2131" s="184"/>
      <c r="X2131" s="133"/>
      <c r="Y2131" s="133"/>
      <c r="AB2131" s="134" t="s">
        <v>9878</v>
      </c>
      <c r="AC2131" s="146" t="str" cm="1">
        <f t="array" ref="AC2131:AD2131">_xlfn.TEXTSPLIT(H2131,CHAR(10))</f>
        <v>一般社団法人　北海道総合在宅ケア事業団</v>
      </c>
      <c r="AD2131" s="146" t="str">
        <v>一般社団法人北海道総合在宅ケア事業団釧路町訪問看護ステーション</v>
      </c>
      <c r="AE2131" s="146" t="s">
        <v>7562</v>
      </c>
      <c r="AF2131" s="134" t="s">
        <v>8904</v>
      </c>
      <c r="AG2131" s="134" t="str" cm="1">
        <f t="array" ref="AG2131">_xlfn.TEXTJOIN(",",TRUE,_xlfn._xlws.FILTER(市町村コード!$B$2:$B$186,ISNUMBER(SEARCH(市町村コード!$B$2:$B$186,K2131))))</f>
        <v>釧路町</v>
      </c>
      <c r="AH2131" s="134" t="s">
        <v>6881</v>
      </c>
      <c r="AI2131" s="134" t="str">
        <f t="shared" si="66"/>
        <v xml:space="preserve">
釧路郡釧路町別保原野東陽大通西１丁目１番地１釧路町保健福祉センター２階</v>
      </c>
      <c r="AJ2131" s="134" t="str">
        <f t="shared" si="67"/>
        <v>〒088－0605</v>
      </c>
      <c r="AK2131" s="134" t="s">
        <v>7440</v>
      </c>
      <c r="AO2131" s="142" t="s">
        <v>5803</v>
      </c>
      <c r="AP2131" s="134" t="str" cm="1">
        <f t="array" ref="AP2131:AW2131">_xlfn.TEXTSPLIT(AO2131,CHAR(10))</f>
        <v>( 訪看10 )第     15 号</v>
      </c>
      <c r="AQ2131" s="134" t="str">
        <v>( 訪看24 )第    148 号</v>
      </c>
      <c r="AR2131" s="134" t="str">
        <v>( 訪看25 )第    114 号</v>
      </c>
      <c r="AS2131" s="134" t="str">
        <v>( 訪看27 )第    129 号</v>
      </c>
      <c r="AT2131" s="134" t="str">
        <v>( 訪看34 )第    240 号</v>
      </c>
      <c r="AU2131" s="134" t="str">
        <v>( 訪ベⅠ１ )第    186 号</v>
      </c>
      <c r="AV2131" s="134" t="str">
        <v>( 訪ベⅠ１注 )第    253 号</v>
      </c>
      <c r="AW2131" s="134" t="str">
        <v>( 訪看40 )第    315 号</v>
      </c>
      <c r="BM2131" s="134" t="s">
        <v>14984</v>
      </c>
      <c r="BN2131" s="134" t="s">
        <v>14985</v>
      </c>
      <c r="BO2131" s="134" t="s">
        <v>14986</v>
      </c>
      <c r="BP2131" s="134" t="s">
        <v>14987</v>
      </c>
      <c r="BQ2131" s="134" t="s">
        <v>14988</v>
      </c>
      <c r="BR2131" s="134" t="s">
        <v>14989</v>
      </c>
      <c r="BS2131" s="134" t="s">
        <v>14990</v>
      </c>
      <c r="BT2131" s="134" t="s">
        <v>14991</v>
      </c>
    </row>
    <row r="2132" spans="1:75" ht="66" customHeight="1" thickBot="1">
      <c r="A2132" s="133"/>
      <c r="B2132" s="184"/>
      <c r="C2132" s="140" t="s">
        <v>5805</v>
      </c>
      <c r="D2132" s="184"/>
      <c r="E2132" s="174" t="s">
        <v>5806</v>
      </c>
      <c r="F2132" s="174"/>
      <c r="G2132" s="184"/>
      <c r="H2132" s="175" t="s">
        <v>5807</v>
      </c>
      <c r="I2132" s="175"/>
      <c r="J2132" s="184"/>
      <c r="K2132" s="175" t="s">
        <v>5808</v>
      </c>
      <c r="L2132" s="175"/>
      <c r="M2132" s="184"/>
      <c r="N2132" s="182" t="s">
        <v>5809</v>
      </c>
      <c r="O2132" s="182"/>
      <c r="P2132" s="184"/>
      <c r="Q2132" s="141" t="s">
        <v>5810</v>
      </c>
      <c r="R2132" s="184"/>
      <c r="S2132" s="173" t="s">
        <v>5150</v>
      </c>
      <c r="T2132" s="173"/>
      <c r="U2132" s="173"/>
      <c r="V2132" s="173"/>
      <c r="W2132" s="184"/>
      <c r="X2132" s="133"/>
      <c r="Y2132" s="133"/>
      <c r="AB2132" s="134" t="s">
        <v>9879</v>
      </c>
      <c r="AC2132" s="146" t="str" cm="1">
        <f t="array" ref="AC2132:AD2132">_xlfn.TEXTSPLIT(H2132,CHAR(10))</f>
        <v>一般社団法人　北海道総合在宅ケア事業団</v>
      </c>
      <c r="AD2132" s="146" t="str">
        <v>一般社団法人北海道総合在宅ケア事業団白糠訪問看護ステーション</v>
      </c>
      <c r="AE2132" s="146" t="s">
        <v>7562</v>
      </c>
      <c r="AF2132" s="134" t="s">
        <v>8905</v>
      </c>
      <c r="AG2132" s="134" t="str" cm="1">
        <f t="array" ref="AG2132">_xlfn.TEXTJOIN(",",TRUE,_xlfn._xlws.FILTER(市町村コード!$B$2:$B$186,ISNUMBER(SEARCH(市町村コード!$B$2:$B$186,K2132))))</f>
        <v>白糠町</v>
      </c>
      <c r="AH2132" s="134" t="s">
        <v>6887</v>
      </c>
      <c r="AI2132" s="134" t="str">
        <f t="shared" si="66"/>
        <v xml:space="preserve">
白糠郡白糠町東一条北７丁目５番地１０</v>
      </c>
      <c r="AJ2132" s="134" t="str">
        <f t="shared" si="67"/>
        <v>〒088－0331</v>
      </c>
      <c r="AK2132" s="134" t="s">
        <v>7441</v>
      </c>
      <c r="AO2132" s="142" t="s">
        <v>5810</v>
      </c>
      <c r="AP2132" s="134" t="str" cm="1">
        <f t="array" ref="AP2132:AT2132">_xlfn.TEXTSPLIT(AO2132,CHAR(10))</f>
        <v>( 訪看10 )第     89 号</v>
      </c>
      <c r="AQ2132" s="134" t="str">
        <v>( 訪看34 )第    201 号</v>
      </c>
      <c r="AR2132" s="134" t="str">
        <v>( 訪ベⅠ１ )第    188 号</v>
      </c>
      <c r="AS2132" s="134" t="str">
        <v>( 訪ベⅠ１注 )第    251 号</v>
      </c>
      <c r="AT2132" s="134" t="str">
        <v>( 訪看40 )第    316 号</v>
      </c>
      <c r="BM2132" s="134" t="s">
        <v>14992</v>
      </c>
      <c r="BN2132" s="134" t="s">
        <v>14993</v>
      </c>
      <c r="BO2132" s="134" t="s">
        <v>14994</v>
      </c>
      <c r="BP2132" s="134" t="s">
        <v>14995</v>
      </c>
      <c r="BQ2132" s="134" t="s">
        <v>14996</v>
      </c>
    </row>
    <row r="2133" spans="1:75" ht="45.95" customHeight="1" thickBot="1">
      <c r="A2133" s="133"/>
      <c r="B2133" s="184"/>
      <c r="C2133" s="140" t="s">
        <v>5811</v>
      </c>
      <c r="D2133" s="184"/>
      <c r="E2133" s="174" t="s">
        <v>5812</v>
      </c>
      <c r="F2133" s="174"/>
      <c r="G2133" s="184"/>
      <c r="H2133" s="175" t="s">
        <v>5813</v>
      </c>
      <c r="I2133" s="175"/>
      <c r="J2133" s="184"/>
      <c r="K2133" s="175" t="s">
        <v>5814</v>
      </c>
      <c r="L2133" s="175"/>
      <c r="M2133" s="184"/>
      <c r="N2133" s="182" t="s">
        <v>5815</v>
      </c>
      <c r="O2133" s="182"/>
      <c r="P2133" s="184"/>
      <c r="Q2133" s="141" t="s">
        <v>5816</v>
      </c>
      <c r="R2133" s="184"/>
      <c r="S2133" s="173" t="s">
        <v>5817</v>
      </c>
      <c r="T2133" s="173"/>
      <c r="U2133" s="173"/>
      <c r="V2133" s="173"/>
      <c r="W2133" s="184"/>
      <c r="X2133" s="133"/>
      <c r="Y2133" s="133"/>
      <c r="AB2133" s="134" t="s">
        <v>9880</v>
      </c>
      <c r="AC2133" s="146" t="str" cm="1">
        <f t="array" ref="AC2133:AD2133">_xlfn.TEXTSPLIT(H2133,CHAR(10))</f>
        <v>合同会社ますと</v>
      </c>
      <c r="AD2133" s="146" t="str">
        <v>訪問看護ステーションつむぎ</v>
      </c>
      <c r="AE2133" s="146" t="s">
        <v>8906</v>
      </c>
      <c r="AF2133" s="134" t="s">
        <v>8907</v>
      </c>
      <c r="AG2133" s="134" t="str" cm="1">
        <f t="array" ref="AG2133">_xlfn.TEXTJOIN(",",TRUE,_xlfn._xlws.FILTER(市町村コード!$B$2:$B$186,ISNUMBER(SEARCH(市町村コード!$B$2:$B$186,K2133))))</f>
        <v>釧路町</v>
      </c>
      <c r="AH2133" s="134" t="s">
        <v>6881</v>
      </c>
      <c r="AI2133" s="134" t="str">
        <f t="shared" si="66"/>
        <v xml:space="preserve">
釧路郡釧路町光和８丁目６１番地２</v>
      </c>
      <c r="AJ2133" s="134" t="str">
        <f t="shared" si="67"/>
        <v>〒088－0623</v>
      </c>
      <c r="AK2133" s="134" t="s">
        <v>7442</v>
      </c>
      <c r="AO2133" s="142" t="s">
        <v>5816</v>
      </c>
      <c r="AP2133" s="134" t="str" cm="1">
        <f t="array" ref="AP2133:AR2133">_xlfn.TEXTSPLIT(AO2133,CHAR(10))</f>
        <v>( 訪看24 )第    451 号</v>
      </c>
      <c r="AQ2133" s="134" t="str">
        <v>( 訪看25 )第    546 号</v>
      </c>
      <c r="AR2133" s="134" t="str">
        <v>( 訪看26 )第     16 号</v>
      </c>
      <c r="BM2133" s="134" t="s">
        <v>14997</v>
      </c>
      <c r="BN2133" s="134" t="s">
        <v>14998</v>
      </c>
      <c r="BO2133" s="134" t="s">
        <v>14999</v>
      </c>
    </row>
    <row r="2134" spans="1:75" ht="105.95" customHeight="1" thickBot="1">
      <c r="A2134" s="133"/>
      <c r="B2134" s="184"/>
      <c r="C2134" s="133"/>
      <c r="D2134" s="184"/>
      <c r="E2134" s="133"/>
      <c r="F2134" s="133"/>
      <c r="G2134" s="184"/>
      <c r="H2134" s="133"/>
      <c r="I2134" s="133"/>
      <c r="J2134" s="184"/>
      <c r="K2134" s="133"/>
      <c r="L2134" s="133"/>
      <c r="M2134" s="184"/>
      <c r="N2134" s="133"/>
      <c r="O2134" s="133"/>
      <c r="P2134" s="184"/>
      <c r="Q2134" s="133"/>
      <c r="R2134" s="184"/>
      <c r="S2134" s="133"/>
      <c r="T2134" s="133"/>
      <c r="U2134" s="133"/>
      <c r="V2134" s="133"/>
      <c r="W2134" s="184"/>
      <c r="X2134" s="133"/>
      <c r="Y2134" s="133"/>
      <c r="AB2134" s="134" t="s">
        <v>6911</v>
      </c>
      <c r="AC2134" s="146" t="e" cm="1">
        <f t="array" ref="AC2134">_xlfn.TEXTSPLIT(H2134,CHAR(10))</f>
        <v>#VALUE!</v>
      </c>
      <c r="AD2134" s="146"/>
      <c r="AE2134" s="146" t="e">
        <v>#VALUE!</v>
      </c>
      <c r="AG2134" s="134" t="e" cm="1" vm="1">
        <f t="array" ref="AG2134">_xlfn.TEXTJOIN(",",TRUE,_xlfn._xlws.FILTER(市町村コード!$B$2:$B$186,ISNUMBER(SEARCH(市町村コード!$B$2:$B$186,K2134))))</f>
        <v>#VALUE!</v>
      </c>
      <c r="AH2134" s="134" t="e" vm="1">
        <v>#VALUE!</v>
      </c>
      <c r="AI2134" s="134" t="str">
        <f t="shared" si="66"/>
        <v/>
      </c>
      <c r="AJ2134" s="134" t="str">
        <f t="shared" si="67"/>
        <v/>
      </c>
      <c r="AK2134" s="134" t="s">
        <v>6911</v>
      </c>
      <c r="AO2134" s="133"/>
      <c r="AP2134" s="134" t="e" cm="1">
        <f t="array" ref="AP2134">_xlfn.TEXTSPLIT(AO2134,CHAR(10))</f>
        <v>#VALUE!</v>
      </c>
      <c r="BM2134" s="134" t="e">
        <v>#VALUE!</v>
      </c>
    </row>
    <row r="2135" spans="1:75" ht="0.95" customHeight="1">
      <c r="A2135" s="133"/>
      <c r="B2135" s="183"/>
      <c r="C2135" s="183"/>
      <c r="D2135" s="183"/>
      <c r="E2135" s="183"/>
      <c r="F2135" s="183"/>
      <c r="G2135" s="183"/>
      <c r="H2135" s="183"/>
      <c r="I2135" s="183"/>
      <c r="J2135" s="183"/>
      <c r="K2135" s="183"/>
      <c r="L2135" s="183"/>
      <c r="M2135" s="183"/>
      <c r="N2135" s="183"/>
      <c r="O2135" s="183"/>
      <c r="P2135" s="183"/>
      <c r="Q2135" s="183"/>
      <c r="R2135" s="183"/>
      <c r="S2135" s="183"/>
      <c r="T2135" s="183"/>
      <c r="U2135" s="183"/>
      <c r="V2135" s="183"/>
      <c r="W2135" s="133"/>
      <c r="X2135" s="133"/>
      <c r="Y2135" s="133"/>
      <c r="AB2135" s="134" t="s">
        <v>6911</v>
      </c>
      <c r="AC2135" s="146" t="e" cm="1">
        <f t="array" ref="AC2135">_xlfn.TEXTSPLIT(H2135,CHAR(10))</f>
        <v>#VALUE!</v>
      </c>
      <c r="AD2135" s="146"/>
      <c r="AE2135" s="146" t="e">
        <v>#VALUE!</v>
      </c>
      <c r="AG2135" s="134" t="e" cm="1" vm="1">
        <f t="array" ref="AG2135">_xlfn.TEXTJOIN(",",TRUE,_xlfn._xlws.FILTER(市町村コード!$B$2:$B$186,ISNUMBER(SEARCH(市町村コード!$B$2:$B$186,K2135))))</f>
        <v>#VALUE!</v>
      </c>
      <c r="AH2135" s="134" t="e" vm="1">
        <v>#VALUE!</v>
      </c>
      <c r="AI2135" s="134" t="str">
        <f t="shared" si="66"/>
        <v/>
      </c>
      <c r="AJ2135" s="134" t="str">
        <f t="shared" si="67"/>
        <v/>
      </c>
      <c r="AK2135" s="134" t="s">
        <v>6911</v>
      </c>
      <c r="AP2135" s="134" t="e" cm="1">
        <f t="array" ref="AP2135">_xlfn.TEXTSPLIT(AO2135,CHAR(10))</f>
        <v>#VALUE!</v>
      </c>
      <c r="BM2135" s="134" t="e">
        <v>#VALUE!</v>
      </c>
    </row>
    <row r="2136" spans="1:75" ht="60" customHeight="1">
      <c r="A2136" s="133"/>
      <c r="B2136" s="133"/>
      <c r="C2136" s="133"/>
      <c r="D2136" s="133"/>
      <c r="E2136" s="133"/>
      <c r="F2136" s="133"/>
      <c r="G2136" s="133"/>
      <c r="H2136" s="133"/>
      <c r="I2136" s="133"/>
      <c r="J2136" s="133"/>
      <c r="K2136" s="133"/>
      <c r="L2136" s="133"/>
      <c r="M2136" s="133"/>
      <c r="N2136" s="133"/>
      <c r="O2136" s="133"/>
      <c r="P2136" s="133"/>
      <c r="Q2136" s="133"/>
      <c r="R2136" s="133"/>
      <c r="S2136" s="133"/>
      <c r="T2136" s="133"/>
      <c r="U2136" s="133"/>
      <c r="V2136" s="133"/>
      <c r="W2136" s="133"/>
      <c r="X2136" s="133"/>
      <c r="Y2136" s="133"/>
      <c r="AB2136" s="134" t="s">
        <v>6911</v>
      </c>
      <c r="AC2136" s="146" t="e" cm="1">
        <f t="array" ref="AC2136">_xlfn.TEXTSPLIT(H2136,CHAR(10))</f>
        <v>#VALUE!</v>
      </c>
      <c r="AD2136" s="146"/>
      <c r="AE2136" s="146" t="e">
        <v>#VALUE!</v>
      </c>
      <c r="AG2136" s="134" t="e" cm="1" vm="1">
        <f t="array" ref="AG2136">_xlfn.TEXTJOIN(",",TRUE,_xlfn._xlws.FILTER(市町村コード!$B$2:$B$186,ISNUMBER(SEARCH(市町村コード!$B$2:$B$186,K2136))))</f>
        <v>#VALUE!</v>
      </c>
      <c r="AH2136" s="134" t="e" vm="1">
        <v>#VALUE!</v>
      </c>
      <c r="AI2136" s="134" t="str">
        <f t="shared" si="66"/>
        <v/>
      </c>
      <c r="AJ2136" s="134" t="str">
        <f t="shared" si="67"/>
        <v/>
      </c>
      <c r="AK2136" s="134" t="s">
        <v>6911</v>
      </c>
      <c r="AO2136" s="133"/>
      <c r="AP2136" s="134" t="e" cm="1">
        <f t="array" ref="AP2136">_xlfn.TEXTSPLIT(AO2136,CHAR(10))</f>
        <v>#VALUE!</v>
      </c>
      <c r="BM2136" s="134" t="e">
        <v>#VALUE!</v>
      </c>
    </row>
    <row r="2137" spans="1:75" ht="12" customHeight="1">
      <c r="A2137" s="133"/>
      <c r="B2137" s="133"/>
      <c r="C2137" s="133"/>
      <c r="D2137" s="133"/>
      <c r="E2137" s="133"/>
      <c r="F2137" s="133"/>
      <c r="G2137" s="133"/>
      <c r="H2137" s="133"/>
      <c r="I2137" s="133"/>
      <c r="J2137" s="133"/>
      <c r="K2137" s="133"/>
      <c r="L2137" s="133"/>
      <c r="M2137" s="133"/>
      <c r="N2137" s="133"/>
      <c r="O2137" s="133"/>
      <c r="P2137" s="133"/>
      <c r="Q2137" s="133"/>
      <c r="R2137" s="133"/>
      <c r="S2137" s="133"/>
      <c r="T2137" s="133"/>
      <c r="U2137" s="133"/>
      <c r="V2137" s="133"/>
      <c r="W2137" s="133"/>
      <c r="X2137" s="133"/>
      <c r="Y2137" s="133"/>
      <c r="AB2137" s="134" t="s">
        <v>6911</v>
      </c>
      <c r="AC2137" s="146" t="e" cm="1">
        <f t="array" ref="AC2137">_xlfn.TEXTSPLIT(H2137,CHAR(10))</f>
        <v>#VALUE!</v>
      </c>
      <c r="AD2137" s="146"/>
      <c r="AE2137" s="146" t="e">
        <v>#VALUE!</v>
      </c>
      <c r="AG2137" s="134" t="e" cm="1" vm="1">
        <f t="array" ref="AG2137">_xlfn.TEXTJOIN(",",TRUE,_xlfn._xlws.FILTER(市町村コード!$B$2:$B$186,ISNUMBER(SEARCH(市町村コード!$B$2:$B$186,K2137))))</f>
        <v>#VALUE!</v>
      </c>
      <c r="AH2137" s="134" t="e" vm="1">
        <v>#VALUE!</v>
      </c>
      <c r="AI2137" s="134" t="str">
        <f t="shared" si="66"/>
        <v/>
      </c>
      <c r="AJ2137" s="134" t="str">
        <f t="shared" si="67"/>
        <v/>
      </c>
      <c r="AK2137" s="134" t="s">
        <v>6911</v>
      </c>
      <c r="AO2137" s="133"/>
      <c r="AP2137" s="134" t="e" cm="1">
        <f t="array" ref="AP2137">_xlfn.TEXTSPLIT(AO2137,CHAR(10))</f>
        <v>#VALUE!</v>
      </c>
      <c r="BM2137" s="134" t="e">
        <v>#VALUE!</v>
      </c>
    </row>
    <row r="2138" spans="1:75" ht="8.1" customHeight="1">
      <c r="A2138" s="133"/>
      <c r="B2138" s="133"/>
      <c r="C2138" s="133"/>
      <c r="D2138" s="133"/>
      <c r="E2138" s="133"/>
      <c r="F2138" s="133"/>
      <c r="G2138" s="133"/>
      <c r="H2138" s="133"/>
      <c r="I2138" s="178" t="s">
        <v>476</v>
      </c>
      <c r="J2138" s="178"/>
      <c r="K2138" s="178"/>
      <c r="L2138" s="133"/>
      <c r="M2138" s="133"/>
      <c r="N2138" s="133"/>
      <c r="O2138" s="133"/>
      <c r="P2138" s="133"/>
      <c r="Q2138" s="133"/>
      <c r="R2138" s="133"/>
      <c r="S2138" s="133"/>
      <c r="T2138" s="133"/>
      <c r="U2138" s="133"/>
      <c r="V2138" s="133"/>
      <c r="W2138" s="133"/>
      <c r="X2138" s="133"/>
      <c r="Y2138" s="133"/>
      <c r="AB2138" s="134" t="s">
        <v>6911</v>
      </c>
      <c r="AC2138" s="146" t="e" cm="1">
        <f t="array" ref="AC2138">_xlfn.TEXTSPLIT(H2138,CHAR(10))</f>
        <v>#VALUE!</v>
      </c>
      <c r="AD2138" s="146"/>
      <c r="AE2138" s="146" t="e">
        <v>#VALUE!</v>
      </c>
      <c r="AG2138" s="134" t="e" cm="1" vm="1">
        <f t="array" ref="AG2138">_xlfn.TEXTJOIN(",",TRUE,_xlfn._xlws.FILTER(市町村コード!$B$2:$B$186,ISNUMBER(SEARCH(市町村コード!$B$2:$B$186,K2138))))</f>
        <v>#VALUE!</v>
      </c>
      <c r="AH2138" s="134" t="e" vm="1">
        <v>#VALUE!</v>
      </c>
      <c r="AI2138" s="134" t="str">
        <f t="shared" si="66"/>
        <v/>
      </c>
      <c r="AJ2138" s="134" t="str">
        <f t="shared" si="67"/>
        <v/>
      </c>
      <c r="AK2138" s="134" t="s">
        <v>6911</v>
      </c>
      <c r="AO2138" s="133"/>
      <c r="AP2138" s="134" t="e" cm="1">
        <f t="array" ref="AP2138">_xlfn.TEXTSPLIT(AO2138,CHAR(10))</f>
        <v>#VALUE!</v>
      </c>
      <c r="BM2138" s="134" t="e">
        <v>#VALUE!</v>
      </c>
    </row>
    <row r="2139" spans="1:75" ht="12" customHeight="1">
      <c r="A2139" s="133"/>
      <c r="B2139" s="179"/>
      <c r="C2139" s="179"/>
      <c r="D2139" s="179"/>
      <c r="E2139" s="179"/>
      <c r="F2139" s="133"/>
      <c r="G2139" s="133"/>
      <c r="H2139" s="133"/>
      <c r="I2139" s="178"/>
      <c r="J2139" s="178"/>
      <c r="K2139" s="178"/>
      <c r="L2139" s="133"/>
      <c r="M2139" s="133"/>
      <c r="N2139" s="133"/>
      <c r="O2139" s="133"/>
      <c r="P2139" s="133"/>
      <c r="Q2139" s="133"/>
      <c r="R2139" s="133"/>
      <c r="S2139" s="133"/>
      <c r="T2139" s="133"/>
      <c r="U2139" s="133"/>
      <c r="V2139" s="133"/>
      <c r="W2139" s="133"/>
      <c r="X2139" s="133"/>
      <c r="Y2139" s="133"/>
      <c r="AB2139" s="134" t="s">
        <v>6911</v>
      </c>
      <c r="AC2139" s="146" t="e" cm="1">
        <f t="array" ref="AC2139">_xlfn.TEXTSPLIT(H2139,CHAR(10))</f>
        <v>#VALUE!</v>
      </c>
      <c r="AD2139" s="146"/>
      <c r="AE2139" s="146" t="e">
        <v>#VALUE!</v>
      </c>
      <c r="AG2139" s="134" t="e" cm="1" vm="1">
        <f t="array" ref="AG2139">_xlfn.TEXTJOIN(",",TRUE,_xlfn._xlws.FILTER(市町村コード!$B$2:$B$186,ISNUMBER(SEARCH(市町村コード!$B$2:$B$186,K2139))))</f>
        <v>#VALUE!</v>
      </c>
      <c r="AH2139" s="134" t="e" vm="1">
        <v>#VALUE!</v>
      </c>
      <c r="AI2139" s="134" t="str">
        <f t="shared" si="66"/>
        <v/>
      </c>
      <c r="AJ2139" s="134" t="str">
        <f t="shared" si="67"/>
        <v/>
      </c>
      <c r="AK2139" s="134" t="s">
        <v>6911</v>
      </c>
      <c r="AO2139" s="133"/>
      <c r="AP2139" s="134" t="e" cm="1">
        <f t="array" ref="AP2139">_xlfn.TEXTSPLIT(AO2139,CHAR(10))</f>
        <v>#VALUE!</v>
      </c>
      <c r="BM2139" s="134" t="e">
        <v>#VALUE!</v>
      </c>
    </row>
    <row r="2140" spans="1:75" ht="14.1" customHeight="1">
      <c r="A2140" s="133"/>
      <c r="B2140" s="133"/>
      <c r="C2140" s="180" t="s">
        <v>477</v>
      </c>
      <c r="D2140" s="180"/>
      <c r="E2140" s="180"/>
      <c r="F2140" s="180"/>
      <c r="G2140" s="180"/>
      <c r="H2140" s="180"/>
      <c r="I2140" s="180"/>
      <c r="J2140" s="180"/>
      <c r="K2140" s="180"/>
      <c r="L2140" s="133"/>
      <c r="M2140" s="133"/>
      <c r="N2140" s="133"/>
      <c r="O2140" s="181" t="s">
        <v>478</v>
      </c>
      <c r="P2140" s="181"/>
      <c r="Q2140" s="181"/>
      <c r="R2140" s="181"/>
      <c r="S2140" s="181"/>
      <c r="T2140" s="135" t="s">
        <v>1432</v>
      </c>
      <c r="U2140" s="136" t="s">
        <v>480</v>
      </c>
      <c r="V2140" s="133"/>
      <c r="W2140" s="133"/>
      <c r="X2140" s="133"/>
      <c r="Y2140" s="133"/>
      <c r="AB2140" s="134" t="s">
        <v>6911</v>
      </c>
      <c r="AC2140" s="146" t="e" cm="1">
        <f t="array" ref="AC2140">_xlfn.TEXTSPLIT(H2140,CHAR(10))</f>
        <v>#VALUE!</v>
      </c>
      <c r="AD2140" s="146"/>
      <c r="AE2140" s="146" t="e">
        <v>#VALUE!</v>
      </c>
      <c r="AG2140" s="134" t="e" cm="1" vm="1">
        <f t="array" ref="AG2140">_xlfn.TEXTJOIN(",",TRUE,_xlfn._xlws.FILTER(市町村コード!$B$2:$B$186,ISNUMBER(SEARCH(市町村コード!$B$2:$B$186,K2140))))</f>
        <v>#VALUE!</v>
      </c>
      <c r="AH2140" s="134" t="e" vm="1">
        <v>#VALUE!</v>
      </c>
      <c r="AI2140" s="134" t="str">
        <f t="shared" si="66"/>
        <v/>
      </c>
      <c r="AJ2140" s="134" t="str">
        <f t="shared" si="67"/>
        <v/>
      </c>
      <c r="AK2140" s="134" t="s">
        <v>6911</v>
      </c>
      <c r="AP2140" s="134" t="e" cm="1">
        <f t="array" ref="AP2140">_xlfn.TEXTSPLIT(AO2140,CHAR(10))</f>
        <v>#VALUE!</v>
      </c>
      <c r="BM2140" s="134" t="e">
        <v>#VALUE!</v>
      </c>
    </row>
    <row r="2141" spans="1:75" ht="0.95" customHeight="1" thickBot="1">
      <c r="A2141" s="133"/>
      <c r="B2141" s="133"/>
      <c r="C2141" s="133"/>
      <c r="D2141" s="133"/>
      <c r="E2141" s="133"/>
      <c r="F2141" s="133"/>
      <c r="G2141" s="133"/>
      <c r="H2141" s="133"/>
      <c r="I2141" s="133"/>
      <c r="J2141" s="133"/>
      <c r="K2141" s="133"/>
      <c r="L2141" s="133"/>
      <c r="M2141" s="133"/>
      <c r="N2141" s="133"/>
      <c r="O2141" s="133"/>
      <c r="P2141" s="133"/>
      <c r="Q2141" s="133"/>
      <c r="R2141" s="133"/>
      <c r="S2141" s="133"/>
      <c r="T2141" s="133"/>
      <c r="U2141" s="133"/>
      <c r="V2141" s="133"/>
      <c r="W2141" s="133"/>
      <c r="X2141" s="133"/>
      <c r="Y2141" s="133"/>
      <c r="AB2141" s="134" t="s">
        <v>6911</v>
      </c>
      <c r="AC2141" s="146" t="e" cm="1">
        <f t="array" ref="AC2141">_xlfn.TEXTSPLIT(H2141,CHAR(10))</f>
        <v>#VALUE!</v>
      </c>
      <c r="AD2141" s="146"/>
      <c r="AE2141" s="146" t="e">
        <v>#VALUE!</v>
      </c>
      <c r="AG2141" s="134" t="e" cm="1" vm="1">
        <f t="array" ref="AG2141">_xlfn.TEXTJOIN(",",TRUE,_xlfn._xlws.FILTER(市町村コード!$B$2:$B$186,ISNUMBER(SEARCH(市町村コード!$B$2:$B$186,K2141))))</f>
        <v>#VALUE!</v>
      </c>
      <c r="AH2141" s="134" t="e" vm="1">
        <v>#VALUE!</v>
      </c>
      <c r="AI2141" s="134" t="str">
        <f t="shared" si="66"/>
        <v/>
      </c>
      <c r="AJ2141" s="134" t="str">
        <f t="shared" si="67"/>
        <v/>
      </c>
      <c r="AK2141" s="134" t="s">
        <v>6911</v>
      </c>
      <c r="AO2141" s="133"/>
      <c r="AP2141" s="134" t="e" cm="1">
        <f t="array" ref="AP2141">_xlfn.TEXTSPLIT(AO2141,CHAR(10))</f>
        <v>#VALUE!</v>
      </c>
      <c r="BM2141" s="134" t="e">
        <v>#VALUE!</v>
      </c>
    </row>
    <row r="2142" spans="1:75" ht="0.95" customHeight="1">
      <c r="A2142" s="133"/>
      <c r="B2142" s="176"/>
      <c r="C2142" s="176"/>
      <c r="D2142" s="176"/>
      <c r="E2142" s="176"/>
      <c r="F2142" s="176"/>
      <c r="G2142" s="176"/>
      <c r="H2142" s="176"/>
      <c r="I2142" s="176"/>
      <c r="J2142" s="176"/>
      <c r="K2142" s="176"/>
      <c r="L2142" s="176"/>
      <c r="M2142" s="176"/>
      <c r="N2142" s="176"/>
      <c r="O2142" s="176"/>
      <c r="P2142" s="176"/>
      <c r="Q2142" s="176"/>
      <c r="R2142" s="176"/>
      <c r="S2142" s="176"/>
      <c r="T2142" s="176"/>
      <c r="U2142" s="176"/>
      <c r="V2142" s="176"/>
      <c r="W2142" s="176"/>
      <c r="X2142" s="133"/>
      <c r="Y2142" s="133"/>
      <c r="AB2142" s="134" t="s">
        <v>6911</v>
      </c>
      <c r="AC2142" s="146" t="e" cm="1">
        <f t="array" ref="AC2142">_xlfn.TEXTSPLIT(H2142,CHAR(10))</f>
        <v>#VALUE!</v>
      </c>
      <c r="AD2142" s="146"/>
      <c r="AE2142" s="146" t="e">
        <v>#VALUE!</v>
      </c>
      <c r="AG2142" s="134" t="e" cm="1" vm="1">
        <f t="array" ref="AG2142">_xlfn.TEXTJOIN(",",TRUE,_xlfn._xlws.FILTER(市町村コード!$B$2:$B$186,ISNUMBER(SEARCH(市町村コード!$B$2:$B$186,K2142))))</f>
        <v>#VALUE!</v>
      </c>
      <c r="AH2142" s="134" t="e" vm="1">
        <v>#VALUE!</v>
      </c>
      <c r="AI2142" s="134" t="str">
        <f t="shared" si="66"/>
        <v/>
      </c>
      <c r="AJ2142" s="134" t="str">
        <f t="shared" si="67"/>
        <v/>
      </c>
      <c r="AK2142" s="134" t="s">
        <v>6911</v>
      </c>
      <c r="AP2142" s="134" t="e" cm="1">
        <f t="array" ref="AP2142">_xlfn.TEXTSPLIT(AO2142,CHAR(10))</f>
        <v>#VALUE!</v>
      </c>
      <c r="BM2142" s="134" t="e">
        <v>#VALUE!</v>
      </c>
    </row>
    <row r="2143" spans="1:75" ht="15.95" customHeight="1" thickBot="1">
      <c r="A2143" s="133"/>
      <c r="B2143" s="137"/>
      <c r="C2143" s="138" t="s">
        <v>481</v>
      </c>
      <c r="D2143" s="137"/>
      <c r="E2143" s="177" t="s">
        <v>482</v>
      </c>
      <c r="F2143" s="177"/>
      <c r="G2143" s="137"/>
      <c r="H2143" s="177" t="s">
        <v>483</v>
      </c>
      <c r="I2143" s="177"/>
      <c r="J2143" s="137"/>
      <c r="K2143" s="177" t="s">
        <v>484</v>
      </c>
      <c r="L2143" s="177"/>
      <c r="M2143" s="137"/>
      <c r="N2143" s="177" t="s">
        <v>485</v>
      </c>
      <c r="O2143" s="177"/>
      <c r="P2143" s="137"/>
      <c r="Q2143" s="139" t="s">
        <v>486</v>
      </c>
      <c r="R2143" s="137"/>
      <c r="S2143" s="177" t="s">
        <v>487</v>
      </c>
      <c r="T2143" s="177"/>
      <c r="U2143" s="177"/>
      <c r="V2143" s="177"/>
      <c r="W2143" s="137"/>
      <c r="X2143" s="133"/>
      <c r="Y2143" s="133"/>
      <c r="AB2143" s="134" t="s">
        <v>482</v>
      </c>
      <c r="AC2143" s="146" t="str" cm="1">
        <f t="array" ref="AC2143">_xlfn.TEXTSPLIT(H2143,CHAR(10))</f>
        <v>事業者名/事業所名</v>
      </c>
      <c r="AD2143" s="146"/>
      <c r="AE2143" s="146" t="s">
        <v>483</v>
      </c>
      <c r="AG2143" s="134" t="e" cm="1" vm="1">
        <f t="array" ref="AG2143">_xlfn.TEXTJOIN(",",TRUE,_xlfn._xlws.FILTER(市町村コード!$B$2:$B$186,ISNUMBER(SEARCH(市町村コード!$B$2:$B$186,K2143))))</f>
        <v>#VALUE!</v>
      </c>
      <c r="AH2143" s="134" t="e" vm="1">
        <v>#VALUE!</v>
      </c>
      <c r="AI2143" s="134" t="str">
        <f t="shared" si="66"/>
        <v/>
      </c>
      <c r="AJ2143" s="134" t="str">
        <f t="shared" si="67"/>
        <v>事業所所在地</v>
      </c>
      <c r="AK2143" s="134" t="s">
        <v>484</v>
      </c>
      <c r="AO2143" s="139" t="s">
        <v>486</v>
      </c>
      <c r="AP2143" s="134" t="str" cm="1">
        <f t="array" ref="AP2143">_xlfn.TEXTSPLIT(AO2143,CHAR(10))</f>
        <v>受理番号</v>
      </c>
      <c r="BM2143" s="134" t="s">
        <v>486</v>
      </c>
    </row>
    <row r="2144" spans="1:75" ht="120" customHeight="1" thickBot="1">
      <c r="A2144" s="133"/>
      <c r="B2144" s="184"/>
      <c r="C2144" s="140" t="s">
        <v>5818</v>
      </c>
      <c r="D2144" s="184"/>
      <c r="E2144" s="174" t="s">
        <v>5819</v>
      </c>
      <c r="F2144" s="174"/>
      <c r="G2144" s="184"/>
      <c r="H2144" s="175" t="s">
        <v>5820</v>
      </c>
      <c r="I2144" s="175"/>
      <c r="J2144" s="184"/>
      <c r="K2144" s="175" t="s">
        <v>5821</v>
      </c>
      <c r="L2144" s="175"/>
      <c r="M2144" s="184"/>
      <c r="N2144" s="182" t="s">
        <v>5822</v>
      </c>
      <c r="O2144" s="182"/>
      <c r="P2144" s="184"/>
      <c r="Q2144" s="141" t="s">
        <v>5823</v>
      </c>
      <c r="R2144" s="184"/>
      <c r="S2144" s="173" t="s">
        <v>5824</v>
      </c>
      <c r="T2144" s="173"/>
      <c r="U2144" s="173"/>
      <c r="V2144" s="173"/>
      <c r="W2144" s="184"/>
      <c r="X2144" s="133"/>
      <c r="Y2144" s="133"/>
      <c r="AB2144" s="134" t="s">
        <v>9881</v>
      </c>
      <c r="AC2144" s="146" t="str" cm="1">
        <f t="array" ref="AC2144:AD2144">_xlfn.TEXTSPLIT(H2144,CHAR(10))</f>
        <v>合同会社アリウム</v>
      </c>
      <c r="AD2144" s="146" t="str">
        <v>訪問看護ステーションらいふ</v>
      </c>
      <c r="AE2144" s="146" t="s">
        <v>8908</v>
      </c>
      <c r="AF2144" s="134" t="s">
        <v>8909</v>
      </c>
      <c r="AG2144" s="134" t="str" cm="1">
        <f t="array" ref="AG2144">_xlfn.TEXTJOIN(",",TRUE,_xlfn._xlws.FILTER(市町村コード!$B$2:$B$186,ISNUMBER(SEARCH(市町村コード!$B$2:$B$186,K2144))))</f>
        <v>釧路町</v>
      </c>
      <c r="AH2144" s="134" t="s">
        <v>6881</v>
      </c>
      <c r="AI2144" s="134" t="str">
        <f t="shared" si="66"/>
        <v xml:space="preserve">
釧路郡釧路町光和六丁目４８番地</v>
      </c>
      <c r="AJ2144" s="134" t="str">
        <f t="shared" si="67"/>
        <v>〒088－0623</v>
      </c>
      <c r="AK2144" s="134" t="s">
        <v>7442</v>
      </c>
      <c r="AO2144" s="142" t="s">
        <v>5823</v>
      </c>
      <c r="AP2144" s="134" t="str" cm="1">
        <f t="array" ref="AP2144:AZ2144">_xlfn.TEXTSPLIT(AO2144,CHAR(10))</f>
        <v>( 訪看23 )第   1175 号</v>
      </c>
      <c r="AQ2144" s="134" t="str">
        <v>( 訪看24 )第    519 号</v>
      </c>
      <c r="AR2144" s="134" t="str">
        <v>( 訪看25 )第    611 号</v>
      </c>
      <c r="AS2144" s="134" t="str">
        <v>( 訪看26 )第     22 号</v>
      </c>
      <c r="AT2144" s="134" t="str">
        <v>( 訪看32 )第     22 号</v>
      </c>
      <c r="AU2144" s="134" t="str">
        <v>( 訪看34 )第    396 号</v>
      </c>
      <c r="AV2144" s="134" t="str">
        <v>( 訪看35 )第     17 号</v>
      </c>
      <c r="AW2144" s="134" t="str">
        <v>( 訪看37 )第      2 号</v>
      </c>
      <c r="AX2144" s="134" t="str">
        <v>( 訪ベⅠ１ )第    190 号</v>
      </c>
      <c r="AY2144" s="134" t="str">
        <v>( 訪ベⅠ１注 )第     74 号</v>
      </c>
      <c r="AZ2144" s="134" t="str">
        <v>( 訪看40 )第    317 号</v>
      </c>
      <c r="BM2144" s="134" t="s">
        <v>15000</v>
      </c>
      <c r="BN2144" s="134" t="s">
        <v>15001</v>
      </c>
      <c r="BO2144" s="134" t="s">
        <v>15002</v>
      </c>
      <c r="BP2144" s="134" t="s">
        <v>15003</v>
      </c>
      <c r="BQ2144" s="134" t="s">
        <v>15004</v>
      </c>
      <c r="BR2144" s="134" t="s">
        <v>15005</v>
      </c>
      <c r="BS2144" s="134" t="s">
        <v>15006</v>
      </c>
      <c r="BT2144" s="134" t="s">
        <v>15007</v>
      </c>
      <c r="BU2144" s="134" t="s">
        <v>15008</v>
      </c>
      <c r="BV2144" s="134" t="s">
        <v>15009</v>
      </c>
      <c r="BW2144" s="134" t="s">
        <v>15010</v>
      </c>
    </row>
    <row r="2145" spans="1:74" ht="111" customHeight="1" thickBot="1">
      <c r="A2145" s="133"/>
      <c r="B2145" s="184"/>
      <c r="C2145" s="140" t="s">
        <v>5825</v>
      </c>
      <c r="D2145" s="184"/>
      <c r="E2145" s="174" t="s">
        <v>5826</v>
      </c>
      <c r="F2145" s="174"/>
      <c r="G2145" s="184"/>
      <c r="H2145" s="175" t="s">
        <v>5827</v>
      </c>
      <c r="I2145" s="175"/>
      <c r="J2145" s="184"/>
      <c r="K2145" s="175" t="s">
        <v>5828</v>
      </c>
      <c r="L2145" s="175"/>
      <c r="M2145" s="184"/>
      <c r="N2145" s="182" t="s">
        <v>5829</v>
      </c>
      <c r="O2145" s="182"/>
      <c r="P2145" s="184"/>
      <c r="Q2145" s="141" t="s">
        <v>5830</v>
      </c>
      <c r="R2145" s="184"/>
      <c r="S2145" s="173" t="s">
        <v>5831</v>
      </c>
      <c r="T2145" s="173"/>
      <c r="U2145" s="173"/>
      <c r="V2145" s="173"/>
      <c r="W2145" s="184"/>
      <c r="X2145" s="133"/>
      <c r="Y2145" s="133"/>
      <c r="AB2145" s="134" t="s">
        <v>9882</v>
      </c>
      <c r="AC2145" s="146" t="str" cm="1">
        <f t="array" ref="AC2145:AD2145">_xlfn.TEXTSPLIT(H2145,CHAR(10))</f>
        <v>株式会社　町コム</v>
      </c>
      <c r="AD2145" s="146" t="str">
        <v>訪問看護・リハビリテーションセンター　ななかまど弟子屈</v>
      </c>
      <c r="AE2145" s="146" t="s">
        <v>8910</v>
      </c>
      <c r="AF2145" s="134" t="s">
        <v>8911</v>
      </c>
      <c r="AG2145" s="134" t="str" cm="1">
        <f t="array" ref="AG2145">_xlfn.TEXTJOIN(",",TRUE,_xlfn._xlws.FILTER(市町村コード!$B$2:$B$186,ISNUMBER(SEARCH(市町村コード!$B$2:$B$186,K2145))))</f>
        <v>弟子屈町</v>
      </c>
      <c r="AH2145" s="134" t="s">
        <v>6885</v>
      </c>
      <c r="AI2145" s="134" t="str">
        <f t="shared" si="66"/>
        <v xml:space="preserve">
川上郡弟子屈町中央２丁目２－１３</v>
      </c>
      <c r="AJ2145" s="134" t="str">
        <f t="shared" si="67"/>
        <v>〒088－3211</v>
      </c>
      <c r="AK2145" s="134" t="s">
        <v>7443</v>
      </c>
      <c r="AO2145" s="142" t="s">
        <v>5830</v>
      </c>
      <c r="AP2145" s="134" t="str" cm="1">
        <f t="array" ref="AP2145:AY2145">_xlfn.TEXTSPLIT(AO2145,CHAR(10))</f>
        <v>( 訪看10 )第    683 号</v>
      </c>
      <c r="AQ2145" s="134" t="str">
        <v>( 訪看23 )第   1100 号</v>
      </c>
      <c r="AR2145" s="134" t="str">
        <v>( 訪看24 )第   1009 号</v>
      </c>
      <c r="AS2145" s="134" t="str">
        <v>( 訪看25 )第   1087 号</v>
      </c>
      <c r="AT2145" s="134" t="str">
        <v>( 訪看27 )第    381 号</v>
      </c>
      <c r="AU2145" s="134" t="str">
        <v>( 訪看28 )第    253 号</v>
      </c>
      <c r="AV2145" s="134" t="str">
        <v>( 訪看34 )第    343 号</v>
      </c>
      <c r="AW2145" s="134" t="str">
        <v>( 訪ベⅠ１ )第    451 号</v>
      </c>
      <c r="AX2145" s="134" t="str">
        <v>( 訪ベⅠ１注 )第     15 号</v>
      </c>
      <c r="AY2145" s="134" t="str">
        <v>( 訪看41 )第    286 号</v>
      </c>
      <c r="BM2145" s="134" t="s">
        <v>15011</v>
      </c>
      <c r="BN2145" s="134" t="s">
        <v>15012</v>
      </c>
      <c r="BO2145" s="134" t="s">
        <v>15013</v>
      </c>
      <c r="BP2145" s="134" t="s">
        <v>15014</v>
      </c>
      <c r="BQ2145" s="134" t="s">
        <v>15015</v>
      </c>
      <c r="BR2145" s="134" t="s">
        <v>15016</v>
      </c>
      <c r="BS2145" s="134" t="s">
        <v>15017</v>
      </c>
      <c r="BT2145" s="134" t="s">
        <v>15018</v>
      </c>
      <c r="BU2145" s="134" t="s">
        <v>15019</v>
      </c>
      <c r="BV2145" s="134" t="s">
        <v>15020</v>
      </c>
    </row>
    <row r="2146" spans="1:74" ht="57" customHeight="1" thickBot="1">
      <c r="A2146" s="133"/>
      <c r="B2146" s="184"/>
      <c r="C2146" s="140" t="s">
        <v>5832</v>
      </c>
      <c r="D2146" s="184"/>
      <c r="E2146" s="174" t="s">
        <v>5833</v>
      </c>
      <c r="F2146" s="174"/>
      <c r="G2146" s="184"/>
      <c r="H2146" s="175" t="s">
        <v>5834</v>
      </c>
      <c r="I2146" s="175"/>
      <c r="J2146" s="184"/>
      <c r="K2146" s="175" t="s">
        <v>5835</v>
      </c>
      <c r="L2146" s="175"/>
      <c r="M2146" s="184"/>
      <c r="N2146" s="182" t="s">
        <v>5836</v>
      </c>
      <c r="O2146" s="182"/>
      <c r="P2146" s="184"/>
      <c r="Q2146" s="141" t="s">
        <v>5837</v>
      </c>
      <c r="R2146" s="184"/>
      <c r="S2146" s="173" t="s">
        <v>5838</v>
      </c>
      <c r="T2146" s="173"/>
      <c r="U2146" s="173"/>
      <c r="V2146" s="173"/>
      <c r="W2146" s="184"/>
      <c r="X2146" s="133"/>
      <c r="Y2146" s="133"/>
      <c r="AB2146" s="134" t="s">
        <v>9883</v>
      </c>
      <c r="AC2146" s="146" t="str" cm="1">
        <f t="array" ref="AC2146:AD2146">_xlfn.TEXTSPLIT(H2146,CHAR(10))</f>
        <v>株式会社　Ｍ’ｓ　Ｍｅｄｉｃａｌ　Ｃａｒｅ</v>
      </c>
      <c r="AD2146" s="146" t="str">
        <v>訪問看護ステーション　ゆいまる</v>
      </c>
      <c r="AE2146" s="146" t="s">
        <v>8912</v>
      </c>
      <c r="AF2146" s="134" t="s">
        <v>8913</v>
      </c>
      <c r="AG2146" s="134" t="str" cm="1">
        <f t="array" ref="AG2146">_xlfn.TEXTJOIN(",",TRUE,_xlfn._xlws.FILTER(市町村コード!$B$2:$B$186,ISNUMBER(SEARCH(市町村コード!$B$2:$B$186,K2146))))</f>
        <v>釧路町</v>
      </c>
      <c r="AH2146" s="134" t="s">
        <v>6881</v>
      </c>
      <c r="AI2146" s="134" t="str">
        <f t="shared" si="66"/>
        <v xml:space="preserve">
釧路郡釧路町北見団地１丁目３３ハウス秋元２階５号室</v>
      </c>
      <c r="AJ2146" s="134" t="str">
        <f t="shared" si="67"/>
        <v>〒088－0625</v>
      </c>
      <c r="AK2146" s="134" t="s">
        <v>7444</v>
      </c>
      <c r="AO2146" s="142" t="s">
        <v>5837</v>
      </c>
      <c r="AP2146" s="134" t="str" cm="1">
        <f t="array" ref="AP2146:AU2146">_xlfn.TEXTSPLIT(AO2146,CHAR(10))</f>
        <v>( 訪看10 )第    778 号</v>
      </c>
      <c r="AQ2146" s="134" t="str">
        <v>( 訪看24 )第   1110 号</v>
      </c>
      <c r="AR2146" s="134" t="str">
        <v>( 訪看25 )第   1194 号</v>
      </c>
      <c r="AS2146" s="134" t="str">
        <v>( 訪看27 )第    459 号</v>
      </c>
      <c r="AT2146" s="134" t="str">
        <v>( 訪看34 )第    361 号</v>
      </c>
      <c r="AU2146" s="134" t="str">
        <v>( 訪看41 )第    454 号</v>
      </c>
      <c r="BM2146" s="134" t="s">
        <v>15021</v>
      </c>
      <c r="BN2146" s="134" t="s">
        <v>15022</v>
      </c>
      <c r="BO2146" s="134" t="s">
        <v>15023</v>
      </c>
      <c r="BP2146" s="134" t="s">
        <v>15024</v>
      </c>
      <c r="BQ2146" s="134" t="s">
        <v>15025</v>
      </c>
      <c r="BR2146" s="134" t="s">
        <v>15026</v>
      </c>
    </row>
    <row r="2147" spans="1:74" ht="84" customHeight="1" thickBot="1">
      <c r="A2147" s="133"/>
      <c r="B2147" s="184"/>
      <c r="C2147" s="140" t="s">
        <v>5839</v>
      </c>
      <c r="D2147" s="184"/>
      <c r="E2147" s="174" t="s">
        <v>5840</v>
      </c>
      <c r="F2147" s="174"/>
      <c r="G2147" s="184"/>
      <c r="H2147" s="175" t="s">
        <v>5841</v>
      </c>
      <c r="I2147" s="175"/>
      <c r="J2147" s="184"/>
      <c r="K2147" s="175" t="s">
        <v>5842</v>
      </c>
      <c r="L2147" s="175"/>
      <c r="M2147" s="184"/>
      <c r="N2147" s="182" t="s">
        <v>5843</v>
      </c>
      <c r="O2147" s="182"/>
      <c r="P2147" s="184"/>
      <c r="Q2147" s="141" t="s">
        <v>5844</v>
      </c>
      <c r="R2147" s="184"/>
      <c r="S2147" s="173" t="s">
        <v>5845</v>
      </c>
      <c r="T2147" s="173"/>
      <c r="U2147" s="173"/>
      <c r="V2147" s="173"/>
      <c r="W2147" s="184"/>
      <c r="X2147" s="133"/>
      <c r="Y2147" s="133"/>
      <c r="AB2147" s="134" t="s">
        <v>9884</v>
      </c>
      <c r="AC2147" s="146" t="str" cm="1">
        <f t="array" ref="AC2147:AD2147">_xlfn.TEXTSPLIT(H2147,CHAR(10))</f>
        <v>医療法人釧路こうわクリニック</v>
      </c>
      <c r="AD2147" s="146" t="str">
        <v>訪問看護ステーションこうわ</v>
      </c>
      <c r="AE2147" s="146" t="s">
        <v>8914</v>
      </c>
      <c r="AF2147" s="134" t="s">
        <v>8915</v>
      </c>
      <c r="AG2147" s="134" t="str" cm="1">
        <f t="array" ref="AG2147">_xlfn.TEXTJOIN(",",TRUE,_xlfn._xlws.FILTER(市町村コード!$B$2:$B$186,ISNUMBER(SEARCH(市町村コード!$B$2:$B$186,K2147))))</f>
        <v>釧路町</v>
      </c>
      <c r="AH2147" s="134" t="s">
        <v>6881</v>
      </c>
      <c r="AI2147" s="134" t="str">
        <f t="shared" si="66"/>
        <v xml:space="preserve">
釧路郡釧路町光和５丁目１８番地</v>
      </c>
      <c r="AJ2147" s="134" t="str">
        <f t="shared" si="67"/>
        <v>〒088－0623</v>
      </c>
      <c r="AK2147" s="134" t="s">
        <v>7442</v>
      </c>
      <c r="AO2147" s="142" t="s">
        <v>5844</v>
      </c>
      <c r="AP2147" s="134" t="str" cm="1">
        <f t="array" ref="AP2147:AV2147">_xlfn.TEXTSPLIT(AO2147,CHAR(10))</f>
        <v>( 訪看24 )第   1131 号</v>
      </c>
      <c r="AQ2147" s="134" t="str">
        <v>( 訪看25 )第   1216 号</v>
      </c>
      <c r="AR2147" s="134" t="str">
        <v>( 訪看34 )第    374 号</v>
      </c>
      <c r="AS2147" s="134" t="str">
        <v>( 訪看37 )第     24 号</v>
      </c>
      <c r="AT2147" s="134" t="str">
        <v>( 訪ベⅠ１ )第    457 号</v>
      </c>
      <c r="AU2147" s="134" t="str">
        <v>( 訪ベⅡ１３ )第      3 号</v>
      </c>
      <c r="AV2147" s="134" t="str">
        <v>( 訪看41 )第    494 号</v>
      </c>
      <c r="BM2147" s="134" t="s">
        <v>15027</v>
      </c>
      <c r="BN2147" s="134" t="s">
        <v>15028</v>
      </c>
      <c r="BO2147" s="134" t="s">
        <v>15029</v>
      </c>
      <c r="BP2147" s="134" t="s">
        <v>15030</v>
      </c>
      <c r="BQ2147" s="134" t="s">
        <v>15031</v>
      </c>
      <c r="BR2147" s="134" t="s">
        <v>15032</v>
      </c>
      <c r="BS2147" s="134" t="s">
        <v>15033</v>
      </c>
    </row>
    <row r="2148" spans="1:74" ht="84" customHeight="1" thickBot="1">
      <c r="A2148" s="133"/>
      <c r="B2148" s="184"/>
      <c r="C2148" s="140" t="s">
        <v>5846</v>
      </c>
      <c r="D2148" s="184"/>
      <c r="E2148" s="174" t="s">
        <v>5847</v>
      </c>
      <c r="F2148" s="174"/>
      <c r="G2148" s="184"/>
      <c r="H2148" s="175" t="s">
        <v>5848</v>
      </c>
      <c r="I2148" s="175"/>
      <c r="J2148" s="184"/>
      <c r="K2148" s="175" t="s">
        <v>5849</v>
      </c>
      <c r="L2148" s="175"/>
      <c r="M2148" s="184"/>
      <c r="N2148" s="182" t="s">
        <v>5850</v>
      </c>
      <c r="O2148" s="182"/>
      <c r="P2148" s="184"/>
      <c r="Q2148" s="141" t="s">
        <v>5851</v>
      </c>
      <c r="R2148" s="184"/>
      <c r="S2148" s="173" t="s">
        <v>5852</v>
      </c>
      <c r="T2148" s="173"/>
      <c r="U2148" s="173"/>
      <c r="V2148" s="173"/>
      <c r="W2148" s="184"/>
      <c r="X2148" s="133"/>
      <c r="Y2148" s="133"/>
      <c r="AB2148" s="134" t="s">
        <v>9885</v>
      </c>
      <c r="AC2148" s="146" t="str" cm="1">
        <f t="array" ref="AC2148:AD2148">_xlfn.TEXTSPLIT(H2148,CHAR(10))</f>
        <v>株式会社トラストワークス</v>
      </c>
      <c r="AD2148" s="146" t="str">
        <v>訪問看護ステーションうるーず</v>
      </c>
      <c r="AE2148" s="146" t="s">
        <v>8916</v>
      </c>
      <c r="AF2148" s="134" t="s">
        <v>8917</v>
      </c>
      <c r="AG2148" s="134" t="str" cm="1">
        <f t="array" ref="AG2148">_xlfn.TEXTJOIN(",",TRUE,_xlfn._xlws.FILTER(市町村コード!$B$2:$B$186,ISNUMBER(SEARCH(市町村コード!$B$2:$B$186,K2148))))</f>
        <v>釧路町</v>
      </c>
      <c r="AH2148" s="134" t="s">
        <v>6881</v>
      </c>
      <c r="AI2148" s="134" t="str">
        <f t="shared" si="66"/>
        <v xml:space="preserve">
釧路郡釧路町曙１丁目２番地１４</v>
      </c>
      <c r="AJ2148" s="134" t="str">
        <f t="shared" si="67"/>
        <v>〒088－0616</v>
      </c>
      <c r="AK2148" s="134" t="s">
        <v>7445</v>
      </c>
      <c r="AO2148" s="142" t="s">
        <v>5851</v>
      </c>
      <c r="AP2148" s="134" t="str" cm="1">
        <f t="array" ref="AP2148:AW2148">_xlfn.TEXTSPLIT(AO2148,CHAR(10))</f>
        <v>( 訪看10 )第    814 号</v>
      </c>
      <c r="AQ2148" s="134" t="str">
        <v>( 訪看23 )第   1201 号</v>
      </c>
      <c r="AR2148" s="134" t="str">
        <v>( 訪看24 )第   1144 号</v>
      </c>
      <c r="AS2148" s="134" t="str">
        <v>( 訪看25 )第   1230 号</v>
      </c>
      <c r="AT2148" s="134" t="str">
        <v>( 訪看27 )第    483 号</v>
      </c>
      <c r="AU2148" s="134" t="str">
        <v>( 訪看28 )第    315 号</v>
      </c>
      <c r="AV2148" s="134" t="str">
        <v>( 訪ベⅠ１ )第    520 号</v>
      </c>
      <c r="AW2148" s="134" t="str">
        <v>( 訪看41 )第    496 号</v>
      </c>
      <c r="BM2148" s="134" t="s">
        <v>15034</v>
      </c>
      <c r="BN2148" s="134" t="s">
        <v>15035</v>
      </c>
      <c r="BO2148" s="134" t="s">
        <v>15036</v>
      </c>
      <c r="BP2148" s="134" t="s">
        <v>15037</v>
      </c>
      <c r="BQ2148" s="134" t="s">
        <v>15038</v>
      </c>
      <c r="BR2148" s="134" t="s">
        <v>15039</v>
      </c>
      <c r="BS2148" s="134" t="s">
        <v>15040</v>
      </c>
      <c r="BT2148" s="134" t="s">
        <v>15041</v>
      </c>
    </row>
    <row r="2149" spans="1:74" ht="14.1" customHeight="1" thickBot="1">
      <c r="A2149" s="133"/>
      <c r="B2149" s="184"/>
      <c r="C2149" s="133"/>
      <c r="D2149" s="184"/>
      <c r="E2149" s="133"/>
      <c r="F2149" s="133"/>
      <c r="G2149" s="184"/>
      <c r="H2149" s="133"/>
      <c r="I2149" s="133"/>
      <c r="J2149" s="184"/>
      <c r="K2149" s="133"/>
      <c r="L2149" s="133"/>
      <c r="M2149" s="184"/>
      <c r="N2149" s="133"/>
      <c r="O2149" s="133"/>
      <c r="P2149" s="184"/>
      <c r="Q2149" s="133"/>
      <c r="R2149" s="184"/>
      <c r="S2149" s="133"/>
      <c r="T2149" s="133"/>
      <c r="U2149" s="133"/>
      <c r="V2149" s="133"/>
      <c r="W2149" s="184"/>
      <c r="X2149" s="133"/>
      <c r="Y2149" s="133"/>
      <c r="AB2149" s="134" t="s">
        <v>6911</v>
      </c>
      <c r="AC2149" s="146" t="e" cm="1">
        <f t="array" ref="AC2149">_xlfn.TEXTSPLIT(H2149,CHAR(10))</f>
        <v>#VALUE!</v>
      </c>
      <c r="AD2149" s="146"/>
      <c r="AE2149" s="146" t="e">
        <v>#VALUE!</v>
      </c>
      <c r="AG2149" s="134" t="e" cm="1" vm="1">
        <f t="array" ref="AG2149">_xlfn.TEXTJOIN(",",TRUE,_xlfn._xlws.FILTER(市町村コード!$B$2:$B$186,ISNUMBER(SEARCH(市町村コード!$B$2:$B$186,K2149))))</f>
        <v>#VALUE!</v>
      </c>
      <c r="AH2149" s="134" t="e" vm="1">
        <v>#VALUE!</v>
      </c>
      <c r="AI2149" s="134" t="str">
        <f t="shared" si="66"/>
        <v/>
      </c>
      <c r="AJ2149" s="134" t="str">
        <f t="shared" si="67"/>
        <v/>
      </c>
      <c r="AK2149" s="134" t="s">
        <v>6911</v>
      </c>
      <c r="AO2149" s="133"/>
      <c r="AP2149" s="134" t="e" cm="1">
        <f t="array" ref="AP2149">_xlfn.TEXTSPLIT(AO2149,CHAR(10))</f>
        <v>#VALUE!</v>
      </c>
      <c r="BM2149" s="134" t="e">
        <v>#VALUE!</v>
      </c>
    </row>
    <row r="2150" spans="1:74" ht="0.95" customHeight="1">
      <c r="A2150" s="133"/>
      <c r="B2150" s="183"/>
      <c r="C2150" s="183"/>
      <c r="D2150" s="183"/>
      <c r="E2150" s="183"/>
      <c r="F2150" s="183"/>
      <c r="G2150" s="183"/>
      <c r="H2150" s="183"/>
      <c r="I2150" s="183"/>
      <c r="J2150" s="183"/>
      <c r="K2150" s="183"/>
      <c r="L2150" s="183"/>
      <c r="M2150" s="183"/>
      <c r="N2150" s="183"/>
      <c r="O2150" s="183"/>
      <c r="P2150" s="183"/>
      <c r="Q2150" s="183"/>
      <c r="R2150" s="183"/>
      <c r="S2150" s="183"/>
      <c r="T2150" s="183"/>
      <c r="U2150" s="183"/>
      <c r="V2150" s="183"/>
      <c r="W2150" s="133"/>
      <c r="X2150" s="133"/>
      <c r="Y2150" s="133"/>
      <c r="AB2150" s="134" t="s">
        <v>6911</v>
      </c>
      <c r="AC2150" s="146" t="e" cm="1">
        <f t="array" ref="AC2150">_xlfn.TEXTSPLIT(H2150,CHAR(10))</f>
        <v>#VALUE!</v>
      </c>
      <c r="AD2150" s="146"/>
      <c r="AE2150" s="146" t="e">
        <v>#VALUE!</v>
      </c>
      <c r="AG2150" s="134" t="e" cm="1" vm="1">
        <f t="array" ref="AG2150">_xlfn.TEXTJOIN(",",TRUE,_xlfn._xlws.FILTER(市町村コード!$B$2:$B$186,ISNUMBER(SEARCH(市町村コード!$B$2:$B$186,K2150))))</f>
        <v>#VALUE!</v>
      </c>
      <c r="AH2150" s="134" t="e" vm="1">
        <v>#VALUE!</v>
      </c>
      <c r="AI2150" s="134" t="str">
        <f t="shared" si="66"/>
        <v/>
      </c>
      <c r="AJ2150" s="134" t="str">
        <f t="shared" si="67"/>
        <v/>
      </c>
      <c r="AK2150" s="134" t="s">
        <v>6911</v>
      </c>
      <c r="AP2150" s="134" t="e" cm="1">
        <f t="array" ref="AP2150">_xlfn.TEXTSPLIT(AO2150,CHAR(10))</f>
        <v>#VALUE!</v>
      </c>
      <c r="BM2150" s="134" t="e">
        <v>#VALUE!</v>
      </c>
    </row>
    <row r="2151" spans="1:74" ht="60" customHeight="1">
      <c r="A2151" s="133"/>
      <c r="B2151" s="133"/>
      <c r="C2151" s="133"/>
      <c r="D2151" s="133"/>
      <c r="E2151" s="133"/>
      <c r="F2151" s="133"/>
      <c r="G2151" s="133"/>
      <c r="H2151" s="133"/>
      <c r="I2151" s="133"/>
      <c r="J2151" s="133"/>
      <c r="K2151" s="133"/>
      <c r="L2151" s="133"/>
      <c r="M2151" s="133"/>
      <c r="N2151" s="133"/>
      <c r="O2151" s="133"/>
      <c r="P2151" s="133"/>
      <c r="Q2151" s="133"/>
      <c r="R2151" s="133"/>
      <c r="S2151" s="133"/>
      <c r="T2151" s="133"/>
      <c r="U2151" s="133"/>
      <c r="V2151" s="133"/>
      <c r="W2151" s="133"/>
      <c r="X2151" s="133"/>
      <c r="Y2151" s="133"/>
      <c r="AB2151" s="134" t="s">
        <v>6911</v>
      </c>
      <c r="AC2151" s="146" t="e" cm="1">
        <f t="array" ref="AC2151">_xlfn.TEXTSPLIT(H2151,CHAR(10))</f>
        <v>#VALUE!</v>
      </c>
      <c r="AD2151" s="146"/>
      <c r="AE2151" s="146" t="e">
        <v>#VALUE!</v>
      </c>
      <c r="AG2151" s="134" t="e" cm="1" vm="1">
        <f t="array" ref="AG2151">_xlfn.TEXTJOIN(",",TRUE,_xlfn._xlws.FILTER(市町村コード!$B$2:$B$186,ISNUMBER(SEARCH(市町村コード!$B$2:$B$186,K2151))))</f>
        <v>#VALUE!</v>
      </c>
      <c r="AH2151" s="134" t="e" vm="1">
        <v>#VALUE!</v>
      </c>
      <c r="AI2151" s="134" t="str">
        <f t="shared" si="66"/>
        <v/>
      </c>
      <c r="AJ2151" s="134" t="str">
        <f t="shared" si="67"/>
        <v/>
      </c>
      <c r="AK2151" s="134" t="s">
        <v>6911</v>
      </c>
      <c r="AO2151" s="133"/>
      <c r="AP2151" s="134" t="e" cm="1">
        <f t="array" ref="AP2151">_xlfn.TEXTSPLIT(AO2151,CHAR(10))</f>
        <v>#VALUE!</v>
      </c>
      <c r="BM2151" s="134" t="e">
        <v>#VALUE!</v>
      </c>
    </row>
    <row r="2152" spans="1:74" ht="12" customHeight="1">
      <c r="A2152" s="133"/>
      <c r="B2152" s="133"/>
      <c r="C2152" s="133"/>
      <c r="D2152" s="133"/>
      <c r="E2152" s="133"/>
      <c r="F2152" s="133"/>
      <c r="G2152" s="133"/>
      <c r="H2152" s="133"/>
      <c r="I2152" s="133"/>
      <c r="J2152" s="133"/>
      <c r="K2152" s="133"/>
      <c r="L2152" s="133"/>
      <c r="M2152" s="133"/>
      <c r="N2152" s="133"/>
      <c r="O2152" s="133"/>
      <c r="P2152" s="133"/>
      <c r="Q2152" s="133"/>
      <c r="R2152" s="133"/>
      <c r="S2152" s="133"/>
      <c r="T2152" s="133"/>
      <c r="U2152" s="133"/>
      <c r="V2152" s="133"/>
      <c r="W2152" s="133"/>
      <c r="X2152" s="133"/>
      <c r="Y2152" s="133"/>
      <c r="AB2152" s="134" t="s">
        <v>6911</v>
      </c>
      <c r="AC2152" s="146" t="e" cm="1">
        <f t="array" ref="AC2152">_xlfn.TEXTSPLIT(H2152,CHAR(10))</f>
        <v>#VALUE!</v>
      </c>
      <c r="AD2152" s="146"/>
      <c r="AE2152" s="146" t="e">
        <v>#VALUE!</v>
      </c>
      <c r="AG2152" s="134" t="e" cm="1" vm="1">
        <f t="array" ref="AG2152">_xlfn.TEXTJOIN(",",TRUE,_xlfn._xlws.FILTER(市町村コード!$B$2:$B$186,ISNUMBER(SEARCH(市町村コード!$B$2:$B$186,K2152))))</f>
        <v>#VALUE!</v>
      </c>
      <c r="AH2152" s="134" t="e" vm="1">
        <v>#VALUE!</v>
      </c>
      <c r="AI2152" s="134" t="str">
        <f t="shared" si="66"/>
        <v/>
      </c>
      <c r="AJ2152" s="134" t="str">
        <f t="shared" si="67"/>
        <v/>
      </c>
      <c r="AK2152" s="134" t="s">
        <v>6911</v>
      </c>
      <c r="AO2152" s="133"/>
      <c r="AP2152" s="134" t="e" cm="1">
        <f t="array" ref="AP2152">_xlfn.TEXTSPLIT(AO2152,CHAR(10))</f>
        <v>#VALUE!</v>
      </c>
      <c r="BM2152" s="134" t="e">
        <v>#VALUE!</v>
      </c>
    </row>
    <row r="2153" spans="1:74" ht="8.1" customHeight="1">
      <c r="A2153" s="133"/>
      <c r="B2153" s="133"/>
      <c r="C2153" s="133"/>
      <c r="D2153" s="133"/>
      <c r="E2153" s="133"/>
      <c r="F2153" s="133"/>
      <c r="G2153" s="133"/>
      <c r="H2153" s="133"/>
      <c r="I2153" s="178" t="s">
        <v>476</v>
      </c>
      <c r="J2153" s="178"/>
      <c r="K2153" s="178"/>
      <c r="L2153" s="133"/>
      <c r="M2153" s="133"/>
      <c r="N2153" s="133"/>
      <c r="O2153" s="133"/>
      <c r="P2153" s="133"/>
      <c r="Q2153" s="133"/>
      <c r="R2153" s="133"/>
      <c r="S2153" s="133"/>
      <c r="T2153" s="133"/>
      <c r="U2153" s="133"/>
      <c r="V2153" s="133"/>
      <c r="W2153" s="133"/>
      <c r="X2153" s="133"/>
      <c r="Y2153" s="133"/>
      <c r="AB2153" s="134" t="s">
        <v>6911</v>
      </c>
      <c r="AC2153" s="146" t="e" cm="1">
        <f t="array" ref="AC2153">_xlfn.TEXTSPLIT(H2153,CHAR(10))</f>
        <v>#VALUE!</v>
      </c>
      <c r="AD2153" s="146"/>
      <c r="AE2153" s="146" t="e">
        <v>#VALUE!</v>
      </c>
      <c r="AG2153" s="134" t="e" cm="1" vm="1">
        <f t="array" ref="AG2153">_xlfn.TEXTJOIN(",",TRUE,_xlfn._xlws.FILTER(市町村コード!$B$2:$B$186,ISNUMBER(SEARCH(市町村コード!$B$2:$B$186,K2153))))</f>
        <v>#VALUE!</v>
      </c>
      <c r="AH2153" s="134" t="e" vm="1">
        <v>#VALUE!</v>
      </c>
      <c r="AI2153" s="134" t="str">
        <f t="shared" si="66"/>
        <v/>
      </c>
      <c r="AJ2153" s="134" t="str">
        <f t="shared" si="67"/>
        <v/>
      </c>
      <c r="AK2153" s="134" t="s">
        <v>6911</v>
      </c>
      <c r="AO2153" s="133"/>
      <c r="AP2153" s="134" t="e" cm="1">
        <f t="array" ref="AP2153">_xlfn.TEXTSPLIT(AO2153,CHAR(10))</f>
        <v>#VALUE!</v>
      </c>
      <c r="BM2153" s="134" t="e">
        <v>#VALUE!</v>
      </c>
    </row>
    <row r="2154" spans="1:74" ht="12" customHeight="1">
      <c r="A2154" s="133"/>
      <c r="B2154" s="179"/>
      <c r="C2154" s="179"/>
      <c r="D2154" s="179"/>
      <c r="E2154" s="179"/>
      <c r="F2154" s="133"/>
      <c r="G2154" s="133"/>
      <c r="H2154" s="133"/>
      <c r="I2154" s="178"/>
      <c r="J2154" s="178"/>
      <c r="K2154" s="178"/>
      <c r="L2154" s="133"/>
      <c r="M2154" s="133"/>
      <c r="N2154" s="133"/>
      <c r="O2154" s="133"/>
      <c r="P2154" s="133"/>
      <c r="Q2154" s="133"/>
      <c r="R2154" s="133"/>
      <c r="S2154" s="133"/>
      <c r="T2154" s="133"/>
      <c r="U2154" s="133"/>
      <c r="V2154" s="133"/>
      <c r="W2154" s="133"/>
      <c r="X2154" s="133"/>
      <c r="Y2154" s="133"/>
      <c r="AB2154" s="134" t="s">
        <v>6911</v>
      </c>
      <c r="AC2154" s="146" t="e" cm="1">
        <f t="array" ref="AC2154">_xlfn.TEXTSPLIT(H2154,CHAR(10))</f>
        <v>#VALUE!</v>
      </c>
      <c r="AD2154" s="146"/>
      <c r="AE2154" s="146" t="e">
        <v>#VALUE!</v>
      </c>
      <c r="AG2154" s="134" t="e" cm="1" vm="1">
        <f t="array" ref="AG2154">_xlfn.TEXTJOIN(",",TRUE,_xlfn._xlws.FILTER(市町村コード!$B$2:$B$186,ISNUMBER(SEARCH(市町村コード!$B$2:$B$186,K2154))))</f>
        <v>#VALUE!</v>
      </c>
      <c r="AH2154" s="134" t="e" vm="1">
        <v>#VALUE!</v>
      </c>
      <c r="AI2154" s="134" t="str">
        <f t="shared" si="66"/>
        <v/>
      </c>
      <c r="AJ2154" s="134" t="str">
        <f t="shared" si="67"/>
        <v/>
      </c>
      <c r="AK2154" s="134" t="s">
        <v>6911</v>
      </c>
      <c r="AO2154" s="133"/>
      <c r="AP2154" s="134" t="e" cm="1">
        <f t="array" ref="AP2154">_xlfn.TEXTSPLIT(AO2154,CHAR(10))</f>
        <v>#VALUE!</v>
      </c>
      <c r="BM2154" s="134" t="e">
        <v>#VALUE!</v>
      </c>
    </row>
    <row r="2155" spans="1:74" ht="14.1" customHeight="1">
      <c r="A2155" s="133"/>
      <c r="B2155" s="133"/>
      <c r="C2155" s="180" t="s">
        <v>477</v>
      </c>
      <c r="D2155" s="180"/>
      <c r="E2155" s="180"/>
      <c r="F2155" s="180"/>
      <c r="G2155" s="180"/>
      <c r="H2155" s="180"/>
      <c r="I2155" s="180"/>
      <c r="J2155" s="180"/>
      <c r="K2155" s="180"/>
      <c r="L2155" s="133"/>
      <c r="M2155" s="133"/>
      <c r="N2155" s="133"/>
      <c r="O2155" s="181" t="s">
        <v>478</v>
      </c>
      <c r="P2155" s="181"/>
      <c r="Q2155" s="181"/>
      <c r="R2155" s="181"/>
      <c r="S2155" s="181"/>
      <c r="T2155" s="135" t="s">
        <v>1439</v>
      </c>
      <c r="U2155" s="136" t="s">
        <v>480</v>
      </c>
      <c r="V2155" s="133"/>
      <c r="W2155" s="133"/>
      <c r="X2155" s="133"/>
      <c r="Y2155" s="133"/>
      <c r="AB2155" s="134" t="s">
        <v>6911</v>
      </c>
      <c r="AC2155" s="146" t="e" cm="1">
        <f t="array" ref="AC2155">_xlfn.TEXTSPLIT(H2155,CHAR(10))</f>
        <v>#VALUE!</v>
      </c>
      <c r="AD2155" s="146"/>
      <c r="AE2155" s="146" t="e">
        <v>#VALUE!</v>
      </c>
      <c r="AG2155" s="134" t="e" cm="1" vm="1">
        <f t="array" ref="AG2155">_xlfn.TEXTJOIN(",",TRUE,_xlfn._xlws.FILTER(市町村コード!$B$2:$B$186,ISNUMBER(SEARCH(市町村コード!$B$2:$B$186,K2155))))</f>
        <v>#VALUE!</v>
      </c>
      <c r="AH2155" s="134" t="e" vm="1">
        <v>#VALUE!</v>
      </c>
      <c r="AI2155" s="134" t="str">
        <f t="shared" si="66"/>
        <v/>
      </c>
      <c r="AJ2155" s="134" t="str">
        <f t="shared" si="67"/>
        <v/>
      </c>
      <c r="AK2155" s="134" t="s">
        <v>6911</v>
      </c>
      <c r="AP2155" s="134" t="e" cm="1">
        <f t="array" ref="AP2155">_xlfn.TEXTSPLIT(AO2155,CHAR(10))</f>
        <v>#VALUE!</v>
      </c>
      <c r="BM2155" s="134" t="e">
        <v>#VALUE!</v>
      </c>
    </row>
    <row r="2156" spans="1:74" ht="0.95" customHeight="1" thickBot="1">
      <c r="A2156" s="133"/>
      <c r="B2156" s="133"/>
      <c r="C2156" s="133"/>
      <c r="D2156" s="133"/>
      <c r="E2156" s="133"/>
      <c r="F2156" s="133"/>
      <c r="G2156" s="133"/>
      <c r="H2156" s="133"/>
      <c r="I2156" s="133"/>
      <c r="J2156" s="133"/>
      <c r="K2156" s="133"/>
      <c r="L2156" s="133"/>
      <c r="M2156" s="133"/>
      <c r="N2156" s="133"/>
      <c r="O2156" s="133"/>
      <c r="P2156" s="133"/>
      <c r="Q2156" s="133"/>
      <c r="R2156" s="133"/>
      <c r="S2156" s="133"/>
      <c r="T2156" s="133"/>
      <c r="U2156" s="133"/>
      <c r="V2156" s="133"/>
      <c r="W2156" s="133"/>
      <c r="X2156" s="133"/>
      <c r="Y2156" s="133"/>
      <c r="AB2156" s="134" t="s">
        <v>6911</v>
      </c>
      <c r="AC2156" s="146" t="e" cm="1">
        <f t="array" ref="AC2156">_xlfn.TEXTSPLIT(H2156,CHAR(10))</f>
        <v>#VALUE!</v>
      </c>
      <c r="AD2156" s="146"/>
      <c r="AE2156" s="146" t="e">
        <v>#VALUE!</v>
      </c>
      <c r="AG2156" s="134" t="e" cm="1" vm="1">
        <f t="array" ref="AG2156">_xlfn.TEXTJOIN(",",TRUE,_xlfn._xlws.FILTER(市町村コード!$B$2:$B$186,ISNUMBER(SEARCH(市町村コード!$B$2:$B$186,K2156))))</f>
        <v>#VALUE!</v>
      </c>
      <c r="AH2156" s="134" t="e" vm="1">
        <v>#VALUE!</v>
      </c>
      <c r="AI2156" s="134" t="str">
        <f t="shared" si="66"/>
        <v/>
      </c>
      <c r="AJ2156" s="134" t="str">
        <f t="shared" si="67"/>
        <v/>
      </c>
      <c r="AK2156" s="134" t="s">
        <v>6911</v>
      </c>
      <c r="AO2156" s="133"/>
      <c r="AP2156" s="134" t="e" cm="1">
        <f t="array" ref="AP2156">_xlfn.TEXTSPLIT(AO2156,CHAR(10))</f>
        <v>#VALUE!</v>
      </c>
      <c r="BM2156" s="134" t="e">
        <v>#VALUE!</v>
      </c>
    </row>
    <row r="2157" spans="1:74" ht="0.95" customHeight="1">
      <c r="A2157" s="133"/>
      <c r="B2157" s="176"/>
      <c r="C2157" s="176"/>
      <c r="D2157" s="176"/>
      <c r="E2157" s="176"/>
      <c r="F2157" s="176"/>
      <c r="G2157" s="176"/>
      <c r="H2157" s="176"/>
      <c r="I2157" s="176"/>
      <c r="J2157" s="176"/>
      <c r="K2157" s="176"/>
      <c r="L2157" s="176"/>
      <c r="M2157" s="176"/>
      <c r="N2157" s="176"/>
      <c r="O2157" s="176"/>
      <c r="P2157" s="176"/>
      <c r="Q2157" s="176"/>
      <c r="R2157" s="176"/>
      <c r="S2157" s="176"/>
      <c r="T2157" s="176"/>
      <c r="U2157" s="176"/>
      <c r="V2157" s="176"/>
      <c r="W2157" s="176"/>
      <c r="X2157" s="133"/>
      <c r="Y2157" s="133"/>
      <c r="AB2157" s="134" t="s">
        <v>6911</v>
      </c>
      <c r="AC2157" s="146" t="e" cm="1">
        <f t="array" ref="AC2157">_xlfn.TEXTSPLIT(H2157,CHAR(10))</f>
        <v>#VALUE!</v>
      </c>
      <c r="AD2157" s="146"/>
      <c r="AE2157" s="146" t="e">
        <v>#VALUE!</v>
      </c>
      <c r="AG2157" s="134" t="e" cm="1" vm="1">
        <f t="array" ref="AG2157">_xlfn.TEXTJOIN(",",TRUE,_xlfn._xlws.FILTER(市町村コード!$B$2:$B$186,ISNUMBER(SEARCH(市町村コード!$B$2:$B$186,K2157))))</f>
        <v>#VALUE!</v>
      </c>
      <c r="AH2157" s="134" t="e" vm="1">
        <v>#VALUE!</v>
      </c>
      <c r="AI2157" s="134" t="str">
        <f t="shared" si="66"/>
        <v/>
      </c>
      <c r="AJ2157" s="134" t="str">
        <f t="shared" si="67"/>
        <v/>
      </c>
      <c r="AK2157" s="134" t="s">
        <v>6911</v>
      </c>
      <c r="AP2157" s="134" t="e" cm="1">
        <f t="array" ref="AP2157">_xlfn.TEXTSPLIT(AO2157,CHAR(10))</f>
        <v>#VALUE!</v>
      </c>
      <c r="BM2157" s="134" t="e">
        <v>#VALUE!</v>
      </c>
    </row>
    <row r="2158" spans="1:74" ht="15.95" customHeight="1" thickBot="1">
      <c r="A2158" s="133"/>
      <c r="B2158" s="137"/>
      <c r="C2158" s="138" t="s">
        <v>481</v>
      </c>
      <c r="D2158" s="137"/>
      <c r="E2158" s="177" t="s">
        <v>482</v>
      </c>
      <c r="F2158" s="177"/>
      <c r="G2158" s="137"/>
      <c r="H2158" s="177" t="s">
        <v>483</v>
      </c>
      <c r="I2158" s="177"/>
      <c r="J2158" s="137"/>
      <c r="K2158" s="177" t="s">
        <v>484</v>
      </c>
      <c r="L2158" s="177"/>
      <c r="M2158" s="137"/>
      <c r="N2158" s="177" t="s">
        <v>485</v>
      </c>
      <c r="O2158" s="177"/>
      <c r="P2158" s="137"/>
      <c r="Q2158" s="139" t="s">
        <v>486</v>
      </c>
      <c r="R2158" s="137"/>
      <c r="S2158" s="177" t="s">
        <v>487</v>
      </c>
      <c r="T2158" s="177"/>
      <c r="U2158" s="177"/>
      <c r="V2158" s="177"/>
      <c r="W2158" s="137"/>
      <c r="X2158" s="133"/>
      <c r="Y2158" s="133"/>
      <c r="AB2158" s="134" t="s">
        <v>482</v>
      </c>
      <c r="AC2158" s="146" t="str" cm="1">
        <f t="array" ref="AC2158">_xlfn.TEXTSPLIT(H2158,CHAR(10))</f>
        <v>事業者名/事業所名</v>
      </c>
      <c r="AD2158" s="146"/>
      <c r="AE2158" s="146" t="s">
        <v>483</v>
      </c>
      <c r="AG2158" s="134" t="e" cm="1" vm="1">
        <f t="array" ref="AG2158">_xlfn.TEXTJOIN(",",TRUE,_xlfn._xlws.FILTER(市町村コード!$B$2:$B$186,ISNUMBER(SEARCH(市町村コード!$B$2:$B$186,K2158))))</f>
        <v>#VALUE!</v>
      </c>
      <c r="AH2158" s="134" t="e" vm="1">
        <v>#VALUE!</v>
      </c>
      <c r="AI2158" s="134" t="str">
        <f t="shared" si="66"/>
        <v/>
      </c>
      <c r="AJ2158" s="134" t="str">
        <f t="shared" si="67"/>
        <v>事業所所在地</v>
      </c>
      <c r="AK2158" s="134" t="s">
        <v>484</v>
      </c>
      <c r="AO2158" s="139" t="s">
        <v>486</v>
      </c>
      <c r="AP2158" s="134" t="str" cm="1">
        <f t="array" ref="AP2158">_xlfn.TEXTSPLIT(AO2158,CHAR(10))</f>
        <v>受理番号</v>
      </c>
      <c r="BM2158" s="134" t="s">
        <v>486</v>
      </c>
    </row>
    <row r="2159" spans="1:74" ht="93" customHeight="1" thickBot="1">
      <c r="A2159" s="133"/>
      <c r="B2159" s="184"/>
      <c r="C2159" s="140" t="s">
        <v>5853</v>
      </c>
      <c r="D2159" s="184"/>
      <c r="E2159" s="174" t="s">
        <v>5854</v>
      </c>
      <c r="F2159" s="174"/>
      <c r="G2159" s="184"/>
      <c r="H2159" s="175" t="s">
        <v>5855</v>
      </c>
      <c r="I2159" s="175"/>
      <c r="J2159" s="184"/>
      <c r="K2159" s="175" t="s">
        <v>5856</v>
      </c>
      <c r="L2159" s="175"/>
      <c r="M2159" s="184"/>
      <c r="N2159" s="182" t="s">
        <v>5857</v>
      </c>
      <c r="O2159" s="182"/>
      <c r="P2159" s="184"/>
      <c r="Q2159" s="141" t="s">
        <v>5858</v>
      </c>
      <c r="R2159" s="184"/>
      <c r="S2159" s="173" t="s">
        <v>5859</v>
      </c>
      <c r="T2159" s="173"/>
      <c r="U2159" s="173"/>
      <c r="V2159" s="173"/>
      <c r="W2159" s="184"/>
      <c r="X2159" s="133"/>
      <c r="Y2159" s="133"/>
      <c r="AB2159" s="134" t="s">
        <v>9886</v>
      </c>
      <c r="AC2159" s="146" t="str" cm="1">
        <f t="array" ref="AC2159:AD2159">_xlfn.TEXTSPLIT(H2159,CHAR(10))</f>
        <v>一般社団法人　北海道総合在宅ケア事業団</v>
      </c>
      <c r="AD2159" s="146" t="str">
        <v>一般社団法人北海道総合在宅ケア事業団帯広地域訪問看護ステーション</v>
      </c>
      <c r="AE2159" s="146" t="s">
        <v>7562</v>
      </c>
      <c r="AF2159" s="134" t="s">
        <v>8918</v>
      </c>
      <c r="AG2159" s="134" t="str" cm="1">
        <f t="array" ref="AG2159">_xlfn.TEXTJOIN(",",TRUE,_xlfn._xlws.FILTER(市町村コード!$B$2:$B$186,ISNUMBER(SEARCH(市町村コード!$B$2:$B$186,K2159))))</f>
        <v>帯広市</v>
      </c>
      <c r="AH2159" s="134" t="s">
        <v>6718</v>
      </c>
      <c r="AI2159" s="134" t="str">
        <f t="shared" si="66"/>
        <v xml:space="preserve">
帯広市西十四条南１５丁目５番１０号　ＭＹビルⅡ内</v>
      </c>
      <c r="AJ2159" s="134" t="str">
        <f t="shared" si="67"/>
        <v>〒080－0024</v>
      </c>
      <c r="AK2159" s="134" t="s">
        <v>7446</v>
      </c>
      <c r="AO2159" s="142" t="s">
        <v>5858</v>
      </c>
      <c r="AP2159" s="134" t="str" cm="1">
        <f t="array" ref="AP2159:AW2159">_xlfn.TEXTSPLIT(AO2159,CHAR(10))</f>
        <v>( 訪看10 )第     91 号</v>
      </c>
      <c r="AQ2159" s="134" t="str">
        <v>( 訪看23 )第    565 号</v>
      </c>
      <c r="AR2159" s="134" t="str">
        <v>( 訪看25 )第    651 号</v>
      </c>
      <c r="AS2159" s="134" t="str">
        <v>( 訪看27 )第    153 号</v>
      </c>
      <c r="AT2159" s="134" t="str">
        <v>( 訪看34 )第    170 号</v>
      </c>
      <c r="AU2159" s="134" t="str">
        <v>( 訪ベⅠ１ )第    194 号</v>
      </c>
      <c r="AV2159" s="134" t="str">
        <v>( 訪ベⅠ１注 )第    249 号</v>
      </c>
      <c r="AW2159" s="134" t="str">
        <v>( 訪看40 )第    321 号</v>
      </c>
      <c r="BM2159" s="134" t="s">
        <v>15042</v>
      </c>
      <c r="BN2159" s="134" t="s">
        <v>15043</v>
      </c>
      <c r="BO2159" s="134" t="s">
        <v>15044</v>
      </c>
      <c r="BP2159" s="134" t="s">
        <v>15045</v>
      </c>
      <c r="BQ2159" s="134" t="s">
        <v>15046</v>
      </c>
      <c r="BR2159" s="134" t="s">
        <v>15047</v>
      </c>
      <c r="BS2159" s="134" t="s">
        <v>15048</v>
      </c>
      <c r="BT2159" s="134" t="s">
        <v>15049</v>
      </c>
    </row>
    <row r="2160" spans="1:74" ht="66" customHeight="1" thickBot="1">
      <c r="A2160" s="133"/>
      <c r="B2160" s="184"/>
      <c r="C2160" s="140" t="s">
        <v>5860</v>
      </c>
      <c r="D2160" s="184"/>
      <c r="E2160" s="174" t="s">
        <v>5861</v>
      </c>
      <c r="F2160" s="174"/>
      <c r="G2160" s="184"/>
      <c r="H2160" s="175" t="s">
        <v>5862</v>
      </c>
      <c r="I2160" s="175"/>
      <c r="J2160" s="184"/>
      <c r="K2160" s="175" t="s">
        <v>5863</v>
      </c>
      <c r="L2160" s="175"/>
      <c r="M2160" s="184"/>
      <c r="N2160" s="182" t="s">
        <v>5864</v>
      </c>
      <c r="O2160" s="182"/>
      <c r="P2160" s="184"/>
      <c r="Q2160" s="141" t="s">
        <v>5865</v>
      </c>
      <c r="R2160" s="184"/>
      <c r="S2160" s="173" t="s">
        <v>5866</v>
      </c>
      <c r="T2160" s="173"/>
      <c r="U2160" s="173"/>
      <c r="V2160" s="173"/>
      <c r="W2160" s="184"/>
      <c r="X2160" s="133"/>
      <c r="Y2160" s="133"/>
      <c r="AB2160" s="134" t="s">
        <v>9887</v>
      </c>
      <c r="AC2160" s="146" t="str" cm="1">
        <f t="array" ref="AC2160:AD2160">_xlfn.TEXTSPLIT(H2160,CHAR(10))</f>
        <v>社会医療法人　北斗</v>
      </c>
      <c r="AD2160" s="146" t="str">
        <v>訪問看護ステーションろらん</v>
      </c>
      <c r="AE2160" s="146" t="s">
        <v>8919</v>
      </c>
      <c r="AF2160" s="134" t="s">
        <v>8920</v>
      </c>
      <c r="AG2160" s="134" t="str" cm="1">
        <f t="array" ref="AG2160">_xlfn.TEXTJOIN(",",TRUE,_xlfn._xlws.FILTER(市町村コード!$B$2:$B$186,ISNUMBER(SEARCH(市町村コード!$B$2:$B$186,K2160))))</f>
        <v>帯広市</v>
      </c>
      <c r="AH2160" s="134" t="s">
        <v>6718</v>
      </c>
      <c r="AI2160" s="134" t="str">
        <f t="shared" si="66"/>
        <v xml:space="preserve">
帯広市稲田町基線２番地１</v>
      </c>
      <c r="AJ2160" s="134" t="str">
        <f t="shared" si="67"/>
        <v>〒080－0833</v>
      </c>
      <c r="AK2160" s="134" t="s">
        <v>7447</v>
      </c>
      <c r="AO2160" s="142" t="s">
        <v>5865</v>
      </c>
      <c r="AP2160" s="134" t="str" cm="1">
        <f t="array" ref="AP2160:AT2160">_xlfn.TEXTSPLIT(AO2160,CHAR(10))</f>
        <v>( 訪看23 )第    152 号</v>
      </c>
      <c r="AQ2160" s="134" t="str">
        <v>( 訪看25 )第     65 号</v>
      </c>
      <c r="AR2160" s="134" t="str">
        <v>( 訪看機２ )第     25 号</v>
      </c>
      <c r="AS2160" s="134" t="str">
        <v>( 訪ベⅠ１ )第    546 号</v>
      </c>
      <c r="AT2160" s="134" t="str">
        <v>( 訪看40 )第    155 号</v>
      </c>
      <c r="BM2160" s="134" t="s">
        <v>15050</v>
      </c>
      <c r="BN2160" s="134" t="s">
        <v>15051</v>
      </c>
      <c r="BO2160" s="134" t="s">
        <v>15052</v>
      </c>
      <c r="BP2160" s="134" t="s">
        <v>15053</v>
      </c>
      <c r="BQ2160" s="134" t="s">
        <v>15054</v>
      </c>
    </row>
    <row r="2161" spans="1:75" ht="120" customHeight="1" thickBot="1">
      <c r="A2161" s="133"/>
      <c r="B2161" s="184"/>
      <c r="C2161" s="140" t="s">
        <v>5867</v>
      </c>
      <c r="D2161" s="184"/>
      <c r="E2161" s="174" t="s">
        <v>5868</v>
      </c>
      <c r="F2161" s="174"/>
      <c r="G2161" s="184"/>
      <c r="H2161" s="175" t="s">
        <v>5869</v>
      </c>
      <c r="I2161" s="175"/>
      <c r="J2161" s="184"/>
      <c r="K2161" s="175" t="s">
        <v>5870</v>
      </c>
      <c r="L2161" s="175"/>
      <c r="M2161" s="184"/>
      <c r="N2161" s="182" t="s">
        <v>5871</v>
      </c>
      <c r="O2161" s="182"/>
      <c r="P2161" s="184"/>
      <c r="Q2161" s="141" t="s">
        <v>5872</v>
      </c>
      <c r="R2161" s="184"/>
      <c r="S2161" s="173" t="s">
        <v>5873</v>
      </c>
      <c r="T2161" s="173"/>
      <c r="U2161" s="173"/>
      <c r="V2161" s="173"/>
      <c r="W2161" s="184"/>
      <c r="X2161" s="133"/>
      <c r="Y2161" s="133"/>
      <c r="AB2161" s="134" t="s">
        <v>9888</v>
      </c>
      <c r="AC2161" s="146" t="str" cm="1">
        <f t="array" ref="AC2161:AD2161">_xlfn.TEXTSPLIT(H2161,CHAR(10))</f>
        <v>社会医療法人　刀圭会</v>
      </c>
      <c r="AD2161" s="146" t="str">
        <v>訪問看護ステーション向日葵</v>
      </c>
      <c r="AE2161" s="146" t="s">
        <v>8921</v>
      </c>
      <c r="AF2161" s="134" t="s">
        <v>8922</v>
      </c>
      <c r="AG2161" s="134" t="str" cm="1">
        <f t="array" ref="AG2161">_xlfn.TEXTJOIN(",",TRUE,_xlfn._xlws.FILTER(市町村コード!$B$2:$B$186,ISNUMBER(SEARCH(市町村コード!$B$2:$B$186,K2161))))</f>
        <v>帯広市</v>
      </c>
      <c r="AH2161" s="134" t="s">
        <v>6718</v>
      </c>
      <c r="AI2161" s="134" t="str">
        <f t="shared" si="66"/>
        <v xml:space="preserve">
帯広市西十六条北１丁目２７番地</v>
      </c>
      <c r="AJ2161" s="134" t="str">
        <f t="shared" si="67"/>
        <v>〒080－0046</v>
      </c>
      <c r="AK2161" s="134" t="s">
        <v>7448</v>
      </c>
      <c r="AO2161" s="142" t="s">
        <v>5872</v>
      </c>
      <c r="AP2161" s="134" t="str" cm="1">
        <f t="array" ref="AP2161:AZ2161">_xlfn.TEXTSPLIT(AO2161,CHAR(10))</f>
        <v>( 訪看10 )第    180 号</v>
      </c>
      <c r="AQ2161" s="134" t="str">
        <v>( 訪看23 )第    298 号</v>
      </c>
      <c r="AR2161" s="134" t="str">
        <v>( 訪看25 )第    397 号</v>
      </c>
      <c r="AS2161" s="134" t="str">
        <v>( 訪看27 )第     30 号</v>
      </c>
      <c r="AT2161" s="134" t="str">
        <v>( 訪看28 )第     26 号</v>
      </c>
      <c r="AU2161" s="134" t="str">
        <v>( 訪看34 )第    162 号</v>
      </c>
      <c r="AV2161" s="134" t="str">
        <v>( 訪看35 )第     88 号</v>
      </c>
      <c r="AW2161" s="134" t="str">
        <v>( 訪看37 )第     39 号</v>
      </c>
      <c r="AX2161" s="134" t="str">
        <v>( 訪ベⅠ１ )第    196 号</v>
      </c>
      <c r="AY2161" s="134" t="str">
        <v>( 訪ベⅠ１注 )第      6 号</v>
      </c>
      <c r="AZ2161" s="134" t="str">
        <v>( 訪看40 )第    123 号</v>
      </c>
      <c r="BM2161" s="134" t="s">
        <v>15055</v>
      </c>
      <c r="BN2161" s="134" t="s">
        <v>15056</v>
      </c>
      <c r="BO2161" s="134" t="s">
        <v>15057</v>
      </c>
      <c r="BP2161" s="134" t="s">
        <v>15058</v>
      </c>
      <c r="BQ2161" s="134" t="s">
        <v>15059</v>
      </c>
      <c r="BR2161" s="134" t="s">
        <v>15060</v>
      </c>
      <c r="BS2161" s="134" t="s">
        <v>15061</v>
      </c>
      <c r="BT2161" s="134" t="s">
        <v>15062</v>
      </c>
      <c r="BU2161" s="134" t="s">
        <v>15063</v>
      </c>
      <c r="BV2161" s="134" t="s">
        <v>15064</v>
      </c>
      <c r="BW2161" s="134" t="s">
        <v>15065</v>
      </c>
    </row>
    <row r="2162" spans="1:75" ht="45.95" customHeight="1" thickBot="1">
      <c r="A2162" s="133"/>
      <c r="B2162" s="184"/>
      <c r="C2162" s="140" t="s">
        <v>5874</v>
      </c>
      <c r="D2162" s="184"/>
      <c r="E2162" s="174" t="s">
        <v>5875</v>
      </c>
      <c r="F2162" s="174"/>
      <c r="G2162" s="184"/>
      <c r="H2162" s="175" t="s">
        <v>5876</v>
      </c>
      <c r="I2162" s="175"/>
      <c r="J2162" s="184"/>
      <c r="K2162" s="175" t="s">
        <v>5877</v>
      </c>
      <c r="L2162" s="175"/>
      <c r="M2162" s="184"/>
      <c r="N2162" s="182" t="s">
        <v>5878</v>
      </c>
      <c r="O2162" s="182"/>
      <c r="P2162" s="184"/>
      <c r="Q2162" s="141" t="s">
        <v>5879</v>
      </c>
      <c r="R2162" s="184"/>
      <c r="S2162" s="173" t="s">
        <v>5880</v>
      </c>
      <c r="T2162" s="173"/>
      <c r="U2162" s="173"/>
      <c r="V2162" s="173"/>
      <c r="W2162" s="184"/>
      <c r="X2162" s="133"/>
      <c r="Y2162" s="133"/>
      <c r="AB2162" s="134" t="s">
        <v>9889</v>
      </c>
      <c r="AC2162" s="146" t="str" cm="1">
        <f t="array" ref="AC2162:AD2162">_xlfn.TEXTSPLIT(H2162,CHAR(10))</f>
        <v>有限会社　ホームケアサポート木もれび</v>
      </c>
      <c r="AD2162" s="146" t="str">
        <v>訪問看護ステーション木もれび</v>
      </c>
      <c r="AE2162" s="146" t="s">
        <v>8923</v>
      </c>
      <c r="AF2162" s="134" t="s">
        <v>8924</v>
      </c>
      <c r="AG2162" s="134" t="str" cm="1">
        <f t="array" ref="AG2162">_xlfn.TEXTJOIN(",",TRUE,_xlfn._xlws.FILTER(市町村コード!$B$2:$B$186,ISNUMBER(SEARCH(市町村コード!$B$2:$B$186,K2162))))</f>
        <v>帯広市</v>
      </c>
      <c r="AH2162" s="134" t="s">
        <v>6718</v>
      </c>
      <c r="AI2162" s="134" t="str">
        <f t="shared" si="66"/>
        <v xml:space="preserve">
帯広市西十七条北２丁目３７番８号</v>
      </c>
      <c r="AJ2162" s="134" t="str">
        <f t="shared" si="67"/>
        <v>〒080－0047</v>
      </c>
      <c r="AK2162" s="134" t="s">
        <v>7449</v>
      </c>
      <c r="AO2162" s="142" t="s">
        <v>5879</v>
      </c>
      <c r="AP2162" s="134" t="str" cm="1">
        <f t="array" ref="AP2162:AR2162">_xlfn.TEXTSPLIT(AO2162,CHAR(10))</f>
        <v>( 訪看24 )第    109 号</v>
      </c>
      <c r="AQ2162" s="134" t="str">
        <v>( 訪看25 )第    194 号</v>
      </c>
      <c r="AR2162" s="134" t="str">
        <v>( 訪看40 )第     13 号</v>
      </c>
      <c r="BM2162" s="134" t="s">
        <v>15066</v>
      </c>
      <c r="BN2162" s="134" t="s">
        <v>15067</v>
      </c>
      <c r="BO2162" s="134" t="s">
        <v>15068</v>
      </c>
    </row>
    <row r="2163" spans="1:75" ht="66" customHeight="1" thickBot="1">
      <c r="A2163" s="133"/>
      <c r="B2163" s="184"/>
      <c r="C2163" s="140" t="s">
        <v>5881</v>
      </c>
      <c r="D2163" s="184"/>
      <c r="E2163" s="174" t="s">
        <v>5882</v>
      </c>
      <c r="F2163" s="174"/>
      <c r="G2163" s="184"/>
      <c r="H2163" s="175" t="s">
        <v>5883</v>
      </c>
      <c r="I2163" s="175"/>
      <c r="J2163" s="184"/>
      <c r="K2163" s="175" t="s">
        <v>5884</v>
      </c>
      <c r="L2163" s="175"/>
      <c r="M2163" s="184"/>
      <c r="N2163" s="182" t="s">
        <v>5885</v>
      </c>
      <c r="O2163" s="182"/>
      <c r="P2163" s="184"/>
      <c r="Q2163" s="141" t="s">
        <v>5886</v>
      </c>
      <c r="R2163" s="184"/>
      <c r="S2163" s="173" t="s">
        <v>5887</v>
      </c>
      <c r="T2163" s="173"/>
      <c r="U2163" s="173"/>
      <c r="V2163" s="173"/>
      <c r="W2163" s="184"/>
      <c r="X2163" s="133"/>
      <c r="Y2163" s="133"/>
      <c r="AB2163" s="134" t="s">
        <v>9890</v>
      </c>
      <c r="AC2163" s="146" t="str" cm="1">
        <f t="array" ref="AC2163:AD2163">_xlfn.TEXTSPLIT(H2163,CHAR(10))</f>
        <v>医療法人十勝勤労者医療協会</v>
      </c>
      <c r="AD2163" s="146" t="str">
        <v>訪問看護ステーションほっとらいん</v>
      </c>
      <c r="AE2163" s="146" t="s">
        <v>8925</v>
      </c>
      <c r="AF2163" s="134" t="s">
        <v>8926</v>
      </c>
      <c r="AG2163" s="134" t="str" cm="1">
        <f t="array" ref="AG2163">_xlfn.TEXTJOIN(",",TRUE,_xlfn._xlws.FILTER(市町村コード!$B$2:$B$186,ISNUMBER(SEARCH(市町村コード!$B$2:$B$186,K2163))))</f>
        <v>帯広市</v>
      </c>
      <c r="AH2163" s="134" t="s">
        <v>6718</v>
      </c>
      <c r="AI2163" s="134" t="str">
        <f t="shared" si="66"/>
        <v xml:space="preserve">
帯広市西九条南１２丁目４番地</v>
      </c>
      <c r="AJ2163" s="134" t="str">
        <f t="shared" si="67"/>
        <v>〒080－0019</v>
      </c>
      <c r="AK2163" s="134" t="s">
        <v>7450</v>
      </c>
      <c r="AO2163" s="142" t="s">
        <v>5886</v>
      </c>
      <c r="AP2163" s="134" t="str" cm="1">
        <f t="array" ref="AP2163:AT2163">_xlfn.TEXTSPLIT(AO2163,CHAR(10))</f>
        <v>( 訪看24 )第    487 号</v>
      </c>
      <c r="AQ2163" s="134" t="str">
        <v>( 訪看25 )第    586 号</v>
      </c>
      <c r="AR2163" s="134" t="str">
        <v>( 訪ベⅠ１ )第    198 号</v>
      </c>
      <c r="AS2163" s="134" t="str">
        <v>( 訪ベⅠ１注 )第    313 号</v>
      </c>
      <c r="AT2163" s="134" t="str">
        <v>( 訪看41 )第    317 号</v>
      </c>
      <c r="BM2163" s="134" t="s">
        <v>15069</v>
      </c>
      <c r="BN2163" s="134" t="s">
        <v>15070</v>
      </c>
      <c r="BO2163" s="134" t="s">
        <v>15071</v>
      </c>
      <c r="BP2163" s="134" t="s">
        <v>15072</v>
      </c>
      <c r="BQ2163" s="134" t="s">
        <v>15073</v>
      </c>
    </row>
    <row r="2164" spans="1:75" ht="66" customHeight="1" thickBot="1">
      <c r="A2164" s="133"/>
      <c r="B2164" s="184"/>
      <c r="C2164" s="140" t="s">
        <v>5888</v>
      </c>
      <c r="D2164" s="184"/>
      <c r="E2164" s="174" t="s">
        <v>5889</v>
      </c>
      <c r="F2164" s="174"/>
      <c r="G2164" s="184"/>
      <c r="H2164" s="175" t="s">
        <v>5890</v>
      </c>
      <c r="I2164" s="175"/>
      <c r="J2164" s="184"/>
      <c r="K2164" s="175" t="s">
        <v>5891</v>
      </c>
      <c r="L2164" s="175"/>
      <c r="M2164" s="184"/>
      <c r="N2164" s="182" t="s">
        <v>5892</v>
      </c>
      <c r="O2164" s="182"/>
      <c r="P2164" s="184"/>
      <c r="Q2164" s="141" t="s">
        <v>5893</v>
      </c>
      <c r="R2164" s="184"/>
      <c r="S2164" s="173" t="s">
        <v>5894</v>
      </c>
      <c r="T2164" s="173"/>
      <c r="U2164" s="173"/>
      <c r="V2164" s="173"/>
      <c r="W2164" s="184"/>
      <c r="X2164" s="133"/>
      <c r="Y2164" s="133"/>
      <c r="AB2164" s="134" t="s">
        <v>9891</v>
      </c>
      <c r="AC2164" s="146" t="str" cm="1">
        <f t="array" ref="AC2164:AD2164">_xlfn.TEXTSPLIT(H2164,CHAR(10))</f>
        <v>合同会社Ｍｅｖｌａｎａ</v>
      </c>
      <c r="AD2164" s="146" t="str">
        <v>訪問看護ステーションえがお</v>
      </c>
      <c r="AE2164" s="146" t="s">
        <v>8927</v>
      </c>
      <c r="AF2164" s="134" t="s">
        <v>8928</v>
      </c>
      <c r="AG2164" s="134" t="str" cm="1">
        <f t="array" ref="AG2164">_xlfn.TEXTJOIN(",",TRUE,_xlfn._xlws.FILTER(市町村コード!$B$2:$B$186,ISNUMBER(SEARCH(市町村コード!$B$2:$B$186,K2164))))</f>
        <v>帯広市</v>
      </c>
      <c r="AH2164" s="134" t="s">
        <v>6718</v>
      </c>
      <c r="AI2164" s="134" t="str">
        <f t="shared" si="66"/>
        <v xml:space="preserve">
帯広市東十二条南５丁目６番５</v>
      </c>
      <c r="AJ2164" s="134" t="str">
        <f t="shared" si="67"/>
        <v>〒080－0812</v>
      </c>
      <c r="AK2164" s="134" t="s">
        <v>7451</v>
      </c>
      <c r="AO2164" s="142" t="s">
        <v>5893</v>
      </c>
      <c r="AP2164" s="134" t="str" cm="1">
        <f t="array" ref="AP2164:AV2164">_xlfn.TEXTSPLIT(AO2164,CHAR(10))</f>
        <v>( 訪看10 )第    132 号</v>
      </c>
      <c r="AQ2164" s="134" t="str">
        <v>( 訪看23 )第    284 号</v>
      </c>
      <c r="AR2164" s="134" t="str">
        <v>( 訪看25 )第    382 号</v>
      </c>
      <c r="AS2164" s="134" t="str">
        <v>( 訪看27 )第     22 号</v>
      </c>
      <c r="AT2164" s="134" t="str">
        <v>( 訪看28 )第     20 号</v>
      </c>
      <c r="AU2164" s="134" t="str">
        <v>( 訪看40 )第    537 号</v>
      </c>
      <c r="AV2164" s="134" t="str">
        <v>( 訪看41 )第    434 号</v>
      </c>
      <c r="BM2164" s="134" t="s">
        <v>15074</v>
      </c>
      <c r="BN2164" s="134" t="s">
        <v>15075</v>
      </c>
      <c r="BO2164" s="134" t="s">
        <v>15076</v>
      </c>
      <c r="BP2164" s="134" t="s">
        <v>15077</v>
      </c>
      <c r="BQ2164" s="134" t="s">
        <v>15078</v>
      </c>
      <c r="BR2164" s="134" t="s">
        <v>15079</v>
      </c>
      <c r="BS2164" s="134" t="s">
        <v>15080</v>
      </c>
    </row>
    <row r="2165" spans="1:75" ht="12.95" customHeight="1" thickBot="1">
      <c r="A2165" s="133"/>
      <c r="B2165" s="184"/>
      <c r="C2165" s="133"/>
      <c r="D2165" s="184"/>
      <c r="E2165" s="133"/>
      <c r="F2165" s="133"/>
      <c r="G2165" s="184"/>
      <c r="H2165" s="133"/>
      <c r="I2165" s="133"/>
      <c r="J2165" s="184"/>
      <c r="K2165" s="133"/>
      <c r="L2165" s="133"/>
      <c r="M2165" s="184"/>
      <c r="N2165" s="133"/>
      <c r="O2165" s="133"/>
      <c r="P2165" s="184"/>
      <c r="Q2165" s="133"/>
      <c r="R2165" s="184"/>
      <c r="S2165" s="133"/>
      <c r="T2165" s="133"/>
      <c r="U2165" s="133"/>
      <c r="V2165" s="133"/>
      <c r="W2165" s="184"/>
      <c r="X2165" s="133"/>
      <c r="Y2165" s="133"/>
      <c r="AB2165" s="134" t="s">
        <v>6911</v>
      </c>
      <c r="AC2165" s="146" t="e" cm="1">
        <f t="array" ref="AC2165">_xlfn.TEXTSPLIT(H2165,CHAR(10))</f>
        <v>#VALUE!</v>
      </c>
      <c r="AD2165" s="146"/>
      <c r="AE2165" s="146" t="e">
        <v>#VALUE!</v>
      </c>
      <c r="AG2165" s="134" t="e" cm="1" vm="1">
        <f t="array" ref="AG2165">_xlfn.TEXTJOIN(",",TRUE,_xlfn._xlws.FILTER(市町村コード!$B$2:$B$186,ISNUMBER(SEARCH(市町村コード!$B$2:$B$186,K2165))))</f>
        <v>#VALUE!</v>
      </c>
      <c r="AH2165" s="134" t="e" vm="1">
        <v>#VALUE!</v>
      </c>
      <c r="AI2165" s="134" t="str">
        <f t="shared" si="66"/>
        <v/>
      </c>
      <c r="AJ2165" s="134" t="str">
        <f t="shared" si="67"/>
        <v/>
      </c>
      <c r="AK2165" s="134" t="s">
        <v>6911</v>
      </c>
      <c r="AO2165" s="133"/>
      <c r="AP2165" s="134" t="e" cm="1">
        <f t="array" ref="AP2165">_xlfn.TEXTSPLIT(AO2165,CHAR(10))</f>
        <v>#VALUE!</v>
      </c>
      <c r="BM2165" s="134" t="e">
        <v>#VALUE!</v>
      </c>
    </row>
    <row r="2166" spans="1:75" ht="0.95" customHeight="1">
      <c r="A2166" s="133"/>
      <c r="B2166" s="183"/>
      <c r="C2166" s="183"/>
      <c r="D2166" s="183"/>
      <c r="E2166" s="183"/>
      <c r="F2166" s="183"/>
      <c r="G2166" s="183"/>
      <c r="H2166" s="183"/>
      <c r="I2166" s="183"/>
      <c r="J2166" s="183"/>
      <c r="K2166" s="183"/>
      <c r="L2166" s="183"/>
      <c r="M2166" s="183"/>
      <c r="N2166" s="183"/>
      <c r="O2166" s="183"/>
      <c r="P2166" s="183"/>
      <c r="Q2166" s="183"/>
      <c r="R2166" s="183"/>
      <c r="S2166" s="183"/>
      <c r="T2166" s="183"/>
      <c r="U2166" s="183"/>
      <c r="V2166" s="183"/>
      <c r="W2166" s="133"/>
      <c r="X2166" s="133"/>
      <c r="Y2166" s="133"/>
      <c r="AB2166" s="134" t="s">
        <v>6911</v>
      </c>
      <c r="AC2166" s="146" t="e" cm="1">
        <f t="array" ref="AC2166">_xlfn.TEXTSPLIT(H2166,CHAR(10))</f>
        <v>#VALUE!</v>
      </c>
      <c r="AD2166" s="146"/>
      <c r="AE2166" s="146" t="e">
        <v>#VALUE!</v>
      </c>
      <c r="AG2166" s="134" t="e" cm="1" vm="1">
        <f t="array" ref="AG2166">_xlfn.TEXTJOIN(",",TRUE,_xlfn._xlws.FILTER(市町村コード!$B$2:$B$186,ISNUMBER(SEARCH(市町村コード!$B$2:$B$186,K2166))))</f>
        <v>#VALUE!</v>
      </c>
      <c r="AH2166" s="134" t="e" vm="1">
        <v>#VALUE!</v>
      </c>
      <c r="AI2166" s="134" t="str">
        <f t="shared" si="66"/>
        <v/>
      </c>
      <c r="AJ2166" s="134" t="str">
        <f t="shared" si="67"/>
        <v/>
      </c>
      <c r="AK2166" s="134" t="s">
        <v>6911</v>
      </c>
      <c r="AP2166" s="134" t="e" cm="1">
        <f t="array" ref="AP2166">_xlfn.TEXTSPLIT(AO2166,CHAR(10))</f>
        <v>#VALUE!</v>
      </c>
      <c r="BM2166" s="134" t="e">
        <v>#VALUE!</v>
      </c>
    </row>
    <row r="2167" spans="1:75" ht="60" customHeight="1">
      <c r="A2167" s="133"/>
      <c r="B2167" s="133"/>
      <c r="C2167" s="133"/>
      <c r="D2167" s="133"/>
      <c r="E2167" s="133"/>
      <c r="F2167" s="133"/>
      <c r="G2167" s="133"/>
      <c r="H2167" s="133"/>
      <c r="I2167" s="133"/>
      <c r="J2167" s="133"/>
      <c r="K2167" s="133"/>
      <c r="L2167" s="133"/>
      <c r="M2167" s="133"/>
      <c r="N2167" s="133"/>
      <c r="O2167" s="133"/>
      <c r="P2167" s="133"/>
      <c r="Q2167" s="133"/>
      <c r="R2167" s="133"/>
      <c r="S2167" s="133"/>
      <c r="T2167" s="133"/>
      <c r="U2167" s="133"/>
      <c r="V2167" s="133"/>
      <c r="W2167" s="133"/>
      <c r="X2167" s="133"/>
      <c r="Y2167" s="133"/>
      <c r="AB2167" s="134" t="s">
        <v>6911</v>
      </c>
      <c r="AC2167" s="146" t="e" cm="1">
        <f t="array" ref="AC2167">_xlfn.TEXTSPLIT(H2167,CHAR(10))</f>
        <v>#VALUE!</v>
      </c>
      <c r="AD2167" s="146"/>
      <c r="AE2167" s="146" t="e">
        <v>#VALUE!</v>
      </c>
      <c r="AG2167" s="134" t="e" cm="1" vm="1">
        <f t="array" ref="AG2167">_xlfn.TEXTJOIN(",",TRUE,_xlfn._xlws.FILTER(市町村コード!$B$2:$B$186,ISNUMBER(SEARCH(市町村コード!$B$2:$B$186,K2167))))</f>
        <v>#VALUE!</v>
      </c>
      <c r="AH2167" s="134" t="e" vm="1">
        <v>#VALUE!</v>
      </c>
      <c r="AI2167" s="134" t="str">
        <f t="shared" si="66"/>
        <v/>
      </c>
      <c r="AJ2167" s="134" t="str">
        <f t="shared" si="67"/>
        <v/>
      </c>
      <c r="AK2167" s="134" t="s">
        <v>6911</v>
      </c>
      <c r="AO2167" s="133"/>
      <c r="AP2167" s="134" t="e" cm="1">
        <f t="array" ref="AP2167">_xlfn.TEXTSPLIT(AO2167,CHAR(10))</f>
        <v>#VALUE!</v>
      </c>
      <c r="BM2167" s="134" t="e">
        <v>#VALUE!</v>
      </c>
    </row>
    <row r="2168" spans="1:75" ht="12" customHeight="1">
      <c r="A2168" s="133"/>
      <c r="B2168" s="133"/>
      <c r="C2168" s="133"/>
      <c r="D2168" s="133"/>
      <c r="E2168" s="133"/>
      <c r="F2168" s="133"/>
      <c r="G2168" s="133"/>
      <c r="H2168" s="133"/>
      <c r="I2168" s="133"/>
      <c r="J2168" s="133"/>
      <c r="K2168" s="133"/>
      <c r="L2168" s="133"/>
      <c r="M2168" s="133"/>
      <c r="N2168" s="133"/>
      <c r="O2168" s="133"/>
      <c r="P2168" s="133"/>
      <c r="Q2168" s="133"/>
      <c r="R2168" s="133"/>
      <c r="S2168" s="133"/>
      <c r="T2168" s="133"/>
      <c r="U2168" s="133"/>
      <c r="V2168" s="133"/>
      <c r="W2168" s="133"/>
      <c r="X2168" s="133"/>
      <c r="Y2168" s="133"/>
      <c r="AB2168" s="134" t="s">
        <v>6911</v>
      </c>
      <c r="AC2168" s="146" t="e" cm="1">
        <f t="array" ref="AC2168">_xlfn.TEXTSPLIT(H2168,CHAR(10))</f>
        <v>#VALUE!</v>
      </c>
      <c r="AD2168" s="146"/>
      <c r="AE2168" s="146" t="e">
        <v>#VALUE!</v>
      </c>
      <c r="AG2168" s="134" t="e" cm="1" vm="1">
        <f t="array" ref="AG2168">_xlfn.TEXTJOIN(",",TRUE,_xlfn._xlws.FILTER(市町村コード!$B$2:$B$186,ISNUMBER(SEARCH(市町村コード!$B$2:$B$186,K2168))))</f>
        <v>#VALUE!</v>
      </c>
      <c r="AH2168" s="134" t="e" vm="1">
        <v>#VALUE!</v>
      </c>
      <c r="AI2168" s="134" t="str">
        <f t="shared" si="66"/>
        <v/>
      </c>
      <c r="AJ2168" s="134" t="str">
        <f t="shared" si="67"/>
        <v/>
      </c>
      <c r="AK2168" s="134" t="s">
        <v>6911</v>
      </c>
      <c r="AO2168" s="133"/>
      <c r="AP2168" s="134" t="e" cm="1">
        <f t="array" ref="AP2168">_xlfn.TEXTSPLIT(AO2168,CHAR(10))</f>
        <v>#VALUE!</v>
      </c>
      <c r="BM2168" s="134" t="e">
        <v>#VALUE!</v>
      </c>
    </row>
    <row r="2169" spans="1:75" ht="8.1" customHeight="1">
      <c r="A2169" s="133"/>
      <c r="B2169" s="133"/>
      <c r="C2169" s="133"/>
      <c r="D2169" s="133"/>
      <c r="E2169" s="133"/>
      <c r="F2169" s="133"/>
      <c r="G2169" s="133"/>
      <c r="H2169" s="133"/>
      <c r="I2169" s="178" t="s">
        <v>476</v>
      </c>
      <c r="J2169" s="178"/>
      <c r="K2169" s="178"/>
      <c r="L2169" s="133"/>
      <c r="M2169" s="133"/>
      <c r="N2169" s="133"/>
      <c r="O2169" s="133"/>
      <c r="P2169" s="133"/>
      <c r="Q2169" s="133"/>
      <c r="R2169" s="133"/>
      <c r="S2169" s="133"/>
      <c r="T2169" s="133"/>
      <c r="U2169" s="133"/>
      <c r="V2169" s="133"/>
      <c r="W2169" s="133"/>
      <c r="X2169" s="133"/>
      <c r="Y2169" s="133"/>
      <c r="AB2169" s="134" t="s">
        <v>6911</v>
      </c>
      <c r="AC2169" s="146" t="e" cm="1">
        <f t="array" ref="AC2169">_xlfn.TEXTSPLIT(H2169,CHAR(10))</f>
        <v>#VALUE!</v>
      </c>
      <c r="AD2169" s="146"/>
      <c r="AE2169" s="146" t="e">
        <v>#VALUE!</v>
      </c>
      <c r="AG2169" s="134" t="e" cm="1" vm="1">
        <f t="array" ref="AG2169">_xlfn.TEXTJOIN(",",TRUE,_xlfn._xlws.FILTER(市町村コード!$B$2:$B$186,ISNUMBER(SEARCH(市町村コード!$B$2:$B$186,K2169))))</f>
        <v>#VALUE!</v>
      </c>
      <c r="AH2169" s="134" t="e" vm="1">
        <v>#VALUE!</v>
      </c>
      <c r="AI2169" s="134" t="str">
        <f t="shared" si="66"/>
        <v/>
      </c>
      <c r="AJ2169" s="134" t="str">
        <f t="shared" si="67"/>
        <v/>
      </c>
      <c r="AK2169" s="134" t="s">
        <v>6911</v>
      </c>
      <c r="AO2169" s="133"/>
      <c r="AP2169" s="134" t="e" cm="1">
        <f t="array" ref="AP2169">_xlfn.TEXTSPLIT(AO2169,CHAR(10))</f>
        <v>#VALUE!</v>
      </c>
      <c r="BM2169" s="134" t="e">
        <v>#VALUE!</v>
      </c>
    </row>
    <row r="2170" spans="1:75" ht="12" customHeight="1">
      <c r="A2170" s="133"/>
      <c r="B2170" s="179"/>
      <c r="C2170" s="179"/>
      <c r="D2170" s="179"/>
      <c r="E2170" s="179"/>
      <c r="F2170" s="133"/>
      <c r="G2170" s="133"/>
      <c r="H2170" s="133"/>
      <c r="I2170" s="178"/>
      <c r="J2170" s="178"/>
      <c r="K2170" s="178"/>
      <c r="L2170" s="133"/>
      <c r="M2170" s="133"/>
      <c r="N2170" s="133"/>
      <c r="O2170" s="133"/>
      <c r="P2170" s="133"/>
      <c r="Q2170" s="133"/>
      <c r="R2170" s="133"/>
      <c r="S2170" s="133"/>
      <c r="T2170" s="133"/>
      <c r="U2170" s="133"/>
      <c r="V2170" s="133"/>
      <c r="W2170" s="133"/>
      <c r="X2170" s="133"/>
      <c r="Y2170" s="133"/>
      <c r="AB2170" s="134" t="s">
        <v>6911</v>
      </c>
      <c r="AC2170" s="146" t="e" cm="1">
        <f t="array" ref="AC2170">_xlfn.TEXTSPLIT(H2170,CHAR(10))</f>
        <v>#VALUE!</v>
      </c>
      <c r="AD2170" s="146"/>
      <c r="AE2170" s="146" t="e">
        <v>#VALUE!</v>
      </c>
      <c r="AG2170" s="134" t="e" cm="1" vm="1">
        <f t="array" ref="AG2170">_xlfn.TEXTJOIN(",",TRUE,_xlfn._xlws.FILTER(市町村コード!$B$2:$B$186,ISNUMBER(SEARCH(市町村コード!$B$2:$B$186,K2170))))</f>
        <v>#VALUE!</v>
      </c>
      <c r="AH2170" s="134" t="e" vm="1">
        <v>#VALUE!</v>
      </c>
      <c r="AI2170" s="134" t="str">
        <f t="shared" si="66"/>
        <v/>
      </c>
      <c r="AJ2170" s="134" t="str">
        <f t="shared" si="67"/>
        <v/>
      </c>
      <c r="AK2170" s="134" t="s">
        <v>6911</v>
      </c>
      <c r="AO2170" s="133"/>
      <c r="AP2170" s="134" t="e" cm="1">
        <f t="array" ref="AP2170">_xlfn.TEXTSPLIT(AO2170,CHAR(10))</f>
        <v>#VALUE!</v>
      </c>
      <c r="BM2170" s="134" t="e">
        <v>#VALUE!</v>
      </c>
    </row>
    <row r="2171" spans="1:75" ht="14.1" customHeight="1">
      <c r="A2171" s="133"/>
      <c r="B2171" s="133"/>
      <c r="C2171" s="180" t="s">
        <v>477</v>
      </c>
      <c r="D2171" s="180"/>
      <c r="E2171" s="180"/>
      <c r="F2171" s="180"/>
      <c r="G2171" s="180"/>
      <c r="H2171" s="180"/>
      <c r="I2171" s="180"/>
      <c r="J2171" s="180"/>
      <c r="K2171" s="180"/>
      <c r="L2171" s="133"/>
      <c r="M2171" s="133"/>
      <c r="N2171" s="133"/>
      <c r="O2171" s="181" t="s">
        <v>478</v>
      </c>
      <c r="P2171" s="181"/>
      <c r="Q2171" s="181"/>
      <c r="R2171" s="181"/>
      <c r="S2171" s="181"/>
      <c r="T2171" s="135" t="s">
        <v>1446</v>
      </c>
      <c r="U2171" s="136" t="s">
        <v>480</v>
      </c>
      <c r="V2171" s="133"/>
      <c r="W2171" s="133"/>
      <c r="X2171" s="133"/>
      <c r="Y2171" s="133"/>
      <c r="AB2171" s="134" t="s">
        <v>6911</v>
      </c>
      <c r="AC2171" s="146" t="e" cm="1">
        <f t="array" ref="AC2171">_xlfn.TEXTSPLIT(H2171,CHAR(10))</f>
        <v>#VALUE!</v>
      </c>
      <c r="AD2171" s="146"/>
      <c r="AE2171" s="146" t="e">
        <v>#VALUE!</v>
      </c>
      <c r="AG2171" s="134" t="e" cm="1" vm="1">
        <f t="array" ref="AG2171">_xlfn.TEXTJOIN(",",TRUE,_xlfn._xlws.FILTER(市町村コード!$B$2:$B$186,ISNUMBER(SEARCH(市町村コード!$B$2:$B$186,K2171))))</f>
        <v>#VALUE!</v>
      </c>
      <c r="AH2171" s="134" t="e" vm="1">
        <v>#VALUE!</v>
      </c>
      <c r="AI2171" s="134" t="str">
        <f t="shared" si="66"/>
        <v/>
      </c>
      <c r="AJ2171" s="134" t="str">
        <f t="shared" si="67"/>
        <v/>
      </c>
      <c r="AK2171" s="134" t="s">
        <v>6911</v>
      </c>
      <c r="AP2171" s="134" t="e" cm="1">
        <f t="array" ref="AP2171">_xlfn.TEXTSPLIT(AO2171,CHAR(10))</f>
        <v>#VALUE!</v>
      </c>
      <c r="BM2171" s="134" t="e">
        <v>#VALUE!</v>
      </c>
    </row>
    <row r="2172" spans="1:75" ht="0.95" customHeight="1" thickBot="1">
      <c r="A2172" s="133"/>
      <c r="B2172" s="133"/>
      <c r="C2172" s="133"/>
      <c r="D2172" s="133"/>
      <c r="E2172" s="133"/>
      <c r="F2172" s="133"/>
      <c r="G2172" s="133"/>
      <c r="H2172" s="133"/>
      <c r="I2172" s="133"/>
      <c r="J2172" s="133"/>
      <c r="K2172" s="133"/>
      <c r="L2172" s="133"/>
      <c r="M2172" s="133"/>
      <c r="N2172" s="133"/>
      <c r="O2172" s="133"/>
      <c r="P2172" s="133"/>
      <c r="Q2172" s="133"/>
      <c r="R2172" s="133"/>
      <c r="S2172" s="133"/>
      <c r="T2172" s="133"/>
      <c r="U2172" s="133"/>
      <c r="V2172" s="133"/>
      <c r="W2172" s="133"/>
      <c r="X2172" s="133"/>
      <c r="Y2172" s="133"/>
      <c r="AB2172" s="134" t="s">
        <v>6911</v>
      </c>
      <c r="AC2172" s="146" t="e" cm="1">
        <f t="array" ref="AC2172">_xlfn.TEXTSPLIT(H2172,CHAR(10))</f>
        <v>#VALUE!</v>
      </c>
      <c r="AD2172" s="146"/>
      <c r="AE2172" s="146" t="e">
        <v>#VALUE!</v>
      </c>
      <c r="AG2172" s="134" t="e" cm="1" vm="1">
        <f t="array" ref="AG2172">_xlfn.TEXTJOIN(",",TRUE,_xlfn._xlws.FILTER(市町村コード!$B$2:$B$186,ISNUMBER(SEARCH(市町村コード!$B$2:$B$186,K2172))))</f>
        <v>#VALUE!</v>
      </c>
      <c r="AH2172" s="134" t="e" vm="1">
        <v>#VALUE!</v>
      </c>
      <c r="AI2172" s="134" t="str">
        <f t="shared" si="66"/>
        <v/>
      </c>
      <c r="AJ2172" s="134" t="str">
        <f t="shared" si="67"/>
        <v/>
      </c>
      <c r="AK2172" s="134" t="s">
        <v>6911</v>
      </c>
      <c r="AO2172" s="133"/>
      <c r="AP2172" s="134" t="e" cm="1">
        <f t="array" ref="AP2172">_xlfn.TEXTSPLIT(AO2172,CHAR(10))</f>
        <v>#VALUE!</v>
      </c>
      <c r="BM2172" s="134" t="e">
        <v>#VALUE!</v>
      </c>
    </row>
    <row r="2173" spans="1:75" ht="0.95" customHeight="1">
      <c r="A2173" s="133"/>
      <c r="B2173" s="176"/>
      <c r="C2173" s="176"/>
      <c r="D2173" s="176"/>
      <c r="E2173" s="176"/>
      <c r="F2173" s="176"/>
      <c r="G2173" s="176"/>
      <c r="H2173" s="176"/>
      <c r="I2173" s="176"/>
      <c r="J2173" s="176"/>
      <c r="K2173" s="176"/>
      <c r="L2173" s="176"/>
      <c r="M2173" s="176"/>
      <c r="N2173" s="176"/>
      <c r="O2173" s="176"/>
      <c r="P2173" s="176"/>
      <c r="Q2173" s="176"/>
      <c r="R2173" s="176"/>
      <c r="S2173" s="176"/>
      <c r="T2173" s="176"/>
      <c r="U2173" s="176"/>
      <c r="V2173" s="176"/>
      <c r="W2173" s="176"/>
      <c r="X2173" s="133"/>
      <c r="Y2173" s="133"/>
      <c r="AB2173" s="134" t="s">
        <v>6911</v>
      </c>
      <c r="AC2173" s="146" t="e" cm="1">
        <f t="array" ref="AC2173">_xlfn.TEXTSPLIT(H2173,CHAR(10))</f>
        <v>#VALUE!</v>
      </c>
      <c r="AD2173" s="146"/>
      <c r="AE2173" s="146" t="e">
        <v>#VALUE!</v>
      </c>
      <c r="AG2173" s="134" t="e" cm="1" vm="1">
        <f t="array" ref="AG2173">_xlfn.TEXTJOIN(",",TRUE,_xlfn._xlws.FILTER(市町村コード!$B$2:$B$186,ISNUMBER(SEARCH(市町村コード!$B$2:$B$186,K2173))))</f>
        <v>#VALUE!</v>
      </c>
      <c r="AH2173" s="134" t="e" vm="1">
        <v>#VALUE!</v>
      </c>
      <c r="AI2173" s="134" t="str">
        <f t="shared" si="66"/>
        <v/>
      </c>
      <c r="AJ2173" s="134" t="str">
        <f t="shared" si="67"/>
        <v/>
      </c>
      <c r="AK2173" s="134" t="s">
        <v>6911</v>
      </c>
      <c r="AP2173" s="134" t="e" cm="1">
        <f t="array" ref="AP2173">_xlfn.TEXTSPLIT(AO2173,CHAR(10))</f>
        <v>#VALUE!</v>
      </c>
      <c r="BM2173" s="134" t="e">
        <v>#VALUE!</v>
      </c>
    </row>
    <row r="2174" spans="1:75" ht="15.95" customHeight="1" thickBot="1">
      <c r="A2174" s="133"/>
      <c r="B2174" s="137"/>
      <c r="C2174" s="138" t="s">
        <v>481</v>
      </c>
      <c r="D2174" s="137"/>
      <c r="E2174" s="177" t="s">
        <v>482</v>
      </c>
      <c r="F2174" s="177"/>
      <c r="G2174" s="137"/>
      <c r="H2174" s="177" t="s">
        <v>483</v>
      </c>
      <c r="I2174" s="177"/>
      <c r="J2174" s="137"/>
      <c r="K2174" s="177" t="s">
        <v>484</v>
      </c>
      <c r="L2174" s="177"/>
      <c r="M2174" s="137"/>
      <c r="N2174" s="177" t="s">
        <v>485</v>
      </c>
      <c r="O2174" s="177"/>
      <c r="P2174" s="137"/>
      <c r="Q2174" s="139" t="s">
        <v>486</v>
      </c>
      <c r="R2174" s="137"/>
      <c r="S2174" s="177" t="s">
        <v>487</v>
      </c>
      <c r="T2174" s="177"/>
      <c r="U2174" s="177"/>
      <c r="V2174" s="177"/>
      <c r="W2174" s="137"/>
      <c r="X2174" s="133"/>
      <c r="Y2174" s="133"/>
      <c r="AB2174" s="134" t="s">
        <v>482</v>
      </c>
      <c r="AC2174" s="146" t="str" cm="1">
        <f t="array" ref="AC2174">_xlfn.TEXTSPLIT(H2174,CHAR(10))</f>
        <v>事業者名/事業所名</v>
      </c>
      <c r="AD2174" s="146"/>
      <c r="AE2174" s="146" t="s">
        <v>483</v>
      </c>
      <c r="AG2174" s="134" t="e" cm="1" vm="1">
        <f t="array" ref="AG2174">_xlfn.TEXTJOIN(",",TRUE,_xlfn._xlws.FILTER(市町村コード!$B$2:$B$186,ISNUMBER(SEARCH(市町村コード!$B$2:$B$186,K2174))))</f>
        <v>#VALUE!</v>
      </c>
      <c r="AH2174" s="134" t="e" vm="1">
        <v>#VALUE!</v>
      </c>
      <c r="AI2174" s="134" t="str">
        <f t="shared" si="66"/>
        <v/>
      </c>
      <c r="AJ2174" s="134" t="str">
        <f t="shared" si="67"/>
        <v>事業所所在地</v>
      </c>
      <c r="AK2174" s="134" t="s">
        <v>484</v>
      </c>
      <c r="AO2174" s="139" t="s">
        <v>486</v>
      </c>
      <c r="AP2174" s="134" t="str" cm="1">
        <f t="array" ref="AP2174">_xlfn.TEXTSPLIT(AO2174,CHAR(10))</f>
        <v>受理番号</v>
      </c>
      <c r="BM2174" s="134" t="s">
        <v>486</v>
      </c>
    </row>
    <row r="2175" spans="1:75" ht="102" customHeight="1" thickBot="1">
      <c r="A2175" s="133"/>
      <c r="B2175" s="184"/>
      <c r="C2175" s="140" t="s">
        <v>5895</v>
      </c>
      <c r="D2175" s="184"/>
      <c r="E2175" s="174" t="s">
        <v>5896</v>
      </c>
      <c r="F2175" s="174"/>
      <c r="G2175" s="184"/>
      <c r="H2175" s="175" t="s">
        <v>5897</v>
      </c>
      <c r="I2175" s="175"/>
      <c r="J2175" s="184"/>
      <c r="K2175" s="175" t="s">
        <v>5898</v>
      </c>
      <c r="L2175" s="175"/>
      <c r="M2175" s="184"/>
      <c r="N2175" s="182" t="s">
        <v>5899</v>
      </c>
      <c r="O2175" s="182"/>
      <c r="P2175" s="184"/>
      <c r="Q2175" s="141" t="s">
        <v>5900</v>
      </c>
      <c r="R2175" s="184"/>
      <c r="S2175" s="173" t="s">
        <v>5901</v>
      </c>
      <c r="T2175" s="173"/>
      <c r="U2175" s="173"/>
      <c r="V2175" s="173"/>
      <c r="W2175" s="184"/>
      <c r="X2175" s="133"/>
      <c r="Y2175" s="133"/>
      <c r="AB2175" s="134" t="s">
        <v>9892</v>
      </c>
      <c r="AC2175" s="146" t="str" cm="1">
        <f t="array" ref="AC2175:AD2175">_xlfn.TEXTSPLIT(H2175,CHAR(10))</f>
        <v>社会医療法人　博愛会</v>
      </c>
      <c r="AD2175" s="146" t="str">
        <v>訪問看護ステーションかいせい</v>
      </c>
      <c r="AE2175" s="146" t="s">
        <v>8929</v>
      </c>
      <c r="AF2175" s="134" t="s">
        <v>8930</v>
      </c>
      <c r="AG2175" s="134" t="str" cm="1">
        <f t="array" ref="AG2175">_xlfn.TEXTJOIN(",",TRUE,_xlfn._xlws.FILTER(市町村コード!$B$2:$B$186,ISNUMBER(SEARCH(市町村コード!$B$2:$B$186,K2175))))</f>
        <v>帯広市</v>
      </c>
      <c r="AH2175" s="134" t="s">
        <v>6718</v>
      </c>
      <c r="AI2175" s="134" t="str">
        <f t="shared" si="66"/>
        <v xml:space="preserve">
帯広市西二十三条南３丁目２７番地４</v>
      </c>
      <c r="AJ2175" s="134" t="str">
        <f t="shared" si="67"/>
        <v>〒080－2473</v>
      </c>
      <c r="AK2175" s="134" t="s">
        <v>7452</v>
      </c>
      <c r="AO2175" s="142" t="s">
        <v>5900</v>
      </c>
      <c r="AP2175" s="134" t="str" cm="1">
        <f t="array" ref="AP2175:AX2175">_xlfn.TEXTSPLIT(AO2175,CHAR(10))</f>
        <v>( 訪看10 )第    273 号</v>
      </c>
      <c r="AQ2175" s="134" t="str">
        <v>( 訪看23 )第    457 号</v>
      </c>
      <c r="AR2175" s="134" t="str">
        <v>( 訪看25 )第    553 号</v>
      </c>
      <c r="AS2175" s="134" t="str">
        <v>( 訪看27 )第    171 号</v>
      </c>
      <c r="AT2175" s="134" t="str">
        <v>( 訪看28 )第    100 号</v>
      </c>
      <c r="AU2175" s="134" t="str">
        <v>( 訪看34 )第     41 号</v>
      </c>
      <c r="AV2175" s="134" t="str">
        <v>( 訪ベⅠ１ )第    299 号</v>
      </c>
      <c r="AW2175" s="134" t="str">
        <v>( 訪ベⅠ１注 )第     49 号</v>
      </c>
      <c r="AX2175" s="134" t="str">
        <v>( 訪看40 )第     62 号</v>
      </c>
      <c r="BM2175" s="134" t="s">
        <v>15081</v>
      </c>
      <c r="BN2175" s="134" t="s">
        <v>15082</v>
      </c>
      <c r="BO2175" s="134" t="s">
        <v>15083</v>
      </c>
      <c r="BP2175" s="134" t="s">
        <v>15084</v>
      </c>
      <c r="BQ2175" s="134" t="s">
        <v>15085</v>
      </c>
      <c r="BR2175" s="134" t="s">
        <v>15086</v>
      </c>
      <c r="BS2175" s="134" t="s">
        <v>15087</v>
      </c>
      <c r="BT2175" s="134" t="s">
        <v>15088</v>
      </c>
      <c r="BU2175" s="134" t="s">
        <v>15089</v>
      </c>
    </row>
    <row r="2176" spans="1:75" ht="84" customHeight="1" thickBot="1">
      <c r="A2176" s="133"/>
      <c r="B2176" s="184"/>
      <c r="C2176" s="140" t="s">
        <v>5902</v>
      </c>
      <c r="D2176" s="184"/>
      <c r="E2176" s="174" t="s">
        <v>5903</v>
      </c>
      <c r="F2176" s="174"/>
      <c r="G2176" s="184"/>
      <c r="H2176" s="175" t="s">
        <v>5904</v>
      </c>
      <c r="I2176" s="175"/>
      <c r="J2176" s="184"/>
      <c r="K2176" s="175" t="s">
        <v>5905</v>
      </c>
      <c r="L2176" s="175"/>
      <c r="M2176" s="184"/>
      <c r="N2176" s="182" t="s">
        <v>5906</v>
      </c>
      <c r="O2176" s="182"/>
      <c r="P2176" s="184"/>
      <c r="Q2176" s="141" t="s">
        <v>5907</v>
      </c>
      <c r="R2176" s="184"/>
      <c r="S2176" s="173" t="s">
        <v>5908</v>
      </c>
      <c r="T2176" s="173"/>
      <c r="U2176" s="173"/>
      <c r="V2176" s="173"/>
      <c r="W2176" s="184"/>
      <c r="X2176" s="133"/>
      <c r="Y2176" s="133"/>
      <c r="AB2176" s="134" t="s">
        <v>9893</v>
      </c>
      <c r="AC2176" s="146" t="str" cm="1">
        <f t="array" ref="AC2176:AD2176">_xlfn.TEXTSPLIT(H2176,CHAR(10))</f>
        <v>社会医療法人　恵和会</v>
      </c>
      <c r="AD2176" s="146" t="str">
        <v>訪問看護ステーション帯広すずらん</v>
      </c>
      <c r="AE2176" s="146" t="s">
        <v>8100</v>
      </c>
      <c r="AF2176" s="134" t="s">
        <v>8931</v>
      </c>
      <c r="AG2176" s="134" t="str" cm="1">
        <f t="array" ref="AG2176">_xlfn.TEXTJOIN(",",TRUE,_xlfn._xlws.FILTER(市町村コード!$B$2:$B$186,ISNUMBER(SEARCH(市町村コード!$B$2:$B$186,K2176))))</f>
        <v>帯広市</v>
      </c>
      <c r="AH2176" s="134" t="s">
        <v>6718</v>
      </c>
      <c r="AI2176" s="134" t="str">
        <f t="shared" si="66"/>
        <v xml:space="preserve">
帯広市西七条南８丁目１番地３</v>
      </c>
      <c r="AJ2176" s="134" t="str">
        <f t="shared" si="67"/>
        <v>〒080－0017</v>
      </c>
      <c r="AK2176" s="134" t="s">
        <v>7453</v>
      </c>
      <c r="AO2176" s="142" t="s">
        <v>5907</v>
      </c>
      <c r="AP2176" s="134" t="str" cm="1">
        <f t="array" ref="AP2176:AV2176">_xlfn.TEXTSPLIT(AO2176,CHAR(10))</f>
        <v>( 訪看23 )第    483 号</v>
      </c>
      <c r="AQ2176" s="134" t="str">
        <v>( 訪看25 )第    581 号</v>
      </c>
      <c r="AR2176" s="134" t="str">
        <v>( 訪看34 )第    303 号</v>
      </c>
      <c r="AS2176" s="134" t="str">
        <v>( 訪看35 )第      4 号</v>
      </c>
      <c r="AT2176" s="134" t="str">
        <v>( 訪ベⅠ１ )第    200 号</v>
      </c>
      <c r="AU2176" s="134" t="str">
        <v>( 訪ベⅠ１注 )第    283 号</v>
      </c>
      <c r="AV2176" s="134" t="str">
        <v>( 訪看40 )第    187 号</v>
      </c>
      <c r="BM2176" s="134" t="s">
        <v>15090</v>
      </c>
      <c r="BN2176" s="134" t="s">
        <v>15091</v>
      </c>
      <c r="BO2176" s="134" t="s">
        <v>15092</v>
      </c>
      <c r="BP2176" s="134" t="s">
        <v>15093</v>
      </c>
      <c r="BQ2176" s="134" t="s">
        <v>15094</v>
      </c>
      <c r="BR2176" s="134" t="s">
        <v>15095</v>
      </c>
      <c r="BS2176" s="134" t="s">
        <v>15096</v>
      </c>
    </row>
    <row r="2177" spans="1:74" ht="45.95" customHeight="1" thickBot="1">
      <c r="A2177" s="133"/>
      <c r="B2177" s="184"/>
      <c r="C2177" s="140" t="s">
        <v>5909</v>
      </c>
      <c r="D2177" s="184"/>
      <c r="E2177" s="174" t="s">
        <v>5910</v>
      </c>
      <c r="F2177" s="174"/>
      <c r="G2177" s="184"/>
      <c r="H2177" s="175" t="s">
        <v>5911</v>
      </c>
      <c r="I2177" s="175"/>
      <c r="J2177" s="184"/>
      <c r="K2177" s="175" t="s">
        <v>5912</v>
      </c>
      <c r="L2177" s="175"/>
      <c r="M2177" s="184"/>
      <c r="N2177" s="182" t="s">
        <v>5913</v>
      </c>
      <c r="O2177" s="182"/>
      <c r="P2177" s="184"/>
      <c r="Q2177" s="141" t="s">
        <v>5914</v>
      </c>
      <c r="R2177" s="184"/>
      <c r="S2177" s="173" t="s">
        <v>5915</v>
      </c>
      <c r="T2177" s="173"/>
      <c r="U2177" s="173"/>
      <c r="V2177" s="173"/>
      <c r="W2177" s="184"/>
      <c r="X2177" s="133"/>
      <c r="Y2177" s="133"/>
      <c r="AB2177" s="134" t="s">
        <v>9894</v>
      </c>
      <c r="AC2177" s="146" t="str" cm="1">
        <f t="array" ref="AC2177:AD2177">_xlfn.TEXTSPLIT(H2177,CHAR(10))</f>
        <v>社会福祉法人刀圭会</v>
      </c>
      <c r="AD2177" s="146" t="str">
        <v>訪問看護ステーションりんどう</v>
      </c>
      <c r="AE2177" s="146" t="s">
        <v>8932</v>
      </c>
      <c r="AF2177" s="134" t="s">
        <v>8933</v>
      </c>
      <c r="AG2177" s="134" t="str" cm="1">
        <f t="array" ref="AG2177">_xlfn.TEXTJOIN(",",TRUE,_xlfn._xlws.FILTER(市町村コード!$B$2:$B$186,ISNUMBER(SEARCH(市町村コード!$B$2:$B$186,K2177))))</f>
        <v>帯広市</v>
      </c>
      <c r="AH2177" s="134" t="s">
        <v>6718</v>
      </c>
      <c r="AI2177" s="134" t="str">
        <f t="shared" si="66"/>
        <v xml:space="preserve">
帯広市西十六条北１丁目２７番地１４４</v>
      </c>
      <c r="AJ2177" s="134" t="str">
        <f t="shared" si="67"/>
        <v>〒080－0046</v>
      </c>
      <c r="AK2177" s="134" t="s">
        <v>7448</v>
      </c>
      <c r="AO2177" s="142" t="s">
        <v>5914</v>
      </c>
      <c r="AP2177" s="134" t="str" cm="1">
        <f t="array" ref="AP2177:AR2177">_xlfn.TEXTSPLIT(AO2177,CHAR(10))</f>
        <v>( 訪看24 )第    470 号</v>
      </c>
      <c r="AQ2177" s="134" t="str">
        <v>( 訪看25 )第    570 号</v>
      </c>
      <c r="AR2177" s="134" t="str">
        <v>( 訪看41 )第    270 号</v>
      </c>
      <c r="BM2177" s="134" t="s">
        <v>15097</v>
      </c>
      <c r="BN2177" s="134" t="s">
        <v>15098</v>
      </c>
      <c r="BO2177" s="134" t="s">
        <v>15099</v>
      </c>
    </row>
    <row r="2178" spans="1:74" ht="84" customHeight="1" thickBot="1">
      <c r="A2178" s="133"/>
      <c r="B2178" s="184"/>
      <c r="C2178" s="140" t="s">
        <v>5916</v>
      </c>
      <c r="D2178" s="184"/>
      <c r="E2178" s="174" t="s">
        <v>5917</v>
      </c>
      <c r="F2178" s="174"/>
      <c r="G2178" s="184"/>
      <c r="H2178" s="175" t="s">
        <v>5918</v>
      </c>
      <c r="I2178" s="175"/>
      <c r="J2178" s="184"/>
      <c r="K2178" s="175" t="s">
        <v>5919</v>
      </c>
      <c r="L2178" s="175"/>
      <c r="M2178" s="184"/>
      <c r="N2178" s="182" t="s">
        <v>5920</v>
      </c>
      <c r="O2178" s="182"/>
      <c r="P2178" s="184"/>
      <c r="Q2178" s="141" t="s">
        <v>5921</v>
      </c>
      <c r="R2178" s="184"/>
      <c r="S2178" s="173" t="s">
        <v>5922</v>
      </c>
      <c r="T2178" s="173"/>
      <c r="U2178" s="173"/>
      <c r="V2178" s="173"/>
      <c r="W2178" s="184"/>
      <c r="X2178" s="133"/>
      <c r="Y2178" s="133"/>
      <c r="AB2178" s="134" t="s">
        <v>9895</v>
      </c>
      <c r="AC2178" s="146" t="str" cm="1">
        <f t="array" ref="AC2178:AD2178">_xlfn.TEXTSPLIT(H2178,CHAR(10))</f>
        <v>公益財団法人北海道医療団</v>
      </c>
      <c r="AD2178" s="146" t="str">
        <v>公益財団法人北海道医療団訪問看護ステーションたなごころ</v>
      </c>
      <c r="AE2178" s="146" t="s">
        <v>8934</v>
      </c>
      <c r="AF2178" s="134" t="s">
        <v>8935</v>
      </c>
      <c r="AG2178" s="134" t="str" cm="1">
        <f t="array" ref="AG2178">_xlfn.TEXTJOIN(",",TRUE,_xlfn._xlws.FILTER(市町村コード!$B$2:$B$186,ISNUMBER(SEARCH(市町村コード!$B$2:$B$186,K2178))))</f>
        <v>帯広市</v>
      </c>
      <c r="AH2178" s="134" t="s">
        <v>6718</v>
      </c>
      <c r="AI2178" s="134" t="str">
        <f t="shared" si="66"/>
        <v xml:space="preserve">
帯広市西五条南１６丁目２番３</v>
      </c>
      <c r="AJ2178" s="134" t="str">
        <f t="shared" si="67"/>
        <v>〒080－0015</v>
      </c>
      <c r="AK2178" s="134" t="s">
        <v>7454</v>
      </c>
      <c r="AO2178" s="142" t="s">
        <v>5921</v>
      </c>
      <c r="AP2178" s="134" t="str" cm="1">
        <f t="array" ref="AP2178:AV2178">_xlfn.TEXTSPLIT(AO2178,CHAR(10))</f>
        <v>( 訪看23 )第    561 号</v>
      </c>
      <c r="AQ2178" s="134" t="str">
        <v>( 訪看25 )第    647 号</v>
      </c>
      <c r="AR2178" s="134" t="str">
        <v>( 訪看34 )第    329 号</v>
      </c>
      <c r="AS2178" s="134" t="str">
        <v>( 訪看35 )第     64 号</v>
      </c>
      <c r="AT2178" s="134" t="str">
        <v>( 訪ベⅠ１ )第    202 号</v>
      </c>
      <c r="AU2178" s="134" t="str">
        <v>( 訪ベⅠ１注 )第    302 号</v>
      </c>
      <c r="AV2178" s="134" t="str">
        <v>( 訪看40 )第    318 号</v>
      </c>
      <c r="BM2178" s="134" t="s">
        <v>15100</v>
      </c>
      <c r="BN2178" s="134" t="s">
        <v>15101</v>
      </c>
      <c r="BO2178" s="134" t="s">
        <v>15102</v>
      </c>
      <c r="BP2178" s="134" t="s">
        <v>15103</v>
      </c>
      <c r="BQ2178" s="134" t="s">
        <v>15104</v>
      </c>
      <c r="BR2178" s="134" t="s">
        <v>15105</v>
      </c>
      <c r="BS2178" s="134" t="s">
        <v>15106</v>
      </c>
    </row>
    <row r="2179" spans="1:74" ht="45.95" customHeight="1" thickBot="1">
      <c r="A2179" s="133"/>
      <c r="B2179" s="184"/>
      <c r="C2179" s="140" t="s">
        <v>5923</v>
      </c>
      <c r="D2179" s="184"/>
      <c r="E2179" s="174" t="s">
        <v>5924</v>
      </c>
      <c r="F2179" s="174"/>
      <c r="G2179" s="184"/>
      <c r="H2179" s="175" t="s">
        <v>5925</v>
      </c>
      <c r="I2179" s="175"/>
      <c r="J2179" s="184"/>
      <c r="K2179" s="175" t="s">
        <v>5926</v>
      </c>
      <c r="L2179" s="175"/>
      <c r="M2179" s="184"/>
      <c r="N2179" s="182" t="s">
        <v>5927</v>
      </c>
      <c r="O2179" s="182"/>
      <c r="P2179" s="184"/>
      <c r="Q2179" s="141" t="s">
        <v>5928</v>
      </c>
      <c r="R2179" s="184"/>
      <c r="S2179" s="173" t="s">
        <v>5929</v>
      </c>
      <c r="T2179" s="173"/>
      <c r="U2179" s="173"/>
      <c r="V2179" s="173"/>
      <c r="W2179" s="184"/>
      <c r="X2179" s="133"/>
      <c r="Y2179" s="133"/>
      <c r="AB2179" s="134" t="s">
        <v>9896</v>
      </c>
      <c r="AC2179" s="146" t="str" cm="1">
        <f t="array" ref="AC2179:AD2179">_xlfn.TEXTSPLIT(H2179,CHAR(10))</f>
        <v>医療法人社団あすなろ会</v>
      </c>
      <c r="AD2179" s="146" t="str">
        <v>医療法人社団あすなろ会　帯広記念病院訪問看護ステーション</v>
      </c>
      <c r="AE2179" s="146" t="s">
        <v>7963</v>
      </c>
      <c r="AF2179" s="134" t="s">
        <v>8936</v>
      </c>
      <c r="AG2179" s="134" t="str" cm="1">
        <f t="array" ref="AG2179">_xlfn.TEXTJOIN(",",TRUE,_xlfn._xlws.FILTER(市町村コード!$B$2:$B$186,ISNUMBER(SEARCH(市町村コード!$B$2:$B$186,K2179))))</f>
        <v>帯広市</v>
      </c>
      <c r="AH2179" s="134" t="s">
        <v>6718</v>
      </c>
      <c r="AI2179" s="134" t="str">
        <f t="shared" si="66"/>
        <v xml:space="preserve">
帯広市川西町基線２８番地１</v>
      </c>
      <c r="AJ2179" s="134" t="str">
        <f t="shared" si="67"/>
        <v>〒089－1182</v>
      </c>
      <c r="AK2179" s="134" t="s">
        <v>7455</v>
      </c>
      <c r="AO2179" s="142" t="s">
        <v>5928</v>
      </c>
      <c r="AP2179" s="134" t="str" cm="1">
        <f t="array" ref="AP2179:AR2179">_xlfn.TEXTSPLIT(AO2179,CHAR(10))</f>
        <v>( 訪看24 )第    605 号</v>
      </c>
      <c r="AQ2179" s="134" t="str">
        <v>( 訪看25 )第    679 号</v>
      </c>
      <c r="AR2179" s="134" t="str">
        <v>( 訪看40 )第    319 号</v>
      </c>
      <c r="BM2179" s="134" t="s">
        <v>15107</v>
      </c>
      <c r="BN2179" s="134" t="s">
        <v>15108</v>
      </c>
      <c r="BO2179" s="134" t="s">
        <v>15109</v>
      </c>
    </row>
    <row r="2180" spans="1:74" ht="108" customHeight="1" thickBot="1">
      <c r="A2180" s="133"/>
      <c r="B2180" s="184"/>
      <c r="C2180" s="133"/>
      <c r="D2180" s="184"/>
      <c r="E2180" s="133"/>
      <c r="F2180" s="133"/>
      <c r="G2180" s="184"/>
      <c r="H2180" s="133"/>
      <c r="I2180" s="133"/>
      <c r="J2180" s="184"/>
      <c r="K2180" s="133"/>
      <c r="L2180" s="133"/>
      <c r="M2180" s="184"/>
      <c r="N2180" s="133"/>
      <c r="O2180" s="133"/>
      <c r="P2180" s="184"/>
      <c r="Q2180" s="133"/>
      <c r="R2180" s="184"/>
      <c r="S2180" s="133"/>
      <c r="T2180" s="133"/>
      <c r="U2180" s="133"/>
      <c r="V2180" s="133"/>
      <c r="W2180" s="184"/>
      <c r="X2180" s="133"/>
      <c r="Y2180" s="133"/>
      <c r="AB2180" s="134" t="s">
        <v>6911</v>
      </c>
      <c r="AC2180" s="146" t="e" cm="1">
        <f t="array" ref="AC2180">_xlfn.TEXTSPLIT(H2180,CHAR(10))</f>
        <v>#VALUE!</v>
      </c>
      <c r="AD2180" s="146"/>
      <c r="AE2180" s="146" t="e">
        <v>#VALUE!</v>
      </c>
      <c r="AG2180" s="134" t="e" cm="1" vm="1">
        <f t="array" ref="AG2180">_xlfn.TEXTJOIN(",",TRUE,_xlfn._xlws.FILTER(市町村コード!$B$2:$B$186,ISNUMBER(SEARCH(市町村コード!$B$2:$B$186,K2180))))</f>
        <v>#VALUE!</v>
      </c>
      <c r="AH2180" s="134" t="e" vm="1">
        <v>#VALUE!</v>
      </c>
      <c r="AI2180" s="134" t="str">
        <f t="shared" si="66"/>
        <v/>
      </c>
      <c r="AJ2180" s="134" t="str">
        <f t="shared" si="67"/>
        <v/>
      </c>
      <c r="AK2180" s="134" t="s">
        <v>6911</v>
      </c>
      <c r="AO2180" s="133"/>
      <c r="AP2180" s="134" t="e" cm="1">
        <f t="array" ref="AP2180">_xlfn.TEXTSPLIT(AO2180,CHAR(10))</f>
        <v>#VALUE!</v>
      </c>
      <c r="BM2180" s="134" t="e">
        <v>#VALUE!</v>
      </c>
    </row>
    <row r="2181" spans="1:74" ht="0.95" customHeight="1">
      <c r="A2181" s="133"/>
      <c r="B2181" s="183"/>
      <c r="C2181" s="183"/>
      <c r="D2181" s="183"/>
      <c r="E2181" s="183"/>
      <c r="F2181" s="183"/>
      <c r="G2181" s="183"/>
      <c r="H2181" s="183"/>
      <c r="I2181" s="183"/>
      <c r="J2181" s="183"/>
      <c r="K2181" s="183"/>
      <c r="L2181" s="183"/>
      <c r="M2181" s="183"/>
      <c r="N2181" s="183"/>
      <c r="O2181" s="183"/>
      <c r="P2181" s="183"/>
      <c r="Q2181" s="183"/>
      <c r="R2181" s="183"/>
      <c r="S2181" s="183"/>
      <c r="T2181" s="183"/>
      <c r="U2181" s="183"/>
      <c r="V2181" s="183"/>
      <c r="W2181" s="133"/>
      <c r="X2181" s="133"/>
      <c r="Y2181" s="133"/>
      <c r="AB2181" s="134" t="s">
        <v>6911</v>
      </c>
      <c r="AC2181" s="146" t="e" cm="1">
        <f t="array" ref="AC2181">_xlfn.TEXTSPLIT(H2181,CHAR(10))</f>
        <v>#VALUE!</v>
      </c>
      <c r="AD2181" s="146"/>
      <c r="AE2181" s="146" t="e">
        <v>#VALUE!</v>
      </c>
      <c r="AG2181" s="134" t="e" cm="1" vm="1">
        <f t="array" ref="AG2181">_xlfn.TEXTJOIN(",",TRUE,_xlfn._xlws.FILTER(市町村コード!$B$2:$B$186,ISNUMBER(SEARCH(市町村コード!$B$2:$B$186,K2181))))</f>
        <v>#VALUE!</v>
      </c>
      <c r="AH2181" s="134" t="e" vm="1">
        <v>#VALUE!</v>
      </c>
      <c r="AI2181" s="134" t="str">
        <f t="shared" si="66"/>
        <v/>
      </c>
      <c r="AJ2181" s="134" t="str">
        <f t="shared" si="67"/>
        <v/>
      </c>
      <c r="AK2181" s="134" t="s">
        <v>6911</v>
      </c>
      <c r="AP2181" s="134" t="e" cm="1">
        <f t="array" ref="AP2181">_xlfn.TEXTSPLIT(AO2181,CHAR(10))</f>
        <v>#VALUE!</v>
      </c>
      <c r="BM2181" s="134" t="e">
        <v>#VALUE!</v>
      </c>
    </row>
    <row r="2182" spans="1:74" ht="60" customHeight="1">
      <c r="A2182" s="133"/>
      <c r="B2182" s="133"/>
      <c r="C2182" s="133"/>
      <c r="D2182" s="133"/>
      <c r="E2182" s="133"/>
      <c r="F2182" s="133"/>
      <c r="G2182" s="133"/>
      <c r="H2182" s="133"/>
      <c r="I2182" s="133"/>
      <c r="J2182" s="133"/>
      <c r="K2182" s="133"/>
      <c r="L2182" s="133"/>
      <c r="M2182" s="133"/>
      <c r="N2182" s="133"/>
      <c r="O2182" s="133"/>
      <c r="P2182" s="133"/>
      <c r="Q2182" s="133"/>
      <c r="R2182" s="133"/>
      <c r="S2182" s="133"/>
      <c r="T2182" s="133"/>
      <c r="U2182" s="133"/>
      <c r="V2182" s="133"/>
      <c r="W2182" s="133"/>
      <c r="X2182" s="133"/>
      <c r="Y2182" s="133"/>
      <c r="AB2182" s="134" t="s">
        <v>6911</v>
      </c>
      <c r="AC2182" s="146" t="e" cm="1">
        <f t="array" ref="AC2182">_xlfn.TEXTSPLIT(H2182,CHAR(10))</f>
        <v>#VALUE!</v>
      </c>
      <c r="AD2182" s="146"/>
      <c r="AE2182" s="146" t="e">
        <v>#VALUE!</v>
      </c>
      <c r="AG2182" s="134" t="e" cm="1" vm="1">
        <f t="array" ref="AG2182">_xlfn.TEXTJOIN(",",TRUE,_xlfn._xlws.FILTER(市町村コード!$B$2:$B$186,ISNUMBER(SEARCH(市町村コード!$B$2:$B$186,K2182))))</f>
        <v>#VALUE!</v>
      </c>
      <c r="AH2182" s="134" t="e" vm="1">
        <v>#VALUE!</v>
      </c>
      <c r="AI2182" s="134" t="str">
        <f t="shared" si="66"/>
        <v/>
      </c>
      <c r="AJ2182" s="134" t="str">
        <f t="shared" si="67"/>
        <v/>
      </c>
      <c r="AK2182" s="134" t="s">
        <v>6911</v>
      </c>
      <c r="AO2182" s="133"/>
      <c r="AP2182" s="134" t="e" cm="1">
        <f t="array" ref="AP2182">_xlfn.TEXTSPLIT(AO2182,CHAR(10))</f>
        <v>#VALUE!</v>
      </c>
      <c r="BM2182" s="134" t="e">
        <v>#VALUE!</v>
      </c>
    </row>
    <row r="2183" spans="1:74" ht="12" customHeight="1">
      <c r="A2183" s="133"/>
      <c r="B2183" s="133"/>
      <c r="C2183" s="133"/>
      <c r="D2183" s="133"/>
      <c r="E2183" s="133"/>
      <c r="F2183" s="133"/>
      <c r="G2183" s="133"/>
      <c r="H2183" s="133"/>
      <c r="I2183" s="133"/>
      <c r="J2183" s="133"/>
      <c r="K2183" s="133"/>
      <c r="L2183" s="133"/>
      <c r="M2183" s="133"/>
      <c r="N2183" s="133"/>
      <c r="O2183" s="133"/>
      <c r="P2183" s="133"/>
      <c r="Q2183" s="133"/>
      <c r="R2183" s="133"/>
      <c r="S2183" s="133"/>
      <c r="T2183" s="133"/>
      <c r="U2183" s="133"/>
      <c r="V2183" s="133"/>
      <c r="W2183" s="133"/>
      <c r="X2183" s="133"/>
      <c r="Y2183" s="133"/>
      <c r="AB2183" s="134" t="s">
        <v>6911</v>
      </c>
      <c r="AC2183" s="146" t="e" cm="1">
        <f t="array" ref="AC2183">_xlfn.TEXTSPLIT(H2183,CHAR(10))</f>
        <v>#VALUE!</v>
      </c>
      <c r="AD2183" s="146"/>
      <c r="AE2183" s="146" t="e">
        <v>#VALUE!</v>
      </c>
      <c r="AG2183" s="134" t="e" cm="1" vm="1">
        <f t="array" ref="AG2183">_xlfn.TEXTJOIN(",",TRUE,_xlfn._xlws.FILTER(市町村コード!$B$2:$B$186,ISNUMBER(SEARCH(市町村コード!$B$2:$B$186,K2183))))</f>
        <v>#VALUE!</v>
      </c>
      <c r="AH2183" s="134" t="e" vm="1">
        <v>#VALUE!</v>
      </c>
      <c r="AI2183" s="134" t="str">
        <f t="shared" si="66"/>
        <v/>
      </c>
      <c r="AJ2183" s="134" t="str">
        <f t="shared" si="67"/>
        <v/>
      </c>
      <c r="AK2183" s="134" t="s">
        <v>6911</v>
      </c>
      <c r="AO2183" s="133"/>
      <c r="AP2183" s="134" t="e" cm="1">
        <f t="array" ref="AP2183">_xlfn.TEXTSPLIT(AO2183,CHAR(10))</f>
        <v>#VALUE!</v>
      </c>
      <c r="BM2183" s="134" t="e">
        <v>#VALUE!</v>
      </c>
    </row>
    <row r="2184" spans="1:74" ht="8.1" customHeight="1">
      <c r="A2184" s="133"/>
      <c r="B2184" s="133"/>
      <c r="C2184" s="133"/>
      <c r="D2184" s="133"/>
      <c r="E2184" s="133"/>
      <c r="F2184" s="133"/>
      <c r="G2184" s="133"/>
      <c r="H2184" s="133"/>
      <c r="I2184" s="178" t="s">
        <v>476</v>
      </c>
      <c r="J2184" s="178"/>
      <c r="K2184" s="178"/>
      <c r="L2184" s="133"/>
      <c r="M2184" s="133"/>
      <c r="N2184" s="133"/>
      <c r="O2184" s="133"/>
      <c r="P2184" s="133"/>
      <c r="Q2184" s="133"/>
      <c r="R2184" s="133"/>
      <c r="S2184" s="133"/>
      <c r="T2184" s="133"/>
      <c r="U2184" s="133"/>
      <c r="V2184" s="133"/>
      <c r="W2184" s="133"/>
      <c r="X2184" s="133"/>
      <c r="Y2184" s="133"/>
      <c r="AB2184" s="134" t="s">
        <v>6911</v>
      </c>
      <c r="AC2184" s="146" t="e" cm="1">
        <f t="array" ref="AC2184">_xlfn.TEXTSPLIT(H2184,CHAR(10))</f>
        <v>#VALUE!</v>
      </c>
      <c r="AD2184" s="146"/>
      <c r="AE2184" s="146" t="e">
        <v>#VALUE!</v>
      </c>
      <c r="AG2184" s="134" t="e" cm="1" vm="1">
        <f t="array" ref="AG2184">_xlfn.TEXTJOIN(",",TRUE,_xlfn._xlws.FILTER(市町村コード!$B$2:$B$186,ISNUMBER(SEARCH(市町村コード!$B$2:$B$186,K2184))))</f>
        <v>#VALUE!</v>
      </c>
      <c r="AH2184" s="134" t="e" vm="1">
        <v>#VALUE!</v>
      </c>
      <c r="AI2184" s="134" t="str">
        <f t="shared" si="66"/>
        <v/>
      </c>
      <c r="AJ2184" s="134" t="str">
        <f t="shared" si="67"/>
        <v/>
      </c>
      <c r="AK2184" s="134" t="s">
        <v>6911</v>
      </c>
      <c r="AO2184" s="133"/>
      <c r="AP2184" s="134" t="e" cm="1">
        <f t="array" ref="AP2184">_xlfn.TEXTSPLIT(AO2184,CHAR(10))</f>
        <v>#VALUE!</v>
      </c>
      <c r="BM2184" s="134" t="e">
        <v>#VALUE!</v>
      </c>
    </row>
    <row r="2185" spans="1:74" ht="12" customHeight="1">
      <c r="A2185" s="133"/>
      <c r="B2185" s="179"/>
      <c r="C2185" s="179"/>
      <c r="D2185" s="179"/>
      <c r="E2185" s="179"/>
      <c r="F2185" s="133"/>
      <c r="G2185" s="133"/>
      <c r="H2185" s="133"/>
      <c r="I2185" s="178"/>
      <c r="J2185" s="178"/>
      <c r="K2185" s="178"/>
      <c r="L2185" s="133"/>
      <c r="M2185" s="133"/>
      <c r="N2185" s="133"/>
      <c r="O2185" s="133"/>
      <c r="P2185" s="133"/>
      <c r="Q2185" s="133"/>
      <c r="R2185" s="133"/>
      <c r="S2185" s="133"/>
      <c r="T2185" s="133"/>
      <c r="U2185" s="133"/>
      <c r="V2185" s="133"/>
      <c r="W2185" s="133"/>
      <c r="X2185" s="133"/>
      <c r="Y2185" s="133"/>
      <c r="AB2185" s="134" t="s">
        <v>6911</v>
      </c>
      <c r="AC2185" s="146" t="e" cm="1">
        <f t="array" ref="AC2185">_xlfn.TEXTSPLIT(H2185,CHAR(10))</f>
        <v>#VALUE!</v>
      </c>
      <c r="AD2185" s="146"/>
      <c r="AE2185" s="146" t="e">
        <v>#VALUE!</v>
      </c>
      <c r="AG2185" s="134" t="e" cm="1" vm="1">
        <f t="array" ref="AG2185">_xlfn.TEXTJOIN(",",TRUE,_xlfn._xlws.FILTER(市町村コード!$B$2:$B$186,ISNUMBER(SEARCH(市町村コード!$B$2:$B$186,K2185))))</f>
        <v>#VALUE!</v>
      </c>
      <c r="AH2185" s="134" t="e" vm="1">
        <v>#VALUE!</v>
      </c>
      <c r="AI2185" s="134" t="str">
        <f t="shared" ref="AI2185:AI2248" si="68">MID(K2185,10,300)</f>
        <v/>
      </c>
      <c r="AJ2185" s="134" t="str">
        <f t="shared" ref="AJ2185:AJ2248" si="69">LEFT(K2185,9)</f>
        <v/>
      </c>
      <c r="AK2185" s="134" t="s">
        <v>6911</v>
      </c>
      <c r="AO2185" s="133"/>
      <c r="AP2185" s="134" t="e" cm="1">
        <f t="array" ref="AP2185">_xlfn.TEXTSPLIT(AO2185,CHAR(10))</f>
        <v>#VALUE!</v>
      </c>
      <c r="BM2185" s="134" t="e">
        <v>#VALUE!</v>
      </c>
    </row>
    <row r="2186" spans="1:74" ht="14.1" customHeight="1">
      <c r="A2186" s="133"/>
      <c r="B2186" s="133"/>
      <c r="C2186" s="180" t="s">
        <v>477</v>
      </c>
      <c r="D2186" s="180"/>
      <c r="E2186" s="180"/>
      <c r="F2186" s="180"/>
      <c r="G2186" s="180"/>
      <c r="H2186" s="180"/>
      <c r="I2186" s="180"/>
      <c r="J2186" s="180"/>
      <c r="K2186" s="180"/>
      <c r="L2186" s="133"/>
      <c r="M2186" s="133"/>
      <c r="N2186" s="133"/>
      <c r="O2186" s="181" t="s">
        <v>478</v>
      </c>
      <c r="P2186" s="181"/>
      <c r="Q2186" s="181"/>
      <c r="R2186" s="181"/>
      <c r="S2186" s="181"/>
      <c r="T2186" s="135" t="s">
        <v>1453</v>
      </c>
      <c r="U2186" s="136" t="s">
        <v>480</v>
      </c>
      <c r="V2186" s="133"/>
      <c r="W2186" s="133"/>
      <c r="X2186" s="133"/>
      <c r="Y2186" s="133"/>
      <c r="AB2186" s="134" t="s">
        <v>6911</v>
      </c>
      <c r="AC2186" s="146" t="e" cm="1">
        <f t="array" ref="AC2186">_xlfn.TEXTSPLIT(H2186,CHAR(10))</f>
        <v>#VALUE!</v>
      </c>
      <c r="AD2186" s="146"/>
      <c r="AE2186" s="146" t="e">
        <v>#VALUE!</v>
      </c>
      <c r="AG2186" s="134" t="e" cm="1" vm="1">
        <f t="array" ref="AG2186">_xlfn.TEXTJOIN(",",TRUE,_xlfn._xlws.FILTER(市町村コード!$B$2:$B$186,ISNUMBER(SEARCH(市町村コード!$B$2:$B$186,K2186))))</f>
        <v>#VALUE!</v>
      </c>
      <c r="AH2186" s="134" t="e" vm="1">
        <v>#VALUE!</v>
      </c>
      <c r="AI2186" s="134" t="str">
        <f t="shared" si="68"/>
        <v/>
      </c>
      <c r="AJ2186" s="134" t="str">
        <f t="shared" si="69"/>
        <v/>
      </c>
      <c r="AK2186" s="134" t="s">
        <v>6911</v>
      </c>
      <c r="AP2186" s="134" t="e" cm="1">
        <f t="array" ref="AP2186">_xlfn.TEXTSPLIT(AO2186,CHAR(10))</f>
        <v>#VALUE!</v>
      </c>
      <c r="BM2186" s="134" t="e">
        <v>#VALUE!</v>
      </c>
    </row>
    <row r="2187" spans="1:74" ht="0.95" customHeight="1" thickBot="1">
      <c r="A2187" s="133"/>
      <c r="B2187" s="133"/>
      <c r="C2187" s="133"/>
      <c r="D2187" s="133"/>
      <c r="E2187" s="133"/>
      <c r="F2187" s="133"/>
      <c r="G2187" s="133"/>
      <c r="H2187" s="133"/>
      <c r="I2187" s="133"/>
      <c r="J2187" s="133"/>
      <c r="K2187" s="133"/>
      <c r="L2187" s="133"/>
      <c r="M2187" s="133"/>
      <c r="N2187" s="133"/>
      <c r="O2187" s="133"/>
      <c r="P2187" s="133"/>
      <c r="Q2187" s="133"/>
      <c r="R2187" s="133"/>
      <c r="S2187" s="133"/>
      <c r="T2187" s="133"/>
      <c r="U2187" s="133"/>
      <c r="V2187" s="133"/>
      <c r="W2187" s="133"/>
      <c r="X2187" s="133"/>
      <c r="Y2187" s="133"/>
      <c r="AB2187" s="134" t="s">
        <v>6911</v>
      </c>
      <c r="AC2187" s="146" t="e" cm="1">
        <f t="array" ref="AC2187">_xlfn.TEXTSPLIT(H2187,CHAR(10))</f>
        <v>#VALUE!</v>
      </c>
      <c r="AD2187" s="146"/>
      <c r="AE2187" s="146" t="e">
        <v>#VALUE!</v>
      </c>
      <c r="AG2187" s="134" t="e" cm="1" vm="1">
        <f t="array" ref="AG2187">_xlfn.TEXTJOIN(",",TRUE,_xlfn._xlws.FILTER(市町村コード!$B$2:$B$186,ISNUMBER(SEARCH(市町村コード!$B$2:$B$186,K2187))))</f>
        <v>#VALUE!</v>
      </c>
      <c r="AH2187" s="134" t="e" vm="1">
        <v>#VALUE!</v>
      </c>
      <c r="AI2187" s="134" t="str">
        <f t="shared" si="68"/>
        <v/>
      </c>
      <c r="AJ2187" s="134" t="str">
        <f t="shared" si="69"/>
        <v/>
      </c>
      <c r="AK2187" s="134" t="s">
        <v>6911</v>
      </c>
      <c r="AO2187" s="133"/>
      <c r="AP2187" s="134" t="e" cm="1">
        <f t="array" ref="AP2187">_xlfn.TEXTSPLIT(AO2187,CHAR(10))</f>
        <v>#VALUE!</v>
      </c>
      <c r="BM2187" s="134" t="e">
        <v>#VALUE!</v>
      </c>
    </row>
    <row r="2188" spans="1:74" ht="0.95" customHeight="1">
      <c r="A2188" s="133"/>
      <c r="B2188" s="176"/>
      <c r="C2188" s="176"/>
      <c r="D2188" s="176"/>
      <c r="E2188" s="176"/>
      <c r="F2188" s="176"/>
      <c r="G2188" s="176"/>
      <c r="H2188" s="176"/>
      <c r="I2188" s="176"/>
      <c r="J2188" s="176"/>
      <c r="K2188" s="176"/>
      <c r="L2188" s="176"/>
      <c r="M2188" s="176"/>
      <c r="N2188" s="176"/>
      <c r="O2188" s="176"/>
      <c r="P2188" s="176"/>
      <c r="Q2188" s="176"/>
      <c r="R2188" s="176"/>
      <c r="S2188" s="176"/>
      <c r="T2188" s="176"/>
      <c r="U2188" s="176"/>
      <c r="V2188" s="176"/>
      <c r="W2188" s="176"/>
      <c r="X2188" s="133"/>
      <c r="Y2188" s="133"/>
      <c r="AB2188" s="134" t="s">
        <v>6911</v>
      </c>
      <c r="AC2188" s="146" t="e" cm="1">
        <f t="array" ref="AC2188">_xlfn.TEXTSPLIT(H2188,CHAR(10))</f>
        <v>#VALUE!</v>
      </c>
      <c r="AD2188" s="146"/>
      <c r="AE2188" s="146" t="e">
        <v>#VALUE!</v>
      </c>
      <c r="AG2188" s="134" t="e" cm="1" vm="1">
        <f t="array" ref="AG2188">_xlfn.TEXTJOIN(",",TRUE,_xlfn._xlws.FILTER(市町村コード!$B$2:$B$186,ISNUMBER(SEARCH(市町村コード!$B$2:$B$186,K2188))))</f>
        <v>#VALUE!</v>
      </c>
      <c r="AH2188" s="134" t="e" vm="1">
        <v>#VALUE!</v>
      </c>
      <c r="AI2188" s="134" t="str">
        <f t="shared" si="68"/>
        <v/>
      </c>
      <c r="AJ2188" s="134" t="str">
        <f t="shared" si="69"/>
        <v/>
      </c>
      <c r="AK2188" s="134" t="s">
        <v>6911</v>
      </c>
      <c r="AP2188" s="134" t="e" cm="1">
        <f t="array" ref="AP2188">_xlfn.TEXTSPLIT(AO2188,CHAR(10))</f>
        <v>#VALUE!</v>
      </c>
      <c r="BM2188" s="134" t="e">
        <v>#VALUE!</v>
      </c>
    </row>
    <row r="2189" spans="1:74" ht="15.95" customHeight="1" thickBot="1">
      <c r="A2189" s="133"/>
      <c r="B2189" s="137"/>
      <c r="C2189" s="138" t="s">
        <v>481</v>
      </c>
      <c r="D2189" s="137"/>
      <c r="E2189" s="177" t="s">
        <v>482</v>
      </c>
      <c r="F2189" s="177"/>
      <c r="G2189" s="137"/>
      <c r="H2189" s="177" t="s">
        <v>483</v>
      </c>
      <c r="I2189" s="177"/>
      <c r="J2189" s="137"/>
      <c r="K2189" s="177" t="s">
        <v>484</v>
      </c>
      <c r="L2189" s="177"/>
      <c r="M2189" s="137"/>
      <c r="N2189" s="177" t="s">
        <v>485</v>
      </c>
      <c r="O2189" s="177"/>
      <c r="P2189" s="137"/>
      <c r="Q2189" s="139" t="s">
        <v>486</v>
      </c>
      <c r="R2189" s="137"/>
      <c r="S2189" s="177" t="s">
        <v>487</v>
      </c>
      <c r="T2189" s="177"/>
      <c r="U2189" s="177"/>
      <c r="V2189" s="177"/>
      <c r="W2189" s="137"/>
      <c r="X2189" s="133"/>
      <c r="Y2189" s="133"/>
      <c r="AB2189" s="134" t="s">
        <v>482</v>
      </c>
      <c r="AC2189" s="146" t="str" cm="1">
        <f t="array" ref="AC2189">_xlfn.TEXTSPLIT(H2189,CHAR(10))</f>
        <v>事業者名/事業所名</v>
      </c>
      <c r="AD2189" s="146"/>
      <c r="AE2189" s="146" t="s">
        <v>483</v>
      </c>
      <c r="AG2189" s="134" t="e" cm="1" vm="1">
        <f t="array" ref="AG2189">_xlfn.TEXTJOIN(",",TRUE,_xlfn._xlws.FILTER(市町村コード!$B$2:$B$186,ISNUMBER(SEARCH(市町村コード!$B$2:$B$186,K2189))))</f>
        <v>#VALUE!</v>
      </c>
      <c r="AH2189" s="134" t="e" vm="1">
        <v>#VALUE!</v>
      </c>
      <c r="AI2189" s="134" t="str">
        <f t="shared" si="68"/>
        <v/>
      </c>
      <c r="AJ2189" s="134" t="str">
        <f t="shared" si="69"/>
        <v>事業所所在地</v>
      </c>
      <c r="AK2189" s="134" t="s">
        <v>484</v>
      </c>
      <c r="AO2189" s="139" t="s">
        <v>486</v>
      </c>
      <c r="AP2189" s="134" t="str" cm="1">
        <f t="array" ref="AP2189">_xlfn.TEXTSPLIT(AO2189,CHAR(10))</f>
        <v>受理番号</v>
      </c>
      <c r="BM2189" s="134" t="s">
        <v>486</v>
      </c>
    </row>
    <row r="2190" spans="1:74" ht="111" customHeight="1" thickBot="1">
      <c r="A2190" s="133"/>
      <c r="B2190" s="184"/>
      <c r="C2190" s="140" t="s">
        <v>5930</v>
      </c>
      <c r="D2190" s="184"/>
      <c r="E2190" s="174" t="s">
        <v>5931</v>
      </c>
      <c r="F2190" s="174"/>
      <c r="G2190" s="184"/>
      <c r="H2190" s="175" t="s">
        <v>5932</v>
      </c>
      <c r="I2190" s="175"/>
      <c r="J2190" s="184"/>
      <c r="K2190" s="175" t="s">
        <v>5933</v>
      </c>
      <c r="L2190" s="175"/>
      <c r="M2190" s="184"/>
      <c r="N2190" s="182" t="s">
        <v>5934</v>
      </c>
      <c r="O2190" s="182"/>
      <c r="P2190" s="184"/>
      <c r="Q2190" s="141" t="s">
        <v>5935</v>
      </c>
      <c r="R2190" s="184"/>
      <c r="S2190" s="173" t="s">
        <v>5936</v>
      </c>
      <c r="T2190" s="173"/>
      <c r="U2190" s="173"/>
      <c r="V2190" s="173"/>
      <c r="W2190" s="184"/>
      <c r="X2190" s="133"/>
      <c r="Y2190" s="133"/>
      <c r="AB2190" s="134" t="s">
        <v>9897</v>
      </c>
      <c r="AC2190" s="146" t="str" cm="1">
        <f t="array" ref="AC2190:AD2190">_xlfn.TEXTSPLIT(H2190,CHAR(10))</f>
        <v>株式会社ライフデザイン</v>
      </c>
      <c r="AD2190" s="146" t="str">
        <v>ライフデザイン帯広　訪問看護</v>
      </c>
      <c r="AE2190" s="146" t="s">
        <v>7627</v>
      </c>
      <c r="AF2190" s="134" t="s">
        <v>8937</v>
      </c>
      <c r="AG2190" s="134" t="str" cm="1">
        <f t="array" ref="AG2190">_xlfn.TEXTJOIN(",",TRUE,_xlfn._xlws.FILTER(市町村コード!$B$2:$B$186,ISNUMBER(SEARCH(市町村コード!$B$2:$B$186,K2190))))</f>
        <v>帯広市</v>
      </c>
      <c r="AH2190" s="134" t="s">
        <v>6718</v>
      </c>
      <c r="AI2190" s="134" t="str">
        <f t="shared" si="68"/>
        <v xml:space="preserve">
帯広市西五条南３２丁目１９－１</v>
      </c>
      <c r="AJ2190" s="134" t="str">
        <f t="shared" si="69"/>
        <v>〒080－0015</v>
      </c>
      <c r="AK2190" s="134" t="s">
        <v>7454</v>
      </c>
      <c r="AO2190" s="142" t="s">
        <v>5935</v>
      </c>
      <c r="AP2190" s="134" t="str" cm="1">
        <f t="array" ref="AP2190:AY2190">_xlfn.TEXTSPLIT(AO2190,CHAR(10))</f>
        <v>( 訪看10 )第    461 号</v>
      </c>
      <c r="AQ2190" s="134" t="str">
        <v>( 訪看23 )第   1038 号</v>
      </c>
      <c r="AR2190" s="134" t="str">
        <v>( 訪看24 )第    635 号</v>
      </c>
      <c r="AS2190" s="134" t="str">
        <v>( 訪看25 )第    709 号</v>
      </c>
      <c r="AT2190" s="134" t="str">
        <v>( 訪看27 )第    221 号</v>
      </c>
      <c r="AU2190" s="134" t="str">
        <v>( 訪看28 )第    141 号</v>
      </c>
      <c r="AV2190" s="134" t="str">
        <v>( 訪看36 )第     21 号</v>
      </c>
      <c r="AW2190" s="134" t="str">
        <v>( 訪ベⅠ１ )第    204 号</v>
      </c>
      <c r="AX2190" s="134" t="str">
        <v>( 訪ベⅠ１注 )第    264 号</v>
      </c>
      <c r="AY2190" s="134" t="str">
        <v>( 訪看41 )第     96 号</v>
      </c>
      <c r="BM2190" s="134" t="s">
        <v>15110</v>
      </c>
      <c r="BN2190" s="134" t="s">
        <v>15111</v>
      </c>
      <c r="BO2190" s="134" t="s">
        <v>15112</v>
      </c>
      <c r="BP2190" s="134" t="s">
        <v>15113</v>
      </c>
      <c r="BQ2190" s="134" t="s">
        <v>15114</v>
      </c>
      <c r="BR2190" s="134" t="s">
        <v>15115</v>
      </c>
      <c r="BS2190" s="134" t="s">
        <v>15116</v>
      </c>
      <c r="BT2190" s="134" t="s">
        <v>15117</v>
      </c>
      <c r="BU2190" s="134" t="s">
        <v>15118</v>
      </c>
      <c r="BV2190" s="134" t="s">
        <v>15119</v>
      </c>
    </row>
    <row r="2191" spans="1:74" ht="57" customHeight="1" thickBot="1">
      <c r="A2191" s="133"/>
      <c r="B2191" s="184"/>
      <c r="C2191" s="140" t="s">
        <v>5937</v>
      </c>
      <c r="D2191" s="184"/>
      <c r="E2191" s="174" t="s">
        <v>5938</v>
      </c>
      <c r="F2191" s="174"/>
      <c r="G2191" s="184"/>
      <c r="H2191" s="175" t="s">
        <v>5939</v>
      </c>
      <c r="I2191" s="175"/>
      <c r="J2191" s="184"/>
      <c r="K2191" s="175" t="s">
        <v>5940</v>
      </c>
      <c r="L2191" s="175"/>
      <c r="M2191" s="184"/>
      <c r="N2191" s="182" t="s">
        <v>5941</v>
      </c>
      <c r="O2191" s="182"/>
      <c r="P2191" s="184"/>
      <c r="Q2191" s="141" t="s">
        <v>5942</v>
      </c>
      <c r="R2191" s="184"/>
      <c r="S2191" s="173" t="s">
        <v>5943</v>
      </c>
      <c r="T2191" s="173"/>
      <c r="U2191" s="173"/>
      <c r="V2191" s="173"/>
      <c r="W2191" s="184"/>
      <c r="X2191" s="133"/>
      <c r="Y2191" s="133"/>
      <c r="AB2191" s="134" t="s">
        <v>9898</v>
      </c>
      <c r="AC2191" s="146" t="str" cm="1">
        <f t="array" ref="AC2191:AD2191">_xlfn.TEXTSPLIT(H2191,CHAR(10))</f>
        <v>株式会社ＳＡＫＵＮＡ</v>
      </c>
      <c r="AD2191" s="146" t="str">
        <v>訪問看護ステーションはぴふる</v>
      </c>
      <c r="AE2191" s="146" t="s">
        <v>8938</v>
      </c>
      <c r="AF2191" s="134" t="s">
        <v>8939</v>
      </c>
      <c r="AG2191" s="134" t="str" cm="1">
        <f t="array" ref="AG2191">_xlfn.TEXTJOIN(",",TRUE,_xlfn._xlws.FILTER(市町村コード!$B$2:$B$186,ISNUMBER(SEARCH(市町村コード!$B$2:$B$186,K2191))))</f>
        <v>帯広市</v>
      </c>
      <c r="AH2191" s="134" t="s">
        <v>6718</v>
      </c>
      <c r="AI2191" s="134" t="str">
        <f t="shared" si="68"/>
        <v xml:space="preserve">
帯広市西六条南６丁目３番地３ソネビル４階</v>
      </c>
      <c r="AJ2191" s="134" t="str">
        <f t="shared" si="69"/>
        <v>〒080－0016</v>
      </c>
      <c r="AK2191" s="134" t="s">
        <v>7456</v>
      </c>
      <c r="AO2191" s="142" t="s">
        <v>5942</v>
      </c>
      <c r="AP2191" s="134" t="str" cm="1">
        <f t="array" ref="AP2191:AU2191">_xlfn.TEXTSPLIT(AO2191,CHAR(10))</f>
        <v>( 訪看10 )第    520 号</v>
      </c>
      <c r="AQ2191" s="134" t="str">
        <v>( 訪看24 )第    787 号</v>
      </c>
      <c r="AR2191" s="134" t="str">
        <v>( 訪看25 )第    861 号</v>
      </c>
      <c r="AS2191" s="134" t="str">
        <v>( 訪看27 )第    249 号</v>
      </c>
      <c r="AT2191" s="134" t="str">
        <v>( 訪看28 )第    158 号</v>
      </c>
      <c r="AU2191" s="134" t="str">
        <v>( 訪看41 )第    305 号</v>
      </c>
      <c r="BM2191" s="134" t="s">
        <v>15120</v>
      </c>
      <c r="BN2191" s="134" t="s">
        <v>15121</v>
      </c>
      <c r="BO2191" s="134" t="s">
        <v>15122</v>
      </c>
      <c r="BP2191" s="134" t="s">
        <v>15123</v>
      </c>
      <c r="BQ2191" s="134" t="s">
        <v>15124</v>
      </c>
      <c r="BR2191" s="134" t="s">
        <v>15125</v>
      </c>
    </row>
    <row r="2192" spans="1:74" ht="111" customHeight="1" thickBot="1">
      <c r="A2192" s="133"/>
      <c r="B2192" s="184"/>
      <c r="C2192" s="140" t="s">
        <v>5944</v>
      </c>
      <c r="D2192" s="184"/>
      <c r="E2192" s="174" t="s">
        <v>5945</v>
      </c>
      <c r="F2192" s="174"/>
      <c r="G2192" s="184"/>
      <c r="H2192" s="175" t="s">
        <v>5946</v>
      </c>
      <c r="I2192" s="175"/>
      <c r="J2192" s="184"/>
      <c r="K2192" s="175" t="s">
        <v>5947</v>
      </c>
      <c r="L2192" s="175"/>
      <c r="M2192" s="184"/>
      <c r="N2192" s="182" t="s">
        <v>5948</v>
      </c>
      <c r="O2192" s="182"/>
      <c r="P2192" s="184"/>
      <c r="Q2192" s="141" t="s">
        <v>5949</v>
      </c>
      <c r="R2192" s="184"/>
      <c r="S2192" s="173" t="s">
        <v>5950</v>
      </c>
      <c r="T2192" s="173"/>
      <c r="U2192" s="173"/>
      <c r="V2192" s="173"/>
      <c r="W2192" s="184"/>
      <c r="X2192" s="133"/>
      <c r="Y2192" s="133"/>
      <c r="AB2192" s="134" t="s">
        <v>9899</v>
      </c>
      <c r="AC2192" s="146" t="str" cm="1">
        <f t="array" ref="AC2192:AD2192">_xlfn.TEXTSPLIT(H2192,CHAR(10))</f>
        <v>株式会社エニシグループ</v>
      </c>
      <c r="AD2192" s="146" t="str">
        <v>訪問看護ステーションリバシィ</v>
      </c>
      <c r="AE2192" s="146" t="s">
        <v>8940</v>
      </c>
      <c r="AF2192" s="134" t="s">
        <v>8941</v>
      </c>
      <c r="AG2192" s="134" t="str" cm="1">
        <f t="array" ref="AG2192">_xlfn.TEXTJOIN(",",TRUE,_xlfn._xlws.FILTER(市町村コード!$B$2:$B$186,ISNUMBER(SEARCH(市町村コード!$B$2:$B$186,K2192))))</f>
        <v>帯広市</v>
      </c>
      <c r="AH2192" s="134" t="s">
        <v>6718</v>
      </c>
      <c r="AI2192" s="134" t="str">
        <f t="shared" si="68"/>
        <v xml:space="preserve">
帯広市柏林台中町二丁目２番地３シャルム壱番館３０５号</v>
      </c>
      <c r="AJ2192" s="134" t="str">
        <f t="shared" si="69"/>
        <v>〒080－0057</v>
      </c>
      <c r="AK2192" s="134" t="s">
        <v>7457</v>
      </c>
      <c r="AO2192" s="142" t="s">
        <v>5949</v>
      </c>
      <c r="AP2192" s="134" t="str" cm="1">
        <f t="array" ref="AP2192:AY2192">_xlfn.TEXTSPLIT(AO2192,CHAR(10))</f>
        <v>( 訪看10 )第    633 号</v>
      </c>
      <c r="AQ2192" s="134" t="str">
        <v>( 訪看23 )第    991 号</v>
      </c>
      <c r="AR2192" s="134" t="str">
        <v>( 訪看24 )第    937 号</v>
      </c>
      <c r="AS2192" s="134" t="str">
        <v>( 訪看25 )第   1012 号</v>
      </c>
      <c r="AT2192" s="134" t="str">
        <v>( 訪看27 )第    331 号</v>
      </c>
      <c r="AU2192" s="134" t="str">
        <v>( 訪看28 )第    221 号</v>
      </c>
      <c r="AV2192" s="134" t="str">
        <v>( 訪看機４ )第      7 号</v>
      </c>
      <c r="AW2192" s="134" t="str">
        <v>( 訪看34 )第    430 号</v>
      </c>
      <c r="AX2192" s="134" t="str">
        <v>( 訪ベⅠ１ )第    478 号</v>
      </c>
      <c r="AY2192" s="134" t="str">
        <v>( 訪看41 )第    121 号</v>
      </c>
      <c r="BM2192" s="134" t="s">
        <v>15126</v>
      </c>
      <c r="BN2192" s="134" t="s">
        <v>15127</v>
      </c>
      <c r="BO2192" s="134" t="s">
        <v>15128</v>
      </c>
      <c r="BP2192" s="134" t="s">
        <v>15129</v>
      </c>
      <c r="BQ2192" s="134" t="s">
        <v>15130</v>
      </c>
      <c r="BR2192" s="134" t="s">
        <v>15131</v>
      </c>
      <c r="BS2192" s="134" t="s">
        <v>15132</v>
      </c>
      <c r="BT2192" s="134" t="s">
        <v>15133</v>
      </c>
      <c r="BU2192" s="134" t="s">
        <v>15134</v>
      </c>
      <c r="BV2192" s="134" t="s">
        <v>15135</v>
      </c>
    </row>
    <row r="2193" spans="1:73" ht="93" customHeight="1" thickBot="1">
      <c r="A2193" s="133"/>
      <c r="B2193" s="184"/>
      <c r="C2193" s="140" t="s">
        <v>5951</v>
      </c>
      <c r="D2193" s="184"/>
      <c r="E2193" s="174" t="s">
        <v>5952</v>
      </c>
      <c r="F2193" s="174"/>
      <c r="G2193" s="184"/>
      <c r="H2193" s="175" t="s">
        <v>5953</v>
      </c>
      <c r="I2193" s="175"/>
      <c r="J2193" s="184"/>
      <c r="K2193" s="175" t="s">
        <v>5954</v>
      </c>
      <c r="L2193" s="175"/>
      <c r="M2193" s="184"/>
      <c r="N2193" s="182" t="s">
        <v>5955</v>
      </c>
      <c r="O2193" s="182"/>
      <c r="P2193" s="184"/>
      <c r="Q2193" s="141" t="s">
        <v>5956</v>
      </c>
      <c r="R2193" s="184"/>
      <c r="S2193" s="173" t="s">
        <v>5957</v>
      </c>
      <c r="T2193" s="173"/>
      <c r="U2193" s="173"/>
      <c r="V2193" s="173"/>
      <c r="W2193" s="184"/>
      <c r="X2193" s="133"/>
      <c r="Y2193" s="133"/>
      <c r="AB2193" s="134" t="s">
        <v>9900</v>
      </c>
      <c r="AC2193" s="146" t="str" cm="1">
        <f t="array" ref="AC2193:AD2193">_xlfn.TEXTSPLIT(H2193,CHAR(10))</f>
        <v>株式会社Ｌａｍｂｄａ　Ｉｎｎｏｖａｔｉｏｎ</v>
      </c>
      <c r="AD2193" s="146" t="str">
        <v>訪問看護ステーション咲～えみ～</v>
      </c>
      <c r="AE2193" s="146" t="s">
        <v>8942</v>
      </c>
      <c r="AF2193" s="134" t="s">
        <v>8943</v>
      </c>
      <c r="AG2193" s="134" t="str" cm="1">
        <f t="array" ref="AG2193">_xlfn.TEXTJOIN(",",TRUE,_xlfn._xlws.FILTER(市町村コード!$B$2:$B$186,ISNUMBER(SEARCH(市町村コード!$B$2:$B$186,K2193))))</f>
        <v>帯広市</v>
      </c>
      <c r="AH2193" s="134" t="s">
        <v>6718</v>
      </c>
      <c r="AI2193" s="134" t="str">
        <f t="shared" si="68"/>
        <v xml:space="preserve">
帯広市西二条南６丁目１番地４ポトスビル　８０２</v>
      </c>
      <c r="AJ2193" s="134" t="str">
        <f t="shared" si="69"/>
        <v>〒080－0012</v>
      </c>
      <c r="AK2193" s="134" t="s">
        <v>7458</v>
      </c>
      <c r="AO2193" s="142" t="s">
        <v>5956</v>
      </c>
      <c r="AP2193" s="134" t="str" cm="1">
        <f t="array" ref="AP2193:AX2193">_xlfn.TEXTSPLIT(AO2193,CHAR(10))</f>
        <v>( 訪看10 )第    696 号</v>
      </c>
      <c r="AQ2193" s="134" t="str">
        <v>( 訪看23 )第   1009 号</v>
      </c>
      <c r="AR2193" s="134" t="str">
        <v>( 訪看25 )第   1045 号</v>
      </c>
      <c r="AS2193" s="134" t="str">
        <v>( 訪看27 )第    392 号</v>
      </c>
      <c r="AT2193" s="134" t="str">
        <v>( 訪看28 )第    260 号</v>
      </c>
      <c r="AU2193" s="134" t="str">
        <v>( 訪看34 )第    423 号</v>
      </c>
      <c r="AV2193" s="134" t="str">
        <v>( 訪看35 )第     61 号</v>
      </c>
      <c r="AW2193" s="134" t="str">
        <v>( 訪ベⅠ１ )第    426 号</v>
      </c>
      <c r="AX2193" s="134" t="str">
        <v>( 訪看41 )第    120 号</v>
      </c>
      <c r="BM2193" s="134" t="s">
        <v>15136</v>
      </c>
      <c r="BN2193" s="134" t="s">
        <v>15137</v>
      </c>
      <c r="BO2193" s="134" t="s">
        <v>15138</v>
      </c>
      <c r="BP2193" s="134" t="s">
        <v>15139</v>
      </c>
      <c r="BQ2193" s="134" t="s">
        <v>15140</v>
      </c>
      <c r="BR2193" s="134" t="s">
        <v>15141</v>
      </c>
      <c r="BS2193" s="134" t="s">
        <v>15142</v>
      </c>
      <c r="BT2193" s="134" t="s">
        <v>15143</v>
      </c>
      <c r="BU2193" s="134" t="s">
        <v>15144</v>
      </c>
    </row>
    <row r="2194" spans="1:73" ht="75" customHeight="1" thickBot="1">
      <c r="A2194" s="133"/>
      <c r="B2194" s="184"/>
      <c r="C2194" s="140" t="s">
        <v>5958</v>
      </c>
      <c r="D2194" s="184"/>
      <c r="E2194" s="174" t="s">
        <v>5959</v>
      </c>
      <c r="F2194" s="174"/>
      <c r="G2194" s="184"/>
      <c r="H2194" s="175" t="s">
        <v>5960</v>
      </c>
      <c r="I2194" s="175"/>
      <c r="J2194" s="184"/>
      <c r="K2194" s="175" t="s">
        <v>5961</v>
      </c>
      <c r="L2194" s="175"/>
      <c r="M2194" s="184"/>
      <c r="N2194" s="182" t="s">
        <v>5962</v>
      </c>
      <c r="O2194" s="182"/>
      <c r="P2194" s="184"/>
      <c r="Q2194" s="141" t="s">
        <v>5963</v>
      </c>
      <c r="R2194" s="184"/>
      <c r="S2194" s="173" t="s">
        <v>5964</v>
      </c>
      <c r="T2194" s="173"/>
      <c r="U2194" s="173"/>
      <c r="V2194" s="173"/>
      <c r="W2194" s="184"/>
      <c r="X2194" s="133"/>
      <c r="Y2194" s="133"/>
      <c r="AB2194" s="134" t="s">
        <v>9901</v>
      </c>
      <c r="AC2194" s="146" t="str" cm="1">
        <f t="array" ref="AC2194:AD2194">_xlfn.TEXTSPLIT(H2194,CHAR(10))</f>
        <v>株式会社ｓ－ｅｄｇｅ</v>
      </c>
      <c r="AD2194" s="146" t="str">
        <v>ＳＯＩＮ訪問看護ステーション帯広</v>
      </c>
      <c r="AE2194" s="146" t="s">
        <v>7812</v>
      </c>
      <c r="AF2194" s="134" t="s">
        <v>8944</v>
      </c>
      <c r="AG2194" s="134" t="str" cm="1">
        <f t="array" ref="AG2194">_xlfn.TEXTJOIN(",",TRUE,_xlfn._xlws.FILTER(市町村コード!$B$2:$B$186,ISNUMBER(SEARCH(市町村コード!$B$2:$B$186,K2194))))</f>
        <v>帯広市</v>
      </c>
      <c r="AH2194" s="134" t="s">
        <v>6718</v>
      </c>
      <c r="AI2194" s="134" t="str">
        <f t="shared" si="68"/>
        <v xml:space="preserve">
帯広市西二十条南２丁目１２－９</v>
      </c>
      <c r="AJ2194" s="134" t="str">
        <f t="shared" si="69"/>
        <v>〒080－2470</v>
      </c>
      <c r="AK2194" s="134" t="s">
        <v>7459</v>
      </c>
      <c r="AO2194" s="142" t="s">
        <v>5963</v>
      </c>
      <c r="AP2194" s="134" t="str" cm="1">
        <f t="array" ref="AP2194:AV2194">_xlfn.TEXTSPLIT(AO2194,CHAR(10))</f>
        <v>( 訪看23 )第   1161 号</v>
      </c>
      <c r="AQ2194" s="134" t="str">
        <v>( 訪看24 )第   1012 号</v>
      </c>
      <c r="AR2194" s="134" t="str">
        <v>( 訪看25 )第   1083 号</v>
      </c>
      <c r="AS2194" s="134" t="str">
        <v>( 訪看35 )第     83 号</v>
      </c>
      <c r="AT2194" s="134" t="str">
        <v>( 訪看37 )第     33 号</v>
      </c>
      <c r="AU2194" s="134" t="str">
        <v>( 訪ベⅠ１ )第    436 号</v>
      </c>
      <c r="AV2194" s="134" t="str">
        <v>( 訪看40 )第    627 号</v>
      </c>
      <c r="BM2194" s="134" t="s">
        <v>15145</v>
      </c>
      <c r="BN2194" s="134" t="s">
        <v>15146</v>
      </c>
      <c r="BO2194" s="134" t="s">
        <v>15147</v>
      </c>
      <c r="BP2194" s="134" t="s">
        <v>15148</v>
      </c>
      <c r="BQ2194" s="134" t="s">
        <v>15149</v>
      </c>
      <c r="BR2194" s="134" t="s">
        <v>15150</v>
      </c>
      <c r="BS2194" s="134" t="s">
        <v>15151</v>
      </c>
    </row>
    <row r="2195" spans="1:73" ht="23.1" customHeight="1" thickBot="1">
      <c r="A2195" s="133"/>
      <c r="B2195" s="184"/>
      <c r="C2195" s="133"/>
      <c r="D2195" s="184"/>
      <c r="E2195" s="133"/>
      <c r="F2195" s="133"/>
      <c r="G2195" s="184"/>
      <c r="H2195" s="133"/>
      <c r="I2195" s="133"/>
      <c r="J2195" s="184"/>
      <c r="K2195" s="133"/>
      <c r="L2195" s="133"/>
      <c r="M2195" s="184"/>
      <c r="N2195" s="133"/>
      <c r="O2195" s="133"/>
      <c r="P2195" s="184"/>
      <c r="Q2195" s="133"/>
      <c r="R2195" s="184"/>
      <c r="S2195" s="133"/>
      <c r="T2195" s="133"/>
      <c r="U2195" s="133"/>
      <c r="V2195" s="133"/>
      <c r="W2195" s="184"/>
      <c r="X2195" s="133"/>
      <c r="Y2195" s="133"/>
      <c r="AB2195" s="134" t="s">
        <v>6911</v>
      </c>
      <c r="AC2195" s="146" t="e" cm="1">
        <f t="array" ref="AC2195">_xlfn.TEXTSPLIT(H2195,CHAR(10))</f>
        <v>#VALUE!</v>
      </c>
      <c r="AD2195" s="146"/>
      <c r="AE2195" s="146" t="e">
        <v>#VALUE!</v>
      </c>
      <c r="AG2195" s="134" t="e" cm="1" vm="1">
        <f t="array" ref="AG2195">_xlfn.TEXTJOIN(",",TRUE,_xlfn._xlws.FILTER(市町村コード!$B$2:$B$186,ISNUMBER(SEARCH(市町村コード!$B$2:$B$186,K2195))))</f>
        <v>#VALUE!</v>
      </c>
      <c r="AH2195" s="134" t="e" vm="1">
        <v>#VALUE!</v>
      </c>
      <c r="AI2195" s="134" t="str">
        <f t="shared" si="68"/>
        <v/>
      </c>
      <c r="AJ2195" s="134" t="str">
        <f t="shared" si="69"/>
        <v/>
      </c>
      <c r="AK2195" s="134" t="s">
        <v>6911</v>
      </c>
      <c r="AO2195" s="133"/>
      <c r="AP2195" s="134" t="e" cm="1">
        <f t="array" ref="AP2195">_xlfn.TEXTSPLIT(AO2195,CHAR(10))</f>
        <v>#VALUE!</v>
      </c>
      <c r="BM2195" s="134" t="e">
        <v>#VALUE!</v>
      </c>
    </row>
    <row r="2196" spans="1:73" ht="0.95" customHeight="1">
      <c r="A2196" s="133"/>
      <c r="B2196" s="183"/>
      <c r="C2196" s="183"/>
      <c r="D2196" s="183"/>
      <c r="E2196" s="183"/>
      <c r="F2196" s="183"/>
      <c r="G2196" s="183"/>
      <c r="H2196" s="183"/>
      <c r="I2196" s="183"/>
      <c r="J2196" s="183"/>
      <c r="K2196" s="183"/>
      <c r="L2196" s="183"/>
      <c r="M2196" s="183"/>
      <c r="N2196" s="183"/>
      <c r="O2196" s="183"/>
      <c r="P2196" s="183"/>
      <c r="Q2196" s="183"/>
      <c r="R2196" s="183"/>
      <c r="S2196" s="183"/>
      <c r="T2196" s="183"/>
      <c r="U2196" s="183"/>
      <c r="V2196" s="183"/>
      <c r="W2196" s="133"/>
      <c r="X2196" s="133"/>
      <c r="Y2196" s="133"/>
      <c r="AB2196" s="134" t="s">
        <v>6911</v>
      </c>
      <c r="AC2196" s="146" t="e" cm="1">
        <f t="array" ref="AC2196">_xlfn.TEXTSPLIT(H2196,CHAR(10))</f>
        <v>#VALUE!</v>
      </c>
      <c r="AD2196" s="146"/>
      <c r="AE2196" s="146" t="e">
        <v>#VALUE!</v>
      </c>
      <c r="AG2196" s="134" t="e" cm="1" vm="1">
        <f t="array" ref="AG2196">_xlfn.TEXTJOIN(",",TRUE,_xlfn._xlws.FILTER(市町村コード!$B$2:$B$186,ISNUMBER(SEARCH(市町村コード!$B$2:$B$186,K2196))))</f>
        <v>#VALUE!</v>
      </c>
      <c r="AH2196" s="134" t="e" vm="1">
        <v>#VALUE!</v>
      </c>
      <c r="AI2196" s="134" t="str">
        <f t="shared" si="68"/>
        <v/>
      </c>
      <c r="AJ2196" s="134" t="str">
        <f t="shared" si="69"/>
        <v/>
      </c>
      <c r="AK2196" s="134" t="s">
        <v>6911</v>
      </c>
      <c r="AP2196" s="134" t="e" cm="1">
        <f t="array" ref="AP2196">_xlfn.TEXTSPLIT(AO2196,CHAR(10))</f>
        <v>#VALUE!</v>
      </c>
      <c r="BM2196" s="134" t="e">
        <v>#VALUE!</v>
      </c>
    </row>
    <row r="2197" spans="1:73" ht="60" customHeight="1">
      <c r="A2197" s="133"/>
      <c r="B2197" s="133"/>
      <c r="C2197" s="133"/>
      <c r="D2197" s="133"/>
      <c r="E2197" s="133"/>
      <c r="F2197" s="133"/>
      <c r="G2197" s="133"/>
      <c r="H2197" s="133"/>
      <c r="I2197" s="133"/>
      <c r="J2197" s="133"/>
      <c r="K2197" s="133"/>
      <c r="L2197" s="133"/>
      <c r="M2197" s="133"/>
      <c r="N2197" s="133"/>
      <c r="O2197" s="133"/>
      <c r="P2197" s="133"/>
      <c r="Q2197" s="133"/>
      <c r="R2197" s="133"/>
      <c r="S2197" s="133"/>
      <c r="T2197" s="133"/>
      <c r="U2197" s="133"/>
      <c r="V2197" s="133"/>
      <c r="W2197" s="133"/>
      <c r="X2197" s="133"/>
      <c r="Y2197" s="133"/>
      <c r="AB2197" s="134" t="s">
        <v>6911</v>
      </c>
      <c r="AC2197" s="146" t="e" cm="1">
        <f t="array" ref="AC2197">_xlfn.TEXTSPLIT(H2197,CHAR(10))</f>
        <v>#VALUE!</v>
      </c>
      <c r="AD2197" s="146"/>
      <c r="AE2197" s="146" t="e">
        <v>#VALUE!</v>
      </c>
      <c r="AG2197" s="134" t="e" cm="1" vm="1">
        <f t="array" ref="AG2197">_xlfn.TEXTJOIN(",",TRUE,_xlfn._xlws.FILTER(市町村コード!$B$2:$B$186,ISNUMBER(SEARCH(市町村コード!$B$2:$B$186,K2197))))</f>
        <v>#VALUE!</v>
      </c>
      <c r="AH2197" s="134" t="e" vm="1">
        <v>#VALUE!</v>
      </c>
      <c r="AI2197" s="134" t="str">
        <f t="shared" si="68"/>
        <v/>
      </c>
      <c r="AJ2197" s="134" t="str">
        <f t="shared" si="69"/>
        <v/>
      </c>
      <c r="AK2197" s="134" t="s">
        <v>6911</v>
      </c>
      <c r="AO2197" s="133"/>
      <c r="AP2197" s="134" t="e" cm="1">
        <f t="array" ref="AP2197">_xlfn.TEXTSPLIT(AO2197,CHAR(10))</f>
        <v>#VALUE!</v>
      </c>
      <c r="BM2197" s="134" t="e">
        <v>#VALUE!</v>
      </c>
    </row>
    <row r="2198" spans="1:73" ht="12" customHeight="1">
      <c r="A2198" s="133"/>
      <c r="B2198" s="133"/>
      <c r="C2198" s="133"/>
      <c r="D2198" s="133"/>
      <c r="E2198" s="133"/>
      <c r="F2198" s="133"/>
      <c r="G2198" s="133"/>
      <c r="H2198" s="133"/>
      <c r="I2198" s="133"/>
      <c r="J2198" s="133"/>
      <c r="K2198" s="133"/>
      <c r="L2198" s="133"/>
      <c r="M2198" s="133"/>
      <c r="N2198" s="133"/>
      <c r="O2198" s="133"/>
      <c r="P2198" s="133"/>
      <c r="Q2198" s="133"/>
      <c r="R2198" s="133"/>
      <c r="S2198" s="133"/>
      <c r="T2198" s="133"/>
      <c r="U2198" s="133"/>
      <c r="V2198" s="133"/>
      <c r="W2198" s="133"/>
      <c r="X2198" s="133"/>
      <c r="Y2198" s="133"/>
      <c r="AB2198" s="134" t="s">
        <v>6911</v>
      </c>
      <c r="AC2198" s="146" t="e" cm="1">
        <f t="array" ref="AC2198">_xlfn.TEXTSPLIT(H2198,CHAR(10))</f>
        <v>#VALUE!</v>
      </c>
      <c r="AD2198" s="146"/>
      <c r="AE2198" s="146" t="e">
        <v>#VALUE!</v>
      </c>
      <c r="AG2198" s="134" t="e" cm="1" vm="1">
        <f t="array" ref="AG2198">_xlfn.TEXTJOIN(",",TRUE,_xlfn._xlws.FILTER(市町村コード!$B$2:$B$186,ISNUMBER(SEARCH(市町村コード!$B$2:$B$186,K2198))))</f>
        <v>#VALUE!</v>
      </c>
      <c r="AH2198" s="134" t="e" vm="1">
        <v>#VALUE!</v>
      </c>
      <c r="AI2198" s="134" t="str">
        <f t="shared" si="68"/>
        <v/>
      </c>
      <c r="AJ2198" s="134" t="str">
        <f t="shared" si="69"/>
        <v/>
      </c>
      <c r="AK2198" s="134" t="s">
        <v>6911</v>
      </c>
      <c r="AO2198" s="133"/>
      <c r="AP2198" s="134" t="e" cm="1">
        <f t="array" ref="AP2198">_xlfn.TEXTSPLIT(AO2198,CHAR(10))</f>
        <v>#VALUE!</v>
      </c>
      <c r="BM2198" s="134" t="e">
        <v>#VALUE!</v>
      </c>
    </row>
    <row r="2199" spans="1:73" ht="8.1" customHeight="1">
      <c r="A2199" s="133"/>
      <c r="B2199" s="133"/>
      <c r="C2199" s="133"/>
      <c r="D2199" s="133"/>
      <c r="E2199" s="133"/>
      <c r="F2199" s="133"/>
      <c r="G2199" s="133"/>
      <c r="H2199" s="133"/>
      <c r="I2199" s="178" t="s">
        <v>476</v>
      </c>
      <c r="J2199" s="178"/>
      <c r="K2199" s="178"/>
      <c r="L2199" s="133"/>
      <c r="M2199" s="133"/>
      <c r="N2199" s="133"/>
      <c r="O2199" s="133"/>
      <c r="P2199" s="133"/>
      <c r="Q2199" s="133"/>
      <c r="R2199" s="133"/>
      <c r="S2199" s="133"/>
      <c r="T2199" s="133"/>
      <c r="U2199" s="133"/>
      <c r="V2199" s="133"/>
      <c r="W2199" s="133"/>
      <c r="X2199" s="133"/>
      <c r="Y2199" s="133"/>
      <c r="AB2199" s="134" t="s">
        <v>6911</v>
      </c>
      <c r="AC2199" s="146" t="e" cm="1">
        <f t="array" ref="AC2199">_xlfn.TEXTSPLIT(H2199,CHAR(10))</f>
        <v>#VALUE!</v>
      </c>
      <c r="AD2199" s="146"/>
      <c r="AE2199" s="146" t="e">
        <v>#VALUE!</v>
      </c>
      <c r="AG2199" s="134" t="e" cm="1" vm="1">
        <f t="array" ref="AG2199">_xlfn.TEXTJOIN(",",TRUE,_xlfn._xlws.FILTER(市町村コード!$B$2:$B$186,ISNUMBER(SEARCH(市町村コード!$B$2:$B$186,K2199))))</f>
        <v>#VALUE!</v>
      </c>
      <c r="AH2199" s="134" t="e" vm="1">
        <v>#VALUE!</v>
      </c>
      <c r="AI2199" s="134" t="str">
        <f t="shared" si="68"/>
        <v/>
      </c>
      <c r="AJ2199" s="134" t="str">
        <f t="shared" si="69"/>
        <v/>
      </c>
      <c r="AK2199" s="134" t="s">
        <v>6911</v>
      </c>
      <c r="AO2199" s="133"/>
      <c r="AP2199" s="134" t="e" cm="1">
        <f t="array" ref="AP2199">_xlfn.TEXTSPLIT(AO2199,CHAR(10))</f>
        <v>#VALUE!</v>
      </c>
      <c r="BM2199" s="134" t="e">
        <v>#VALUE!</v>
      </c>
    </row>
    <row r="2200" spans="1:73" ht="12" customHeight="1">
      <c r="A2200" s="133"/>
      <c r="B2200" s="179"/>
      <c r="C2200" s="179"/>
      <c r="D2200" s="179"/>
      <c r="E2200" s="179"/>
      <c r="F2200" s="133"/>
      <c r="G2200" s="133"/>
      <c r="H2200" s="133"/>
      <c r="I2200" s="178"/>
      <c r="J2200" s="178"/>
      <c r="K2200" s="178"/>
      <c r="L2200" s="133"/>
      <c r="M2200" s="133"/>
      <c r="N2200" s="133"/>
      <c r="O2200" s="133"/>
      <c r="P2200" s="133"/>
      <c r="Q2200" s="133"/>
      <c r="R2200" s="133"/>
      <c r="S2200" s="133"/>
      <c r="T2200" s="133"/>
      <c r="U2200" s="133"/>
      <c r="V2200" s="133"/>
      <c r="W2200" s="133"/>
      <c r="X2200" s="133"/>
      <c r="Y2200" s="133"/>
      <c r="AB2200" s="134" t="s">
        <v>6911</v>
      </c>
      <c r="AC2200" s="146" t="e" cm="1">
        <f t="array" ref="AC2200">_xlfn.TEXTSPLIT(H2200,CHAR(10))</f>
        <v>#VALUE!</v>
      </c>
      <c r="AD2200" s="146"/>
      <c r="AE2200" s="146" t="e">
        <v>#VALUE!</v>
      </c>
      <c r="AG2200" s="134" t="e" cm="1" vm="1">
        <f t="array" ref="AG2200">_xlfn.TEXTJOIN(",",TRUE,_xlfn._xlws.FILTER(市町村コード!$B$2:$B$186,ISNUMBER(SEARCH(市町村コード!$B$2:$B$186,K2200))))</f>
        <v>#VALUE!</v>
      </c>
      <c r="AH2200" s="134" t="e" vm="1">
        <v>#VALUE!</v>
      </c>
      <c r="AI2200" s="134" t="str">
        <f t="shared" si="68"/>
        <v/>
      </c>
      <c r="AJ2200" s="134" t="str">
        <f t="shared" si="69"/>
        <v/>
      </c>
      <c r="AK2200" s="134" t="s">
        <v>6911</v>
      </c>
      <c r="AO2200" s="133"/>
      <c r="AP2200" s="134" t="e" cm="1">
        <f t="array" ref="AP2200">_xlfn.TEXTSPLIT(AO2200,CHAR(10))</f>
        <v>#VALUE!</v>
      </c>
      <c r="BM2200" s="134" t="e">
        <v>#VALUE!</v>
      </c>
    </row>
    <row r="2201" spans="1:73" ht="14.1" customHeight="1">
      <c r="A2201" s="133"/>
      <c r="B2201" s="133"/>
      <c r="C2201" s="180" t="s">
        <v>477</v>
      </c>
      <c r="D2201" s="180"/>
      <c r="E2201" s="180"/>
      <c r="F2201" s="180"/>
      <c r="G2201" s="180"/>
      <c r="H2201" s="180"/>
      <c r="I2201" s="180"/>
      <c r="J2201" s="180"/>
      <c r="K2201" s="180"/>
      <c r="L2201" s="133"/>
      <c r="M2201" s="133"/>
      <c r="N2201" s="133"/>
      <c r="O2201" s="181" t="s">
        <v>478</v>
      </c>
      <c r="P2201" s="181"/>
      <c r="Q2201" s="181"/>
      <c r="R2201" s="181"/>
      <c r="S2201" s="181"/>
      <c r="T2201" s="135" t="s">
        <v>1460</v>
      </c>
      <c r="U2201" s="136" t="s">
        <v>480</v>
      </c>
      <c r="V2201" s="133"/>
      <c r="W2201" s="133"/>
      <c r="X2201" s="133"/>
      <c r="Y2201" s="133"/>
      <c r="AB2201" s="134" t="s">
        <v>6911</v>
      </c>
      <c r="AC2201" s="146" t="e" cm="1">
        <f t="array" ref="AC2201">_xlfn.TEXTSPLIT(H2201,CHAR(10))</f>
        <v>#VALUE!</v>
      </c>
      <c r="AD2201" s="146"/>
      <c r="AE2201" s="146" t="e">
        <v>#VALUE!</v>
      </c>
      <c r="AG2201" s="134" t="e" cm="1" vm="1">
        <f t="array" ref="AG2201">_xlfn.TEXTJOIN(",",TRUE,_xlfn._xlws.FILTER(市町村コード!$B$2:$B$186,ISNUMBER(SEARCH(市町村コード!$B$2:$B$186,K2201))))</f>
        <v>#VALUE!</v>
      </c>
      <c r="AH2201" s="134" t="e" vm="1">
        <v>#VALUE!</v>
      </c>
      <c r="AI2201" s="134" t="str">
        <f t="shared" si="68"/>
        <v/>
      </c>
      <c r="AJ2201" s="134" t="str">
        <f t="shared" si="69"/>
        <v/>
      </c>
      <c r="AK2201" s="134" t="s">
        <v>6911</v>
      </c>
      <c r="AP2201" s="134" t="e" cm="1">
        <f t="array" ref="AP2201">_xlfn.TEXTSPLIT(AO2201,CHAR(10))</f>
        <v>#VALUE!</v>
      </c>
      <c r="BM2201" s="134" t="e">
        <v>#VALUE!</v>
      </c>
    </row>
    <row r="2202" spans="1:73" ht="0.95" customHeight="1" thickBot="1">
      <c r="A2202" s="133"/>
      <c r="B2202" s="133"/>
      <c r="C2202" s="133"/>
      <c r="D2202" s="133"/>
      <c r="E2202" s="133"/>
      <c r="F2202" s="133"/>
      <c r="G2202" s="133"/>
      <c r="H2202" s="133"/>
      <c r="I2202" s="133"/>
      <c r="J2202" s="133"/>
      <c r="K2202" s="133"/>
      <c r="L2202" s="133"/>
      <c r="M2202" s="133"/>
      <c r="N2202" s="133"/>
      <c r="O2202" s="133"/>
      <c r="P2202" s="133"/>
      <c r="Q2202" s="133"/>
      <c r="R2202" s="133"/>
      <c r="S2202" s="133"/>
      <c r="T2202" s="133"/>
      <c r="U2202" s="133"/>
      <c r="V2202" s="133"/>
      <c r="W2202" s="133"/>
      <c r="X2202" s="133"/>
      <c r="Y2202" s="133"/>
      <c r="AB2202" s="134" t="s">
        <v>6911</v>
      </c>
      <c r="AC2202" s="146" t="e" cm="1">
        <f t="array" ref="AC2202">_xlfn.TEXTSPLIT(H2202,CHAR(10))</f>
        <v>#VALUE!</v>
      </c>
      <c r="AD2202" s="146"/>
      <c r="AE2202" s="146" t="e">
        <v>#VALUE!</v>
      </c>
      <c r="AG2202" s="134" t="e" cm="1" vm="1">
        <f t="array" ref="AG2202">_xlfn.TEXTJOIN(",",TRUE,_xlfn._xlws.FILTER(市町村コード!$B$2:$B$186,ISNUMBER(SEARCH(市町村コード!$B$2:$B$186,K2202))))</f>
        <v>#VALUE!</v>
      </c>
      <c r="AH2202" s="134" t="e" vm="1">
        <v>#VALUE!</v>
      </c>
      <c r="AI2202" s="134" t="str">
        <f t="shared" si="68"/>
        <v/>
      </c>
      <c r="AJ2202" s="134" t="str">
        <f t="shared" si="69"/>
        <v/>
      </c>
      <c r="AK2202" s="134" t="s">
        <v>6911</v>
      </c>
      <c r="AO2202" s="133"/>
      <c r="AP2202" s="134" t="e" cm="1">
        <f t="array" ref="AP2202">_xlfn.TEXTSPLIT(AO2202,CHAR(10))</f>
        <v>#VALUE!</v>
      </c>
      <c r="BM2202" s="134" t="e">
        <v>#VALUE!</v>
      </c>
    </row>
    <row r="2203" spans="1:73" ht="0.95" customHeight="1">
      <c r="A2203" s="133"/>
      <c r="B2203" s="176"/>
      <c r="C2203" s="176"/>
      <c r="D2203" s="176"/>
      <c r="E2203" s="176"/>
      <c r="F2203" s="176"/>
      <c r="G2203" s="176"/>
      <c r="H2203" s="176"/>
      <c r="I2203" s="176"/>
      <c r="J2203" s="176"/>
      <c r="K2203" s="176"/>
      <c r="L2203" s="176"/>
      <c r="M2203" s="176"/>
      <c r="N2203" s="176"/>
      <c r="O2203" s="176"/>
      <c r="P2203" s="176"/>
      <c r="Q2203" s="176"/>
      <c r="R2203" s="176"/>
      <c r="S2203" s="176"/>
      <c r="T2203" s="176"/>
      <c r="U2203" s="176"/>
      <c r="V2203" s="176"/>
      <c r="W2203" s="176"/>
      <c r="X2203" s="133"/>
      <c r="Y2203" s="133"/>
      <c r="AB2203" s="134" t="s">
        <v>6911</v>
      </c>
      <c r="AC2203" s="146" t="e" cm="1">
        <f t="array" ref="AC2203">_xlfn.TEXTSPLIT(H2203,CHAR(10))</f>
        <v>#VALUE!</v>
      </c>
      <c r="AD2203" s="146"/>
      <c r="AE2203" s="146" t="e">
        <v>#VALUE!</v>
      </c>
      <c r="AG2203" s="134" t="e" cm="1" vm="1">
        <f t="array" ref="AG2203">_xlfn.TEXTJOIN(",",TRUE,_xlfn._xlws.FILTER(市町村コード!$B$2:$B$186,ISNUMBER(SEARCH(市町村コード!$B$2:$B$186,K2203))))</f>
        <v>#VALUE!</v>
      </c>
      <c r="AH2203" s="134" t="e" vm="1">
        <v>#VALUE!</v>
      </c>
      <c r="AI2203" s="134" t="str">
        <f t="shared" si="68"/>
        <v/>
      </c>
      <c r="AJ2203" s="134" t="str">
        <f t="shared" si="69"/>
        <v/>
      </c>
      <c r="AK2203" s="134" t="s">
        <v>6911</v>
      </c>
      <c r="AP2203" s="134" t="e" cm="1">
        <f t="array" ref="AP2203">_xlfn.TEXTSPLIT(AO2203,CHAR(10))</f>
        <v>#VALUE!</v>
      </c>
      <c r="BM2203" s="134" t="e">
        <v>#VALUE!</v>
      </c>
    </row>
    <row r="2204" spans="1:73" ht="15.95" customHeight="1" thickBot="1">
      <c r="A2204" s="133"/>
      <c r="B2204" s="137"/>
      <c r="C2204" s="138" t="s">
        <v>481</v>
      </c>
      <c r="D2204" s="137"/>
      <c r="E2204" s="177" t="s">
        <v>482</v>
      </c>
      <c r="F2204" s="177"/>
      <c r="G2204" s="137"/>
      <c r="H2204" s="177" t="s">
        <v>483</v>
      </c>
      <c r="I2204" s="177"/>
      <c r="J2204" s="137"/>
      <c r="K2204" s="177" t="s">
        <v>484</v>
      </c>
      <c r="L2204" s="177"/>
      <c r="M2204" s="137"/>
      <c r="N2204" s="177" t="s">
        <v>485</v>
      </c>
      <c r="O2204" s="177"/>
      <c r="P2204" s="137"/>
      <c r="Q2204" s="139" t="s">
        <v>486</v>
      </c>
      <c r="R2204" s="137"/>
      <c r="S2204" s="177" t="s">
        <v>487</v>
      </c>
      <c r="T2204" s="177"/>
      <c r="U2204" s="177"/>
      <c r="V2204" s="177"/>
      <c r="W2204" s="137"/>
      <c r="X2204" s="133"/>
      <c r="Y2204" s="133"/>
      <c r="AB2204" s="134" t="s">
        <v>482</v>
      </c>
      <c r="AC2204" s="146" t="str" cm="1">
        <f t="array" ref="AC2204">_xlfn.TEXTSPLIT(H2204,CHAR(10))</f>
        <v>事業者名/事業所名</v>
      </c>
      <c r="AD2204" s="146"/>
      <c r="AE2204" s="146" t="s">
        <v>483</v>
      </c>
      <c r="AG2204" s="134" t="e" cm="1" vm="1">
        <f t="array" ref="AG2204">_xlfn.TEXTJOIN(",",TRUE,_xlfn._xlws.FILTER(市町村コード!$B$2:$B$186,ISNUMBER(SEARCH(市町村コード!$B$2:$B$186,K2204))))</f>
        <v>#VALUE!</v>
      </c>
      <c r="AH2204" s="134" t="e" vm="1">
        <v>#VALUE!</v>
      </c>
      <c r="AI2204" s="134" t="str">
        <f t="shared" si="68"/>
        <v/>
      </c>
      <c r="AJ2204" s="134" t="str">
        <f t="shared" si="69"/>
        <v>事業所所在地</v>
      </c>
      <c r="AK2204" s="134" t="s">
        <v>484</v>
      </c>
      <c r="AO2204" s="139" t="s">
        <v>486</v>
      </c>
      <c r="AP2204" s="134" t="str" cm="1">
        <f t="array" ref="AP2204">_xlfn.TEXTSPLIT(AO2204,CHAR(10))</f>
        <v>受理番号</v>
      </c>
      <c r="BM2204" s="134" t="s">
        <v>486</v>
      </c>
    </row>
    <row r="2205" spans="1:73" ht="48" customHeight="1" thickBot="1">
      <c r="A2205" s="133"/>
      <c r="B2205" s="184"/>
      <c r="C2205" s="140" t="s">
        <v>5965</v>
      </c>
      <c r="D2205" s="184"/>
      <c r="E2205" s="174" t="s">
        <v>5966</v>
      </c>
      <c r="F2205" s="174"/>
      <c r="G2205" s="184"/>
      <c r="H2205" s="175" t="s">
        <v>5967</v>
      </c>
      <c r="I2205" s="175"/>
      <c r="J2205" s="184"/>
      <c r="K2205" s="175" t="s">
        <v>5968</v>
      </c>
      <c r="L2205" s="175"/>
      <c r="M2205" s="184"/>
      <c r="N2205" s="182" t="s">
        <v>5969</v>
      </c>
      <c r="O2205" s="182"/>
      <c r="P2205" s="184"/>
      <c r="Q2205" s="141" t="s">
        <v>5970</v>
      </c>
      <c r="R2205" s="184"/>
      <c r="S2205" s="173" t="s">
        <v>4272</v>
      </c>
      <c r="T2205" s="173"/>
      <c r="U2205" s="173"/>
      <c r="V2205" s="173"/>
      <c r="W2205" s="184"/>
      <c r="X2205" s="133"/>
      <c r="Y2205" s="133"/>
      <c r="AB2205" s="134" t="s">
        <v>9902</v>
      </c>
      <c r="AC2205" s="146" t="str" cm="1">
        <f t="array" ref="AC2205:AD2205">_xlfn.TEXTSPLIT(H2205,CHAR(10))</f>
        <v>特定非営利活動法人Ｕ－ｍｉｔｔｅ</v>
      </c>
      <c r="AD2205" s="146" t="str">
        <v>訪問看護ステーションおはな</v>
      </c>
      <c r="AE2205" s="146" t="s">
        <v>8945</v>
      </c>
      <c r="AF2205" s="134" t="s">
        <v>8946</v>
      </c>
      <c r="AG2205" s="134" t="str" cm="1">
        <f t="array" ref="AG2205">_xlfn.TEXTJOIN(",",TRUE,_xlfn._xlws.FILTER(市町村コード!$B$2:$B$186,ISNUMBER(SEARCH(市町村コード!$B$2:$B$186,K2205))))</f>
        <v>帯広市</v>
      </c>
      <c r="AH2205" s="134" t="s">
        <v>6718</v>
      </c>
      <c r="AI2205" s="134" t="str">
        <f t="shared" si="68"/>
        <v xml:space="preserve">
帯広市西五条南４１丁目１－１０</v>
      </c>
      <c r="AJ2205" s="134" t="str">
        <f t="shared" si="69"/>
        <v>〒080－0015</v>
      </c>
      <c r="AK2205" s="134" t="s">
        <v>7454</v>
      </c>
      <c r="AO2205" s="142" t="s">
        <v>5970</v>
      </c>
      <c r="AP2205" s="134" t="str" cm="1">
        <f t="array" ref="AP2205:AS2205">_xlfn.TEXTSPLIT(AO2205,CHAR(10))</f>
        <v>( 訪看23 )第   1089 号</v>
      </c>
      <c r="AQ2205" s="134" t="str">
        <v>( 訪看25 )第   1107 号</v>
      </c>
      <c r="AR2205" s="134" t="str">
        <v>( 訪ベⅠ１ )第    475 号</v>
      </c>
      <c r="AS2205" s="134" t="str">
        <v>( 訪看41 )第    356 号</v>
      </c>
      <c r="BM2205" s="134" t="s">
        <v>15152</v>
      </c>
      <c r="BN2205" s="134" t="s">
        <v>15153</v>
      </c>
      <c r="BO2205" s="134" t="s">
        <v>15154</v>
      </c>
      <c r="BP2205" s="134" t="s">
        <v>15155</v>
      </c>
    </row>
    <row r="2206" spans="1:73" ht="66" customHeight="1" thickBot="1">
      <c r="A2206" s="133"/>
      <c r="B2206" s="184"/>
      <c r="C2206" s="140" t="s">
        <v>5971</v>
      </c>
      <c r="D2206" s="184"/>
      <c r="E2206" s="174" t="s">
        <v>5972</v>
      </c>
      <c r="F2206" s="174"/>
      <c r="G2206" s="184"/>
      <c r="H2206" s="175" t="s">
        <v>5973</v>
      </c>
      <c r="I2206" s="175"/>
      <c r="J2206" s="184"/>
      <c r="K2206" s="175" t="s">
        <v>5974</v>
      </c>
      <c r="L2206" s="175"/>
      <c r="M2206" s="184"/>
      <c r="N2206" s="182" t="s">
        <v>5975</v>
      </c>
      <c r="O2206" s="182"/>
      <c r="P2206" s="184"/>
      <c r="Q2206" s="141" t="s">
        <v>5976</v>
      </c>
      <c r="R2206" s="184"/>
      <c r="S2206" s="173" t="s">
        <v>5977</v>
      </c>
      <c r="T2206" s="173"/>
      <c r="U2206" s="173"/>
      <c r="V2206" s="173"/>
      <c r="W2206" s="184"/>
      <c r="X2206" s="133"/>
      <c r="Y2206" s="133"/>
      <c r="AB2206" s="134" t="s">
        <v>9903</v>
      </c>
      <c r="AC2206" s="146" t="str" cm="1">
        <f t="array" ref="AC2206:AD2206">_xlfn.TEXTSPLIT(H2206,CHAR(10))</f>
        <v>株式会社オフィス２１</v>
      </c>
      <c r="AD2206" s="146" t="str">
        <v>はなえみ訪問看護</v>
      </c>
      <c r="AE2206" s="146" t="s">
        <v>8947</v>
      </c>
      <c r="AF2206" s="134" t="s">
        <v>8948</v>
      </c>
      <c r="AG2206" s="134" t="str" cm="1">
        <f t="array" ref="AG2206">_xlfn.TEXTJOIN(",",TRUE,_xlfn._xlws.FILTER(市町村コード!$B$2:$B$186,ISNUMBER(SEARCH(市町村コード!$B$2:$B$186,K2206))))</f>
        <v>帯広市</v>
      </c>
      <c r="AH2206" s="134" t="s">
        <v>6718</v>
      </c>
      <c r="AI2206" s="134" t="str">
        <f t="shared" si="68"/>
        <v xml:space="preserve">
帯広市東九条南１９丁目４番地３</v>
      </c>
      <c r="AJ2206" s="134" t="str">
        <f t="shared" si="69"/>
        <v>〒080－0809</v>
      </c>
      <c r="AK2206" s="134" t="s">
        <v>7460</v>
      </c>
      <c r="AO2206" s="142" t="s">
        <v>5976</v>
      </c>
      <c r="AP2206" s="134" t="str" cm="1">
        <f t="array" ref="AP2206:AU2206">_xlfn.TEXTSPLIT(AO2206,CHAR(10))</f>
        <v>( 訪看10 )第    760 号</v>
      </c>
      <c r="AQ2206" s="134" t="str">
        <v>( 訪看24 )第   1093 号</v>
      </c>
      <c r="AR2206" s="134" t="str">
        <v>( 訪看25 )第   1177 号</v>
      </c>
      <c r="AS2206" s="134" t="str">
        <v>( 訪看34 )第    431 号</v>
      </c>
      <c r="AT2206" s="134" t="str">
        <v>( 訪ベⅠ１ )第    468 号</v>
      </c>
      <c r="AU2206" s="134" t="str">
        <v>( 訪看41 )第    433 号</v>
      </c>
      <c r="BM2206" s="134" t="s">
        <v>15156</v>
      </c>
      <c r="BN2206" s="134" t="s">
        <v>15157</v>
      </c>
      <c r="BO2206" s="134" t="s">
        <v>15158</v>
      </c>
      <c r="BP2206" s="134" t="s">
        <v>15159</v>
      </c>
      <c r="BQ2206" s="134" t="s">
        <v>15160</v>
      </c>
      <c r="BR2206" s="134" t="s">
        <v>15161</v>
      </c>
    </row>
    <row r="2207" spans="1:73" ht="102" customHeight="1" thickBot="1">
      <c r="A2207" s="133"/>
      <c r="B2207" s="184"/>
      <c r="C2207" s="140" t="s">
        <v>5978</v>
      </c>
      <c r="D2207" s="184"/>
      <c r="E2207" s="174" t="s">
        <v>5979</v>
      </c>
      <c r="F2207" s="174"/>
      <c r="G2207" s="184"/>
      <c r="H2207" s="175" t="s">
        <v>5980</v>
      </c>
      <c r="I2207" s="175"/>
      <c r="J2207" s="184"/>
      <c r="K2207" s="175" t="s">
        <v>5981</v>
      </c>
      <c r="L2207" s="175"/>
      <c r="M2207" s="184"/>
      <c r="N2207" s="182" t="s">
        <v>5982</v>
      </c>
      <c r="O2207" s="182"/>
      <c r="P2207" s="184"/>
      <c r="Q2207" s="141" t="s">
        <v>5983</v>
      </c>
      <c r="R2207" s="184"/>
      <c r="S2207" s="173" t="s">
        <v>5984</v>
      </c>
      <c r="T2207" s="173"/>
      <c r="U2207" s="173"/>
      <c r="V2207" s="173"/>
      <c r="W2207" s="184"/>
      <c r="X2207" s="133"/>
      <c r="Y2207" s="133"/>
      <c r="AB2207" s="134" t="s">
        <v>9904</v>
      </c>
      <c r="AC2207" s="146" t="str" cm="1">
        <f t="array" ref="AC2207:AD2207">_xlfn.TEXTSPLIT(H2207,CHAR(10))</f>
        <v>株式会社　奉迎処</v>
      </c>
      <c r="AD2207" s="146" t="str">
        <v>訪問看護ステーションめぐりおびひろ</v>
      </c>
      <c r="AE2207" s="146" t="s">
        <v>8949</v>
      </c>
      <c r="AF2207" s="134" t="s">
        <v>8950</v>
      </c>
      <c r="AG2207" s="134" t="str" cm="1">
        <f t="array" ref="AG2207">_xlfn.TEXTJOIN(",",TRUE,_xlfn._xlws.FILTER(市町村コード!$B$2:$B$186,ISNUMBER(SEARCH(市町村コード!$B$2:$B$186,K2207))))</f>
        <v>帯広市</v>
      </c>
      <c r="AH2207" s="134" t="s">
        <v>6718</v>
      </c>
      <c r="AI2207" s="134" t="str">
        <f t="shared" si="68"/>
        <v xml:space="preserve">
帯広市大通南２６丁目９－２</v>
      </c>
      <c r="AJ2207" s="134" t="str">
        <f t="shared" si="69"/>
        <v>〒080－0010</v>
      </c>
      <c r="AK2207" s="134" t="s">
        <v>7461</v>
      </c>
      <c r="AO2207" s="142" t="s">
        <v>5983</v>
      </c>
      <c r="AP2207" s="134" t="str" cm="1">
        <f t="array" ref="AP2207:AW2207">_xlfn.TEXTSPLIT(AO2207,CHAR(10))</f>
        <v>( 訪看23 )第    850 号</v>
      </c>
      <c r="AQ2207" s="134" t="str">
        <v>( 訪看25 )第    922 号</v>
      </c>
      <c r="AR2207" s="134" t="str">
        <v>( 訪看26 )第     54 号</v>
      </c>
      <c r="AS2207" s="134" t="str">
        <v>( 訪看機３ )第     28 号</v>
      </c>
      <c r="AT2207" s="134" t="str">
        <v>( 訪看34 )第     92 号</v>
      </c>
      <c r="AU2207" s="134" t="str">
        <v>( 訪ベⅠ１ )第    206 号</v>
      </c>
      <c r="AV2207" s="134" t="str">
        <v>( 訪ベⅠ１注 )第    166 号</v>
      </c>
      <c r="AW2207" s="134" t="str">
        <v>( 訪看40 )第    195 号</v>
      </c>
      <c r="BM2207" s="134" t="s">
        <v>15162</v>
      </c>
      <c r="BN2207" s="134" t="s">
        <v>15163</v>
      </c>
      <c r="BO2207" s="134" t="s">
        <v>15164</v>
      </c>
      <c r="BP2207" s="134" t="s">
        <v>15165</v>
      </c>
      <c r="BQ2207" s="134" t="s">
        <v>15166</v>
      </c>
      <c r="BR2207" s="134" t="s">
        <v>15167</v>
      </c>
      <c r="BS2207" s="134" t="s">
        <v>15168</v>
      </c>
      <c r="BT2207" s="134" t="s">
        <v>15169</v>
      </c>
    </row>
    <row r="2208" spans="1:73" ht="93" customHeight="1" thickBot="1">
      <c r="A2208" s="133"/>
      <c r="B2208" s="184"/>
      <c r="C2208" s="140" t="s">
        <v>5985</v>
      </c>
      <c r="D2208" s="184"/>
      <c r="E2208" s="174" t="s">
        <v>5986</v>
      </c>
      <c r="F2208" s="174"/>
      <c r="G2208" s="184"/>
      <c r="H2208" s="175" t="s">
        <v>5987</v>
      </c>
      <c r="I2208" s="175"/>
      <c r="J2208" s="184"/>
      <c r="K2208" s="175" t="s">
        <v>5988</v>
      </c>
      <c r="L2208" s="175"/>
      <c r="M2208" s="184"/>
      <c r="N2208" s="182" t="s">
        <v>5989</v>
      </c>
      <c r="O2208" s="182"/>
      <c r="P2208" s="184"/>
      <c r="Q2208" s="141" t="s">
        <v>5990</v>
      </c>
      <c r="R2208" s="184"/>
      <c r="S2208" s="173" t="s">
        <v>5991</v>
      </c>
      <c r="T2208" s="173"/>
      <c r="U2208" s="173"/>
      <c r="V2208" s="173"/>
      <c r="W2208" s="184"/>
      <c r="X2208" s="133"/>
      <c r="Y2208" s="133"/>
      <c r="AB2208" s="134" t="s">
        <v>9905</v>
      </c>
      <c r="AC2208" s="146" t="str" cm="1">
        <f t="array" ref="AC2208:AD2208">_xlfn.TEXTSPLIT(H2208,CHAR(10))</f>
        <v>合同会社　看しずく</v>
      </c>
      <c r="AD2208" s="146" t="str">
        <v>訪問看護ステーション　看しずく</v>
      </c>
      <c r="AE2208" s="146" t="s">
        <v>8951</v>
      </c>
      <c r="AF2208" s="134" t="s">
        <v>8952</v>
      </c>
      <c r="AG2208" s="134" t="str" cm="1">
        <f t="array" ref="AG2208">_xlfn.TEXTJOIN(",",TRUE,_xlfn._xlws.FILTER(市町村コード!$B$2:$B$186,ISNUMBER(SEARCH(市町村コード!$B$2:$B$186,K2208))))</f>
        <v>帯広市</v>
      </c>
      <c r="AH2208" s="134" t="s">
        <v>6718</v>
      </c>
      <c r="AI2208" s="134" t="str">
        <f t="shared" si="68"/>
        <v xml:space="preserve">
帯広市西二条南１８丁目６番地１</v>
      </c>
      <c r="AJ2208" s="134" t="str">
        <f t="shared" si="69"/>
        <v>〒080－0012</v>
      </c>
      <c r="AK2208" s="134" t="s">
        <v>7458</v>
      </c>
      <c r="AO2208" s="142" t="s">
        <v>5990</v>
      </c>
      <c r="AP2208" s="134" t="str" cm="1">
        <f t="array" ref="AP2208:AW2208">_xlfn.TEXTSPLIT(AO2208,CHAR(10))</f>
        <v>( 訪看23 )第   1082 号</v>
      </c>
      <c r="AQ2208" s="134" t="str">
        <v>( 訪看24 )第    488 号</v>
      </c>
      <c r="AR2208" s="134" t="str">
        <v>( 訪看25 )第    587 号</v>
      </c>
      <c r="AS2208" s="134" t="str">
        <v>( 訪看34 )第    228 号</v>
      </c>
      <c r="AT2208" s="134" t="str">
        <v>( 訪看35 )第     48 号</v>
      </c>
      <c r="AU2208" s="134" t="str">
        <v>( 訪ベⅠ１ )第    434 号</v>
      </c>
      <c r="AV2208" s="134" t="str">
        <v>( 訪ベⅠ１注 )第     35 号</v>
      </c>
      <c r="AW2208" s="134" t="str">
        <v>( 訪看41 )第    310 号</v>
      </c>
      <c r="BM2208" s="134" t="s">
        <v>15170</v>
      </c>
      <c r="BN2208" s="134" t="s">
        <v>15171</v>
      </c>
      <c r="BO2208" s="134" t="s">
        <v>15172</v>
      </c>
      <c r="BP2208" s="134" t="s">
        <v>15173</v>
      </c>
      <c r="BQ2208" s="134" t="s">
        <v>15174</v>
      </c>
      <c r="BR2208" s="134" t="s">
        <v>15175</v>
      </c>
      <c r="BS2208" s="134" t="s">
        <v>15176</v>
      </c>
      <c r="BT2208" s="134" t="s">
        <v>15177</v>
      </c>
    </row>
    <row r="2209" spans="1:75" ht="66" customHeight="1" thickBot="1">
      <c r="A2209" s="133"/>
      <c r="B2209" s="184"/>
      <c r="C2209" s="140" t="s">
        <v>5992</v>
      </c>
      <c r="D2209" s="184"/>
      <c r="E2209" s="174" t="s">
        <v>5993</v>
      </c>
      <c r="F2209" s="174"/>
      <c r="G2209" s="184"/>
      <c r="H2209" s="175" t="s">
        <v>5994</v>
      </c>
      <c r="I2209" s="175"/>
      <c r="J2209" s="184"/>
      <c r="K2209" s="175" t="s">
        <v>5995</v>
      </c>
      <c r="L2209" s="175"/>
      <c r="M2209" s="184"/>
      <c r="N2209" s="182" t="s">
        <v>5996</v>
      </c>
      <c r="O2209" s="182"/>
      <c r="P2209" s="184"/>
      <c r="Q2209" s="141" t="s">
        <v>5997</v>
      </c>
      <c r="R2209" s="184"/>
      <c r="S2209" s="173" t="s">
        <v>5998</v>
      </c>
      <c r="T2209" s="173"/>
      <c r="U2209" s="173"/>
      <c r="V2209" s="173"/>
      <c r="W2209" s="184"/>
      <c r="X2209" s="133"/>
      <c r="Y2209" s="133"/>
      <c r="AB2209" s="134" t="s">
        <v>9906</v>
      </c>
      <c r="AC2209" s="146" t="str" cm="1">
        <f t="array" ref="AC2209:AD2209">_xlfn.TEXTSPLIT(H2209,CHAR(10))</f>
        <v>一般社団法人　北海道総合在宅ケア事業団</v>
      </c>
      <c r="AD2209" s="146" t="str">
        <v>一般社団法人北海道総合在宅ケア事業団本別地域訪問看護ステーション</v>
      </c>
      <c r="AE2209" s="146" t="s">
        <v>7562</v>
      </c>
      <c r="AF2209" s="134" t="s">
        <v>8953</v>
      </c>
      <c r="AG2209" s="134" t="str" cm="1">
        <f t="array" ref="AG2209">_xlfn.TEXTJOIN(",",TRUE,_xlfn._xlws.FILTER(市町村コード!$B$2:$B$186,ISNUMBER(SEARCH(市町村コード!$B$2:$B$186,K2209))))</f>
        <v>本別町</v>
      </c>
      <c r="AH2209" s="134" t="s">
        <v>6877</v>
      </c>
      <c r="AI2209" s="134" t="str">
        <f t="shared" si="68"/>
        <v xml:space="preserve">
中川郡本別町西美里別６番地１５　本別町総合ケアセンター２階</v>
      </c>
      <c r="AJ2209" s="134" t="str">
        <f t="shared" si="69"/>
        <v>〒089－3325</v>
      </c>
      <c r="AK2209" s="134" t="s">
        <v>7462</v>
      </c>
      <c r="AO2209" s="142" t="s">
        <v>5997</v>
      </c>
      <c r="AP2209" s="134" t="str" cm="1">
        <f t="array" ref="AP2209:AT2209">_xlfn.TEXTSPLIT(AO2209,CHAR(10))</f>
        <v>( 訪看10 )第     93 号</v>
      </c>
      <c r="AQ2209" s="134" t="str">
        <v>( 訪看34 )第    202 号</v>
      </c>
      <c r="AR2209" s="134" t="str">
        <v>( 訪ベⅠ１ )第    300 号</v>
      </c>
      <c r="AS2209" s="134" t="str">
        <v>( 訪ベⅠ１注 )第    246 号</v>
      </c>
      <c r="AT2209" s="134" t="str">
        <v>( 訪看40 )第    320 号</v>
      </c>
      <c r="BM2209" s="134" t="s">
        <v>15178</v>
      </c>
      <c r="BN2209" s="134" t="s">
        <v>15179</v>
      </c>
      <c r="BO2209" s="134" t="s">
        <v>15180</v>
      </c>
      <c r="BP2209" s="134" t="s">
        <v>15181</v>
      </c>
      <c r="BQ2209" s="134" t="s">
        <v>15182</v>
      </c>
    </row>
    <row r="2210" spans="1:75" ht="95.1" customHeight="1" thickBot="1">
      <c r="A2210" s="133"/>
      <c r="B2210" s="184"/>
      <c r="C2210" s="133"/>
      <c r="D2210" s="184"/>
      <c r="E2210" s="133"/>
      <c r="F2210" s="133"/>
      <c r="G2210" s="184"/>
      <c r="H2210" s="133"/>
      <c r="I2210" s="133"/>
      <c r="J2210" s="184"/>
      <c r="K2210" s="133"/>
      <c r="L2210" s="133"/>
      <c r="M2210" s="184"/>
      <c r="N2210" s="133"/>
      <c r="O2210" s="133"/>
      <c r="P2210" s="184"/>
      <c r="Q2210" s="133"/>
      <c r="R2210" s="184"/>
      <c r="S2210" s="133"/>
      <c r="T2210" s="133"/>
      <c r="U2210" s="133"/>
      <c r="V2210" s="133"/>
      <c r="W2210" s="184"/>
      <c r="X2210" s="133"/>
      <c r="Y2210" s="133"/>
      <c r="AB2210" s="134" t="s">
        <v>6911</v>
      </c>
      <c r="AC2210" s="146" t="e" cm="1">
        <f t="array" ref="AC2210">_xlfn.TEXTSPLIT(H2210,CHAR(10))</f>
        <v>#VALUE!</v>
      </c>
      <c r="AD2210" s="146"/>
      <c r="AE2210" s="146" t="e">
        <v>#VALUE!</v>
      </c>
      <c r="AG2210" s="134" t="e" cm="1" vm="1">
        <f t="array" ref="AG2210">_xlfn.TEXTJOIN(",",TRUE,_xlfn._xlws.FILTER(市町村コード!$B$2:$B$186,ISNUMBER(SEARCH(市町村コード!$B$2:$B$186,K2210))))</f>
        <v>#VALUE!</v>
      </c>
      <c r="AH2210" s="134" t="e" vm="1">
        <v>#VALUE!</v>
      </c>
      <c r="AI2210" s="134" t="str">
        <f t="shared" si="68"/>
        <v/>
      </c>
      <c r="AJ2210" s="134" t="str">
        <f t="shared" si="69"/>
        <v/>
      </c>
      <c r="AK2210" s="134" t="s">
        <v>6911</v>
      </c>
      <c r="AO2210" s="133"/>
      <c r="AP2210" s="134" t="e" cm="1">
        <f t="array" ref="AP2210">_xlfn.TEXTSPLIT(AO2210,CHAR(10))</f>
        <v>#VALUE!</v>
      </c>
      <c r="BM2210" s="134" t="e">
        <v>#VALUE!</v>
      </c>
    </row>
    <row r="2211" spans="1:75" ht="0.95" customHeight="1">
      <c r="A2211" s="133"/>
      <c r="B2211" s="183"/>
      <c r="C2211" s="183"/>
      <c r="D2211" s="183"/>
      <c r="E2211" s="183"/>
      <c r="F2211" s="183"/>
      <c r="G2211" s="183"/>
      <c r="H2211" s="183"/>
      <c r="I2211" s="183"/>
      <c r="J2211" s="183"/>
      <c r="K2211" s="183"/>
      <c r="L2211" s="183"/>
      <c r="M2211" s="183"/>
      <c r="N2211" s="183"/>
      <c r="O2211" s="183"/>
      <c r="P2211" s="183"/>
      <c r="Q2211" s="183"/>
      <c r="R2211" s="183"/>
      <c r="S2211" s="183"/>
      <c r="T2211" s="183"/>
      <c r="U2211" s="183"/>
      <c r="V2211" s="183"/>
      <c r="W2211" s="133"/>
      <c r="X2211" s="133"/>
      <c r="Y2211" s="133"/>
      <c r="AB2211" s="134" t="s">
        <v>6911</v>
      </c>
      <c r="AC2211" s="146" t="e" cm="1">
        <f t="array" ref="AC2211">_xlfn.TEXTSPLIT(H2211,CHAR(10))</f>
        <v>#VALUE!</v>
      </c>
      <c r="AD2211" s="146"/>
      <c r="AE2211" s="146" t="e">
        <v>#VALUE!</v>
      </c>
      <c r="AG2211" s="134" t="e" cm="1" vm="1">
        <f t="array" ref="AG2211">_xlfn.TEXTJOIN(",",TRUE,_xlfn._xlws.FILTER(市町村コード!$B$2:$B$186,ISNUMBER(SEARCH(市町村コード!$B$2:$B$186,K2211))))</f>
        <v>#VALUE!</v>
      </c>
      <c r="AH2211" s="134" t="e" vm="1">
        <v>#VALUE!</v>
      </c>
      <c r="AI2211" s="134" t="str">
        <f t="shared" si="68"/>
        <v/>
      </c>
      <c r="AJ2211" s="134" t="str">
        <f t="shared" si="69"/>
        <v/>
      </c>
      <c r="AK2211" s="134" t="s">
        <v>6911</v>
      </c>
      <c r="AP2211" s="134" t="e" cm="1">
        <f t="array" ref="AP2211">_xlfn.TEXTSPLIT(AO2211,CHAR(10))</f>
        <v>#VALUE!</v>
      </c>
      <c r="BM2211" s="134" t="e">
        <v>#VALUE!</v>
      </c>
    </row>
    <row r="2212" spans="1:75" ht="60" customHeight="1">
      <c r="A2212" s="133"/>
      <c r="B2212" s="133"/>
      <c r="C2212" s="133"/>
      <c r="D2212" s="133"/>
      <c r="E2212" s="133"/>
      <c r="F2212" s="133"/>
      <c r="G2212" s="133"/>
      <c r="H2212" s="133"/>
      <c r="I2212" s="133"/>
      <c r="J2212" s="133"/>
      <c r="K2212" s="133"/>
      <c r="L2212" s="133"/>
      <c r="M2212" s="133"/>
      <c r="N2212" s="133"/>
      <c r="O2212" s="133"/>
      <c r="P2212" s="133"/>
      <c r="Q2212" s="133"/>
      <c r="R2212" s="133"/>
      <c r="S2212" s="133"/>
      <c r="T2212" s="133"/>
      <c r="U2212" s="133"/>
      <c r="V2212" s="133"/>
      <c r="W2212" s="133"/>
      <c r="X2212" s="133"/>
      <c r="Y2212" s="133"/>
      <c r="AB2212" s="134" t="s">
        <v>6911</v>
      </c>
      <c r="AC2212" s="146" t="e" cm="1">
        <f t="array" ref="AC2212">_xlfn.TEXTSPLIT(H2212,CHAR(10))</f>
        <v>#VALUE!</v>
      </c>
      <c r="AD2212" s="146"/>
      <c r="AE2212" s="146" t="e">
        <v>#VALUE!</v>
      </c>
      <c r="AG2212" s="134" t="e" cm="1" vm="1">
        <f t="array" ref="AG2212">_xlfn.TEXTJOIN(",",TRUE,_xlfn._xlws.FILTER(市町村コード!$B$2:$B$186,ISNUMBER(SEARCH(市町村コード!$B$2:$B$186,K2212))))</f>
        <v>#VALUE!</v>
      </c>
      <c r="AH2212" s="134" t="e" vm="1">
        <v>#VALUE!</v>
      </c>
      <c r="AI2212" s="134" t="str">
        <f t="shared" si="68"/>
        <v/>
      </c>
      <c r="AJ2212" s="134" t="str">
        <f t="shared" si="69"/>
        <v/>
      </c>
      <c r="AK2212" s="134" t="s">
        <v>6911</v>
      </c>
      <c r="AO2212" s="133"/>
      <c r="AP2212" s="134" t="e" cm="1">
        <f t="array" ref="AP2212">_xlfn.TEXTSPLIT(AO2212,CHAR(10))</f>
        <v>#VALUE!</v>
      </c>
      <c r="BM2212" s="134" t="e">
        <v>#VALUE!</v>
      </c>
    </row>
    <row r="2213" spans="1:75" ht="12" customHeight="1">
      <c r="A2213" s="133"/>
      <c r="B2213" s="133"/>
      <c r="C2213" s="133"/>
      <c r="D2213" s="133"/>
      <c r="E2213" s="133"/>
      <c r="F2213" s="133"/>
      <c r="G2213" s="133"/>
      <c r="H2213" s="133"/>
      <c r="I2213" s="133"/>
      <c r="J2213" s="133"/>
      <c r="K2213" s="133"/>
      <c r="L2213" s="133"/>
      <c r="M2213" s="133"/>
      <c r="N2213" s="133"/>
      <c r="O2213" s="133"/>
      <c r="P2213" s="133"/>
      <c r="Q2213" s="133"/>
      <c r="R2213" s="133"/>
      <c r="S2213" s="133"/>
      <c r="T2213" s="133"/>
      <c r="U2213" s="133"/>
      <c r="V2213" s="133"/>
      <c r="W2213" s="133"/>
      <c r="X2213" s="133"/>
      <c r="Y2213" s="133"/>
      <c r="AB2213" s="134" t="s">
        <v>6911</v>
      </c>
      <c r="AC2213" s="146" t="e" cm="1">
        <f t="array" ref="AC2213">_xlfn.TEXTSPLIT(H2213,CHAR(10))</f>
        <v>#VALUE!</v>
      </c>
      <c r="AD2213" s="146"/>
      <c r="AE2213" s="146" t="e">
        <v>#VALUE!</v>
      </c>
      <c r="AG2213" s="134" t="e" cm="1" vm="1">
        <f t="array" ref="AG2213">_xlfn.TEXTJOIN(",",TRUE,_xlfn._xlws.FILTER(市町村コード!$B$2:$B$186,ISNUMBER(SEARCH(市町村コード!$B$2:$B$186,K2213))))</f>
        <v>#VALUE!</v>
      </c>
      <c r="AH2213" s="134" t="e" vm="1">
        <v>#VALUE!</v>
      </c>
      <c r="AI2213" s="134" t="str">
        <f t="shared" si="68"/>
        <v/>
      </c>
      <c r="AJ2213" s="134" t="str">
        <f t="shared" si="69"/>
        <v/>
      </c>
      <c r="AK2213" s="134" t="s">
        <v>6911</v>
      </c>
      <c r="AO2213" s="133"/>
      <c r="AP2213" s="134" t="e" cm="1">
        <f t="array" ref="AP2213">_xlfn.TEXTSPLIT(AO2213,CHAR(10))</f>
        <v>#VALUE!</v>
      </c>
      <c r="BM2213" s="134" t="e">
        <v>#VALUE!</v>
      </c>
    </row>
    <row r="2214" spans="1:75" ht="8.1" customHeight="1">
      <c r="A2214" s="133"/>
      <c r="B2214" s="133"/>
      <c r="C2214" s="133"/>
      <c r="D2214" s="133"/>
      <c r="E2214" s="133"/>
      <c r="F2214" s="133"/>
      <c r="G2214" s="133"/>
      <c r="H2214" s="133"/>
      <c r="I2214" s="178" t="s">
        <v>476</v>
      </c>
      <c r="J2214" s="178"/>
      <c r="K2214" s="178"/>
      <c r="L2214" s="133"/>
      <c r="M2214" s="133"/>
      <c r="N2214" s="133"/>
      <c r="O2214" s="133"/>
      <c r="P2214" s="133"/>
      <c r="Q2214" s="133"/>
      <c r="R2214" s="133"/>
      <c r="S2214" s="133"/>
      <c r="T2214" s="133"/>
      <c r="U2214" s="133"/>
      <c r="V2214" s="133"/>
      <c r="W2214" s="133"/>
      <c r="X2214" s="133"/>
      <c r="Y2214" s="133"/>
      <c r="AB2214" s="134" t="s">
        <v>6911</v>
      </c>
      <c r="AC2214" s="146" t="e" cm="1">
        <f t="array" ref="AC2214">_xlfn.TEXTSPLIT(H2214,CHAR(10))</f>
        <v>#VALUE!</v>
      </c>
      <c r="AD2214" s="146"/>
      <c r="AE2214" s="146" t="e">
        <v>#VALUE!</v>
      </c>
      <c r="AG2214" s="134" t="e" cm="1" vm="1">
        <f t="array" ref="AG2214">_xlfn.TEXTJOIN(",",TRUE,_xlfn._xlws.FILTER(市町村コード!$B$2:$B$186,ISNUMBER(SEARCH(市町村コード!$B$2:$B$186,K2214))))</f>
        <v>#VALUE!</v>
      </c>
      <c r="AH2214" s="134" t="e" vm="1">
        <v>#VALUE!</v>
      </c>
      <c r="AI2214" s="134" t="str">
        <f t="shared" si="68"/>
        <v/>
      </c>
      <c r="AJ2214" s="134" t="str">
        <f t="shared" si="69"/>
        <v/>
      </c>
      <c r="AK2214" s="134" t="s">
        <v>6911</v>
      </c>
      <c r="AO2214" s="133"/>
      <c r="AP2214" s="134" t="e" cm="1">
        <f t="array" ref="AP2214">_xlfn.TEXTSPLIT(AO2214,CHAR(10))</f>
        <v>#VALUE!</v>
      </c>
      <c r="BM2214" s="134" t="e">
        <v>#VALUE!</v>
      </c>
    </row>
    <row r="2215" spans="1:75" ht="12" customHeight="1">
      <c r="A2215" s="133"/>
      <c r="B2215" s="179"/>
      <c r="C2215" s="179"/>
      <c r="D2215" s="179"/>
      <c r="E2215" s="179"/>
      <c r="F2215" s="133"/>
      <c r="G2215" s="133"/>
      <c r="H2215" s="133"/>
      <c r="I2215" s="178"/>
      <c r="J2215" s="178"/>
      <c r="K2215" s="178"/>
      <c r="L2215" s="133"/>
      <c r="M2215" s="133"/>
      <c r="N2215" s="133"/>
      <c r="O2215" s="133"/>
      <c r="P2215" s="133"/>
      <c r="Q2215" s="133"/>
      <c r="R2215" s="133"/>
      <c r="S2215" s="133"/>
      <c r="T2215" s="133"/>
      <c r="U2215" s="133"/>
      <c r="V2215" s="133"/>
      <c r="W2215" s="133"/>
      <c r="X2215" s="133"/>
      <c r="Y2215" s="133"/>
      <c r="AB2215" s="134" t="s">
        <v>6911</v>
      </c>
      <c r="AC2215" s="146" t="e" cm="1">
        <f t="array" ref="AC2215">_xlfn.TEXTSPLIT(H2215,CHAR(10))</f>
        <v>#VALUE!</v>
      </c>
      <c r="AD2215" s="146"/>
      <c r="AE2215" s="146" t="e">
        <v>#VALUE!</v>
      </c>
      <c r="AG2215" s="134" t="e" cm="1" vm="1">
        <f t="array" ref="AG2215">_xlfn.TEXTJOIN(",",TRUE,_xlfn._xlws.FILTER(市町村コード!$B$2:$B$186,ISNUMBER(SEARCH(市町村コード!$B$2:$B$186,K2215))))</f>
        <v>#VALUE!</v>
      </c>
      <c r="AH2215" s="134" t="e" vm="1">
        <v>#VALUE!</v>
      </c>
      <c r="AI2215" s="134" t="str">
        <f t="shared" si="68"/>
        <v/>
      </c>
      <c r="AJ2215" s="134" t="str">
        <f t="shared" si="69"/>
        <v/>
      </c>
      <c r="AK2215" s="134" t="s">
        <v>6911</v>
      </c>
      <c r="AO2215" s="133"/>
      <c r="AP2215" s="134" t="e" cm="1">
        <f t="array" ref="AP2215">_xlfn.TEXTSPLIT(AO2215,CHAR(10))</f>
        <v>#VALUE!</v>
      </c>
      <c r="BM2215" s="134" t="e">
        <v>#VALUE!</v>
      </c>
    </row>
    <row r="2216" spans="1:75" ht="14.1" customHeight="1">
      <c r="A2216" s="133"/>
      <c r="B2216" s="133"/>
      <c r="C2216" s="180" t="s">
        <v>477</v>
      </c>
      <c r="D2216" s="180"/>
      <c r="E2216" s="180"/>
      <c r="F2216" s="180"/>
      <c r="G2216" s="180"/>
      <c r="H2216" s="180"/>
      <c r="I2216" s="180"/>
      <c r="J2216" s="180"/>
      <c r="K2216" s="180"/>
      <c r="L2216" s="133"/>
      <c r="M2216" s="133"/>
      <c r="N2216" s="133"/>
      <c r="O2216" s="181" t="s">
        <v>478</v>
      </c>
      <c r="P2216" s="181"/>
      <c r="Q2216" s="181"/>
      <c r="R2216" s="181"/>
      <c r="S2216" s="181"/>
      <c r="T2216" s="135" t="s">
        <v>1467</v>
      </c>
      <c r="U2216" s="136" t="s">
        <v>480</v>
      </c>
      <c r="V2216" s="133"/>
      <c r="W2216" s="133"/>
      <c r="X2216" s="133"/>
      <c r="Y2216" s="133"/>
      <c r="AB2216" s="134" t="s">
        <v>6911</v>
      </c>
      <c r="AC2216" s="146" t="e" cm="1">
        <f t="array" ref="AC2216">_xlfn.TEXTSPLIT(H2216,CHAR(10))</f>
        <v>#VALUE!</v>
      </c>
      <c r="AD2216" s="146"/>
      <c r="AE2216" s="146" t="e">
        <v>#VALUE!</v>
      </c>
      <c r="AG2216" s="134" t="e" cm="1" vm="1">
        <f t="array" ref="AG2216">_xlfn.TEXTJOIN(",",TRUE,_xlfn._xlws.FILTER(市町村コード!$B$2:$B$186,ISNUMBER(SEARCH(市町村コード!$B$2:$B$186,K2216))))</f>
        <v>#VALUE!</v>
      </c>
      <c r="AH2216" s="134" t="e" vm="1">
        <v>#VALUE!</v>
      </c>
      <c r="AI2216" s="134" t="str">
        <f t="shared" si="68"/>
        <v/>
      </c>
      <c r="AJ2216" s="134" t="str">
        <f t="shared" si="69"/>
        <v/>
      </c>
      <c r="AK2216" s="134" t="s">
        <v>6911</v>
      </c>
      <c r="AP2216" s="134" t="e" cm="1">
        <f t="array" ref="AP2216">_xlfn.TEXTSPLIT(AO2216,CHAR(10))</f>
        <v>#VALUE!</v>
      </c>
      <c r="BM2216" s="134" t="e">
        <v>#VALUE!</v>
      </c>
    </row>
    <row r="2217" spans="1:75" ht="0.95" customHeight="1" thickBot="1">
      <c r="A2217" s="133"/>
      <c r="B2217" s="133"/>
      <c r="C2217" s="133"/>
      <c r="D2217" s="133"/>
      <c r="E2217" s="133"/>
      <c r="F2217" s="133"/>
      <c r="G2217" s="133"/>
      <c r="H2217" s="133"/>
      <c r="I2217" s="133"/>
      <c r="J2217" s="133"/>
      <c r="K2217" s="133"/>
      <c r="L2217" s="133"/>
      <c r="M2217" s="133"/>
      <c r="N2217" s="133"/>
      <c r="O2217" s="133"/>
      <c r="P2217" s="133"/>
      <c r="Q2217" s="133"/>
      <c r="R2217" s="133"/>
      <c r="S2217" s="133"/>
      <c r="T2217" s="133"/>
      <c r="U2217" s="133"/>
      <c r="V2217" s="133"/>
      <c r="W2217" s="133"/>
      <c r="X2217" s="133"/>
      <c r="Y2217" s="133"/>
      <c r="AB2217" s="134" t="s">
        <v>6911</v>
      </c>
      <c r="AC2217" s="146" t="e" cm="1">
        <f t="array" ref="AC2217">_xlfn.TEXTSPLIT(H2217,CHAR(10))</f>
        <v>#VALUE!</v>
      </c>
      <c r="AD2217" s="146"/>
      <c r="AE2217" s="146" t="e">
        <v>#VALUE!</v>
      </c>
      <c r="AG2217" s="134" t="e" cm="1" vm="1">
        <f t="array" ref="AG2217">_xlfn.TEXTJOIN(",",TRUE,_xlfn._xlws.FILTER(市町村コード!$B$2:$B$186,ISNUMBER(SEARCH(市町村コード!$B$2:$B$186,K2217))))</f>
        <v>#VALUE!</v>
      </c>
      <c r="AH2217" s="134" t="e" vm="1">
        <v>#VALUE!</v>
      </c>
      <c r="AI2217" s="134" t="str">
        <f t="shared" si="68"/>
        <v/>
      </c>
      <c r="AJ2217" s="134" t="str">
        <f t="shared" si="69"/>
        <v/>
      </c>
      <c r="AK2217" s="134" t="s">
        <v>6911</v>
      </c>
      <c r="AO2217" s="133"/>
      <c r="AP2217" s="134" t="e" cm="1">
        <f t="array" ref="AP2217">_xlfn.TEXTSPLIT(AO2217,CHAR(10))</f>
        <v>#VALUE!</v>
      </c>
      <c r="BM2217" s="134" t="e">
        <v>#VALUE!</v>
      </c>
    </row>
    <row r="2218" spans="1:75" ht="0.95" customHeight="1">
      <c r="A2218" s="133"/>
      <c r="B2218" s="176"/>
      <c r="C2218" s="176"/>
      <c r="D2218" s="176"/>
      <c r="E2218" s="176"/>
      <c r="F2218" s="176"/>
      <c r="G2218" s="176"/>
      <c r="H2218" s="176"/>
      <c r="I2218" s="176"/>
      <c r="J2218" s="176"/>
      <c r="K2218" s="176"/>
      <c r="L2218" s="176"/>
      <c r="M2218" s="176"/>
      <c r="N2218" s="176"/>
      <c r="O2218" s="176"/>
      <c r="P2218" s="176"/>
      <c r="Q2218" s="176"/>
      <c r="R2218" s="176"/>
      <c r="S2218" s="176"/>
      <c r="T2218" s="176"/>
      <c r="U2218" s="176"/>
      <c r="V2218" s="176"/>
      <c r="W2218" s="176"/>
      <c r="X2218" s="133"/>
      <c r="Y2218" s="133"/>
      <c r="AB2218" s="134" t="s">
        <v>6911</v>
      </c>
      <c r="AC2218" s="146" t="e" cm="1">
        <f t="array" ref="AC2218">_xlfn.TEXTSPLIT(H2218,CHAR(10))</f>
        <v>#VALUE!</v>
      </c>
      <c r="AD2218" s="146"/>
      <c r="AE2218" s="146" t="e">
        <v>#VALUE!</v>
      </c>
      <c r="AG2218" s="134" t="e" cm="1" vm="1">
        <f t="array" ref="AG2218">_xlfn.TEXTJOIN(",",TRUE,_xlfn._xlws.FILTER(市町村コード!$B$2:$B$186,ISNUMBER(SEARCH(市町村コード!$B$2:$B$186,K2218))))</f>
        <v>#VALUE!</v>
      </c>
      <c r="AH2218" s="134" t="e" vm="1">
        <v>#VALUE!</v>
      </c>
      <c r="AI2218" s="134" t="str">
        <f t="shared" si="68"/>
        <v/>
      </c>
      <c r="AJ2218" s="134" t="str">
        <f t="shared" si="69"/>
        <v/>
      </c>
      <c r="AK2218" s="134" t="s">
        <v>6911</v>
      </c>
      <c r="AP2218" s="134" t="e" cm="1">
        <f t="array" ref="AP2218">_xlfn.TEXTSPLIT(AO2218,CHAR(10))</f>
        <v>#VALUE!</v>
      </c>
      <c r="BM2218" s="134" t="e">
        <v>#VALUE!</v>
      </c>
    </row>
    <row r="2219" spans="1:75" ht="15.95" customHeight="1" thickBot="1">
      <c r="A2219" s="133"/>
      <c r="B2219" s="137"/>
      <c r="C2219" s="138" t="s">
        <v>481</v>
      </c>
      <c r="D2219" s="137"/>
      <c r="E2219" s="177" t="s">
        <v>482</v>
      </c>
      <c r="F2219" s="177"/>
      <c r="G2219" s="137"/>
      <c r="H2219" s="177" t="s">
        <v>483</v>
      </c>
      <c r="I2219" s="177"/>
      <c r="J2219" s="137"/>
      <c r="K2219" s="177" t="s">
        <v>484</v>
      </c>
      <c r="L2219" s="177"/>
      <c r="M2219" s="137"/>
      <c r="N2219" s="177" t="s">
        <v>485</v>
      </c>
      <c r="O2219" s="177"/>
      <c r="P2219" s="137"/>
      <c r="Q2219" s="139" t="s">
        <v>486</v>
      </c>
      <c r="R2219" s="137"/>
      <c r="S2219" s="177" t="s">
        <v>487</v>
      </c>
      <c r="T2219" s="177"/>
      <c r="U2219" s="177"/>
      <c r="V2219" s="177"/>
      <c r="W2219" s="137"/>
      <c r="X2219" s="133"/>
      <c r="Y2219" s="133"/>
      <c r="AB2219" s="134" t="s">
        <v>482</v>
      </c>
      <c r="AC2219" s="146" t="str" cm="1">
        <f t="array" ref="AC2219">_xlfn.TEXTSPLIT(H2219,CHAR(10))</f>
        <v>事業者名/事業所名</v>
      </c>
      <c r="AD2219" s="146"/>
      <c r="AE2219" s="146" t="s">
        <v>483</v>
      </c>
      <c r="AG2219" s="134" t="e" cm="1" vm="1">
        <f t="array" ref="AG2219">_xlfn.TEXTJOIN(",",TRUE,_xlfn._xlws.FILTER(市町村コード!$B$2:$B$186,ISNUMBER(SEARCH(市町村コード!$B$2:$B$186,K2219))))</f>
        <v>#VALUE!</v>
      </c>
      <c r="AH2219" s="134" t="e" vm="1">
        <v>#VALUE!</v>
      </c>
      <c r="AI2219" s="134" t="str">
        <f t="shared" si="68"/>
        <v/>
      </c>
      <c r="AJ2219" s="134" t="str">
        <f t="shared" si="69"/>
        <v>事業所所在地</v>
      </c>
      <c r="AK2219" s="134" t="s">
        <v>484</v>
      </c>
      <c r="AO2219" s="139" t="s">
        <v>486</v>
      </c>
      <c r="AP2219" s="134" t="str" cm="1">
        <f t="array" ref="AP2219">_xlfn.TEXTSPLIT(AO2219,CHAR(10))</f>
        <v>受理番号</v>
      </c>
      <c r="BM2219" s="134" t="s">
        <v>486</v>
      </c>
    </row>
    <row r="2220" spans="1:75" ht="102" customHeight="1" thickBot="1">
      <c r="A2220" s="133"/>
      <c r="B2220" s="184"/>
      <c r="C2220" s="140" t="s">
        <v>5999</v>
      </c>
      <c r="D2220" s="184"/>
      <c r="E2220" s="174" t="s">
        <v>6000</v>
      </c>
      <c r="F2220" s="174"/>
      <c r="G2220" s="184"/>
      <c r="H2220" s="175" t="s">
        <v>6001</v>
      </c>
      <c r="I2220" s="175"/>
      <c r="J2220" s="184"/>
      <c r="K2220" s="175" t="s">
        <v>6002</v>
      </c>
      <c r="L2220" s="175"/>
      <c r="M2220" s="184"/>
      <c r="N2220" s="182" t="s">
        <v>6003</v>
      </c>
      <c r="O2220" s="182"/>
      <c r="P2220" s="184"/>
      <c r="Q2220" s="141" t="s">
        <v>6004</v>
      </c>
      <c r="R2220" s="184"/>
      <c r="S2220" s="173" t="s">
        <v>6005</v>
      </c>
      <c r="T2220" s="173"/>
      <c r="U2220" s="173"/>
      <c r="V2220" s="173"/>
      <c r="W2220" s="184"/>
      <c r="X2220" s="133"/>
      <c r="Y2220" s="133"/>
      <c r="AB2220" s="134" t="s">
        <v>9907</v>
      </c>
      <c r="AC2220" s="146" t="str" cm="1">
        <f t="array" ref="AC2220:AD2220">_xlfn.TEXTSPLIT(H2220,CHAR(10))</f>
        <v>特定非営利活動法人　かしわのもり</v>
      </c>
      <c r="AD2220" s="146" t="str">
        <v>訪問看護ステーション　かしわのもり</v>
      </c>
      <c r="AE2220" s="146" t="s">
        <v>8954</v>
      </c>
      <c r="AF2220" s="134" t="s">
        <v>8955</v>
      </c>
      <c r="AG2220" s="134" t="str" cm="1">
        <f t="array" ref="AG2220">_xlfn.TEXTJOIN(",",TRUE,_xlfn._xlws.FILTER(市町村コード!$B$2:$B$186,ISNUMBER(SEARCH(市町村コード!$B$2:$B$186,K2220))))</f>
        <v>鹿追町</v>
      </c>
      <c r="AH2220" s="134" t="s">
        <v>6866</v>
      </c>
      <c r="AI2220" s="134" t="str">
        <f t="shared" si="68"/>
        <v xml:space="preserve">
河東郡鹿追町南町３丁目１０－１</v>
      </c>
      <c r="AJ2220" s="134" t="str">
        <f t="shared" si="69"/>
        <v>〒081－0223</v>
      </c>
      <c r="AK2220" s="134" t="s">
        <v>7463</v>
      </c>
      <c r="AO2220" s="142" t="s">
        <v>6004</v>
      </c>
      <c r="AP2220" s="134" t="str" cm="1">
        <f t="array" ref="AP2220:AX2220">_xlfn.TEXTSPLIT(AO2220,CHAR(10))</f>
        <v>( 訪看10 )第    131 号</v>
      </c>
      <c r="AQ2220" s="134" t="str">
        <v>( 訪看23 )第     97 号</v>
      </c>
      <c r="AR2220" s="134" t="str">
        <v>( 訪看25 )第    202 号</v>
      </c>
      <c r="AS2220" s="134" t="str">
        <v>( 訪看27 )第      5 号</v>
      </c>
      <c r="AT2220" s="134" t="str">
        <v>( 訪看28 )第      5 号</v>
      </c>
      <c r="AU2220" s="134" t="str">
        <v>( 訪看34 )第    147 号</v>
      </c>
      <c r="AV2220" s="134" t="str">
        <v>( 訪ベⅠ１ )第    208 号</v>
      </c>
      <c r="AW2220" s="134" t="str">
        <v>( 訪ベⅠ１注 )第    120 号</v>
      </c>
      <c r="AX2220" s="134" t="str">
        <v>( 訪看40 )第    322 号</v>
      </c>
      <c r="BM2220" s="134" t="s">
        <v>15183</v>
      </c>
      <c r="BN2220" s="134" t="s">
        <v>15184</v>
      </c>
      <c r="BO2220" s="134" t="s">
        <v>15185</v>
      </c>
      <c r="BP2220" s="134" t="s">
        <v>15186</v>
      </c>
      <c r="BQ2220" s="134" t="s">
        <v>15187</v>
      </c>
      <c r="BR2220" s="134" t="s">
        <v>15188</v>
      </c>
      <c r="BS2220" s="134" t="s">
        <v>15189</v>
      </c>
      <c r="BT2220" s="134" t="s">
        <v>15190</v>
      </c>
      <c r="BU2220" s="134" t="s">
        <v>15191</v>
      </c>
    </row>
    <row r="2221" spans="1:75" ht="45.95" customHeight="1" thickBot="1">
      <c r="A2221" s="133"/>
      <c r="B2221" s="184"/>
      <c r="C2221" s="140" t="s">
        <v>6006</v>
      </c>
      <c r="D2221" s="184"/>
      <c r="E2221" s="174" t="s">
        <v>6007</v>
      </c>
      <c r="F2221" s="174"/>
      <c r="G2221" s="184"/>
      <c r="H2221" s="175" t="s">
        <v>6008</v>
      </c>
      <c r="I2221" s="175"/>
      <c r="J2221" s="184"/>
      <c r="K2221" s="175" t="s">
        <v>6009</v>
      </c>
      <c r="L2221" s="175"/>
      <c r="M2221" s="184"/>
      <c r="N2221" s="182" t="s">
        <v>6010</v>
      </c>
      <c r="O2221" s="182"/>
      <c r="P2221" s="184"/>
      <c r="Q2221" s="141" t="s">
        <v>6011</v>
      </c>
      <c r="R2221" s="184"/>
      <c r="S2221" s="173" t="s">
        <v>6012</v>
      </c>
      <c r="T2221" s="173"/>
      <c r="U2221" s="173"/>
      <c r="V2221" s="173"/>
      <c r="W2221" s="184"/>
      <c r="X2221" s="133"/>
      <c r="Y2221" s="133"/>
      <c r="AB2221" s="134" t="s">
        <v>9908</v>
      </c>
      <c r="AC2221" s="146" t="str" cm="1">
        <f t="array" ref="AC2221:AD2221">_xlfn.TEXTSPLIT(H2221,CHAR(10))</f>
        <v>社会福祉法人地域で一緒に暮らそう会</v>
      </c>
      <c r="AD2221" s="146" t="str">
        <v>訪問看護事業所まめきら</v>
      </c>
      <c r="AE2221" s="146" t="s">
        <v>8956</v>
      </c>
      <c r="AF2221" s="134" t="s">
        <v>8957</v>
      </c>
      <c r="AG2221" s="134" t="str" cm="1">
        <f t="array" ref="AG2221">_xlfn.TEXTJOIN(",",TRUE,_xlfn._xlws.FILTER(市町村コード!$B$2:$B$186,ISNUMBER(SEARCH(市町村コード!$B$2:$B$186,K2221))))</f>
        <v>音更町</v>
      </c>
      <c r="AH2221" s="134" t="s">
        <v>6863</v>
      </c>
      <c r="AI2221" s="134" t="str">
        <f t="shared" si="68"/>
        <v xml:space="preserve">
河東郡音更町新通４丁目１番地８</v>
      </c>
      <c r="AJ2221" s="134" t="str">
        <f t="shared" si="69"/>
        <v>〒080－0104</v>
      </c>
      <c r="AK2221" s="134" t="s">
        <v>7464</v>
      </c>
      <c r="AO2221" s="142" t="s">
        <v>6011</v>
      </c>
      <c r="AP2221" s="134" t="str" cm="1">
        <f t="array" ref="AP2221">_xlfn.TEXTSPLIT(AO2221,CHAR(10))</f>
        <v>( 訪看10 )第    147 号</v>
      </c>
      <c r="BM2221" s="134" t="s">
        <v>15192</v>
      </c>
    </row>
    <row r="2222" spans="1:75" ht="111" customHeight="1" thickBot="1">
      <c r="A2222" s="133"/>
      <c r="B2222" s="184"/>
      <c r="C2222" s="140" t="s">
        <v>6013</v>
      </c>
      <c r="D2222" s="184"/>
      <c r="E2222" s="174" t="s">
        <v>6014</v>
      </c>
      <c r="F2222" s="174"/>
      <c r="G2222" s="184"/>
      <c r="H2222" s="175" t="s">
        <v>6015</v>
      </c>
      <c r="I2222" s="175"/>
      <c r="J2222" s="184"/>
      <c r="K2222" s="175" t="s">
        <v>6016</v>
      </c>
      <c r="L2222" s="175"/>
      <c r="M2222" s="184"/>
      <c r="N2222" s="182" t="s">
        <v>6017</v>
      </c>
      <c r="O2222" s="182"/>
      <c r="P2222" s="184"/>
      <c r="Q2222" s="141" t="s">
        <v>6018</v>
      </c>
      <c r="R2222" s="184"/>
      <c r="S2222" s="173" t="s">
        <v>6019</v>
      </c>
      <c r="T2222" s="173"/>
      <c r="U2222" s="173"/>
      <c r="V2222" s="173"/>
      <c r="W2222" s="184"/>
      <c r="X2222" s="133"/>
      <c r="Y2222" s="133"/>
      <c r="AB2222" s="134" t="s">
        <v>9909</v>
      </c>
      <c r="AC2222" s="146" t="str" cm="1">
        <f t="array" ref="AC2222:AD2222">_xlfn.TEXTSPLIT(H2222,CHAR(10))</f>
        <v>社会医療法人社団　三草会</v>
      </c>
      <c r="AD2222" s="146" t="str">
        <v>訪問看護ステーションりらく</v>
      </c>
      <c r="AE2222" s="146" t="s">
        <v>7731</v>
      </c>
      <c r="AF2222" s="134" t="s">
        <v>8958</v>
      </c>
      <c r="AG2222" s="134" t="str" cm="1">
        <f t="array" ref="AG2222">_xlfn.TEXTJOIN(",",TRUE,_xlfn._xlws.FILTER(市町村コード!$B$2:$B$186,ISNUMBER(SEARCH(市町村コード!$B$2:$B$186,K2222))))</f>
        <v>芽室町</v>
      </c>
      <c r="AH2222" s="134" t="s">
        <v>6869</v>
      </c>
      <c r="AI2222" s="134" t="str">
        <f t="shared" si="68"/>
        <v xml:space="preserve">
河西郡芽室町東芽室南２線１６－２</v>
      </c>
      <c r="AJ2222" s="134" t="str">
        <f t="shared" si="69"/>
        <v>〒082－0000</v>
      </c>
      <c r="AK2222" s="134" t="s">
        <v>7465</v>
      </c>
      <c r="AO2222" s="142" t="s">
        <v>6018</v>
      </c>
      <c r="AP2222" s="134" t="str" cm="1">
        <f t="array" ref="AP2222:AY2222">_xlfn.TEXTSPLIT(AO2222,CHAR(10))</f>
        <v>( 訪看10 )第    237 号</v>
      </c>
      <c r="AQ2222" s="134" t="str">
        <v>( 訪看23 )第    440 号</v>
      </c>
      <c r="AR2222" s="134" t="str">
        <v>( 訪看25 )第    534 号</v>
      </c>
      <c r="AS2222" s="134" t="str">
        <v>( 訪看27 )第     54 号</v>
      </c>
      <c r="AT2222" s="134" t="str">
        <v>( 訪看28 )第     41 号</v>
      </c>
      <c r="AU2222" s="134" t="str">
        <v>( 訪看34 )第     83 号</v>
      </c>
      <c r="AV2222" s="134" t="str">
        <v>( 訪看35 )第     58 号</v>
      </c>
      <c r="AW2222" s="134" t="str">
        <v>( 訪ベⅠ１ )第    210 号</v>
      </c>
      <c r="AX2222" s="134" t="str">
        <v>( 訪ベⅠ１注 )第    194 号</v>
      </c>
      <c r="AY2222" s="134" t="str">
        <v>( 訪看40 )第     33 号</v>
      </c>
      <c r="BM2222" s="134" t="s">
        <v>15193</v>
      </c>
      <c r="BN2222" s="134" t="s">
        <v>15194</v>
      </c>
      <c r="BO2222" s="134" t="s">
        <v>15195</v>
      </c>
      <c r="BP2222" s="134" t="s">
        <v>15196</v>
      </c>
      <c r="BQ2222" s="134" t="s">
        <v>15197</v>
      </c>
      <c r="BR2222" s="134" t="s">
        <v>15198</v>
      </c>
      <c r="BS2222" s="134" t="s">
        <v>15199</v>
      </c>
      <c r="BT2222" s="134" t="s">
        <v>15200</v>
      </c>
      <c r="BU2222" s="134" t="s">
        <v>15201</v>
      </c>
      <c r="BV2222" s="134" t="s">
        <v>15202</v>
      </c>
    </row>
    <row r="2223" spans="1:75" ht="120" customHeight="1" thickBot="1">
      <c r="A2223" s="133"/>
      <c r="B2223" s="184"/>
      <c r="C2223" s="140" t="s">
        <v>6020</v>
      </c>
      <c r="D2223" s="184"/>
      <c r="E2223" s="174" t="s">
        <v>6021</v>
      </c>
      <c r="F2223" s="174"/>
      <c r="G2223" s="184"/>
      <c r="H2223" s="175" t="s">
        <v>6022</v>
      </c>
      <c r="I2223" s="175"/>
      <c r="J2223" s="184"/>
      <c r="K2223" s="175" t="s">
        <v>6023</v>
      </c>
      <c r="L2223" s="175"/>
      <c r="M2223" s="184"/>
      <c r="N2223" s="182" t="s">
        <v>6024</v>
      </c>
      <c r="O2223" s="182"/>
      <c r="P2223" s="184"/>
      <c r="Q2223" s="141" t="s">
        <v>6025</v>
      </c>
      <c r="R2223" s="184"/>
      <c r="S2223" s="173" t="s">
        <v>6026</v>
      </c>
      <c r="T2223" s="173"/>
      <c r="U2223" s="173"/>
      <c r="V2223" s="173"/>
      <c r="W2223" s="184"/>
      <c r="X2223" s="133"/>
      <c r="Y2223" s="133"/>
      <c r="AB2223" s="134" t="s">
        <v>9910</v>
      </c>
      <c r="AC2223" s="146" t="str" cm="1">
        <f t="array" ref="AC2223:AD2223">_xlfn.TEXTSPLIT(H2223,CHAR(10))</f>
        <v>一般社団法人ちせ</v>
      </c>
      <c r="AD2223" s="146" t="str">
        <v>一般社団法人ちせ在宅看護センターちせ訪問看護ステーション</v>
      </c>
      <c r="AE2223" s="146" t="s">
        <v>8959</v>
      </c>
      <c r="AF2223" s="134" t="s">
        <v>8960</v>
      </c>
      <c r="AG2223" s="134" t="str" cm="1">
        <f t="array" ref="AG2223">_xlfn.TEXTJOIN(",",TRUE,_xlfn._xlws.FILTER(市町村コード!$B$2:$B$186,ISNUMBER(SEARCH(市町村コード!$B$2:$B$186,K2223))))</f>
        <v>音更町</v>
      </c>
      <c r="AH2223" s="134" t="s">
        <v>6863</v>
      </c>
      <c r="AI2223" s="134" t="str">
        <f t="shared" si="68"/>
        <v xml:space="preserve">
河東郡音更町共栄台東１０丁目４番地１４グリーンアベニューＡ１０１</v>
      </c>
      <c r="AJ2223" s="134" t="str">
        <f t="shared" si="69"/>
        <v>〒080－0315</v>
      </c>
      <c r="AK2223" s="134" t="s">
        <v>7466</v>
      </c>
      <c r="AO2223" s="142" t="s">
        <v>6025</v>
      </c>
      <c r="AP2223" s="134" t="str" cm="1">
        <f t="array" ref="AP2223:AZ2223">_xlfn.TEXTSPLIT(AO2223,CHAR(10))</f>
        <v>( 訪看10 )第    260 号</v>
      </c>
      <c r="AQ2223" s="134" t="str">
        <v>( 訪看23 )第    472 号</v>
      </c>
      <c r="AR2223" s="134" t="str">
        <v>( 訪看24 )第   1046 号</v>
      </c>
      <c r="AS2223" s="134" t="str">
        <v>( 訪看25 )第    567 号</v>
      </c>
      <c r="AT2223" s="134" t="str">
        <v>( 訪看27 )第     79 号</v>
      </c>
      <c r="AU2223" s="134" t="str">
        <v>( 訪看28 )第     64 号</v>
      </c>
      <c r="AV2223" s="134" t="str">
        <v>( 訪看34 )第      3 号</v>
      </c>
      <c r="AW2223" s="134" t="str">
        <v>( 訪看35 )第    104 号</v>
      </c>
      <c r="AX2223" s="134" t="str">
        <v>( 訪ベⅠ１ )第      1 号</v>
      </c>
      <c r="AY2223" s="134" t="str">
        <v>( 訪ベⅠ１注 )第    408 号</v>
      </c>
      <c r="AZ2223" s="134" t="str">
        <v>( 訪看40 )第     12 号</v>
      </c>
      <c r="BM2223" s="134" t="s">
        <v>15203</v>
      </c>
      <c r="BN2223" s="134" t="s">
        <v>15204</v>
      </c>
      <c r="BO2223" s="134" t="s">
        <v>15205</v>
      </c>
      <c r="BP2223" s="134" t="s">
        <v>15206</v>
      </c>
      <c r="BQ2223" s="134" t="s">
        <v>15207</v>
      </c>
      <c r="BR2223" s="134" t="s">
        <v>15208</v>
      </c>
      <c r="BS2223" s="134" t="s">
        <v>15209</v>
      </c>
      <c r="BT2223" s="134" t="s">
        <v>15210</v>
      </c>
      <c r="BU2223" s="134" t="s">
        <v>15211</v>
      </c>
      <c r="BV2223" s="134" t="s">
        <v>15212</v>
      </c>
      <c r="BW2223" s="134" t="s">
        <v>15213</v>
      </c>
    </row>
    <row r="2224" spans="1:75" ht="45.95" customHeight="1" thickBot="1">
      <c r="A2224" s="133"/>
      <c r="B2224" s="184"/>
      <c r="C2224" s="140" t="s">
        <v>6027</v>
      </c>
      <c r="D2224" s="184"/>
      <c r="E2224" s="174" t="s">
        <v>6028</v>
      </c>
      <c r="F2224" s="174"/>
      <c r="G2224" s="184"/>
      <c r="H2224" s="175" t="s">
        <v>6029</v>
      </c>
      <c r="I2224" s="175"/>
      <c r="J2224" s="184"/>
      <c r="K2224" s="175" t="s">
        <v>6030</v>
      </c>
      <c r="L2224" s="175"/>
      <c r="M2224" s="184"/>
      <c r="N2224" s="182" t="s">
        <v>6031</v>
      </c>
      <c r="O2224" s="182"/>
      <c r="P2224" s="184"/>
      <c r="Q2224" s="141" t="s">
        <v>6032</v>
      </c>
      <c r="R2224" s="184"/>
      <c r="S2224" s="173" t="s">
        <v>6033</v>
      </c>
      <c r="T2224" s="173"/>
      <c r="U2224" s="173"/>
      <c r="V2224" s="173"/>
      <c r="W2224" s="184"/>
      <c r="X2224" s="133"/>
      <c r="Y2224" s="133"/>
      <c r="AB2224" s="134" t="s">
        <v>9911</v>
      </c>
      <c r="AC2224" s="146" t="str" cm="1">
        <f t="array" ref="AC2224:AD2224">_xlfn.TEXTSPLIT(H2224,CHAR(10))</f>
        <v>池田町</v>
      </c>
      <c r="AD2224" s="146" t="str">
        <v>十勝いけだ訪問看護ステーション</v>
      </c>
      <c r="AE2224" s="146" t="s">
        <v>6875</v>
      </c>
      <c r="AF2224" s="134" t="s">
        <v>8961</v>
      </c>
      <c r="AG2224" s="134" t="str" cm="1">
        <f t="array" ref="AG2224">_xlfn.TEXTJOIN(",",TRUE,_xlfn._xlws.FILTER(市町村コード!$B$2:$B$186,ISNUMBER(SEARCH(市町村コード!$B$2:$B$186,K2224))))</f>
        <v>池田町</v>
      </c>
      <c r="AH2224" s="134" t="s">
        <v>6875</v>
      </c>
      <c r="AI2224" s="134" t="str">
        <f t="shared" si="68"/>
        <v xml:space="preserve">
中川郡池田町字西二条５丁目２３番地１</v>
      </c>
      <c r="AJ2224" s="134" t="str">
        <f t="shared" si="69"/>
        <v>〒083－0022</v>
      </c>
      <c r="AK2224" s="134" t="s">
        <v>7467</v>
      </c>
      <c r="AO2224" s="142" t="s">
        <v>6032</v>
      </c>
      <c r="AP2224" s="134" t="str" cm="1">
        <f t="array" ref="AP2224:AS2224">_xlfn.TEXTSPLIT(AO2224,CHAR(10))</f>
        <v>( 訪看10 )第    294 号</v>
      </c>
      <c r="AQ2224" s="134" t="str">
        <v>( 訪看24 )第    525 号</v>
      </c>
      <c r="AR2224" s="134" t="str">
        <v>( 訪看25 )第    614 号</v>
      </c>
      <c r="AS2224" s="134" t="str">
        <v>( 訪看40 )第    323 号</v>
      </c>
      <c r="BM2224" s="134" t="s">
        <v>15214</v>
      </c>
      <c r="BN2224" s="134" t="s">
        <v>15215</v>
      </c>
      <c r="BO2224" s="134" t="s">
        <v>15216</v>
      </c>
      <c r="BP2224" s="134" t="s">
        <v>15217</v>
      </c>
    </row>
    <row r="2225" spans="1:75" ht="45" customHeight="1" thickBot="1">
      <c r="A2225" s="133"/>
      <c r="B2225" s="184"/>
      <c r="C2225" s="186" t="s">
        <v>6034</v>
      </c>
      <c r="D2225" s="184"/>
      <c r="E2225" s="174" t="s">
        <v>6035</v>
      </c>
      <c r="F2225" s="174"/>
      <c r="G2225" s="184"/>
      <c r="H2225" s="175" t="s">
        <v>6036</v>
      </c>
      <c r="I2225" s="175"/>
      <c r="J2225" s="184"/>
      <c r="K2225" s="175" t="s">
        <v>6037</v>
      </c>
      <c r="L2225" s="175"/>
      <c r="M2225" s="184"/>
      <c r="N2225" s="182" t="s">
        <v>6038</v>
      </c>
      <c r="O2225" s="182"/>
      <c r="P2225" s="184"/>
      <c r="Q2225" s="173" t="s">
        <v>6039</v>
      </c>
      <c r="R2225" s="184"/>
      <c r="S2225" s="173" t="s">
        <v>6040</v>
      </c>
      <c r="T2225" s="173"/>
      <c r="U2225" s="173"/>
      <c r="V2225" s="173"/>
      <c r="W2225" s="184"/>
      <c r="X2225" s="133"/>
      <c r="Y2225" s="133"/>
      <c r="AB2225" s="134" t="s">
        <v>9912</v>
      </c>
      <c r="AC2225" s="146" t="str" cm="1">
        <f t="array" ref="AC2225:AD2225">_xlfn.TEXTSPLIT(H2225,CHAR(10))</f>
        <v>日本赤十字社</v>
      </c>
      <c r="AD2225" s="146" t="str">
        <v>清水赤十字訪問看護ステーション</v>
      </c>
      <c r="AE2225" s="146" t="s">
        <v>8626</v>
      </c>
      <c r="AF2225" s="134" t="s">
        <v>8962</v>
      </c>
      <c r="AG2225" s="134" t="str" cm="1">
        <f t="array" ref="AG2225">_xlfn.TEXTJOIN(",",TRUE,_xlfn._xlws.FILTER(市町村コード!$B$2:$B$186,ISNUMBER(SEARCH(市町村コード!$B$2:$B$186,K2225))))</f>
        <v>清水町</v>
      </c>
      <c r="AH2225" s="134" t="s">
        <v>6868</v>
      </c>
      <c r="AI2225" s="134" t="str">
        <f t="shared" si="68"/>
        <v xml:space="preserve">
上川郡清水町南二条西２丁目１番地アンリーハイツＢ－６</v>
      </c>
      <c r="AJ2225" s="134" t="str">
        <f t="shared" si="69"/>
        <v>〒089－0127</v>
      </c>
      <c r="AK2225" s="134" t="s">
        <v>7468</v>
      </c>
      <c r="AO2225" s="173" t="s">
        <v>6039</v>
      </c>
      <c r="AP2225" s="134" t="str" cm="1">
        <f t="array" ref="AP2225:AS2225">_xlfn.TEXTSPLIT(AO2225,CHAR(10))</f>
        <v>( 訪看10 )第    491 号</v>
      </c>
      <c r="AQ2225" s="134" t="str">
        <v>( 訪看33 )第      3 号</v>
      </c>
      <c r="AR2225" s="134" t="str">
        <v>( 訪看34 )第    139 号</v>
      </c>
      <c r="AS2225" s="134" t="str">
        <v>( 訪看40 )第    194 号</v>
      </c>
      <c r="BM2225" s="134" t="s">
        <v>15218</v>
      </c>
      <c r="BN2225" s="134" t="s">
        <v>15219</v>
      </c>
      <c r="BO2225" s="134" t="s">
        <v>15220</v>
      </c>
      <c r="BP2225" s="134" t="s">
        <v>15221</v>
      </c>
    </row>
    <row r="2226" spans="1:75" ht="0.95" customHeight="1" thickBot="1">
      <c r="A2226" s="133"/>
      <c r="B2226" s="133"/>
      <c r="C2226" s="186"/>
      <c r="D2226" s="133"/>
      <c r="E2226" s="174"/>
      <c r="F2226" s="174"/>
      <c r="G2226" s="133"/>
      <c r="H2226" s="175"/>
      <c r="I2226" s="175"/>
      <c r="J2226" s="133"/>
      <c r="K2226" s="175"/>
      <c r="L2226" s="175"/>
      <c r="M2226" s="133"/>
      <c r="N2226" s="182"/>
      <c r="O2226" s="182"/>
      <c r="P2226" s="133"/>
      <c r="Q2226" s="173"/>
      <c r="R2226" s="133"/>
      <c r="S2226" s="173"/>
      <c r="T2226" s="173"/>
      <c r="U2226" s="173"/>
      <c r="V2226" s="173"/>
      <c r="W2226" s="133"/>
      <c r="X2226" s="133"/>
      <c r="Y2226" s="133"/>
      <c r="AB2226" s="134" t="s">
        <v>6911</v>
      </c>
      <c r="AC2226" s="146" t="e" cm="1">
        <f t="array" ref="AC2226">_xlfn.TEXTSPLIT(H2226,CHAR(10))</f>
        <v>#VALUE!</v>
      </c>
      <c r="AD2226" s="146"/>
      <c r="AE2226" s="146" t="e">
        <v>#VALUE!</v>
      </c>
      <c r="AG2226" s="134" t="e" cm="1" vm="1">
        <f t="array" ref="AG2226">_xlfn.TEXTJOIN(",",TRUE,_xlfn._xlws.FILTER(市町村コード!$B$2:$B$186,ISNUMBER(SEARCH(市町村コード!$B$2:$B$186,K2226))))</f>
        <v>#VALUE!</v>
      </c>
      <c r="AH2226" s="134" t="e" vm="1">
        <v>#VALUE!</v>
      </c>
      <c r="AI2226" s="134" t="str">
        <f t="shared" si="68"/>
        <v/>
      </c>
      <c r="AJ2226" s="134" t="str">
        <f t="shared" si="69"/>
        <v/>
      </c>
      <c r="AK2226" s="134" t="s">
        <v>6911</v>
      </c>
      <c r="AO2226" s="173"/>
      <c r="AP2226" s="134" t="e" cm="1">
        <f t="array" ref="AP2226">_xlfn.TEXTSPLIT(AO2226,CHAR(10))</f>
        <v>#VALUE!</v>
      </c>
      <c r="BM2226" s="134" t="e">
        <v>#VALUE!</v>
      </c>
    </row>
    <row r="2227" spans="1:75" ht="60" customHeight="1">
      <c r="A2227" s="133"/>
      <c r="B2227" s="133"/>
      <c r="C2227" s="133"/>
      <c r="D2227" s="133"/>
      <c r="E2227" s="133"/>
      <c r="F2227" s="133"/>
      <c r="G2227" s="133"/>
      <c r="H2227" s="133"/>
      <c r="I2227" s="133"/>
      <c r="J2227" s="133"/>
      <c r="K2227" s="133"/>
      <c r="L2227" s="133"/>
      <c r="M2227" s="133"/>
      <c r="N2227" s="133"/>
      <c r="O2227" s="133"/>
      <c r="P2227" s="133"/>
      <c r="Q2227" s="133"/>
      <c r="R2227" s="133"/>
      <c r="S2227" s="133"/>
      <c r="T2227" s="133"/>
      <c r="U2227" s="133"/>
      <c r="V2227" s="133"/>
      <c r="W2227" s="133"/>
      <c r="X2227" s="133"/>
      <c r="Y2227" s="133"/>
      <c r="AB2227" s="134" t="s">
        <v>6911</v>
      </c>
      <c r="AC2227" s="146" t="e" cm="1">
        <f t="array" ref="AC2227">_xlfn.TEXTSPLIT(H2227,CHAR(10))</f>
        <v>#VALUE!</v>
      </c>
      <c r="AD2227" s="146"/>
      <c r="AE2227" s="146" t="e">
        <v>#VALUE!</v>
      </c>
      <c r="AG2227" s="134" t="e" cm="1" vm="1">
        <f t="array" ref="AG2227">_xlfn.TEXTJOIN(",",TRUE,_xlfn._xlws.FILTER(市町村コード!$B$2:$B$186,ISNUMBER(SEARCH(市町村コード!$B$2:$B$186,K2227))))</f>
        <v>#VALUE!</v>
      </c>
      <c r="AH2227" s="134" t="e" vm="1">
        <v>#VALUE!</v>
      </c>
      <c r="AI2227" s="134" t="str">
        <f t="shared" si="68"/>
        <v/>
      </c>
      <c r="AJ2227" s="134" t="str">
        <f t="shared" si="69"/>
        <v/>
      </c>
      <c r="AK2227" s="134" t="s">
        <v>6911</v>
      </c>
      <c r="AO2227" s="133"/>
      <c r="AP2227" s="134" t="e" cm="1">
        <f t="array" ref="AP2227">_xlfn.TEXTSPLIT(AO2227,CHAR(10))</f>
        <v>#VALUE!</v>
      </c>
      <c r="BM2227" s="134" t="e">
        <v>#VALUE!</v>
      </c>
    </row>
    <row r="2228" spans="1:75" ht="12" customHeight="1">
      <c r="A2228" s="133"/>
      <c r="B2228" s="133"/>
      <c r="C2228" s="133"/>
      <c r="D2228" s="133"/>
      <c r="E2228" s="133"/>
      <c r="F2228" s="133"/>
      <c r="G2228" s="133"/>
      <c r="H2228" s="133"/>
      <c r="I2228" s="133"/>
      <c r="J2228" s="133"/>
      <c r="K2228" s="133"/>
      <c r="L2228" s="133"/>
      <c r="M2228" s="133"/>
      <c r="N2228" s="133"/>
      <c r="O2228" s="133"/>
      <c r="P2228" s="133"/>
      <c r="Q2228" s="133"/>
      <c r="R2228" s="133"/>
      <c r="S2228" s="133"/>
      <c r="T2228" s="133"/>
      <c r="U2228" s="133"/>
      <c r="V2228" s="133"/>
      <c r="W2228" s="133"/>
      <c r="X2228" s="133"/>
      <c r="Y2228" s="133"/>
      <c r="AB2228" s="134" t="s">
        <v>6911</v>
      </c>
      <c r="AC2228" s="146" t="e" cm="1">
        <f t="array" ref="AC2228">_xlfn.TEXTSPLIT(H2228,CHAR(10))</f>
        <v>#VALUE!</v>
      </c>
      <c r="AD2228" s="146"/>
      <c r="AE2228" s="146" t="e">
        <v>#VALUE!</v>
      </c>
      <c r="AG2228" s="134" t="e" cm="1" vm="1">
        <f t="array" ref="AG2228">_xlfn.TEXTJOIN(",",TRUE,_xlfn._xlws.FILTER(市町村コード!$B$2:$B$186,ISNUMBER(SEARCH(市町村コード!$B$2:$B$186,K2228))))</f>
        <v>#VALUE!</v>
      </c>
      <c r="AH2228" s="134" t="e" vm="1">
        <v>#VALUE!</v>
      </c>
      <c r="AI2228" s="134" t="str">
        <f t="shared" si="68"/>
        <v/>
      </c>
      <c r="AJ2228" s="134" t="str">
        <f t="shared" si="69"/>
        <v/>
      </c>
      <c r="AK2228" s="134" t="s">
        <v>6911</v>
      </c>
      <c r="AO2228" s="133"/>
      <c r="AP2228" s="134" t="e" cm="1">
        <f t="array" ref="AP2228">_xlfn.TEXTSPLIT(AO2228,CHAR(10))</f>
        <v>#VALUE!</v>
      </c>
      <c r="BM2228" s="134" t="e">
        <v>#VALUE!</v>
      </c>
    </row>
    <row r="2229" spans="1:75" ht="8.1" customHeight="1">
      <c r="A2229" s="133"/>
      <c r="B2229" s="133"/>
      <c r="C2229" s="133"/>
      <c r="D2229" s="133"/>
      <c r="E2229" s="133"/>
      <c r="F2229" s="133"/>
      <c r="G2229" s="133"/>
      <c r="H2229" s="133"/>
      <c r="I2229" s="178" t="s">
        <v>476</v>
      </c>
      <c r="J2229" s="178"/>
      <c r="K2229" s="178"/>
      <c r="L2229" s="133"/>
      <c r="M2229" s="133"/>
      <c r="N2229" s="133"/>
      <c r="O2229" s="133"/>
      <c r="P2229" s="133"/>
      <c r="Q2229" s="133"/>
      <c r="R2229" s="133"/>
      <c r="S2229" s="133"/>
      <c r="T2229" s="133"/>
      <c r="U2229" s="133"/>
      <c r="V2229" s="133"/>
      <c r="W2229" s="133"/>
      <c r="X2229" s="133"/>
      <c r="Y2229" s="133"/>
      <c r="AB2229" s="134" t="s">
        <v>6911</v>
      </c>
      <c r="AC2229" s="146" t="e" cm="1">
        <f t="array" ref="AC2229">_xlfn.TEXTSPLIT(H2229,CHAR(10))</f>
        <v>#VALUE!</v>
      </c>
      <c r="AD2229" s="146"/>
      <c r="AE2229" s="146" t="e">
        <v>#VALUE!</v>
      </c>
      <c r="AG2229" s="134" t="e" cm="1" vm="1">
        <f t="array" ref="AG2229">_xlfn.TEXTJOIN(",",TRUE,_xlfn._xlws.FILTER(市町村コード!$B$2:$B$186,ISNUMBER(SEARCH(市町村コード!$B$2:$B$186,K2229))))</f>
        <v>#VALUE!</v>
      </c>
      <c r="AH2229" s="134" t="e" vm="1">
        <v>#VALUE!</v>
      </c>
      <c r="AI2229" s="134" t="str">
        <f t="shared" si="68"/>
        <v/>
      </c>
      <c r="AJ2229" s="134" t="str">
        <f t="shared" si="69"/>
        <v/>
      </c>
      <c r="AK2229" s="134" t="s">
        <v>6911</v>
      </c>
      <c r="AO2229" s="133"/>
      <c r="AP2229" s="134" t="e" cm="1">
        <f t="array" ref="AP2229">_xlfn.TEXTSPLIT(AO2229,CHAR(10))</f>
        <v>#VALUE!</v>
      </c>
      <c r="BM2229" s="134" t="e">
        <v>#VALUE!</v>
      </c>
    </row>
    <row r="2230" spans="1:75" ht="12" customHeight="1">
      <c r="A2230" s="133"/>
      <c r="B2230" s="179"/>
      <c r="C2230" s="179"/>
      <c r="D2230" s="179"/>
      <c r="E2230" s="179"/>
      <c r="F2230" s="133"/>
      <c r="G2230" s="133"/>
      <c r="H2230" s="133"/>
      <c r="I2230" s="178"/>
      <c r="J2230" s="178"/>
      <c r="K2230" s="178"/>
      <c r="L2230" s="133"/>
      <c r="M2230" s="133"/>
      <c r="N2230" s="133"/>
      <c r="O2230" s="133"/>
      <c r="P2230" s="133"/>
      <c r="Q2230" s="133"/>
      <c r="R2230" s="133"/>
      <c r="S2230" s="133"/>
      <c r="T2230" s="133"/>
      <c r="U2230" s="133"/>
      <c r="V2230" s="133"/>
      <c r="W2230" s="133"/>
      <c r="X2230" s="133"/>
      <c r="Y2230" s="133"/>
      <c r="AB2230" s="134" t="s">
        <v>6911</v>
      </c>
      <c r="AC2230" s="146" t="e" cm="1">
        <f t="array" ref="AC2230">_xlfn.TEXTSPLIT(H2230,CHAR(10))</f>
        <v>#VALUE!</v>
      </c>
      <c r="AD2230" s="146"/>
      <c r="AE2230" s="146" t="e">
        <v>#VALUE!</v>
      </c>
      <c r="AG2230" s="134" t="e" cm="1" vm="1">
        <f t="array" ref="AG2230">_xlfn.TEXTJOIN(",",TRUE,_xlfn._xlws.FILTER(市町村コード!$B$2:$B$186,ISNUMBER(SEARCH(市町村コード!$B$2:$B$186,K2230))))</f>
        <v>#VALUE!</v>
      </c>
      <c r="AH2230" s="134" t="e" vm="1">
        <v>#VALUE!</v>
      </c>
      <c r="AI2230" s="134" t="str">
        <f t="shared" si="68"/>
        <v/>
      </c>
      <c r="AJ2230" s="134" t="str">
        <f t="shared" si="69"/>
        <v/>
      </c>
      <c r="AK2230" s="134" t="s">
        <v>6911</v>
      </c>
      <c r="AO2230" s="133"/>
      <c r="AP2230" s="134" t="e" cm="1">
        <f t="array" ref="AP2230">_xlfn.TEXTSPLIT(AO2230,CHAR(10))</f>
        <v>#VALUE!</v>
      </c>
      <c r="BM2230" s="134" t="e">
        <v>#VALUE!</v>
      </c>
    </row>
    <row r="2231" spans="1:75" ht="14.1" customHeight="1">
      <c r="A2231" s="133"/>
      <c r="B2231" s="133"/>
      <c r="C2231" s="180" t="s">
        <v>477</v>
      </c>
      <c r="D2231" s="180"/>
      <c r="E2231" s="180"/>
      <c r="F2231" s="180"/>
      <c r="G2231" s="180"/>
      <c r="H2231" s="180"/>
      <c r="I2231" s="180"/>
      <c r="J2231" s="180"/>
      <c r="K2231" s="180"/>
      <c r="L2231" s="133"/>
      <c r="M2231" s="133"/>
      <c r="N2231" s="133"/>
      <c r="O2231" s="181" t="s">
        <v>478</v>
      </c>
      <c r="P2231" s="181"/>
      <c r="Q2231" s="181"/>
      <c r="R2231" s="181"/>
      <c r="S2231" s="181"/>
      <c r="T2231" s="135" t="s">
        <v>1474</v>
      </c>
      <c r="U2231" s="136" t="s">
        <v>480</v>
      </c>
      <c r="V2231" s="133"/>
      <c r="W2231" s="133"/>
      <c r="X2231" s="133"/>
      <c r="Y2231" s="133"/>
      <c r="AB2231" s="134" t="s">
        <v>6911</v>
      </c>
      <c r="AC2231" s="146" t="e" cm="1">
        <f t="array" ref="AC2231">_xlfn.TEXTSPLIT(H2231,CHAR(10))</f>
        <v>#VALUE!</v>
      </c>
      <c r="AD2231" s="146"/>
      <c r="AE2231" s="146" t="e">
        <v>#VALUE!</v>
      </c>
      <c r="AG2231" s="134" t="e" cm="1" vm="1">
        <f t="array" ref="AG2231">_xlfn.TEXTJOIN(",",TRUE,_xlfn._xlws.FILTER(市町村コード!$B$2:$B$186,ISNUMBER(SEARCH(市町村コード!$B$2:$B$186,K2231))))</f>
        <v>#VALUE!</v>
      </c>
      <c r="AH2231" s="134" t="e" vm="1">
        <v>#VALUE!</v>
      </c>
      <c r="AI2231" s="134" t="str">
        <f t="shared" si="68"/>
        <v/>
      </c>
      <c r="AJ2231" s="134" t="str">
        <f t="shared" si="69"/>
        <v/>
      </c>
      <c r="AK2231" s="134" t="s">
        <v>6911</v>
      </c>
      <c r="AP2231" s="134" t="e" cm="1">
        <f t="array" ref="AP2231">_xlfn.TEXTSPLIT(AO2231,CHAR(10))</f>
        <v>#VALUE!</v>
      </c>
      <c r="BM2231" s="134" t="e">
        <v>#VALUE!</v>
      </c>
    </row>
    <row r="2232" spans="1:75" ht="0.95" customHeight="1" thickBot="1">
      <c r="A2232" s="133"/>
      <c r="B2232" s="133"/>
      <c r="C2232" s="133"/>
      <c r="D2232" s="133"/>
      <c r="E2232" s="133"/>
      <c r="F2232" s="133"/>
      <c r="G2232" s="133"/>
      <c r="H2232" s="133"/>
      <c r="I2232" s="133"/>
      <c r="J2232" s="133"/>
      <c r="K2232" s="133"/>
      <c r="L2232" s="133"/>
      <c r="M2232" s="133"/>
      <c r="N2232" s="133"/>
      <c r="O2232" s="133"/>
      <c r="P2232" s="133"/>
      <c r="Q2232" s="133"/>
      <c r="R2232" s="133"/>
      <c r="S2232" s="133"/>
      <c r="T2232" s="133"/>
      <c r="U2232" s="133"/>
      <c r="V2232" s="133"/>
      <c r="W2232" s="133"/>
      <c r="X2232" s="133"/>
      <c r="Y2232" s="133"/>
      <c r="AB2232" s="134" t="s">
        <v>6911</v>
      </c>
      <c r="AC2232" s="146" t="e" cm="1">
        <f t="array" ref="AC2232">_xlfn.TEXTSPLIT(H2232,CHAR(10))</f>
        <v>#VALUE!</v>
      </c>
      <c r="AD2232" s="146"/>
      <c r="AE2232" s="146" t="e">
        <v>#VALUE!</v>
      </c>
      <c r="AG2232" s="134" t="e" cm="1" vm="1">
        <f t="array" ref="AG2232">_xlfn.TEXTJOIN(",",TRUE,_xlfn._xlws.FILTER(市町村コード!$B$2:$B$186,ISNUMBER(SEARCH(市町村コード!$B$2:$B$186,K2232))))</f>
        <v>#VALUE!</v>
      </c>
      <c r="AH2232" s="134" t="e" vm="1">
        <v>#VALUE!</v>
      </c>
      <c r="AI2232" s="134" t="str">
        <f t="shared" si="68"/>
        <v/>
      </c>
      <c r="AJ2232" s="134" t="str">
        <f t="shared" si="69"/>
        <v/>
      </c>
      <c r="AK2232" s="134" t="s">
        <v>6911</v>
      </c>
      <c r="AO2232" s="133"/>
      <c r="AP2232" s="134" t="e" cm="1">
        <f t="array" ref="AP2232">_xlfn.TEXTSPLIT(AO2232,CHAR(10))</f>
        <v>#VALUE!</v>
      </c>
      <c r="BM2232" s="134" t="e">
        <v>#VALUE!</v>
      </c>
    </row>
    <row r="2233" spans="1:75" ht="0.95" customHeight="1">
      <c r="A2233" s="133"/>
      <c r="B2233" s="176"/>
      <c r="C2233" s="176"/>
      <c r="D2233" s="176"/>
      <c r="E2233" s="176"/>
      <c r="F2233" s="176"/>
      <c r="G2233" s="176"/>
      <c r="H2233" s="176"/>
      <c r="I2233" s="176"/>
      <c r="J2233" s="176"/>
      <c r="K2233" s="176"/>
      <c r="L2233" s="176"/>
      <c r="M2233" s="176"/>
      <c r="N2233" s="176"/>
      <c r="O2233" s="176"/>
      <c r="P2233" s="176"/>
      <c r="Q2233" s="176"/>
      <c r="R2233" s="176"/>
      <c r="S2233" s="176"/>
      <c r="T2233" s="176"/>
      <c r="U2233" s="176"/>
      <c r="V2233" s="176"/>
      <c r="W2233" s="176"/>
      <c r="X2233" s="133"/>
      <c r="Y2233" s="133"/>
      <c r="AB2233" s="134" t="s">
        <v>6911</v>
      </c>
      <c r="AC2233" s="146" t="e" cm="1">
        <f t="array" ref="AC2233">_xlfn.TEXTSPLIT(H2233,CHAR(10))</f>
        <v>#VALUE!</v>
      </c>
      <c r="AD2233" s="146"/>
      <c r="AE2233" s="146" t="e">
        <v>#VALUE!</v>
      </c>
      <c r="AG2233" s="134" t="e" cm="1" vm="1">
        <f t="array" ref="AG2233">_xlfn.TEXTJOIN(",",TRUE,_xlfn._xlws.FILTER(市町村コード!$B$2:$B$186,ISNUMBER(SEARCH(市町村コード!$B$2:$B$186,K2233))))</f>
        <v>#VALUE!</v>
      </c>
      <c r="AH2233" s="134" t="e" vm="1">
        <v>#VALUE!</v>
      </c>
      <c r="AI2233" s="134" t="str">
        <f t="shared" si="68"/>
        <v/>
      </c>
      <c r="AJ2233" s="134" t="str">
        <f t="shared" si="69"/>
        <v/>
      </c>
      <c r="AK2233" s="134" t="s">
        <v>6911</v>
      </c>
      <c r="AP2233" s="134" t="e" cm="1">
        <f t="array" ref="AP2233">_xlfn.TEXTSPLIT(AO2233,CHAR(10))</f>
        <v>#VALUE!</v>
      </c>
      <c r="BM2233" s="134" t="e">
        <v>#VALUE!</v>
      </c>
    </row>
    <row r="2234" spans="1:75" ht="15.95" customHeight="1" thickBot="1">
      <c r="A2234" s="133"/>
      <c r="B2234" s="137"/>
      <c r="C2234" s="138" t="s">
        <v>481</v>
      </c>
      <c r="D2234" s="137"/>
      <c r="E2234" s="177" t="s">
        <v>482</v>
      </c>
      <c r="F2234" s="177"/>
      <c r="G2234" s="137"/>
      <c r="H2234" s="177" t="s">
        <v>483</v>
      </c>
      <c r="I2234" s="177"/>
      <c r="J2234" s="137"/>
      <c r="K2234" s="177" t="s">
        <v>484</v>
      </c>
      <c r="L2234" s="177"/>
      <c r="M2234" s="137"/>
      <c r="N2234" s="177" t="s">
        <v>485</v>
      </c>
      <c r="O2234" s="177"/>
      <c r="P2234" s="137"/>
      <c r="Q2234" s="139" t="s">
        <v>486</v>
      </c>
      <c r="R2234" s="137"/>
      <c r="S2234" s="177" t="s">
        <v>487</v>
      </c>
      <c r="T2234" s="177"/>
      <c r="U2234" s="177"/>
      <c r="V2234" s="177"/>
      <c r="W2234" s="137"/>
      <c r="X2234" s="133"/>
      <c r="Y2234" s="133"/>
      <c r="AB2234" s="134" t="s">
        <v>482</v>
      </c>
      <c r="AC2234" s="146" t="str" cm="1">
        <f t="array" ref="AC2234">_xlfn.TEXTSPLIT(H2234,CHAR(10))</f>
        <v>事業者名/事業所名</v>
      </c>
      <c r="AD2234" s="146"/>
      <c r="AE2234" s="146" t="s">
        <v>483</v>
      </c>
      <c r="AG2234" s="134" t="e" cm="1" vm="1">
        <f t="array" ref="AG2234">_xlfn.TEXTJOIN(",",TRUE,_xlfn._xlws.FILTER(市町村コード!$B$2:$B$186,ISNUMBER(SEARCH(市町村コード!$B$2:$B$186,K2234))))</f>
        <v>#VALUE!</v>
      </c>
      <c r="AH2234" s="134" t="e" vm="1">
        <v>#VALUE!</v>
      </c>
      <c r="AI2234" s="134" t="str">
        <f t="shared" si="68"/>
        <v/>
      </c>
      <c r="AJ2234" s="134" t="str">
        <f t="shared" si="69"/>
        <v>事業所所在地</v>
      </c>
      <c r="AK2234" s="134" t="s">
        <v>484</v>
      </c>
      <c r="AO2234" s="139" t="s">
        <v>486</v>
      </c>
      <c r="AP2234" s="134" t="str" cm="1">
        <f t="array" ref="AP2234">_xlfn.TEXTSPLIT(AO2234,CHAR(10))</f>
        <v>受理番号</v>
      </c>
      <c r="BM2234" s="134" t="s">
        <v>486</v>
      </c>
    </row>
    <row r="2235" spans="1:75" ht="66" customHeight="1" thickBot="1">
      <c r="A2235" s="133"/>
      <c r="B2235" s="184"/>
      <c r="C2235" s="140" t="s">
        <v>6041</v>
      </c>
      <c r="D2235" s="184"/>
      <c r="E2235" s="174" t="s">
        <v>6042</v>
      </c>
      <c r="F2235" s="174"/>
      <c r="G2235" s="184"/>
      <c r="H2235" s="175" t="s">
        <v>6043</v>
      </c>
      <c r="I2235" s="175"/>
      <c r="J2235" s="184"/>
      <c r="K2235" s="175" t="s">
        <v>6044</v>
      </c>
      <c r="L2235" s="175"/>
      <c r="M2235" s="184"/>
      <c r="N2235" s="182" t="s">
        <v>6045</v>
      </c>
      <c r="O2235" s="182"/>
      <c r="P2235" s="184"/>
      <c r="Q2235" s="141" t="s">
        <v>6046</v>
      </c>
      <c r="R2235" s="184"/>
      <c r="S2235" s="173" t="s">
        <v>6047</v>
      </c>
      <c r="T2235" s="173"/>
      <c r="U2235" s="173"/>
      <c r="V2235" s="173"/>
      <c r="W2235" s="184"/>
      <c r="X2235" s="133"/>
      <c r="Y2235" s="133"/>
      <c r="AB2235" s="134" t="s">
        <v>9913</v>
      </c>
      <c r="AC2235" s="146" t="str" cm="1">
        <f t="array" ref="AC2235:AD2235">_xlfn.TEXTSPLIT(H2235,CHAR(10))</f>
        <v>アニカホスピス株式会社</v>
      </c>
      <c r="AD2235" s="146" t="str">
        <v>アニカケア足寄</v>
      </c>
      <c r="AE2235" s="146" t="s">
        <v>8963</v>
      </c>
      <c r="AF2235" s="134" t="s">
        <v>8964</v>
      </c>
      <c r="AG2235" s="134" t="str" cm="1">
        <f t="array" ref="AG2235">_xlfn.TEXTJOIN(",",TRUE,_xlfn._xlws.FILTER(市町村コード!$B$2:$B$186,ISNUMBER(SEARCH(市町村コード!$B$2:$B$186,K2235))))</f>
        <v>足寄町</v>
      </c>
      <c r="AH2235" s="134" t="s">
        <v>6878</v>
      </c>
      <c r="AI2235" s="134" t="str">
        <f t="shared" si="68"/>
        <v xml:space="preserve">
足寄郡足寄町南五条３丁目１番地</v>
      </c>
      <c r="AJ2235" s="134" t="str">
        <f t="shared" si="69"/>
        <v>〒089－3715</v>
      </c>
      <c r="AK2235" s="134" t="s">
        <v>7469</v>
      </c>
      <c r="AO2235" s="142" t="s">
        <v>6046</v>
      </c>
      <c r="AP2235" s="134" t="str" cm="1">
        <f t="array" ref="AP2235:AT2235">_xlfn.TEXTSPLIT(AO2235,CHAR(10))</f>
        <v>( 訪看23 )第   1010 号</v>
      </c>
      <c r="AQ2235" s="134" t="str">
        <v>( 訪看25 )第   1050 号</v>
      </c>
      <c r="AR2235" s="134" t="str">
        <v>( 訪ベⅠ１ )第    347 号</v>
      </c>
      <c r="AS2235" s="134" t="str">
        <v>( 訪ベⅡ１３ )第      2 号</v>
      </c>
      <c r="AT2235" s="134" t="str">
        <v>( 訪看41 )第    132 号</v>
      </c>
      <c r="BM2235" s="134" t="s">
        <v>15222</v>
      </c>
      <c r="BN2235" s="134" t="s">
        <v>15223</v>
      </c>
      <c r="BO2235" s="134" t="s">
        <v>15224</v>
      </c>
      <c r="BP2235" s="134" t="s">
        <v>15225</v>
      </c>
      <c r="BQ2235" s="134" t="s">
        <v>15226</v>
      </c>
    </row>
    <row r="2236" spans="1:75" ht="45.95" customHeight="1" thickBot="1">
      <c r="A2236" s="133"/>
      <c r="B2236" s="184"/>
      <c r="C2236" s="140" t="s">
        <v>6048</v>
      </c>
      <c r="D2236" s="184"/>
      <c r="E2236" s="174" t="s">
        <v>6049</v>
      </c>
      <c r="F2236" s="174"/>
      <c r="G2236" s="184"/>
      <c r="H2236" s="175" t="s">
        <v>6050</v>
      </c>
      <c r="I2236" s="175"/>
      <c r="J2236" s="184"/>
      <c r="K2236" s="175" t="s">
        <v>6051</v>
      </c>
      <c r="L2236" s="175"/>
      <c r="M2236" s="184"/>
      <c r="N2236" s="182" t="s">
        <v>6052</v>
      </c>
      <c r="O2236" s="182"/>
      <c r="P2236" s="184"/>
      <c r="Q2236" s="141" t="s">
        <v>6053</v>
      </c>
      <c r="R2236" s="184"/>
      <c r="S2236" s="173" t="s">
        <v>6054</v>
      </c>
      <c r="T2236" s="173"/>
      <c r="U2236" s="173"/>
      <c r="V2236" s="173"/>
      <c r="W2236" s="184"/>
      <c r="X2236" s="133"/>
      <c r="Y2236" s="133"/>
      <c r="AB2236" s="134" t="s">
        <v>9914</v>
      </c>
      <c r="AC2236" s="146" t="str" cm="1">
        <f t="array" ref="AC2236:AD2236">_xlfn.TEXTSPLIT(H2236,CHAR(10))</f>
        <v>アニカホスピス株式会社</v>
      </c>
      <c r="AD2236" s="146" t="str">
        <v>アニカケア音更</v>
      </c>
      <c r="AE2236" s="146" t="s">
        <v>8963</v>
      </c>
      <c r="AF2236" s="134" t="s">
        <v>8965</v>
      </c>
      <c r="AG2236" s="134" t="str" cm="1">
        <f t="array" ref="AG2236">_xlfn.TEXTJOIN(",",TRUE,_xlfn._xlws.FILTER(市町村コード!$B$2:$B$186,ISNUMBER(SEARCH(市町村コード!$B$2:$B$186,K2236))))</f>
        <v>音更町</v>
      </c>
      <c r="AH2236" s="134" t="s">
        <v>6863</v>
      </c>
      <c r="AI2236" s="134" t="str">
        <f t="shared" si="68"/>
        <v xml:space="preserve">
河東郡音更町すずらん台仲町１丁目１－１７</v>
      </c>
      <c r="AJ2236" s="134" t="str">
        <f t="shared" si="69"/>
        <v>〒080－0362</v>
      </c>
      <c r="AK2236" s="134" t="s">
        <v>7470</v>
      </c>
      <c r="AO2236" s="142" t="s">
        <v>6053</v>
      </c>
      <c r="AP2236" s="134" t="str" cm="1">
        <f t="array" ref="AP2236:AS2236">_xlfn.TEXTSPLIT(AO2236,CHAR(10))</f>
        <v>( 訪看23 )第   1134 号</v>
      </c>
      <c r="AQ2236" s="134" t="str">
        <v>( 訪看24 )第   1071 号</v>
      </c>
      <c r="AR2236" s="134" t="str">
        <v>( 訪看25 )第   1155 号</v>
      </c>
      <c r="AS2236" s="134" t="str">
        <v>( 訪看41 )第    412 号</v>
      </c>
      <c r="BM2236" s="134" t="s">
        <v>15227</v>
      </c>
      <c r="BN2236" s="134" t="s">
        <v>15228</v>
      </c>
      <c r="BO2236" s="134" t="s">
        <v>15229</v>
      </c>
      <c r="BP2236" s="134" t="s">
        <v>15230</v>
      </c>
    </row>
    <row r="2237" spans="1:75" ht="84" customHeight="1" thickBot="1">
      <c r="A2237" s="133"/>
      <c r="B2237" s="184"/>
      <c r="C2237" s="140" t="s">
        <v>6055</v>
      </c>
      <c r="D2237" s="184"/>
      <c r="E2237" s="174" t="s">
        <v>6056</v>
      </c>
      <c r="F2237" s="174"/>
      <c r="G2237" s="184"/>
      <c r="H2237" s="175" t="s">
        <v>6057</v>
      </c>
      <c r="I2237" s="175"/>
      <c r="J2237" s="184"/>
      <c r="K2237" s="175" t="s">
        <v>6058</v>
      </c>
      <c r="L2237" s="175"/>
      <c r="M2237" s="184"/>
      <c r="N2237" s="182" t="s">
        <v>6059</v>
      </c>
      <c r="O2237" s="182"/>
      <c r="P2237" s="184"/>
      <c r="Q2237" s="141" t="s">
        <v>6060</v>
      </c>
      <c r="R2237" s="184"/>
      <c r="S2237" s="173" t="s">
        <v>6061</v>
      </c>
      <c r="T2237" s="173"/>
      <c r="U2237" s="173"/>
      <c r="V2237" s="173"/>
      <c r="W2237" s="184"/>
      <c r="X2237" s="133"/>
      <c r="Y2237" s="133"/>
      <c r="AB2237" s="134" t="s">
        <v>9915</v>
      </c>
      <c r="AC2237" s="146" t="str" cm="1">
        <f t="array" ref="AC2237:AD2237">_xlfn.TEXTSPLIT(H2237,CHAR(10))</f>
        <v>芽室町</v>
      </c>
      <c r="AD2237" s="146" t="str">
        <v>公立芽室病院指定訪問看護ステーション</v>
      </c>
      <c r="AE2237" s="146" t="s">
        <v>6869</v>
      </c>
      <c r="AF2237" s="134" t="s">
        <v>8966</v>
      </c>
      <c r="AG2237" s="134" t="str" cm="1">
        <f t="array" ref="AG2237">_xlfn.TEXTJOIN(",",TRUE,_xlfn._xlws.FILTER(市町村コード!$B$2:$B$186,ISNUMBER(SEARCH(市町村コード!$B$2:$B$186,K2237))))</f>
        <v>芽室町</v>
      </c>
      <c r="AH2237" s="134" t="s">
        <v>6869</v>
      </c>
      <c r="AI2237" s="134" t="str">
        <f t="shared" si="68"/>
        <v xml:space="preserve">
河西郡芽室町東四条３丁目５番地</v>
      </c>
      <c r="AJ2237" s="134" t="str">
        <f t="shared" si="69"/>
        <v>〒082－0014</v>
      </c>
      <c r="AK2237" s="134" t="s">
        <v>7471</v>
      </c>
      <c r="AO2237" s="142" t="s">
        <v>6060</v>
      </c>
      <c r="AP2237" s="134" t="str" cm="1">
        <f t="array" ref="AP2237:AV2237">_xlfn.TEXTSPLIT(AO2237,CHAR(10))</f>
        <v>( 訪看23 )第   1068 号</v>
      </c>
      <c r="AQ2237" s="134" t="str">
        <v>( 訪看24 )第    797 号</v>
      </c>
      <c r="AR2237" s="134" t="str">
        <v>( 訪看25 )第    871 号</v>
      </c>
      <c r="AS2237" s="134" t="str">
        <v>( 訪看34 )第    288 号</v>
      </c>
      <c r="AT2237" s="134" t="str">
        <v>( 訪ベⅠ１ )第    331 号</v>
      </c>
      <c r="AU2237" s="134" t="str">
        <v>( 訪ベⅠ１注 )第     58 号</v>
      </c>
      <c r="AV2237" s="134" t="str">
        <v>( 訪看41 )第    271 号</v>
      </c>
      <c r="BM2237" s="134" t="s">
        <v>15231</v>
      </c>
      <c r="BN2237" s="134" t="s">
        <v>15232</v>
      </c>
      <c r="BO2237" s="134" t="s">
        <v>15233</v>
      </c>
      <c r="BP2237" s="134" t="s">
        <v>15234</v>
      </c>
      <c r="BQ2237" s="134" t="s">
        <v>15235</v>
      </c>
      <c r="BR2237" s="134" t="s">
        <v>15236</v>
      </c>
      <c r="BS2237" s="134" t="s">
        <v>15237</v>
      </c>
    </row>
    <row r="2238" spans="1:75" ht="93" customHeight="1" thickBot="1">
      <c r="A2238" s="133"/>
      <c r="B2238" s="184"/>
      <c r="C2238" s="140" t="s">
        <v>6062</v>
      </c>
      <c r="D2238" s="184"/>
      <c r="E2238" s="174" t="s">
        <v>6063</v>
      </c>
      <c r="F2238" s="174"/>
      <c r="G2238" s="184"/>
      <c r="H2238" s="175" t="s">
        <v>6064</v>
      </c>
      <c r="I2238" s="175"/>
      <c r="J2238" s="184"/>
      <c r="K2238" s="175" t="s">
        <v>6065</v>
      </c>
      <c r="L2238" s="175"/>
      <c r="M2238" s="184"/>
      <c r="N2238" s="182" t="s">
        <v>6066</v>
      </c>
      <c r="O2238" s="182"/>
      <c r="P2238" s="184"/>
      <c r="Q2238" s="141" t="s">
        <v>6067</v>
      </c>
      <c r="R2238" s="184"/>
      <c r="S2238" s="173" t="s">
        <v>1913</v>
      </c>
      <c r="T2238" s="173"/>
      <c r="U2238" s="173"/>
      <c r="V2238" s="173"/>
      <c r="W2238" s="184"/>
      <c r="X2238" s="133"/>
      <c r="Y2238" s="133"/>
      <c r="AB2238" s="134" t="s">
        <v>9916</v>
      </c>
      <c r="AC2238" s="146" t="str" cm="1">
        <f t="array" ref="AC2238:AD2238">_xlfn.TEXTSPLIT(H2238,CHAR(10))</f>
        <v>一般社団法人　北海道総合在宅ケア事業団</v>
      </c>
      <c r="AD2238" s="146" t="str">
        <v>一般社団法人北海道総合在宅ケア事業団北見地域訪問看護ステーション</v>
      </c>
      <c r="AE2238" s="146" t="s">
        <v>7562</v>
      </c>
      <c r="AF2238" s="134" t="s">
        <v>8967</v>
      </c>
      <c r="AG2238" s="134" t="str" cm="1">
        <f t="array" ref="AG2238">_xlfn.TEXTJOIN(",",TRUE,_xlfn._xlws.FILTER(市町村コード!$B$2:$B$186,ISNUMBER(SEARCH(市町村コード!$B$2:$B$186,K2238))))</f>
        <v>北見市</v>
      </c>
      <c r="AH2238" s="134" t="s">
        <v>6719</v>
      </c>
      <c r="AI2238" s="134" t="str">
        <f t="shared" si="68"/>
        <v xml:space="preserve">
北見市美芳町５丁目２番１０号</v>
      </c>
      <c r="AJ2238" s="134" t="str">
        <f t="shared" si="69"/>
        <v>〒090－0064</v>
      </c>
      <c r="AK2238" s="134" t="s">
        <v>7472</v>
      </c>
      <c r="AO2238" s="142" t="s">
        <v>6067</v>
      </c>
      <c r="AP2238" s="134" t="str" cm="1">
        <f t="array" ref="AP2238:AW2238">_xlfn.TEXTSPLIT(AO2238,CHAR(10))</f>
        <v>( 訪看10 )第     94 号</v>
      </c>
      <c r="AQ2238" s="134" t="str">
        <v>( 訪看23 )第    121 号</v>
      </c>
      <c r="AR2238" s="134" t="str">
        <v>( 訪看25 )第     29 号</v>
      </c>
      <c r="AS2238" s="134" t="str">
        <v>( 訪看27 )第    130 号</v>
      </c>
      <c r="AT2238" s="134" t="str">
        <v>( 訪看34 )第    166 号</v>
      </c>
      <c r="AU2238" s="134" t="str">
        <v>( 訪ベⅠ１ )第    219 号</v>
      </c>
      <c r="AV2238" s="134" t="str">
        <v>( 訪ベⅠ１注 )第    244 号</v>
      </c>
      <c r="AW2238" s="134" t="str">
        <v>( 訪看40 )第    325 号</v>
      </c>
      <c r="BM2238" s="134" t="s">
        <v>15238</v>
      </c>
      <c r="BN2238" s="134" t="s">
        <v>15239</v>
      </c>
      <c r="BO2238" s="134" t="s">
        <v>15240</v>
      </c>
      <c r="BP2238" s="134" t="s">
        <v>15241</v>
      </c>
      <c r="BQ2238" s="134" t="s">
        <v>15242</v>
      </c>
      <c r="BR2238" s="134" t="s">
        <v>15243</v>
      </c>
      <c r="BS2238" s="134" t="s">
        <v>15244</v>
      </c>
      <c r="BT2238" s="134" t="s">
        <v>15245</v>
      </c>
    </row>
    <row r="2239" spans="1:75" ht="129" customHeight="1" thickBot="1">
      <c r="A2239" s="133"/>
      <c r="B2239" s="184"/>
      <c r="C2239" s="140" t="s">
        <v>6068</v>
      </c>
      <c r="D2239" s="184"/>
      <c r="E2239" s="174" t="s">
        <v>6069</v>
      </c>
      <c r="F2239" s="174"/>
      <c r="G2239" s="184"/>
      <c r="H2239" s="175" t="s">
        <v>6070</v>
      </c>
      <c r="I2239" s="175"/>
      <c r="J2239" s="184"/>
      <c r="K2239" s="175" t="s">
        <v>6071</v>
      </c>
      <c r="L2239" s="175"/>
      <c r="M2239" s="184"/>
      <c r="N2239" s="182" t="s">
        <v>6072</v>
      </c>
      <c r="O2239" s="182"/>
      <c r="P2239" s="184"/>
      <c r="Q2239" s="141" t="s">
        <v>6073</v>
      </c>
      <c r="R2239" s="184"/>
      <c r="S2239" s="173" t="s">
        <v>6074</v>
      </c>
      <c r="T2239" s="173"/>
      <c r="U2239" s="173"/>
      <c r="V2239" s="173"/>
      <c r="W2239" s="184"/>
      <c r="X2239" s="133"/>
      <c r="Y2239" s="133"/>
      <c r="AB2239" s="134" t="s">
        <v>9917</v>
      </c>
      <c r="AC2239" s="146" t="str" cm="1">
        <f t="array" ref="AC2239:AD2239">_xlfn.TEXTSPLIT(H2239,CHAR(10))</f>
        <v>一般社団法人　北海道総合在宅ケア事業団</v>
      </c>
      <c r="AD2239" s="146" t="str">
        <v>一般社団法人北海道総合在宅ケア事業団北見西部地域訪問看護ステーション</v>
      </c>
      <c r="AE2239" s="146" t="s">
        <v>7562</v>
      </c>
      <c r="AF2239" s="134" t="s">
        <v>8968</v>
      </c>
      <c r="AG2239" s="134" t="str" cm="1">
        <f t="array" ref="AG2239">_xlfn.TEXTJOIN(",",TRUE,_xlfn._xlws.FILTER(市町村コード!$B$2:$B$186,ISNUMBER(SEARCH(市町村コード!$B$2:$B$186,K2239))))</f>
        <v>北見市</v>
      </c>
      <c r="AH2239" s="134" t="s">
        <v>6719</v>
      </c>
      <c r="AI2239" s="134" t="str">
        <f t="shared" si="68"/>
        <v xml:space="preserve">
北見市東相内町２６８番地４４</v>
      </c>
      <c r="AJ2239" s="134" t="str">
        <f t="shared" si="69"/>
        <v>〒099－0878</v>
      </c>
      <c r="AK2239" s="134" t="s">
        <v>7473</v>
      </c>
      <c r="AO2239" s="142" t="s">
        <v>6073</v>
      </c>
      <c r="AP2239" s="134" t="str" cm="1">
        <f t="array" ref="AP2239:AZ2239">_xlfn.TEXTSPLIT(AO2239,CHAR(10))</f>
        <v>( 訪看10 )第     95 号</v>
      </c>
      <c r="AQ2239" s="134" t="str">
        <v>( 訪看23 )第    143 号</v>
      </c>
      <c r="AR2239" s="134" t="str">
        <v>( 訪看25 )第     39 号</v>
      </c>
      <c r="AS2239" s="134" t="str">
        <v>( 訪看26 )第     65 号</v>
      </c>
      <c r="AT2239" s="134" t="str">
        <v>( 訪看27 )第    131 号</v>
      </c>
      <c r="AU2239" s="134" t="str">
        <v>( 訪看機１ )第     29 号</v>
      </c>
      <c r="AV2239" s="134" t="str">
        <v>( 訪看32 )第     77 号</v>
      </c>
      <c r="AW2239" s="134" t="str">
        <v>( 訪看34 )第    192 号</v>
      </c>
      <c r="AX2239" s="134" t="str">
        <v>( 訪ベⅠ１ )第    222 号</v>
      </c>
      <c r="AY2239" s="134" t="str">
        <v>( 訪ベⅠ１注 )第    243 号</v>
      </c>
      <c r="AZ2239" s="134" t="str">
        <v>( 訪看40 )第    333 号</v>
      </c>
      <c r="BM2239" s="134" t="s">
        <v>15246</v>
      </c>
      <c r="BN2239" s="134" t="s">
        <v>15247</v>
      </c>
      <c r="BO2239" s="134" t="s">
        <v>15248</v>
      </c>
      <c r="BP2239" s="134" t="s">
        <v>15249</v>
      </c>
      <c r="BQ2239" s="134" t="s">
        <v>15250</v>
      </c>
      <c r="BR2239" s="134" t="s">
        <v>15251</v>
      </c>
      <c r="BS2239" s="134" t="s">
        <v>15252</v>
      </c>
      <c r="BT2239" s="134" t="s">
        <v>15253</v>
      </c>
      <c r="BU2239" s="134" t="s">
        <v>15254</v>
      </c>
      <c r="BV2239" s="134" t="s">
        <v>15255</v>
      </c>
      <c r="BW2239" s="134" t="s">
        <v>15256</v>
      </c>
    </row>
    <row r="2240" spans="1:75" ht="51.95" customHeight="1" thickBot="1">
      <c r="A2240" s="133"/>
      <c r="B2240" s="184"/>
      <c r="C2240" s="133"/>
      <c r="D2240" s="184"/>
      <c r="E2240" s="133"/>
      <c r="F2240" s="133"/>
      <c r="G2240" s="184"/>
      <c r="H2240" s="133"/>
      <c r="I2240" s="133"/>
      <c r="J2240" s="184"/>
      <c r="K2240" s="133"/>
      <c r="L2240" s="133"/>
      <c r="M2240" s="184"/>
      <c r="N2240" s="133"/>
      <c r="O2240" s="133"/>
      <c r="P2240" s="184"/>
      <c r="Q2240" s="133"/>
      <c r="R2240" s="184"/>
      <c r="S2240" s="133"/>
      <c r="T2240" s="133"/>
      <c r="U2240" s="133"/>
      <c r="V2240" s="133"/>
      <c r="W2240" s="184"/>
      <c r="X2240" s="133"/>
      <c r="Y2240" s="133"/>
      <c r="AB2240" s="134" t="s">
        <v>6911</v>
      </c>
      <c r="AC2240" s="146" t="e" cm="1">
        <f t="array" ref="AC2240">_xlfn.TEXTSPLIT(H2240,CHAR(10))</f>
        <v>#VALUE!</v>
      </c>
      <c r="AD2240" s="146"/>
      <c r="AE2240" s="146" t="e">
        <v>#VALUE!</v>
      </c>
      <c r="AG2240" s="134" t="e" cm="1" vm="1">
        <f t="array" ref="AG2240">_xlfn.TEXTJOIN(",",TRUE,_xlfn._xlws.FILTER(市町村コード!$B$2:$B$186,ISNUMBER(SEARCH(市町村コード!$B$2:$B$186,K2240))))</f>
        <v>#VALUE!</v>
      </c>
      <c r="AH2240" s="134" t="e" vm="1">
        <v>#VALUE!</v>
      </c>
      <c r="AI2240" s="134" t="str">
        <f t="shared" si="68"/>
        <v/>
      </c>
      <c r="AJ2240" s="134" t="str">
        <f t="shared" si="69"/>
        <v/>
      </c>
      <c r="AK2240" s="134" t="s">
        <v>6911</v>
      </c>
      <c r="AO2240" s="133"/>
      <c r="AP2240" s="134" t="e" cm="1">
        <f t="array" ref="AP2240">_xlfn.TEXTSPLIT(AO2240,CHAR(10))</f>
        <v>#VALUE!</v>
      </c>
      <c r="BM2240" s="134" t="e">
        <v>#VALUE!</v>
      </c>
    </row>
    <row r="2241" spans="1:72" ht="0.95" customHeight="1">
      <c r="A2241" s="133"/>
      <c r="B2241" s="183"/>
      <c r="C2241" s="183"/>
      <c r="D2241" s="183"/>
      <c r="E2241" s="183"/>
      <c r="F2241" s="183"/>
      <c r="G2241" s="183"/>
      <c r="H2241" s="183"/>
      <c r="I2241" s="183"/>
      <c r="J2241" s="183"/>
      <c r="K2241" s="183"/>
      <c r="L2241" s="183"/>
      <c r="M2241" s="183"/>
      <c r="N2241" s="183"/>
      <c r="O2241" s="183"/>
      <c r="P2241" s="183"/>
      <c r="Q2241" s="183"/>
      <c r="R2241" s="183"/>
      <c r="S2241" s="183"/>
      <c r="T2241" s="183"/>
      <c r="U2241" s="183"/>
      <c r="V2241" s="183"/>
      <c r="W2241" s="133"/>
      <c r="X2241" s="133"/>
      <c r="Y2241" s="133"/>
      <c r="AB2241" s="134" t="s">
        <v>6911</v>
      </c>
      <c r="AC2241" s="146" t="e" cm="1">
        <f t="array" ref="AC2241">_xlfn.TEXTSPLIT(H2241,CHAR(10))</f>
        <v>#VALUE!</v>
      </c>
      <c r="AD2241" s="146"/>
      <c r="AE2241" s="146" t="e">
        <v>#VALUE!</v>
      </c>
      <c r="AG2241" s="134" t="e" cm="1" vm="1">
        <f t="array" ref="AG2241">_xlfn.TEXTJOIN(",",TRUE,_xlfn._xlws.FILTER(市町村コード!$B$2:$B$186,ISNUMBER(SEARCH(市町村コード!$B$2:$B$186,K2241))))</f>
        <v>#VALUE!</v>
      </c>
      <c r="AH2241" s="134" t="e" vm="1">
        <v>#VALUE!</v>
      </c>
      <c r="AI2241" s="134" t="str">
        <f t="shared" si="68"/>
        <v/>
      </c>
      <c r="AJ2241" s="134" t="str">
        <f t="shared" si="69"/>
        <v/>
      </c>
      <c r="AK2241" s="134" t="s">
        <v>6911</v>
      </c>
      <c r="AP2241" s="134" t="e" cm="1">
        <f t="array" ref="AP2241">_xlfn.TEXTSPLIT(AO2241,CHAR(10))</f>
        <v>#VALUE!</v>
      </c>
      <c r="BM2241" s="134" t="e">
        <v>#VALUE!</v>
      </c>
    </row>
    <row r="2242" spans="1:72" ht="60" customHeight="1">
      <c r="A2242" s="133"/>
      <c r="B2242" s="133"/>
      <c r="C2242" s="133"/>
      <c r="D2242" s="133"/>
      <c r="E2242" s="133"/>
      <c r="F2242" s="133"/>
      <c r="G2242" s="133"/>
      <c r="H2242" s="133"/>
      <c r="I2242" s="133"/>
      <c r="J2242" s="133"/>
      <c r="K2242" s="133"/>
      <c r="L2242" s="133"/>
      <c r="M2242" s="133"/>
      <c r="N2242" s="133"/>
      <c r="O2242" s="133"/>
      <c r="P2242" s="133"/>
      <c r="Q2242" s="133"/>
      <c r="R2242" s="133"/>
      <c r="S2242" s="133"/>
      <c r="T2242" s="133"/>
      <c r="U2242" s="133"/>
      <c r="V2242" s="133"/>
      <c r="W2242" s="133"/>
      <c r="X2242" s="133"/>
      <c r="Y2242" s="133"/>
      <c r="AB2242" s="134" t="s">
        <v>6911</v>
      </c>
      <c r="AC2242" s="146" t="e" cm="1">
        <f t="array" ref="AC2242">_xlfn.TEXTSPLIT(H2242,CHAR(10))</f>
        <v>#VALUE!</v>
      </c>
      <c r="AD2242" s="146"/>
      <c r="AE2242" s="146" t="e">
        <v>#VALUE!</v>
      </c>
      <c r="AG2242" s="134" t="e" cm="1" vm="1">
        <f t="array" ref="AG2242">_xlfn.TEXTJOIN(",",TRUE,_xlfn._xlws.FILTER(市町村コード!$B$2:$B$186,ISNUMBER(SEARCH(市町村コード!$B$2:$B$186,K2242))))</f>
        <v>#VALUE!</v>
      </c>
      <c r="AH2242" s="134" t="e" vm="1">
        <v>#VALUE!</v>
      </c>
      <c r="AI2242" s="134" t="str">
        <f t="shared" si="68"/>
        <v/>
      </c>
      <c r="AJ2242" s="134" t="str">
        <f t="shared" si="69"/>
        <v/>
      </c>
      <c r="AK2242" s="134" t="s">
        <v>6911</v>
      </c>
      <c r="AO2242" s="133"/>
      <c r="AP2242" s="134" t="e" cm="1">
        <f t="array" ref="AP2242">_xlfn.TEXTSPLIT(AO2242,CHAR(10))</f>
        <v>#VALUE!</v>
      </c>
      <c r="BM2242" s="134" t="e">
        <v>#VALUE!</v>
      </c>
    </row>
    <row r="2243" spans="1:72" ht="12" customHeight="1">
      <c r="A2243" s="133"/>
      <c r="B2243" s="133"/>
      <c r="C2243" s="133"/>
      <c r="D2243" s="133"/>
      <c r="E2243" s="133"/>
      <c r="F2243" s="133"/>
      <c r="G2243" s="133"/>
      <c r="H2243" s="133"/>
      <c r="I2243" s="133"/>
      <c r="J2243" s="133"/>
      <c r="K2243" s="133"/>
      <c r="L2243" s="133"/>
      <c r="M2243" s="133"/>
      <c r="N2243" s="133"/>
      <c r="O2243" s="133"/>
      <c r="P2243" s="133"/>
      <c r="Q2243" s="133"/>
      <c r="R2243" s="133"/>
      <c r="S2243" s="133"/>
      <c r="T2243" s="133"/>
      <c r="U2243" s="133"/>
      <c r="V2243" s="133"/>
      <c r="W2243" s="133"/>
      <c r="X2243" s="133"/>
      <c r="Y2243" s="133"/>
      <c r="AB2243" s="134" t="s">
        <v>6911</v>
      </c>
      <c r="AC2243" s="146" t="e" cm="1">
        <f t="array" ref="AC2243">_xlfn.TEXTSPLIT(H2243,CHAR(10))</f>
        <v>#VALUE!</v>
      </c>
      <c r="AD2243" s="146"/>
      <c r="AE2243" s="146" t="e">
        <v>#VALUE!</v>
      </c>
      <c r="AG2243" s="134" t="e" cm="1" vm="1">
        <f t="array" ref="AG2243">_xlfn.TEXTJOIN(",",TRUE,_xlfn._xlws.FILTER(市町村コード!$B$2:$B$186,ISNUMBER(SEARCH(市町村コード!$B$2:$B$186,K2243))))</f>
        <v>#VALUE!</v>
      </c>
      <c r="AH2243" s="134" t="e" vm="1">
        <v>#VALUE!</v>
      </c>
      <c r="AI2243" s="134" t="str">
        <f t="shared" si="68"/>
        <v/>
      </c>
      <c r="AJ2243" s="134" t="str">
        <f t="shared" si="69"/>
        <v/>
      </c>
      <c r="AK2243" s="134" t="s">
        <v>6911</v>
      </c>
      <c r="AO2243" s="133"/>
      <c r="AP2243" s="134" t="e" cm="1">
        <f t="array" ref="AP2243">_xlfn.TEXTSPLIT(AO2243,CHAR(10))</f>
        <v>#VALUE!</v>
      </c>
      <c r="BM2243" s="134" t="e">
        <v>#VALUE!</v>
      </c>
    </row>
    <row r="2244" spans="1:72" ht="8.1" customHeight="1">
      <c r="A2244" s="133"/>
      <c r="B2244" s="133"/>
      <c r="C2244" s="133"/>
      <c r="D2244" s="133"/>
      <c r="E2244" s="133"/>
      <c r="F2244" s="133"/>
      <c r="G2244" s="133"/>
      <c r="H2244" s="133"/>
      <c r="I2244" s="178" t="s">
        <v>476</v>
      </c>
      <c r="J2244" s="178"/>
      <c r="K2244" s="178"/>
      <c r="L2244" s="133"/>
      <c r="M2244" s="133"/>
      <c r="N2244" s="133"/>
      <c r="O2244" s="133"/>
      <c r="P2244" s="133"/>
      <c r="Q2244" s="133"/>
      <c r="R2244" s="133"/>
      <c r="S2244" s="133"/>
      <c r="T2244" s="133"/>
      <c r="U2244" s="133"/>
      <c r="V2244" s="133"/>
      <c r="W2244" s="133"/>
      <c r="X2244" s="133"/>
      <c r="Y2244" s="133"/>
      <c r="AB2244" s="134" t="s">
        <v>6911</v>
      </c>
      <c r="AC2244" s="146" t="e" cm="1">
        <f t="array" ref="AC2244">_xlfn.TEXTSPLIT(H2244,CHAR(10))</f>
        <v>#VALUE!</v>
      </c>
      <c r="AD2244" s="146"/>
      <c r="AE2244" s="146" t="e">
        <v>#VALUE!</v>
      </c>
      <c r="AG2244" s="134" t="e" cm="1" vm="1">
        <f t="array" ref="AG2244">_xlfn.TEXTJOIN(",",TRUE,_xlfn._xlws.FILTER(市町村コード!$B$2:$B$186,ISNUMBER(SEARCH(市町村コード!$B$2:$B$186,K2244))))</f>
        <v>#VALUE!</v>
      </c>
      <c r="AH2244" s="134" t="e" vm="1">
        <v>#VALUE!</v>
      </c>
      <c r="AI2244" s="134" t="str">
        <f t="shared" si="68"/>
        <v/>
      </c>
      <c r="AJ2244" s="134" t="str">
        <f t="shared" si="69"/>
        <v/>
      </c>
      <c r="AK2244" s="134" t="s">
        <v>6911</v>
      </c>
      <c r="AO2244" s="133"/>
      <c r="AP2244" s="134" t="e" cm="1">
        <f t="array" ref="AP2244">_xlfn.TEXTSPLIT(AO2244,CHAR(10))</f>
        <v>#VALUE!</v>
      </c>
      <c r="BM2244" s="134" t="e">
        <v>#VALUE!</v>
      </c>
    </row>
    <row r="2245" spans="1:72" ht="12" customHeight="1">
      <c r="A2245" s="133"/>
      <c r="B2245" s="179"/>
      <c r="C2245" s="179"/>
      <c r="D2245" s="179"/>
      <c r="E2245" s="179"/>
      <c r="F2245" s="133"/>
      <c r="G2245" s="133"/>
      <c r="H2245" s="133"/>
      <c r="I2245" s="178"/>
      <c r="J2245" s="178"/>
      <c r="K2245" s="178"/>
      <c r="L2245" s="133"/>
      <c r="M2245" s="133"/>
      <c r="N2245" s="133"/>
      <c r="O2245" s="133"/>
      <c r="P2245" s="133"/>
      <c r="Q2245" s="133"/>
      <c r="R2245" s="133"/>
      <c r="S2245" s="133"/>
      <c r="T2245" s="133"/>
      <c r="U2245" s="133"/>
      <c r="V2245" s="133"/>
      <c r="W2245" s="133"/>
      <c r="X2245" s="133"/>
      <c r="Y2245" s="133"/>
      <c r="AB2245" s="134" t="s">
        <v>6911</v>
      </c>
      <c r="AC2245" s="146" t="e" cm="1">
        <f t="array" ref="AC2245">_xlfn.TEXTSPLIT(H2245,CHAR(10))</f>
        <v>#VALUE!</v>
      </c>
      <c r="AD2245" s="146"/>
      <c r="AE2245" s="146" t="e">
        <v>#VALUE!</v>
      </c>
      <c r="AG2245" s="134" t="e" cm="1" vm="1">
        <f t="array" ref="AG2245">_xlfn.TEXTJOIN(",",TRUE,_xlfn._xlws.FILTER(市町村コード!$B$2:$B$186,ISNUMBER(SEARCH(市町村コード!$B$2:$B$186,K2245))))</f>
        <v>#VALUE!</v>
      </c>
      <c r="AH2245" s="134" t="e" vm="1">
        <v>#VALUE!</v>
      </c>
      <c r="AI2245" s="134" t="str">
        <f t="shared" si="68"/>
        <v/>
      </c>
      <c r="AJ2245" s="134" t="str">
        <f t="shared" si="69"/>
        <v/>
      </c>
      <c r="AK2245" s="134" t="s">
        <v>6911</v>
      </c>
      <c r="AO2245" s="133"/>
      <c r="AP2245" s="134" t="e" cm="1">
        <f t="array" ref="AP2245">_xlfn.TEXTSPLIT(AO2245,CHAR(10))</f>
        <v>#VALUE!</v>
      </c>
      <c r="BM2245" s="134" t="e">
        <v>#VALUE!</v>
      </c>
    </row>
    <row r="2246" spans="1:72" ht="14.1" customHeight="1">
      <c r="A2246" s="133"/>
      <c r="B2246" s="133"/>
      <c r="C2246" s="180" t="s">
        <v>477</v>
      </c>
      <c r="D2246" s="180"/>
      <c r="E2246" s="180"/>
      <c r="F2246" s="180"/>
      <c r="G2246" s="180"/>
      <c r="H2246" s="180"/>
      <c r="I2246" s="180"/>
      <c r="J2246" s="180"/>
      <c r="K2246" s="180"/>
      <c r="L2246" s="133"/>
      <c r="M2246" s="133"/>
      <c r="N2246" s="133"/>
      <c r="O2246" s="181" t="s">
        <v>478</v>
      </c>
      <c r="P2246" s="181"/>
      <c r="Q2246" s="181"/>
      <c r="R2246" s="181"/>
      <c r="S2246" s="181"/>
      <c r="T2246" s="135" t="s">
        <v>1481</v>
      </c>
      <c r="U2246" s="136" t="s">
        <v>480</v>
      </c>
      <c r="V2246" s="133"/>
      <c r="W2246" s="133"/>
      <c r="X2246" s="133"/>
      <c r="Y2246" s="133"/>
      <c r="AB2246" s="134" t="s">
        <v>6911</v>
      </c>
      <c r="AC2246" s="146" t="e" cm="1">
        <f t="array" ref="AC2246">_xlfn.TEXTSPLIT(H2246,CHAR(10))</f>
        <v>#VALUE!</v>
      </c>
      <c r="AD2246" s="146"/>
      <c r="AE2246" s="146" t="e">
        <v>#VALUE!</v>
      </c>
      <c r="AG2246" s="134" t="e" cm="1" vm="1">
        <f t="array" ref="AG2246">_xlfn.TEXTJOIN(",",TRUE,_xlfn._xlws.FILTER(市町村コード!$B$2:$B$186,ISNUMBER(SEARCH(市町村コード!$B$2:$B$186,K2246))))</f>
        <v>#VALUE!</v>
      </c>
      <c r="AH2246" s="134" t="e" vm="1">
        <v>#VALUE!</v>
      </c>
      <c r="AI2246" s="134" t="str">
        <f t="shared" si="68"/>
        <v/>
      </c>
      <c r="AJ2246" s="134" t="str">
        <f t="shared" si="69"/>
        <v/>
      </c>
      <c r="AK2246" s="134" t="s">
        <v>6911</v>
      </c>
      <c r="AP2246" s="134" t="e" cm="1">
        <f t="array" ref="AP2246">_xlfn.TEXTSPLIT(AO2246,CHAR(10))</f>
        <v>#VALUE!</v>
      </c>
      <c r="BM2246" s="134" t="e">
        <v>#VALUE!</v>
      </c>
    </row>
    <row r="2247" spans="1:72" ht="0.95" customHeight="1" thickBot="1">
      <c r="A2247" s="133"/>
      <c r="B2247" s="133"/>
      <c r="C2247" s="133"/>
      <c r="D2247" s="133"/>
      <c r="E2247" s="133"/>
      <c r="F2247" s="133"/>
      <c r="G2247" s="133"/>
      <c r="H2247" s="133"/>
      <c r="I2247" s="133"/>
      <c r="J2247" s="133"/>
      <c r="K2247" s="133"/>
      <c r="L2247" s="133"/>
      <c r="M2247" s="133"/>
      <c r="N2247" s="133"/>
      <c r="O2247" s="133"/>
      <c r="P2247" s="133"/>
      <c r="Q2247" s="133"/>
      <c r="R2247" s="133"/>
      <c r="S2247" s="133"/>
      <c r="T2247" s="133"/>
      <c r="U2247" s="133"/>
      <c r="V2247" s="133"/>
      <c r="W2247" s="133"/>
      <c r="X2247" s="133"/>
      <c r="Y2247" s="133"/>
      <c r="AB2247" s="134" t="s">
        <v>6911</v>
      </c>
      <c r="AC2247" s="146" t="e" cm="1">
        <f t="array" ref="AC2247">_xlfn.TEXTSPLIT(H2247,CHAR(10))</f>
        <v>#VALUE!</v>
      </c>
      <c r="AD2247" s="146"/>
      <c r="AE2247" s="146" t="e">
        <v>#VALUE!</v>
      </c>
      <c r="AG2247" s="134" t="e" cm="1" vm="1">
        <f t="array" ref="AG2247">_xlfn.TEXTJOIN(",",TRUE,_xlfn._xlws.FILTER(市町村コード!$B$2:$B$186,ISNUMBER(SEARCH(市町村コード!$B$2:$B$186,K2247))))</f>
        <v>#VALUE!</v>
      </c>
      <c r="AH2247" s="134" t="e" vm="1">
        <v>#VALUE!</v>
      </c>
      <c r="AI2247" s="134" t="str">
        <f t="shared" si="68"/>
        <v/>
      </c>
      <c r="AJ2247" s="134" t="str">
        <f t="shared" si="69"/>
        <v/>
      </c>
      <c r="AK2247" s="134" t="s">
        <v>6911</v>
      </c>
      <c r="AO2247" s="133"/>
      <c r="AP2247" s="134" t="e" cm="1">
        <f t="array" ref="AP2247">_xlfn.TEXTSPLIT(AO2247,CHAR(10))</f>
        <v>#VALUE!</v>
      </c>
      <c r="BM2247" s="134" t="e">
        <v>#VALUE!</v>
      </c>
    </row>
    <row r="2248" spans="1:72" ht="0.95" customHeight="1">
      <c r="A2248" s="133"/>
      <c r="B2248" s="176"/>
      <c r="C2248" s="176"/>
      <c r="D2248" s="176"/>
      <c r="E2248" s="176"/>
      <c r="F2248" s="176"/>
      <c r="G2248" s="176"/>
      <c r="H2248" s="176"/>
      <c r="I2248" s="176"/>
      <c r="J2248" s="176"/>
      <c r="K2248" s="176"/>
      <c r="L2248" s="176"/>
      <c r="M2248" s="176"/>
      <c r="N2248" s="176"/>
      <c r="O2248" s="176"/>
      <c r="P2248" s="176"/>
      <c r="Q2248" s="176"/>
      <c r="R2248" s="176"/>
      <c r="S2248" s="176"/>
      <c r="T2248" s="176"/>
      <c r="U2248" s="176"/>
      <c r="V2248" s="176"/>
      <c r="W2248" s="176"/>
      <c r="X2248" s="133"/>
      <c r="Y2248" s="133"/>
      <c r="AB2248" s="134" t="s">
        <v>6911</v>
      </c>
      <c r="AC2248" s="146" t="e" cm="1">
        <f t="array" ref="AC2248">_xlfn.TEXTSPLIT(H2248,CHAR(10))</f>
        <v>#VALUE!</v>
      </c>
      <c r="AD2248" s="146"/>
      <c r="AE2248" s="146" t="e">
        <v>#VALUE!</v>
      </c>
      <c r="AG2248" s="134" t="e" cm="1" vm="1">
        <f t="array" ref="AG2248">_xlfn.TEXTJOIN(",",TRUE,_xlfn._xlws.FILTER(市町村コード!$B$2:$B$186,ISNUMBER(SEARCH(市町村コード!$B$2:$B$186,K2248))))</f>
        <v>#VALUE!</v>
      </c>
      <c r="AH2248" s="134" t="e" vm="1">
        <v>#VALUE!</v>
      </c>
      <c r="AI2248" s="134" t="str">
        <f t="shared" si="68"/>
        <v/>
      </c>
      <c r="AJ2248" s="134" t="str">
        <f t="shared" si="69"/>
        <v/>
      </c>
      <c r="AK2248" s="134" t="s">
        <v>6911</v>
      </c>
      <c r="AP2248" s="134" t="e" cm="1">
        <f t="array" ref="AP2248">_xlfn.TEXTSPLIT(AO2248,CHAR(10))</f>
        <v>#VALUE!</v>
      </c>
      <c r="BM2248" s="134" t="e">
        <v>#VALUE!</v>
      </c>
    </row>
    <row r="2249" spans="1:72" ht="15.95" customHeight="1" thickBot="1">
      <c r="A2249" s="133"/>
      <c r="B2249" s="137"/>
      <c r="C2249" s="138" t="s">
        <v>481</v>
      </c>
      <c r="D2249" s="137"/>
      <c r="E2249" s="177" t="s">
        <v>482</v>
      </c>
      <c r="F2249" s="177"/>
      <c r="G2249" s="137"/>
      <c r="H2249" s="177" t="s">
        <v>483</v>
      </c>
      <c r="I2249" s="177"/>
      <c r="J2249" s="137"/>
      <c r="K2249" s="177" t="s">
        <v>484</v>
      </c>
      <c r="L2249" s="177"/>
      <c r="M2249" s="137"/>
      <c r="N2249" s="177" t="s">
        <v>485</v>
      </c>
      <c r="O2249" s="177"/>
      <c r="P2249" s="137"/>
      <c r="Q2249" s="139" t="s">
        <v>486</v>
      </c>
      <c r="R2249" s="137"/>
      <c r="S2249" s="177" t="s">
        <v>487</v>
      </c>
      <c r="T2249" s="177"/>
      <c r="U2249" s="177"/>
      <c r="V2249" s="177"/>
      <c r="W2249" s="137"/>
      <c r="X2249" s="133"/>
      <c r="Y2249" s="133"/>
      <c r="AB2249" s="134" t="s">
        <v>482</v>
      </c>
      <c r="AC2249" s="146" t="str" cm="1">
        <f t="array" ref="AC2249">_xlfn.TEXTSPLIT(H2249,CHAR(10))</f>
        <v>事業者名/事業所名</v>
      </c>
      <c r="AD2249" s="146"/>
      <c r="AE2249" s="146" t="s">
        <v>483</v>
      </c>
      <c r="AG2249" s="134" t="e" cm="1" vm="1">
        <f t="array" ref="AG2249">_xlfn.TEXTJOIN(",",TRUE,_xlfn._xlws.FILTER(市町村コード!$B$2:$B$186,ISNUMBER(SEARCH(市町村コード!$B$2:$B$186,K2249))))</f>
        <v>#VALUE!</v>
      </c>
      <c r="AH2249" s="134" t="e" vm="1">
        <v>#VALUE!</v>
      </c>
      <c r="AI2249" s="134" t="str">
        <f t="shared" ref="AI2249:AI2312" si="70">MID(K2249,10,300)</f>
        <v/>
      </c>
      <c r="AJ2249" s="134" t="str">
        <f t="shared" ref="AJ2249:AJ2312" si="71">LEFT(K2249,9)</f>
        <v>事業所所在地</v>
      </c>
      <c r="AK2249" s="134" t="s">
        <v>484</v>
      </c>
      <c r="AO2249" s="139" t="s">
        <v>486</v>
      </c>
      <c r="AP2249" s="134" t="str" cm="1">
        <f t="array" ref="AP2249">_xlfn.TEXTSPLIT(AO2249,CHAR(10))</f>
        <v>受理番号</v>
      </c>
      <c r="BM2249" s="134" t="s">
        <v>486</v>
      </c>
    </row>
    <row r="2250" spans="1:72" ht="102" customHeight="1" thickBot="1">
      <c r="A2250" s="133"/>
      <c r="B2250" s="184"/>
      <c r="C2250" s="140" t="s">
        <v>6075</v>
      </c>
      <c r="D2250" s="184"/>
      <c r="E2250" s="174" t="s">
        <v>6076</v>
      </c>
      <c r="F2250" s="174"/>
      <c r="G2250" s="184"/>
      <c r="H2250" s="175" t="s">
        <v>6077</v>
      </c>
      <c r="I2250" s="175"/>
      <c r="J2250" s="184"/>
      <c r="K2250" s="175" t="s">
        <v>6078</v>
      </c>
      <c r="L2250" s="175"/>
      <c r="M2250" s="184"/>
      <c r="N2250" s="182" t="s">
        <v>1305</v>
      </c>
      <c r="O2250" s="182"/>
      <c r="P2250" s="184"/>
      <c r="Q2250" s="141" t="s">
        <v>6079</v>
      </c>
      <c r="R2250" s="184"/>
      <c r="S2250" s="173" t="s">
        <v>6080</v>
      </c>
      <c r="T2250" s="173"/>
      <c r="U2250" s="173"/>
      <c r="V2250" s="173"/>
      <c r="W2250" s="184"/>
      <c r="X2250" s="133"/>
      <c r="Y2250" s="133"/>
      <c r="AB2250" s="134" t="s">
        <v>9918</v>
      </c>
      <c r="AC2250" s="146" t="str" cm="1">
        <f t="array" ref="AC2250:AD2250">_xlfn.TEXTSPLIT(H2250,CHAR(10))</f>
        <v>医療法人　オホーツク勤労者医療協会</v>
      </c>
      <c r="AD2250" s="146" t="str">
        <v>訪問看護ステーションたんぽぽ</v>
      </c>
      <c r="AE2250" s="146" t="s">
        <v>8969</v>
      </c>
      <c r="AF2250" s="134" t="s">
        <v>8970</v>
      </c>
      <c r="AG2250" s="134" t="str" cm="1">
        <f t="array" ref="AG2250">_xlfn.TEXTJOIN(",",TRUE,_xlfn._xlws.FILTER(市町村コード!$B$2:$B$186,ISNUMBER(SEARCH(市町村コード!$B$2:$B$186,K2250))))</f>
        <v>北見市</v>
      </c>
      <c r="AH2250" s="134" t="s">
        <v>6719</v>
      </c>
      <c r="AI2250" s="134" t="str">
        <f t="shared" si="70"/>
        <v xml:space="preserve">
北見市常盤町５丁目４番７</v>
      </c>
      <c r="AJ2250" s="134" t="str">
        <f t="shared" si="71"/>
        <v>〒090－0817</v>
      </c>
      <c r="AK2250" s="134" t="s">
        <v>7474</v>
      </c>
      <c r="AO2250" s="142" t="s">
        <v>6079</v>
      </c>
      <c r="AP2250" s="134" t="str" cm="1">
        <f t="array" ref="AP2250:AW2250">_xlfn.TEXTSPLIT(AO2250,CHAR(10))</f>
        <v>( 訪看23 )第    992 号</v>
      </c>
      <c r="AQ2250" s="134" t="str">
        <v>( 訪看24 )第     98 号</v>
      </c>
      <c r="AR2250" s="134" t="str">
        <v>( 訪看25 )第    211 号</v>
      </c>
      <c r="AS2250" s="134" t="str">
        <v>( 訪看機３ )第     20 号</v>
      </c>
      <c r="AT2250" s="134" t="str">
        <v>( 訪看34 )第    261 号</v>
      </c>
      <c r="AU2250" s="134" t="str">
        <v>( 訪ベⅠ１ )第    224 号</v>
      </c>
      <c r="AV2250" s="134" t="str">
        <v>( 訪ベⅠ１注 )第     21 号</v>
      </c>
      <c r="AW2250" s="134" t="str">
        <v>( 訪看40 )第    334 号</v>
      </c>
      <c r="BM2250" s="134" t="s">
        <v>15257</v>
      </c>
      <c r="BN2250" s="134" t="s">
        <v>15258</v>
      </c>
      <c r="BO2250" s="134" t="s">
        <v>15259</v>
      </c>
      <c r="BP2250" s="134" t="s">
        <v>15260</v>
      </c>
      <c r="BQ2250" s="134" t="s">
        <v>15261</v>
      </c>
      <c r="BR2250" s="134" t="s">
        <v>15262</v>
      </c>
      <c r="BS2250" s="134" t="s">
        <v>15263</v>
      </c>
      <c r="BT2250" s="134" t="s">
        <v>15264</v>
      </c>
    </row>
    <row r="2251" spans="1:72" ht="45.95" customHeight="1" thickBot="1">
      <c r="A2251" s="133"/>
      <c r="B2251" s="184"/>
      <c r="C2251" s="140" t="s">
        <v>6081</v>
      </c>
      <c r="D2251" s="184"/>
      <c r="E2251" s="174" t="s">
        <v>6082</v>
      </c>
      <c r="F2251" s="174"/>
      <c r="G2251" s="184"/>
      <c r="H2251" s="175" t="s">
        <v>6083</v>
      </c>
      <c r="I2251" s="175"/>
      <c r="J2251" s="184"/>
      <c r="K2251" s="175" t="s">
        <v>6084</v>
      </c>
      <c r="L2251" s="175"/>
      <c r="M2251" s="184"/>
      <c r="N2251" s="182" t="s">
        <v>6085</v>
      </c>
      <c r="O2251" s="182"/>
      <c r="P2251" s="184"/>
      <c r="Q2251" s="141" t="s">
        <v>6086</v>
      </c>
      <c r="R2251" s="184"/>
      <c r="S2251" s="173" t="s">
        <v>6087</v>
      </c>
      <c r="T2251" s="173"/>
      <c r="U2251" s="173"/>
      <c r="V2251" s="173"/>
      <c r="W2251" s="184"/>
      <c r="X2251" s="133"/>
      <c r="Y2251" s="133"/>
      <c r="AB2251" s="134" t="s">
        <v>9919</v>
      </c>
      <c r="AC2251" s="146" t="str" cm="1">
        <f t="array" ref="AC2251:AD2251">_xlfn.TEXTSPLIT(H2251,CHAR(10))</f>
        <v>社会福祉法人北見有愛会</v>
      </c>
      <c r="AD2251" s="146" t="str">
        <v>訪問看護ステーションゆうあい</v>
      </c>
      <c r="AE2251" s="146" t="s">
        <v>8971</v>
      </c>
      <c r="AF2251" s="134" t="s">
        <v>8379</v>
      </c>
      <c r="AG2251" s="134" t="str" cm="1">
        <f t="array" ref="AG2251">_xlfn.TEXTJOIN(",",TRUE,_xlfn._xlws.FILTER(市町村コード!$B$2:$B$186,ISNUMBER(SEARCH(市町村コード!$B$2:$B$186,K2251))))</f>
        <v>北見市</v>
      </c>
      <c r="AH2251" s="134" t="s">
        <v>6719</v>
      </c>
      <c r="AI2251" s="134" t="str">
        <f t="shared" si="70"/>
        <v xml:space="preserve">
北見市美芳町１丁目８－４</v>
      </c>
      <c r="AJ2251" s="134" t="str">
        <f t="shared" si="71"/>
        <v>〒090－0064</v>
      </c>
      <c r="AK2251" s="134" t="s">
        <v>7472</v>
      </c>
      <c r="AO2251" s="142" t="s">
        <v>6086</v>
      </c>
      <c r="AP2251" s="134" t="str" cm="1">
        <f t="array" ref="AP2251:AQ2251">_xlfn.TEXTSPLIT(AO2251,CHAR(10))</f>
        <v>( 訪看24 )第     99 号</v>
      </c>
      <c r="AQ2251" s="134" t="str">
        <v>( 訪看25 )第    271 号</v>
      </c>
      <c r="BM2251" s="134" t="s">
        <v>15265</v>
      </c>
      <c r="BN2251" s="134" t="s">
        <v>15266</v>
      </c>
    </row>
    <row r="2252" spans="1:72" ht="84" customHeight="1" thickBot="1">
      <c r="A2252" s="133"/>
      <c r="B2252" s="184"/>
      <c r="C2252" s="140" t="s">
        <v>6088</v>
      </c>
      <c r="D2252" s="184"/>
      <c r="E2252" s="174" t="s">
        <v>6089</v>
      </c>
      <c r="F2252" s="174"/>
      <c r="G2252" s="184"/>
      <c r="H2252" s="175" t="s">
        <v>6090</v>
      </c>
      <c r="I2252" s="175"/>
      <c r="J2252" s="184"/>
      <c r="K2252" s="175" t="s">
        <v>6091</v>
      </c>
      <c r="L2252" s="175"/>
      <c r="M2252" s="184"/>
      <c r="N2252" s="182" t="s">
        <v>6092</v>
      </c>
      <c r="O2252" s="182"/>
      <c r="P2252" s="184"/>
      <c r="Q2252" s="141" t="s">
        <v>6093</v>
      </c>
      <c r="R2252" s="184"/>
      <c r="S2252" s="173" t="s">
        <v>6094</v>
      </c>
      <c r="T2252" s="173"/>
      <c r="U2252" s="173"/>
      <c r="V2252" s="173"/>
      <c r="W2252" s="184"/>
      <c r="X2252" s="133"/>
      <c r="Y2252" s="133"/>
      <c r="AB2252" s="134" t="s">
        <v>9920</v>
      </c>
      <c r="AC2252" s="146" t="str" cm="1">
        <f t="array" ref="AC2252:AD2252">_xlfn.TEXTSPLIT(H2252,CHAR(10))</f>
        <v>株式会社ニチイ学館</v>
      </c>
      <c r="AD2252" s="146" t="str">
        <v>ニチイケアセンター小泉訪問看護ステーション</v>
      </c>
      <c r="AE2252" s="146" t="s">
        <v>8972</v>
      </c>
      <c r="AF2252" s="134" t="s">
        <v>8973</v>
      </c>
      <c r="AG2252" s="134" t="str" cm="1">
        <f t="array" ref="AG2252">_xlfn.TEXTJOIN(",",TRUE,_xlfn._xlws.FILTER(市町村コード!$B$2:$B$186,ISNUMBER(SEARCH(市町村コード!$B$2:$B$186,K2252))))</f>
        <v>北見市</v>
      </c>
      <c r="AH2252" s="134" t="s">
        <v>6719</v>
      </c>
      <c r="AI2252" s="134" t="str">
        <f t="shared" si="70"/>
        <v xml:space="preserve">
北見市ひかり野６丁目２ー２</v>
      </c>
      <c r="AJ2252" s="134" t="str">
        <f t="shared" si="71"/>
        <v>〒090－0810</v>
      </c>
      <c r="AK2252" s="134" t="s">
        <v>7475</v>
      </c>
      <c r="AO2252" s="142" t="s">
        <v>6093</v>
      </c>
      <c r="AP2252" s="134" t="str" cm="1">
        <f t="array" ref="AP2252:AV2252">_xlfn.TEXTSPLIT(AO2252,CHAR(10))</f>
        <v>( 訪看24 )第    319 号</v>
      </c>
      <c r="AQ2252" s="134" t="str">
        <v>( 訪看25 )第    419 号</v>
      </c>
      <c r="AR2252" s="134" t="str">
        <v>( 訪看34 )第    344 号</v>
      </c>
      <c r="AS2252" s="134" t="str">
        <v>( 訪ベⅠ１ )第    273 号</v>
      </c>
      <c r="AT2252" s="134" t="str">
        <v>( 訪ベⅠ１注 )第    323 号</v>
      </c>
      <c r="AU2252" s="134" t="str">
        <v>( 訪看40 )第    624 号</v>
      </c>
      <c r="AV2252" s="134" t="str">
        <v>( 訪看41 )第    319 号</v>
      </c>
      <c r="BM2252" s="134" t="s">
        <v>15267</v>
      </c>
      <c r="BN2252" s="134" t="s">
        <v>15268</v>
      </c>
      <c r="BO2252" s="134" t="s">
        <v>15269</v>
      </c>
      <c r="BP2252" s="134" t="s">
        <v>15270</v>
      </c>
      <c r="BQ2252" s="134" t="s">
        <v>15271</v>
      </c>
      <c r="BR2252" s="134" t="s">
        <v>15272</v>
      </c>
      <c r="BS2252" s="134" t="s">
        <v>15273</v>
      </c>
    </row>
    <row r="2253" spans="1:72" ht="48" customHeight="1" thickBot="1">
      <c r="A2253" s="133"/>
      <c r="B2253" s="184"/>
      <c r="C2253" s="140" t="s">
        <v>6095</v>
      </c>
      <c r="D2253" s="184"/>
      <c r="E2253" s="174" t="s">
        <v>6096</v>
      </c>
      <c r="F2253" s="174"/>
      <c r="G2253" s="184"/>
      <c r="H2253" s="175" t="s">
        <v>6097</v>
      </c>
      <c r="I2253" s="175"/>
      <c r="J2253" s="184"/>
      <c r="K2253" s="175" t="s">
        <v>6098</v>
      </c>
      <c r="L2253" s="175"/>
      <c r="M2253" s="184"/>
      <c r="N2253" s="182" t="s">
        <v>6099</v>
      </c>
      <c r="O2253" s="182"/>
      <c r="P2253" s="184"/>
      <c r="Q2253" s="141" t="s">
        <v>6100</v>
      </c>
      <c r="R2253" s="184"/>
      <c r="S2253" s="173" t="s">
        <v>6101</v>
      </c>
      <c r="T2253" s="173"/>
      <c r="U2253" s="173"/>
      <c r="V2253" s="173"/>
      <c r="W2253" s="184"/>
      <c r="X2253" s="133"/>
      <c r="Y2253" s="133"/>
      <c r="AB2253" s="134" t="s">
        <v>9921</v>
      </c>
      <c r="AC2253" s="146" t="str" cm="1">
        <f t="array" ref="AC2253:AD2253">_xlfn.TEXTSPLIT(H2253,CHAR(10))</f>
        <v>株式会社ＮＣＭ</v>
      </c>
      <c r="AD2253" s="146" t="str">
        <v>訪問看護ステーション明日は晴</v>
      </c>
      <c r="AE2253" s="146" t="s">
        <v>8974</v>
      </c>
      <c r="AF2253" s="134" t="s">
        <v>8975</v>
      </c>
      <c r="AG2253" s="134" t="str" cm="1">
        <f t="array" ref="AG2253">_xlfn.TEXTJOIN(",",TRUE,_xlfn._xlws.FILTER(市町村コード!$B$2:$B$186,ISNUMBER(SEARCH(市町村コード!$B$2:$B$186,K2253))))</f>
        <v>北見市</v>
      </c>
      <c r="AH2253" s="134" t="s">
        <v>6719</v>
      </c>
      <c r="AI2253" s="134" t="str">
        <f t="shared" si="70"/>
        <v xml:space="preserve">
北見市美山町南７丁目４番地１０</v>
      </c>
      <c r="AJ2253" s="134" t="str">
        <f t="shared" si="71"/>
        <v>〒090－0068</v>
      </c>
      <c r="AK2253" s="134" t="s">
        <v>7476</v>
      </c>
      <c r="AO2253" s="142" t="s">
        <v>6100</v>
      </c>
      <c r="AP2253" s="134" t="str" cm="1">
        <f t="array" ref="AP2253:AS2253">_xlfn.TEXTSPLIT(AO2253,CHAR(10))</f>
        <v>( 訪看24 )第    296 号</v>
      </c>
      <c r="AQ2253" s="134" t="str">
        <v>( 訪看25 )第    395 号</v>
      </c>
      <c r="AR2253" s="134" t="str">
        <v>( 訪ベⅠ１ )第    534 号</v>
      </c>
      <c r="AS2253" s="134" t="str">
        <v>( 訪看41 )第     98 号</v>
      </c>
      <c r="BM2253" s="134" t="s">
        <v>15274</v>
      </c>
      <c r="BN2253" s="134" t="s">
        <v>15275</v>
      </c>
      <c r="BO2253" s="134" t="s">
        <v>15276</v>
      </c>
      <c r="BP2253" s="134" t="s">
        <v>15277</v>
      </c>
    </row>
    <row r="2254" spans="1:72" ht="45.95" customHeight="1" thickBot="1">
      <c r="A2254" s="133"/>
      <c r="B2254" s="184"/>
      <c r="C2254" s="140" t="s">
        <v>6102</v>
      </c>
      <c r="D2254" s="184"/>
      <c r="E2254" s="174" t="s">
        <v>6103</v>
      </c>
      <c r="F2254" s="174"/>
      <c r="G2254" s="184"/>
      <c r="H2254" s="175" t="s">
        <v>6104</v>
      </c>
      <c r="I2254" s="175"/>
      <c r="J2254" s="184"/>
      <c r="K2254" s="175" t="s">
        <v>6105</v>
      </c>
      <c r="L2254" s="175"/>
      <c r="M2254" s="184"/>
      <c r="N2254" s="182" t="s">
        <v>6106</v>
      </c>
      <c r="O2254" s="182"/>
      <c r="P2254" s="184"/>
      <c r="Q2254" s="141" t="s">
        <v>6107</v>
      </c>
      <c r="R2254" s="184"/>
      <c r="S2254" s="173" t="s">
        <v>6108</v>
      </c>
      <c r="T2254" s="173"/>
      <c r="U2254" s="173"/>
      <c r="V2254" s="173"/>
      <c r="W2254" s="184"/>
      <c r="X2254" s="133"/>
      <c r="Y2254" s="133"/>
      <c r="AB2254" s="134" t="s">
        <v>9922</v>
      </c>
      <c r="AC2254" s="146" t="str" cm="1">
        <f t="array" ref="AC2254:AD2254">_xlfn.TEXTSPLIT(H2254,CHAR(10))</f>
        <v>株式会社コミュニティーポート</v>
      </c>
      <c r="AD2254" s="146" t="str">
        <v>訪問看護事業所　すいれん</v>
      </c>
      <c r="AE2254" s="146" t="s">
        <v>8976</v>
      </c>
      <c r="AF2254" s="134" t="s">
        <v>8977</v>
      </c>
      <c r="AG2254" s="134" t="str" cm="1">
        <f t="array" ref="AG2254">_xlfn.TEXTJOIN(",",TRUE,_xlfn._xlws.FILTER(市町村コード!$B$2:$B$186,ISNUMBER(SEARCH(市町村コード!$B$2:$B$186,K2254))))</f>
        <v>北見市</v>
      </c>
      <c r="AH2254" s="134" t="s">
        <v>6719</v>
      </c>
      <c r="AI2254" s="134" t="str">
        <f t="shared" si="70"/>
        <v xml:space="preserve">
北見市東三輪２丁目３６－１　チセ館ネオメディカルビル</v>
      </c>
      <c r="AJ2254" s="134" t="str">
        <f t="shared" si="71"/>
        <v>〒090－0836</v>
      </c>
      <c r="AK2254" s="134" t="s">
        <v>7477</v>
      </c>
      <c r="AO2254" s="142" t="s">
        <v>6107</v>
      </c>
      <c r="AP2254" s="134" t="str" cm="1">
        <f t="array" ref="AP2254:AQ2254">_xlfn.TEXTSPLIT(AO2254,CHAR(10))</f>
        <v>( 訪看24 )第    469 号</v>
      </c>
      <c r="AQ2254" s="134" t="str">
        <v>( 訪看25 )第    565 号</v>
      </c>
      <c r="BM2254" s="134" t="s">
        <v>15278</v>
      </c>
      <c r="BN2254" s="134" t="s">
        <v>15279</v>
      </c>
    </row>
    <row r="2255" spans="1:72" ht="45.95" customHeight="1" thickBot="1">
      <c r="A2255" s="133"/>
      <c r="B2255" s="184"/>
      <c r="C2255" s="140" t="s">
        <v>6109</v>
      </c>
      <c r="D2255" s="184"/>
      <c r="E2255" s="174" t="s">
        <v>6110</v>
      </c>
      <c r="F2255" s="174"/>
      <c r="G2255" s="184"/>
      <c r="H2255" s="175" t="s">
        <v>6111</v>
      </c>
      <c r="I2255" s="175"/>
      <c r="J2255" s="184"/>
      <c r="K2255" s="175" t="s">
        <v>6112</v>
      </c>
      <c r="L2255" s="175"/>
      <c r="M2255" s="184"/>
      <c r="N2255" s="182" t="s">
        <v>6113</v>
      </c>
      <c r="O2255" s="182"/>
      <c r="P2255" s="184"/>
      <c r="Q2255" s="141" t="s">
        <v>6114</v>
      </c>
      <c r="R2255" s="184"/>
      <c r="S2255" s="173" t="s">
        <v>6115</v>
      </c>
      <c r="T2255" s="173"/>
      <c r="U2255" s="173"/>
      <c r="V2255" s="173"/>
      <c r="W2255" s="184"/>
      <c r="X2255" s="133"/>
      <c r="Y2255" s="133"/>
      <c r="AB2255" s="134" t="s">
        <v>9923</v>
      </c>
      <c r="AC2255" s="146" t="str" cm="1">
        <f t="array" ref="AC2255:AD2255">_xlfn.TEXTSPLIT(H2255,CHAR(10))</f>
        <v>有限会社　イワタ薬局</v>
      </c>
      <c r="AD2255" s="146" t="str">
        <v>ケアーズ訪問看護リハビリステーションきたみ中央</v>
      </c>
      <c r="AE2255" s="146" t="s">
        <v>8978</v>
      </c>
      <c r="AF2255" s="134" t="s">
        <v>8979</v>
      </c>
      <c r="AG2255" s="134" t="str" cm="1">
        <f t="array" ref="AG2255">_xlfn.TEXTJOIN(",",TRUE,_xlfn._xlws.FILTER(市町村コード!$B$2:$B$186,ISNUMBER(SEARCH(市町村コード!$B$2:$B$186,K2255))))</f>
        <v>北見市</v>
      </c>
      <c r="AH2255" s="134" t="s">
        <v>6719</v>
      </c>
      <c r="AI2255" s="134" t="str">
        <f t="shared" si="70"/>
        <v xml:space="preserve">
北見市北斗町２丁目４番２４号</v>
      </c>
      <c r="AJ2255" s="134" t="str">
        <f t="shared" si="71"/>
        <v>〒090－0035</v>
      </c>
      <c r="AK2255" s="134" t="s">
        <v>7478</v>
      </c>
      <c r="AO2255" s="142" t="s">
        <v>6114</v>
      </c>
      <c r="AP2255" s="134" t="str" cm="1">
        <f t="array" ref="AP2255:AS2255">_xlfn.TEXTSPLIT(AO2255,CHAR(10))</f>
        <v>( 訪看23 )第    520 号</v>
      </c>
      <c r="AQ2255" s="134" t="str">
        <v>( 訪看25 )第    607 号</v>
      </c>
      <c r="AR2255" s="134" t="str">
        <v>( 訪看34 )第    140 号</v>
      </c>
      <c r="AS2255" s="134" t="str">
        <v>( 訪看40 )第     34 号</v>
      </c>
      <c r="BM2255" s="134" t="s">
        <v>15280</v>
      </c>
      <c r="BN2255" s="134" t="s">
        <v>15281</v>
      </c>
      <c r="BO2255" s="134" t="s">
        <v>15282</v>
      </c>
      <c r="BP2255" s="134" t="s">
        <v>15283</v>
      </c>
    </row>
    <row r="2256" spans="1:72" ht="45.95" customHeight="1" thickBot="1">
      <c r="A2256" s="133"/>
      <c r="B2256" s="184"/>
      <c r="C2256" s="140" t="s">
        <v>6116</v>
      </c>
      <c r="D2256" s="184"/>
      <c r="E2256" s="174" t="s">
        <v>6117</v>
      </c>
      <c r="F2256" s="174"/>
      <c r="G2256" s="184"/>
      <c r="H2256" s="175" t="s">
        <v>6118</v>
      </c>
      <c r="I2256" s="175"/>
      <c r="J2256" s="184"/>
      <c r="K2256" s="175" t="s">
        <v>6119</v>
      </c>
      <c r="L2256" s="175"/>
      <c r="M2256" s="184"/>
      <c r="N2256" s="182" t="s">
        <v>6120</v>
      </c>
      <c r="O2256" s="182"/>
      <c r="P2256" s="184"/>
      <c r="Q2256" s="141" t="s">
        <v>6121</v>
      </c>
      <c r="R2256" s="184"/>
      <c r="S2256" s="173" t="s">
        <v>6122</v>
      </c>
      <c r="T2256" s="173"/>
      <c r="U2256" s="173"/>
      <c r="V2256" s="173"/>
      <c r="W2256" s="184"/>
      <c r="X2256" s="133"/>
      <c r="Y2256" s="133"/>
      <c r="AB2256" s="134" t="s">
        <v>9924</v>
      </c>
      <c r="AC2256" s="146" t="str" cm="1">
        <f t="array" ref="AC2256:AD2256">_xlfn.TEXTSPLIT(H2256,CHAR(10))</f>
        <v>株式会社タッチケアサービス</v>
      </c>
      <c r="AD2256" s="146" t="str">
        <v>訪問看護ステーションタッチケア</v>
      </c>
      <c r="AE2256" s="146" t="s">
        <v>8980</v>
      </c>
      <c r="AF2256" s="134" t="s">
        <v>8981</v>
      </c>
      <c r="AG2256" s="134" t="str" cm="1">
        <f t="array" ref="AG2256">_xlfn.TEXTJOIN(",",TRUE,_xlfn._xlws.FILTER(市町村コード!$B$2:$B$186,ISNUMBER(SEARCH(市町村コード!$B$2:$B$186,K2256))))</f>
        <v>北見市</v>
      </c>
      <c r="AH2256" s="134" t="s">
        <v>6719</v>
      </c>
      <c r="AI2256" s="134" t="str">
        <f t="shared" si="70"/>
        <v xml:space="preserve">
北見市桂町４丁目２１３番地４９</v>
      </c>
      <c r="AJ2256" s="134" t="str">
        <f t="shared" si="71"/>
        <v>〒090－0053</v>
      </c>
      <c r="AK2256" s="134" t="s">
        <v>7479</v>
      </c>
      <c r="AO2256" s="142" t="s">
        <v>6121</v>
      </c>
      <c r="AP2256" s="134" t="str" cm="1">
        <f t="array" ref="AP2256:AR2256">_xlfn.TEXTSPLIT(AO2256,CHAR(10))</f>
        <v>( 訪看24 )第    694 号</v>
      </c>
      <c r="AQ2256" s="134" t="str">
        <v>( 訪看25 )第    766 号</v>
      </c>
      <c r="AR2256" s="134" t="str">
        <v>( 訪看40 )第    197 号</v>
      </c>
      <c r="BM2256" s="134" t="s">
        <v>15284</v>
      </c>
      <c r="BN2256" s="134" t="s">
        <v>15285</v>
      </c>
      <c r="BO2256" s="134" t="s">
        <v>15286</v>
      </c>
    </row>
    <row r="2257" spans="1:73" ht="51.95" customHeight="1" thickBot="1">
      <c r="A2257" s="133"/>
      <c r="B2257" s="184"/>
      <c r="C2257" s="133"/>
      <c r="D2257" s="184"/>
      <c r="E2257" s="133"/>
      <c r="F2257" s="133"/>
      <c r="G2257" s="184"/>
      <c r="H2257" s="133"/>
      <c r="I2257" s="133"/>
      <c r="J2257" s="184"/>
      <c r="K2257" s="133"/>
      <c r="L2257" s="133"/>
      <c r="M2257" s="184"/>
      <c r="N2257" s="133"/>
      <c r="O2257" s="133"/>
      <c r="P2257" s="184"/>
      <c r="Q2257" s="133"/>
      <c r="R2257" s="184"/>
      <c r="S2257" s="133"/>
      <c r="T2257" s="133"/>
      <c r="U2257" s="133"/>
      <c r="V2257" s="133"/>
      <c r="W2257" s="184"/>
      <c r="X2257" s="133"/>
      <c r="Y2257" s="133"/>
      <c r="AB2257" s="134" t="s">
        <v>6911</v>
      </c>
      <c r="AC2257" s="146" t="e" cm="1">
        <f t="array" ref="AC2257">_xlfn.TEXTSPLIT(H2257,CHAR(10))</f>
        <v>#VALUE!</v>
      </c>
      <c r="AD2257" s="146"/>
      <c r="AE2257" s="146" t="e">
        <v>#VALUE!</v>
      </c>
      <c r="AG2257" s="134" t="e" cm="1" vm="1">
        <f t="array" ref="AG2257">_xlfn.TEXTJOIN(",",TRUE,_xlfn._xlws.FILTER(市町村コード!$B$2:$B$186,ISNUMBER(SEARCH(市町村コード!$B$2:$B$186,K2257))))</f>
        <v>#VALUE!</v>
      </c>
      <c r="AH2257" s="134" t="e" vm="1">
        <v>#VALUE!</v>
      </c>
      <c r="AI2257" s="134" t="str">
        <f t="shared" si="70"/>
        <v/>
      </c>
      <c r="AJ2257" s="134" t="str">
        <f t="shared" si="71"/>
        <v/>
      </c>
      <c r="AK2257" s="134" t="s">
        <v>6911</v>
      </c>
      <c r="AO2257" s="133"/>
      <c r="AP2257" s="134" t="e" cm="1">
        <f t="array" ref="AP2257">_xlfn.TEXTSPLIT(AO2257,CHAR(10))</f>
        <v>#VALUE!</v>
      </c>
      <c r="BM2257" s="134" t="e">
        <v>#VALUE!</v>
      </c>
    </row>
    <row r="2258" spans="1:73" ht="0.95" customHeight="1">
      <c r="A2258" s="133"/>
      <c r="B2258" s="183"/>
      <c r="C2258" s="183"/>
      <c r="D2258" s="183"/>
      <c r="E2258" s="183"/>
      <c r="F2258" s="183"/>
      <c r="G2258" s="183"/>
      <c r="H2258" s="183"/>
      <c r="I2258" s="183"/>
      <c r="J2258" s="183"/>
      <c r="K2258" s="183"/>
      <c r="L2258" s="183"/>
      <c r="M2258" s="183"/>
      <c r="N2258" s="183"/>
      <c r="O2258" s="183"/>
      <c r="P2258" s="183"/>
      <c r="Q2258" s="183"/>
      <c r="R2258" s="183"/>
      <c r="S2258" s="183"/>
      <c r="T2258" s="183"/>
      <c r="U2258" s="183"/>
      <c r="V2258" s="183"/>
      <c r="W2258" s="133"/>
      <c r="X2258" s="133"/>
      <c r="Y2258" s="133"/>
      <c r="AB2258" s="134" t="s">
        <v>6911</v>
      </c>
      <c r="AC2258" s="146" t="e" cm="1">
        <f t="array" ref="AC2258">_xlfn.TEXTSPLIT(H2258,CHAR(10))</f>
        <v>#VALUE!</v>
      </c>
      <c r="AD2258" s="146"/>
      <c r="AE2258" s="146" t="e">
        <v>#VALUE!</v>
      </c>
      <c r="AG2258" s="134" t="e" cm="1" vm="1">
        <f t="array" ref="AG2258">_xlfn.TEXTJOIN(",",TRUE,_xlfn._xlws.FILTER(市町村コード!$B$2:$B$186,ISNUMBER(SEARCH(市町村コード!$B$2:$B$186,K2258))))</f>
        <v>#VALUE!</v>
      </c>
      <c r="AH2258" s="134" t="e" vm="1">
        <v>#VALUE!</v>
      </c>
      <c r="AI2258" s="134" t="str">
        <f t="shared" si="70"/>
        <v/>
      </c>
      <c r="AJ2258" s="134" t="str">
        <f t="shared" si="71"/>
        <v/>
      </c>
      <c r="AK2258" s="134" t="s">
        <v>6911</v>
      </c>
      <c r="AP2258" s="134" t="e" cm="1">
        <f t="array" ref="AP2258">_xlfn.TEXTSPLIT(AO2258,CHAR(10))</f>
        <v>#VALUE!</v>
      </c>
      <c r="BM2258" s="134" t="e">
        <v>#VALUE!</v>
      </c>
    </row>
    <row r="2259" spans="1:73" ht="60" customHeight="1">
      <c r="A2259" s="133"/>
      <c r="B2259" s="133"/>
      <c r="C2259" s="133"/>
      <c r="D2259" s="133"/>
      <c r="E2259" s="133"/>
      <c r="F2259" s="133"/>
      <c r="G2259" s="133"/>
      <c r="H2259" s="133"/>
      <c r="I2259" s="133"/>
      <c r="J2259" s="133"/>
      <c r="K2259" s="133"/>
      <c r="L2259" s="133"/>
      <c r="M2259" s="133"/>
      <c r="N2259" s="133"/>
      <c r="O2259" s="133"/>
      <c r="P2259" s="133"/>
      <c r="Q2259" s="133"/>
      <c r="R2259" s="133"/>
      <c r="S2259" s="133"/>
      <c r="T2259" s="133"/>
      <c r="U2259" s="133"/>
      <c r="V2259" s="133"/>
      <c r="W2259" s="133"/>
      <c r="X2259" s="133"/>
      <c r="Y2259" s="133"/>
      <c r="AB2259" s="134" t="s">
        <v>6911</v>
      </c>
      <c r="AC2259" s="146" t="e" cm="1">
        <f t="array" ref="AC2259">_xlfn.TEXTSPLIT(H2259,CHAR(10))</f>
        <v>#VALUE!</v>
      </c>
      <c r="AD2259" s="146"/>
      <c r="AE2259" s="146" t="e">
        <v>#VALUE!</v>
      </c>
      <c r="AG2259" s="134" t="e" cm="1" vm="1">
        <f t="array" ref="AG2259">_xlfn.TEXTJOIN(",",TRUE,_xlfn._xlws.FILTER(市町村コード!$B$2:$B$186,ISNUMBER(SEARCH(市町村コード!$B$2:$B$186,K2259))))</f>
        <v>#VALUE!</v>
      </c>
      <c r="AH2259" s="134" t="e" vm="1">
        <v>#VALUE!</v>
      </c>
      <c r="AI2259" s="134" t="str">
        <f t="shared" si="70"/>
        <v/>
      </c>
      <c r="AJ2259" s="134" t="str">
        <f t="shared" si="71"/>
        <v/>
      </c>
      <c r="AK2259" s="134" t="s">
        <v>6911</v>
      </c>
      <c r="AO2259" s="133"/>
      <c r="AP2259" s="134" t="e" cm="1">
        <f t="array" ref="AP2259">_xlfn.TEXTSPLIT(AO2259,CHAR(10))</f>
        <v>#VALUE!</v>
      </c>
      <c r="BM2259" s="134" t="e">
        <v>#VALUE!</v>
      </c>
    </row>
    <row r="2260" spans="1:73" ht="12" customHeight="1">
      <c r="A2260" s="133"/>
      <c r="B2260" s="133"/>
      <c r="C2260" s="133"/>
      <c r="D2260" s="133"/>
      <c r="E2260" s="133"/>
      <c r="F2260" s="133"/>
      <c r="G2260" s="133"/>
      <c r="H2260" s="133"/>
      <c r="I2260" s="133"/>
      <c r="J2260" s="133"/>
      <c r="K2260" s="133"/>
      <c r="L2260" s="133"/>
      <c r="M2260" s="133"/>
      <c r="N2260" s="133"/>
      <c r="O2260" s="133"/>
      <c r="P2260" s="133"/>
      <c r="Q2260" s="133"/>
      <c r="R2260" s="133"/>
      <c r="S2260" s="133"/>
      <c r="T2260" s="133"/>
      <c r="U2260" s="133"/>
      <c r="V2260" s="133"/>
      <c r="W2260" s="133"/>
      <c r="X2260" s="133"/>
      <c r="Y2260" s="133"/>
      <c r="AB2260" s="134" t="s">
        <v>6911</v>
      </c>
      <c r="AC2260" s="146" t="e" cm="1">
        <f t="array" ref="AC2260">_xlfn.TEXTSPLIT(H2260,CHAR(10))</f>
        <v>#VALUE!</v>
      </c>
      <c r="AD2260" s="146"/>
      <c r="AE2260" s="146" t="e">
        <v>#VALUE!</v>
      </c>
      <c r="AG2260" s="134" t="e" cm="1" vm="1">
        <f t="array" ref="AG2260">_xlfn.TEXTJOIN(",",TRUE,_xlfn._xlws.FILTER(市町村コード!$B$2:$B$186,ISNUMBER(SEARCH(市町村コード!$B$2:$B$186,K2260))))</f>
        <v>#VALUE!</v>
      </c>
      <c r="AH2260" s="134" t="e" vm="1">
        <v>#VALUE!</v>
      </c>
      <c r="AI2260" s="134" t="str">
        <f t="shared" si="70"/>
        <v/>
      </c>
      <c r="AJ2260" s="134" t="str">
        <f t="shared" si="71"/>
        <v/>
      </c>
      <c r="AK2260" s="134" t="s">
        <v>6911</v>
      </c>
      <c r="AO2260" s="133"/>
      <c r="AP2260" s="134" t="e" cm="1">
        <f t="array" ref="AP2260">_xlfn.TEXTSPLIT(AO2260,CHAR(10))</f>
        <v>#VALUE!</v>
      </c>
      <c r="BM2260" s="134" t="e">
        <v>#VALUE!</v>
      </c>
    </row>
    <row r="2261" spans="1:73" ht="8.1" customHeight="1">
      <c r="A2261" s="133"/>
      <c r="B2261" s="133"/>
      <c r="C2261" s="133"/>
      <c r="D2261" s="133"/>
      <c r="E2261" s="133"/>
      <c r="F2261" s="133"/>
      <c r="G2261" s="133"/>
      <c r="H2261" s="133"/>
      <c r="I2261" s="178" t="s">
        <v>476</v>
      </c>
      <c r="J2261" s="178"/>
      <c r="K2261" s="178"/>
      <c r="L2261" s="133"/>
      <c r="M2261" s="133"/>
      <c r="N2261" s="133"/>
      <c r="O2261" s="133"/>
      <c r="P2261" s="133"/>
      <c r="Q2261" s="133"/>
      <c r="R2261" s="133"/>
      <c r="S2261" s="133"/>
      <c r="T2261" s="133"/>
      <c r="U2261" s="133"/>
      <c r="V2261" s="133"/>
      <c r="W2261" s="133"/>
      <c r="X2261" s="133"/>
      <c r="Y2261" s="133"/>
      <c r="AB2261" s="134" t="s">
        <v>6911</v>
      </c>
      <c r="AC2261" s="146" t="e" cm="1">
        <f t="array" ref="AC2261">_xlfn.TEXTSPLIT(H2261,CHAR(10))</f>
        <v>#VALUE!</v>
      </c>
      <c r="AD2261" s="146"/>
      <c r="AE2261" s="146" t="e">
        <v>#VALUE!</v>
      </c>
      <c r="AG2261" s="134" t="e" cm="1" vm="1">
        <f t="array" ref="AG2261">_xlfn.TEXTJOIN(",",TRUE,_xlfn._xlws.FILTER(市町村コード!$B$2:$B$186,ISNUMBER(SEARCH(市町村コード!$B$2:$B$186,K2261))))</f>
        <v>#VALUE!</v>
      </c>
      <c r="AH2261" s="134" t="e" vm="1">
        <v>#VALUE!</v>
      </c>
      <c r="AI2261" s="134" t="str">
        <f t="shared" si="70"/>
        <v/>
      </c>
      <c r="AJ2261" s="134" t="str">
        <f t="shared" si="71"/>
        <v/>
      </c>
      <c r="AK2261" s="134" t="s">
        <v>6911</v>
      </c>
      <c r="AO2261" s="133"/>
      <c r="AP2261" s="134" t="e" cm="1">
        <f t="array" ref="AP2261">_xlfn.TEXTSPLIT(AO2261,CHAR(10))</f>
        <v>#VALUE!</v>
      </c>
      <c r="BM2261" s="134" t="e">
        <v>#VALUE!</v>
      </c>
    </row>
    <row r="2262" spans="1:73" ht="12" customHeight="1">
      <c r="A2262" s="133"/>
      <c r="B2262" s="179"/>
      <c r="C2262" s="179"/>
      <c r="D2262" s="179"/>
      <c r="E2262" s="179"/>
      <c r="F2262" s="133"/>
      <c r="G2262" s="133"/>
      <c r="H2262" s="133"/>
      <c r="I2262" s="178"/>
      <c r="J2262" s="178"/>
      <c r="K2262" s="178"/>
      <c r="L2262" s="133"/>
      <c r="M2262" s="133"/>
      <c r="N2262" s="133"/>
      <c r="O2262" s="133"/>
      <c r="P2262" s="133"/>
      <c r="Q2262" s="133"/>
      <c r="R2262" s="133"/>
      <c r="S2262" s="133"/>
      <c r="T2262" s="133"/>
      <c r="U2262" s="133"/>
      <c r="V2262" s="133"/>
      <c r="W2262" s="133"/>
      <c r="X2262" s="133"/>
      <c r="Y2262" s="133"/>
      <c r="AB2262" s="134" t="s">
        <v>6911</v>
      </c>
      <c r="AC2262" s="146" t="e" cm="1">
        <f t="array" ref="AC2262">_xlfn.TEXTSPLIT(H2262,CHAR(10))</f>
        <v>#VALUE!</v>
      </c>
      <c r="AD2262" s="146"/>
      <c r="AE2262" s="146" t="e">
        <v>#VALUE!</v>
      </c>
      <c r="AG2262" s="134" t="e" cm="1" vm="1">
        <f t="array" ref="AG2262">_xlfn.TEXTJOIN(",",TRUE,_xlfn._xlws.FILTER(市町村コード!$B$2:$B$186,ISNUMBER(SEARCH(市町村コード!$B$2:$B$186,K2262))))</f>
        <v>#VALUE!</v>
      </c>
      <c r="AH2262" s="134" t="e" vm="1">
        <v>#VALUE!</v>
      </c>
      <c r="AI2262" s="134" t="str">
        <f t="shared" si="70"/>
        <v/>
      </c>
      <c r="AJ2262" s="134" t="str">
        <f t="shared" si="71"/>
        <v/>
      </c>
      <c r="AK2262" s="134" t="s">
        <v>6911</v>
      </c>
      <c r="AO2262" s="133"/>
      <c r="AP2262" s="134" t="e" cm="1">
        <f t="array" ref="AP2262">_xlfn.TEXTSPLIT(AO2262,CHAR(10))</f>
        <v>#VALUE!</v>
      </c>
      <c r="BM2262" s="134" t="e">
        <v>#VALUE!</v>
      </c>
    </row>
    <row r="2263" spans="1:73" ht="14.1" customHeight="1">
      <c r="A2263" s="133"/>
      <c r="B2263" s="133"/>
      <c r="C2263" s="180" t="s">
        <v>477</v>
      </c>
      <c r="D2263" s="180"/>
      <c r="E2263" s="180"/>
      <c r="F2263" s="180"/>
      <c r="G2263" s="180"/>
      <c r="H2263" s="180"/>
      <c r="I2263" s="180"/>
      <c r="J2263" s="180"/>
      <c r="K2263" s="180"/>
      <c r="L2263" s="133"/>
      <c r="M2263" s="133"/>
      <c r="N2263" s="133"/>
      <c r="O2263" s="181" t="s">
        <v>478</v>
      </c>
      <c r="P2263" s="181"/>
      <c r="Q2263" s="181"/>
      <c r="R2263" s="181"/>
      <c r="S2263" s="181"/>
      <c r="T2263" s="135" t="s">
        <v>1488</v>
      </c>
      <c r="U2263" s="136" t="s">
        <v>480</v>
      </c>
      <c r="V2263" s="133"/>
      <c r="W2263" s="133"/>
      <c r="X2263" s="133"/>
      <c r="Y2263" s="133"/>
      <c r="AB2263" s="134" t="s">
        <v>6911</v>
      </c>
      <c r="AC2263" s="146" t="e" cm="1">
        <f t="array" ref="AC2263">_xlfn.TEXTSPLIT(H2263,CHAR(10))</f>
        <v>#VALUE!</v>
      </c>
      <c r="AD2263" s="146"/>
      <c r="AE2263" s="146" t="e">
        <v>#VALUE!</v>
      </c>
      <c r="AG2263" s="134" t="e" cm="1" vm="1">
        <f t="array" ref="AG2263">_xlfn.TEXTJOIN(",",TRUE,_xlfn._xlws.FILTER(市町村コード!$B$2:$B$186,ISNUMBER(SEARCH(市町村コード!$B$2:$B$186,K2263))))</f>
        <v>#VALUE!</v>
      </c>
      <c r="AH2263" s="134" t="e" vm="1">
        <v>#VALUE!</v>
      </c>
      <c r="AI2263" s="134" t="str">
        <f t="shared" si="70"/>
        <v/>
      </c>
      <c r="AJ2263" s="134" t="str">
        <f t="shared" si="71"/>
        <v/>
      </c>
      <c r="AK2263" s="134" t="s">
        <v>6911</v>
      </c>
      <c r="AP2263" s="134" t="e" cm="1">
        <f t="array" ref="AP2263">_xlfn.TEXTSPLIT(AO2263,CHAR(10))</f>
        <v>#VALUE!</v>
      </c>
      <c r="BM2263" s="134" t="e">
        <v>#VALUE!</v>
      </c>
    </row>
    <row r="2264" spans="1:73" ht="0.95" customHeight="1" thickBot="1">
      <c r="A2264" s="133"/>
      <c r="B2264" s="133"/>
      <c r="C2264" s="133"/>
      <c r="D2264" s="133"/>
      <c r="E2264" s="133"/>
      <c r="F2264" s="133"/>
      <c r="G2264" s="133"/>
      <c r="H2264" s="133"/>
      <c r="I2264" s="133"/>
      <c r="J2264" s="133"/>
      <c r="K2264" s="133"/>
      <c r="L2264" s="133"/>
      <c r="M2264" s="133"/>
      <c r="N2264" s="133"/>
      <c r="O2264" s="133"/>
      <c r="P2264" s="133"/>
      <c r="Q2264" s="133"/>
      <c r="R2264" s="133"/>
      <c r="S2264" s="133"/>
      <c r="T2264" s="133"/>
      <c r="U2264" s="133"/>
      <c r="V2264" s="133"/>
      <c r="W2264" s="133"/>
      <c r="X2264" s="133"/>
      <c r="Y2264" s="133"/>
      <c r="AB2264" s="134" t="s">
        <v>6911</v>
      </c>
      <c r="AC2264" s="146" t="e" cm="1">
        <f t="array" ref="AC2264">_xlfn.TEXTSPLIT(H2264,CHAR(10))</f>
        <v>#VALUE!</v>
      </c>
      <c r="AD2264" s="146"/>
      <c r="AE2264" s="146" t="e">
        <v>#VALUE!</v>
      </c>
      <c r="AG2264" s="134" t="e" cm="1" vm="1">
        <f t="array" ref="AG2264">_xlfn.TEXTJOIN(",",TRUE,_xlfn._xlws.FILTER(市町村コード!$B$2:$B$186,ISNUMBER(SEARCH(市町村コード!$B$2:$B$186,K2264))))</f>
        <v>#VALUE!</v>
      </c>
      <c r="AH2264" s="134" t="e" vm="1">
        <v>#VALUE!</v>
      </c>
      <c r="AI2264" s="134" t="str">
        <f t="shared" si="70"/>
        <v/>
      </c>
      <c r="AJ2264" s="134" t="str">
        <f t="shared" si="71"/>
        <v/>
      </c>
      <c r="AK2264" s="134" t="s">
        <v>6911</v>
      </c>
      <c r="AO2264" s="133"/>
      <c r="AP2264" s="134" t="e" cm="1">
        <f t="array" ref="AP2264">_xlfn.TEXTSPLIT(AO2264,CHAR(10))</f>
        <v>#VALUE!</v>
      </c>
      <c r="BM2264" s="134" t="e">
        <v>#VALUE!</v>
      </c>
    </row>
    <row r="2265" spans="1:73" ht="0.95" customHeight="1">
      <c r="A2265" s="133"/>
      <c r="B2265" s="176"/>
      <c r="C2265" s="176"/>
      <c r="D2265" s="176"/>
      <c r="E2265" s="176"/>
      <c r="F2265" s="176"/>
      <c r="G2265" s="176"/>
      <c r="H2265" s="176"/>
      <c r="I2265" s="176"/>
      <c r="J2265" s="176"/>
      <c r="K2265" s="176"/>
      <c r="L2265" s="176"/>
      <c r="M2265" s="176"/>
      <c r="N2265" s="176"/>
      <c r="O2265" s="176"/>
      <c r="P2265" s="176"/>
      <c r="Q2265" s="176"/>
      <c r="R2265" s="176"/>
      <c r="S2265" s="176"/>
      <c r="T2265" s="176"/>
      <c r="U2265" s="176"/>
      <c r="V2265" s="176"/>
      <c r="W2265" s="176"/>
      <c r="X2265" s="133"/>
      <c r="Y2265" s="133"/>
      <c r="AB2265" s="134" t="s">
        <v>6911</v>
      </c>
      <c r="AC2265" s="146" t="e" cm="1">
        <f t="array" ref="AC2265">_xlfn.TEXTSPLIT(H2265,CHAR(10))</f>
        <v>#VALUE!</v>
      </c>
      <c r="AD2265" s="146"/>
      <c r="AE2265" s="146" t="e">
        <v>#VALUE!</v>
      </c>
      <c r="AG2265" s="134" t="e" cm="1" vm="1">
        <f t="array" ref="AG2265">_xlfn.TEXTJOIN(",",TRUE,_xlfn._xlws.FILTER(市町村コード!$B$2:$B$186,ISNUMBER(SEARCH(市町村コード!$B$2:$B$186,K2265))))</f>
        <v>#VALUE!</v>
      </c>
      <c r="AH2265" s="134" t="e" vm="1">
        <v>#VALUE!</v>
      </c>
      <c r="AI2265" s="134" t="str">
        <f t="shared" si="70"/>
        <v/>
      </c>
      <c r="AJ2265" s="134" t="str">
        <f t="shared" si="71"/>
        <v/>
      </c>
      <c r="AK2265" s="134" t="s">
        <v>6911</v>
      </c>
      <c r="AP2265" s="134" t="e" cm="1">
        <f t="array" ref="AP2265">_xlfn.TEXTSPLIT(AO2265,CHAR(10))</f>
        <v>#VALUE!</v>
      </c>
      <c r="BM2265" s="134" t="e">
        <v>#VALUE!</v>
      </c>
    </row>
    <row r="2266" spans="1:73" ht="15.95" customHeight="1" thickBot="1">
      <c r="A2266" s="133"/>
      <c r="B2266" s="137"/>
      <c r="C2266" s="138" t="s">
        <v>481</v>
      </c>
      <c r="D2266" s="137"/>
      <c r="E2266" s="177" t="s">
        <v>482</v>
      </c>
      <c r="F2266" s="177"/>
      <c r="G2266" s="137"/>
      <c r="H2266" s="177" t="s">
        <v>483</v>
      </c>
      <c r="I2266" s="177"/>
      <c r="J2266" s="137"/>
      <c r="K2266" s="177" t="s">
        <v>484</v>
      </c>
      <c r="L2266" s="177"/>
      <c r="M2266" s="137"/>
      <c r="N2266" s="177" t="s">
        <v>485</v>
      </c>
      <c r="O2266" s="177"/>
      <c r="P2266" s="137"/>
      <c r="Q2266" s="139" t="s">
        <v>486</v>
      </c>
      <c r="R2266" s="137"/>
      <c r="S2266" s="177" t="s">
        <v>487</v>
      </c>
      <c r="T2266" s="177"/>
      <c r="U2266" s="177"/>
      <c r="V2266" s="177"/>
      <c r="W2266" s="137"/>
      <c r="X2266" s="133"/>
      <c r="Y2266" s="133"/>
      <c r="AB2266" s="134" t="s">
        <v>482</v>
      </c>
      <c r="AC2266" s="146" t="str" cm="1">
        <f t="array" ref="AC2266">_xlfn.TEXTSPLIT(H2266,CHAR(10))</f>
        <v>事業者名/事業所名</v>
      </c>
      <c r="AD2266" s="146"/>
      <c r="AE2266" s="146" t="s">
        <v>483</v>
      </c>
      <c r="AG2266" s="134" t="e" cm="1" vm="1">
        <f t="array" ref="AG2266">_xlfn.TEXTJOIN(",",TRUE,_xlfn._xlws.FILTER(市町村コード!$B$2:$B$186,ISNUMBER(SEARCH(市町村コード!$B$2:$B$186,K2266))))</f>
        <v>#VALUE!</v>
      </c>
      <c r="AH2266" s="134" t="e" vm="1">
        <v>#VALUE!</v>
      </c>
      <c r="AI2266" s="134" t="str">
        <f t="shared" si="70"/>
        <v/>
      </c>
      <c r="AJ2266" s="134" t="str">
        <f t="shared" si="71"/>
        <v>事業所所在地</v>
      </c>
      <c r="AK2266" s="134" t="s">
        <v>484</v>
      </c>
      <c r="AO2266" s="139" t="s">
        <v>486</v>
      </c>
      <c r="AP2266" s="134" t="str" cm="1">
        <f t="array" ref="AP2266">_xlfn.TEXTSPLIT(AO2266,CHAR(10))</f>
        <v>受理番号</v>
      </c>
      <c r="BM2266" s="134" t="s">
        <v>486</v>
      </c>
    </row>
    <row r="2267" spans="1:73" ht="93" customHeight="1" thickBot="1">
      <c r="A2267" s="133"/>
      <c r="B2267" s="184"/>
      <c r="C2267" s="140" t="s">
        <v>6123</v>
      </c>
      <c r="D2267" s="184"/>
      <c r="E2267" s="174" t="s">
        <v>6124</v>
      </c>
      <c r="F2267" s="174"/>
      <c r="G2267" s="184"/>
      <c r="H2267" s="175" t="s">
        <v>6125</v>
      </c>
      <c r="I2267" s="175"/>
      <c r="J2267" s="184"/>
      <c r="K2267" s="175" t="s">
        <v>6126</v>
      </c>
      <c r="L2267" s="175"/>
      <c r="M2267" s="184"/>
      <c r="N2267" s="182" t="s">
        <v>6127</v>
      </c>
      <c r="O2267" s="182"/>
      <c r="P2267" s="184"/>
      <c r="Q2267" s="141" t="s">
        <v>6128</v>
      </c>
      <c r="R2267" s="184"/>
      <c r="S2267" s="173" t="s">
        <v>6129</v>
      </c>
      <c r="T2267" s="173"/>
      <c r="U2267" s="173"/>
      <c r="V2267" s="173"/>
      <c r="W2267" s="184"/>
      <c r="X2267" s="133"/>
      <c r="Y2267" s="133"/>
      <c r="AB2267" s="134" t="s">
        <v>9925</v>
      </c>
      <c r="AC2267" s="146" t="str" cm="1">
        <f t="array" ref="AC2267:AD2267">_xlfn.TEXTSPLIT(H2267,CHAR(10))</f>
        <v>ＳＯＭＰＯケア株式会社</v>
      </c>
      <c r="AD2267" s="146" t="str">
        <v>ＳＯＭＰＯケア　北見　訪問看護</v>
      </c>
      <c r="AE2267" s="146" t="s">
        <v>7621</v>
      </c>
      <c r="AF2267" s="134" t="s">
        <v>8982</v>
      </c>
      <c r="AG2267" s="134" t="str" cm="1">
        <f t="array" ref="AG2267">_xlfn.TEXTJOIN(",",TRUE,_xlfn._xlws.FILTER(市町村コード!$B$2:$B$186,ISNUMBER(SEARCH(市町村コード!$B$2:$B$186,K2267))))</f>
        <v>北見市</v>
      </c>
      <c r="AH2267" s="134" t="s">
        <v>6719</v>
      </c>
      <c r="AI2267" s="134" t="str">
        <f t="shared" si="70"/>
        <v xml:space="preserve">
北見市三住町１４番地１ＰＥＮＴＨＯＵＳＥ１階</v>
      </c>
      <c r="AJ2267" s="134" t="str">
        <f t="shared" si="71"/>
        <v>〒090－0032</v>
      </c>
      <c r="AK2267" s="134" t="s">
        <v>7480</v>
      </c>
      <c r="AO2267" s="142" t="s">
        <v>6128</v>
      </c>
      <c r="AP2267" s="134" t="str" cm="1">
        <f t="array" ref="AP2267:AW2267">_xlfn.TEXTSPLIT(AO2267,CHAR(10))</f>
        <v>( 訪看10 )第    608 号</v>
      </c>
      <c r="AQ2267" s="134" t="str">
        <v>( 訪看24 )第    895 号</v>
      </c>
      <c r="AR2267" s="134" t="str">
        <v>( 訪看25 )第    965 号</v>
      </c>
      <c r="AS2267" s="134" t="str">
        <v>( 訪看27 )第    308 号</v>
      </c>
      <c r="AT2267" s="134" t="str">
        <v>( 訪看34 )第    141 号</v>
      </c>
      <c r="AU2267" s="134" t="str">
        <v>( 訪ベⅠ１ )第    332 号</v>
      </c>
      <c r="AV2267" s="134" t="str">
        <v>( 訪ベⅠ１注 )第    326 号</v>
      </c>
      <c r="AW2267" s="134" t="str">
        <v>( 訪看41 )第    272 号</v>
      </c>
      <c r="BM2267" s="134" t="s">
        <v>15287</v>
      </c>
      <c r="BN2267" s="134" t="s">
        <v>15288</v>
      </c>
      <c r="BO2267" s="134" t="s">
        <v>15289</v>
      </c>
      <c r="BP2267" s="134" t="s">
        <v>15290</v>
      </c>
      <c r="BQ2267" s="134" t="s">
        <v>15291</v>
      </c>
      <c r="BR2267" s="134" t="s">
        <v>15292</v>
      </c>
      <c r="BS2267" s="134" t="s">
        <v>15293</v>
      </c>
      <c r="BT2267" s="134" t="s">
        <v>15294</v>
      </c>
    </row>
    <row r="2268" spans="1:73" ht="66" customHeight="1" thickBot="1">
      <c r="A2268" s="133"/>
      <c r="B2268" s="184"/>
      <c r="C2268" s="140" t="s">
        <v>6130</v>
      </c>
      <c r="D2268" s="184"/>
      <c r="E2268" s="174" t="s">
        <v>6131</v>
      </c>
      <c r="F2268" s="174"/>
      <c r="G2268" s="184"/>
      <c r="H2268" s="175" t="s">
        <v>6132</v>
      </c>
      <c r="I2268" s="175"/>
      <c r="J2268" s="184"/>
      <c r="K2268" s="175" t="s">
        <v>6133</v>
      </c>
      <c r="L2268" s="175"/>
      <c r="M2268" s="184"/>
      <c r="N2268" s="182" t="s">
        <v>6134</v>
      </c>
      <c r="O2268" s="182"/>
      <c r="P2268" s="184"/>
      <c r="Q2268" s="141" t="s">
        <v>6135</v>
      </c>
      <c r="R2268" s="184"/>
      <c r="S2268" s="173" t="s">
        <v>6136</v>
      </c>
      <c r="T2268" s="173"/>
      <c r="U2268" s="173"/>
      <c r="V2268" s="173"/>
      <c r="W2268" s="184"/>
      <c r="X2268" s="133"/>
      <c r="Y2268" s="133"/>
      <c r="AB2268" s="134" t="s">
        <v>9926</v>
      </c>
      <c r="AC2268" s="146" t="str" cm="1">
        <f t="array" ref="AC2268:AD2268">_xlfn.TEXTSPLIT(H2268,CHAR(10))</f>
        <v>株式会社カムイメディカルワークス</v>
      </c>
      <c r="AD2268" s="146" t="str">
        <v>ファミリーナースきたみ</v>
      </c>
      <c r="AE2268" s="146" t="s">
        <v>8983</v>
      </c>
      <c r="AF2268" s="134" t="s">
        <v>8984</v>
      </c>
      <c r="AG2268" s="134" t="str" cm="1">
        <f t="array" ref="AG2268">_xlfn.TEXTJOIN(",",TRUE,_xlfn._xlws.FILTER(市町村コード!$B$2:$B$186,ISNUMBER(SEARCH(市町村コード!$B$2:$B$186,K2268))))</f>
        <v>北見市</v>
      </c>
      <c r="AH2268" s="134" t="s">
        <v>6719</v>
      </c>
      <c r="AI2268" s="134" t="str">
        <f t="shared" si="70"/>
        <v xml:space="preserve">
北見市北進町７丁目１６－１０ピアッツア壱番館事務所</v>
      </c>
      <c r="AJ2268" s="134" t="str">
        <f t="shared" si="71"/>
        <v>〒090－0052</v>
      </c>
      <c r="AK2268" s="134" t="s">
        <v>7481</v>
      </c>
      <c r="AO2268" s="142" t="s">
        <v>6135</v>
      </c>
      <c r="AP2268" s="134" t="str" cm="1">
        <f t="array" ref="AP2268:AV2268">_xlfn.TEXTSPLIT(AO2268,CHAR(10))</f>
        <v>( 訪看10 )第    641 号</v>
      </c>
      <c r="AQ2268" s="134" t="str">
        <v>( 訪看23 )第   1079 号</v>
      </c>
      <c r="AR2268" s="134" t="str">
        <v>( 訪看24 )第    947 号</v>
      </c>
      <c r="AS2268" s="134" t="str">
        <v>( 訪看25 )第   1017 号</v>
      </c>
      <c r="AT2268" s="134" t="str">
        <v>( 訪看27 )第    335 号</v>
      </c>
      <c r="AU2268" s="134" t="str">
        <v>( 訪看28 )第    225 号</v>
      </c>
      <c r="AV2268" s="134" t="str">
        <v>( 訪看41 )第     17 号</v>
      </c>
      <c r="BM2268" s="134" t="s">
        <v>15295</v>
      </c>
      <c r="BN2268" s="134" t="s">
        <v>15296</v>
      </c>
      <c r="BO2268" s="134" t="s">
        <v>15297</v>
      </c>
      <c r="BP2268" s="134" t="s">
        <v>15298</v>
      </c>
      <c r="BQ2268" s="134" t="s">
        <v>15299</v>
      </c>
      <c r="BR2268" s="134" t="s">
        <v>15300</v>
      </c>
      <c r="BS2268" s="134" t="s">
        <v>15301</v>
      </c>
    </row>
    <row r="2269" spans="1:73" ht="84" customHeight="1" thickBot="1">
      <c r="A2269" s="133"/>
      <c r="B2269" s="184"/>
      <c r="C2269" s="140" t="s">
        <v>6137</v>
      </c>
      <c r="D2269" s="184"/>
      <c r="E2269" s="174" t="s">
        <v>6138</v>
      </c>
      <c r="F2269" s="174"/>
      <c r="G2269" s="184"/>
      <c r="H2269" s="175" t="s">
        <v>6139</v>
      </c>
      <c r="I2269" s="175"/>
      <c r="J2269" s="184"/>
      <c r="K2269" s="175" t="s">
        <v>6140</v>
      </c>
      <c r="L2269" s="175"/>
      <c r="M2269" s="184"/>
      <c r="N2269" s="182" t="s">
        <v>6141</v>
      </c>
      <c r="O2269" s="182"/>
      <c r="P2269" s="184"/>
      <c r="Q2269" s="141" t="s">
        <v>6142</v>
      </c>
      <c r="R2269" s="184"/>
      <c r="S2269" s="173" t="s">
        <v>6143</v>
      </c>
      <c r="T2269" s="173"/>
      <c r="U2269" s="173"/>
      <c r="V2269" s="173"/>
      <c r="W2269" s="184"/>
      <c r="X2269" s="133"/>
      <c r="Y2269" s="133"/>
      <c r="AB2269" s="134" t="s">
        <v>9927</v>
      </c>
      <c r="AC2269" s="146" t="str" cm="1">
        <f t="array" ref="AC2269:AD2269">_xlfn.TEXTSPLIT(H2269,CHAR(10))</f>
        <v>株式会社　躍寿</v>
      </c>
      <c r="AD2269" s="146" t="str">
        <v>訪問看護ステーション　にじ</v>
      </c>
      <c r="AE2269" s="146" t="s">
        <v>8985</v>
      </c>
      <c r="AF2269" s="134" t="s">
        <v>8986</v>
      </c>
      <c r="AG2269" s="134" t="str" cm="1">
        <f t="array" ref="AG2269">_xlfn.TEXTJOIN(",",TRUE,_xlfn._xlws.FILTER(市町村コード!$B$2:$B$186,ISNUMBER(SEARCH(市町村コード!$B$2:$B$186,K2269))))</f>
        <v>北見市</v>
      </c>
      <c r="AH2269" s="134" t="s">
        <v>6719</v>
      </c>
      <c r="AI2269" s="134" t="str">
        <f t="shared" si="70"/>
        <v xml:space="preserve">
北見市錦町６１８番地３ｓｏｕｔｈ　ｃｏａｓｔ　ＢＬ　１号室</v>
      </c>
      <c r="AJ2269" s="134" t="str">
        <f t="shared" si="71"/>
        <v>〒090－0827</v>
      </c>
      <c r="AK2269" s="134" t="s">
        <v>7482</v>
      </c>
      <c r="AO2269" s="142" t="s">
        <v>6142</v>
      </c>
      <c r="AP2269" s="134" t="str" cm="1">
        <f t="array" ref="AP2269:AW2269">_xlfn.TEXTSPLIT(AO2269,CHAR(10))</f>
        <v>( 訪看10 )第    677 号</v>
      </c>
      <c r="AQ2269" s="134" t="str">
        <v>( 訪看23 )第    954 号</v>
      </c>
      <c r="AR2269" s="134" t="str">
        <v>( 訪看25 )第   1026 号</v>
      </c>
      <c r="AS2269" s="134" t="str">
        <v>( 訪看27 )第    375 号</v>
      </c>
      <c r="AT2269" s="134" t="str">
        <v>( 訪看28 )第    249 号</v>
      </c>
      <c r="AU2269" s="134" t="str">
        <v>( 訪看34 )第    417 号</v>
      </c>
      <c r="AV2269" s="134" t="str">
        <v>( 訪ベⅠ１ )第    512 号</v>
      </c>
      <c r="AW2269" s="134" t="str">
        <v>( 訪看41 )第    122 号</v>
      </c>
      <c r="BM2269" s="134" t="s">
        <v>15302</v>
      </c>
      <c r="BN2269" s="134" t="s">
        <v>15303</v>
      </c>
      <c r="BO2269" s="134" t="s">
        <v>15304</v>
      </c>
      <c r="BP2269" s="134" t="s">
        <v>15305</v>
      </c>
      <c r="BQ2269" s="134" t="s">
        <v>15306</v>
      </c>
      <c r="BR2269" s="134" t="s">
        <v>15307</v>
      </c>
      <c r="BS2269" s="134" t="s">
        <v>15308</v>
      </c>
      <c r="BT2269" s="134" t="s">
        <v>15309</v>
      </c>
    </row>
    <row r="2270" spans="1:73" ht="84" customHeight="1" thickBot="1">
      <c r="A2270" s="133"/>
      <c r="B2270" s="184"/>
      <c r="C2270" s="140" t="s">
        <v>6144</v>
      </c>
      <c r="D2270" s="184"/>
      <c r="E2270" s="174" t="s">
        <v>6145</v>
      </c>
      <c r="F2270" s="174"/>
      <c r="G2270" s="184"/>
      <c r="H2270" s="175" t="s">
        <v>6146</v>
      </c>
      <c r="I2270" s="175"/>
      <c r="J2270" s="184"/>
      <c r="K2270" s="175" t="s">
        <v>6147</v>
      </c>
      <c r="L2270" s="175"/>
      <c r="M2270" s="184"/>
      <c r="N2270" s="182" t="s">
        <v>6148</v>
      </c>
      <c r="O2270" s="182"/>
      <c r="P2270" s="184"/>
      <c r="Q2270" s="141" t="s">
        <v>6149</v>
      </c>
      <c r="R2270" s="184"/>
      <c r="S2270" s="173" t="s">
        <v>6150</v>
      </c>
      <c r="T2270" s="173"/>
      <c r="U2270" s="173"/>
      <c r="V2270" s="173"/>
      <c r="W2270" s="184"/>
      <c r="X2270" s="133"/>
      <c r="Y2270" s="133"/>
      <c r="AB2270" s="134" t="s">
        <v>9928</v>
      </c>
      <c r="AC2270" s="146" t="str" cm="1">
        <f t="array" ref="AC2270:AD2270">_xlfn.TEXTSPLIT(H2270,CHAR(10))</f>
        <v>合同会社おむすび</v>
      </c>
      <c r="AD2270" s="146" t="str">
        <v>訪問看護ステーションおむすび</v>
      </c>
      <c r="AE2270" s="146" t="s">
        <v>8987</v>
      </c>
      <c r="AF2270" s="134" t="s">
        <v>8988</v>
      </c>
      <c r="AG2270" s="134" t="str" cm="1">
        <f t="array" ref="AG2270">_xlfn.TEXTJOIN(",",TRUE,_xlfn._xlws.FILTER(市町村コード!$B$2:$B$186,ISNUMBER(SEARCH(市町村コード!$B$2:$B$186,K2270))))</f>
        <v>北見市</v>
      </c>
      <c r="AH2270" s="134" t="s">
        <v>6719</v>
      </c>
      <c r="AI2270" s="134" t="str">
        <f t="shared" si="70"/>
        <v xml:space="preserve">
北見市高栄東町１丁目９番２１号</v>
      </c>
      <c r="AJ2270" s="134" t="str">
        <f t="shared" si="71"/>
        <v>〒090－0051</v>
      </c>
      <c r="AK2270" s="134" t="s">
        <v>7483</v>
      </c>
      <c r="AO2270" s="142" t="s">
        <v>6149</v>
      </c>
      <c r="AP2270" s="134" t="str" cm="1">
        <f t="array" ref="AP2270:AX2270">_xlfn.TEXTSPLIT(AO2270,CHAR(10))</f>
        <v>( 訪看10 )第    678 号</v>
      </c>
      <c r="AQ2270" s="134" t="str">
        <v>( 訪看24 )第    995 号</v>
      </c>
      <c r="AR2270" s="134" t="str">
        <v>( 訪看25 )第   1073 号</v>
      </c>
      <c r="AS2270" s="134" t="str">
        <v>( 訪看26 )第     58 号</v>
      </c>
      <c r="AT2270" s="134" t="str">
        <v>( 訪看27 )第    376 号</v>
      </c>
      <c r="AU2270" s="134" t="str">
        <v>( 訪看28 )第    250 号</v>
      </c>
      <c r="AV2270" s="134" t="str">
        <v>( 訪看32 )第     54 号</v>
      </c>
      <c r="AW2270" s="134" t="str">
        <v>( 訪看34 )第    338 号</v>
      </c>
      <c r="AX2270" s="134" t="str">
        <v>( 訪看41 )第    182 号</v>
      </c>
      <c r="BM2270" s="134" t="s">
        <v>15310</v>
      </c>
      <c r="BN2270" s="134" t="s">
        <v>15311</v>
      </c>
      <c r="BO2270" s="134" t="s">
        <v>15312</v>
      </c>
      <c r="BP2270" s="134" t="s">
        <v>15313</v>
      </c>
      <c r="BQ2270" s="134" t="s">
        <v>15314</v>
      </c>
      <c r="BR2270" s="134" t="s">
        <v>15315</v>
      </c>
      <c r="BS2270" s="134" t="s">
        <v>15316</v>
      </c>
      <c r="BT2270" s="134" t="s">
        <v>15317</v>
      </c>
      <c r="BU2270" s="134" t="s">
        <v>15318</v>
      </c>
    </row>
    <row r="2271" spans="1:73" ht="66" customHeight="1" thickBot="1">
      <c r="A2271" s="133"/>
      <c r="B2271" s="184"/>
      <c r="C2271" s="140" t="s">
        <v>6151</v>
      </c>
      <c r="D2271" s="184"/>
      <c r="E2271" s="174" t="s">
        <v>6152</v>
      </c>
      <c r="F2271" s="174"/>
      <c r="G2271" s="184"/>
      <c r="H2271" s="175" t="s">
        <v>6153</v>
      </c>
      <c r="I2271" s="175"/>
      <c r="J2271" s="184"/>
      <c r="K2271" s="175" t="s">
        <v>6154</v>
      </c>
      <c r="L2271" s="175"/>
      <c r="M2271" s="184"/>
      <c r="N2271" s="182" t="s">
        <v>6155</v>
      </c>
      <c r="O2271" s="182"/>
      <c r="P2271" s="184"/>
      <c r="Q2271" s="141" t="s">
        <v>6156</v>
      </c>
      <c r="R2271" s="184"/>
      <c r="S2271" s="173" t="s">
        <v>6157</v>
      </c>
      <c r="T2271" s="173"/>
      <c r="U2271" s="173"/>
      <c r="V2271" s="173"/>
      <c r="W2271" s="184"/>
      <c r="X2271" s="133"/>
      <c r="Y2271" s="133"/>
      <c r="AB2271" s="134" t="s">
        <v>9929</v>
      </c>
      <c r="AC2271" s="146" t="str" cm="1">
        <f t="array" ref="AC2271:AD2271">_xlfn.TEXTSPLIT(H2271,CHAR(10))</f>
        <v>合同会社アインス</v>
      </c>
      <c r="AD2271" s="146" t="str">
        <v>北見シーズクルー訪問看護ステーション</v>
      </c>
      <c r="AE2271" s="146" t="s">
        <v>8989</v>
      </c>
      <c r="AF2271" s="134" t="s">
        <v>8990</v>
      </c>
      <c r="AG2271" s="134" t="str" cm="1">
        <f t="array" ref="AG2271">_xlfn.TEXTJOIN(",",TRUE,_xlfn._xlws.FILTER(市町村コード!$B$2:$B$186,ISNUMBER(SEARCH(市町村コード!$B$2:$B$186,K2271))))</f>
        <v>北見市</v>
      </c>
      <c r="AH2271" s="134" t="s">
        <v>6719</v>
      </c>
      <c r="AI2271" s="134" t="str">
        <f t="shared" si="70"/>
        <v xml:space="preserve">
北見市東三輪５丁目５番地１１８</v>
      </c>
      <c r="AJ2271" s="134" t="str">
        <f t="shared" si="71"/>
        <v>〒090－0836</v>
      </c>
      <c r="AK2271" s="134" t="s">
        <v>7477</v>
      </c>
      <c r="AO2271" s="142" t="s">
        <v>6156</v>
      </c>
      <c r="AP2271" s="134" t="str" cm="1">
        <f t="array" ref="AP2271:AV2271">_xlfn.TEXTSPLIT(AO2271,CHAR(10))</f>
        <v>( 訪看10 )第    699 号</v>
      </c>
      <c r="AQ2271" s="134" t="str">
        <v>( 訪看24 )第   1022 号</v>
      </c>
      <c r="AR2271" s="134" t="str">
        <v>( 訪看25 )第   1103 号</v>
      </c>
      <c r="AS2271" s="134" t="str">
        <v>( 訪看27 )第    396 号</v>
      </c>
      <c r="AT2271" s="134" t="str">
        <v>( 訪看28 )第    261 号</v>
      </c>
      <c r="AU2271" s="134" t="str">
        <v>( 訪看34 )第    276 号</v>
      </c>
      <c r="AV2271" s="134" t="str">
        <v>( 訪看41 )第    352 号</v>
      </c>
      <c r="BM2271" s="134" t="s">
        <v>15319</v>
      </c>
      <c r="BN2271" s="134" t="s">
        <v>15320</v>
      </c>
      <c r="BO2271" s="134" t="s">
        <v>15321</v>
      </c>
      <c r="BP2271" s="134" t="s">
        <v>15322</v>
      </c>
      <c r="BQ2271" s="134" t="s">
        <v>15323</v>
      </c>
      <c r="BR2271" s="134" t="s">
        <v>15324</v>
      </c>
      <c r="BS2271" s="134" t="s">
        <v>15325</v>
      </c>
    </row>
    <row r="2272" spans="1:73" ht="45.95" customHeight="1" thickBot="1">
      <c r="A2272" s="133"/>
      <c r="B2272" s="184"/>
      <c r="C2272" s="140" t="s">
        <v>6158</v>
      </c>
      <c r="D2272" s="184"/>
      <c r="E2272" s="174" t="s">
        <v>6159</v>
      </c>
      <c r="F2272" s="174"/>
      <c r="G2272" s="184"/>
      <c r="H2272" s="175" t="s">
        <v>6160</v>
      </c>
      <c r="I2272" s="175"/>
      <c r="J2272" s="184"/>
      <c r="K2272" s="175" t="s">
        <v>6161</v>
      </c>
      <c r="L2272" s="175"/>
      <c r="M2272" s="184"/>
      <c r="N2272" s="182" t="s">
        <v>6162</v>
      </c>
      <c r="O2272" s="182"/>
      <c r="P2272" s="184"/>
      <c r="Q2272" s="141" t="s">
        <v>6163</v>
      </c>
      <c r="R2272" s="184"/>
      <c r="S2272" s="173" t="s">
        <v>6164</v>
      </c>
      <c r="T2272" s="173"/>
      <c r="U2272" s="173"/>
      <c r="V2272" s="173"/>
      <c r="W2272" s="184"/>
      <c r="X2272" s="133"/>
      <c r="Y2272" s="133"/>
      <c r="AB2272" s="134" t="s">
        <v>9930</v>
      </c>
      <c r="AC2272" s="146" t="str" cm="1">
        <f t="array" ref="AC2272:AD2272">_xlfn.TEXTSPLIT(H2272,CHAR(10))</f>
        <v>株式会社ツクイ</v>
      </c>
      <c r="AD2272" s="146" t="str">
        <v>ツクイ北見訪問看護ステーション</v>
      </c>
      <c r="AE2272" s="146" t="s">
        <v>7672</v>
      </c>
      <c r="AF2272" s="134" t="s">
        <v>8991</v>
      </c>
      <c r="AG2272" s="134" t="str" cm="1">
        <f t="array" ref="AG2272">_xlfn.TEXTJOIN(",",TRUE,_xlfn._xlws.FILTER(市町村コード!$B$2:$B$186,ISNUMBER(SEARCH(市町村コード!$B$2:$B$186,K2272))))</f>
        <v>北見市</v>
      </c>
      <c r="AH2272" s="134" t="s">
        <v>6719</v>
      </c>
      <c r="AI2272" s="134" t="str">
        <f t="shared" si="70"/>
        <v xml:space="preserve">
北見市とん田西町３７８番地２３あいおいビル２階</v>
      </c>
      <c r="AJ2272" s="134" t="str">
        <f t="shared" si="71"/>
        <v>〒090－0834</v>
      </c>
      <c r="AK2272" s="134" t="s">
        <v>7484</v>
      </c>
      <c r="AO2272" s="142" t="s">
        <v>6163</v>
      </c>
      <c r="AP2272" s="134" t="str" cm="1">
        <f t="array" ref="AP2272:AR2272">_xlfn.TEXTSPLIT(AO2272,CHAR(10))</f>
        <v>( 訪看24 )第   1086 号</v>
      </c>
      <c r="AQ2272" s="134" t="str">
        <v>( 訪看25 )第   1170 号</v>
      </c>
      <c r="AR2272" s="134" t="str">
        <v>( 訪看41 )第    428 号</v>
      </c>
      <c r="BM2272" s="134" t="s">
        <v>15326</v>
      </c>
      <c r="BN2272" s="134" t="s">
        <v>15327</v>
      </c>
      <c r="BO2272" s="134" t="s">
        <v>15328</v>
      </c>
    </row>
    <row r="2273" spans="1:72" ht="30.95" customHeight="1" thickBot="1">
      <c r="A2273" s="133"/>
      <c r="B2273" s="184"/>
      <c r="C2273" s="133"/>
      <c r="D2273" s="184"/>
      <c r="E2273" s="133"/>
      <c r="F2273" s="133"/>
      <c r="G2273" s="184"/>
      <c r="H2273" s="133"/>
      <c r="I2273" s="133"/>
      <c r="J2273" s="184"/>
      <c r="K2273" s="133"/>
      <c r="L2273" s="133"/>
      <c r="M2273" s="184"/>
      <c r="N2273" s="133"/>
      <c r="O2273" s="133"/>
      <c r="P2273" s="184"/>
      <c r="Q2273" s="133"/>
      <c r="R2273" s="184"/>
      <c r="S2273" s="133"/>
      <c r="T2273" s="133"/>
      <c r="U2273" s="133"/>
      <c r="V2273" s="133"/>
      <c r="W2273" s="184"/>
      <c r="X2273" s="133"/>
      <c r="Y2273" s="133"/>
      <c r="AB2273" s="134" t="s">
        <v>6911</v>
      </c>
      <c r="AC2273" s="146" t="e" cm="1">
        <f t="array" ref="AC2273">_xlfn.TEXTSPLIT(H2273,CHAR(10))</f>
        <v>#VALUE!</v>
      </c>
      <c r="AD2273" s="146"/>
      <c r="AE2273" s="146" t="e">
        <v>#VALUE!</v>
      </c>
      <c r="AG2273" s="134" t="e" cm="1" vm="1">
        <f t="array" ref="AG2273">_xlfn.TEXTJOIN(",",TRUE,_xlfn._xlws.FILTER(市町村コード!$B$2:$B$186,ISNUMBER(SEARCH(市町村コード!$B$2:$B$186,K2273))))</f>
        <v>#VALUE!</v>
      </c>
      <c r="AH2273" s="134" t="e" vm="1">
        <v>#VALUE!</v>
      </c>
      <c r="AI2273" s="134" t="str">
        <f t="shared" si="70"/>
        <v/>
      </c>
      <c r="AJ2273" s="134" t="str">
        <f t="shared" si="71"/>
        <v/>
      </c>
      <c r="AK2273" s="134" t="s">
        <v>6911</v>
      </c>
      <c r="AO2273" s="133"/>
      <c r="AP2273" s="134" t="e" cm="1">
        <f t="array" ref="AP2273">_xlfn.TEXTSPLIT(AO2273,CHAR(10))</f>
        <v>#VALUE!</v>
      </c>
      <c r="BM2273" s="134" t="e">
        <v>#VALUE!</v>
      </c>
    </row>
    <row r="2274" spans="1:72" ht="0.95" customHeight="1">
      <c r="A2274" s="133"/>
      <c r="B2274" s="183"/>
      <c r="C2274" s="183"/>
      <c r="D2274" s="183"/>
      <c r="E2274" s="183"/>
      <c r="F2274" s="183"/>
      <c r="G2274" s="183"/>
      <c r="H2274" s="183"/>
      <c r="I2274" s="183"/>
      <c r="J2274" s="183"/>
      <c r="K2274" s="183"/>
      <c r="L2274" s="183"/>
      <c r="M2274" s="183"/>
      <c r="N2274" s="183"/>
      <c r="O2274" s="183"/>
      <c r="P2274" s="183"/>
      <c r="Q2274" s="183"/>
      <c r="R2274" s="183"/>
      <c r="S2274" s="183"/>
      <c r="T2274" s="183"/>
      <c r="U2274" s="183"/>
      <c r="V2274" s="183"/>
      <c r="W2274" s="133"/>
      <c r="X2274" s="133"/>
      <c r="Y2274" s="133"/>
      <c r="AB2274" s="134" t="s">
        <v>6911</v>
      </c>
      <c r="AC2274" s="146" t="e" cm="1">
        <f t="array" ref="AC2274">_xlfn.TEXTSPLIT(H2274,CHAR(10))</f>
        <v>#VALUE!</v>
      </c>
      <c r="AD2274" s="146"/>
      <c r="AE2274" s="146" t="e">
        <v>#VALUE!</v>
      </c>
      <c r="AG2274" s="134" t="e" cm="1" vm="1">
        <f t="array" ref="AG2274">_xlfn.TEXTJOIN(",",TRUE,_xlfn._xlws.FILTER(市町村コード!$B$2:$B$186,ISNUMBER(SEARCH(市町村コード!$B$2:$B$186,K2274))))</f>
        <v>#VALUE!</v>
      </c>
      <c r="AH2274" s="134" t="e" vm="1">
        <v>#VALUE!</v>
      </c>
      <c r="AI2274" s="134" t="str">
        <f t="shared" si="70"/>
        <v/>
      </c>
      <c r="AJ2274" s="134" t="str">
        <f t="shared" si="71"/>
        <v/>
      </c>
      <c r="AK2274" s="134" t="s">
        <v>6911</v>
      </c>
      <c r="AP2274" s="134" t="e" cm="1">
        <f t="array" ref="AP2274">_xlfn.TEXTSPLIT(AO2274,CHAR(10))</f>
        <v>#VALUE!</v>
      </c>
      <c r="BM2274" s="134" t="e">
        <v>#VALUE!</v>
      </c>
    </row>
    <row r="2275" spans="1:72" ht="60" customHeight="1">
      <c r="A2275" s="133"/>
      <c r="B2275" s="133"/>
      <c r="C2275" s="133"/>
      <c r="D2275" s="133"/>
      <c r="E2275" s="133"/>
      <c r="F2275" s="133"/>
      <c r="G2275" s="133"/>
      <c r="H2275" s="133"/>
      <c r="I2275" s="133"/>
      <c r="J2275" s="133"/>
      <c r="K2275" s="133"/>
      <c r="L2275" s="133"/>
      <c r="M2275" s="133"/>
      <c r="N2275" s="133"/>
      <c r="O2275" s="133"/>
      <c r="P2275" s="133"/>
      <c r="Q2275" s="133"/>
      <c r="R2275" s="133"/>
      <c r="S2275" s="133"/>
      <c r="T2275" s="133"/>
      <c r="U2275" s="133"/>
      <c r="V2275" s="133"/>
      <c r="W2275" s="133"/>
      <c r="X2275" s="133"/>
      <c r="Y2275" s="133"/>
      <c r="AB2275" s="134" t="s">
        <v>6911</v>
      </c>
      <c r="AC2275" s="146" t="e" cm="1">
        <f t="array" ref="AC2275">_xlfn.TEXTSPLIT(H2275,CHAR(10))</f>
        <v>#VALUE!</v>
      </c>
      <c r="AD2275" s="146"/>
      <c r="AE2275" s="146" t="e">
        <v>#VALUE!</v>
      </c>
      <c r="AG2275" s="134" t="e" cm="1" vm="1">
        <f t="array" ref="AG2275">_xlfn.TEXTJOIN(",",TRUE,_xlfn._xlws.FILTER(市町村コード!$B$2:$B$186,ISNUMBER(SEARCH(市町村コード!$B$2:$B$186,K2275))))</f>
        <v>#VALUE!</v>
      </c>
      <c r="AH2275" s="134" t="e" vm="1">
        <v>#VALUE!</v>
      </c>
      <c r="AI2275" s="134" t="str">
        <f t="shared" si="70"/>
        <v/>
      </c>
      <c r="AJ2275" s="134" t="str">
        <f t="shared" si="71"/>
        <v/>
      </c>
      <c r="AK2275" s="134" t="s">
        <v>6911</v>
      </c>
      <c r="AO2275" s="133"/>
      <c r="AP2275" s="134" t="e" cm="1">
        <f t="array" ref="AP2275">_xlfn.TEXTSPLIT(AO2275,CHAR(10))</f>
        <v>#VALUE!</v>
      </c>
      <c r="BM2275" s="134" t="e">
        <v>#VALUE!</v>
      </c>
    </row>
    <row r="2276" spans="1:72" ht="12" customHeight="1">
      <c r="A2276" s="133"/>
      <c r="B2276" s="133"/>
      <c r="C2276" s="133"/>
      <c r="D2276" s="133"/>
      <c r="E2276" s="133"/>
      <c r="F2276" s="133"/>
      <c r="G2276" s="133"/>
      <c r="H2276" s="133"/>
      <c r="I2276" s="133"/>
      <c r="J2276" s="133"/>
      <c r="K2276" s="133"/>
      <c r="L2276" s="133"/>
      <c r="M2276" s="133"/>
      <c r="N2276" s="133"/>
      <c r="O2276" s="133"/>
      <c r="P2276" s="133"/>
      <c r="Q2276" s="133"/>
      <c r="R2276" s="133"/>
      <c r="S2276" s="133"/>
      <c r="T2276" s="133"/>
      <c r="U2276" s="133"/>
      <c r="V2276" s="133"/>
      <c r="W2276" s="133"/>
      <c r="X2276" s="133"/>
      <c r="Y2276" s="133"/>
      <c r="AB2276" s="134" t="s">
        <v>6911</v>
      </c>
      <c r="AC2276" s="146" t="e" cm="1">
        <f t="array" ref="AC2276">_xlfn.TEXTSPLIT(H2276,CHAR(10))</f>
        <v>#VALUE!</v>
      </c>
      <c r="AD2276" s="146"/>
      <c r="AE2276" s="146" t="e">
        <v>#VALUE!</v>
      </c>
      <c r="AG2276" s="134" t="e" cm="1" vm="1">
        <f t="array" ref="AG2276">_xlfn.TEXTJOIN(",",TRUE,_xlfn._xlws.FILTER(市町村コード!$B$2:$B$186,ISNUMBER(SEARCH(市町村コード!$B$2:$B$186,K2276))))</f>
        <v>#VALUE!</v>
      </c>
      <c r="AH2276" s="134" t="e" vm="1">
        <v>#VALUE!</v>
      </c>
      <c r="AI2276" s="134" t="str">
        <f t="shared" si="70"/>
        <v/>
      </c>
      <c r="AJ2276" s="134" t="str">
        <f t="shared" si="71"/>
        <v/>
      </c>
      <c r="AK2276" s="134" t="s">
        <v>6911</v>
      </c>
      <c r="AO2276" s="133"/>
      <c r="AP2276" s="134" t="e" cm="1">
        <f t="array" ref="AP2276">_xlfn.TEXTSPLIT(AO2276,CHAR(10))</f>
        <v>#VALUE!</v>
      </c>
      <c r="BM2276" s="134" t="e">
        <v>#VALUE!</v>
      </c>
    </row>
    <row r="2277" spans="1:72" ht="8.1" customHeight="1">
      <c r="A2277" s="133"/>
      <c r="B2277" s="133"/>
      <c r="C2277" s="133"/>
      <c r="D2277" s="133"/>
      <c r="E2277" s="133"/>
      <c r="F2277" s="133"/>
      <c r="G2277" s="133"/>
      <c r="H2277" s="133"/>
      <c r="I2277" s="178" t="s">
        <v>476</v>
      </c>
      <c r="J2277" s="178"/>
      <c r="K2277" s="178"/>
      <c r="L2277" s="133"/>
      <c r="M2277" s="133"/>
      <c r="N2277" s="133"/>
      <c r="O2277" s="133"/>
      <c r="P2277" s="133"/>
      <c r="Q2277" s="133"/>
      <c r="R2277" s="133"/>
      <c r="S2277" s="133"/>
      <c r="T2277" s="133"/>
      <c r="U2277" s="133"/>
      <c r="V2277" s="133"/>
      <c r="W2277" s="133"/>
      <c r="X2277" s="133"/>
      <c r="Y2277" s="133"/>
      <c r="AB2277" s="134" t="s">
        <v>6911</v>
      </c>
      <c r="AC2277" s="146" t="e" cm="1">
        <f t="array" ref="AC2277">_xlfn.TEXTSPLIT(H2277,CHAR(10))</f>
        <v>#VALUE!</v>
      </c>
      <c r="AD2277" s="146"/>
      <c r="AE2277" s="146" t="e">
        <v>#VALUE!</v>
      </c>
      <c r="AG2277" s="134" t="e" cm="1" vm="1">
        <f t="array" ref="AG2277">_xlfn.TEXTJOIN(",",TRUE,_xlfn._xlws.FILTER(市町村コード!$B$2:$B$186,ISNUMBER(SEARCH(市町村コード!$B$2:$B$186,K2277))))</f>
        <v>#VALUE!</v>
      </c>
      <c r="AH2277" s="134" t="e" vm="1">
        <v>#VALUE!</v>
      </c>
      <c r="AI2277" s="134" t="str">
        <f t="shared" si="70"/>
        <v/>
      </c>
      <c r="AJ2277" s="134" t="str">
        <f t="shared" si="71"/>
        <v/>
      </c>
      <c r="AK2277" s="134" t="s">
        <v>6911</v>
      </c>
      <c r="AO2277" s="133"/>
      <c r="AP2277" s="134" t="e" cm="1">
        <f t="array" ref="AP2277">_xlfn.TEXTSPLIT(AO2277,CHAR(10))</f>
        <v>#VALUE!</v>
      </c>
      <c r="BM2277" s="134" t="e">
        <v>#VALUE!</v>
      </c>
    </row>
    <row r="2278" spans="1:72" ht="12" customHeight="1">
      <c r="A2278" s="133"/>
      <c r="B2278" s="179"/>
      <c r="C2278" s="179"/>
      <c r="D2278" s="179"/>
      <c r="E2278" s="179"/>
      <c r="F2278" s="133"/>
      <c r="G2278" s="133"/>
      <c r="H2278" s="133"/>
      <c r="I2278" s="178"/>
      <c r="J2278" s="178"/>
      <c r="K2278" s="178"/>
      <c r="L2278" s="133"/>
      <c r="M2278" s="133"/>
      <c r="N2278" s="133"/>
      <c r="O2278" s="133"/>
      <c r="P2278" s="133"/>
      <c r="Q2278" s="133"/>
      <c r="R2278" s="133"/>
      <c r="S2278" s="133"/>
      <c r="T2278" s="133"/>
      <c r="U2278" s="133"/>
      <c r="V2278" s="133"/>
      <c r="W2278" s="133"/>
      <c r="X2278" s="133"/>
      <c r="Y2278" s="133"/>
      <c r="AB2278" s="134" t="s">
        <v>6911</v>
      </c>
      <c r="AC2278" s="146" t="e" cm="1">
        <f t="array" ref="AC2278">_xlfn.TEXTSPLIT(H2278,CHAR(10))</f>
        <v>#VALUE!</v>
      </c>
      <c r="AD2278" s="146"/>
      <c r="AE2278" s="146" t="e">
        <v>#VALUE!</v>
      </c>
      <c r="AG2278" s="134" t="e" cm="1" vm="1">
        <f t="array" ref="AG2278">_xlfn.TEXTJOIN(",",TRUE,_xlfn._xlws.FILTER(市町村コード!$B$2:$B$186,ISNUMBER(SEARCH(市町村コード!$B$2:$B$186,K2278))))</f>
        <v>#VALUE!</v>
      </c>
      <c r="AH2278" s="134" t="e" vm="1">
        <v>#VALUE!</v>
      </c>
      <c r="AI2278" s="134" t="str">
        <f t="shared" si="70"/>
        <v/>
      </c>
      <c r="AJ2278" s="134" t="str">
        <f t="shared" si="71"/>
        <v/>
      </c>
      <c r="AK2278" s="134" t="s">
        <v>6911</v>
      </c>
      <c r="AO2278" s="133"/>
      <c r="AP2278" s="134" t="e" cm="1">
        <f t="array" ref="AP2278">_xlfn.TEXTSPLIT(AO2278,CHAR(10))</f>
        <v>#VALUE!</v>
      </c>
      <c r="BM2278" s="134" t="e">
        <v>#VALUE!</v>
      </c>
    </row>
    <row r="2279" spans="1:72" ht="14.1" customHeight="1">
      <c r="A2279" s="133"/>
      <c r="B2279" s="133"/>
      <c r="C2279" s="180" t="s">
        <v>477</v>
      </c>
      <c r="D2279" s="180"/>
      <c r="E2279" s="180"/>
      <c r="F2279" s="180"/>
      <c r="G2279" s="180"/>
      <c r="H2279" s="180"/>
      <c r="I2279" s="180"/>
      <c r="J2279" s="180"/>
      <c r="K2279" s="180"/>
      <c r="L2279" s="133"/>
      <c r="M2279" s="133"/>
      <c r="N2279" s="133"/>
      <c r="O2279" s="181" t="s">
        <v>478</v>
      </c>
      <c r="P2279" s="181"/>
      <c r="Q2279" s="181"/>
      <c r="R2279" s="181"/>
      <c r="S2279" s="181"/>
      <c r="T2279" s="135" t="s">
        <v>1495</v>
      </c>
      <c r="U2279" s="136" t="s">
        <v>480</v>
      </c>
      <c r="V2279" s="133"/>
      <c r="W2279" s="133"/>
      <c r="X2279" s="133"/>
      <c r="Y2279" s="133"/>
      <c r="AB2279" s="134" t="s">
        <v>6911</v>
      </c>
      <c r="AC2279" s="146" t="e" cm="1">
        <f t="array" ref="AC2279">_xlfn.TEXTSPLIT(H2279,CHAR(10))</f>
        <v>#VALUE!</v>
      </c>
      <c r="AD2279" s="146"/>
      <c r="AE2279" s="146" t="e">
        <v>#VALUE!</v>
      </c>
      <c r="AG2279" s="134" t="e" cm="1" vm="1">
        <f t="array" ref="AG2279">_xlfn.TEXTJOIN(",",TRUE,_xlfn._xlws.FILTER(市町村コード!$B$2:$B$186,ISNUMBER(SEARCH(市町村コード!$B$2:$B$186,K2279))))</f>
        <v>#VALUE!</v>
      </c>
      <c r="AH2279" s="134" t="e" vm="1">
        <v>#VALUE!</v>
      </c>
      <c r="AI2279" s="134" t="str">
        <f t="shared" si="70"/>
        <v/>
      </c>
      <c r="AJ2279" s="134" t="str">
        <f t="shared" si="71"/>
        <v/>
      </c>
      <c r="AK2279" s="134" t="s">
        <v>6911</v>
      </c>
      <c r="AP2279" s="134" t="e" cm="1">
        <f t="array" ref="AP2279">_xlfn.TEXTSPLIT(AO2279,CHAR(10))</f>
        <v>#VALUE!</v>
      </c>
      <c r="BM2279" s="134" t="e">
        <v>#VALUE!</v>
      </c>
    </row>
    <row r="2280" spans="1:72" ht="0.95" customHeight="1" thickBot="1">
      <c r="A2280" s="133"/>
      <c r="B2280" s="133"/>
      <c r="C2280" s="133"/>
      <c r="D2280" s="133"/>
      <c r="E2280" s="133"/>
      <c r="F2280" s="133"/>
      <c r="G2280" s="133"/>
      <c r="H2280" s="133"/>
      <c r="I2280" s="133"/>
      <c r="J2280" s="133"/>
      <c r="K2280" s="133"/>
      <c r="L2280" s="133"/>
      <c r="M2280" s="133"/>
      <c r="N2280" s="133"/>
      <c r="O2280" s="133"/>
      <c r="P2280" s="133"/>
      <c r="Q2280" s="133"/>
      <c r="R2280" s="133"/>
      <c r="S2280" s="133"/>
      <c r="T2280" s="133"/>
      <c r="U2280" s="133"/>
      <c r="V2280" s="133"/>
      <c r="W2280" s="133"/>
      <c r="X2280" s="133"/>
      <c r="Y2280" s="133"/>
      <c r="AB2280" s="134" t="s">
        <v>6911</v>
      </c>
      <c r="AC2280" s="146" t="e" cm="1">
        <f t="array" ref="AC2280">_xlfn.TEXTSPLIT(H2280,CHAR(10))</f>
        <v>#VALUE!</v>
      </c>
      <c r="AD2280" s="146"/>
      <c r="AE2280" s="146" t="e">
        <v>#VALUE!</v>
      </c>
      <c r="AG2280" s="134" t="e" cm="1" vm="1">
        <f t="array" ref="AG2280">_xlfn.TEXTJOIN(",",TRUE,_xlfn._xlws.FILTER(市町村コード!$B$2:$B$186,ISNUMBER(SEARCH(市町村コード!$B$2:$B$186,K2280))))</f>
        <v>#VALUE!</v>
      </c>
      <c r="AH2280" s="134" t="e" vm="1">
        <v>#VALUE!</v>
      </c>
      <c r="AI2280" s="134" t="str">
        <f t="shared" si="70"/>
        <v/>
      </c>
      <c r="AJ2280" s="134" t="str">
        <f t="shared" si="71"/>
        <v/>
      </c>
      <c r="AK2280" s="134" t="s">
        <v>6911</v>
      </c>
      <c r="AO2280" s="133"/>
      <c r="AP2280" s="134" t="e" cm="1">
        <f t="array" ref="AP2280">_xlfn.TEXTSPLIT(AO2280,CHAR(10))</f>
        <v>#VALUE!</v>
      </c>
      <c r="BM2280" s="134" t="e">
        <v>#VALUE!</v>
      </c>
    </row>
    <row r="2281" spans="1:72" ht="0.95" customHeight="1">
      <c r="A2281" s="133"/>
      <c r="B2281" s="176"/>
      <c r="C2281" s="176"/>
      <c r="D2281" s="176"/>
      <c r="E2281" s="176"/>
      <c r="F2281" s="176"/>
      <c r="G2281" s="176"/>
      <c r="H2281" s="176"/>
      <c r="I2281" s="176"/>
      <c r="J2281" s="176"/>
      <c r="K2281" s="176"/>
      <c r="L2281" s="176"/>
      <c r="M2281" s="176"/>
      <c r="N2281" s="176"/>
      <c r="O2281" s="176"/>
      <c r="P2281" s="176"/>
      <c r="Q2281" s="176"/>
      <c r="R2281" s="176"/>
      <c r="S2281" s="176"/>
      <c r="T2281" s="176"/>
      <c r="U2281" s="176"/>
      <c r="V2281" s="176"/>
      <c r="W2281" s="176"/>
      <c r="X2281" s="133"/>
      <c r="Y2281" s="133"/>
      <c r="AB2281" s="134" t="s">
        <v>6911</v>
      </c>
      <c r="AC2281" s="146" t="e" cm="1">
        <f t="array" ref="AC2281">_xlfn.TEXTSPLIT(H2281,CHAR(10))</f>
        <v>#VALUE!</v>
      </c>
      <c r="AD2281" s="146"/>
      <c r="AE2281" s="146" t="e">
        <v>#VALUE!</v>
      </c>
      <c r="AG2281" s="134" t="e" cm="1" vm="1">
        <f t="array" ref="AG2281">_xlfn.TEXTJOIN(",",TRUE,_xlfn._xlws.FILTER(市町村コード!$B$2:$B$186,ISNUMBER(SEARCH(市町村コード!$B$2:$B$186,K2281))))</f>
        <v>#VALUE!</v>
      </c>
      <c r="AH2281" s="134" t="e" vm="1">
        <v>#VALUE!</v>
      </c>
      <c r="AI2281" s="134" t="str">
        <f t="shared" si="70"/>
        <v/>
      </c>
      <c r="AJ2281" s="134" t="str">
        <f t="shared" si="71"/>
        <v/>
      </c>
      <c r="AK2281" s="134" t="s">
        <v>6911</v>
      </c>
      <c r="AP2281" s="134" t="e" cm="1">
        <f t="array" ref="AP2281">_xlfn.TEXTSPLIT(AO2281,CHAR(10))</f>
        <v>#VALUE!</v>
      </c>
      <c r="BM2281" s="134" t="e">
        <v>#VALUE!</v>
      </c>
    </row>
    <row r="2282" spans="1:72" ht="15.95" customHeight="1" thickBot="1">
      <c r="A2282" s="133"/>
      <c r="B2282" s="137"/>
      <c r="C2282" s="138" t="s">
        <v>481</v>
      </c>
      <c r="D2282" s="137"/>
      <c r="E2282" s="177" t="s">
        <v>482</v>
      </c>
      <c r="F2282" s="177"/>
      <c r="G2282" s="137"/>
      <c r="H2282" s="177" t="s">
        <v>483</v>
      </c>
      <c r="I2282" s="177"/>
      <c r="J2282" s="137"/>
      <c r="K2282" s="177" t="s">
        <v>484</v>
      </c>
      <c r="L2282" s="177"/>
      <c r="M2282" s="137"/>
      <c r="N2282" s="177" t="s">
        <v>485</v>
      </c>
      <c r="O2282" s="177"/>
      <c r="P2282" s="137"/>
      <c r="Q2282" s="139" t="s">
        <v>486</v>
      </c>
      <c r="R2282" s="137"/>
      <c r="S2282" s="177" t="s">
        <v>487</v>
      </c>
      <c r="T2282" s="177"/>
      <c r="U2282" s="177"/>
      <c r="V2282" s="177"/>
      <c r="W2282" s="137"/>
      <c r="X2282" s="133"/>
      <c r="Y2282" s="133"/>
      <c r="AB2282" s="134" t="s">
        <v>482</v>
      </c>
      <c r="AC2282" s="146" t="str" cm="1">
        <f t="array" ref="AC2282">_xlfn.TEXTSPLIT(H2282,CHAR(10))</f>
        <v>事業者名/事業所名</v>
      </c>
      <c r="AD2282" s="146"/>
      <c r="AE2282" s="146" t="s">
        <v>483</v>
      </c>
      <c r="AG2282" s="134" t="e" cm="1" vm="1">
        <f t="array" ref="AG2282">_xlfn.TEXTJOIN(",",TRUE,_xlfn._xlws.FILTER(市町村コード!$B$2:$B$186,ISNUMBER(SEARCH(市町村コード!$B$2:$B$186,K2282))))</f>
        <v>#VALUE!</v>
      </c>
      <c r="AH2282" s="134" t="e" vm="1">
        <v>#VALUE!</v>
      </c>
      <c r="AI2282" s="134" t="str">
        <f t="shared" si="70"/>
        <v/>
      </c>
      <c r="AJ2282" s="134" t="str">
        <f t="shared" si="71"/>
        <v>事業所所在地</v>
      </c>
      <c r="AK2282" s="134" t="s">
        <v>484</v>
      </c>
      <c r="AO2282" s="139" t="s">
        <v>486</v>
      </c>
      <c r="AP2282" s="134" t="str" cm="1">
        <f t="array" ref="AP2282">_xlfn.TEXTSPLIT(AO2282,CHAR(10))</f>
        <v>受理番号</v>
      </c>
      <c r="BM2282" s="134" t="s">
        <v>486</v>
      </c>
    </row>
    <row r="2283" spans="1:72" ht="57" customHeight="1" thickBot="1">
      <c r="A2283" s="133"/>
      <c r="B2283" s="184"/>
      <c r="C2283" s="140" t="s">
        <v>6165</v>
      </c>
      <c r="D2283" s="184"/>
      <c r="E2283" s="174" t="s">
        <v>6166</v>
      </c>
      <c r="F2283" s="174"/>
      <c r="G2283" s="184"/>
      <c r="H2283" s="175" t="s">
        <v>6167</v>
      </c>
      <c r="I2283" s="175"/>
      <c r="J2283" s="184"/>
      <c r="K2283" s="175" t="s">
        <v>6168</v>
      </c>
      <c r="L2283" s="175"/>
      <c r="M2283" s="184"/>
      <c r="N2283" s="182" t="s">
        <v>6169</v>
      </c>
      <c r="O2283" s="182"/>
      <c r="P2283" s="184"/>
      <c r="Q2283" s="141" t="s">
        <v>6170</v>
      </c>
      <c r="R2283" s="184"/>
      <c r="S2283" s="173" t="s">
        <v>6171</v>
      </c>
      <c r="T2283" s="173"/>
      <c r="U2283" s="173"/>
      <c r="V2283" s="173"/>
      <c r="W2283" s="184"/>
      <c r="X2283" s="133"/>
      <c r="Y2283" s="133"/>
      <c r="AB2283" s="134" t="s">
        <v>9931</v>
      </c>
      <c r="AC2283" s="146" t="str" cm="1">
        <f t="array" ref="AC2283:AD2283">_xlfn.TEXTSPLIT(H2283,CHAR(10))</f>
        <v>合同会社ｅｎ</v>
      </c>
      <c r="AD2283" s="146" t="str">
        <v>のっけ訪問看護ステーション</v>
      </c>
      <c r="AE2283" s="146" t="s">
        <v>8992</v>
      </c>
      <c r="AF2283" s="134" t="s">
        <v>8993</v>
      </c>
      <c r="AG2283" s="134" t="str" cm="1">
        <f t="array" ref="AG2283">_xlfn.TEXTJOIN(",",TRUE,_xlfn._xlws.FILTER(市町村コード!$B$2:$B$186,ISNUMBER(SEARCH(市町村コード!$B$2:$B$186,K2283))))</f>
        <v>北見市</v>
      </c>
      <c r="AH2283" s="134" t="s">
        <v>6719</v>
      </c>
      <c r="AI2283" s="134" t="str">
        <f t="shared" si="70"/>
        <v xml:space="preserve">
北見市常盤町三丁目８番８号２Ｆ</v>
      </c>
      <c r="AJ2283" s="134" t="str">
        <f t="shared" si="71"/>
        <v>〒090－0817</v>
      </c>
      <c r="AK2283" s="134" t="s">
        <v>7474</v>
      </c>
      <c r="AO2283" s="142" t="s">
        <v>6170</v>
      </c>
      <c r="AP2283" s="134" t="str" cm="1">
        <f t="array" ref="AP2283:AU2283">_xlfn.TEXTSPLIT(AO2283,CHAR(10))</f>
        <v>( 訪看10 )第    831 号</v>
      </c>
      <c r="AQ2283" s="134" t="str">
        <v>( 訪看24 )第   1127 号</v>
      </c>
      <c r="AR2283" s="134" t="str">
        <v>( 訪看25 )第   1212 号</v>
      </c>
      <c r="AS2283" s="134" t="str">
        <v>( 訪看27 )第    500 号</v>
      </c>
      <c r="AT2283" s="134" t="str">
        <v>( 訪看28 )第    330 号</v>
      </c>
      <c r="AU2283" s="134" t="str">
        <v>( 訪看41 )第    495 号</v>
      </c>
      <c r="BM2283" s="134" t="s">
        <v>15329</v>
      </c>
      <c r="BN2283" s="134" t="s">
        <v>15330</v>
      </c>
      <c r="BO2283" s="134" t="s">
        <v>15331</v>
      </c>
      <c r="BP2283" s="134" t="s">
        <v>15332</v>
      </c>
      <c r="BQ2283" s="134" t="s">
        <v>15333</v>
      </c>
      <c r="BR2283" s="134" t="s">
        <v>15334</v>
      </c>
    </row>
    <row r="2284" spans="1:72" ht="45.95" customHeight="1" thickBot="1">
      <c r="A2284" s="133"/>
      <c r="B2284" s="184"/>
      <c r="C2284" s="140" t="s">
        <v>6172</v>
      </c>
      <c r="D2284" s="184"/>
      <c r="E2284" s="174" t="s">
        <v>6173</v>
      </c>
      <c r="F2284" s="174"/>
      <c r="G2284" s="184"/>
      <c r="H2284" s="175" t="s">
        <v>6174</v>
      </c>
      <c r="I2284" s="175"/>
      <c r="J2284" s="184"/>
      <c r="K2284" s="175" t="s">
        <v>6175</v>
      </c>
      <c r="L2284" s="175"/>
      <c r="M2284" s="184"/>
      <c r="N2284" s="182" t="s">
        <v>6176</v>
      </c>
      <c r="O2284" s="182"/>
      <c r="P2284" s="184"/>
      <c r="Q2284" s="141" t="s">
        <v>6177</v>
      </c>
      <c r="R2284" s="184"/>
      <c r="S2284" s="173" t="s">
        <v>6178</v>
      </c>
      <c r="T2284" s="173"/>
      <c r="U2284" s="173"/>
      <c r="V2284" s="173"/>
      <c r="W2284" s="184"/>
      <c r="X2284" s="133"/>
      <c r="Y2284" s="133"/>
      <c r="AB2284" s="134" t="s">
        <v>9932</v>
      </c>
      <c r="AC2284" s="146" t="str" cm="1">
        <f t="array" ref="AC2284:AD2284">_xlfn.TEXTSPLIT(H2284,CHAR(10))</f>
        <v>医療法人社団　煌生会</v>
      </c>
      <c r="AD2284" s="146" t="str">
        <v>医療法人社団煌生会　訪問看護ステーションさくら</v>
      </c>
      <c r="AE2284" s="146" t="s">
        <v>8994</v>
      </c>
      <c r="AF2284" s="134" t="s">
        <v>8995</v>
      </c>
      <c r="AG2284" s="134" t="str" cm="1">
        <f t="array" ref="AG2284">_xlfn.TEXTJOIN(",",TRUE,_xlfn._xlws.FILTER(市町村コード!$B$2:$B$186,ISNUMBER(SEARCH(市町村コード!$B$2:$B$186,K2284))))</f>
        <v>北見市</v>
      </c>
      <c r="AH2284" s="134" t="s">
        <v>6719</v>
      </c>
      <c r="AI2284" s="134" t="str">
        <f t="shared" si="70"/>
        <v xml:space="preserve">
北見市北光２８０番地６号</v>
      </c>
      <c r="AJ2284" s="134" t="str">
        <f t="shared" si="71"/>
        <v>〒090－0824</v>
      </c>
      <c r="AK2284" s="134" t="s">
        <v>7485</v>
      </c>
      <c r="AO2284" s="142" t="s">
        <v>6177</v>
      </c>
      <c r="AP2284" s="134" t="str" cm="1">
        <f t="array" ref="AP2284:AR2284">_xlfn.TEXTSPLIT(AO2284,CHAR(10))</f>
        <v>( 訪看24 )第    791 号</v>
      </c>
      <c r="AQ2284" s="134" t="str">
        <v>( 訪看25 )第    865 号</v>
      </c>
      <c r="AR2284" s="134" t="str">
        <v>( 訪看41 )第    302 号</v>
      </c>
      <c r="BM2284" s="134" t="s">
        <v>15335</v>
      </c>
      <c r="BN2284" s="134" t="s">
        <v>15336</v>
      </c>
      <c r="BO2284" s="134" t="s">
        <v>15337</v>
      </c>
    </row>
    <row r="2285" spans="1:72" ht="57" customHeight="1" thickBot="1">
      <c r="A2285" s="133"/>
      <c r="B2285" s="184"/>
      <c r="C2285" s="140" t="s">
        <v>6179</v>
      </c>
      <c r="D2285" s="184"/>
      <c r="E2285" s="174" t="s">
        <v>6180</v>
      </c>
      <c r="F2285" s="174"/>
      <c r="G2285" s="184"/>
      <c r="H2285" s="175" t="s">
        <v>6181</v>
      </c>
      <c r="I2285" s="175"/>
      <c r="J2285" s="184"/>
      <c r="K2285" s="175" t="s">
        <v>6182</v>
      </c>
      <c r="L2285" s="175"/>
      <c r="M2285" s="184"/>
      <c r="N2285" s="182" t="s">
        <v>6183</v>
      </c>
      <c r="O2285" s="182"/>
      <c r="P2285" s="184"/>
      <c r="Q2285" s="141" t="s">
        <v>6184</v>
      </c>
      <c r="R2285" s="184"/>
      <c r="S2285" s="173" t="s">
        <v>6185</v>
      </c>
      <c r="T2285" s="173"/>
      <c r="U2285" s="173"/>
      <c r="V2285" s="173"/>
      <c r="W2285" s="184"/>
      <c r="X2285" s="133"/>
      <c r="Y2285" s="133"/>
      <c r="AB2285" s="134" t="s">
        <v>9933</v>
      </c>
      <c r="AC2285" s="146" t="str" cm="1">
        <f t="array" ref="AC2285:AD2285">_xlfn.TEXTSPLIT(H2285,CHAR(10))</f>
        <v>株式会社　思いあるけあ</v>
      </c>
      <c r="AD2285" s="146" t="str">
        <v>訪問看護ステーション　ましろ</v>
      </c>
      <c r="AE2285" s="146" t="s">
        <v>8996</v>
      </c>
      <c r="AF2285" s="134" t="s">
        <v>8997</v>
      </c>
      <c r="AG2285" s="134" t="str" cm="1">
        <f t="array" ref="AG2285">_xlfn.TEXTJOIN(",",TRUE,_xlfn._xlws.FILTER(市町村コード!$B$2:$B$186,ISNUMBER(SEARCH(市町村コード!$B$2:$B$186,K2285))))</f>
        <v>北見市</v>
      </c>
      <c r="AH2285" s="134" t="s">
        <v>6719</v>
      </c>
      <c r="AI2285" s="134" t="str">
        <f t="shared" si="70"/>
        <v xml:space="preserve">
北見市清月町７６番地９４</v>
      </c>
      <c r="AJ2285" s="134" t="str">
        <f t="shared" si="71"/>
        <v>〒090－0805</v>
      </c>
      <c r="AK2285" s="134" t="s">
        <v>7486</v>
      </c>
      <c r="AO2285" s="142" t="s">
        <v>6184</v>
      </c>
      <c r="AP2285" s="134" t="str" cm="1">
        <f t="array" ref="AP2285:AU2285">_xlfn.TEXTSPLIT(AO2285,CHAR(10))</f>
        <v>( 訪看10 )第    257 号</v>
      </c>
      <c r="AQ2285" s="134" t="str">
        <v>( 訪看23 )第    468 号</v>
      </c>
      <c r="AR2285" s="134" t="str">
        <v>( 訪看25 )第    564 号</v>
      </c>
      <c r="AS2285" s="134" t="str">
        <v>( 訪看27 )第     76 号</v>
      </c>
      <c r="AT2285" s="134" t="str">
        <v>( 訪看28 )第     62 号</v>
      </c>
      <c r="AU2285" s="134" t="str">
        <v>( 訪看40 )第    338 号</v>
      </c>
      <c r="BM2285" s="134" t="s">
        <v>15338</v>
      </c>
      <c r="BN2285" s="134" t="s">
        <v>15339</v>
      </c>
      <c r="BO2285" s="134" t="s">
        <v>15340</v>
      </c>
      <c r="BP2285" s="134" t="s">
        <v>15341</v>
      </c>
      <c r="BQ2285" s="134" t="s">
        <v>15342</v>
      </c>
      <c r="BR2285" s="134" t="s">
        <v>15343</v>
      </c>
    </row>
    <row r="2286" spans="1:72" ht="93" customHeight="1" thickBot="1">
      <c r="A2286" s="133"/>
      <c r="B2286" s="184"/>
      <c r="C2286" s="140" t="s">
        <v>6186</v>
      </c>
      <c r="D2286" s="184"/>
      <c r="E2286" s="174" t="s">
        <v>6187</v>
      </c>
      <c r="F2286" s="174"/>
      <c r="G2286" s="184"/>
      <c r="H2286" s="175" t="s">
        <v>6188</v>
      </c>
      <c r="I2286" s="175"/>
      <c r="J2286" s="184"/>
      <c r="K2286" s="175" t="s">
        <v>6189</v>
      </c>
      <c r="L2286" s="175"/>
      <c r="M2286" s="184"/>
      <c r="N2286" s="182" t="s">
        <v>6190</v>
      </c>
      <c r="O2286" s="182"/>
      <c r="P2286" s="184"/>
      <c r="Q2286" s="141" t="s">
        <v>6191</v>
      </c>
      <c r="R2286" s="184"/>
      <c r="S2286" s="173" t="s">
        <v>6192</v>
      </c>
      <c r="T2286" s="173"/>
      <c r="U2286" s="173"/>
      <c r="V2286" s="173"/>
      <c r="W2286" s="184"/>
      <c r="X2286" s="133"/>
      <c r="Y2286" s="133"/>
      <c r="AB2286" s="134" t="s">
        <v>9934</v>
      </c>
      <c r="AC2286" s="146" t="str" cm="1">
        <f t="array" ref="AC2286:AD2286">_xlfn.TEXTSPLIT(H2286,CHAR(10))</f>
        <v>一般社団法人　北海道総合在宅ケア事業団</v>
      </c>
      <c r="AD2286" s="146" t="str">
        <v>一般社団法人北海道総合在宅ケア事業団紋別地域訪問看護ステーション</v>
      </c>
      <c r="AE2286" s="146" t="s">
        <v>7562</v>
      </c>
      <c r="AF2286" s="134" t="s">
        <v>8998</v>
      </c>
      <c r="AG2286" s="134" t="str" cm="1">
        <f t="array" ref="AG2286">_xlfn.TEXTJOIN(",",TRUE,_xlfn._xlws.FILTER(市町村コード!$B$2:$B$186,ISNUMBER(SEARCH(市町村コード!$B$2:$B$186,K2286))))</f>
        <v>紋別市</v>
      </c>
      <c r="AH2286" s="134" t="s">
        <v>6731</v>
      </c>
      <c r="AI2286" s="134" t="str">
        <f t="shared" si="70"/>
        <v xml:space="preserve">
紋別市本町３丁目１番３１号</v>
      </c>
      <c r="AJ2286" s="134" t="str">
        <f t="shared" si="71"/>
        <v>〒094－0004</v>
      </c>
      <c r="AK2286" s="134" t="s">
        <v>7487</v>
      </c>
      <c r="AO2286" s="142" t="s">
        <v>6191</v>
      </c>
      <c r="AP2286" s="134" t="str" cm="1">
        <f t="array" ref="AP2286:AW2286">_xlfn.TEXTSPLIT(AO2286,CHAR(10))</f>
        <v>( 訪看10 )第     96 号</v>
      </c>
      <c r="AQ2286" s="134" t="str">
        <v>( 訪看23 )第    139 号</v>
      </c>
      <c r="AR2286" s="134" t="str">
        <v>( 訪看25 )第    154 号</v>
      </c>
      <c r="AS2286" s="134" t="str">
        <v>( 訪看27 )第    132 号</v>
      </c>
      <c r="AT2286" s="134" t="str">
        <v>( 訪看34 )第    186 号</v>
      </c>
      <c r="AU2286" s="134" t="str">
        <v>( 訪ベⅠ１ )第    226 号</v>
      </c>
      <c r="AV2286" s="134" t="str">
        <v>( 訪ベⅠ１注 )第    241 号</v>
      </c>
      <c r="AW2286" s="134" t="str">
        <v>( 訪看40 )第    330 号</v>
      </c>
      <c r="BM2286" s="134" t="s">
        <v>15344</v>
      </c>
      <c r="BN2286" s="134" t="s">
        <v>15345</v>
      </c>
      <c r="BO2286" s="134" t="s">
        <v>15346</v>
      </c>
      <c r="BP2286" s="134" t="s">
        <v>15347</v>
      </c>
      <c r="BQ2286" s="134" t="s">
        <v>15348</v>
      </c>
      <c r="BR2286" s="134" t="s">
        <v>15349</v>
      </c>
      <c r="BS2286" s="134" t="s">
        <v>15350</v>
      </c>
      <c r="BT2286" s="134" t="s">
        <v>15351</v>
      </c>
    </row>
    <row r="2287" spans="1:72" ht="45.95" customHeight="1" thickBot="1">
      <c r="A2287" s="133"/>
      <c r="B2287" s="184"/>
      <c r="C2287" s="140" t="s">
        <v>6193</v>
      </c>
      <c r="D2287" s="184"/>
      <c r="E2287" s="174" t="s">
        <v>6194</v>
      </c>
      <c r="F2287" s="174"/>
      <c r="G2287" s="184"/>
      <c r="H2287" s="175" t="s">
        <v>6195</v>
      </c>
      <c r="I2287" s="175"/>
      <c r="J2287" s="184"/>
      <c r="K2287" s="175" t="s">
        <v>6196</v>
      </c>
      <c r="L2287" s="175"/>
      <c r="M2287" s="184"/>
      <c r="N2287" s="182" t="s">
        <v>6197</v>
      </c>
      <c r="O2287" s="182"/>
      <c r="P2287" s="184"/>
      <c r="Q2287" s="141" t="s">
        <v>6198</v>
      </c>
      <c r="R2287" s="184"/>
      <c r="S2287" s="173" t="s">
        <v>6199</v>
      </c>
      <c r="T2287" s="173"/>
      <c r="U2287" s="173"/>
      <c r="V2287" s="173"/>
      <c r="W2287" s="184"/>
      <c r="X2287" s="133"/>
      <c r="Y2287" s="133"/>
      <c r="AB2287" s="134" t="s">
        <v>9935</v>
      </c>
      <c r="AC2287" s="146" t="str" cm="1">
        <f t="array" ref="AC2287:AD2287">_xlfn.TEXTSPLIT(H2287,CHAR(10))</f>
        <v>株式会社　結愛</v>
      </c>
      <c r="AD2287" s="146" t="str">
        <v>訪問看護ステーション　結愛</v>
      </c>
      <c r="AE2287" s="146" t="s">
        <v>8999</v>
      </c>
      <c r="AF2287" s="134" t="s">
        <v>9000</v>
      </c>
      <c r="AG2287" s="134" t="str" cm="1">
        <f t="array" ref="AG2287">_xlfn.TEXTJOIN(",",TRUE,_xlfn._xlws.FILTER(市町村コード!$B$2:$B$186,ISNUMBER(SEARCH(市町村コード!$B$2:$B$186,K2287))))</f>
        <v>紋別市</v>
      </c>
      <c r="AH2287" s="134" t="s">
        <v>6731</v>
      </c>
      <c r="AI2287" s="134" t="str">
        <f t="shared" si="70"/>
        <v xml:space="preserve">
紋別市港町一丁目２番３０号</v>
      </c>
      <c r="AJ2287" s="134" t="str">
        <f t="shared" si="71"/>
        <v>〒094－0011</v>
      </c>
      <c r="AK2287" s="134" t="s">
        <v>7488</v>
      </c>
      <c r="AO2287" s="142" t="s">
        <v>6198</v>
      </c>
      <c r="AP2287" s="134" t="str" cm="1">
        <f t="array" ref="AP2287:AS2287">_xlfn.TEXTSPLIT(AO2287,CHAR(10))</f>
        <v>( 訪看23 )第    993 号</v>
      </c>
      <c r="AQ2287" s="134" t="str">
        <v>( 訪看24 )第    686 号</v>
      </c>
      <c r="AR2287" s="134" t="str">
        <v>( 訪看25 )第    758 号</v>
      </c>
      <c r="AS2287" s="134" t="str">
        <v>( 訪看41 )第    143 号</v>
      </c>
      <c r="BM2287" s="134" t="s">
        <v>15352</v>
      </c>
      <c r="BN2287" s="134" t="s">
        <v>15353</v>
      </c>
      <c r="BO2287" s="134" t="s">
        <v>15354</v>
      </c>
      <c r="BP2287" s="134" t="s">
        <v>15355</v>
      </c>
    </row>
    <row r="2288" spans="1:72" ht="93" customHeight="1" thickBot="1">
      <c r="A2288" s="133"/>
      <c r="B2288" s="184"/>
      <c r="C2288" s="140" t="s">
        <v>6200</v>
      </c>
      <c r="D2288" s="184"/>
      <c r="E2288" s="174" t="s">
        <v>6201</v>
      </c>
      <c r="F2288" s="174"/>
      <c r="G2288" s="184"/>
      <c r="H2288" s="175" t="s">
        <v>6202</v>
      </c>
      <c r="I2288" s="175"/>
      <c r="J2288" s="184"/>
      <c r="K2288" s="175" t="s">
        <v>6203</v>
      </c>
      <c r="L2288" s="175"/>
      <c r="M2288" s="184"/>
      <c r="N2288" s="182" t="s">
        <v>6204</v>
      </c>
      <c r="O2288" s="182"/>
      <c r="P2288" s="184"/>
      <c r="Q2288" s="141" t="s">
        <v>6205</v>
      </c>
      <c r="R2288" s="184"/>
      <c r="S2288" s="173" t="s">
        <v>6206</v>
      </c>
      <c r="T2288" s="173"/>
      <c r="U2288" s="173"/>
      <c r="V2288" s="173"/>
      <c r="W2288" s="184"/>
      <c r="X2288" s="133"/>
      <c r="Y2288" s="133"/>
      <c r="AB2288" s="134" t="s">
        <v>9936</v>
      </c>
      <c r="AC2288" s="146" t="str" cm="1">
        <f t="array" ref="AC2288:AD2288">_xlfn.TEXTSPLIT(H2288,CHAR(10))</f>
        <v>合同会社　夢明</v>
      </c>
      <c r="AD2288" s="146" t="str">
        <v>夢明　訪問看護ステーション</v>
      </c>
      <c r="AE2288" s="146" t="s">
        <v>9001</v>
      </c>
      <c r="AF2288" s="134" t="s">
        <v>9002</v>
      </c>
      <c r="AG2288" s="134" t="str" cm="1">
        <f t="array" ref="AG2288">_xlfn.TEXTJOIN(",",TRUE,_xlfn._xlws.FILTER(市町村コード!$B$2:$B$186,ISNUMBER(SEARCH(市町村コード!$B$2:$B$186,K2288))))</f>
        <v>紋別市</v>
      </c>
      <c r="AH2288" s="134" t="s">
        <v>6731</v>
      </c>
      <c r="AI2288" s="134" t="str">
        <f t="shared" si="70"/>
        <v xml:space="preserve">
紋別市真砂町３丁目１－１</v>
      </c>
      <c r="AJ2288" s="134" t="str">
        <f t="shared" si="71"/>
        <v>〒094－0002</v>
      </c>
      <c r="AK2288" s="134" t="s">
        <v>7489</v>
      </c>
      <c r="AO2288" s="142" t="s">
        <v>6205</v>
      </c>
      <c r="AP2288" s="134" t="str" cm="1">
        <f t="array" ref="AP2288:AW2288">_xlfn.TEXTSPLIT(AO2288,CHAR(10))</f>
        <v>( 訪看10 )第    624 号</v>
      </c>
      <c r="AQ2288" s="134" t="str">
        <v>( 訪看23 )第    913 号</v>
      </c>
      <c r="AR2288" s="134" t="str">
        <v>( 訪看25 )第    983 号</v>
      </c>
      <c r="AS2288" s="134" t="str">
        <v>( 訪看27 )第    323 号</v>
      </c>
      <c r="AT2288" s="134" t="str">
        <v>( 訪ベⅠ１ )第    533 号</v>
      </c>
      <c r="AU2288" s="134" t="str">
        <v>( 訪ベⅠ１注 )第    164 号</v>
      </c>
      <c r="AV2288" s="134" t="str">
        <v>( 訪看40 )第    618 号</v>
      </c>
      <c r="AW2288" s="134" t="str">
        <v>( 訪看41 )第    273 号</v>
      </c>
      <c r="BM2288" s="134" t="s">
        <v>15356</v>
      </c>
      <c r="BN2288" s="134" t="s">
        <v>15357</v>
      </c>
      <c r="BO2288" s="134" t="s">
        <v>15358</v>
      </c>
      <c r="BP2288" s="134" t="s">
        <v>15359</v>
      </c>
      <c r="BQ2288" s="134" t="s">
        <v>15360</v>
      </c>
      <c r="BR2288" s="134" t="s">
        <v>15361</v>
      </c>
      <c r="BS2288" s="134" t="s">
        <v>15362</v>
      </c>
      <c r="BT2288" s="134" t="s">
        <v>15363</v>
      </c>
    </row>
    <row r="2289" spans="1:73" ht="45.95" customHeight="1" thickBot="1">
      <c r="A2289" s="133"/>
      <c r="B2289" s="184"/>
      <c r="C2289" s="140" t="s">
        <v>6207</v>
      </c>
      <c r="D2289" s="184"/>
      <c r="E2289" s="174" t="s">
        <v>6208</v>
      </c>
      <c r="F2289" s="174"/>
      <c r="G2289" s="184"/>
      <c r="H2289" s="175" t="s">
        <v>6209</v>
      </c>
      <c r="I2289" s="175"/>
      <c r="J2289" s="184"/>
      <c r="K2289" s="175" t="s">
        <v>6210</v>
      </c>
      <c r="L2289" s="175"/>
      <c r="M2289" s="184"/>
      <c r="N2289" s="182" t="s">
        <v>6211</v>
      </c>
      <c r="O2289" s="182"/>
      <c r="P2289" s="184"/>
      <c r="Q2289" s="141" t="s">
        <v>6212</v>
      </c>
      <c r="R2289" s="184"/>
      <c r="S2289" s="173" t="s">
        <v>6213</v>
      </c>
      <c r="T2289" s="173"/>
      <c r="U2289" s="173"/>
      <c r="V2289" s="173"/>
      <c r="W2289" s="184"/>
      <c r="X2289" s="133"/>
      <c r="Y2289" s="133"/>
      <c r="AB2289" s="134" t="s">
        <v>9937</v>
      </c>
      <c r="AC2289" s="146" t="str" cm="1">
        <f t="array" ref="AC2289:AD2289">_xlfn.TEXTSPLIT(H2289,CHAR(10))</f>
        <v>有限会社コミュニティ</v>
      </c>
      <c r="AD2289" s="146" t="str">
        <v>訪問看護ステーション　えん</v>
      </c>
      <c r="AE2289" s="146" t="s">
        <v>9003</v>
      </c>
      <c r="AF2289" s="134" t="s">
        <v>9004</v>
      </c>
      <c r="AG2289" s="134" t="str" cm="1">
        <f t="array" ref="AG2289">_xlfn.TEXTJOIN(",",TRUE,_xlfn._xlws.FILTER(市町村コード!$B$2:$B$186,ISNUMBER(SEARCH(市町村コード!$B$2:$B$186,K2289))))</f>
        <v>紋別市</v>
      </c>
      <c r="AH2289" s="134" t="s">
        <v>6731</v>
      </c>
      <c r="AI2289" s="134" t="str">
        <f t="shared" si="70"/>
        <v xml:space="preserve">
紋別市大山町１丁目３６番１４号</v>
      </c>
      <c r="AJ2289" s="134" t="str">
        <f t="shared" si="71"/>
        <v>〒094－0021</v>
      </c>
      <c r="AK2289" s="134" t="s">
        <v>7490</v>
      </c>
      <c r="AO2289" s="142" t="s">
        <v>6212</v>
      </c>
      <c r="AP2289" s="134" t="str" cm="1">
        <f t="array" ref="AP2289:AS2289">_xlfn.TEXTSPLIT(AO2289,CHAR(10))</f>
        <v>( 訪看10 )第    113 号</v>
      </c>
      <c r="AQ2289" s="134" t="str">
        <v>( 訪看23 )第   1064 号</v>
      </c>
      <c r="AR2289" s="134" t="str">
        <v>( 訪看25 )第   1088 号</v>
      </c>
      <c r="AS2289" s="134" t="str">
        <v>( 訪看41 )第    183 号</v>
      </c>
      <c r="BM2289" s="134" t="s">
        <v>15364</v>
      </c>
      <c r="BN2289" s="134" t="s">
        <v>15365</v>
      </c>
      <c r="BO2289" s="134" t="s">
        <v>15366</v>
      </c>
      <c r="BP2289" s="134" t="s">
        <v>15367</v>
      </c>
    </row>
    <row r="2290" spans="1:73" ht="32.1" customHeight="1" thickBot="1">
      <c r="A2290" s="133"/>
      <c r="B2290" s="184"/>
      <c r="C2290" s="133"/>
      <c r="D2290" s="184"/>
      <c r="E2290" s="133"/>
      <c r="F2290" s="133"/>
      <c r="G2290" s="184"/>
      <c r="H2290" s="133"/>
      <c r="I2290" s="133"/>
      <c r="J2290" s="184"/>
      <c r="K2290" s="133"/>
      <c r="L2290" s="133"/>
      <c r="M2290" s="184"/>
      <c r="N2290" s="133"/>
      <c r="O2290" s="133"/>
      <c r="P2290" s="184"/>
      <c r="Q2290" s="133"/>
      <c r="R2290" s="184"/>
      <c r="S2290" s="133"/>
      <c r="T2290" s="133"/>
      <c r="U2290" s="133"/>
      <c r="V2290" s="133"/>
      <c r="W2290" s="184"/>
      <c r="X2290" s="133"/>
      <c r="Y2290" s="133"/>
      <c r="AB2290" s="134" t="s">
        <v>6911</v>
      </c>
      <c r="AC2290" s="146" t="e" cm="1">
        <f t="array" ref="AC2290">_xlfn.TEXTSPLIT(H2290,CHAR(10))</f>
        <v>#VALUE!</v>
      </c>
      <c r="AD2290" s="146"/>
      <c r="AE2290" s="146" t="e">
        <v>#VALUE!</v>
      </c>
      <c r="AG2290" s="134" t="e" cm="1" vm="1">
        <f t="array" ref="AG2290">_xlfn.TEXTJOIN(",",TRUE,_xlfn._xlws.FILTER(市町村コード!$B$2:$B$186,ISNUMBER(SEARCH(市町村コード!$B$2:$B$186,K2290))))</f>
        <v>#VALUE!</v>
      </c>
      <c r="AH2290" s="134" t="e" vm="1">
        <v>#VALUE!</v>
      </c>
      <c r="AI2290" s="134" t="str">
        <f t="shared" si="70"/>
        <v/>
      </c>
      <c r="AJ2290" s="134" t="str">
        <f t="shared" si="71"/>
        <v/>
      </c>
      <c r="AK2290" s="134" t="s">
        <v>6911</v>
      </c>
      <c r="AO2290" s="133"/>
      <c r="AP2290" s="134" t="e" cm="1">
        <f t="array" ref="AP2290">_xlfn.TEXTSPLIT(AO2290,CHAR(10))</f>
        <v>#VALUE!</v>
      </c>
      <c r="BM2290" s="134" t="e">
        <v>#VALUE!</v>
      </c>
    </row>
    <row r="2291" spans="1:73" ht="0.95" customHeight="1">
      <c r="A2291" s="133"/>
      <c r="B2291" s="183"/>
      <c r="C2291" s="183"/>
      <c r="D2291" s="183"/>
      <c r="E2291" s="183"/>
      <c r="F2291" s="183"/>
      <c r="G2291" s="183"/>
      <c r="H2291" s="183"/>
      <c r="I2291" s="183"/>
      <c r="J2291" s="183"/>
      <c r="K2291" s="183"/>
      <c r="L2291" s="183"/>
      <c r="M2291" s="183"/>
      <c r="N2291" s="183"/>
      <c r="O2291" s="183"/>
      <c r="P2291" s="183"/>
      <c r="Q2291" s="183"/>
      <c r="R2291" s="183"/>
      <c r="S2291" s="183"/>
      <c r="T2291" s="183"/>
      <c r="U2291" s="183"/>
      <c r="V2291" s="183"/>
      <c r="W2291" s="133"/>
      <c r="X2291" s="133"/>
      <c r="Y2291" s="133"/>
      <c r="AB2291" s="134" t="s">
        <v>6911</v>
      </c>
      <c r="AC2291" s="146" t="e" cm="1">
        <f t="array" ref="AC2291">_xlfn.TEXTSPLIT(H2291,CHAR(10))</f>
        <v>#VALUE!</v>
      </c>
      <c r="AD2291" s="146"/>
      <c r="AE2291" s="146" t="e">
        <v>#VALUE!</v>
      </c>
      <c r="AG2291" s="134" t="e" cm="1" vm="1">
        <f t="array" ref="AG2291">_xlfn.TEXTJOIN(",",TRUE,_xlfn._xlws.FILTER(市町村コード!$B$2:$B$186,ISNUMBER(SEARCH(市町村コード!$B$2:$B$186,K2291))))</f>
        <v>#VALUE!</v>
      </c>
      <c r="AH2291" s="134" t="e" vm="1">
        <v>#VALUE!</v>
      </c>
      <c r="AI2291" s="134" t="str">
        <f t="shared" si="70"/>
        <v/>
      </c>
      <c r="AJ2291" s="134" t="str">
        <f t="shared" si="71"/>
        <v/>
      </c>
      <c r="AK2291" s="134" t="s">
        <v>6911</v>
      </c>
      <c r="AP2291" s="134" t="e" cm="1">
        <f t="array" ref="AP2291">_xlfn.TEXTSPLIT(AO2291,CHAR(10))</f>
        <v>#VALUE!</v>
      </c>
      <c r="BM2291" s="134" t="e">
        <v>#VALUE!</v>
      </c>
    </row>
    <row r="2292" spans="1:73" ht="60" customHeight="1">
      <c r="A2292" s="133"/>
      <c r="B2292" s="133"/>
      <c r="C2292" s="133"/>
      <c r="D2292" s="133"/>
      <c r="E2292" s="133"/>
      <c r="F2292" s="133"/>
      <c r="G2292" s="133"/>
      <c r="H2292" s="133"/>
      <c r="I2292" s="133"/>
      <c r="J2292" s="133"/>
      <c r="K2292" s="133"/>
      <c r="L2292" s="133"/>
      <c r="M2292" s="133"/>
      <c r="N2292" s="133"/>
      <c r="O2292" s="133"/>
      <c r="P2292" s="133"/>
      <c r="Q2292" s="133"/>
      <c r="R2292" s="133"/>
      <c r="S2292" s="133"/>
      <c r="T2292" s="133"/>
      <c r="U2292" s="133"/>
      <c r="V2292" s="133"/>
      <c r="W2292" s="133"/>
      <c r="X2292" s="133"/>
      <c r="Y2292" s="133"/>
      <c r="AB2292" s="134" t="s">
        <v>6911</v>
      </c>
      <c r="AC2292" s="146" t="e" cm="1">
        <f t="array" ref="AC2292">_xlfn.TEXTSPLIT(H2292,CHAR(10))</f>
        <v>#VALUE!</v>
      </c>
      <c r="AD2292" s="146"/>
      <c r="AE2292" s="146" t="e">
        <v>#VALUE!</v>
      </c>
      <c r="AG2292" s="134" t="e" cm="1" vm="1">
        <f t="array" ref="AG2292">_xlfn.TEXTJOIN(",",TRUE,_xlfn._xlws.FILTER(市町村コード!$B$2:$B$186,ISNUMBER(SEARCH(市町村コード!$B$2:$B$186,K2292))))</f>
        <v>#VALUE!</v>
      </c>
      <c r="AH2292" s="134" t="e" vm="1">
        <v>#VALUE!</v>
      </c>
      <c r="AI2292" s="134" t="str">
        <f t="shared" si="70"/>
        <v/>
      </c>
      <c r="AJ2292" s="134" t="str">
        <f t="shared" si="71"/>
        <v/>
      </c>
      <c r="AK2292" s="134" t="s">
        <v>6911</v>
      </c>
      <c r="AO2292" s="133"/>
      <c r="AP2292" s="134" t="e" cm="1">
        <f t="array" ref="AP2292">_xlfn.TEXTSPLIT(AO2292,CHAR(10))</f>
        <v>#VALUE!</v>
      </c>
      <c r="BM2292" s="134" t="e">
        <v>#VALUE!</v>
      </c>
    </row>
    <row r="2293" spans="1:73" ht="12" customHeight="1">
      <c r="A2293" s="133"/>
      <c r="B2293" s="133"/>
      <c r="C2293" s="133"/>
      <c r="D2293" s="133"/>
      <c r="E2293" s="133"/>
      <c r="F2293" s="133"/>
      <c r="G2293" s="133"/>
      <c r="H2293" s="133"/>
      <c r="I2293" s="133"/>
      <c r="J2293" s="133"/>
      <c r="K2293" s="133"/>
      <c r="L2293" s="133"/>
      <c r="M2293" s="133"/>
      <c r="N2293" s="133"/>
      <c r="O2293" s="133"/>
      <c r="P2293" s="133"/>
      <c r="Q2293" s="133"/>
      <c r="R2293" s="133"/>
      <c r="S2293" s="133"/>
      <c r="T2293" s="133"/>
      <c r="U2293" s="133"/>
      <c r="V2293" s="133"/>
      <c r="W2293" s="133"/>
      <c r="X2293" s="133"/>
      <c r="Y2293" s="133"/>
      <c r="AB2293" s="134" t="s">
        <v>6911</v>
      </c>
      <c r="AC2293" s="146" t="e" cm="1">
        <f t="array" ref="AC2293">_xlfn.TEXTSPLIT(H2293,CHAR(10))</f>
        <v>#VALUE!</v>
      </c>
      <c r="AD2293" s="146"/>
      <c r="AE2293" s="146" t="e">
        <v>#VALUE!</v>
      </c>
      <c r="AG2293" s="134" t="e" cm="1" vm="1">
        <f t="array" ref="AG2293">_xlfn.TEXTJOIN(",",TRUE,_xlfn._xlws.FILTER(市町村コード!$B$2:$B$186,ISNUMBER(SEARCH(市町村コード!$B$2:$B$186,K2293))))</f>
        <v>#VALUE!</v>
      </c>
      <c r="AH2293" s="134" t="e" vm="1">
        <v>#VALUE!</v>
      </c>
      <c r="AI2293" s="134" t="str">
        <f t="shared" si="70"/>
        <v/>
      </c>
      <c r="AJ2293" s="134" t="str">
        <f t="shared" si="71"/>
        <v/>
      </c>
      <c r="AK2293" s="134" t="s">
        <v>6911</v>
      </c>
      <c r="AO2293" s="133"/>
      <c r="AP2293" s="134" t="e" cm="1">
        <f t="array" ref="AP2293">_xlfn.TEXTSPLIT(AO2293,CHAR(10))</f>
        <v>#VALUE!</v>
      </c>
      <c r="BM2293" s="134" t="e">
        <v>#VALUE!</v>
      </c>
    </row>
    <row r="2294" spans="1:73" ht="8.1" customHeight="1">
      <c r="A2294" s="133"/>
      <c r="B2294" s="133"/>
      <c r="C2294" s="133"/>
      <c r="D2294" s="133"/>
      <c r="E2294" s="133"/>
      <c r="F2294" s="133"/>
      <c r="G2294" s="133"/>
      <c r="H2294" s="133"/>
      <c r="I2294" s="178" t="s">
        <v>476</v>
      </c>
      <c r="J2294" s="178"/>
      <c r="K2294" s="178"/>
      <c r="L2294" s="133"/>
      <c r="M2294" s="133"/>
      <c r="N2294" s="133"/>
      <c r="O2294" s="133"/>
      <c r="P2294" s="133"/>
      <c r="Q2294" s="133"/>
      <c r="R2294" s="133"/>
      <c r="S2294" s="133"/>
      <c r="T2294" s="133"/>
      <c r="U2294" s="133"/>
      <c r="V2294" s="133"/>
      <c r="W2294" s="133"/>
      <c r="X2294" s="133"/>
      <c r="Y2294" s="133"/>
      <c r="AB2294" s="134" t="s">
        <v>6911</v>
      </c>
      <c r="AC2294" s="146" t="e" cm="1">
        <f t="array" ref="AC2294">_xlfn.TEXTSPLIT(H2294,CHAR(10))</f>
        <v>#VALUE!</v>
      </c>
      <c r="AD2294" s="146"/>
      <c r="AE2294" s="146" t="e">
        <v>#VALUE!</v>
      </c>
      <c r="AG2294" s="134" t="e" cm="1" vm="1">
        <f t="array" ref="AG2294">_xlfn.TEXTJOIN(",",TRUE,_xlfn._xlws.FILTER(市町村コード!$B$2:$B$186,ISNUMBER(SEARCH(市町村コード!$B$2:$B$186,K2294))))</f>
        <v>#VALUE!</v>
      </c>
      <c r="AH2294" s="134" t="e" vm="1">
        <v>#VALUE!</v>
      </c>
      <c r="AI2294" s="134" t="str">
        <f t="shared" si="70"/>
        <v/>
      </c>
      <c r="AJ2294" s="134" t="str">
        <f t="shared" si="71"/>
        <v/>
      </c>
      <c r="AK2294" s="134" t="s">
        <v>6911</v>
      </c>
      <c r="AO2294" s="133"/>
      <c r="AP2294" s="134" t="e" cm="1">
        <f t="array" ref="AP2294">_xlfn.TEXTSPLIT(AO2294,CHAR(10))</f>
        <v>#VALUE!</v>
      </c>
      <c r="BM2294" s="134" t="e">
        <v>#VALUE!</v>
      </c>
    </row>
    <row r="2295" spans="1:73" ht="12" customHeight="1">
      <c r="A2295" s="133"/>
      <c r="B2295" s="179"/>
      <c r="C2295" s="179"/>
      <c r="D2295" s="179"/>
      <c r="E2295" s="179"/>
      <c r="F2295" s="133"/>
      <c r="G2295" s="133"/>
      <c r="H2295" s="133"/>
      <c r="I2295" s="178"/>
      <c r="J2295" s="178"/>
      <c r="K2295" s="178"/>
      <c r="L2295" s="133"/>
      <c r="M2295" s="133"/>
      <c r="N2295" s="133"/>
      <c r="O2295" s="133"/>
      <c r="P2295" s="133"/>
      <c r="Q2295" s="133"/>
      <c r="R2295" s="133"/>
      <c r="S2295" s="133"/>
      <c r="T2295" s="133"/>
      <c r="U2295" s="133"/>
      <c r="V2295" s="133"/>
      <c r="W2295" s="133"/>
      <c r="X2295" s="133"/>
      <c r="Y2295" s="133"/>
      <c r="AB2295" s="134" t="s">
        <v>6911</v>
      </c>
      <c r="AC2295" s="146" t="e" cm="1">
        <f t="array" ref="AC2295">_xlfn.TEXTSPLIT(H2295,CHAR(10))</f>
        <v>#VALUE!</v>
      </c>
      <c r="AD2295" s="146"/>
      <c r="AE2295" s="146" t="e">
        <v>#VALUE!</v>
      </c>
      <c r="AG2295" s="134" t="e" cm="1" vm="1">
        <f t="array" ref="AG2295">_xlfn.TEXTJOIN(",",TRUE,_xlfn._xlws.FILTER(市町村コード!$B$2:$B$186,ISNUMBER(SEARCH(市町村コード!$B$2:$B$186,K2295))))</f>
        <v>#VALUE!</v>
      </c>
      <c r="AH2295" s="134" t="e" vm="1">
        <v>#VALUE!</v>
      </c>
      <c r="AI2295" s="134" t="str">
        <f t="shared" si="70"/>
        <v/>
      </c>
      <c r="AJ2295" s="134" t="str">
        <f t="shared" si="71"/>
        <v/>
      </c>
      <c r="AK2295" s="134" t="s">
        <v>6911</v>
      </c>
      <c r="AO2295" s="133"/>
      <c r="AP2295" s="134" t="e" cm="1">
        <f t="array" ref="AP2295">_xlfn.TEXTSPLIT(AO2295,CHAR(10))</f>
        <v>#VALUE!</v>
      </c>
      <c r="BM2295" s="134" t="e">
        <v>#VALUE!</v>
      </c>
    </row>
    <row r="2296" spans="1:73" ht="14.1" customHeight="1">
      <c r="A2296" s="133"/>
      <c r="B2296" s="133"/>
      <c r="C2296" s="180" t="s">
        <v>477</v>
      </c>
      <c r="D2296" s="180"/>
      <c r="E2296" s="180"/>
      <c r="F2296" s="180"/>
      <c r="G2296" s="180"/>
      <c r="H2296" s="180"/>
      <c r="I2296" s="180"/>
      <c r="J2296" s="180"/>
      <c r="K2296" s="180"/>
      <c r="L2296" s="133"/>
      <c r="M2296" s="133"/>
      <c r="N2296" s="133"/>
      <c r="O2296" s="181" t="s">
        <v>478</v>
      </c>
      <c r="P2296" s="181"/>
      <c r="Q2296" s="181"/>
      <c r="R2296" s="181"/>
      <c r="S2296" s="181"/>
      <c r="T2296" s="135" t="s">
        <v>1502</v>
      </c>
      <c r="U2296" s="136" t="s">
        <v>480</v>
      </c>
      <c r="V2296" s="133"/>
      <c r="W2296" s="133"/>
      <c r="X2296" s="133"/>
      <c r="Y2296" s="133"/>
      <c r="AB2296" s="134" t="s">
        <v>6911</v>
      </c>
      <c r="AC2296" s="146" t="e" cm="1">
        <f t="array" ref="AC2296">_xlfn.TEXTSPLIT(H2296,CHAR(10))</f>
        <v>#VALUE!</v>
      </c>
      <c r="AD2296" s="146"/>
      <c r="AE2296" s="146" t="e">
        <v>#VALUE!</v>
      </c>
      <c r="AG2296" s="134" t="e" cm="1" vm="1">
        <f t="array" ref="AG2296">_xlfn.TEXTJOIN(",",TRUE,_xlfn._xlws.FILTER(市町村コード!$B$2:$B$186,ISNUMBER(SEARCH(市町村コード!$B$2:$B$186,K2296))))</f>
        <v>#VALUE!</v>
      </c>
      <c r="AH2296" s="134" t="e" vm="1">
        <v>#VALUE!</v>
      </c>
      <c r="AI2296" s="134" t="str">
        <f t="shared" si="70"/>
        <v/>
      </c>
      <c r="AJ2296" s="134" t="str">
        <f t="shared" si="71"/>
        <v/>
      </c>
      <c r="AK2296" s="134" t="s">
        <v>6911</v>
      </c>
      <c r="AP2296" s="134" t="e" cm="1">
        <f t="array" ref="AP2296">_xlfn.TEXTSPLIT(AO2296,CHAR(10))</f>
        <v>#VALUE!</v>
      </c>
      <c r="BM2296" s="134" t="e">
        <v>#VALUE!</v>
      </c>
    </row>
    <row r="2297" spans="1:73" ht="0.95" customHeight="1" thickBot="1">
      <c r="A2297" s="133"/>
      <c r="B2297" s="133"/>
      <c r="C2297" s="133"/>
      <c r="D2297" s="133"/>
      <c r="E2297" s="133"/>
      <c r="F2297" s="133"/>
      <c r="G2297" s="133"/>
      <c r="H2297" s="133"/>
      <c r="I2297" s="133"/>
      <c r="J2297" s="133"/>
      <c r="K2297" s="133"/>
      <c r="L2297" s="133"/>
      <c r="M2297" s="133"/>
      <c r="N2297" s="133"/>
      <c r="O2297" s="133"/>
      <c r="P2297" s="133"/>
      <c r="Q2297" s="133"/>
      <c r="R2297" s="133"/>
      <c r="S2297" s="133"/>
      <c r="T2297" s="133"/>
      <c r="U2297" s="133"/>
      <c r="V2297" s="133"/>
      <c r="W2297" s="133"/>
      <c r="X2297" s="133"/>
      <c r="Y2297" s="133"/>
      <c r="AB2297" s="134" t="s">
        <v>6911</v>
      </c>
      <c r="AC2297" s="146" t="e" cm="1">
        <f t="array" ref="AC2297">_xlfn.TEXTSPLIT(H2297,CHAR(10))</f>
        <v>#VALUE!</v>
      </c>
      <c r="AD2297" s="146"/>
      <c r="AE2297" s="146" t="e">
        <v>#VALUE!</v>
      </c>
      <c r="AG2297" s="134" t="e" cm="1" vm="1">
        <f t="array" ref="AG2297">_xlfn.TEXTJOIN(",",TRUE,_xlfn._xlws.FILTER(市町村コード!$B$2:$B$186,ISNUMBER(SEARCH(市町村コード!$B$2:$B$186,K2297))))</f>
        <v>#VALUE!</v>
      </c>
      <c r="AH2297" s="134" t="e" vm="1">
        <v>#VALUE!</v>
      </c>
      <c r="AI2297" s="134" t="str">
        <f t="shared" si="70"/>
        <v/>
      </c>
      <c r="AJ2297" s="134" t="str">
        <f t="shared" si="71"/>
        <v/>
      </c>
      <c r="AK2297" s="134" t="s">
        <v>6911</v>
      </c>
      <c r="AO2297" s="133"/>
      <c r="AP2297" s="134" t="e" cm="1">
        <f t="array" ref="AP2297">_xlfn.TEXTSPLIT(AO2297,CHAR(10))</f>
        <v>#VALUE!</v>
      </c>
      <c r="BM2297" s="134" t="e">
        <v>#VALUE!</v>
      </c>
    </row>
    <row r="2298" spans="1:73" ht="0.95" customHeight="1">
      <c r="A2298" s="133"/>
      <c r="B2298" s="176"/>
      <c r="C2298" s="176"/>
      <c r="D2298" s="176"/>
      <c r="E2298" s="176"/>
      <c r="F2298" s="176"/>
      <c r="G2298" s="176"/>
      <c r="H2298" s="176"/>
      <c r="I2298" s="176"/>
      <c r="J2298" s="176"/>
      <c r="K2298" s="176"/>
      <c r="L2298" s="176"/>
      <c r="M2298" s="176"/>
      <c r="N2298" s="176"/>
      <c r="O2298" s="176"/>
      <c r="P2298" s="176"/>
      <c r="Q2298" s="176"/>
      <c r="R2298" s="176"/>
      <c r="S2298" s="176"/>
      <c r="T2298" s="176"/>
      <c r="U2298" s="176"/>
      <c r="V2298" s="176"/>
      <c r="W2298" s="176"/>
      <c r="X2298" s="133"/>
      <c r="Y2298" s="133"/>
      <c r="AB2298" s="134" t="s">
        <v>6911</v>
      </c>
      <c r="AC2298" s="146" t="e" cm="1">
        <f t="array" ref="AC2298">_xlfn.TEXTSPLIT(H2298,CHAR(10))</f>
        <v>#VALUE!</v>
      </c>
      <c r="AD2298" s="146"/>
      <c r="AE2298" s="146" t="e">
        <v>#VALUE!</v>
      </c>
      <c r="AG2298" s="134" t="e" cm="1" vm="1">
        <f t="array" ref="AG2298">_xlfn.TEXTJOIN(",",TRUE,_xlfn._xlws.FILTER(市町村コード!$B$2:$B$186,ISNUMBER(SEARCH(市町村コード!$B$2:$B$186,K2298))))</f>
        <v>#VALUE!</v>
      </c>
      <c r="AH2298" s="134" t="e" vm="1">
        <v>#VALUE!</v>
      </c>
      <c r="AI2298" s="134" t="str">
        <f t="shared" si="70"/>
        <v/>
      </c>
      <c r="AJ2298" s="134" t="str">
        <f t="shared" si="71"/>
        <v/>
      </c>
      <c r="AK2298" s="134" t="s">
        <v>6911</v>
      </c>
      <c r="AP2298" s="134" t="e" cm="1">
        <f t="array" ref="AP2298">_xlfn.TEXTSPLIT(AO2298,CHAR(10))</f>
        <v>#VALUE!</v>
      </c>
      <c r="BM2298" s="134" t="e">
        <v>#VALUE!</v>
      </c>
    </row>
    <row r="2299" spans="1:73" ht="15.95" customHeight="1" thickBot="1">
      <c r="A2299" s="133"/>
      <c r="B2299" s="137"/>
      <c r="C2299" s="138" t="s">
        <v>481</v>
      </c>
      <c r="D2299" s="137"/>
      <c r="E2299" s="177" t="s">
        <v>482</v>
      </c>
      <c r="F2299" s="177"/>
      <c r="G2299" s="137"/>
      <c r="H2299" s="177" t="s">
        <v>483</v>
      </c>
      <c r="I2299" s="177"/>
      <c r="J2299" s="137"/>
      <c r="K2299" s="177" t="s">
        <v>484</v>
      </c>
      <c r="L2299" s="177"/>
      <c r="M2299" s="137"/>
      <c r="N2299" s="177" t="s">
        <v>485</v>
      </c>
      <c r="O2299" s="177"/>
      <c r="P2299" s="137"/>
      <c r="Q2299" s="139" t="s">
        <v>486</v>
      </c>
      <c r="R2299" s="137"/>
      <c r="S2299" s="177" t="s">
        <v>487</v>
      </c>
      <c r="T2299" s="177"/>
      <c r="U2299" s="177"/>
      <c r="V2299" s="177"/>
      <c r="W2299" s="137"/>
      <c r="X2299" s="133"/>
      <c r="Y2299" s="133"/>
      <c r="AB2299" s="134" t="s">
        <v>482</v>
      </c>
      <c r="AC2299" s="146" t="str" cm="1">
        <f t="array" ref="AC2299">_xlfn.TEXTSPLIT(H2299,CHAR(10))</f>
        <v>事業者名/事業所名</v>
      </c>
      <c r="AD2299" s="146"/>
      <c r="AE2299" s="146" t="s">
        <v>483</v>
      </c>
      <c r="AG2299" s="134" t="e" cm="1" vm="1">
        <f t="array" ref="AG2299">_xlfn.TEXTJOIN(",",TRUE,_xlfn._xlws.FILTER(市町村コード!$B$2:$B$186,ISNUMBER(SEARCH(市町村コード!$B$2:$B$186,K2299))))</f>
        <v>#VALUE!</v>
      </c>
      <c r="AH2299" s="134" t="e" vm="1">
        <v>#VALUE!</v>
      </c>
      <c r="AI2299" s="134" t="str">
        <f t="shared" si="70"/>
        <v/>
      </c>
      <c r="AJ2299" s="134" t="str">
        <f t="shared" si="71"/>
        <v>事業所所在地</v>
      </c>
      <c r="AK2299" s="134" t="s">
        <v>484</v>
      </c>
      <c r="AO2299" s="139" t="s">
        <v>486</v>
      </c>
      <c r="AP2299" s="134" t="str" cm="1">
        <f t="array" ref="AP2299">_xlfn.TEXTSPLIT(AO2299,CHAR(10))</f>
        <v>受理番号</v>
      </c>
      <c r="BM2299" s="134" t="s">
        <v>486</v>
      </c>
    </row>
    <row r="2300" spans="1:73" ht="102" customHeight="1" thickBot="1">
      <c r="A2300" s="133"/>
      <c r="B2300" s="184"/>
      <c r="C2300" s="140" t="s">
        <v>6214</v>
      </c>
      <c r="D2300" s="184"/>
      <c r="E2300" s="174" t="s">
        <v>6215</v>
      </c>
      <c r="F2300" s="174"/>
      <c r="G2300" s="184"/>
      <c r="H2300" s="175" t="s">
        <v>6216</v>
      </c>
      <c r="I2300" s="175"/>
      <c r="J2300" s="184"/>
      <c r="K2300" s="175" t="s">
        <v>6217</v>
      </c>
      <c r="L2300" s="175"/>
      <c r="M2300" s="184"/>
      <c r="N2300" s="182" t="s">
        <v>6218</v>
      </c>
      <c r="O2300" s="182"/>
      <c r="P2300" s="184"/>
      <c r="Q2300" s="141" t="s">
        <v>6219</v>
      </c>
      <c r="R2300" s="184"/>
      <c r="S2300" s="173" t="s">
        <v>6220</v>
      </c>
      <c r="T2300" s="173"/>
      <c r="U2300" s="173"/>
      <c r="V2300" s="173"/>
      <c r="W2300" s="184"/>
      <c r="X2300" s="133"/>
      <c r="Y2300" s="133"/>
      <c r="AB2300" s="134" t="s">
        <v>9938</v>
      </c>
      <c r="AC2300" s="146" t="str" cm="1">
        <f t="array" ref="AC2300:AD2300">_xlfn.TEXTSPLIT(H2300,CHAR(10))</f>
        <v>一般社団法人　北海道総合在宅ケア事業団</v>
      </c>
      <c r="AD2300" s="146" t="str">
        <v>一般社団法人北海道総合在宅ケア事業団美幌地域訪問看護ステーション</v>
      </c>
      <c r="AE2300" s="146" t="s">
        <v>7562</v>
      </c>
      <c r="AF2300" s="134" t="s">
        <v>9005</v>
      </c>
      <c r="AG2300" s="134" t="str" cm="1">
        <f t="array" ref="AG2300">_xlfn.TEXTJOIN(",",TRUE,_xlfn._xlws.FILTER(市町村コード!$B$2:$B$186,ISNUMBER(SEARCH(市町村コード!$B$2:$B$186,K2300))))</f>
        <v>美幌町</v>
      </c>
      <c r="AH2300" s="134" t="s">
        <v>6834</v>
      </c>
      <c r="AI2300" s="134" t="str">
        <f t="shared" si="70"/>
        <v xml:space="preserve">
網走郡美幌町字西一条北１丁目１番地１</v>
      </c>
      <c r="AJ2300" s="134" t="str">
        <f t="shared" si="71"/>
        <v>〒092－0061</v>
      </c>
      <c r="AK2300" s="134" t="s">
        <v>7491</v>
      </c>
      <c r="AO2300" s="142" t="s">
        <v>6219</v>
      </c>
      <c r="AP2300" s="134" t="str" cm="1">
        <f t="array" ref="AP2300:AX2300">_xlfn.TEXTSPLIT(AO2300,CHAR(10))</f>
        <v>( 訪看10 )第     97 号</v>
      </c>
      <c r="AQ2300" s="134" t="str">
        <v>( 訪看23 )第    131 号</v>
      </c>
      <c r="AR2300" s="134" t="str">
        <v>( 訪看25 )第    248 号</v>
      </c>
      <c r="AS2300" s="134" t="str">
        <v>( 訪看27 )第    133 号</v>
      </c>
      <c r="AT2300" s="134" t="str">
        <v>( 訪看33 )第      7 号</v>
      </c>
      <c r="AU2300" s="134" t="str">
        <v>( 訪看34 )第    178 号</v>
      </c>
      <c r="AV2300" s="134" t="str">
        <v>( 訪ベⅠ１ )第    227 号</v>
      </c>
      <c r="AW2300" s="134" t="str">
        <v>( 訪ベⅠ１注 )第     16 号</v>
      </c>
      <c r="AX2300" s="134" t="str">
        <v>( 訪看40 )第    329 号</v>
      </c>
      <c r="BM2300" s="134" t="s">
        <v>15368</v>
      </c>
      <c r="BN2300" s="134" t="s">
        <v>15369</v>
      </c>
      <c r="BO2300" s="134" t="s">
        <v>15370</v>
      </c>
      <c r="BP2300" s="134" t="s">
        <v>15371</v>
      </c>
      <c r="BQ2300" s="134" t="s">
        <v>15372</v>
      </c>
      <c r="BR2300" s="134" t="s">
        <v>15373</v>
      </c>
      <c r="BS2300" s="134" t="s">
        <v>15374</v>
      </c>
      <c r="BT2300" s="134" t="s">
        <v>15375</v>
      </c>
      <c r="BU2300" s="134" t="s">
        <v>15376</v>
      </c>
    </row>
    <row r="2301" spans="1:73" ht="93" customHeight="1" thickBot="1">
      <c r="A2301" s="133"/>
      <c r="B2301" s="184"/>
      <c r="C2301" s="140" t="s">
        <v>6221</v>
      </c>
      <c r="D2301" s="184"/>
      <c r="E2301" s="174" t="s">
        <v>6222</v>
      </c>
      <c r="F2301" s="174"/>
      <c r="G2301" s="184"/>
      <c r="H2301" s="175" t="s">
        <v>6223</v>
      </c>
      <c r="I2301" s="175"/>
      <c r="J2301" s="184"/>
      <c r="K2301" s="175" t="s">
        <v>6224</v>
      </c>
      <c r="L2301" s="175"/>
      <c r="M2301" s="184"/>
      <c r="N2301" s="182" t="s">
        <v>6225</v>
      </c>
      <c r="O2301" s="182"/>
      <c r="P2301" s="184"/>
      <c r="Q2301" s="141" t="s">
        <v>6226</v>
      </c>
      <c r="R2301" s="184"/>
      <c r="S2301" s="173" t="s">
        <v>6227</v>
      </c>
      <c r="T2301" s="173"/>
      <c r="U2301" s="173"/>
      <c r="V2301" s="173"/>
      <c r="W2301" s="184"/>
      <c r="X2301" s="133"/>
      <c r="Y2301" s="133"/>
      <c r="AB2301" s="134" t="s">
        <v>9939</v>
      </c>
      <c r="AC2301" s="146" t="str" cm="1">
        <f t="array" ref="AC2301:AD2301">_xlfn.TEXTSPLIT(H2301,CHAR(10))</f>
        <v>社会医療法人　恵和会</v>
      </c>
      <c r="AD2301" s="146" t="str">
        <v>社会医療法人恵和会訪問看護ステーション美幌すずらん</v>
      </c>
      <c r="AE2301" s="146" t="s">
        <v>8100</v>
      </c>
      <c r="AF2301" s="134" t="s">
        <v>9006</v>
      </c>
      <c r="AG2301" s="134" t="str" cm="1">
        <f t="array" ref="AG2301">_xlfn.TEXTJOIN(",",TRUE,_xlfn._xlws.FILTER(市町村コード!$B$2:$B$186,ISNUMBER(SEARCH(市町村コード!$B$2:$B$186,K2301))))</f>
        <v>美幌町</v>
      </c>
      <c r="AH2301" s="134" t="s">
        <v>6834</v>
      </c>
      <c r="AI2301" s="134" t="str">
        <f t="shared" si="70"/>
        <v xml:space="preserve">
網走郡美幌町仲町２丁目３８番地</v>
      </c>
      <c r="AJ2301" s="134" t="str">
        <f t="shared" si="71"/>
        <v>〒092－0004</v>
      </c>
      <c r="AK2301" s="134" t="s">
        <v>7492</v>
      </c>
      <c r="AO2301" s="142" t="s">
        <v>6226</v>
      </c>
      <c r="AP2301" s="134" t="str" cm="1">
        <f t="array" ref="AP2301:AW2301">_xlfn.TEXTSPLIT(AO2301,CHAR(10))</f>
        <v>( 訪看10 )第     98 号</v>
      </c>
      <c r="AQ2301" s="134" t="str">
        <v>( 訪看24 )第    100 号</v>
      </c>
      <c r="AR2301" s="134" t="str">
        <v>( 訪看25 )第    217 号</v>
      </c>
      <c r="AS2301" s="134" t="str">
        <v>( 訪看27 )第    345 号</v>
      </c>
      <c r="AT2301" s="134" t="str">
        <v>( 訪看34 )第    310 号</v>
      </c>
      <c r="AU2301" s="134" t="str">
        <v>( 訪ベⅠ１ )第      3 号</v>
      </c>
      <c r="AV2301" s="134" t="str">
        <v>( 訪ベⅠ１注 )第    284 号</v>
      </c>
      <c r="AW2301" s="134" t="str">
        <v>( 訪看40 )第     60 号</v>
      </c>
      <c r="BM2301" s="134" t="s">
        <v>15377</v>
      </c>
      <c r="BN2301" s="134" t="s">
        <v>15378</v>
      </c>
      <c r="BO2301" s="134" t="s">
        <v>15379</v>
      </c>
      <c r="BP2301" s="134" t="s">
        <v>15380</v>
      </c>
      <c r="BQ2301" s="134" t="s">
        <v>15381</v>
      </c>
      <c r="BR2301" s="134" t="s">
        <v>15382</v>
      </c>
      <c r="BS2301" s="134" t="s">
        <v>15383</v>
      </c>
      <c r="BT2301" s="134" t="s">
        <v>15384</v>
      </c>
    </row>
    <row r="2302" spans="1:73" ht="93" customHeight="1" thickBot="1">
      <c r="A2302" s="133"/>
      <c r="B2302" s="184"/>
      <c r="C2302" s="140" t="s">
        <v>6228</v>
      </c>
      <c r="D2302" s="184"/>
      <c r="E2302" s="174" t="s">
        <v>6229</v>
      </c>
      <c r="F2302" s="174"/>
      <c r="G2302" s="184"/>
      <c r="H2302" s="175" t="s">
        <v>6230</v>
      </c>
      <c r="I2302" s="175"/>
      <c r="J2302" s="184"/>
      <c r="K2302" s="175" t="s">
        <v>6231</v>
      </c>
      <c r="L2302" s="175"/>
      <c r="M2302" s="184"/>
      <c r="N2302" s="182" t="s">
        <v>6232</v>
      </c>
      <c r="O2302" s="182"/>
      <c r="P2302" s="184"/>
      <c r="Q2302" s="141" t="s">
        <v>6233</v>
      </c>
      <c r="R2302" s="184"/>
      <c r="S2302" s="173" t="s">
        <v>6234</v>
      </c>
      <c r="T2302" s="173"/>
      <c r="U2302" s="173"/>
      <c r="V2302" s="173"/>
      <c r="W2302" s="184"/>
      <c r="X2302" s="133"/>
      <c r="Y2302" s="133"/>
      <c r="AB2302" s="134" t="s">
        <v>9940</v>
      </c>
      <c r="AC2302" s="146" t="str" cm="1">
        <f t="array" ref="AC2302:AD2302">_xlfn.TEXTSPLIT(H2302,CHAR(10))</f>
        <v>一般社団法人　北海道総合在宅ケア事業団</v>
      </c>
      <c r="AD2302" s="146" t="str">
        <v>一般社団法人北海道総合在宅ケア事業団網走地域訪問看護ステーション</v>
      </c>
      <c r="AE2302" s="146" t="s">
        <v>7562</v>
      </c>
      <c r="AF2302" s="134" t="s">
        <v>9007</v>
      </c>
      <c r="AG2302" s="134" t="str" cm="1">
        <f t="array" ref="AG2302">_xlfn.TEXTJOIN(",",TRUE,_xlfn._xlws.FILTER(市町村コード!$B$2:$B$186,ISNUMBER(SEARCH(市町村コード!$B$2:$B$186,K2302))))</f>
        <v>網走市</v>
      </c>
      <c r="AH2302" s="134" t="s">
        <v>6722</v>
      </c>
      <c r="AI2302" s="134" t="str">
        <f t="shared" si="70"/>
        <v xml:space="preserve">
網走市北四条西８丁目１－８　グリーンリバーⅢ２１０号室</v>
      </c>
      <c r="AJ2302" s="134" t="str">
        <f t="shared" si="71"/>
        <v>〒093－0074</v>
      </c>
      <c r="AK2302" s="134" t="s">
        <v>7493</v>
      </c>
      <c r="AO2302" s="142" t="s">
        <v>6233</v>
      </c>
      <c r="AP2302" s="134" t="str" cm="1">
        <f t="array" ref="AP2302:AW2302">_xlfn.TEXTSPLIT(AO2302,CHAR(10))</f>
        <v>( 訪看10 )第     18 号</v>
      </c>
      <c r="AQ2302" s="134" t="str">
        <v>( 訪看23 )第    113 号</v>
      </c>
      <c r="AR2302" s="134" t="str">
        <v>( 訪看25 )第    156 号</v>
      </c>
      <c r="AS2302" s="134" t="str">
        <v>( 訪看27 )第    134 号</v>
      </c>
      <c r="AT2302" s="134" t="str">
        <v>( 訪看34 )第    213 号</v>
      </c>
      <c r="AU2302" s="134" t="str">
        <v>( 訪ベⅠ１ )第    228 号</v>
      </c>
      <c r="AV2302" s="134" t="str">
        <v>( 訪ベⅠ１注 )第    240 号</v>
      </c>
      <c r="AW2302" s="134" t="str">
        <v>( 訪看40 )第    327 号</v>
      </c>
      <c r="BM2302" s="134" t="s">
        <v>15385</v>
      </c>
      <c r="BN2302" s="134" t="s">
        <v>15386</v>
      </c>
      <c r="BO2302" s="134" t="s">
        <v>15387</v>
      </c>
      <c r="BP2302" s="134" t="s">
        <v>15388</v>
      </c>
      <c r="BQ2302" s="134" t="s">
        <v>15389</v>
      </c>
      <c r="BR2302" s="134" t="s">
        <v>15390</v>
      </c>
      <c r="BS2302" s="134" t="s">
        <v>15391</v>
      </c>
      <c r="BT2302" s="134" t="s">
        <v>15392</v>
      </c>
    </row>
    <row r="2303" spans="1:73" ht="93" customHeight="1" thickBot="1">
      <c r="A2303" s="133"/>
      <c r="B2303" s="184"/>
      <c r="C2303" s="140" t="s">
        <v>6235</v>
      </c>
      <c r="D2303" s="184"/>
      <c r="E2303" s="174" t="s">
        <v>6236</v>
      </c>
      <c r="F2303" s="174"/>
      <c r="G2303" s="184"/>
      <c r="H2303" s="175" t="s">
        <v>6237</v>
      </c>
      <c r="I2303" s="175"/>
      <c r="J2303" s="184"/>
      <c r="K2303" s="175" t="s">
        <v>6238</v>
      </c>
      <c r="L2303" s="175"/>
      <c r="M2303" s="184"/>
      <c r="N2303" s="182" t="s">
        <v>6239</v>
      </c>
      <c r="O2303" s="182"/>
      <c r="P2303" s="184"/>
      <c r="Q2303" s="141" t="s">
        <v>6240</v>
      </c>
      <c r="R2303" s="184"/>
      <c r="S2303" s="173" t="s">
        <v>6241</v>
      </c>
      <c r="T2303" s="173"/>
      <c r="U2303" s="173"/>
      <c r="V2303" s="173"/>
      <c r="W2303" s="184"/>
      <c r="X2303" s="133"/>
      <c r="Y2303" s="133"/>
      <c r="AB2303" s="134" t="s">
        <v>9941</v>
      </c>
      <c r="AC2303" s="146" t="str" cm="1">
        <f t="array" ref="AC2303:AD2303">_xlfn.TEXTSPLIT(H2303,CHAR(10))</f>
        <v>一般社団法人　北海道総合在宅ケア事業団</v>
      </c>
      <c r="AD2303" s="146" t="str">
        <v>一般社団法人北海道総合在宅ケア事業団斜里地域訪問看護ステーション</v>
      </c>
      <c r="AE2303" s="146" t="s">
        <v>7562</v>
      </c>
      <c r="AF2303" s="134" t="s">
        <v>9008</v>
      </c>
      <c r="AG2303" s="134" t="str" cm="1">
        <f t="array" ref="AG2303">_xlfn.TEXTJOIN(",",TRUE,_xlfn._xlws.FILTER(市町村コード!$B$2:$B$186,ISNUMBER(SEARCH(市町村コード!$B$2:$B$186,K2303))))</f>
        <v>斜里町</v>
      </c>
      <c r="AH2303" s="134" t="s">
        <v>6836</v>
      </c>
      <c r="AI2303" s="134" t="str">
        <f t="shared" si="70"/>
        <v xml:space="preserve">
斜里郡斜里町青葉町４０番地２　斜里町総合保健福祉センターぽると２１内</v>
      </c>
      <c r="AJ2303" s="134" t="str">
        <f t="shared" si="71"/>
        <v>〒099－4117</v>
      </c>
      <c r="AK2303" s="134" t="s">
        <v>7494</v>
      </c>
      <c r="AO2303" s="142" t="s">
        <v>6240</v>
      </c>
      <c r="AP2303" s="134" t="str" cm="1">
        <f t="array" ref="AP2303:AW2303">_xlfn.TEXTSPLIT(AO2303,CHAR(10))</f>
        <v>( 訪看10 )第     99 号</v>
      </c>
      <c r="AQ2303" s="134" t="str">
        <v>( 訪看23 )第    146 号</v>
      </c>
      <c r="AR2303" s="134" t="str">
        <v>( 訪看25 )第    257 号</v>
      </c>
      <c r="AS2303" s="134" t="str">
        <v>( 訪看27 )第    135 号</v>
      </c>
      <c r="AT2303" s="134" t="str">
        <v>( 訪看34 )第    195 号</v>
      </c>
      <c r="AU2303" s="134" t="str">
        <v>( 訪ベⅠ１ )第    301 号</v>
      </c>
      <c r="AV2303" s="134" t="str">
        <v>( 訪ベⅠ１注 )第    238 号</v>
      </c>
      <c r="AW2303" s="134" t="str">
        <v>( 訪看40 )第    332 号</v>
      </c>
      <c r="BM2303" s="134" t="s">
        <v>15393</v>
      </c>
      <c r="BN2303" s="134" t="s">
        <v>15394</v>
      </c>
      <c r="BO2303" s="134" t="s">
        <v>15395</v>
      </c>
      <c r="BP2303" s="134" t="s">
        <v>15396</v>
      </c>
      <c r="BQ2303" s="134" t="s">
        <v>15397</v>
      </c>
      <c r="BR2303" s="134" t="s">
        <v>15398</v>
      </c>
      <c r="BS2303" s="134" t="s">
        <v>15399</v>
      </c>
      <c r="BT2303" s="134" t="s">
        <v>15400</v>
      </c>
    </row>
    <row r="2304" spans="1:73" ht="66" customHeight="1" thickBot="1">
      <c r="A2304" s="133"/>
      <c r="B2304" s="184"/>
      <c r="C2304" s="140" t="s">
        <v>6242</v>
      </c>
      <c r="D2304" s="184"/>
      <c r="E2304" s="174" t="s">
        <v>6243</v>
      </c>
      <c r="F2304" s="174"/>
      <c r="G2304" s="184"/>
      <c r="H2304" s="175" t="s">
        <v>6244</v>
      </c>
      <c r="I2304" s="175"/>
      <c r="J2304" s="184"/>
      <c r="K2304" s="175" t="s">
        <v>6245</v>
      </c>
      <c r="L2304" s="175"/>
      <c r="M2304" s="184"/>
      <c r="N2304" s="182" t="s">
        <v>6246</v>
      </c>
      <c r="O2304" s="182"/>
      <c r="P2304" s="184"/>
      <c r="Q2304" s="141" t="s">
        <v>6247</v>
      </c>
      <c r="R2304" s="184"/>
      <c r="S2304" s="173" t="s">
        <v>6248</v>
      </c>
      <c r="T2304" s="173"/>
      <c r="U2304" s="173"/>
      <c r="V2304" s="173"/>
      <c r="W2304" s="184"/>
      <c r="X2304" s="133"/>
      <c r="Y2304" s="133"/>
      <c r="AB2304" s="134" t="s">
        <v>9942</v>
      </c>
      <c r="AC2304" s="146" t="str" cm="1">
        <f t="array" ref="AC2304:AD2304">_xlfn.TEXTSPLIT(H2304,CHAR(10))</f>
        <v>社会医療法人　明生会</v>
      </c>
      <c r="AD2304" s="146" t="str">
        <v>社会医療法人明生会訪問看護ステーション　ぺると</v>
      </c>
      <c r="AE2304" s="146" t="s">
        <v>9009</v>
      </c>
      <c r="AF2304" s="134" t="s">
        <v>9010</v>
      </c>
      <c r="AG2304" s="134" t="str" cm="1">
        <f t="array" ref="AG2304">_xlfn.TEXTJOIN(",",TRUE,_xlfn._xlws.FILTER(市町村コード!$B$2:$B$186,ISNUMBER(SEARCH(市町村コード!$B$2:$B$186,K2304))))</f>
        <v>網走市</v>
      </c>
      <c r="AH2304" s="134" t="s">
        <v>6722</v>
      </c>
      <c r="AI2304" s="134" t="str">
        <f t="shared" si="70"/>
        <v xml:space="preserve">
網走市桂町４丁目７番１１号</v>
      </c>
      <c r="AJ2304" s="134" t="str">
        <f t="shared" si="71"/>
        <v>〒093－0041</v>
      </c>
      <c r="AK2304" s="134" t="s">
        <v>7495</v>
      </c>
      <c r="AO2304" s="142" t="s">
        <v>6247</v>
      </c>
      <c r="AP2304" s="134" t="str" cm="1">
        <f t="array" ref="AP2304:AV2304">_xlfn.TEXTSPLIT(AO2304,CHAR(10))</f>
        <v>( 訪看10 )第    292 号</v>
      </c>
      <c r="AQ2304" s="134" t="str">
        <v>( 訪看24 )第    684 号</v>
      </c>
      <c r="AR2304" s="134" t="str">
        <v>( 訪看25 )第    756 号</v>
      </c>
      <c r="AS2304" s="134" t="str">
        <v>( 訪看27 )第     94 号</v>
      </c>
      <c r="AT2304" s="134" t="str">
        <v>( 訪看28 )第     76 号</v>
      </c>
      <c r="AU2304" s="134" t="str">
        <v>( 訪看37 )第     12 号</v>
      </c>
      <c r="AV2304" s="134" t="str">
        <v>( 訪看40 )第    562 号</v>
      </c>
      <c r="BM2304" s="134" t="s">
        <v>15401</v>
      </c>
      <c r="BN2304" s="134" t="s">
        <v>15402</v>
      </c>
      <c r="BO2304" s="134" t="s">
        <v>15403</v>
      </c>
      <c r="BP2304" s="134" t="s">
        <v>15404</v>
      </c>
      <c r="BQ2304" s="134" t="s">
        <v>15405</v>
      </c>
      <c r="BR2304" s="134" t="s">
        <v>15406</v>
      </c>
      <c r="BS2304" s="134" t="s">
        <v>15407</v>
      </c>
    </row>
    <row r="2305" spans="1:72" ht="23.1" customHeight="1" thickBot="1">
      <c r="A2305" s="133"/>
      <c r="B2305" s="184"/>
      <c r="C2305" s="133"/>
      <c r="D2305" s="184"/>
      <c r="E2305" s="133"/>
      <c r="F2305" s="133"/>
      <c r="G2305" s="184"/>
      <c r="H2305" s="133"/>
      <c r="I2305" s="133"/>
      <c r="J2305" s="184"/>
      <c r="K2305" s="133"/>
      <c r="L2305" s="133"/>
      <c r="M2305" s="184"/>
      <c r="N2305" s="133"/>
      <c r="O2305" s="133"/>
      <c r="P2305" s="184"/>
      <c r="Q2305" s="133"/>
      <c r="R2305" s="184"/>
      <c r="S2305" s="133"/>
      <c r="T2305" s="133"/>
      <c r="U2305" s="133"/>
      <c r="V2305" s="133"/>
      <c r="W2305" s="184"/>
      <c r="X2305" s="133"/>
      <c r="Y2305" s="133"/>
      <c r="AB2305" s="134" t="s">
        <v>6911</v>
      </c>
      <c r="AC2305" s="146" t="e" cm="1">
        <f t="array" ref="AC2305">_xlfn.TEXTSPLIT(H2305,CHAR(10))</f>
        <v>#VALUE!</v>
      </c>
      <c r="AD2305" s="146"/>
      <c r="AE2305" s="146" t="e">
        <v>#VALUE!</v>
      </c>
      <c r="AG2305" s="134" t="e" cm="1" vm="1">
        <f t="array" ref="AG2305">_xlfn.TEXTJOIN(",",TRUE,_xlfn._xlws.FILTER(市町村コード!$B$2:$B$186,ISNUMBER(SEARCH(市町村コード!$B$2:$B$186,K2305))))</f>
        <v>#VALUE!</v>
      </c>
      <c r="AH2305" s="134" t="e" vm="1">
        <v>#VALUE!</v>
      </c>
      <c r="AI2305" s="134" t="str">
        <f t="shared" si="70"/>
        <v/>
      </c>
      <c r="AJ2305" s="134" t="str">
        <f t="shared" si="71"/>
        <v/>
      </c>
      <c r="AK2305" s="134" t="s">
        <v>6911</v>
      </c>
      <c r="AO2305" s="133"/>
      <c r="AP2305" s="134" t="e" cm="1">
        <f t="array" ref="AP2305">_xlfn.TEXTSPLIT(AO2305,CHAR(10))</f>
        <v>#VALUE!</v>
      </c>
      <c r="BM2305" s="134" t="e">
        <v>#VALUE!</v>
      </c>
    </row>
    <row r="2306" spans="1:72" ht="0.95" customHeight="1">
      <c r="A2306" s="133"/>
      <c r="B2306" s="183"/>
      <c r="C2306" s="183"/>
      <c r="D2306" s="183"/>
      <c r="E2306" s="183"/>
      <c r="F2306" s="183"/>
      <c r="G2306" s="183"/>
      <c r="H2306" s="183"/>
      <c r="I2306" s="183"/>
      <c r="J2306" s="183"/>
      <c r="K2306" s="183"/>
      <c r="L2306" s="183"/>
      <c r="M2306" s="183"/>
      <c r="N2306" s="183"/>
      <c r="O2306" s="183"/>
      <c r="P2306" s="183"/>
      <c r="Q2306" s="183"/>
      <c r="R2306" s="183"/>
      <c r="S2306" s="183"/>
      <c r="T2306" s="183"/>
      <c r="U2306" s="183"/>
      <c r="V2306" s="183"/>
      <c r="W2306" s="133"/>
      <c r="X2306" s="133"/>
      <c r="Y2306" s="133"/>
      <c r="AB2306" s="134" t="s">
        <v>6911</v>
      </c>
      <c r="AC2306" s="146" t="e" cm="1">
        <f t="array" ref="AC2306">_xlfn.TEXTSPLIT(H2306,CHAR(10))</f>
        <v>#VALUE!</v>
      </c>
      <c r="AD2306" s="146"/>
      <c r="AE2306" s="146" t="e">
        <v>#VALUE!</v>
      </c>
      <c r="AG2306" s="134" t="e" cm="1" vm="1">
        <f t="array" ref="AG2306">_xlfn.TEXTJOIN(",",TRUE,_xlfn._xlws.FILTER(市町村コード!$B$2:$B$186,ISNUMBER(SEARCH(市町村コード!$B$2:$B$186,K2306))))</f>
        <v>#VALUE!</v>
      </c>
      <c r="AH2306" s="134" t="e" vm="1">
        <v>#VALUE!</v>
      </c>
      <c r="AI2306" s="134" t="str">
        <f t="shared" si="70"/>
        <v/>
      </c>
      <c r="AJ2306" s="134" t="str">
        <f t="shared" si="71"/>
        <v/>
      </c>
      <c r="AK2306" s="134" t="s">
        <v>6911</v>
      </c>
      <c r="AP2306" s="134" t="e" cm="1">
        <f t="array" ref="AP2306">_xlfn.TEXTSPLIT(AO2306,CHAR(10))</f>
        <v>#VALUE!</v>
      </c>
      <c r="BM2306" s="134" t="e">
        <v>#VALUE!</v>
      </c>
    </row>
    <row r="2307" spans="1:72" ht="60" customHeight="1">
      <c r="A2307" s="133"/>
      <c r="B2307" s="133"/>
      <c r="C2307" s="133"/>
      <c r="D2307" s="133"/>
      <c r="E2307" s="133"/>
      <c r="F2307" s="133"/>
      <c r="G2307" s="133"/>
      <c r="H2307" s="133"/>
      <c r="I2307" s="133"/>
      <c r="J2307" s="133"/>
      <c r="K2307" s="133"/>
      <c r="L2307" s="133"/>
      <c r="M2307" s="133"/>
      <c r="N2307" s="133"/>
      <c r="O2307" s="133"/>
      <c r="P2307" s="133"/>
      <c r="Q2307" s="133"/>
      <c r="R2307" s="133"/>
      <c r="S2307" s="133"/>
      <c r="T2307" s="133"/>
      <c r="U2307" s="133"/>
      <c r="V2307" s="133"/>
      <c r="W2307" s="133"/>
      <c r="X2307" s="133"/>
      <c r="Y2307" s="133"/>
      <c r="AB2307" s="134" t="s">
        <v>6911</v>
      </c>
      <c r="AC2307" s="146" t="e" cm="1">
        <f t="array" ref="AC2307">_xlfn.TEXTSPLIT(H2307,CHAR(10))</f>
        <v>#VALUE!</v>
      </c>
      <c r="AD2307" s="146"/>
      <c r="AE2307" s="146" t="e">
        <v>#VALUE!</v>
      </c>
      <c r="AG2307" s="134" t="e" cm="1" vm="1">
        <f t="array" ref="AG2307">_xlfn.TEXTJOIN(",",TRUE,_xlfn._xlws.FILTER(市町村コード!$B$2:$B$186,ISNUMBER(SEARCH(市町村コード!$B$2:$B$186,K2307))))</f>
        <v>#VALUE!</v>
      </c>
      <c r="AH2307" s="134" t="e" vm="1">
        <v>#VALUE!</v>
      </c>
      <c r="AI2307" s="134" t="str">
        <f t="shared" si="70"/>
        <v/>
      </c>
      <c r="AJ2307" s="134" t="str">
        <f t="shared" si="71"/>
        <v/>
      </c>
      <c r="AK2307" s="134" t="s">
        <v>6911</v>
      </c>
      <c r="AO2307" s="133"/>
      <c r="AP2307" s="134" t="e" cm="1">
        <f t="array" ref="AP2307">_xlfn.TEXTSPLIT(AO2307,CHAR(10))</f>
        <v>#VALUE!</v>
      </c>
      <c r="BM2307" s="134" t="e">
        <v>#VALUE!</v>
      </c>
    </row>
    <row r="2308" spans="1:72" ht="12" customHeight="1">
      <c r="A2308" s="133"/>
      <c r="B2308" s="133"/>
      <c r="C2308" s="133"/>
      <c r="D2308" s="133"/>
      <c r="E2308" s="133"/>
      <c r="F2308" s="133"/>
      <c r="G2308" s="133"/>
      <c r="H2308" s="133"/>
      <c r="I2308" s="133"/>
      <c r="J2308" s="133"/>
      <c r="K2308" s="133"/>
      <c r="L2308" s="133"/>
      <c r="M2308" s="133"/>
      <c r="N2308" s="133"/>
      <c r="O2308" s="133"/>
      <c r="P2308" s="133"/>
      <c r="Q2308" s="133"/>
      <c r="R2308" s="133"/>
      <c r="S2308" s="133"/>
      <c r="T2308" s="133"/>
      <c r="U2308" s="133"/>
      <c r="V2308" s="133"/>
      <c r="W2308" s="133"/>
      <c r="X2308" s="133"/>
      <c r="Y2308" s="133"/>
      <c r="AB2308" s="134" t="s">
        <v>6911</v>
      </c>
      <c r="AC2308" s="146" t="e" cm="1">
        <f t="array" ref="AC2308">_xlfn.TEXTSPLIT(H2308,CHAR(10))</f>
        <v>#VALUE!</v>
      </c>
      <c r="AD2308" s="146"/>
      <c r="AE2308" s="146" t="e">
        <v>#VALUE!</v>
      </c>
      <c r="AG2308" s="134" t="e" cm="1" vm="1">
        <f t="array" ref="AG2308">_xlfn.TEXTJOIN(",",TRUE,_xlfn._xlws.FILTER(市町村コード!$B$2:$B$186,ISNUMBER(SEARCH(市町村コード!$B$2:$B$186,K2308))))</f>
        <v>#VALUE!</v>
      </c>
      <c r="AH2308" s="134" t="e" vm="1">
        <v>#VALUE!</v>
      </c>
      <c r="AI2308" s="134" t="str">
        <f t="shared" si="70"/>
        <v/>
      </c>
      <c r="AJ2308" s="134" t="str">
        <f t="shared" si="71"/>
        <v/>
      </c>
      <c r="AK2308" s="134" t="s">
        <v>6911</v>
      </c>
      <c r="AO2308" s="133"/>
      <c r="AP2308" s="134" t="e" cm="1">
        <f t="array" ref="AP2308">_xlfn.TEXTSPLIT(AO2308,CHAR(10))</f>
        <v>#VALUE!</v>
      </c>
      <c r="BM2308" s="134" t="e">
        <v>#VALUE!</v>
      </c>
    </row>
    <row r="2309" spans="1:72" ht="8.1" customHeight="1">
      <c r="A2309" s="133"/>
      <c r="B2309" s="133"/>
      <c r="C2309" s="133"/>
      <c r="D2309" s="133"/>
      <c r="E2309" s="133"/>
      <c r="F2309" s="133"/>
      <c r="G2309" s="133"/>
      <c r="H2309" s="133"/>
      <c r="I2309" s="178" t="s">
        <v>476</v>
      </c>
      <c r="J2309" s="178"/>
      <c r="K2309" s="178"/>
      <c r="L2309" s="133"/>
      <c r="M2309" s="133"/>
      <c r="N2309" s="133"/>
      <c r="O2309" s="133"/>
      <c r="P2309" s="133"/>
      <c r="Q2309" s="133"/>
      <c r="R2309" s="133"/>
      <c r="S2309" s="133"/>
      <c r="T2309" s="133"/>
      <c r="U2309" s="133"/>
      <c r="V2309" s="133"/>
      <c r="W2309" s="133"/>
      <c r="X2309" s="133"/>
      <c r="Y2309" s="133"/>
      <c r="AB2309" s="134" t="s">
        <v>6911</v>
      </c>
      <c r="AC2309" s="146" t="e" cm="1">
        <f t="array" ref="AC2309">_xlfn.TEXTSPLIT(H2309,CHAR(10))</f>
        <v>#VALUE!</v>
      </c>
      <c r="AD2309" s="146"/>
      <c r="AE2309" s="146" t="e">
        <v>#VALUE!</v>
      </c>
      <c r="AG2309" s="134" t="e" cm="1" vm="1">
        <f t="array" ref="AG2309">_xlfn.TEXTJOIN(",",TRUE,_xlfn._xlws.FILTER(市町村コード!$B$2:$B$186,ISNUMBER(SEARCH(市町村コード!$B$2:$B$186,K2309))))</f>
        <v>#VALUE!</v>
      </c>
      <c r="AH2309" s="134" t="e" vm="1">
        <v>#VALUE!</v>
      </c>
      <c r="AI2309" s="134" t="str">
        <f t="shared" si="70"/>
        <v/>
      </c>
      <c r="AJ2309" s="134" t="str">
        <f t="shared" si="71"/>
        <v/>
      </c>
      <c r="AK2309" s="134" t="s">
        <v>6911</v>
      </c>
      <c r="AO2309" s="133"/>
      <c r="AP2309" s="134" t="e" cm="1">
        <f t="array" ref="AP2309">_xlfn.TEXTSPLIT(AO2309,CHAR(10))</f>
        <v>#VALUE!</v>
      </c>
      <c r="BM2309" s="134" t="e">
        <v>#VALUE!</v>
      </c>
    </row>
    <row r="2310" spans="1:72" ht="12" customHeight="1">
      <c r="A2310" s="133"/>
      <c r="B2310" s="179"/>
      <c r="C2310" s="179"/>
      <c r="D2310" s="179"/>
      <c r="E2310" s="179"/>
      <c r="F2310" s="133"/>
      <c r="G2310" s="133"/>
      <c r="H2310" s="133"/>
      <c r="I2310" s="178"/>
      <c r="J2310" s="178"/>
      <c r="K2310" s="178"/>
      <c r="L2310" s="133"/>
      <c r="M2310" s="133"/>
      <c r="N2310" s="133"/>
      <c r="O2310" s="133"/>
      <c r="P2310" s="133"/>
      <c r="Q2310" s="133"/>
      <c r="R2310" s="133"/>
      <c r="S2310" s="133"/>
      <c r="T2310" s="133"/>
      <c r="U2310" s="133"/>
      <c r="V2310" s="133"/>
      <c r="W2310" s="133"/>
      <c r="X2310" s="133"/>
      <c r="Y2310" s="133"/>
      <c r="AB2310" s="134" t="s">
        <v>6911</v>
      </c>
      <c r="AC2310" s="146" t="e" cm="1">
        <f t="array" ref="AC2310">_xlfn.TEXTSPLIT(H2310,CHAR(10))</f>
        <v>#VALUE!</v>
      </c>
      <c r="AD2310" s="146"/>
      <c r="AE2310" s="146" t="e">
        <v>#VALUE!</v>
      </c>
      <c r="AG2310" s="134" t="e" cm="1" vm="1">
        <f t="array" ref="AG2310">_xlfn.TEXTJOIN(",",TRUE,_xlfn._xlws.FILTER(市町村コード!$B$2:$B$186,ISNUMBER(SEARCH(市町村コード!$B$2:$B$186,K2310))))</f>
        <v>#VALUE!</v>
      </c>
      <c r="AH2310" s="134" t="e" vm="1">
        <v>#VALUE!</v>
      </c>
      <c r="AI2310" s="134" t="str">
        <f t="shared" si="70"/>
        <v/>
      </c>
      <c r="AJ2310" s="134" t="str">
        <f t="shared" si="71"/>
        <v/>
      </c>
      <c r="AK2310" s="134" t="s">
        <v>6911</v>
      </c>
      <c r="AO2310" s="133"/>
      <c r="AP2310" s="134" t="e" cm="1">
        <f t="array" ref="AP2310">_xlfn.TEXTSPLIT(AO2310,CHAR(10))</f>
        <v>#VALUE!</v>
      </c>
      <c r="BM2310" s="134" t="e">
        <v>#VALUE!</v>
      </c>
    </row>
    <row r="2311" spans="1:72" ht="14.1" customHeight="1">
      <c r="A2311" s="133"/>
      <c r="B2311" s="133"/>
      <c r="C2311" s="180" t="s">
        <v>477</v>
      </c>
      <c r="D2311" s="180"/>
      <c r="E2311" s="180"/>
      <c r="F2311" s="180"/>
      <c r="G2311" s="180"/>
      <c r="H2311" s="180"/>
      <c r="I2311" s="180"/>
      <c r="J2311" s="180"/>
      <c r="K2311" s="180"/>
      <c r="L2311" s="133"/>
      <c r="M2311" s="133"/>
      <c r="N2311" s="133"/>
      <c r="O2311" s="181" t="s">
        <v>478</v>
      </c>
      <c r="P2311" s="181"/>
      <c r="Q2311" s="181"/>
      <c r="R2311" s="181"/>
      <c r="S2311" s="181"/>
      <c r="T2311" s="135" t="s">
        <v>1509</v>
      </c>
      <c r="U2311" s="136" t="s">
        <v>480</v>
      </c>
      <c r="V2311" s="133"/>
      <c r="W2311" s="133"/>
      <c r="X2311" s="133"/>
      <c r="Y2311" s="133"/>
      <c r="AB2311" s="134" t="s">
        <v>6911</v>
      </c>
      <c r="AC2311" s="146" t="e" cm="1">
        <f t="array" ref="AC2311">_xlfn.TEXTSPLIT(H2311,CHAR(10))</f>
        <v>#VALUE!</v>
      </c>
      <c r="AD2311" s="146"/>
      <c r="AE2311" s="146" t="e">
        <v>#VALUE!</v>
      </c>
      <c r="AG2311" s="134" t="e" cm="1" vm="1">
        <f t="array" ref="AG2311">_xlfn.TEXTJOIN(",",TRUE,_xlfn._xlws.FILTER(市町村コード!$B$2:$B$186,ISNUMBER(SEARCH(市町村コード!$B$2:$B$186,K2311))))</f>
        <v>#VALUE!</v>
      </c>
      <c r="AH2311" s="134" t="e" vm="1">
        <v>#VALUE!</v>
      </c>
      <c r="AI2311" s="134" t="str">
        <f t="shared" si="70"/>
        <v/>
      </c>
      <c r="AJ2311" s="134" t="str">
        <f t="shared" si="71"/>
        <v/>
      </c>
      <c r="AK2311" s="134" t="s">
        <v>6911</v>
      </c>
      <c r="AP2311" s="134" t="e" cm="1">
        <f t="array" ref="AP2311">_xlfn.TEXTSPLIT(AO2311,CHAR(10))</f>
        <v>#VALUE!</v>
      </c>
      <c r="BM2311" s="134" t="e">
        <v>#VALUE!</v>
      </c>
    </row>
    <row r="2312" spans="1:72" ht="0.95" customHeight="1" thickBot="1">
      <c r="A2312" s="133"/>
      <c r="B2312" s="133"/>
      <c r="C2312" s="133"/>
      <c r="D2312" s="133"/>
      <c r="E2312" s="133"/>
      <c r="F2312" s="133"/>
      <c r="G2312" s="133"/>
      <c r="H2312" s="133"/>
      <c r="I2312" s="133"/>
      <c r="J2312" s="133"/>
      <c r="K2312" s="133"/>
      <c r="L2312" s="133"/>
      <c r="M2312" s="133"/>
      <c r="N2312" s="133"/>
      <c r="O2312" s="133"/>
      <c r="P2312" s="133"/>
      <c r="Q2312" s="133"/>
      <c r="R2312" s="133"/>
      <c r="S2312" s="133"/>
      <c r="T2312" s="133"/>
      <c r="U2312" s="133"/>
      <c r="V2312" s="133"/>
      <c r="W2312" s="133"/>
      <c r="X2312" s="133"/>
      <c r="Y2312" s="133"/>
      <c r="AB2312" s="134" t="s">
        <v>6911</v>
      </c>
      <c r="AC2312" s="146" t="e" cm="1">
        <f t="array" ref="AC2312">_xlfn.TEXTSPLIT(H2312,CHAR(10))</f>
        <v>#VALUE!</v>
      </c>
      <c r="AD2312" s="146"/>
      <c r="AE2312" s="146" t="e">
        <v>#VALUE!</v>
      </c>
      <c r="AG2312" s="134" t="e" cm="1" vm="1">
        <f t="array" ref="AG2312">_xlfn.TEXTJOIN(",",TRUE,_xlfn._xlws.FILTER(市町村コード!$B$2:$B$186,ISNUMBER(SEARCH(市町村コード!$B$2:$B$186,K2312))))</f>
        <v>#VALUE!</v>
      </c>
      <c r="AH2312" s="134" t="e" vm="1">
        <v>#VALUE!</v>
      </c>
      <c r="AI2312" s="134" t="str">
        <f t="shared" si="70"/>
        <v/>
      </c>
      <c r="AJ2312" s="134" t="str">
        <f t="shared" si="71"/>
        <v/>
      </c>
      <c r="AK2312" s="134" t="s">
        <v>6911</v>
      </c>
      <c r="AO2312" s="133"/>
      <c r="AP2312" s="134" t="e" cm="1">
        <f t="array" ref="AP2312">_xlfn.TEXTSPLIT(AO2312,CHAR(10))</f>
        <v>#VALUE!</v>
      </c>
      <c r="BM2312" s="134" t="e">
        <v>#VALUE!</v>
      </c>
    </row>
    <row r="2313" spans="1:72" ht="0.95" customHeight="1">
      <c r="A2313" s="133"/>
      <c r="B2313" s="176"/>
      <c r="C2313" s="176"/>
      <c r="D2313" s="176"/>
      <c r="E2313" s="176"/>
      <c r="F2313" s="176"/>
      <c r="G2313" s="176"/>
      <c r="H2313" s="176"/>
      <c r="I2313" s="176"/>
      <c r="J2313" s="176"/>
      <c r="K2313" s="176"/>
      <c r="L2313" s="176"/>
      <c r="M2313" s="176"/>
      <c r="N2313" s="176"/>
      <c r="O2313" s="176"/>
      <c r="P2313" s="176"/>
      <c r="Q2313" s="176"/>
      <c r="R2313" s="176"/>
      <c r="S2313" s="176"/>
      <c r="T2313" s="176"/>
      <c r="U2313" s="176"/>
      <c r="V2313" s="176"/>
      <c r="W2313" s="176"/>
      <c r="X2313" s="133"/>
      <c r="Y2313" s="133"/>
      <c r="AB2313" s="134" t="s">
        <v>6911</v>
      </c>
      <c r="AC2313" s="146" t="e" cm="1">
        <f t="array" ref="AC2313">_xlfn.TEXTSPLIT(H2313,CHAR(10))</f>
        <v>#VALUE!</v>
      </c>
      <c r="AD2313" s="146"/>
      <c r="AE2313" s="146" t="e">
        <v>#VALUE!</v>
      </c>
      <c r="AG2313" s="134" t="e" cm="1" vm="1">
        <f t="array" ref="AG2313">_xlfn.TEXTJOIN(",",TRUE,_xlfn._xlws.FILTER(市町村コード!$B$2:$B$186,ISNUMBER(SEARCH(市町村コード!$B$2:$B$186,K2313))))</f>
        <v>#VALUE!</v>
      </c>
      <c r="AH2313" s="134" t="e" vm="1">
        <v>#VALUE!</v>
      </c>
      <c r="AI2313" s="134" t="str">
        <f t="shared" ref="AI2313:AI2376" si="72">MID(K2313,10,300)</f>
        <v/>
      </c>
      <c r="AJ2313" s="134" t="str">
        <f t="shared" ref="AJ2313:AJ2376" si="73">LEFT(K2313,9)</f>
        <v/>
      </c>
      <c r="AK2313" s="134" t="s">
        <v>6911</v>
      </c>
      <c r="AP2313" s="134" t="e" cm="1">
        <f t="array" ref="AP2313">_xlfn.TEXTSPLIT(AO2313,CHAR(10))</f>
        <v>#VALUE!</v>
      </c>
      <c r="BM2313" s="134" t="e">
        <v>#VALUE!</v>
      </c>
    </row>
    <row r="2314" spans="1:72" ht="15.95" customHeight="1" thickBot="1">
      <c r="A2314" s="133"/>
      <c r="B2314" s="137"/>
      <c r="C2314" s="138" t="s">
        <v>481</v>
      </c>
      <c r="D2314" s="137"/>
      <c r="E2314" s="177" t="s">
        <v>482</v>
      </c>
      <c r="F2314" s="177"/>
      <c r="G2314" s="137"/>
      <c r="H2314" s="177" t="s">
        <v>483</v>
      </c>
      <c r="I2314" s="177"/>
      <c r="J2314" s="137"/>
      <c r="K2314" s="177" t="s">
        <v>484</v>
      </c>
      <c r="L2314" s="177"/>
      <c r="M2314" s="137"/>
      <c r="N2314" s="177" t="s">
        <v>485</v>
      </c>
      <c r="O2314" s="177"/>
      <c r="P2314" s="137"/>
      <c r="Q2314" s="139" t="s">
        <v>486</v>
      </c>
      <c r="R2314" s="137"/>
      <c r="S2314" s="177" t="s">
        <v>487</v>
      </c>
      <c r="T2314" s="177"/>
      <c r="U2314" s="177"/>
      <c r="V2314" s="177"/>
      <c r="W2314" s="137"/>
      <c r="X2314" s="133"/>
      <c r="Y2314" s="133"/>
      <c r="AB2314" s="134" t="s">
        <v>482</v>
      </c>
      <c r="AC2314" s="146" t="str" cm="1">
        <f t="array" ref="AC2314">_xlfn.TEXTSPLIT(H2314,CHAR(10))</f>
        <v>事業者名/事業所名</v>
      </c>
      <c r="AD2314" s="146"/>
      <c r="AE2314" s="146" t="s">
        <v>483</v>
      </c>
      <c r="AG2314" s="134" t="e" cm="1" vm="1">
        <f t="array" ref="AG2314">_xlfn.TEXTJOIN(",",TRUE,_xlfn._xlws.FILTER(市町村コード!$B$2:$B$186,ISNUMBER(SEARCH(市町村コード!$B$2:$B$186,K2314))))</f>
        <v>#VALUE!</v>
      </c>
      <c r="AH2314" s="134" t="e" vm="1">
        <v>#VALUE!</v>
      </c>
      <c r="AI2314" s="134" t="str">
        <f t="shared" si="72"/>
        <v/>
      </c>
      <c r="AJ2314" s="134" t="str">
        <f t="shared" si="73"/>
        <v>事業所所在地</v>
      </c>
      <c r="AK2314" s="134" t="s">
        <v>484</v>
      </c>
      <c r="AO2314" s="139" t="s">
        <v>486</v>
      </c>
      <c r="AP2314" s="134" t="str" cm="1">
        <f t="array" ref="AP2314">_xlfn.TEXTSPLIT(AO2314,CHAR(10))</f>
        <v>受理番号</v>
      </c>
      <c r="BM2314" s="134" t="s">
        <v>486</v>
      </c>
    </row>
    <row r="2315" spans="1:72" ht="93" customHeight="1" thickBot="1">
      <c r="A2315" s="133"/>
      <c r="B2315" s="184"/>
      <c r="C2315" s="140" t="s">
        <v>6249</v>
      </c>
      <c r="D2315" s="184"/>
      <c r="E2315" s="174" t="s">
        <v>6250</v>
      </c>
      <c r="F2315" s="174"/>
      <c r="G2315" s="184"/>
      <c r="H2315" s="175" t="s">
        <v>6251</v>
      </c>
      <c r="I2315" s="175"/>
      <c r="J2315" s="184"/>
      <c r="K2315" s="175" t="s">
        <v>6252</v>
      </c>
      <c r="L2315" s="175"/>
      <c r="M2315" s="184"/>
      <c r="N2315" s="182" t="s">
        <v>6253</v>
      </c>
      <c r="O2315" s="182"/>
      <c r="P2315" s="184"/>
      <c r="Q2315" s="141" t="s">
        <v>6254</v>
      </c>
      <c r="R2315" s="184"/>
      <c r="S2315" s="173" t="s">
        <v>6255</v>
      </c>
      <c r="T2315" s="173"/>
      <c r="U2315" s="173"/>
      <c r="V2315" s="173"/>
      <c r="W2315" s="184"/>
      <c r="X2315" s="133"/>
      <c r="Y2315" s="133"/>
      <c r="AB2315" s="134" t="s">
        <v>9943</v>
      </c>
      <c r="AC2315" s="146" t="str" cm="1">
        <f t="array" ref="AC2315:AD2315">_xlfn.TEXTSPLIT(H2315,CHAR(10))</f>
        <v>日本赤十字社</v>
      </c>
      <c r="AD2315" s="146" t="str">
        <v>小清水赤十字訪問看護ステーション</v>
      </c>
      <c r="AE2315" s="146" t="s">
        <v>8626</v>
      </c>
      <c r="AF2315" s="134" t="s">
        <v>9011</v>
      </c>
      <c r="AG2315" s="134" t="str" cm="1">
        <f t="array" ref="AG2315">_xlfn.TEXTJOIN(",",TRUE,_xlfn._xlws.FILTER(市町村コード!$B$2:$B$186,ISNUMBER(SEARCH(市町村コード!$B$2:$B$186,K2315))))</f>
        <v>小清水町,清水町</v>
      </c>
      <c r="AH2315" s="134" t="s">
        <v>6904</v>
      </c>
      <c r="AI2315" s="134" t="str">
        <f t="shared" si="72"/>
        <v xml:space="preserve">
斜里郡小清水町南町２丁目３番３号</v>
      </c>
      <c r="AJ2315" s="134" t="str">
        <f t="shared" si="73"/>
        <v>〒099－3600</v>
      </c>
      <c r="AK2315" s="134" t="s">
        <v>7496</v>
      </c>
      <c r="AO2315" s="142" t="s">
        <v>6254</v>
      </c>
      <c r="AP2315" s="134" t="str" cm="1">
        <f t="array" ref="AP2315:AW2315">_xlfn.TEXTSPLIT(AO2315,CHAR(10))</f>
        <v>( 訪看10 )第    254 号</v>
      </c>
      <c r="AQ2315" s="134" t="str">
        <v>( 訪看23 )第    505 号</v>
      </c>
      <c r="AR2315" s="134" t="str">
        <v>( 訪看25 )第    256 号</v>
      </c>
      <c r="AS2315" s="134" t="str">
        <v>( 訪看32 )第     70 号</v>
      </c>
      <c r="AT2315" s="134" t="str">
        <v>( 訪看34 )第    311 号</v>
      </c>
      <c r="AU2315" s="134" t="str">
        <v>( 訪ベⅠ１ )第    425 号</v>
      </c>
      <c r="AV2315" s="134" t="str">
        <v>( 訪ベⅠ１注 )第    250 号</v>
      </c>
      <c r="AW2315" s="134" t="str">
        <v>( 訪看40 )第    206 号</v>
      </c>
      <c r="BM2315" s="134" t="s">
        <v>15408</v>
      </c>
      <c r="BN2315" s="134" t="s">
        <v>15409</v>
      </c>
      <c r="BO2315" s="134" t="s">
        <v>15410</v>
      </c>
      <c r="BP2315" s="134" t="s">
        <v>15411</v>
      </c>
      <c r="BQ2315" s="134" t="s">
        <v>15412</v>
      </c>
      <c r="BR2315" s="134" t="s">
        <v>15413</v>
      </c>
      <c r="BS2315" s="134" t="s">
        <v>15414</v>
      </c>
      <c r="BT2315" s="134" t="s">
        <v>15415</v>
      </c>
    </row>
    <row r="2316" spans="1:72" ht="84" customHeight="1" thickBot="1">
      <c r="A2316" s="133"/>
      <c r="B2316" s="184"/>
      <c r="C2316" s="140" t="s">
        <v>6256</v>
      </c>
      <c r="D2316" s="184"/>
      <c r="E2316" s="174" t="s">
        <v>6257</v>
      </c>
      <c r="F2316" s="174"/>
      <c r="G2316" s="184"/>
      <c r="H2316" s="175" t="s">
        <v>6258</v>
      </c>
      <c r="I2316" s="175"/>
      <c r="J2316" s="184"/>
      <c r="K2316" s="175" t="s">
        <v>6259</v>
      </c>
      <c r="L2316" s="175"/>
      <c r="M2316" s="184"/>
      <c r="N2316" s="182" t="s">
        <v>6260</v>
      </c>
      <c r="O2316" s="182"/>
      <c r="P2316" s="184"/>
      <c r="Q2316" s="141" t="s">
        <v>6261</v>
      </c>
      <c r="R2316" s="184"/>
      <c r="S2316" s="173" t="s">
        <v>6262</v>
      </c>
      <c r="T2316" s="173"/>
      <c r="U2316" s="173"/>
      <c r="V2316" s="173"/>
      <c r="W2316" s="184"/>
      <c r="X2316" s="133"/>
      <c r="Y2316" s="133"/>
      <c r="AB2316" s="134" t="s">
        <v>9944</v>
      </c>
      <c r="AC2316" s="146" t="str" cm="1">
        <f t="array" ref="AC2316:AD2316">_xlfn.TEXTSPLIT(H2316,CHAR(10))</f>
        <v>北海道厚生農業協同組合連合会</v>
      </c>
      <c r="AD2316" s="146" t="str">
        <v>ＪＡ北海道厚生連網走厚生訪問看護ステーションあすなろ</v>
      </c>
      <c r="AE2316" s="146" t="s">
        <v>8620</v>
      </c>
      <c r="AF2316" s="134" t="s">
        <v>9012</v>
      </c>
      <c r="AG2316" s="134" t="str" cm="1">
        <f t="array" ref="AG2316">_xlfn.TEXTJOIN(",",TRUE,_xlfn._xlws.FILTER(市町村コード!$B$2:$B$186,ISNUMBER(SEARCH(市町村コード!$B$2:$B$186,K2316))))</f>
        <v>網走市</v>
      </c>
      <c r="AH2316" s="134" t="s">
        <v>6722</v>
      </c>
      <c r="AI2316" s="134" t="str">
        <f t="shared" si="72"/>
        <v xml:space="preserve">
網走市北六条西１丁目９番地</v>
      </c>
      <c r="AJ2316" s="134" t="str">
        <f t="shared" si="73"/>
        <v>〒093－0076</v>
      </c>
      <c r="AK2316" s="134" t="s">
        <v>7497</v>
      </c>
      <c r="AO2316" s="142" t="s">
        <v>6261</v>
      </c>
      <c r="AP2316" s="134" t="str" cm="1">
        <f t="array" ref="AP2316:AV2316">_xlfn.TEXTSPLIT(AO2316,CHAR(10))</f>
        <v>( 訪看10 )第    538 号</v>
      </c>
      <c r="AQ2316" s="134" t="str">
        <v>( 訪看23 )第    166 号</v>
      </c>
      <c r="AR2316" s="134" t="str">
        <v>( 訪看25 )第    147 号</v>
      </c>
      <c r="AS2316" s="134" t="str">
        <v>( 訪看34 )第    265 号</v>
      </c>
      <c r="AT2316" s="134" t="str">
        <v>( 訪ベⅠ１ )第    229 号</v>
      </c>
      <c r="AU2316" s="134" t="str">
        <v>( 訪ベⅠ１注 )第    370 号</v>
      </c>
      <c r="AV2316" s="134" t="str">
        <v>( 訪看40 )第     87 号</v>
      </c>
      <c r="BM2316" s="134" t="s">
        <v>15416</v>
      </c>
      <c r="BN2316" s="134" t="s">
        <v>15417</v>
      </c>
      <c r="BO2316" s="134" t="s">
        <v>15418</v>
      </c>
      <c r="BP2316" s="134" t="s">
        <v>15419</v>
      </c>
      <c r="BQ2316" s="134" t="s">
        <v>15420</v>
      </c>
      <c r="BR2316" s="134" t="s">
        <v>15421</v>
      </c>
      <c r="BS2316" s="134" t="s">
        <v>15422</v>
      </c>
    </row>
    <row r="2317" spans="1:72" ht="84" customHeight="1" thickBot="1">
      <c r="A2317" s="133"/>
      <c r="B2317" s="184"/>
      <c r="C2317" s="140" t="s">
        <v>6263</v>
      </c>
      <c r="D2317" s="184"/>
      <c r="E2317" s="174" t="s">
        <v>6264</v>
      </c>
      <c r="F2317" s="174"/>
      <c r="G2317" s="184"/>
      <c r="H2317" s="175" t="s">
        <v>6265</v>
      </c>
      <c r="I2317" s="175"/>
      <c r="J2317" s="184"/>
      <c r="K2317" s="175" t="s">
        <v>6266</v>
      </c>
      <c r="L2317" s="175"/>
      <c r="M2317" s="184"/>
      <c r="N2317" s="182" t="s">
        <v>6267</v>
      </c>
      <c r="O2317" s="182"/>
      <c r="P2317" s="184"/>
      <c r="Q2317" s="141" t="s">
        <v>6268</v>
      </c>
      <c r="R2317" s="184"/>
      <c r="S2317" s="173" t="s">
        <v>6269</v>
      </c>
      <c r="T2317" s="173"/>
      <c r="U2317" s="173"/>
      <c r="V2317" s="173"/>
      <c r="W2317" s="184"/>
      <c r="X2317" s="133"/>
      <c r="Y2317" s="133"/>
      <c r="AB2317" s="134" t="s">
        <v>9945</v>
      </c>
      <c r="AC2317" s="146" t="str" cm="1">
        <f t="array" ref="AC2317:AD2317">_xlfn.TEXTSPLIT(H2317,CHAR(10))</f>
        <v>医療法人讃生会</v>
      </c>
      <c r="AD2317" s="146" t="str">
        <v>医療法人讃生会訪問看護ステーションしおみ</v>
      </c>
      <c r="AE2317" s="146" t="s">
        <v>9013</v>
      </c>
      <c r="AF2317" s="134" t="s">
        <v>9014</v>
      </c>
      <c r="AG2317" s="134" t="str" cm="1">
        <f t="array" ref="AG2317">_xlfn.TEXTJOIN(",",TRUE,_xlfn._xlws.FILTER(市町村コード!$B$2:$B$186,ISNUMBER(SEARCH(市町村コード!$B$2:$B$186,K2317))))</f>
        <v>網走市</v>
      </c>
      <c r="AH2317" s="134" t="s">
        <v>6722</v>
      </c>
      <c r="AI2317" s="134" t="str">
        <f t="shared" si="72"/>
        <v xml:space="preserve">
網走市潮見１５７番地５</v>
      </c>
      <c r="AJ2317" s="134" t="str">
        <f t="shared" si="73"/>
        <v>〒093－0042</v>
      </c>
      <c r="AK2317" s="134" t="s">
        <v>7498</v>
      </c>
      <c r="AO2317" s="142" t="s">
        <v>6268</v>
      </c>
      <c r="AP2317" s="134" t="str" cm="1">
        <f t="array" ref="AP2317:AV2317">_xlfn.TEXTSPLIT(AO2317,CHAR(10))</f>
        <v>( 訪看23 )第   1011 号</v>
      </c>
      <c r="AQ2317" s="134" t="str">
        <v>( 訪看25 )第    251 号</v>
      </c>
      <c r="AR2317" s="134" t="str">
        <v>( 訪看34 )第    326 号</v>
      </c>
      <c r="AS2317" s="134" t="str">
        <v>( 訪ベⅠ１ )第    230 号</v>
      </c>
      <c r="AT2317" s="134" t="str">
        <v>( 訪ベⅠ１注 )第     70 号</v>
      </c>
      <c r="AU2317" s="134" t="str">
        <v>( 訪看40 )第    649 号</v>
      </c>
      <c r="AV2317" s="134" t="str">
        <v>( 訪看41 )第    435 号</v>
      </c>
      <c r="BM2317" s="134" t="s">
        <v>15423</v>
      </c>
      <c r="BN2317" s="134" t="s">
        <v>15424</v>
      </c>
      <c r="BO2317" s="134" t="s">
        <v>15425</v>
      </c>
      <c r="BP2317" s="134" t="s">
        <v>15426</v>
      </c>
      <c r="BQ2317" s="134" t="s">
        <v>15427</v>
      </c>
      <c r="BR2317" s="134" t="s">
        <v>15428</v>
      </c>
      <c r="BS2317" s="134" t="s">
        <v>15429</v>
      </c>
    </row>
    <row r="2318" spans="1:72" ht="102" customHeight="1" thickBot="1">
      <c r="A2318" s="133"/>
      <c r="B2318" s="184"/>
      <c r="C2318" s="140" t="s">
        <v>6270</v>
      </c>
      <c r="D2318" s="184"/>
      <c r="E2318" s="174" t="s">
        <v>6271</v>
      </c>
      <c r="F2318" s="174"/>
      <c r="G2318" s="184"/>
      <c r="H2318" s="175" t="s">
        <v>6272</v>
      </c>
      <c r="I2318" s="175"/>
      <c r="J2318" s="184"/>
      <c r="K2318" s="175" t="s">
        <v>6273</v>
      </c>
      <c r="L2318" s="175"/>
      <c r="M2318" s="184"/>
      <c r="N2318" s="182" t="s">
        <v>6274</v>
      </c>
      <c r="O2318" s="182"/>
      <c r="P2318" s="184"/>
      <c r="Q2318" s="141" t="s">
        <v>6275</v>
      </c>
      <c r="R2318" s="184"/>
      <c r="S2318" s="173" t="s">
        <v>6276</v>
      </c>
      <c r="T2318" s="173"/>
      <c r="U2318" s="173"/>
      <c r="V2318" s="173"/>
      <c r="W2318" s="184"/>
      <c r="X2318" s="133"/>
      <c r="Y2318" s="133"/>
      <c r="AB2318" s="134" t="s">
        <v>9946</v>
      </c>
      <c r="AC2318" s="146" t="str" cm="1">
        <f t="array" ref="AC2318:AD2318">_xlfn.TEXTSPLIT(H2318,CHAR(10))</f>
        <v>北海道厚生農業協同組合連合会</v>
      </c>
      <c r="AD2318" s="146" t="str">
        <v>遠軽地域訪問看護ステーションにじ</v>
      </c>
      <c r="AE2318" s="146" t="s">
        <v>8620</v>
      </c>
      <c r="AF2318" s="134" t="s">
        <v>9015</v>
      </c>
      <c r="AG2318" s="134" t="str" cm="1">
        <f t="array" ref="AG2318">_xlfn.TEXTJOIN(",",TRUE,_xlfn._xlws.FILTER(市町村コード!$B$2:$B$186,ISNUMBER(SEARCH(市町村コード!$B$2:$B$186,K2318))))</f>
        <v>遠軽町</v>
      </c>
      <c r="AH2318" s="134" t="s">
        <v>6842</v>
      </c>
      <c r="AI2318" s="134" t="str">
        <f t="shared" si="72"/>
        <v xml:space="preserve">
紋別郡遠軽町大通北３丁目１番５号</v>
      </c>
      <c r="AJ2318" s="134" t="str">
        <f t="shared" si="73"/>
        <v>〒099－0404</v>
      </c>
      <c r="AK2318" s="134" t="s">
        <v>7499</v>
      </c>
      <c r="AO2318" s="142" t="s">
        <v>6275</v>
      </c>
      <c r="AP2318" s="134" t="str" cm="1">
        <f t="array" ref="AP2318:AW2318">_xlfn.TEXTSPLIT(AO2318,CHAR(10))</f>
        <v>( 訪看10 )第    166 号</v>
      </c>
      <c r="AQ2318" s="134" t="str">
        <v>( 訪看23 )第    521 号</v>
      </c>
      <c r="AR2318" s="134" t="str">
        <v>( 訪看25 )第    326 号</v>
      </c>
      <c r="AS2318" s="134" t="str">
        <v>( 訪看機３ )第     25 号</v>
      </c>
      <c r="AT2318" s="134" t="str">
        <v>( 訪看34 )第    266 号</v>
      </c>
      <c r="AU2318" s="134" t="str">
        <v>( 訪ベⅠ１ )第    231 号</v>
      </c>
      <c r="AV2318" s="134" t="str">
        <v>( 訪ベⅠ１注 )第    369 号</v>
      </c>
      <c r="AW2318" s="134" t="str">
        <v>( 訪看40 )第     88 号</v>
      </c>
      <c r="BM2318" s="134" t="s">
        <v>15430</v>
      </c>
      <c r="BN2318" s="134" t="s">
        <v>15431</v>
      </c>
      <c r="BO2318" s="134" t="s">
        <v>15432</v>
      </c>
      <c r="BP2318" s="134" t="s">
        <v>15433</v>
      </c>
      <c r="BQ2318" s="134" t="s">
        <v>15434</v>
      </c>
      <c r="BR2318" s="134" t="s">
        <v>15435</v>
      </c>
      <c r="BS2318" s="134" t="s">
        <v>15436</v>
      </c>
      <c r="BT2318" s="134" t="s">
        <v>15437</v>
      </c>
    </row>
    <row r="2319" spans="1:72" ht="93" customHeight="1" thickBot="1">
      <c r="A2319" s="133"/>
      <c r="B2319" s="184"/>
      <c r="C2319" s="140" t="s">
        <v>6277</v>
      </c>
      <c r="D2319" s="184"/>
      <c r="E2319" s="174" t="s">
        <v>6278</v>
      </c>
      <c r="F2319" s="174"/>
      <c r="G2319" s="184"/>
      <c r="H2319" s="175" t="s">
        <v>6279</v>
      </c>
      <c r="I2319" s="175"/>
      <c r="J2319" s="184"/>
      <c r="K2319" s="175" t="s">
        <v>6280</v>
      </c>
      <c r="L2319" s="175"/>
      <c r="M2319" s="184"/>
      <c r="N2319" s="182" t="s">
        <v>6281</v>
      </c>
      <c r="O2319" s="182"/>
      <c r="P2319" s="184"/>
      <c r="Q2319" s="141" t="s">
        <v>6282</v>
      </c>
      <c r="R2319" s="184"/>
      <c r="S2319" s="173" t="s">
        <v>6283</v>
      </c>
      <c r="T2319" s="173"/>
      <c r="U2319" s="173"/>
      <c r="V2319" s="173"/>
      <c r="W2319" s="184"/>
      <c r="X2319" s="133"/>
      <c r="Y2319" s="133"/>
      <c r="AB2319" s="134" t="s">
        <v>9947</v>
      </c>
      <c r="AC2319" s="146" t="str" cm="1">
        <f t="array" ref="AC2319:AD2319">_xlfn.TEXTSPLIT(H2319,CHAR(10))</f>
        <v>株式会社ＣＯＮＮＥＣＴ</v>
      </c>
      <c r="AD2319" s="146" t="str">
        <v>訪問看護ステーション　ＣＯＮＮＥＣＴ</v>
      </c>
      <c r="AE2319" s="146" t="s">
        <v>9016</v>
      </c>
      <c r="AF2319" s="134" t="s">
        <v>9017</v>
      </c>
      <c r="AG2319" s="134" t="str" cm="1">
        <f t="array" ref="AG2319">_xlfn.TEXTJOIN(",",TRUE,_xlfn._xlws.FILTER(市町村コード!$B$2:$B$186,ISNUMBER(SEARCH(市町村コード!$B$2:$B$186,K2319))))</f>
        <v>遠軽町</v>
      </c>
      <c r="AH2319" s="134" t="s">
        <v>6842</v>
      </c>
      <c r="AI2319" s="134" t="str">
        <f t="shared" si="72"/>
        <v xml:space="preserve">
紋別郡遠軽町大通南１丁目１０番地１３井上貸店舗左側１階</v>
      </c>
      <c r="AJ2319" s="134" t="str">
        <f t="shared" si="73"/>
        <v>〒099－0416</v>
      </c>
      <c r="AK2319" s="134" t="s">
        <v>7500</v>
      </c>
      <c r="AO2319" s="142" t="s">
        <v>6282</v>
      </c>
      <c r="AP2319" s="134" t="str" cm="1">
        <f t="array" ref="AP2319:AW2319">_xlfn.TEXTSPLIT(AO2319,CHAR(10))</f>
        <v>( 訪看10 )第    769 号</v>
      </c>
      <c r="AQ2319" s="134" t="str">
        <v>( 訪看23 )第    931 号</v>
      </c>
      <c r="AR2319" s="134" t="str">
        <v>( 訪看25 )第   1002 号</v>
      </c>
      <c r="AS2319" s="134" t="str">
        <v>( 訪看27 )第    450 号</v>
      </c>
      <c r="AT2319" s="134" t="str">
        <v>( 訪看28 )第    296 号</v>
      </c>
      <c r="AU2319" s="134" t="str">
        <v>( 訪ベⅠ１ )第    232 号</v>
      </c>
      <c r="AV2319" s="134" t="str">
        <v>( 訪ベⅠ１注 )第     38 号</v>
      </c>
      <c r="AW2319" s="134" t="str">
        <v>( 訪看40 )第    189 号</v>
      </c>
      <c r="BM2319" s="134" t="s">
        <v>15438</v>
      </c>
      <c r="BN2319" s="134" t="s">
        <v>15439</v>
      </c>
      <c r="BO2319" s="134" t="s">
        <v>15440</v>
      </c>
      <c r="BP2319" s="134" t="s">
        <v>15441</v>
      </c>
      <c r="BQ2319" s="134" t="s">
        <v>15442</v>
      </c>
      <c r="BR2319" s="134" t="s">
        <v>15443</v>
      </c>
      <c r="BS2319" s="134" t="s">
        <v>15444</v>
      </c>
      <c r="BT2319" s="134" t="s">
        <v>15445</v>
      </c>
    </row>
    <row r="2320" spans="1:72" ht="14.1" customHeight="1" thickBot="1">
      <c r="A2320" s="133"/>
      <c r="B2320" s="184"/>
      <c r="C2320" s="133"/>
      <c r="D2320" s="184"/>
      <c r="E2320" s="133"/>
      <c r="F2320" s="133"/>
      <c r="G2320" s="184"/>
      <c r="H2320" s="133"/>
      <c r="I2320" s="133"/>
      <c r="J2320" s="184"/>
      <c r="K2320" s="133"/>
      <c r="L2320" s="133"/>
      <c r="M2320" s="184"/>
      <c r="N2320" s="133"/>
      <c r="O2320" s="133"/>
      <c r="P2320" s="184"/>
      <c r="Q2320" s="133"/>
      <c r="R2320" s="184"/>
      <c r="S2320" s="133"/>
      <c r="T2320" s="133"/>
      <c r="U2320" s="133"/>
      <c r="V2320" s="133"/>
      <c r="W2320" s="184"/>
      <c r="X2320" s="133"/>
      <c r="Y2320" s="133"/>
      <c r="AB2320" s="134" t="s">
        <v>6911</v>
      </c>
      <c r="AC2320" s="146" t="e" cm="1">
        <f t="array" ref="AC2320">_xlfn.TEXTSPLIT(H2320,CHAR(10))</f>
        <v>#VALUE!</v>
      </c>
      <c r="AD2320" s="146"/>
      <c r="AE2320" s="146" t="e">
        <v>#VALUE!</v>
      </c>
      <c r="AG2320" s="134" t="e" cm="1" vm="1">
        <f t="array" ref="AG2320">_xlfn.TEXTJOIN(",",TRUE,_xlfn._xlws.FILTER(市町村コード!$B$2:$B$186,ISNUMBER(SEARCH(市町村コード!$B$2:$B$186,K2320))))</f>
        <v>#VALUE!</v>
      </c>
      <c r="AH2320" s="134" t="e" vm="1">
        <v>#VALUE!</v>
      </c>
      <c r="AI2320" s="134" t="str">
        <f t="shared" si="72"/>
        <v/>
      </c>
      <c r="AJ2320" s="134" t="str">
        <f t="shared" si="73"/>
        <v/>
      </c>
      <c r="AK2320" s="134" t="s">
        <v>6911</v>
      </c>
      <c r="AO2320" s="133"/>
      <c r="AP2320" s="134" t="e" cm="1">
        <f t="array" ref="AP2320">_xlfn.TEXTSPLIT(AO2320,CHAR(10))</f>
        <v>#VALUE!</v>
      </c>
      <c r="BM2320" s="134" t="e">
        <v>#VALUE!</v>
      </c>
    </row>
    <row r="2321" spans="1:72" ht="0.95" customHeight="1">
      <c r="A2321" s="133"/>
      <c r="B2321" s="183"/>
      <c r="C2321" s="183"/>
      <c r="D2321" s="183"/>
      <c r="E2321" s="183"/>
      <c r="F2321" s="183"/>
      <c r="G2321" s="183"/>
      <c r="H2321" s="183"/>
      <c r="I2321" s="183"/>
      <c r="J2321" s="183"/>
      <c r="K2321" s="183"/>
      <c r="L2321" s="183"/>
      <c r="M2321" s="183"/>
      <c r="N2321" s="183"/>
      <c r="O2321" s="183"/>
      <c r="P2321" s="183"/>
      <c r="Q2321" s="183"/>
      <c r="R2321" s="183"/>
      <c r="S2321" s="183"/>
      <c r="T2321" s="183"/>
      <c r="U2321" s="183"/>
      <c r="V2321" s="183"/>
      <c r="W2321" s="133"/>
      <c r="X2321" s="133"/>
      <c r="Y2321" s="133"/>
      <c r="AB2321" s="134" t="s">
        <v>6911</v>
      </c>
      <c r="AC2321" s="146" t="e" cm="1">
        <f t="array" ref="AC2321">_xlfn.TEXTSPLIT(H2321,CHAR(10))</f>
        <v>#VALUE!</v>
      </c>
      <c r="AD2321" s="146"/>
      <c r="AE2321" s="146" t="e">
        <v>#VALUE!</v>
      </c>
      <c r="AG2321" s="134" t="e" cm="1" vm="1">
        <f t="array" ref="AG2321">_xlfn.TEXTJOIN(",",TRUE,_xlfn._xlws.FILTER(市町村コード!$B$2:$B$186,ISNUMBER(SEARCH(市町村コード!$B$2:$B$186,K2321))))</f>
        <v>#VALUE!</v>
      </c>
      <c r="AH2321" s="134" t="e" vm="1">
        <v>#VALUE!</v>
      </c>
      <c r="AI2321" s="134" t="str">
        <f t="shared" si="72"/>
        <v/>
      </c>
      <c r="AJ2321" s="134" t="str">
        <f t="shared" si="73"/>
        <v/>
      </c>
      <c r="AK2321" s="134" t="s">
        <v>6911</v>
      </c>
      <c r="AP2321" s="134" t="e" cm="1">
        <f t="array" ref="AP2321">_xlfn.TEXTSPLIT(AO2321,CHAR(10))</f>
        <v>#VALUE!</v>
      </c>
      <c r="BM2321" s="134" t="e">
        <v>#VALUE!</v>
      </c>
    </row>
    <row r="2322" spans="1:72" ht="60" customHeight="1">
      <c r="A2322" s="133"/>
      <c r="B2322" s="133"/>
      <c r="C2322" s="133"/>
      <c r="D2322" s="133"/>
      <c r="E2322" s="133"/>
      <c r="F2322" s="133"/>
      <c r="G2322" s="133"/>
      <c r="H2322" s="133"/>
      <c r="I2322" s="133"/>
      <c r="J2322" s="133"/>
      <c r="K2322" s="133"/>
      <c r="L2322" s="133"/>
      <c r="M2322" s="133"/>
      <c r="N2322" s="133"/>
      <c r="O2322" s="133"/>
      <c r="P2322" s="133"/>
      <c r="Q2322" s="133"/>
      <c r="R2322" s="133"/>
      <c r="S2322" s="133"/>
      <c r="T2322" s="133"/>
      <c r="U2322" s="133"/>
      <c r="V2322" s="133"/>
      <c r="W2322" s="133"/>
      <c r="X2322" s="133"/>
      <c r="Y2322" s="133"/>
      <c r="AB2322" s="134" t="s">
        <v>6911</v>
      </c>
      <c r="AC2322" s="146" t="e" cm="1">
        <f t="array" ref="AC2322">_xlfn.TEXTSPLIT(H2322,CHAR(10))</f>
        <v>#VALUE!</v>
      </c>
      <c r="AD2322" s="146"/>
      <c r="AE2322" s="146" t="e">
        <v>#VALUE!</v>
      </c>
      <c r="AG2322" s="134" t="e" cm="1" vm="1">
        <f t="array" ref="AG2322">_xlfn.TEXTJOIN(",",TRUE,_xlfn._xlws.FILTER(市町村コード!$B$2:$B$186,ISNUMBER(SEARCH(市町村コード!$B$2:$B$186,K2322))))</f>
        <v>#VALUE!</v>
      </c>
      <c r="AH2322" s="134" t="e" vm="1">
        <v>#VALUE!</v>
      </c>
      <c r="AI2322" s="134" t="str">
        <f t="shared" si="72"/>
        <v/>
      </c>
      <c r="AJ2322" s="134" t="str">
        <f t="shared" si="73"/>
        <v/>
      </c>
      <c r="AK2322" s="134" t="s">
        <v>6911</v>
      </c>
      <c r="AO2322" s="133"/>
      <c r="AP2322" s="134" t="e" cm="1">
        <f t="array" ref="AP2322">_xlfn.TEXTSPLIT(AO2322,CHAR(10))</f>
        <v>#VALUE!</v>
      </c>
      <c r="BM2322" s="134" t="e">
        <v>#VALUE!</v>
      </c>
    </row>
    <row r="2323" spans="1:72" ht="12" customHeight="1">
      <c r="A2323" s="133"/>
      <c r="B2323" s="133"/>
      <c r="C2323" s="133"/>
      <c r="D2323" s="133"/>
      <c r="E2323" s="133"/>
      <c r="F2323" s="133"/>
      <c r="G2323" s="133"/>
      <c r="H2323" s="133"/>
      <c r="I2323" s="133"/>
      <c r="J2323" s="133"/>
      <c r="K2323" s="133"/>
      <c r="L2323" s="133"/>
      <c r="M2323" s="133"/>
      <c r="N2323" s="133"/>
      <c r="O2323" s="133"/>
      <c r="P2323" s="133"/>
      <c r="Q2323" s="133"/>
      <c r="R2323" s="133"/>
      <c r="S2323" s="133"/>
      <c r="T2323" s="133"/>
      <c r="U2323" s="133"/>
      <c r="V2323" s="133"/>
      <c r="W2323" s="133"/>
      <c r="X2323" s="133"/>
      <c r="Y2323" s="133"/>
      <c r="AB2323" s="134" t="s">
        <v>6911</v>
      </c>
      <c r="AC2323" s="146" t="e" cm="1">
        <f t="array" ref="AC2323">_xlfn.TEXTSPLIT(H2323,CHAR(10))</f>
        <v>#VALUE!</v>
      </c>
      <c r="AD2323" s="146"/>
      <c r="AE2323" s="146" t="e">
        <v>#VALUE!</v>
      </c>
      <c r="AG2323" s="134" t="e" cm="1" vm="1">
        <f t="array" ref="AG2323">_xlfn.TEXTJOIN(",",TRUE,_xlfn._xlws.FILTER(市町村コード!$B$2:$B$186,ISNUMBER(SEARCH(市町村コード!$B$2:$B$186,K2323))))</f>
        <v>#VALUE!</v>
      </c>
      <c r="AH2323" s="134" t="e" vm="1">
        <v>#VALUE!</v>
      </c>
      <c r="AI2323" s="134" t="str">
        <f t="shared" si="72"/>
        <v/>
      </c>
      <c r="AJ2323" s="134" t="str">
        <f t="shared" si="73"/>
        <v/>
      </c>
      <c r="AK2323" s="134" t="s">
        <v>6911</v>
      </c>
      <c r="AO2323" s="133"/>
      <c r="AP2323" s="134" t="e" cm="1">
        <f t="array" ref="AP2323">_xlfn.TEXTSPLIT(AO2323,CHAR(10))</f>
        <v>#VALUE!</v>
      </c>
      <c r="BM2323" s="134" t="e">
        <v>#VALUE!</v>
      </c>
    </row>
    <row r="2324" spans="1:72" ht="8.1" customHeight="1">
      <c r="A2324" s="133"/>
      <c r="B2324" s="133"/>
      <c r="C2324" s="133"/>
      <c r="D2324" s="133"/>
      <c r="E2324" s="133"/>
      <c r="F2324" s="133"/>
      <c r="G2324" s="133"/>
      <c r="H2324" s="133"/>
      <c r="I2324" s="178" t="s">
        <v>476</v>
      </c>
      <c r="J2324" s="178"/>
      <c r="K2324" s="178"/>
      <c r="L2324" s="133"/>
      <c r="M2324" s="133"/>
      <c r="N2324" s="133"/>
      <c r="O2324" s="133"/>
      <c r="P2324" s="133"/>
      <c r="Q2324" s="133"/>
      <c r="R2324" s="133"/>
      <c r="S2324" s="133"/>
      <c r="T2324" s="133"/>
      <c r="U2324" s="133"/>
      <c r="V2324" s="133"/>
      <c r="W2324" s="133"/>
      <c r="X2324" s="133"/>
      <c r="Y2324" s="133"/>
      <c r="AB2324" s="134" t="s">
        <v>6911</v>
      </c>
      <c r="AC2324" s="146" t="e" cm="1">
        <f t="array" ref="AC2324">_xlfn.TEXTSPLIT(H2324,CHAR(10))</f>
        <v>#VALUE!</v>
      </c>
      <c r="AD2324" s="146"/>
      <c r="AE2324" s="146" t="e">
        <v>#VALUE!</v>
      </c>
      <c r="AG2324" s="134" t="e" cm="1" vm="1">
        <f t="array" ref="AG2324">_xlfn.TEXTJOIN(",",TRUE,_xlfn._xlws.FILTER(市町村コード!$B$2:$B$186,ISNUMBER(SEARCH(市町村コード!$B$2:$B$186,K2324))))</f>
        <v>#VALUE!</v>
      </c>
      <c r="AH2324" s="134" t="e" vm="1">
        <v>#VALUE!</v>
      </c>
      <c r="AI2324" s="134" t="str">
        <f t="shared" si="72"/>
        <v/>
      </c>
      <c r="AJ2324" s="134" t="str">
        <f t="shared" si="73"/>
        <v/>
      </c>
      <c r="AK2324" s="134" t="s">
        <v>6911</v>
      </c>
      <c r="AO2324" s="133"/>
      <c r="AP2324" s="134" t="e" cm="1">
        <f t="array" ref="AP2324">_xlfn.TEXTSPLIT(AO2324,CHAR(10))</f>
        <v>#VALUE!</v>
      </c>
      <c r="BM2324" s="134" t="e">
        <v>#VALUE!</v>
      </c>
    </row>
    <row r="2325" spans="1:72" ht="12" customHeight="1">
      <c r="A2325" s="133"/>
      <c r="B2325" s="179"/>
      <c r="C2325" s="179"/>
      <c r="D2325" s="179"/>
      <c r="E2325" s="179"/>
      <c r="F2325" s="133"/>
      <c r="G2325" s="133"/>
      <c r="H2325" s="133"/>
      <c r="I2325" s="178"/>
      <c r="J2325" s="178"/>
      <c r="K2325" s="178"/>
      <c r="L2325" s="133"/>
      <c r="M2325" s="133"/>
      <c r="N2325" s="133"/>
      <c r="O2325" s="133"/>
      <c r="P2325" s="133"/>
      <c r="Q2325" s="133"/>
      <c r="R2325" s="133"/>
      <c r="S2325" s="133"/>
      <c r="T2325" s="133"/>
      <c r="U2325" s="133"/>
      <c r="V2325" s="133"/>
      <c r="W2325" s="133"/>
      <c r="X2325" s="133"/>
      <c r="Y2325" s="133"/>
      <c r="AB2325" s="134" t="s">
        <v>6911</v>
      </c>
      <c r="AC2325" s="146" t="e" cm="1">
        <f t="array" ref="AC2325">_xlfn.TEXTSPLIT(H2325,CHAR(10))</f>
        <v>#VALUE!</v>
      </c>
      <c r="AD2325" s="146"/>
      <c r="AE2325" s="146" t="e">
        <v>#VALUE!</v>
      </c>
      <c r="AG2325" s="134" t="e" cm="1" vm="1">
        <f t="array" ref="AG2325">_xlfn.TEXTJOIN(",",TRUE,_xlfn._xlws.FILTER(市町村コード!$B$2:$B$186,ISNUMBER(SEARCH(市町村コード!$B$2:$B$186,K2325))))</f>
        <v>#VALUE!</v>
      </c>
      <c r="AH2325" s="134" t="e" vm="1">
        <v>#VALUE!</v>
      </c>
      <c r="AI2325" s="134" t="str">
        <f t="shared" si="72"/>
        <v/>
      </c>
      <c r="AJ2325" s="134" t="str">
        <f t="shared" si="73"/>
        <v/>
      </c>
      <c r="AK2325" s="134" t="s">
        <v>6911</v>
      </c>
      <c r="AO2325" s="133"/>
      <c r="AP2325" s="134" t="e" cm="1">
        <f t="array" ref="AP2325">_xlfn.TEXTSPLIT(AO2325,CHAR(10))</f>
        <v>#VALUE!</v>
      </c>
      <c r="BM2325" s="134" t="e">
        <v>#VALUE!</v>
      </c>
    </row>
    <row r="2326" spans="1:72" ht="14.1" customHeight="1">
      <c r="A2326" s="133"/>
      <c r="B2326" s="133"/>
      <c r="C2326" s="180" t="s">
        <v>477</v>
      </c>
      <c r="D2326" s="180"/>
      <c r="E2326" s="180"/>
      <c r="F2326" s="180"/>
      <c r="G2326" s="180"/>
      <c r="H2326" s="180"/>
      <c r="I2326" s="180"/>
      <c r="J2326" s="180"/>
      <c r="K2326" s="180"/>
      <c r="L2326" s="133"/>
      <c r="M2326" s="133"/>
      <c r="N2326" s="133"/>
      <c r="O2326" s="181" t="s">
        <v>478</v>
      </c>
      <c r="P2326" s="181"/>
      <c r="Q2326" s="181"/>
      <c r="R2326" s="181"/>
      <c r="S2326" s="181"/>
      <c r="T2326" s="135" t="s">
        <v>1516</v>
      </c>
      <c r="U2326" s="136" t="s">
        <v>480</v>
      </c>
      <c r="V2326" s="133"/>
      <c r="W2326" s="133"/>
      <c r="X2326" s="133"/>
      <c r="Y2326" s="133"/>
      <c r="AB2326" s="134" t="s">
        <v>6911</v>
      </c>
      <c r="AC2326" s="146" t="e" cm="1">
        <f t="array" ref="AC2326">_xlfn.TEXTSPLIT(H2326,CHAR(10))</f>
        <v>#VALUE!</v>
      </c>
      <c r="AD2326" s="146"/>
      <c r="AE2326" s="146" t="e">
        <v>#VALUE!</v>
      </c>
      <c r="AG2326" s="134" t="e" cm="1" vm="1">
        <f t="array" ref="AG2326">_xlfn.TEXTJOIN(",",TRUE,_xlfn._xlws.FILTER(市町村コード!$B$2:$B$186,ISNUMBER(SEARCH(市町村コード!$B$2:$B$186,K2326))))</f>
        <v>#VALUE!</v>
      </c>
      <c r="AH2326" s="134" t="e" vm="1">
        <v>#VALUE!</v>
      </c>
      <c r="AI2326" s="134" t="str">
        <f t="shared" si="72"/>
        <v/>
      </c>
      <c r="AJ2326" s="134" t="str">
        <f t="shared" si="73"/>
        <v/>
      </c>
      <c r="AK2326" s="134" t="s">
        <v>6911</v>
      </c>
      <c r="AP2326" s="134" t="e" cm="1">
        <f t="array" ref="AP2326">_xlfn.TEXTSPLIT(AO2326,CHAR(10))</f>
        <v>#VALUE!</v>
      </c>
      <c r="BM2326" s="134" t="e">
        <v>#VALUE!</v>
      </c>
    </row>
    <row r="2327" spans="1:72" ht="0.95" customHeight="1" thickBot="1">
      <c r="A2327" s="133"/>
      <c r="B2327" s="133"/>
      <c r="C2327" s="133"/>
      <c r="D2327" s="133"/>
      <c r="E2327" s="133"/>
      <c r="F2327" s="133"/>
      <c r="G2327" s="133"/>
      <c r="H2327" s="133"/>
      <c r="I2327" s="133"/>
      <c r="J2327" s="133"/>
      <c r="K2327" s="133"/>
      <c r="L2327" s="133"/>
      <c r="M2327" s="133"/>
      <c r="N2327" s="133"/>
      <c r="O2327" s="133"/>
      <c r="P2327" s="133"/>
      <c r="Q2327" s="133"/>
      <c r="R2327" s="133"/>
      <c r="S2327" s="133"/>
      <c r="T2327" s="133"/>
      <c r="U2327" s="133"/>
      <c r="V2327" s="133"/>
      <c r="W2327" s="133"/>
      <c r="X2327" s="133"/>
      <c r="Y2327" s="133"/>
      <c r="AB2327" s="134" t="s">
        <v>6911</v>
      </c>
      <c r="AC2327" s="146" t="e" cm="1">
        <f t="array" ref="AC2327">_xlfn.TEXTSPLIT(H2327,CHAR(10))</f>
        <v>#VALUE!</v>
      </c>
      <c r="AD2327" s="146"/>
      <c r="AE2327" s="146" t="e">
        <v>#VALUE!</v>
      </c>
      <c r="AG2327" s="134" t="e" cm="1" vm="1">
        <f t="array" ref="AG2327">_xlfn.TEXTJOIN(",",TRUE,_xlfn._xlws.FILTER(市町村コード!$B$2:$B$186,ISNUMBER(SEARCH(市町村コード!$B$2:$B$186,K2327))))</f>
        <v>#VALUE!</v>
      </c>
      <c r="AH2327" s="134" t="e" vm="1">
        <v>#VALUE!</v>
      </c>
      <c r="AI2327" s="134" t="str">
        <f t="shared" si="72"/>
        <v/>
      </c>
      <c r="AJ2327" s="134" t="str">
        <f t="shared" si="73"/>
        <v/>
      </c>
      <c r="AK2327" s="134" t="s">
        <v>6911</v>
      </c>
      <c r="AO2327" s="133"/>
      <c r="AP2327" s="134" t="e" cm="1">
        <f t="array" ref="AP2327">_xlfn.TEXTSPLIT(AO2327,CHAR(10))</f>
        <v>#VALUE!</v>
      </c>
      <c r="BM2327" s="134" t="e">
        <v>#VALUE!</v>
      </c>
    </row>
    <row r="2328" spans="1:72" ht="0.95" customHeight="1">
      <c r="A2328" s="133"/>
      <c r="B2328" s="176"/>
      <c r="C2328" s="176"/>
      <c r="D2328" s="176"/>
      <c r="E2328" s="176"/>
      <c r="F2328" s="176"/>
      <c r="G2328" s="176"/>
      <c r="H2328" s="176"/>
      <c r="I2328" s="176"/>
      <c r="J2328" s="176"/>
      <c r="K2328" s="176"/>
      <c r="L2328" s="176"/>
      <c r="M2328" s="176"/>
      <c r="N2328" s="176"/>
      <c r="O2328" s="176"/>
      <c r="P2328" s="176"/>
      <c r="Q2328" s="176"/>
      <c r="R2328" s="176"/>
      <c r="S2328" s="176"/>
      <c r="T2328" s="176"/>
      <c r="U2328" s="176"/>
      <c r="V2328" s="176"/>
      <c r="W2328" s="176"/>
      <c r="X2328" s="133"/>
      <c r="Y2328" s="133"/>
      <c r="AB2328" s="134" t="s">
        <v>6911</v>
      </c>
      <c r="AC2328" s="146" t="e" cm="1">
        <f t="array" ref="AC2328">_xlfn.TEXTSPLIT(H2328,CHAR(10))</f>
        <v>#VALUE!</v>
      </c>
      <c r="AD2328" s="146"/>
      <c r="AE2328" s="146" t="e">
        <v>#VALUE!</v>
      </c>
      <c r="AG2328" s="134" t="e" cm="1" vm="1">
        <f t="array" ref="AG2328">_xlfn.TEXTJOIN(",",TRUE,_xlfn._xlws.FILTER(市町村コード!$B$2:$B$186,ISNUMBER(SEARCH(市町村コード!$B$2:$B$186,K2328))))</f>
        <v>#VALUE!</v>
      </c>
      <c r="AH2328" s="134" t="e" vm="1">
        <v>#VALUE!</v>
      </c>
      <c r="AI2328" s="134" t="str">
        <f t="shared" si="72"/>
        <v/>
      </c>
      <c r="AJ2328" s="134" t="str">
        <f t="shared" si="73"/>
        <v/>
      </c>
      <c r="AK2328" s="134" t="s">
        <v>6911</v>
      </c>
      <c r="AP2328" s="134" t="e" cm="1">
        <f t="array" ref="AP2328">_xlfn.TEXTSPLIT(AO2328,CHAR(10))</f>
        <v>#VALUE!</v>
      </c>
      <c r="BM2328" s="134" t="e">
        <v>#VALUE!</v>
      </c>
    </row>
    <row r="2329" spans="1:72" ht="15.95" customHeight="1" thickBot="1">
      <c r="A2329" s="133"/>
      <c r="B2329" s="137"/>
      <c r="C2329" s="138" t="s">
        <v>481</v>
      </c>
      <c r="D2329" s="137"/>
      <c r="E2329" s="177" t="s">
        <v>482</v>
      </c>
      <c r="F2329" s="177"/>
      <c r="G2329" s="137"/>
      <c r="H2329" s="177" t="s">
        <v>483</v>
      </c>
      <c r="I2329" s="177"/>
      <c r="J2329" s="137"/>
      <c r="K2329" s="177" t="s">
        <v>484</v>
      </c>
      <c r="L2329" s="177"/>
      <c r="M2329" s="137"/>
      <c r="N2329" s="177" t="s">
        <v>485</v>
      </c>
      <c r="O2329" s="177"/>
      <c r="P2329" s="137"/>
      <c r="Q2329" s="139" t="s">
        <v>486</v>
      </c>
      <c r="R2329" s="137"/>
      <c r="S2329" s="177" t="s">
        <v>487</v>
      </c>
      <c r="T2329" s="177"/>
      <c r="U2329" s="177"/>
      <c r="V2329" s="177"/>
      <c r="W2329" s="137"/>
      <c r="X2329" s="133"/>
      <c r="Y2329" s="133"/>
      <c r="AB2329" s="134" t="s">
        <v>482</v>
      </c>
      <c r="AC2329" s="146" t="str" cm="1">
        <f t="array" ref="AC2329">_xlfn.TEXTSPLIT(H2329,CHAR(10))</f>
        <v>事業者名/事業所名</v>
      </c>
      <c r="AD2329" s="146"/>
      <c r="AE2329" s="146" t="s">
        <v>483</v>
      </c>
      <c r="AG2329" s="134" t="e" cm="1" vm="1">
        <f t="array" ref="AG2329">_xlfn.TEXTJOIN(",",TRUE,_xlfn._xlws.FILTER(市町村コード!$B$2:$B$186,ISNUMBER(SEARCH(市町村コード!$B$2:$B$186,K2329))))</f>
        <v>#VALUE!</v>
      </c>
      <c r="AH2329" s="134" t="e" vm="1">
        <v>#VALUE!</v>
      </c>
      <c r="AI2329" s="134" t="str">
        <f t="shared" si="72"/>
        <v/>
      </c>
      <c r="AJ2329" s="134" t="str">
        <f t="shared" si="73"/>
        <v>事業所所在地</v>
      </c>
      <c r="AK2329" s="134" t="s">
        <v>484</v>
      </c>
      <c r="AO2329" s="139" t="s">
        <v>486</v>
      </c>
      <c r="AP2329" s="134" t="str" cm="1">
        <f t="array" ref="AP2329">_xlfn.TEXTSPLIT(AO2329,CHAR(10))</f>
        <v>受理番号</v>
      </c>
      <c r="BM2329" s="134" t="s">
        <v>486</v>
      </c>
    </row>
    <row r="2330" spans="1:72" ht="93" customHeight="1" thickBot="1">
      <c r="A2330" s="133"/>
      <c r="B2330" s="184"/>
      <c r="C2330" s="140" t="s">
        <v>6284</v>
      </c>
      <c r="D2330" s="184"/>
      <c r="E2330" s="174" t="s">
        <v>6285</v>
      </c>
      <c r="F2330" s="174"/>
      <c r="G2330" s="184"/>
      <c r="H2330" s="175" t="s">
        <v>6286</v>
      </c>
      <c r="I2330" s="175"/>
      <c r="J2330" s="184"/>
      <c r="K2330" s="175" t="s">
        <v>6287</v>
      </c>
      <c r="L2330" s="175"/>
      <c r="M2330" s="184"/>
      <c r="N2330" s="182" t="s">
        <v>6288</v>
      </c>
      <c r="O2330" s="182"/>
      <c r="P2330" s="184"/>
      <c r="Q2330" s="141" t="s">
        <v>6289</v>
      </c>
      <c r="R2330" s="184"/>
      <c r="S2330" s="173" t="s">
        <v>6290</v>
      </c>
      <c r="T2330" s="173"/>
      <c r="U2330" s="173"/>
      <c r="V2330" s="173"/>
      <c r="W2330" s="184"/>
      <c r="X2330" s="133"/>
      <c r="Y2330" s="133"/>
      <c r="AB2330" s="134" t="s">
        <v>9948</v>
      </c>
      <c r="AC2330" s="146" t="str" cm="1">
        <f t="array" ref="AC2330:AD2330">_xlfn.TEXTSPLIT(H2330,CHAR(10))</f>
        <v>一般社団法人　北海道総合在宅ケア事業団</v>
      </c>
      <c r="AD2330" s="146" t="str">
        <v>一般社団法人北海道総合在宅ケア事業団岩見沢訪問看護ステーション</v>
      </c>
      <c r="AE2330" s="146" t="s">
        <v>7562</v>
      </c>
      <c r="AF2330" s="134" t="s">
        <v>9018</v>
      </c>
      <c r="AG2330" s="134" t="str" cm="1">
        <f t="array" ref="AG2330">_xlfn.TEXTJOIN(",",TRUE,_xlfn._xlws.FILTER(市町村コード!$B$2:$B$186,ISNUMBER(SEARCH(市町村コード!$B$2:$B$186,K2330))))</f>
        <v>岩見沢市</v>
      </c>
      <c r="AH2330" s="134" t="s">
        <v>6721</v>
      </c>
      <c r="AI2330" s="134" t="str">
        <f t="shared" si="72"/>
        <v xml:space="preserve">
岩見沢市四条西３丁目１番地　であえーる岩見沢４階</v>
      </c>
      <c r="AJ2330" s="134" t="str">
        <f t="shared" si="73"/>
        <v>〒068－0024</v>
      </c>
      <c r="AK2330" s="134" t="s">
        <v>7501</v>
      </c>
      <c r="AO2330" s="142" t="s">
        <v>6289</v>
      </c>
      <c r="AP2330" s="134" t="str" cm="1">
        <f t="array" ref="AP2330:AW2330">_xlfn.TEXTSPLIT(AO2330,CHAR(10))</f>
        <v>( 訪看10 )第    100 号</v>
      </c>
      <c r="AQ2330" s="134" t="str">
        <v>( 訪看23 )第    112 号</v>
      </c>
      <c r="AR2330" s="134" t="str">
        <v>( 訪看25 )第     74 号</v>
      </c>
      <c r="AS2330" s="134" t="str">
        <v>( 訪看27 )第    136 号</v>
      </c>
      <c r="AT2330" s="134" t="str">
        <v>( 訪看34 )第    214 号</v>
      </c>
      <c r="AU2330" s="134" t="str">
        <v>( 訪ベⅠ１ )第    302 号</v>
      </c>
      <c r="AV2330" s="134" t="str">
        <v>( 訪ベⅠ１注 )第    236 号</v>
      </c>
      <c r="AW2330" s="134" t="str">
        <v>( 訪看40 )第    328 号</v>
      </c>
      <c r="BM2330" s="134" t="s">
        <v>15446</v>
      </c>
      <c r="BN2330" s="134" t="s">
        <v>15447</v>
      </c>
      <c r="BO2330" s="134" t="s">
        <v>15448</v>
      </c>
      <c r="BP2330" s="134" t="s">
        <v>15449</v>
      </c>
      <c r="BQ2330" s="134" t="s">
        <v>15450</v>
      </c>
      <c r="BR2330" s="134" t="s">
        <v>15451</v>
      </c>
      <c r="BS2330" s="134" t="s">
        <v>15452</v>
      </c>
      <c r="BT2330" s="134" t="s">
        <v>15453</v>
      </c>
    </row>
    <row r="2331" spans="1:72" ht="57" customHeight="1" thickBot="1">
      <c r="A2331" s="133"/>
      <c r="B2331" s="184"/>
      <c r="C2331" s="140" t="s">
        <v>6291</v>
      </c>
      <c r="D2331" s="184"/>
      <c r="E2331" s="174" t="s">
        <v>6292</v>
      </c>
      <c r="F2331" s="174"/>
      <c r="G2331" s="184"/>
      <c r="H2331" s="175" t="s">
        <v>6293</v>
      </c>
      <c r="I2331" s="175"/>
      <c r="J2331" s="184"/>
      <c r="K2331" s="175" t="s">
        <v>6294</v>
      </c>
      <c r="L2331" s="175"/>
      <c r="M2331" s="184"/>
      <c r="N2331" s="182" t="s">
        <v>6295</v>
      </c>
      <c r="O2331" s="182"/>
      <c r="P2331" s="184"/>
      <c r="Q2331" s="141" t="s">
        <v>6296</v>
      </c>
      <c r="R2331" s="184"/>
      <c r="S2331" s="173" t="s">
        <v>6297</v>
      </c>
      <c r="T2331" s="173"/>
      <c r="U2331" s="173"/>
      <c r="V2331" s="173"/>
      <c r="W2331" s="184"/>
      <c r="X2331" s="133"/>
      <c r="Y2331" s="133"/>
      <c r="AB2331" s="134" t="s">
        <v>9949</v>
      </c>
      <c r="AC2331" s="146" t="str" cm="1">
        <f t="array" ref="AC2331:AD2331">_xlfn.TEXTSPLIT(H2331,CHAR(10))</f>
        <v>医療法人　北翔会</v>
      </c>
      <c r="AD2331" s="146" t="str">
        <v>訪問看護ステーションあやめ</v>
      </c>
      <c r="AE2331" s="146" t="s">
        <v>9019</v>
      </c>
      <c r="AF2331" s="134" t="s">
        <v>8162</v>
      </c>
      <c r="AG2331" s="134" t="str" cm="1">
        <f t="array" ref="AG2331">_xlfn.TEXTJOIN(",",TRUE,_xlfn._xlws.FILTER(市町村コード!$B$2:$B$186,ISNUMBER(SEARCH(市町村コード!$B$2:$B$186,K2331))))</f>
        <v>岩見沢市</v>
      </c>
      <c r="AH2331" s="134" t="s">
        <v>6721</v>
      </c>
      <c r="AI2331" s="134" t="str">
        <f t="shared" si="72"/>
        <v xml:space="preserve">
岩見沢市十条西２１丁目２番地</v>
      </c>
      <c r="AJ2331" s="134" t="str">
        <f t="shared" si="73"/>
        <v>〒068－0030</v>
      </c>
      <c r="AK2331" s="134" t="s">
        <v>7502</v>
      </c>
      <c r="AO2331" s="142" t="s">
        <v>6296</v>
      </c>
      <c r="AP2331" s="134" t="str" cm="1">
        <f t="array" ref="AP2331:AT2331">_xlfn.TEXTSPLIT(AO2331,CHAR(10))</f>
        <v>( 訪看10 )第    187 号</v>
      </c>
      <c r="AQ2331" s="134" t="str">
        <v>( 訪看23 )第    101 号</v>
      </c>
      <c r="AR2331" s="134" t="str">
        <v>( 訪看25 )第    106 号</v>
      </c>
      <c r="AS2331" s="134" t="str">
        <v>( 訪ベⅠ１ )第    490 号</v>
      </c>
      <c r="AT2331" s="134" t="str">
        <v>( 訪看41 )第    100 号</v>
      </c>
      <c r="BM2331" s="134" t="s">
        <v>15454</v>
      </c>
      <c r="BN2331" s="134" t="s">
        <v>15455</v>
      </c>
      <c r="BO2331" s="134" t="s">
        <v>15456</v>
      </c>
      <c r="BP2331" s="134" t="s">
        <v>15457</v>
      </c>
      <c r="BQ2331" s="134" t="s">
        <v>15458</v>
      </c>
    </row>
    <row r="2332" spans="1:72" ht="45.95" customHeight="1" thickBot="1">
      <c r="A2332" s="133"/>
      <c r="B2332" s="184"/>
      <c r="C2332" s="140" t="s">
        <v>6298</v>
      </c>
      <c r="D2332" s="184"/>
      <c r="E2332" s="174" t="s">
        <v>6299</v>
      </c>
      <c r="F2332" s="174"/>
      <c r="G2332" s="184"/>
      <c r="H2332" s="175" t="s">
        <v>6300</v>
      </c>
      <c r="I2332" s="175"/>
      <c r="J2332" s="184"/>
      <c r="K2332" s="175" t="s">
        <v>6301</v>
      </c>
      <c r="L2332" s="175"/>
      <c r="M2332" s="184"/>
      <c r="N2332" s="182" t="s">
        <v>6302</v>
      </c>
      <c r="O2332" s="182"/>
      <c r="P2332" s="184"/>
      <c r="Q2332" s="141" t="s">
        <v>6303</v>
      </c>
      <c r="R2332" s="184"/>
      <c r="S2332" s="173" t="s">
        <v>6304</v>
      </c>
      <c r="T2332" s="173"/>
      <c r="U2332" s="173"/>
      <c r="V2332" s="173"/>
      <c r="W2332" s="184"/>
      <c r="X2332" s="133"/>
      <c r="Y2332" s="133"/>
      <c r="AB2332" s="134" t="s">
        <v>9950</v>
      </c>
      <c r="AC2332" s="146" t="str" cm="1">
        <f t="array" ref="AC2332:AD2332">_xlfn.TEXTSPLIT(H2332,CHAR(10))</f>
        <v>有限会社　岩見沢在宅福祉サービス</v>
      </c>
      <c r="AD2332" s="146" t="str">
        <v>訪問看護ステーション　真心</v>
      </c>
      <c r="AE2332" s="146" t="s">
        <v>9020</v>
      </c>
      <c r="AF2332" s="134" t="s">
        <v>9021</v>
      </c>
      <c r="AG2332" s="134" t="str" cm="1">
        <f t="array" ref="AG2332">_xlfn.TEXTJOIN(",",TRUE,_xlfn._xlws.FILTER(市町村コード!$B$2:$B$186,ISNUMBER(SEARCH(市町村コード!$B$2:$B$186,K2332))))</f>
        <v>岩見沢市</v>
      </c>
      <c r="AH2332" s="134" t="s">
        <v>6721</v>
      </c>
      <c r="AI2332" s="134" t="str">
        <f t="shared" si="72"/>
        <v xml:space="preserve">
岩見沢市元町二条東３丁目６番地</v>
      </c>
      <c r="AJ2332" s="134" t="str">
        <f t="shared" si="73"/>
        <v>〒068－0055</v>
      </c>
      <c r="AK2332" s="134" t="s">
        <v>7503</v>
      </c>
      <c r="AO2332" s="142" t="s">
        <v>6303</v>
      </c>
      <c r="AP2332" s="134" t="str" cm="1">
        <f t="array" ref="AP2332:AR2332">_xlfn.TEXTSPLIT(AO2332,CHAR(10))</f>
        <v>( 訪看24 )第    102 号</v>
      </c>
      <c r="AQ2332" s="134" t="str">
        <v>( 訪看25 )第    218 号</v>
      </c>
      <c r="AR2332" s="134" t="str">
        <v>( 訪看26 )第     10 号</v>
      </c>
      <c r="BM2332" s="134" t="s">
        <v>15459</v>
      </c>
      <c r="BN2332" s="134" t="s">
        <v>15460</v>
      </c>
      <c r="BO2332" s="134" t="s">
        <v>15461</v>
      </c>
    </row>
    <row r="2333" spans="1:72" ht="75" customHeight="1" thickBot="1">
      <c r="A2333" s="133"/>
      <c r="B2333" s="184"/>
      <c r="C2333" s="140" t="s">
        <v>6305</v>
      </c>
      <c r="D2333" s="184"/>
      <c r="E2333" s="174" t="s">
        <v>6306</v>
      </c>
      <c r="F2333" s="174"/>
      <c r="G2333" s="184"/>
      <c r="H2333" s="175" t="s">
        <v>6307</v>
      </c>
      <c r="I2333" s="175"/>
      <c r="J2333" s="184"/>
      <c r="K2333" s="175" t="s">
        <v>6308</v>
      </c>
      <c r="L2333" s="175"/>
      <c r="M2333" s="184"/>
      <c r="N2333" s="182" t="s">
        <v>6309</v>
      </c>
      <c r="O2333" s="182"/>
      <c r="P2333" s="184"/>
      <c r="Q2333" s="141" t="s">
        <v>6310</v>
      </c>
      <c r="R2333" s="184"/>
      <c r="S2333" s="173" t="s">
        <v>6311</v>
      </c>
      <c r="T2333" s="173"/>
      <c r="U2333" s="173"/>
      <c r="V2333" s="173"/>
      <c r="W2333" s="184"/>
      <c r="X2333" s="133"/>
      <c r="Y2333" s="133"/>
      <c r="AB2333" s="134" t="s">
        <v>9951</v>
      </c>
      <c r="AC2333" s="146" t="str" cm="1">
        <f t="array" ref="AC2333:AD2333">_xlfn.TEXTSPLIT(H2333,CHAR(10))</f>
        <v>株式会社　真里</v>
      </c>
      <c r="AD2333" s="146" t="str">
        <v>訪問看護ステーション　栞</v>
      </c>
      <c r="AE2333" s="146" t="s">
        <v>9022</v>
      </c>
      <c r="AF2333" s="134" t="s">
        <v>9023</v>
      </c>
      <c r="AG2333" s="134" t="str" cm="1">
        <f t="array" ref="AG2333">_xlfn.TEXTJOIN(",",TRUE,_xlfn._xlws.FILTER(市町村コード!$B$2:$B$186,ISNUMBER(SEARCH(市町村コード!$B$2:$B$186,K2333))))</f>
        <v>岩見沢市</v>
      </c>
      <c r="AH2333" s="134" t="s">
        <v>6721</v>
      </c>
      <c r="AI2333" s="134" t="str">
        <f t="shared" si="72"/>
        <v xml:space="preserve">
岩見沢市五条東１７丁目１５－１　</v>
      </c>
      <c r="AJ2333" s="134" t="str">
        <f t="shared" si="73"/>
        <v>〒068－0005</v>
      </c>
      <c r="AK2333" s="134" t="s">
        <v>7504</v>
      </c>
      <c r="AO2333" s="142" t="s">
        <v>6310</v>
      </c>
      <c r="AP2333" s="134" t="str" cm="1">
        <f t="array" ref="AP2333:AV2333">_xlfn.TEXTSPLIT(AO2333,CHAR(10))</f>
        <v>( 訪看10 )第    658 号</v>
      </c>
      <c r="AQ2333" s="134" t="str">
        <v>( 訪看23 )第    994 号</v>
      </c>
      <c r="AR2333" s="134" t="str">
        <v>( 訪看24 )第    304 号</v>
      </c>
      <c r="AS2333" s="134" t="str">
        <v>( 訪看25 )第    404 号</v>
      </c>
      <c r="AT2333" s="134" t="str">
        <v>( 訪看27 )第    355 号</v>
      </c>
      <c r="AU2333" s="134" t="str">
        <v>( 訪ベⅠ１ )第    444 号</v>
      </c>
      <c r="AV2333" s="134" t="str">
        <v>( 訪看40 )第    190 号</v>
      </c>
      <c r="BM2333" s="134" t="s">
        <v>15462</v>
      </c>
      <c r="BN2333" s="134" t="s">
        <v>15463</v>
      </c>
      <c r="BO2333" s="134" t="s">
        <v>15464</v>
      </c>
      <c r="BP2333" s="134" t="s">
        <v>15465</v>
      </c>
      <c r="BQ2333" s="134" t="s">
        <v>15466</v>
      </c>
      <c r="BR2333" s="134" t="s">
        <v>15467</v>
      </c>
      <c r="BS2333" s="134" t="s">
        <v>15468</v>
      </c>
    </row>
    <row r="2334" spans="1:72" ht="93" customHeight="1" thickBot="1">
      <c r="A2334" s="133"/>
      <c r="B2334" s="184"/>
      <c r="C2334" s="140" t="s">
        <v>6312</v>
      </c>
      <c r="D2334" s="184"/>
      <c r="E2334" s="174" t="s">
        <v>6313</v>
      </c>
      <c r="F2334" s="174"/>
      <c r="G2334" s="184"/>
      <c r="H2334" s="175" t="s">
        <v>6314</v>
      </c>
      <c r="I2334" s="175"/>
      <c r="J2334" s="184"/>
      <c r="K2334" s="175" t="s">
        <v>6315</v>
      </c>
      <c r="L2334" s="175"/>
      <c r="M2334" s="184"/>
      <c r="N2334" s="182" t="s">
        <v>6316</v>
      </c>
      <c r="O2334" s="182"/>
      <c r="P2334" s="184"/>
      <c r="Q2334" s="141" t="s">
        <v>6317</v>
      </c>
      <c r="R2334" s="184"/>
      <c r="S2334" s="173" t="s">
        <v>6318</v>
      </c>
      <c r="T2334" s="173"/>
      <c r="U2334" s="173"/>
      <c r="V2334" s="173"/>
      <c r="W2334" s="184"/>
      <c r="X2334" s="133"/>
      <c r="Y2334" s="133"/>
      <c r="AB2334" s="134" t="s">
        <v>9952</v>
      </c>
      <c r="AC2334" s="146" t="str" cm="1">
        <f t="array" ref="AC2334:AD2334">_xlfn.TEXTSPLIT(H2334,CHAR(10))</f>
        <v>合同会社アーカーシャ</v>
      </c>
      <c r="AD2334" s="146" t="str">
        <v>訪問看護センター　まちの看護師さん</v>
      </c>
      <c r="AE2334" s="146" t="s">
        <v>9024</v>
      </c>
      <c r="AF2334" s="134" t="s">
        <v>9025</v>
      </c>
      <c r="AG2334" s="134" t="str" cm="1">
        <f t="array" ref="AG2334">_xlfn.TEXTJOIN(",",TRUE,_xlfn._xlws.FILTER(市町村コード!$B$2:$B$186,ISNUMBER(SEARCH(市町村コード!$B$2:$B$186,K2334))))</f>
        <v>岩見沢市</v>
      </c>
      <c r="AH2334" s="134" t="s">
        <v>6721</v>
      </c>
      <c r="AI2334" s="134" t="str">
        <f t="shared" si="72"/>
        <v xml:space="preserve">
岩見沢市七条西３丁目２２番地１</v>
      </c>
      <c r="AJ2334" s="134" t="str">
        <f t="shared" si="73"/>
        <v>〒068－0027</v>
      </c>
      <c r="AK2334" s="134" t="s">
        <v>7505</v>
      </c>
      <c r="AO2334" s="142" t="s">
        <v>6317</v>
      </c>
      <c r="AP2334" s="134" t="str" cm="1">
        <f t="array" ref="AP2334:AV2334">_xlfn.TEXTSPLIT(AO2334,CHAR(10))</f>
        <v>( 訪看23 )第   1012 号</v>
      </c>
      <c r="AQ2334" s="134" t="str">
        <v>( 訪看25 )第    518 号</v>
      </c>
      <c r="AR2334" s="134" t="str">
        <v>( 訪看26 )第     12 号</v>
      </c>
      <c r="AS2334" s="134" t="str">
        <v>( 訪看機２ )第     57 号</v>
      </c>
      <c r="AT2334" s="134" t="str">
        <v>( 訪ベⅠ１ )第    582 号</v>
      </c>
      <c r="AU2334" s="134" t="str">
        <v>( 訪ベⅠ１注 )第    347 号</v>
      </c>
      <c r="AV2334" s="134" t="str">
        <v>( 訪看40 )第    335 号</v>
      </c>
      <c r="BM2334" s="134" t="s">
        <v>15469</v>
      </c>
      <c r="BN2334" s="134" t="s">
        <v>15470</v>
      </c>
      <c r="BO2334" s="134" t="s">
        <v>15471</v>
      </c>
      <c r="BP2334" s="134" t="s">
        <v>15472</v>
      </c>
      <c r="BQ2334" s="134" t="s">
        <v>15473</v>
      </c>
      <c r="BR2334" s="134" t="s">
        <v>15474</v>
      </c>
      <c r="BS2334" s="134" t="s">
        <v>15475</v>
      </c>
    </row>
    <row r="2335" spans="1:72" ht="84" customHeight="1" thickBot="1">
      <c r="A2335" s="133"/>
      <c r="B2335" s="184"/>
      <c r="C2335" s="140" t="s">
        <v>6319</v>
      </c>
      <c r="D2335" s="184"/>
      <c r="E2335" s="174" t="s">
        <v>6320</v>
      </c>
      <c r="F2335" s="174"/>
      <c r="G2335" s="184"/>
      <c r="H2335" s="175" t="s">
        <v>6321</v>
      </c>
      <c r="I2335" s="175"/>
      <c r="J2335" s="184"/>
      <c r="K2335" s="175" t="s">
        <v>6322</v>
      </c>
      <c r="L2335" s="175"/>
      <c r="M2335" s="184"/>
      <c r="N2335" s="182" t="s">
        <v>6323</v>
      </c>
      <c r="O2335" s="182"/>
      <c r="P2335" s="184"/>
      <c r="Q2335" s="141" t="s">
        <v>6324</v>
      </c>
      <c r="R2335" s="184"/>
      <c r="S2335" s="173" t="s">
        <v>6325</v>
      </c>
      <c r="T2335" s="173"/>
      <c r="U2335" s="173"/>
      <c r="V2335" s="173"/>
      <c r="W2335" s="184"/>
      <c r="X2335" s="133"/>
      <c r="Y2335" s="133"/>
      <c r="AB2335" s="134" t="s">
        <v>9953</v>
      </c>
      <c r="AC2335" s="146" t="str" cm="1">
        <f t="array" ref="AC2335:AD2335">_xlfn.TEXTSPLIT(H2335,CHAR(10))</f>
        <v>株式会社　元気な介護</v>
      </c>
      <c r="AD2335" s="146" t="str">
        <v>訪問看護ステーション　くらしさ岩見沢</v>
      </c>
      <c r="AE2335" s="146" t="s">
        <v>9026</v>
      </c>
      <c r="AF2335" s="134" t="s">
        <v>9027</v>
      </c>
      <c r="AG2335" s="134" t="str" cm="1">
        <f t="array" ref="AG2335">_xlfn.TEXTJOIN(",",TRUE,_xlfn._xlws.FILTER(市町村コード!$B$2:$B$186,ISNUMBER(SEARCH(市町村コード!$B$2:$B$186,K2335))))</f>
        <v>岩見沢市</v>
      </c>
      <c r="AH2335" s="134" t="s">
        <v>6721</v>
      </c>
      <c r="AI2335" s="134" t="str">
        <f t="shared" si="72"/>
        <v xml:space="preserve">
岩見沢市七条西１８丁目２１</v>
      </c>
      <c r="AJ2335" s="134" t="str">
        <f t="shared" si="73"/>
        <v>〒068－0027</v>
      </c>
      <c r="AK2335" s="134" t="s">
        <v>7505</v>
      </c>
      <c r="AO2335" s="142" t="s">
        <v>6324</v>
      </c>
      <c r="AP2335" s="134" t="str" cm="1">
        <f t="array" ref="AP2335:AW2335">_xlfn.TEXTSPLIT(AO2335,CHAR(10))</f>
        <v>( 訪看10 )第    411 号</v>
      </c>
      <c r="AQ2335" s="134" t="str">
        <v>( 訪看24 )第    636 号</v>
      </c>
      <c r="AR2335" s="134" t="str">
        <v>( 訪看25 )第    710 号</v>
      </c>
      <c r="AS2335" s="134" t="str">
        <v>( 訪看27 )第    177 号</v>
      </c>
      <c r="AT2335" s="134" t="str">
        <v>( 訪看28 )第    115 号</v>
      </c>
      <c r="AU2335" s="134" t="str">
        <v>( 訪看34 )第     31 号</v>
      </c>
      <c r="AV2335" s="134" t="str">
        <v>( 訪ベⅠ１ )第    580 号</v>
      </c>
      <c r="AW2335" s="134" t="str">
        <v>( 訪看41 )第    101 号</v>
      </c>
      <c r="BM2335" s="134" t="s">
        <v>15476</v>
      </c>
      <c r="BN2335" s="134" t="s">
        <v>15477</v>
      </c>
      <c r="BO2335" s="134" t="s">
        <v>15478</v>
      </c>
      <c r="BP2335" s="134" t="s">
        <v>15479</v>
      </c>
      <c r="BQ2335" s="134" t="s">
        <v>15480</v>
      </c>
      <c r="BR2335" s="134" t="s">
        <v>15481</v>
      </c>
      <c r="BS2335" s="134" t="s">
        <v>15482</v>
      </c>
      <c r="BT2335" s="134" t="s">
        <v>15483</v>
      </c>
    </row>
    <row r="2336" spans="1:72" ht="21.95" customHeight="1" thickBot="1">
      <c r="A2336" s="133"/>
      <c r="B2336" s="184"/>
      <c r="C2336" s="133"/>
      <c r="D2336" s="184"/>
      <c r="E2336" s="133"/>
      <c r="F2336" s="133"/>
      <c r="G2336" s="184"/>
      <c r="H2336" s="133"/>
      <c r="I2336" s="133"/>
      <c r="J2336" s="184"/>
      <c r="K2336" s="133"/>
      <c r="L2336" s="133"/>
      <c r="M2336" s="184"/>
      <c r="N2336" s="133"/>
      <c r="O2336" s="133"/>
      <c r="P2336" s="184"/>
      <c r="Q2336" s="133"/>
      <c r="R2336" s="184"/>
      <c r="S2336" s="133"/>
      <c r="T2336" s="133"/>
      <c r="U2336" s="133"/>
      <c r="V2336" s="133"/>
      <c r="W2336" s="184"/>
      <c r="X2336" s="133"/>
      <c r="Y2336" s="133"/>
      <c r="AB2336" s="134" t="s">
        <v>6911</v>
      </c>
      <c r="AC2336" s="146" t="e" cm="1">
        <f t="array" ref="AC2336">_xlfn.TEXTSPLIT(H2336,CHAR(10))</f>
        <v>#VALUE!</v>
      </c>
      <c r="AD2336" s="146"/>
      <c r="AE2336" s="146" t="e">
        <v>#VALUE!</v>
      </c>
      <c r="AG2336" s="134" t="e" cm="1" vm="1">
        <f t="array" ref="AG2336">_xlfn.TEXTJOIN(",",TRUE,_xlfn._xlws.FILTER(市町村コード!$B$2:$B$186,ISNUMBER(SEARCH(市町村コード!$B$2:$B$186,K2336))))</f>
        <v>#VALUE!</v>
      </c>
      <c r="AH2336" s="134" t="e" vm="1">
        <v>#VALUE!</v>
      </c>
      <c r="AI2336" s="134" t="str">
        <f t="shared" si="72"/>
        <v/>
      </c>
      <c r="AJ2336" s="134" t="str">
        <f t="shared" si="73"/>
        <v/>
      </c>
      <c r="AK2336" s="134" t="s">
        <v>6911</v>
      </c>
      <c r="AO2336" s="133"/>
      <c r="AP2336" s="134" t="e" cm="1">
        <f t="array" ref="AP2336">_xlfn.TEXTSPLIT(AO2336,CHAR(10))</f>
        <v>#VALUE!</v>
      </c>
      <c r="BM2336" s="134" t="e">
        <v>#VALUE!</v>
      </c>
    </row>
    <row r="2337" spans="1:76" ht="0.95" customHeight="1">
      <c r="A2337" s="133"/>
      <c r="B2337" s="183"/>
      <c r="C2337" s="183"/>
      <c r="D2337" s="183"/>
      <c r="E2337" s="183"/>
      <c r="F2337" s="183"/>
      <c r="G2337" s="183"/>
      <c r="H2337" s="183"/>
      <c r="I2337" s="183"/>
      <c r="J2337" s="183"/>
      <c r="K2337" s="183"/>
      <c r="L2337" s="183"/>
      <c r="M2337" s="183"/>
      <c r="N2337" s="183"/>
      <c r="O2337" s="183"/>
      <c r="P2337" s="183"/>
      <c r="Q2337" s="183"/>
      <c r="R2337" s="183"/>
      <c r="S2337" s="183"/>
      <c r="T2337" s="183"/>
      <c r="U2337" s="183"/>
      <c r="V2337" s="183"/>
      <c r="W2337" s="133"/>
      <c r="X2337" s="133"/>
      <c r="Y2337" s="133"/>
      <c r="AB2337" s="134" t="s">
        <v>6911</v>
      </c>
      <c r="AC2337" s="146" t="e" cm="1">
        <f t="array" ref="AC2337">_xlfn.TEXTSPLIT(H2337,CHAR(10))</f>
        <v>#VALUE!</v>
      </c>
      <c r="AD2337" s="146"/>
      <c r="AE2337" s="146" t="e">
        <v>#VALUE!</v>
      </c>
      <c r="AG2337" s="134" t="e" cm="1" vm="1">
        <f t="array" ref="AG2337">_xlfn.TEXTJOIN(",",TRUE,_xlfn._xlws.FILTER(市町村コード!$B$2:$B$186,ISNUMBER(SEARCH(市町村コード!$B$2:$B$186,K2337))))</f>
        <v>#VALUE!</v>
      </c>
      <c r="AH2337" s="134" t="e" vm="1">
        <v>#VALUE!</v>
      </c>
      <c r="AI2337" s="134" t="str">
        <f t="shared" si="72"/>
        <v/>
      </c>
      <c r="AJ2337" s="134" t="str">
        <f t="shared" si="73"/>
        <v/>
      </c>
      <c r="AK2337" s="134" t="s">
        <v>6911</v>
      </c>
      <c r="AP2337" s="134" t="e" cm="1">
        <f t="array" ref="AP2337">_xlfn.TEXTSPLIT(AO2337,CHAR(10))</f>
        <v>#VALUE!</v>
      </c>
      <c r="BM2337" s="134" t="e">
        <v>#VALUE!</v>
      </c>
    </row>
    <row r="2338" spans="1:76" ht="60" customHeight="1">
      <c r="A2338" s="133"/>
      <c r="B2338" s="133"/>
      <c r="C2338" s="133"/>
      <c r="D2338" s="133"/>
      <c r="E2338" s="133"/>
      <c r="F2338" s="133"/>
      <c r="G2338" s="133"/>
      <c r="H2338" s="133"/>
      <c r="I2338" s="133"/>
      <c r="J2338" s="133"/>
      <c r="K2338" s="133"/>
      <c r="L2338" s="133"/>
      <c r="M2338" s="133"/>
      <c r="N2338" s="133"/>
      <c r="O2338" s="133"/>
      <c r="P2338" s="133"/>
      <c r="Q2338" s="133"/>
      <c r="R2338" s="133"/>
      <c r="S2338" s="133"/>
      <c r="T2338" s="133"/>
      <c r="U2338" s="133"/>
      <c r="V2338" s="133"/>
      <c r="W2338" s="133"/>
      <c r="X2338" s="133"/>
      <c r="Y2338" s="133"/>
      <c r="AB2338" s="134" t="s">
        <v>6911</v>
      </c>
      <c r="AC2338" s="146" t="e" cm="1">
        <f t="array" ref="AC2338">_xlfn.TEXTSPLIT(H2338,CHAR(10))</f>
        <v>#VALUE!</v>
      </c>
      <c r="AD2338" s="146"/>
      <c r="AE2338" s="146" t="e">
        <v>#VALUE!</v>
      </c>
      <c r="AG2338" s="134" t="e" cm="1" vm="1">
        <f t="array" ref="AG2338">_xlfn.TEXTJOIN(",",TRUE,_xlfn._xlws.FILTER(市町村コード!$B$2:$B$186,ISNUMBER(SEARCH(市町村コード!$B$2:$B$186,K2338))))</f>
        <v>#VALUE!</v>
      </c>
      <c r="AH2338" s="134" t="e" vm="1">
        <v>#VALUE!</v>
      </c>
      <c r="AI2338" s="134" t="str">
        <f t="shared" si="72"/>
        <v/>
      </c>
      <c r="AJ2338" s="134" t="str">
        <f t="shared" si="73"/>
        <v/>
      </c>
      <c r="AK2338" s="134" t="s">
        <v>6911</v>
      </c>
      <c r="AO2338" s="133"/>
      <c r="AP2338" s="134" t="e" cm="1">
        <f t="array" ref="AP2338">_xlfn.TEXTSPLIT(AO2338,CHAR(10))</f>
        <v>#VALUE!</v>
      </c>
      <c r="BM2338" s="134" t="e">
        <v>#VALUE!</v>
      </c>
    </row>
    <row r="2339" spans="1:76" ht="12" customHeight="1">
      <c r="A2339" s="133"/>
      <c r="B2339" s="133"/>
      <c r="C2339" s="133"/>
      <c r="D2339" s="133"/>
      <c r="E2339" s="133"/>
      <c r="F2339" s="133"/>
      <c r="G2339" s="133"/>
      <c r="H2339" s="133"/>
      <c r="I2339" s="133"/>
      <c r="J2339" s="133"/>
      <c r="K2339" s="133"/>
      <c r="L2339" s="133"/>
      <c r="M2339" s="133"/>
      <c r="N2339" s="133"/>
      <c r="O2339" s="133"/>
      <c r="P2339" s="133"/>
      <c r="Q2339" s="133"/>
      <c r="R2339" s="133"/>
      <c r="S2339" s="133"/>
      <c r="T2339" s="133"/>
      <c r="U2339" s="133"/>
      <c r="V2339" s="133"/>
      <c r="W2339" s="133"/>
      <c r="X2339" s="133"/>
      <c r="Y2339" s="133"/>
      <c r="AB2339" s="134" t="s">
        <v>6911</v>
      </c>
      <c r="AC2339" s="146" t="e" cm="1">
        <f t="array" ref="AC2339">_xlfn.TEXTSPLIT(H2339,CHAR(10))</f>
        <v>#VALUE!</v>
      </c>
      <c r="AD2339" s="146"/>
      <c r="AE2339" s="146" t="e">
        <v>#VALUE!</v>
      </c>
      <c r="AG2339" s="134" t="e" cm="1" vm="1">
        <f t="array" ref="AG2339">_xlfn.TEXTJOIN(",",TRUE,_xlfn._xlws.FILTER(市町村コード!$B$2:$B$186,ISNUMBER(SEARCH(市町村コード!$B$2:$B$186,K2339))))</f>
        <v>#VALUE!</v>
      </c>
      <c r="AH2339" s="134" t="e" vm="1">
        <v>#VALUE!</v>
      </c>
      <c r="AI2339" s="134" t="str">
        <f t="shared" si="72"/>
        <v/>
      </c>
      <c r="AJ2339" s="134" t="str">
        <f t="shared" si="73"/>
        <v/>
      </c>
      <c r="AK2339" s="134" t="s">
        <v>6911</v>
      </c>
      <c r="AO2339" s="133"/>
      <c r="AP2339" s="134" t="e" cm="1">
        <f t="array" ref="AP2339">_xlfn.TEXTSPLIT(AO2339,CHAR(10))</f>
        <v>#VALUE!</v>
      </c>
      <c r="BM2339" s="134" t="e">
        <v>#VALUE!</v>
      </c>
    </row>
    <row r="2340" spans="1:76" ht="8.1" customHeight="1">
      <c r="A2340" s="133"/>
      <c r="B2340" s="133"/>
      <c r="C2340" s="133"/>
      <c r="D2340" s="133"/>
      <c r="E2340" s="133"/>
      <c r="F2340" s="133"/>
      <c r="G2340" s="133"/>
      <c r="H2340" s="133"/>
      <c r="I2340" s="178" t="s">
        <v>476</v>
      </c>
      <c r="J2340" s="178"/>
      <c r="K2340" s="178"/>
      <c r="L2340" s="133"/>
      <c r="M2340" s="133"/>
      <c r="N2340" s="133"/>
      <c r="O2340" s="133"/>
      <c r="P2340" s="133"/>
      <c r="Q2340" s="133"/>
      <c r="R2340" s="133"/>
      <c r="S2340" s="133"/>
      <c r="T2340" s="133"/>
      <c r="U2340" s="133"/>
      <c r="V2340" s="133"/>
      <c r="W2340" s="133"/>
      <c r="X2340" s="133"/>
      <c r="Y2340" s="133"/>
      <c r="AB2340" s="134" t="s">
        <v>6911</v>
      </c>
      <c r="AC2340" s="146" t="e" cm="1">
        <f t="array" ref="AC2340">_xlfn.TEXTSPLIT(H2340,CHAR(10))</f>
        <v>#VALUE!</v>
      </c>
      <c r="AD2340" s="146"/>
      <c r="AE2340" s="146" t="e">
        <v>#VALUE!</v>
      </c>
      <c r="AG2340" s="134" t="e" cm="1" vm="1">
        <f t="array" ref="AG2340">_xlfn.TEXTJOIN(",",TRUE,_xlfn._xlws.FILTER(市町村コード!$B$2:$B$186,ISNUMBER(SEARCH(市町村コード!$B$2:$B$186,K2340))))</f>
        <v>#VALUE!</v>
      </c>
      <c r="AH2340" s="134" t="e" vm="1">
        <v>#VALUE!</v>
      </c>
      <c r="AI2340" s="134" t="str">
        <f t="shared" si="72"/>
        <v/>
      </c>
      <c r="AJ2340" s="134" t="str">
        <f t="shared" si="73"/>
        <v/>
      </c>
      <c r="AK2340" s="134" t="s">
        <v>6911</v>
      </c>
      <c r="AO2340" s="133"/>
      <c r="AP2340" s="134" t="e" cm="1">
        <f t="array" ref="AP2340">_xlfn.TEXTSPLIT(AO2340,CHAR(10))</f>
        <v>#VALUE!</v>
      </c>
      <c r="BM2340" s="134" t="e">
        <v>#VALUE!</v>
      </c>
    </row>
    <row r="2341" spans="1:76" ht="12" customHeight="1">
      <c r="A2341" s="133"/>
      <c r="B2341" s="179"/>
      <c r="C2341" s="179"/>
      <c r="D2341" s="179"/>
      <c r="E2341" s="179"/>
      <c r="F2341" s="133"/>
      <c r="G2341" s="133"/>
      <c r="H2341" s="133"/>
      <c r="I2341" s="178"/>
      <c r="J2341" s="178"/>
      <c r="K2341" s="178"/>
      <c r="L2341" s="133"/>
      <c r="M2341" s="133"/>
      <c r="N2341" s="133"/>
      <c r="O2341" s="133"/>
      <c r="P2341" s="133"/>
      <c r="Q2341" s="133"/>
      <c r="R2341" s="133"/>
      <c r="S2341" s="133"/>
      <c r="T2341" s="133"/>
      <c r="U2341" s="133"/>
      <c r="V2341" s="133"/>
      <c r="W2341" s="133"/>
      <c r="X2341" s="133"/>
      <c r="Y2341" s="133"/>
      <c r="AB2341" s="134" t="s">
        <v>6911</v>
      </c>
      <c r="AC2341" s="146" t="e" cm="1">
        <f t="array" ref="AC2341">_xlfn.TEXTSPLIT(H2341,CHAR(10))</f>
        <v>#VALUE!</v>
      </c>
      <c r="AD2341" s="146"/>
      <c r="AE2341" s="146" t="e">
        <v>#VALUE!</v>
      </c>
      <c r="AG2341" s="134" t="e" cm="1" vm="1">
        <f t="array" ref="AG2341">_xlfn.TEXTJOIN(",",TRUE,_xlfn._xlws.FILTER(市町村コード!$B$2:$B$186,ISNUMBER(SEARCH(市町村コード!$B$2:$B$186,K2341))))</f>
        <v>#VALUE!</v>
      </c>
      <c r="AH2341" s="134" t="e" vm="1">
        <v>#VALUE!</v>
      </c>
      <c r="AI2341" s="134" t="str">
        <f t="shared" si="72"/>
        <v/>
      </c>
      <c r="AJ2341" s="134" t="str">
        <f t="shared" si="73"/>
        <v/>
      </c>
      <c r="AK2341" s="134" t="s">
        <v>6911</v>
      </c>
      <c r="AO2341" s="133"/>
      <c r="AP2341" s="134" t="e" cm="1">
        <f t="array" ref="AP2341">_xlfn.TEXTSPLIT(AO2341,CHAR(10))</f>
        <v>#VALUE!</v>
      </c>
      <c r="BM2341" s="134" t="e">
        <v>#VALUE!</v>
      </c>
    </row>
    <row r="2342" spans="1:76" ht="14.1" customHeight="1">
      <c r="A2342" s="133"/>
      <c r="B2342" s="133"/>
      <c r="C2342" s="180" t="s">
        <v>477</v>
      </c>
      <c r="D2342" s="180"/>
      <c r="E2342" s="180"/>
      <c r="F2342" s="180"/>
      <c r="G2342" s="180"/>
      <c r="H2342" s="180"/>
      <c r="I2342" s="180"/>
      <c r="J2342" s="180"/>
      <c r="K2342" s="180"/>
      <c r="L2342" s="133"/>
      <c r="M2342" s="133"/>
      <c r="N2342" s="133"/>
      <c r="O2342" s="181" t="s">
        <v>478</v>
      </c>
      <c r="P2342" s="181"/>
      <c r="Q2342" s="181"/>
      <c r="R2342" s="181"/>
      <c r="S2342" s="181"/>
      <c r="T2342" s="135" t="s">
        <v>1523</v>
      </c>
      <c r="U2342" s="136" t="s">
        <v>480</v>
      </c>
      <c r="V2342" s="133"/>
      <c r="W2342" s="133"/>
      <c r="X2342" s="133"/>
      <c r="Y2342" s="133"/>
      <c r="AB2342" s="134" t="s">
        <v>6911</v>
      </c>
      <c r="AC2342" s="146" t="e" cm="1">
        <f t="array" ref="AC2342">_xlfn.TEXTSPLIT(H2342,CHAR(10))</f>
        <v>#VALUE!</v>
      </c>
      <c r="AD2342" s="146"/>
      <c r="AE2342" s="146" t="e">
        <v>#VALUE!</v>
      </c>
      <c r="AG2342" s="134" t="e" cm="1" vm="1">
        <f t="array" ref="AG2342">_xlfn.TEXTJOIN(",",TRUE,_xlfn._xlws.FILTER(市町村コード!$B$2:$B$186,ISNUMBER(SEARCH(市町村コード!$B$2:$B$186,K2342))))</f>
        <v>#VALUE!</v>
      </c>
      <c r="AH2342" s="134" t="e" vm="1">
        <v>#VALUE!</v>
      </c>
      <c r="AI2342" s="134" t="str">
        <f t="shared" si="72"/>
        <v/>
      </c>
      <c r="AJ2342" s="134" t="str">
        <f t="shared" si="73"/>
        <v/>
      </c>
      <c r="AK2342" s="134" t="s">
        <v>6911</v>
      </c>
      <c r="AP2342" s="134" t="e" cm="1">
        <f t="array" ref="AP2342">_xlfn.TEXTSPLIT(AO2342,CHAR(10))</f>
        <v>#VALUE!</v>
      </c>
      <c r="BM2342" s="134" t="e">
        <v>#VALUE!</v>
      </c>
    </row>
    <row r="2343" spans="1:76" ht="0.95" customHeight="1" thickBot="1">
      <c r="A2343" s="133"/>
      <c r="B2343" s="133"/>
      <c r="C2343" s="133"/>
      <c r="D2343" s="133"/>
      <c r="E2343" s="133"/>
      <c r="F2343" s="133"/>
      <c r="G2343" s="133"/>
      <c r="H2343" s="133"/>
      <c r="I2343" s="133"/>
      <c r="J2343" s="133"/>
      <c r="K2343" s="133"/>
      <c r="L2343" s="133"/>
      <c r="M2343" s="133"/>
      <c r="N2343" s="133"/>
      <c r="O2343" s="133"/>
      <c r="P2343" s="133"/>
      <c r="Q2343" s="133"/>
      <c r="R2343" s="133"/>
      <c r="S2343" s="133"/>
      <c r="T2343" s="133"/>
      <c r="U2343" s="133"/>
      <c r="V2343" s="133"/>
      <c r="W2343" s="133"/>
      <c r="X2343" s="133"/>
      <c r="Y2343" s="133"/>
      <c r="AB2343" s="134" t="s">
        <v>6911</v>
      </c>
      <c r="AC2343" s="146" t="e" cm="1">
        <f t="array" ref="AC2343">_xlfn.TEXTSPLIT(H2343,CHAR(10))</f>
        <v>#VALUE!</v>
      </c>
      <c r="AD2343" s="146"/>
      <c r="AE2343" s="146" t="e">
        <v>#VALUE!</v>
      </c>
      <c r="AG2343" s="134" t="e" cm="1" vm="1">
        <f t="array" ref="AG2343">_xlfn.TEXTJOIN(",",TRUE,_xlfn._xlws.FILTER(市町村コード!$B$2:$B$186,ISNUMBER(SEARCH(市町村コード!$B$2:$B$186,K2343))))</f>
        <v>#VALUE!</v>
      </c>
      <c r="AH2343" s="134" t="e" vm="1">
        <v>#VALUE!</v>
      </c>
      <c r="AI2343" s="134" t="str">
        <f t="shared" si="72"/>
        <v/>
      </c>
      <c r="AJ2343" s="134" t="str">
        <f t="shared" si="73"/>
        <v/>
      </c>
      <c r="AK2343" s="134" t="s">
        <v>6911</v>
      </c>
      <c r="AO2343" s="133"/>
      <c r="AP2343" s="134" t="e" cm="1">
        <f t="array" ref="AP2343">_xlfn.TEXTSPLIT(AO2343,CHAR(10))</f>
        <v>#VALUE!</v>
      </c>
      <c r="BM2343" s="134" t="e">
        <v>#VALUE!</v>
      </c>
    </row>
    <row r="2344" spans="1:76" ht="0.95" customHeight="1">
      <c r="A2344" s="133"/>
      <c r="B2344" s="176"/>
      <c r="C2344" s="176"/>
      <c r="D2344" s="176"/>
      <c r="E2344" s="176"/>
      <c r="F2344" s="176"/>
      <c r="G2344" s="176"/>
      <c r="H2344" s="176"/>
      <c r="I2344" s="176"/>
      <c r="J2344" s="176"/>
      <c r="K2344" s="176"/>
      <c r="L2344" s="176"/>
      <c r="M2344" s="176"/>
      <c r="N2344" s="176"/>
      <c r="O2344" s="176"/>
      <c r="P2344" s="176"/>
      <c r="Q2344" s="176"/>
      <c r="R2344" s="176"/>
      <c r="S2344" s="176"/>
      <c r="T2344" s="176"/>
      <c r="U2344" s="176"/>
      <c r="V2344" s="176"/>
      <c r="W2344" s="176"/>
      <c r="X2344" s="133"/>
      <c r="Y2344" s="133"/>
      <c r="AB2344" s="134" t="s">
        <v>6911</v>
      </c>
      <c r="AC2344" s="146" t="e" cm="1">
        <f t="array" ref="AC2344">_xlfn.TEXTSPLIT(H2344,CHAR(10))</f>
        <v>#VALUE!</v>
      </c>
      <c r="AD2344" s="146"/>
      <c r="AE2344" s="146" t="e">
        <v>#VALUE!</v>
      </c>
      <c r="AG2344" s="134" t="e" cm="1" vm="1">
        <f t="array" ref="AG2344">_xlfn.TEXTJOIN(",",TRUE,_xlfn._xlws.FILTER(市町村コード!$B$2:$B$186,ISNUMBER(SEARCH(市町村コード!$B$2:$B$186,K2344))))</f>
        <v>#VALUE!</v>
      </c>
      <c r="AH2344" s="134" t="e" vm="1">
        <v>#VALUE!</v>
      </c>
      <c r="AI2344" s="134" t="str">
        <f t="shared" si="72"/>
        <v/>
      </c>
      <c r="AJ2344" s="134" t="str">
        <f t="shared" si="73"/>
        <v/>
      </c>
      <c r="AK2344" s="134" t="s">
        <v>6911</v>
      </c>
      <c r="AP2344" s="134" t="e" cm="1">
        <f t="array" ref="AP2344">_xlfn.TEXTSPLIT(AO2344,CHAR(10))</f>
        <v>#VALUE!</v>
      </c>
      <c r="BM2344" s="134" t="e">
        <v>#VALUE!</v>
      </c>
    </row>
    <row r="2345" spans="1:76" ht="15.95" customHeight="1" thickBot="1">
      <c r="A2345" s="133"/>
      <c r="B2345" s="137"/>
      <c r="C2345" s="138" t="s">
        <v>481</v>
      </c>
      <c r="D2345" s="137"/>
      <c r="E2345" s="177" t="s">
        <v>482</v>
      </c>
      <c r="F2345" s="177"/>
      <c r="G2345" s="137"/>
      <c r="H2345" s="177" t="s">
        <v>483</v>
      </c>
      <c r="I2345" s="177"/>
      <c r="J2345" s="137"/>
      <c r="K2345" s="177" t="s">
        <v>484</v>
      </c>
      <c r="L2345" s="177"/>
      <c r="M2345" s="137"/>
      <c r="N2345" s="177" t="s">
        <v>485</v>
      </c>
      <c r="O2345" s="177"/>
      <c r="P2345" s="137"/>
      <c r="Q2345" s="139" t="s">
        <v>486</v>
      </c>
      <c r="R2345" s="137"/>
      <c r="S2345" s="177" t="s">
        <v>487</v>
      </c>
      <c r="T2345" s="177"/>
      <c r="U2345" s="177"/>
      <c r="V2345" s="177"/>
      <c r="W2345" s="137"/>
      <c r="X2345" s="133"/>
      <c r="Y2345" s="133"/>
      <c r="AB2345" s="134" t="s">
        <v>482</v>
      </c>
      <c r="AC2345" s="146" t="str" cm="1">
        <f t="array" ref="AC2345">_xlfn.TEXTSPLIT(H2345,CHAR(10))</f>
        <v>事業者名/事業所名</v>
      </c>
      <c r="AD2345" s="146"/>
      <c r="AE2345" s="146" t="s">
        <v>483</v>
      </c>
      <c r="AG2345" s="134" t="e" cm="1" vm="1">
        <f t="array" ref="AG2345">_xlfn.TEXTJOIN(",",TRUE,_xlfn._xlws.FILTER(市町村コード!$B$2:$B$186,ISNUMBER(SEARCH(市町村コード!$B$2:$B$186,K2345))))</f>
        <v>#VALUE!</v>
      </c>
      <c r="AH2345" s="134" t="e" vm="1">
        <v>#VALUE!</v>
      </c>
      <c r="AI2345" s="134" t="str">
        <f t="shared" si="72"/>
        <v/>
      </c>
      <c r="AJ2345" s="134" t="str">
        <f t="shared" si="73"/>
        <v>事業所所在地</v>
      </c>
      <c r="AK2345" s="134" t="s">
        <v>484</v>
      </c>
      <c r="AO2345" s="139" t="s">
        <v>486</v>
      </c>
      <c r="AP2345" s="134" t="str" cm="1">
        <f t="array" ref="AP2345">_xlfn.TEXTSPLIT(AO2345,CHAR(10))</f>
        <v>受理番号</v>
      </c>
      <c r="BM2345" s="134" t="s">
        <v>486</v>
      </c>
    </row>
    <row r="2346" spans="1:76" ht="48" customHeight="1" thickBot="1">
      <c r="A2346" s="133"/>
      <c r="B2346" s="184"/>
      <c r="C2346" s="140" t="s">
        <v>6326</v>
      </c>
      <c r="D2346" s="184"/>
      <c r="E2346" s="174" t="s">
        <v>6327</v>
      </c>
      <c r="F2346" s="174"/>
      <c r="G2346" s="184"/>
      <c r="H2346" s="175" t="s">
        <v>6328</v>
      </c>
      <c r="I2346" s="175"/>
      <c r="J2346" s="184"/>
      <c r="K2346" s="175" t="s">
        <v>6329</v>
      </c>
      <c r="L2346" s="175"/>
      <c r="M2346" s="184"/>
      <c r="N2346" s="182" t="s">
        <v>6330</v>
      </c>
      <c r="O2346" s="182"/>
      <c r="P2346" s="184"/>
      <c r="Q2346" s="141" t="s">
        <v>6331</v>
      </c>
      <c r="R2346" s="184"/>
      <c r="S2346" s="173" t="s">
        <v>6332</v>
      </c>
      <c r="T2346" s="173"/>
      <c r="U2346" s="173"/>
      <c r="V2346" s="173"/>
      <c r="W2346" s="184"/>
      <c r="X2346" s="133"/>
      <c r="Y2346" s="133"/>
      <c r="AB2346" s="134" t="s">
        <v>9954</v>
      </c>
      <c r="AC2346" s="146" t="str" cm="1">
        <f t="array" ref="AC2346:AD2346">_xlfn.TEXTSPLIT(H2346,CHAR(10))</f>
        <v>株式会社　ＹＯＵＫＡＫＵ</v>
      </c>
      <c r="AD2346" s="146" t="str">
        <v>訪問看護ステーション　心護</v>
      </c>
      <c r="AE2346" s="146" t="s">
        <v>9028</v>
      </c>
      <c r="AF2346" s="134" t="s">
        <v>9029</v>
      </c>
      <c r="AG2346" s="134" t="str" cm="1">
        <f t="array" ref="AG2346">_xlfn.TEXTJOIN(",",TRUE,_xlfn._xlws.FILTER(市町村コード!$B$2:$B$186,ISNUMBER(SEARCH(市町村コード!$B$2:$B$186,K2346))))</f>
        <v>岩見沢市</v>
      </c>
      <c r="AH2346" s="134" t="s">
        <v>6721</v>
      </c>
      <c r="AI2346" s="134" t="str">
        <f t="shared" si="72"/>
        <v xml:space="preserve">
岩見沢市四条西４丁目１　シーテラス２階</v>
      </c>
      <c r="AJ2346" s="134" t="str">
        <f t="shared" si="73"/>
        <v>〒068－0024</v>
      </c>
      <c r="AK2346" s="134" t="s">
        <v>7501</v>
      </c>
      <c r="AO2346" s="142" t="s">
        <v>6331</v>
      </c>
      <c r="AP2346" s="134" t="str" cm="1">
        <f t="array" ref="AP2346:AT2346">_xlfn.TEXTSPLIT(AO2346,CHAR(10))</f>
        <v>( 訪看10 )第    412 号</v>
      </c>
      <c r="AQ2346" s="134" t="str">
        <v>( 訪看23 )第   1039 号</v>
      </c>
      <c r="AR2346" s="134" t="str">
        <v>( 訪看24 )第    645 号</v>
      </c>
      <c r="AS2346" s="134" t="str">
        <v>( 訪看25 )第    719 号</v>
      </c>
      <c r="AT2346" s="134" t="str">
        <v>( 訪看41 )第    141 号</v>
      </c>
      <c r="BM2346" s="134" t="s">
        <v>15484</v>
      </c>
      <c r="BN2346" s="134" t="s">
        <v>15485</v>
      </c>
      <c r="BO2346" s="134" t="s">
        <v>15486</v>
      </c>
      <c r="BP2346" s="134" t="s">
        <v>15487</v>
      </c>
      <c r="BQ2346" s="134" t="s">
        <v>15488</v>
      </c>
    </row>
    <row r="2347" spans="1:76" ht="75" customHeight="1" thickBot="1">
      <c r="A2347" s="133"/>
      <c r="B2347" s="184"/>
      <c r="C2347" s="140" t="s">
        <v>6333</v>
      </c>
      <c r="D2347" s="184"/>
      <c r="E2347" s="174" t="s">
        <v>6334</v>
      </c>
      <c r="F2347" s="174"/>
      <c r="G2347" s="184"/>
      <c r="H2347" s="175" t="s">
        <v>6335</v>
      </c>
      <c r="I2347" s="175"/>
      <c r="J2347" s="184"/>
      <c r="K2347" s="175" t="s">
        <v>6336</v>
      </c>
      <c r="L2347" s="175"/>
      <c r="M2347" s="184"/>
      <c r="N2347" s="182" t="s">
        <v>6337</v>
      </c>
      <c r="O2347" s="182"/>
      <c r="P2347" s="184"/>
      <c r="Q2347" s="141" t="s">
        <v>6338</v>
      </c>
      <c r="R2347" s="184"/>
      <c r="S2347" s="173" t="s">
        <v>6339</v>
      </c>
      <c r="T2347" s="173"/>
      <c r="U2347" s="173"/>
      <c r="V2347" s="173"/>
      <c r="W2347" s="184"/>
      <c r="X2347" s="133"/>
      <c r="Y2347" s="133"/>
      <c r="AB2347" s="134" t="s">
        <v>9955</v>
      </c>
      <c r="AC2347" s="146" t="str" cm="1">
        <f t="array" ref="AC2347:AD2347">_xlfn.TEXTSPLIT(H2347,CHAR(10))</f>
        <v>合同会社　Ｂｅ　ｆｉｎｅ</v>
      </c>
      <c r="AD2347" s="146" t="str">
        <v>訪問看護ステーションＳＯＲＡ</v>
      </c>
      <c r="AE2347" s="146" t="s">
        <v>9030</v>
      </c>
      <c r="AF2347" s="134" t="s">
        <v>9031</v>
      </c>
      <c r="AG2347" s="134" t="str" cm="1">
        <f t="array" ref="AG2347">_xlfn.TEXTJOIN(",",TRUE,_xlfn._xlws.FILTER(市町村コード!$B$2:$B$186,ISNUMBER(SEARCH(市町村コード!$B$2:$B$186,K2347))))</f>
        <v>岩見沢市</v>
      </c>
      <c r="AH2347" s="134" t="s">
        <v>6721</v>
      </c>
      <c r="AI2347" s="134" t="str">
        <f t="shared" si="72"/>
        <v xml:space="preserve">
岩見沢市六条東１４丁目１９番地</v>
      </c>
      <c r="AJ2347" s="134" t="str">
        <f t="shared" si="73"/>
        <v>〒068－0006</v>
      </c>
      <c r="AK2347" s="134" t="s">
        <v>7506</v>
      </c>
      <c r="AO2347" s="142" t="s">
        <v>6338</v>
      </c>
      <c r="AP2347" s="134" t="str" cm="1">
        <f t="array" ref="AP2347:AU2347">_xlfn.TEXTSPLIT(AO2347,CHAR(10))</f>
        <v>( 訪看24 )第    734 号</v>
      </c>
      <c r="AQ2347" s="134" t="str">
        <v>( 訪看25 )第    807 号</v>
      </c>
      <c r="AR2347" s="134" t="str">
        <v>( 訪看34 )第     46 号</v>
      </c>
      <c r="AS2347" s="134" t="str">
        <v>( 訪ベⅠ１ )第    233 号</v>
      </c>
      <c r="AT2347" s="134" t="str">
        <v>( 訪ベⅠ１注 )第    173 号</v>
      </c>
      <c r="AU2347" s="134" t="str">
        <v>( 訪看40 )第    592 号</v>
      </c>
      <c r="BM2347" s="134" t="s">
        <v>15489</v>
      </c>
      <c r="BN2347" s="134" t="s">
        <v>15490</v>
      </c>
      <c r="BO2347" s="134" t="s">
        <v>15491</v>
      </c>
      <c r="BP2347" s="134" t="s">
        <v>15492</v>
      </c>
      <c r="BQ2347" s="134" t="s">
        <v>15493</v>
      </c>
      <c r="BR2347" s="134" t="s">
        <v>15494</v>
      </c>
    </row>
    <row r="2348" spans="1:76" ht="48" customHeight="1" thickBot="1">
      <c r="A2348" s="133"/>
      <c r="B2348" s="184"/>
      <c r="C2348" s="140" t="s">
        <v>6340</v>
      </c>
      <c r="D2348" s="184"/>
      <c r="E2348" s="174" t="s">
        <v>6341</v>
      </c>
      <c r="F2348" s="174"/>
      <c r="G2348" s="184"/>
      <c r="H2348" s="175" t="s">
        <v>6342</v>
      </c>
      <c r="I2348" s="175"/>
      <c r="J2348" s="184"/>
      <c r="K2348" s="175" t="s">
        <v>6343</v>
      </c>
      <c r="L2348" s="175"/>
      <c r="M2348" s="184"/>
      <c r="N2348" s="182" t="s">
        <v>6344</v>
      </c>
      <c r="O2348" s="182"/>
      <c r="P2348" s="184"/>
      <c r="Q2348" s="141" t="s">
        <v>6345</v>
      </c>
      <c r="R2348" s="184"/>
      <c r="S2348" s="173" t="s">
        <v>4930</v>
      </c>
      <c r="T2348" s="173"/>
      <c r="U2348" s="173"/>
      <c r="V2348" s="173"/>
      <c r="W2348" s="184"/>
      <c r="X2348" s="133"/>
      <c r="Y2348" s="133"/>
      <c r="AB2348" s="134" t="s">
        <v>9956</v>
      </c>
      <c r="AC2348" s="146" t="str" cm="1">
        <f t="array" ref="AC2348:AD2348">_xlfn.TEXTSPLIT(H2348,CHAR(10))</f>
        <v>株式会社ビオネスト</v>
      </c>
      <c r="AD2348" s="146" t="str">
        <v>訪問看護ステーション　ココエル岩見沢</v>
      </c>
      <c r="AE2348" s="146" t="s">
        <v>8210</v>
      </c>
      <c r="AF2348" s="134" t="s">
        <v>9032</v>
      </c>
      <c r="AG2348" s="134" t="str" cm="1">
        <f t="array" ref="AG2348">_xlfn.TEXTJOIN(",",TRUE,_xlfn._xlws.FILTER(市町村コード!$B$2:$B$186,ISNUMBER(SEARCH(市町村コード!$B$2:$B$186,K2348))))</f>
        <v>岩見沢市</v>
      </c>
      <c r="AH2348" s="134" t="s">
        <v>6721</v>
      </c>
      <c r="AI2348" s="134" t="str">
        <f t="shared" si="72"/>
        <v xml:space="preserve">
岩見沢市五条西７丁目１番３号リブウェル岩見沢内</v>
      </c>
      <c r="AJ2348" s="134" t="str">
        <f t="shared" si="73"/>
        <v>〒068－0025</v>
      </c>
      <c r="AK2348" s="134" t="s">
        <v>7507</v>
      </c>
      <c r="AO2348" s="142" t="s">
        <v>6345</v>
      </c>
      <c r="AP2348" s="134" t="str" cm="1">
        <f t="array" ref="AP2348:AT2348">_xlfn.TEXTSPLIT(AO2348,CHAR(10))</f>
        <v>( 訪看10 )第    591 号</v>
      </c>
      <c r="AQ2348" s="134" t="str">
        <v>( 訪看24 )第    879 号</v>
      </c>
      <c r="AR2348" s="134" t="str">
        <v>( 訪看25 )第    951 号</v>
      </c>
      <c r="AS2348" s="134" t="str">
        <v>( 訪看27 )第    292 号</v>
      </c>
      <c r="AT2348" s="134" t="str">
        <v>( 訪看28 )第    192 号</v>
      </c>
      <c r="BM2348" s="134" t="s">
        <v>15495</v>
      </c>
      <c r="BN2348" s="134" t="s">
        <v>15496</v>
      </c>
      <c r="BO2348" s="134" t="s">
        <v>15497</v>
      </c>
      <c r="BP2348" s="134" t="s">
        <v>15498</v>
      </c>
      <c r="BQ2348" s="134" t="s">
        <v>15499</v>
      </c>
    </row>
    <row r="2349" spans="1:76" ht="129" customHeight="1" thickBot="1">
      <c r="A2349" s="133"/>
      <c r="B2349" s="184"/>
      <c r="C2349" s="140" t="s">
        <v>6346</v>
      </c>
      <c r="D2349" s="184"/>
      <c r="E2349" s="174" t="s">
        <v>6347</v>
      </c>
      <c r="F2349" s="174"/>
      <c r="G2349" s="184"/>
      <c r="H2349" s="175" t="s">
        <v>6348</v>
      </c>
      <c r="I2349" s="175"/>
      <c r="J2349" s="184"/>
      <c r="K2349" s="175" t="s">
        <v>6349</v>
      </c>
      <c r="L2349" s="175"/>
      <c r="M2349" s="184"/>
      <c r="N2349" s="182" t="s">
        <v>6350</v>
      </c>
      <c r="O2349" s="182"/>
      <c r="P2349" s="184"/>
      <c r="Q2349" s="141" t="s">
        <v>6351</v>
      </c>
      <c r="R2349" s="184"/>
      <c r="S2349" s="173" t="s">
        <v>6352</v>
      </c>
      <c r="T2349" s="173"/>
      <c r="U2349" s="173"/>
      <c r="V2349" s="173"/>
      <c r="W2349" s="184"/>
      <c r="X2349" s="133"/>
      <c r="Y2349" s="133"/>
      <c r="AB2349" s="134" t="s">
        <v>9957</v>
      </c>
      <c r="AC2349" s="146" t="str" cm="1">
        <f t="array" ref="AC2349:AD2349">_xlfn.TEXTSPLIT(H2349,CHAR(10))</f>
        <v>医療法人社団ささえる医療研究所</v>
      </c>
      <c r="AD2349" s="146" t="str">
        <v>訪問看護ステーションささえるさん岩見沢</v>
      </c>
      <c r="AE2349" s="146" t="s">
        <v>8455</v>
      </c>
      <c r="AF2349" s="134" t="s">
        <v>9033</v>
      </c>
      <c r="AG2349" s="134" t="str" cm="1">
        <f t="array" ref="AG2349">_xlfn.TEXTJOIN(",",TRUE,_xlfn._xlws.FILTER(市町村コード!$B$2:$B$186,ISNUMBER(SEARCH(市町村コード!$B$2:$B$186,K2349))))</f>
        <v>岩見沢市</v>
      </c>
      <c r="AH2349" s="134" t="s">
        <v>6721</v>
      </c>
      <c r="AI2349" s="134" t="str">
        <f t="shared" si="72"/>
        <v xml:space="preserve">
岩見沢市志文本町四条２丁目１－２</v>
      </c>
      <c r="AJ2349" s="134" t="str">
        <f t="shared" si="73"/>
        <v>〒068－0844</v>
      </c>
      <c r="AK2349" s="134" t="s">
        <v>7508</v>
      </c>
      <c r="AO2349" s="142" t="s">
        <v>6351</v>
      </c>
      <c r="AP2349" s="134" t="str" cm="1">
        <f t="array" ref="AP2349:BA2349">_xlfn.TEXTSPLIT(AO2349,CHAR(10))</f>
        <v>( 訪看10 )第    687 号</v>
      </c>
      <c r="AQ2349" s="134" t="str">
        <v>( 訪看23 )第   1080 号</v>
      </c>
      <c r="AR2349" s="134" t="str">
        <v>( 訪看24 )第   1010 号</v>
      </c>
      <c r="AS2349" s="134" t="str">
        <v>( 訪看25 )第   1084 号</v>
      </c>
      <c r="AT2349" s="134" t="str">
        <v>( 訪看27 )第    385 号</v>
      </c>
      <c r="AU2349" s="134" t="str">
        <v>( 訪看28 )第    255 号</v>
      </c>
      <c r="AV2349" s="134" t="str">
        <v>( 訪看34 )第    424 号</v>
      </c>
      <c r="AW2349" s="134" t="str">
        <v>( 訪看37 )第     19 号</v>
      </c>
      <c r="AX2349" s="134" t="str">
        <v>( 訪ベⅠ１ )第    368 号</v>
      </c>
      <c r="AY2349" s="134" t="str">
        <v>( 訪ベⅠ１注 )第     55 号</v>
      </c>
      <c r="AZ2349" s="134" t="str">
        <v>( 訪看40 )第    628 号</v>
      </c>
      <c r="BA2349" s="134" t="str">
        <v>( 訪看41 )第    292 号</v>
      </c>
      <c r="BM2349" s="134" t="s">
        <v>15500</v>
      </c>
      <c r="BN2349" s="134" t="s">
        <v>15501</v>
      </c>
      <c r="BO2349" s="134" t="s">
        <v>15502</v>
      </c>
      <c r="BP2349" s="134" t="s">
        <v>15503</v>
      </c>
      <c r="BQ2349" s="134" t="s">
        <v>15504</v>
      </c>
      <c r="BR2349" s="134" t="s">
        <v>15505</v>
      </c>
      <c r="BS2349" s="134" t="s">
        <v>15506</v>
      </c>
      <c r="BT2349" s="134" t="s">
        <v>15507</v>
      </c>
      <c r="BU2349" s="134" t="s">
        <v>15508</v>
      </c>
      <c r="BV2349" s="134" t="s">
        <v>15509</v>
      </c>
      <c r="BW2349" s="134" t="s">
        <v>15510</v>
      </c>
      <c r="BX2349" s="134" t="s">
        <v>15511</v>
      </c>
    </row>
    <row r="2350" spans="1:76" ht="48" customHeight="1" thickBot="1">
      <c r="A2350" s="133"/>
      <c r="B2350" s="184"/>
      <c r="C2350" s="140" t="s">
        <v>6353</v>
      </c>
      <c r="D2350" s="184"/>
      <c r="E2350" s="174" t="s">
        <v>6354</v>
      </c>
      <c r="F2350" s="174"/>
      <c r="G2350" s="184"/>
      <c r="H2350" s="175" t="s">
        <v>6355</v>
      </c>
      <c r="I2350" s="175"/>
      <c r="J2350" s="184"/>
      <c r="K2350" s="175" t="s">
        <v>6356</v>
      </c>
      <c r="L2350" s="175"/>
      <c r="M2350" s="184"/>
      <c r="N2350" s="182" t="s">
        <v>6357</v>
      </c>
      <c r="O2350" s="182"/>
      <c r="P2350" s="184"/>
      <c r="Q2350" s="141" t="s">
        <v>6358</v>
      </c>
      <c r="R2350" s="184"/>
      <c r="S2350" s="173" t="s">
        <v>6359</v>
      </c>
      <c r="T2350" s="173"/>
      <c r="U2350" s="173"/>
      <c r="V2350" s="173"/>
      <c r="W2350" s="184"/>
      <c r="X2350" s="133"/>
      <c r="Y2350" s="133"/>
      <c r="AB2350" s="134" t="s">
        <v>9958</v>
      </c>
      <c r="AC2350" s="146" t="str" cm="1">
        <f t="array" ref="AC2350:AD2350">_xlfn.TEXTSPLIT(H2350,CHAR(10))</f>
        <v>株式会社キャリアエディション</v>
      </c>
      <c r="AD2350" s="146" t="str">
        <v>訪問看護ステーション　岩見沢</v>
      </c>
      <c r="AE2350" s="146" t="s">
        <v>7678</v>
      </c>
      <c r="AF2350" s="134" t="s">
        <v>9034</v>
      </c>
      <c r="AG2350" s="134" t="str" cm="1">
        <f t="array" ref="AG2350">_xlfn.TEXTJOIN(",",TRUE,_xlfn._xlws.FILTER(市町村コード!$B$2:$B$186,ISNUMBER(SEARCH(市町村コード!$B$2:$B$186,K2350))))</f>
        <v>岩見沢市</v>
      </c>
      <c r="AH2350" s="134" t="s">
        <v>6721</v>
      </c>
      <c r="AI2350" s="134" t="str">
        <f t="shared" si="72"/>
        <v xml:space="preserve">
岩見沢市大和四条８丁目１番地イオン岩見沢店２階</v>
      </c>
      <c r="AJ2350" s="134" t="str">
        <f t="shared" si="73"/>
        <v>〒068－0854</v>
      </c>
      <c r="AK2350" s="134" t="s">
        <v>7509</v>
      </c>
      <c r="AO2350" s="142" t="s">
        <v>6358</v>
      </c>
      <c r="AP2350" s="134" t="str" cm="1">
        <f t="array" ref="AP2350:AT2350">_xlfn.TEXTSPLIT(AO2350,CHAR(10))</f>
        <v>( 訪看10 )第    742 号</v>
      </c>
      <c r="AQ2350" s="134" t="str">
        <v>( 訪看24 )第   1077 号</v>
      </c>
      <c r="AR2350" s="134" t="str">
        <v>( 訪看25 )第   1152 号</v>
      </c>
      <c r="AS2350" s="134" t="str">
        <v>( 訪看27 )第    431 号</v>
      </c>
      <c r="AT2350" s="134" t="str">
        <v>( 訪看41 )第    409 号</v>
      </c>
      <c r="BM2350" s="134" t="s">
        <v>15512</v>
      </c>
      <c r="BN2350" s="134" t="s">
        <v>15513</v>
      </c>
      <c r="BO2350" s="134" t="s">
        <v>15514</v>
      </c>
      <c r="BP2350" s="134" t="s">
        <v>15515</v>
      </c>
      <c r="BQ2350" s="134" t="s">
        <v>15516</v>
      </c>
    </row>
    <row r="2351" spans="1:76" ht="57" customHeight="1" thickBot="1">
      <c r="A2351" s="133"/>
      <c r="B2351" s="184"/>
      <c r="C2351" s="140" t="s">
        <v>6360</v>
      </c>
      <c r="D2351" s="184"/>
      <c r="E2351" s="174" t="s">
        <v>6361</v>
      </c>
      <c r="F2351" s="174"/>
      <c r="G2351" s="184"/>
      <c r="H2351" s="175" t="s">
        <v>6362</v>
      </c>
      <c r="I2351" s="175"/>
      <c r="J2351" s="184"/>
      <c r="K2351" s="175" t="s">
        <v>6363</v>
      </c>
      <c r="L2351" s="175"/>
      <c r="M2351" s="184"/>
      <c r="N2351" s="182" t="s">
        <v>6364</v>
      </c>
      <c r="O2351" s="182"/>
      <c r="P2351" s="184"/>
      <c r="Q2351" s="141" t="s">
        <v>6365</v>
      </c>
      <c r="R2351" s="184"/>
      <c r="S2351" s="173" t="s">
        <v>6366</v>
      </c>
      <c r="T2351" s="173"/>
      <c r="U2351" s="173"/>
      <c r="V2351" s="173"/>
      <c r="W2351" s="184"/>
      <c r="X2351" s="133"/>
      <c r="Y2351" s="133"/>
      <c r="AB2351" s="134" t="s">
        <v>9959</v>
      </c>
      <c r="AC2351" s="146" t="str" cm="1">
        <f t="array" ref="AC2351:AD2351">_xlfn.TEXTSPLIT(H2351,CHAR(10))</f>
        <v>ゆあなす合同会社</v>
      </c>
      <c r="AD2351" s="146" t="str">
        <v>訪問看護ステーションゆあなす</v>
      </c>
      <c r="AE2351" s="146" t="s">
        <v>9035</v>
      </c>
      <c r="AF2351" s="134" t="s">
        <v>9036</v>
      </c>
      <c r="AG2351" s="134" t="str" cm="1">
        <f t="array" ref="AG2351">_xlfn.TEXTJOIN(",",TRUE,_xlfn._xlws.FILTER(市町村コード!$B$2:$B$186,ISNUMBER(SEARCH(市町村コード!$B$2:$B$186,K2351))))</f>
        <v>岩見沢市</v>
      </c>
      <c r="AH2351" s="134" t="s">
        <v>6721</v>
      </c>
      <c r="AI2351" s="134" t="str">
        <f t="shared" si="72"/>
        <v xml:space="preserve">
岩見沢市美園四条一丁目１番９号ＫＭ６２－２０２号　</v>
      </c>
      <c r="AJ2351" s="134" t="str">
        <f t="shared" si="73"/>
        <v>〒068－0814</v>
      </c>
      <c r="AK2351" s="134" t="s">
        <v>7510</v>
      </c>
      <c r="AO2351" s="142" t="s">
        <v>6365</v>
      </c>
      <c r="AP2351" s="134" t="str" cm="1">
        <f t="array" ref="AP2351:AU2351">_xlfn.TEXTSPLIT(AO2351,CHAR(10))</f>
        <v>( 訪看10 )第    772 号</v>
      </c>
      <c r="AQ2351" s="134" t="str">
        <v>( 訪看24 )第   1100 号</v>
      </c>
      <c r="AR2351" s="134" t="str">
        <v>( 訪看25 )第   1183 号</v>
      </c>
      <c r="AS2351" s="134" t="str">
        <v>( 訪看27 )第    452 号</v>
      </c>
      <c r="AT2351" s="134" t="str">
        <v>( 訪看28 )第    297 号</v>
      </c>
      <c r="AU2351" s="134" t="str">
        <v>( 訪看41 )第    442 号</v>
      </c>
      <c r="BM2351" s="134" t="s">
        <v>15517</v>
      </c>
      <c r="BN2351" s="134" t="s">
        <v>15518</v>
      </c>
      <c r="BO2351" s="134" t="s">
        <v>15519</v>
      </c>
      <c r="BP2351" s="134" t="s">
        <v>15520</v>
      </c>
      <c r="BQ2351" s="134" t="s">
        <v>15521</v>
      </c>
      <c r="BR2351" s="134" t="s">
        <v>15522</v>
      </c>
    </row>
    <row r="2352" spans="1:76" ht="65.099999999999994" customHeight="1" thickBot="1">
      <c r="A2352" s="133"/>
      <c r="B2352" s="184"/>
      <c r="C2352" s="133"/>
      <c r="D2352" s="184"/>
      <c r="E2352" s="133"/>
      <c r="F2352" s="133"/>
      <c r="G2352" s="184"/>
      <c r="H2352" s="133"/>
      <c r="I2352" s="133"/>
      <c r="J2352" s="184"/>
      <c r="K2352" s="133"/>
      <c r="L2352" s="133"/>
      <c r="M2352" s="184"/>
      <c r="N2352" s="133"/>
      <c r="O2352" s="133"/>
      <c r="P2352" s="184"/>
      <c r="Q2352" s="133"/>
      <c r="R2352" s="184"/>
      <c r="S2352" s="133"/>
      <c r="T2352" s="133"/>
      <c r="U2352" s="133"/>
      <c r="V2352" s="133"/>
      <c r="W2352" s="184"/>
      <c r="X2352" s="133"/>
      <c r="Y2352" s="133"/>
      <c r="AB2352" s="134" t="s">
        <v>6911</v>
      </c>
      <c r="AC2352" s="146" t="e" cm="1">
        <f t="array" ref="AC2352">_xlfn.TEXTSPLIT(H2352,CHAR(10))</f>
        <v>#VALUE!</v>
      </c>
      <c r="AD2352" s="146"/>
      <c r="AE2352" s="146" t="e">
        <v>#VALUE!</v>
      </c>
      <c r="AG2352" s="134" t="e" cm="1" vm="1">
        <f t="array" ref="AG2352">_xlfn.TEXTJOIN(",",TRUE,_xlfn._xlws.FILTER(市町村コード!$B$2:$B$186,ISNUMBER(SEARCH(市町村コード!$B$2:$B$186,K2352))))</f>
        <v>#VALUE!</v>
      </c>
      <c r="AH2352" s="134" t="e" vm="1">
        <v>#VALUE!</v>
      </c>
      <c r="AI2352" s="134" t="str">
        <f t="shared" si="72"/>
        <v/>
      </c>
      <c r="AJ2352" s="134" t="str">
        <f t="shared" si="73"/>
        <v/>
      </c>
      <c r="AK2352" s="134" t="s">
        <v>6911</v>
      </c>
      <c r="AO2352" s="133"/>
      <c r="AP2352" s="134" t="e" cm="1">
        <f t="array" ref="AP2352">_xlfn.TEXTSPLIT(AO2352,CHAR(10))</f>
        <v>#VALUE!</v>
      </c>
      <c r="BM2352" s="134" t="e">
        <v>#VALUE!</v>
      </c>
    </row>
    <row r="2353" spans="1:73" ht="0.95" customHeight="1">
      <c r="A2353" s="133"/>
      <c r="B2353" s="183"/>
      <c r="C2353" s="183"/>
      <c r="D2353" s="183"/>
      <c r="E2353" s="183"/>
      <c r="F2353" s="183"/>
      <c r="G2353" s="183"/>
      <c r="H2353" s="183"/>
      <c r="I2353" s="183"/>
      <c r="J2353" s="183"/>
      <c r="K2353" s="183"/>
      <c r="L2353" s="183"/>
      <c r="M2353" s="183"/>
      <c r="N2353" s="183"/>
      <c r="O2353" s="183"/>
      <c r="P2353" s="183"/>
      <c r="Q2353" s="183"/>
      <c r="R2353" s="183"/>
      <c r="S2353" s="183"/>
      <c r="T2353" s="183"/>
      <c r="U2353" s="183"/>
      <c r="V2353" s="183"/>
      <c r="W2353" s="133"/>
      <c r="X2353" s="133"/>
      <c r="Y2353" s="133"/>
      <c r="AB2353" s="134" t="s">
        <v>6911</v>
      </c>
      <c r="AC2353" s="146" t="e" cm="1">
        <f t="array" ref="AC2353">_xlfn.TEXTSPLIT(H2353,CHAR(10))</f>
        <v>#VALUE!</v>
      </c>
      <c r="AD2353" s="146"/>
      <c r="AE2353" s="146" t="e">
        <v>#VALUE!</v>
      </c>
      <c r="AG2353" s="134" t="e" cm="1" vm="1">
        <f t="array" ref="AG2353">_xlfn.TEXTJOIN(",",TRUE,_xlfn._xlws.FILTER(市町村コード!$B$2:$B$186,ISNUMBER(SEARCH(市町村コード!$B$2:$B$186,K2353))))</f>
        <v>#VALUE!</v>
      </c>
      <c r="AH2353" s="134" t="e" vm="1">
        <v>#VALUE!</v>
      </c>
      <c r="AI2353" s="134" t="str">
        <f t="shared" si="72"/>
        <v/>
      </c>
      <c r="AJ2353" s="134" t="str">
        <f t="shared" si="73"/>
        <v/>
      </c>
      <c r="AK2353" s="134" t="s">
        <v>6911</v>
      </c>
      <c r="AP2353" s="134" t="e" cm="1">
        <f t="array" ref="AP2353">_xlfn.TEXTSPLIT(AO2353,CHAR(10))</f>
        <v>#VALUE!</v>
      </c>
      <c r="BM2353" s="134" t="e">
        <v>#VALUE!</v>
      </c>
    </row>
    <row r="2354" spans="1:73" ht="60" customHeight="1">
      <c r="A2354" s="133"/>
      <c r="B2354" s="133"/>
      <c r="C2354" s="133"/>
      <c r="D2354" s="133"/>
      <c r="E2354" s="133"/>
      <c r="F2354" s="133"/>
      <c r="G2354" s="133"/>
      <c r="H2354" s="133"/>
      <c r="I2354" s="133"/>
      <c r="J2354" s="133"/>
      <c r="K2354" s="133"/>
      <c r="L2354" s="133"/>
      <c r="M2354" s="133"/>
      <c r="N2354" s="133"/>
      <c r="O2354" s="133"/>
      <c r="P2354" s="133"/>
      <c r="Q2354" s="133"/>
      <c r="R2354" s="133"/>
      <c r="S2354" s="133"/>
      <c r="T2354" s="133"/>
      <c r="U2354" s="133"/>
      <c r="V2354" s="133"/>
      <c r="W2354" s="133"/>
      <c r="X2354" s="133"/>
      <c r="Y2354" s="133"/>
      <c r="AB2354" s="134" t="s">
        <v>6911</v>
      </c>
      <c r="AC2354" s="146" t="e" cm="1">
        <f t="array" ref="AC2354">_xlfn.TEXTSPLIT(H2354,CHAR(10))</f>
        <v>#VALUE!</v>
      </c>
      <c r="AD2354" s="146"/>
      <c r="AE2354" s="146" t="e">
        <v>#VALUE!</v>
      </c>
      <c r="AG2354" s="134" t="e" cm="1" vm="1">
        <f t="array" ref="AG2354">_xlfn.TEXTJOIN(",",TRUE,_xlfn._xlws.FILTER(市町村コード!$B$2:$B$186,ISNUMBER(SEARCH(市町村コード!$B$2:$B$186,K2354))))</f>
        <v>#VALUE!</v>
      </c>
      <c r="AH2354" s="134" t="e" vm="1">
        <v>#VALUE!</v>
      </c>
      <c r="AI2354" s="134" t="str">
        <f t="shared" si="72"/>
        <v/>
      </c>
      <c r="AJ2354" s="134" t="str">
        <f t="shared" si="73"/>
        <v/>
      </c>
      <c r="AK2354" s="134" t="s">
        <v>6911</v>
      </c>
      <c r="AO2354" s="133"/>
      <c r="AP2354" s="134" t="e" cm="1">
        <f t="array" ref="AP2354">_xlfn.TEXTSPLIT(AO2354,CHAR(10))</f>
        <v>#VALUE!</v>
      </c>
      <c r="BM2354" s="134" t="e">
        <v>#VALUE!</v>
      </c>
    </row>
    <row r="2355" spans="1:73" ht="12" customHeight="1">
      <c r="A2355" s="133"/>
      <c r="B2355" s="133"/>
      <c r="C2355" s="133"/>
      <c r="D2355" s="133"/>
      <c r="E2355" s="133"/>
      <c r="F2355" s="133"/>
      <c r="G2355" s="133"/>
      <c r="H2355" s="133"/>
      <c r="I2355" s="133"/>
      <c r="J2355" s="133"/>
      <c r="K2355" s="133"/>
      <c r="L2355" s="133"/>
      <c r="M2355" s="133"/>
      <c r="N2355" s="133"/>
      <c r="O2355" s="133"/>
      <c r="P2355" s="133"/>
      <c r="Q2355" s="133"/>
      <c r="R2355" s="133"/>
      <c r="S2355" s="133"/>
      <c r="T2355" s="133"/>
      <c r="U2355" s="133"/>
      <c r="V2355" s="133"/>
      <c r="W2355" s="133"/>
      <c r="X2355" s="133"/>
      <c r="Y2355" s="133"/>
      <c r="AB2355" s="134" t="s">
        <v>6911</v>
      </c>
      <c r="AC2355" s="146" t="e" cm="1">
        <f t="array" ref="AC2355">_xlfn.TEXTSPLIT(H2355,CHAR(10))</f>
        <v>#VALUE!</v>
      </c>
      <c r="AD2355" s="146"/>
      <c r="AE2355" s="146" t="e">
        <v>#VALUE!</v>
      </c>
      <c r="AG2355" s="134" t="e" cm="1" vm="1">
        <f t="array" ref="AG2355">_xlfn.TEXTJOIN(",",TRUE,_xlfn._xlws.FILTER(市町村コード!$B$2:$B$186,ISNUMBER(SEARCH(市町村コード!$B$2:$B$186,K2355))))</f>
        <v>#VALUE!</v>
      </c>
      <c r="AH2355" s="134" t="e" vm="1">
        <v>#VALUE!</v>
      </c>
      <c r="AI2355" s="134" t="str">
        <f t="shared" si="72"/>
        <v/>
      </c>
      <c r="AJ2355" s="134" t="str">
        <f t="shared" si="73"/>
        <v/>
      </c>
      <c r="AK2355" s="134" t="s">
        <v>6911</v>
      </c>
      <c r="AO2355" s="133"/>
      <c r="AP2355" s="134" t="e" cm="1">
        <f t="array" ref="AP2355">_xlfn.TEXTSPLIT(AO2355,CHAR(10))</f>
        <v>#VALUE!</v>
      </c>
      <c r="BM2355" s="134" t="e">
        <v>#VALUE!</v>
      </c>
    </row>
    <row r="2356" spans="1:73" ht="8.1" customHeight="1">
      <c r="A2356" s="133"/>
      <c r="B2356" s="133"/>
      <c r="C2356" s="133"/>
      <c r="D2356" s="133"/>
      <c r="E2356" s="133"/>
      <c r="F2356" s="133"/>
      <c r="G2356" s="133"/>
      <c r="H2356" s="133"/>
      <c r="I2356" s="178" t="s">
        <v>476</v>
      </c>
      <c r="J2356" s="178"/>
      <c r="K2356" s="178"/>
      <c r="L2356" s="133"/>
      <c r="M2356" s="133"/>
      <c r="N2356" s="133"/>
      <c r="O2356" s="133"/>
      <c r="P2356" s="133"/>
      <c r="Q2356" s="133"/>
      <c r="R2356" s="133"/>
      <c r="S2356" s="133"/>
      <c r="T2356" s="133"/>
      <c r="U2356" s="133"/>
      <c r="V2356" s="133"/>
      <c r="W2356" s="133"/>
      <c r="X2356" s="133"/>
      <c r="Y2356" s="133"/>
      <c r="AB2356" s="134" t="s">
        <v>6911</v>
      </c>
      <c r="AC2356" s="146" t="e" cm="1">
        <f t="array" ref="AC2356">_xlfn.TEXTSPLIT(H2356,CHAR(10))</f>
        <v>#VALUE!</v>
      </c>
      <c r="AD2356" s="146"/>
      <c r="AE2356" s="146" t="e">
        <v>#VALUE!</v>
      </c>
      <c r="AG2356" s="134" t="e" cm="1" vm="1">
        <f t="array" ref="AG2356">_xlfn.TEXTJOIN(",",TRUE,_xlfn._xlws.FILTER(市町村コード!$B$2:$B$186,ISNUMBER(SEARCH(市町村コード!$B$2:$B$186,K2356))))</f>
        <v>#VALUE!</v>
      </c>
      <c r="AH2356" s="134" t="e" vm="1">
        <v>#VALUE!</v>
      </c>
      <c r="AI2356" s="134" t="str">
        <f t="shared" si="72"/>
        <v/>
      </c>
      <c r="AJ2356" s="134" t="str">
        <f t="shared" si="73"/>
        <v/>
      </c>
      <c r="AK2356" s="134" t="s">
        <v>6911</v>
      </c>
      <c r="AO2356" s="133"/>
      <c r="AP2356" s="134" t="e" cm="1">
        <f t="array" ref="AP2356">_xlfn.TEXTSPLIT(AO2356,CHAR(10))</f>
        <v>#VALUE!</v>
      </c>
      <c r="BM2356" s="134" t="e">
        <v>#VALUE!</v>
      </c>
    </row>
    <row r="2357" spans="1:73" ht="12" customHeight="1">
      <c r="A2357" s="133"/>
      <c r="B2357" s="179"/>
      <c r="C2357" s="179"/>
      <c r="D2357" s="179"/>
      <c r="E2357" s="179"/>
      <c r="F2357" s="133"/>
      <c r="G2357" s="133"/>
      <c r="H2357" s="133"/>
      <c r="I2357" s="178"/>
      <c r="J2357" s="178"/>
      <c r="K2357" s="178"/>
      <c r="L2357" s="133"/>
      <c r="M2357" s="133"/>
      <c r="N2357" s="133"/>
      <c r="O2357" s="133"/>
      <c r="P2357" s="133"/>
      <c r="Q2357" s="133"/>
      <c r="R2357" s="133"/>
      <c r="S2357" s="133"/>
      <c r="T2357" s="133"/>
      <c r="U2357" s="133"/>
      <c r="V2357" s="133"/>
      <c r="W2357" s="133"/>
      <c r="X2357" s="133"/>
      <c r="Y2357" s="133"/>
      <c r="AB2357" s="134" t="s">
        <v>6911</v>
      </c>
      <c r="AC2357" s="146" t="e" cm="1">
        <f t="array" ref="AC2357">_xlfn.TEXTSPLIT(H2357,CHAR(10))</f>
        <v>#VALUE!</v>
      </c>
      <c r="AD2357" s="146"/>
      <c r="AE2357" s="146" t="e">
        <v>#VALUE!</v>
      </c>
      <c r="AG2357" s="134" t="e" cm="1" vm="1">
        <f t="array" ref="AG2357">_xlfn.TEXTJOIN(",",TRUE,_xlfn._xlws.FILTER(市町村コード!$B$2:$B$186,ISNUMBER(SEARCH(市町村コード!$B$2:$B$186,K2357))))</f>
        <v>#VALUE!</v>
      </c>
      <c r="AH2357" s="134" t="e" vm="1">
        <v>#VALUE!</v>
      </c>
      <c r="AI2357" s="134" t="str">
        <f t="shared" si="72"/>
        <v/>
      </c>
      <c r="AJ2357" s="134" t="str">
        <f t="shared" si="73"/>
        <v/>
      </c>
      <c r="AK2357" s="134" t="s">
        <v>6911</v>
      </c>
      <c r="AO2357" s="133"/>
      <c r="AP2357" s="134" t="e" cm="1">
        <f t="array" ref="AP2357">_xlfn.TEXTSPLIT(AO2357,CHAR(10))</f>
        <v>#VALUE!</v>
      </c>
      <c r="BM2357" s="134" t="e">
        <v>#VALUE!</v>
      </c>
    </row>
    <row r="2358" spans="1:73" ht="14.1" customHeight="1">
      <c r="A2358" s="133"/>
      <c r="B2358" s="133"/>
      <c r="C2358" s="180" t="s">
        <v>477</v>
      </c>
      <c r="D2358" s="180"/>
      <c r="E2358" s="180"/>
      <c r="F2358" s="180"/>
      <c r="G2358" s="180"/>
      <c r="H2358" s="180"/>
      <c r="I2358" s="180"/>
      <c r="J2358" s="180"/>
      <c r="K2358" s="180"/>
      <c r="L2358" s="133"/>
      <c r="M2358" s="133"/>
      <c r="N2358" s="133"/>
      <c r="O2358" s="181" t="s">
        <v>478</v>
      </c>
      <c r="P2358" s="181"/>
      <c r="Q2358" s="181"/>
      <c r="R2358" s="181"/>
      <c r="S2358" s="181"/>
      <c r="T2358" s="135" t="s">
        <v>1530</v>
      </c>
      <c r="U2358" s="136" t="s">
        <v>480</v>
      </c>
      <c r="V2358" s="133"/>
      <c r="W2358" s="133"/>
      <c r="X2358" s="133"/>
      <c r="Y2358" s="133"/>
      <c r="AB2358" s="134" t="s">
        <v>6911</v>
      </c>
      <c r="AC2358" s="146" t="e" cm="1">
        <f t="array" ref="AC2358">_xlfn.TEXTSPLIT(H2358,CHAR(10))</f>
        <v>#VALUE!</v>
      </c>
      <c r="AD2358" s="146"/>
      <c r="AE2358" s="146" t="e">
        <v>#VALUE!</v>
      </c>
      <c r="AG2358" s="134" t="e" cm="1" vm="1">
        <f t="array" ref="AG2358">_xlfn.TEXTJOIN(",",TRUE,_xlfn._xlws.FILTER(市町村コード!$B$2:$B$186,ISNUMBER(SEARCH(市町村コード!$B$2:$B$186,K2358))))</f>
        <v>#VALUE!</v>
      </c>
      <c r="AH2358" s="134" t="e" vm="1">
        <v>#VALUE!</v>
      </c>
      <c r="AI2358" s="134" t="str">
        <f t="shared" si="72"/>
        <v/>
      </c>
      <c r="AJ2358" s="134" t="str">
        <f t="shared" si="73"/>
        <v/>
      </c>
      <c r="AK2358" s="134" t="s">
        <v>6911</v>
      </c>
      <c r="AP2358" s="134" t="e" cm="1">
        <f t="array" ref="AP2358">_xlfn.TEXTSPLIT(AO2358,CHAR(10))</f>
        <v>#VALUE!</v>
      </c>
      <c r="BM2358" s="134" t="e">
        <v>#VALUE!</v>
      </c>
    </row>
    <row r="2359" spans="1:73" ht="0.95" customHeight="1" thickBot="1">
      <c r="A2359" s="133"/>
      <c r="B2359" s="133"/>
      <c r="C2359" s="133"/>
      <c r="D2359" s="133"/>
      <c r="E2359" s="133"/>
      <c r="F2359" s="133"/>
      <c r="G2359" s="133"/>
      <c r="H2359" s="133"/>
      <c r="I2359" s="133"/>
      <c r="J2359" s="133"/>
      <c r="K2359" s="133"/>
      <c r="L2359" s="133"/>
      <c r="M2359" s="133"/>
      <c r="N2359" s="133"/>
      <c r="O2359" s="133"/>
      <c r="P2359" s="133"/>
      <c r="Q2359" s="133"/>
      <c r="R2359" s="133"/>
      <c r="S2359" s="133"/>
      <c r="T2359" s="133"/>
      <c r="U2359" s="133"/>
      <c r="V2359" s="133"/>
      <c r="W2359" s="133"/>
      <c r="X2359" s="133"/>
      <c r="Y2359" s="133"/>
      <c r="AB2359" s="134" t="s">
        <v>6911</v>
      </c>
      <c r="AC2359" s="146" t="e" cm="1">
        <f t="array" ref="AC2359">_xlfn.TEXTSPLIT(H2359,CHAR(10))</f>
        <v>#VALUE!</v>
      </c>
      <c r="AD2359" s="146"/>
      <c r="AE2359" s="146" t="e">
        <v>#VALUE!</v>
      </c>
      <c r="AG2359" s="134" t="e" cm="1" vm="1">
        <f t="array" ref="AG2359">_xlfn.TEXTJOIN(",",TRUE,_xlfn._xlws.FILTER(市町村コード!$B$2:$B$186,ISNUMBER(SEARCH(市町村コード!$B$2:$B$186,K2359))))</f>
        <v>#VALUE!</v>
      </c>
      <c r="AH2359" s="134" t="e" vm="1">
        <v>#VALUE!</v>
      </c>
      <c r="AI2359" s="134" t="str">
        <f t="shared" si="72"/>
        <v/>
      </c>
      <c r="AJ2359" s="134" t="str">
        <f t="shared" si="73"/>
        <v/>
      </c>
      <c r="AK2359" s="134" t="s">
        <v>6911</v>
      </c>
      <c r="AO2359" s="133"/>
      <c r="AP2359" s="134" t="e" cm="1">
        <f t="array" ref="AP2359">_xlfn.TEXTSPLIT(AO2359,CHAR(10))</f>
        <v>#VALUE!</v>
      </c>
      <c r="BM2359" s="134" t="e">
        <v>#VALUE!</v>
      </c>
    </row>
    <row r="2360" spans="1:73" ht="0.95" customHeight="1">
      <c r="A2360" s="133"/>
      <c r="B2360" s="176"/>
      <c r="C2360" s="176"/>
      <c r="D2360" s="176"/>
      <c r="E2360" s="176"/>
      <c r="F2360" s="176"/>
      <c r="G2360" s="176"/>
      <c r="H2360" s="176"/>
      <c r="I2360" s="176"/>
      <c r="J2360" s="176"/>
      <c r="K2360" s="176"/>
      <c r="L2360" s="176"/>
      <c r="M2360" s="176"/>
      <c r="N2360" s="176"/>
      <c r="O2360" s="176"/>
      <c r="P2360" s="176"/>
      <c r="Q2360" s="176"/>
      <c r="R2360" s="176"/>
      <c r="S2360" s="176"/>
      <c r="T2360" s="176"/>
      <c r="U2360" s="176"/>
      <c r="V2360" s="176"/>
      <c r="W2360" s="176"/>
      <c r="X2360" s="133"/>
      <c r="Y2360" s="133"/>
      <c r="AB2360" s="134" t="s">
        <v>6911</v>
      </c>
      <c r="AC2360" s="146" t="e" cm="1">
        <f t="array" ref="AC2360">_xlfn.TEXTSPLIT(H2360,CHAR(10))</f>
        <v>#VALUE!</v>
      </c>
      <c r="AD2360" s="146"/>
      <c r="AE2360" s="146" t="e">
        <v>#VALUE!</v>
      </c>
      <c r="AG2360" s="134" t="e" cm="1" vm="1">
        <f t="array" ref="AG2360">_xlfn.TEXTJOIN(",",TRUE,_xlfn._xlws.FILTER(市町村コード!$B$2:$B$186,ISNUMBER(SEARCH(市町村コード!$B$2:$B$186,K2360))))</f>
        <v>#VALUE!</v>
      </c>
      <c r="AH2360" s="134" t="e" vm="1">
        <v>#VALUE!</v>
      </c>
      <c r="AI2360" s="134" t="str">
        <f t="shared" si="72"/>
        <v/>
      </c>
      <c r="AJ2360" s="134" t="str">
        <f t="shared" si="73"/>
        <v/>
      </c>
      <c r="AK2360" s="134" t="s">
        <v>6911</v>
      </c>
      <c r="AP2360" s="134" t="e" cm="1">
        <f t="array" ref="AP2360">_xlfn.TEXTSPLIT(AO2360,CHAR(10))</f>
        <v>#VALUE!</v>
      </c>
      <c r="BM2360" s="134" t="e">
        <v>#VALUE!</v>
      </c>
    </row>
    <row r="2361" spans="1:73" ht="15.95" customHeight="1" thickBot="1">
      <c r="A2361" s="133"/>
      <c r="B2361" s="137"/>
      <c r="C2361" s="138" t="s">
        <v>481</v>
      </c>
      <c r="D2361" s="137"/>
      <c r="E2361" s="177" t="s">
        <v>482</v>
      </c>
      <c r="F2361" s="177"/>
      <c r="G2361" s="137"/>
      <c r="H2361" s="177" t="s">
        <v>483</v>
      </c>
      <c r="I2361" s="177"/>
      <c r="J2361" s="137"/>
      <c r="K2361" s="177" t="s">
        <v>484</v>
      </c>
      <c r="L2361" s="177"/>
      <c r="M2361" s="137"/>
      <c r="N2361" s="177" t="s">
        <v>485</v>
      </c>
      <c r="O2361" s="177"/>
      <c r="P2361" s="137"/>
      <c r="Q2361" s="139" t="s">
        <v>486</v>
      </c>
      <c r="R2361" s="137"/>
      <c r="S2361" s="177" t="s">
        <v>487</v>
      </c>
      <c r="T2361" s="177"/>
      <c r="U2361" s="177"/>
      <c r="V2361" s="177"/>
      <c r="W2361" s="137"/>
      <c r="X2361" s="133"/>
      <c r="Y2361" s="133"/>
      <c r="AB2361" s="134" t="s">
        <v>482</v>
      </c>
      <c r="AC2361" s="146" t="str" cm="1">
        <f t="array" ref="AC2361">_xlfn.TEXTSPLIT(H2361,CHAR(10))</f>
        <v>事業者名/事業所名</v>
      </c>
      <c r="AD2361" s="146"/>
      <c r="AE2361" s="146" t="s">
        <v>483</v>
      </c>
      <c r="AG2361" s="134" t="e" cm="1" vm="1">
        <f t="array" ref="AG2361">_xlfn.TEXTJOIN(",",TRUE,_xlfn._xlws.FILTER(市町村コード!$B$2:$B$186,ISNUMBER(SEARCH(市町村コード!$B$2:$B$186,K2361))))</f>
        <v>#VALUE!</v>
      </c>
      <c r="AH2361" s="134" t="e" vm="1">
        <v>#VALUE!</v>
      </c>
      <c r="AI2361" s="134" t="str">
        <f t="shared" si="72"/>
        <v/>
      </c>
      <c r="AJ2361" s="134" t="str">
        <f t="shared" si="73"/>
        <v>事業所所在地</v>
      </c>
      <c r="AK2361" s="134" t="s">
        <v>484</v>
      </c>
      <c r="AO2361" s="139" t="s">
        <v>486</v>
      </c>
      <c r="AP2361" s="134" t="str" cm="1">
        <f t="array" ref="AP2361">_xlfn.TEXTSPLIT(AO2361,CHAR(10))</f>
        <v>受理番号</v>
      </c>
      <c r="BM2361" s="134" t="s">
        <v>486</v>
      </c>
    </row>
    <row r="2362" spans="1:73" ht="93" customHeight="1" thickBot="1">
      <c r="A2362" s="133"/>
      <c r="B2362" s="184"/>
      <c r="C2362" s="140" t="s">
        <v>6367</v>
      </c>
      <c r="D2362" s="184"/>
      <c r="E2362" s="174" t="s">
        <v>6368</v>
      </c>
      <c r="F2362" s="174"/>
      <c r="G2362" s="184"/>
      <c r="H2362" s="175" t="s">
        <v>6369</v>
      </c>
      <c r="I2362" s="175"/>
      <c r="J2362" s="184"/>
      <c r="K2362" s="175" t="s">
        <v>6370</v>
      </c>
      <c r="L2362" s="175"/>
      <c r="M2362" s="184"/>
      <c r="N2362" s="182" t="s">
        <v>6371</v>
      </c>
      <c r="O2362" s="182"/>
      <c r="P2362" s="184"/>
      <c r="Q2362" s="141" t="s">
        <v>6372</v>
      </c>
      <c r="R2362" s="184"/>
      <c r="S2362" s="173" t="s">
        <v>6373</v>
      </c>
      <c r="T2362" s="173"/>
      <c r="U2362" s="173"/>
      <c r="V2362" s="173"/>
      <c r="W2362" s="184"/>
      <c r="X2362" s="133"/>
      <c r="Y2362" s="133"/>
      <c r="AB2362" s="134" t="s">
        <v>9960</v>
      </c>
      <c r="AC2362" s="146" t="str" cm="1">
        <f t="array" ref="AC2362:AD2362">_xlfn.TEXTSPLIT(H2362,CHAR(10))</f>
        <v>医療法人社団　萌佑会</v>
      </c>
      <c r="AD2362" s="146" t="str">
        <v>訪問看護ステーション佑</v>
      </c>
      <c r="AE2362" s="146" t="s">
        <v>9037</v>
      </c>
      <c r="AF2362" s="134" t="s">
        <v>9038</v>
      </c>
      <c r="AG2362" s="134" t="str" cm="1">
        <f t="array" ref="AG2362">_xlfn.TEXTJOIN(",",TRUE,_xlfn._xlws.FILTER(市町村コード!$B$2:$B$186,ISNUMBER(SEARCH(市町村コード!$B$2:$B$186,K2362))))</f>
        <v>岩見沢市</v>
      </c>
      <c r="AH2362" s="134" t="s">
        <v>6721</v>
      </c>
      <c r="AI2362" s="134" t="str">
        <f t="shared" si="72"/>
        <v xml:space="preserve">
岩見沢市五条東１６丁目９</v>
      </c>
      <c r="AJ2362" s="134" t="str">
        <f t="shared" si="73"/>
        <v>〒068－0005</v>
      </c>
      <c r="AK2362" s="134" t="s">
        <v>7504</v>
      </c>
      <c r="AO2362" s="142" t="s">
        <v>6372</v>
      </c>
      <c r="AP2362" s="134" t="str" cm="1">
        <f t="array" ref="AP2362:AW2362">_xlfn.TEXTSPLIT(AO2362,CHAR(10))</f>
        <v>( 訪看10 )第    788 号</v>
      </c>
      <c r="AQ2362" s="134" t="str">
        <v>( 訪看23 )第    762 号</v>
      </c>
      <c r="AR2362" s="134" t="str">
        <v>( 訪看25 )第    836 号</v>
      </c>
      <c r="AS2362" s="134" t="str">
        <v>( 訪看34 )第     68 号</v>
      </c>
      <c r="AT2362" s="134" t="str">
        <v>( 訪看35 )第      6 号</v>
      </c>
      <c r="AU2362" s="134" t="str">
        <v>( 訪ベⅠ１ )第    234 号</v>
      </c>
      <c r="AV2362" s="134" t="str">
        <v>( 訪ベⅠ１注 )第    256 号</v>
      </c>
      <c r="AW2362" s="134" t="str">
        <v>( 訪看40 )第    186 号</v>
      </c>
      <c r="BM2362" s="134" t="s">
        <v>15523</v>
      </c>
      <c r="BN2362" s="134" t="s">
        <v>15524</v>
      </c>
      <c r="BO2362" s="134" t="s">
        <v>15525</v>
      </c>
      <c r="BP2362" s="134" t="s">
        <v>15526</v>
      </c>
      <c r="BQ2362" s="134" t="s">
        <v>15527</v>
      </c>
      <c r="BR2362" s="134" t="s">
        <v>15528</v>
      </c>
      <c r="BS2362" s="134" t="s">
        <v>15529</v>
      </c>
      <c r="BT2362" s="134" t="s">
        <v>15530</v>
      </c>
    </row>
    <row r="2363" spans="1:73" ht="84" customHeight="1" thickBot="1">
      <c r="A2363" s="133"/>
      <c r="B2363" s="184"/>
      <c r="C2363" s="140" t="s">
        <v>6374</v>
      </c>
      <c r="D2363" s="184"/>
      <c r="E2363" s="174" t="s">
        <v>6375</v>
      </c>
      <c r="F2363" s="174"/>
      <c r="G2363" s="184"/>
      <c r="H2363" s="175" t="s">
        <v>6376</v>
      </c>
      <c r="I2363" s="175"/>
      <c r="J2363" s="184"/>
      <c r="K2363" s="175" t="s">
        <v>6377</v>
      </c>
      <c r="L2363" s="175"/>
      <c r="M2363" s="184"/>
      <c r="N2363" s="182" t="s">
        <v>6378</v>
      </c>
      <c r="O2363" s="182"/>
      <c r="P2363" s="184"/>
      <c r="Q2363" s="141" t="s">
        <v>6379</v>
      </c>
      <c r="R2363" s="184"/>
      <c r="S2363" s="173" t="s">
        <v>6380</v>
      </c>
      <c r="T2363" s="173"/>
      <c r="U2363" s="173"/>
      <c r="V2363" s="173"/>
      <c r="W2363" s="184"/>
      <c r="X2363" s="133"/>
      <c r="Y2363" s="133"/>
      <c r="AB2363" s="134" t="s">
        <v>9961</v>
      </c>
      <c r="AC2363" s="146" t="str" cm="1">
        <f t="array" ref="AC2363:AD2363">_xlfn.TEXTSPLIT(H2363,CHAR(10))</f>
        <v>合同会社Ｇｒａｃｅ．Ｉ</v>
      </c>
      <c r="AD2363" s="146" t="str">
        <v>訪問看護ステーション恵</v>
      </c>
      <c r="AE2363" s="146" t="s">
        <v>9039</v>
      </c>
      <c r="AF2363" s="134" t="s">
        <v>9040</v>
      </c>
      <c r="AG2363" s="134" t="str" cm="1">
        <f t="array" ref="AG2363">_xlfn.TEXTJOIN(",",TRUE,_xlfn._xlws.FILTER(市町村コード!$B$2:$B$186,ISNUMBER(SEARCH(市町村コード!$B$2:$B$186,K2363))))</f>
        <v>岩見沢市</v>
      </c>
      <c r="AH2363" s="134" t="s">
        <v>6721</v>
      </c>
      <c r="AI2363" s="134" t="str">
        <f t="shared" si="72"/>
        <v xml:space="preserve">
岩見沢市栗沢町由良７３９番地４</v>
      </c>
      <c r="AJ2363" s="134" t="str">
        <f t="shared" si="73"/>
        <v>〒068－0111</v>
      </c>
      <c r="AK2363" s="134" t="s">
        <v>7511</v>
      </c>
      <c r="AO2363" s="142" t="s">
        <v>6379</v>
      </c>
      <c r="AP2363" s="134" t="str" cm="1">
        <f t="array" ref="AP2363:AX2363">_xlfn.TEXTSPLIT(AO2363,CHAR(10))</f>
        <v>( 訪看10 )第    789 号</v>
      </c>
      <c r="AQ2363" s="134" t="str">
        <v>( 訪看23 )第    630 号</v>
      </c>
      <c r="AR2363" s="134" t="str">
        <v>( 訪看25 )第    703 号</v>
      </c>
      <c r="AS2363" s="134" t="str">
        <v>( 訪看26 )第     30 号</v>
      </c>
      <c r="AT2363" s="134" t="str">
        <v>( 訪看27 )第    465 号</v>
      </c>
      <c r="AU2363" s="134" t="str">
        <v>( 訪看28 )第    304 号</v>
      </c>
      <c r="AV2363" s="134" t="str">
        <v>( 訪看32 )第     24 号</v>
      </c>
      <c r="AW2363" s="134" t="str">
        <v>( 訪看33 )第      4 号</v>
      </c>
      <c r="AX2363" s="134" t="str">
        <v>( 訪看40 )第    336 号</v>
      </c>
      <c r="BM2363" s="134" t="s">
        <v>15531</v>
      </c>
      <c r="BN2363" s="134" t="s">
        <v>15532</v>
      </c>
      <c r="BO2363" s="134" t="s">
        <v>15533</v>
      </c>
      <c r="BP2363" s="134" t="s">
        <v>15534</v>
      </c>
      <c r="BQ2363" s="134" t="s">
        <v>15535</v>
      </c>
      <c r="BR2363" s="134" t="s">
        <v>15536</v>
      </c>
      <c r="BS2363" s="134" t="s">
        <v>15537</v>
      </c>
      <c r="BT2363" s="134" t="s">
        <v>15538</v>
      </c>
      <c r="BU2363" s="134" t="s">
        <v>15539</v>
      </c>
    </row>
    <row r="2364" spans="1:73" ht="66" customHeight="1" thickBot="1">
      <c r="A2364" s="133"/>
      <c r="B2364" s="184"/>
      <c r="C2364" s="140" t="s">
        <v>6381</v>
      </c>
      <c r="D2364" s="184"/>
      <c r="E2364" s="174" t="s">
        <v>6382</v>
      </c>
      <c r="F2364" s="174"/>
      <c r="G2364" s="184"/>
      <c r="H2364" s="175" t="s">
        <v>6383</v>
      </c>
      <c r="I2364" s="175"/>
      <c r="J2364" s="184"/>
      <c r="K2364" s="175" t="s">
        <v>6384</v>
      </c>
      <c r="L2364" s="175"/>
      <c r="M2364" s="184"/>
      <c r="N2364" s="182" t="s">
        <v>6385</v>
      </c>
      <c r="O2364" s="182"/>
      <c r="P2364" s="184"/>
      <c r="Q2364" s="141" t="s">
        <v>6386</v>
      </c>
      <c r="R2364" s="184"/>
      <c r="S2364" s="173" t="s">
        <v>6387</v>
      </c>
      <c r="T2364" s="173"/>
      <c r="U2364" s="173"/>
      <c r="V2364" s="173"/>
      <c r="W2364" s="184"/>
      <c r="X2364" s="133"/>
      <c r="Y2364" s="133"/>
      <c r="AB2364" s="134" t="s">
        <v>9962</v>
      </c>
      <c r="AC2364" s="146" t="str" cm="1">
        <f t="array" ref="AC2364:AD2364">_xlfn.TEXTSPLIT(H2364,CHAR(10))</f>
        <v>合同会社　ｂｅｉｎｇ</v>
      </c>
      <c r="AD2364" s="146" t="str">
        <v>合同会社　ｂｅｉｎｇ　訪問看護ステーション　クローバー</v>
      </c>
      <c r="AE2364" s="146" t="s">
        <v>9041</v>
      </c>
      <c r="AF2364" s="134" t="s">
        <v>9042</v>
      </c>
      <c r="AG2364" s="134" t="str" cm="1">
        <f t="array" ref="AG2364">_xlfn.TEXTJOIN(",",TRUE,_xlfn._xlws.FILTER(市町村コード!$B$2:$B$186,ISNUMBER(SEARCH(市町村コード!$B$2:$B$186,K2364))))</f>
        <v>岩見沢市</v>
      </c>
      <c r="AH2364" s="134" t="s">
        <v>6721</v>
      </c>
      <c r="AI2364" s="134" t="str">
        <f t="shared" si="72"/>
        <v xml:space="preserve">
岩見沢市三条東１丁目８番地１サンエム中央ビル　１Ｆ－Ｂ号</v>
      </c>
      <c r="AJ2364" s="134" t="str">
        <f t="shared" si="73"/>
        <v>〒068－0003</v>
      </c>
      <c r="AK2364" s="134" t="s">
        <v>7512</v>
      </c>
      <c r="AO2364" s="142" t="s">
        <v>6386</v>
      </c>
      <c r="AP2364" s="134" t="str" cm="1">
        <f t="array" ref="AP2364:AU2364">_xlfn.TEXTSPLIT(AO2364,CHAR(10))</f>
        <v>( 訪看23 )第   1202 号</v>
      </c>
      <c r="AQ2364" s="134" t="str">
        <v>( 訪看25 )第    856 号</v>
      </c>
      <c r="AR2364" s="134" t="str">
        <v>( 訪看32 )第     50 号</v>
      </c>
      <c r="AS2364" s="134" t="str">
        <v>( 訪看34 )第     69 号</v>
      </c>
      <c r="AT2364" s="134" t="str">
        <v>( 訪ベⅠ１ )第    449 号</v>
      </c>
      <c r="AU2364" s="134" t="str">
        <v>( 訪看40 )第    337 号</v>
      </c>
      <c r="BM2364" s="134" t="s">
        <v>15540</v>
      </c>
      <c r="BN2364" s="134" t="s">
        <v>15541</v>
      </c>
      <c r="BO2364" s="134" t="s">
        <v>15542</v>
      </c>
      <c r="BP2364" s="134" t="s">
        <v>15543</v>
      </c>
      <c r="BQ2364" s="134" t="s">
        <v>15544</v>
      </c>
      <c r="BR2364" s="134" t="s">
        <v>15545</v>
      </c>
    </row>
    <row r="2365" spans="1:73" ht="102" customHeight="1" thickBot="1">
      <c r="A2365" s="133"/>
      <c r="B2365" s="184"/>
      <c r="C2365" s="140" t="s">
        <v>6388</v>
      </c>
      <c r="D2365" s="184"/>
      <c r="E2365" s="174" t="s">
        <v>6389</v>
      </c>
      <c r="F2365" s="174"/>
      <c r="G2365" s="184"/>
      <c r="H2365" s="175" t="s">
        <v>6390</v>
      </c>
      <c r="I2365" s="175"/>
      <c r="J2365" s="184"/>
      <c r="K2365" s="175" t="s">
        <v>6391</v>
      </c>
      <c r="L2365" s="175"/>
      <c r="M2365" s="184"/>
      <c r="N2365" s="182" t="s">
        <v>6392</v>
      </c>
      <c r="O2365" s="182"/>
      <c r="P2365" s="184"/>
      <c r="Q2365" s="141" t="s">
        <v>6393</v>
      </c>
      <c r="R2365" s="184"/>
      <c r="S2365" s="173" t="s">
        <v>6394</v>
      </c>
      <c r="T2365" s="173"/>
      <c r="U2365" s="173"/>
      <c r="V2365" s="173"/>
      <c r="W2365" s="184"/>
      <c r="X2365" s="133"/>
      <c r="Y2365" s="133"/>
      <c r="AB2365" s="134" t="s">
        <v>9963</v>
      </c>
      <c r="AC2365" s="146" t="str" cm="1">
        <f t="array" ref="AC2365:AD2365">_xlfn.TEXTSPLIT(H2365,CHAR(10))</f>
        <v>合同会社　ＨａｐｐｙＳｍｉｌｅ</v>
      </c>
      <c r="AD2365" s="146" t="str">
        <v>訪問看護ステーション　ほおむ・幌向</v>
      </c>
      <c r="AE2365" s="146" t="s">
        <v>9043</v>
      </c>
      <c r="AF2365" s="134" t="s">
        <v>9044</v>
      </c>
      <c r="AG2365" s="134" t="str" cm="1">
        <f t="array" ref="AG2365">_xlfn.TEXTJOIN(",",TRUE,_xlfn._xlws.FILTER(市町村コード!$B$2:$B$186,ISNUMBER(SEARCH(市町村コード!$B$2:$B$186,K2365))))</f>
        <v>岩見沢市</v>
      </c>
      <c r="AH2365" s="134" t="s">
        <v>6721</v>
      </c>
      <c r="AI2365" s="134" t="str">
        <f t="shared" si="72"/>
        <v xml:space="preserve">
岩見沢市幌向南二条２丁目２０３番地５</v>
      </c>
      <c r="AJ2365" s="134" t="str">
        <f t="shared" si="73"/>
        <v>〒069－0372</v>
      </c>
      <c r="AK2365" s="134" t="s">
        <v>7513</v>
      </c>
      <c r="AO2365" s="142" t="s">
        <v>6393</v>
      </c>
      <c r="AP2365" s="134" t="str" cm="1">
        <f t="array" ref="AP2365:AX2365">_xlfn.TEXTSPLIT(AO2365,CHAR(10))</f>
        <v>( 訪看10 )第    553 号</v>
      </c>
      <c r="AQ2365" s="134" t="str">
        <v>( 訪看23 )第   1179 号</v>
      </c>
      <c r="AR2365" s="134" t="str">
        <v>( 訪看24 )第    831 号</v>
      </c>
      <c r="AS2365" s="134" t="str">
        <v>( 訪看25 )第    905 号</v>
      </c>
      <c r="AT2365" s="134" t="str">
        <v>( 訪看34 )第     48 号</v>
      </c>
      <c r="AU2365" s="134" t="str">
        <v>( 訪看35 )第     53 号</v>
      </c>
      <c r="AV2365" s="134" t="str">
        <v>( 訪ベⅠ１ )第    402 号</v>
      </c>
      <c r="AW2365" s="134" t="str">
        <v>( 訪ベⅠ１注 )第    111 号</v>
      </c>
      <c r="AX2365" s="134" t="str">
        <v>( 訪看40 )第    594 号</v>
      </c>
      <c r="BM2365" s="134" t="s">
        <v>15546</v>
      </c>
      <c r="BN2365" s="134" t="s">
        <v>15547</v>
      </c>
      <c r="BO2365" s="134" t="s">
        <v>15548</v>
      </c>
      <c r="BP2365" s="134" t="s">
        <v>15549</v>
      </c>
      <c r="BQ2365" s="134" t="s">
        <v>15550</v>
      </c>
      <c r="BR2365" s="134" t="s">
        <v>15551</v>
      </c>
      <c r="BS2365" s="134" t="s">
        <v>15552</v>
      </c>
      <c r="BT2365" s="134" t="s">
        <v>15553</v>
      </c>
      <c r="BU2365" s="134" t="s">
        <v>15554</v>
      </c>
    </row>
    <row r="2366" spans="1:73" ht="48" customHeight="1" thickBot="1">
      <c r="A2366" s="133"/>
      <c r="B2366" s="184"/>
      <c r="C2366" s="140" t="s">
        <v>6395</v>
      </c>
      <c r="D2366" s="184"/>
      <c r="E2366" s="174" t="s">
        <v>6396</v>
      </c>
      <c r="F2366" s="174"/>
      <c r="G2366" s="184"/>
      <c r="H2366" s="175" t="s">
        <v>6397</v>
      </c>
      <c r="I2366" s="175"/>
      <c r="J2366" s="184"/>
      <c r="K2366" s="175" t="s">
        <v>6398</v>
      </c>
      <c r="L2366" s="175"/>
      <c r="M2366" s="184"/>
      <c r="N2366" s="182" t="s">
        <v>6399</v>
      </c>
      <c r="O2366" s="182"/>
      <c r="P2366" s="184"/>
      <c r="Q2366" s="141" t="s">
        <v>6400</v>
      </c>
      <c r="R2366" s="184"/>
      <c r="S2366" s="173" t="s">
        <v>6401</v>
      </c>
      <c r="T2366" s="173"/>
      <c r="U2366" s="173"/>
      <c r="V2366" s="173"/>
      <c r="W2366" s="184"/>
      <c r="X2366" s="133"/>
      <c r="Y2366" s="133"/>
      <c r="AB2366" s="134" t="s">
        <v>9964</v>
      </c>
      <c r="AC2366" s="146" t="str" cm="1">
        <f t="array" ref="AC2366:AD2366">_xlfn.TEXTSPLIT(H2366,CHAR(10))</f>
        <v>医療法人　やわらぎ</v>
      </c>
      <c r="AD2366" s="146" t="str">
        <v>訪問看護ステーションマーガレット</v>
      </c>
      <c r="AE2366" s="146" t="s">
        <v>9045</v>
      </c>
      <c r="AF2366" s="134" t="s">
        <v>9046</v>
      </c>
      <c r="AG2366" s="134" t="str" cm="1">
        <f t="array" ref="AG2366">_xlfn.TEXTJOIN(",",TRUE,_xlfn._xlws.FILTER(市町村コード!$B$2:$B$186,ISNUMBER(SEARCH(市町村コード!$B$2:$B$186,K2366))))</f>
        <v>南幌町</v>
      </c>
      <c r="AH2366" s="134" t="s">
        <v>6785</v>
      </c>
      <c r="AI2366" s="134" t="str">
        <f t="shared" si="72"/>
        <v xml:space="preserve">
空知郡南幌町栄町１丁目１番２０号</v>
      </c>
      <c r="AJ2366" s="134" t="str">
        <f t="shared" si="73"/>
        <v>〒069－0237</v>
      </c>
      <c r="AK2366" s="134" t="s">
        <v>7514</v>
      </c>
      <c r="AO2366" s="142" t="s">
        <v>6400</v>
      </c>
      <c r="AP2366" s="134" t="str" cm="1">
        <f t="array" ref="AP2366:AT2366">_xlfn.TEXTSPLIT(AO2366,CHAR(10))</f>
        <v>( 訪看10 )第      4 号</v>
      </c>
      <c r="AQ2366" s="134" t="str">
        <v>( 訪看23 )第    103 号</v>
      </c>
      <c r="AR2366" s="134" t="str">
        <v>( 訪看25 )第     84 号</v>
      </c>
      <c r="AS2366" s="134" t="str">
        <v>( 訪看27 )第    492 号</v>
      </c>
      <c r="AT2366" s="134" t="str">
        <v>( 訪看40 )第    149 号</v>
      </c>
      <c r="BM2366" s="134" t="s">
        <v>15555</v>
      </c>
      <c r="BN2366" s="134" t="s">
        <v>15556</v>
      </c>
      <c r="BO2366" s="134" t="s">
        <v>15557</v>
      </c>
      <c r="BP2366" s="134" t="s">
        <v>15558</v>
      </c>
      <c r="BQ2366" s="134" t="s">
        <v>15559</v>
      </c>
    </row>
    <row r="2367" spans="1:73" ht="77.099999999999994" customHeight="1" thickBot="1">
      <c r="A2367" s="133"/>
      <c r="B2367" s="184"/>
      <c r="C2367" s="133"/>
      <c r="D2367" s="184"/>
      <c r="E2367" s="133"/>
      <c r="F2367" s="133"/>
      <c r="G2367" s="184"/>
      <c r="H2367" s="133"/>
      <c r="I2367" s="133"/>
      <c r="J2367" s="184"/>
      <c r="K2367" s="133"/>
      <c r="L2367" s="133"/>
      <c r="M2367" s="184"/>
      <c r="N2367" s="133"/>
      <c r="O2367" s="133"/>
      <c r="P2367" s="184"/>
      <c r="Q2367" s="133"/>
      <c r="R2367" s="184"/>
      <c r="S2367" s="133"/>
      <c r="T2367" s="133"/>
      <c r="U2367" s="133"/>
      <c r="V2367" s="133"/>
      <c r="W2367" s="184"/>
      <c r="X2367" s="133"/>
      <c r="Y2367" s="133"/>
      <c r="AB2367" s="134" t="s">
        <v>6911</v>
      </c>
      <c r="AC2367" s="146" t="e" cm="1">
        <f t="array" ref="AC2367">_xlfn.TEXTSPLIT(H2367,CHAR(10))</f>
        <v>#VALUE!</v>
      </c>
      <c r="AD2367" s="146"/>
      <c r="AE2367" s="146" t="e">
        <v>#VALUE!</v>
      </c>
      <c r="AG2367" s="134" t="e" cm="1" vm="1">
        <f t="array" ref="AG2367">_xlfn.TEXTJOIN(",",TRUE,_xlfn._xlws.FILTER(市町村コード!$B$2:$B$186,ISNUMBER(SEARCH(市町村コード!$B$2:$B$186,K2367))))</f>
        <v>#VALUE!</v>
      </c>
      <c r="AH2367" s="134" t="e" vm="1">
        <v>#VALUE!</v>
      </c>
      <c r="AI2367" s="134" t="str">
        <f t="shared" si="72"/>
        <v/>
      </c>
      <c r="AJ2367" s="134" t="str">
        <f t="shared" si="73"/>
        <v/>
      </c>
      <c r="AK2367" s="134" t="s">
        <v>6911</v>
      </c>
      <c r="AO2367" s="133"/>
      <c r="AP2367" s="134" t="e" cm="1">
        <f t="array" ref="AP2367">_xlfn.TEXTSPLIT(AO2367,CHAR(10))</f>
        <v>#VALUE!</v>
      </c>
      <c r="BM2367" s="134" t="e">
        <v>#VALUE!</v>
      </c>
    </row>
    <row r="2368" spans="1:73" ht="0.95" customHeight="1">
      <c r="A2368" s="133"/>
      <c r="B2368" s="183"/>
      <c r="C2368" s="183"/>
      <c r="D2368" s="183"/>
      <c r="E2368" s="183"/>
      <c r="F2368" s="183"/>
      <c r="G2368" s="183"/>
      <c r="H2368" s="183"/>
      <c r="I2368" s="183"/>
      <c r="J2368" s="183"/>
      <c r="K2368" s="183"/>
      <c r="L2368" s="183"/>
      <c r="M2368" s="183"/>
      <c r="N2368" s="183"/>
      <c r="O2368" s="183"/>
      <c r="P2368" s="183"/>
      <c r="Q2368" s="183"/>
      <c r="R2368" s="183"/>
      <c r="S2368" s="183"/>
      <c r="T2368" s="183"/>
      <c r="U2368" s="183"/>
      <c r="V2368" s="183"/>
      <c r="W2368" s="133"/>
      <c r="X2368" s="133"/>
      <c r="Y2368" s="133"/>
      <c r="AB2368" s="134" t="s">
        <v>6911</v>
      </c>
      <c r="AC2368" s="146" t="e" cm="1">
        <f t="array" ref="AC2368">_xlfn.TEXTSPLIT(H2368,CHAR(10))</f>
        <v>#VALUE!</v>
      </c>
      <c r="AD2368" s="146"/>
      <c r="AE2368" s="146" t="e">
        <v>#VALUE!</v>
      </c>
      <c r="AG2368" s="134" t="e" cm="1" vm="1">
        <f t="array" ref="AG2368">_xlfn.TEXTJOIN(",",TRUE,_xlfn._xlws.FILTER(市町村コード!$B$2:$B$186,ISNUMBER(SEARCH(市町村コード!$B$2:$B$186,K2368))))</f>
        <v>#VALUE!</v>
      </c>
      <c r="AH2368" s="134" t="e" vm="1">
        <v>#VALUE!</v>
      </c>
      <c r="AI2368" s="134" t="str">
        <f t="shared" si="72"/>
        <v/>
      </c>
      <c r="AJ2368" s="134" t="str">
        <f t="shared" si="73"/>
        <v/>
      </c>
      <c r="AK2368" s="134" t="s">
        <v>6911</v>
      </c>
      <c r="AP2368" s="134" t="e" cm="1">
        <f t="array" ref="AP2368">_xlfn.TEXTSPLIT(AO2368,CHAR(10))</f>
        <v>#VALUE!</v>
      </c>
      <c r="BM2368" s="134" t="e">
        <v>#VALUE!</v>
      </c>
    </row>
    <row r="2369" spans="1:73" ht="60" customHeight="1">
      <c r="A2369" s="133"/>
      <c r="B2369" s="133"/>
      <c r="C2369" s="133"/>
      <c r="D2369" s="133"/>
      <c r="E2369" s="133"/>
      <c r="F2369" s="133"/>
      <c r="G2369" s="133"/>
      <c r="H2369" s="133"/>
      <c r="I2369" s="133"/>
      <c r="J2369" s="133"/>
      <c r="K2369" s="133"/>
      <c r="L2369" s="133"/>
      <c r="M2369" s="133"/>
      <c r="N2369" s="133"/>
      <c r="O2369" s="133"/>
      <c r="P2369" s="133"/>
      <c r="Q2369" s="133"/>
      <c r="R2369" s="133"/>
      <c r="S2369" s="133"/>
      <c r="T2369" s="133"/>
      <c r="U2369" s="133"/>
      <c r="V2369" s="133"/>
      <c r="W2369" s="133"/>
      <c r="X2369" s="133"/>
      <c r="Y2369" s="133"/>
      <c r="AB2369" s="134" t="s">
        <v>6911</v>
      </c>
      <c r="AC2369" s="146" t="e" cm="1">
        <f t="array" ref="AC2369">_xlfn.TEXTSPLIT(H2369,CHAR(10))</f>
        <v>#VALUE!</v>
      </c>
      <c r="AD2369" s="146"/>
      <c r="AE2369" s="146" t="e">
        <v>#VALUE!</v>
      </c>
      <c r="AG2369" s="134" t="e" cm="1" vm="1">
        <f t="array" ref="AG2369">_xlfn.TEXTJOIN(",",TRUE,_xlfn._xlws.FILTER(市町村コード!$B$2:$B$186,ISNUMBER(SEARCH(市町村コード!$B$2:$B$186,K2369))))</f>
        <v>#VALUE!</v>
      </c>
      <c r="AH2369" s="134" t="e" vm="1">
        <v>#VALUE!</v>
      </c>
      <c r="AI2369" s="134" t="str">
        <f t="shared" si="72"/>
        <v/>
      </c>
      <c r="AJ2369" s="134" t="str">
        <f t="shared" si="73"/>
        <v/>
      </c>
      <c r="AK2369" s="134" t="s">
        <v>6911</v>
      </c>
      <c r="AO2369" s="133"/>
      <c r="AP2369" s="134" t="e" cm="1">
        <f t="array" ref="AP2369">_xlfn.TEXTSPLIT(AO2369,CHAR(10))</f>
        <v>#VALUE!</v>
      </c>
      <c r="BM2369" s="134" t="e">
        <v>#VALUE!</v>
      </c>
    </row>
    <row r="2370" spans="1:73" ht="12" customHeight="1">
      <c r="A2370" s="133"/>
      <c r="B2370" s="133"/>
      <c r="C2370" s="133"/>
      <c r="D2370" s="133"/>
      <c r="E2370" s="133"/>
      <c r="F2370" s="133"/>
      <c r="G2370" s="133"/>
      <c r="H2370" s="133"/>
      <c r="I2370" s="133"/>
      <c r="J2370" s="133"/>
      <c r="K2370" s="133"/>
      <c r="L2370" s="133"/>
      <c r="M2370" s="133"/>
      <c r="N2370" s="133"/>
      <c r="O2370" s="133"/>
      <c r="P2370" s="133"/>
      <c r="Q2370" s="133"/>
      <c r="R2370" s="133"/>
      <c r="S2370" s="133"/>
      <c r="T2370" s="133"/>
      <c r="U2370" s="133"/>
      <c r="V2370" s="133"/>
      <c r="W2370" s="133"/>
      <c r="X2370" s="133"/>
      <c r="Y2370" s="133"/>
      <c r="AB2370" s="134" t="s">
        <v>6911</v>
      </c>
      <c r="AC2370" s="146" t="e" cm="1">
        <f t="array" ref="AC2370">_xlfn.TEXTSPLIT(H2370,CHAR(10))</f>
        <v>#VALUE!</v>
      </c>
      <c r="AD2370" s="146"/>
      <c r="AE2370" s="146" t="e">
        <v>#VALUE!</v>
      </c>
      <c r="AG2370" s="134" t="e" cm="1" vm="1">
        <f t="array" ref="AG2370">_xlfn.TEXTJOIN(",",TRUE,_xlfn._xlws.FILTER(市町村コード!$B$2:$B$186,ISNUMBER(SEARCH(市町村コード!$B$2:$B$186,K2370))))</f>
        <v>#VALUE!</v>
      </c>
      <c r="AH2370" s="134" t="e" vm="1">
        <v>#VALUE!</v>
      </c>
      <c r="AI2370" s="134" t="str">
        <f t="shared" si="72"/>
        <v/>
      </c>
      <c r="AJ2370" s="134" t="str">
        <f t="shared" si="73"/>
        <v/>
      </c>
      <c r="AK2370" s="134" t="s">
        <v>6911</v>
      </c>
      <c r="AO2370" s="133"/>
      <c r="AP2370" s="134" t="e" cm="1">
        <f t="array" ref="AP2370">_xlfn.TEXTSPLIT(AO2370,CHAR(10))</f>
        <v>#VALUE!</v>
      </c>
      <c r="BM2370" s="134" t="e">
        <v>#VALUE!</v>
      </c>
    </row>
    <row r="2371" spans="1:73" ht="8.1" customHeight="1">
      <c r="A2371" s="133"/>
      <c r="B2371" s="133"/>
      <c r="C2371" s="133"/>
      <c r="D2371" s="133"/>
      <c r="E2371" s="133"/>
      <c r="F2371" s="133"/>
      <c r="G2371" s="133"/>
      <c r="H2371" s="133"/>
      <c r="I2371" s="178" t="s">
        <v>476</v>
      </c>
      <c r="J2371" s="178"/>
      <c r="K2371" s="178"/>
      <c r="L2371" s="133"/>
      <c r="M2371" s="133"/>
      <c r="N2371" s="133"/>
      <c r="O2371" s="133"/>
      <c r="P2371" s="133"/>
      <c r="Q2371" s="133"/>
      <c r="R2371" s="133"/>
      <c r="S2371" s="133"/>
      <c r="T2371" s="133"/>
      <c r="U2371" s="133"/>
      <c r="V2371" s="133"/>
      <c r="W2371" s="133"/>
      <c r="X2371" s="133"/>
      <c r="Y2371" s="133"/>
      <c r="AB2371" s="134" t="s">
        <v>6911</v>
      </c>
      <c r="AC2371" s="146" t="e" cm="1">
        <f t="array" ref="AC2371">_xlfn.TEXTSPLIT(H2371,CHAR(10))</f>
        <v>#VALUE!</v>
      </c>
      <c r="AD2371" s="146"/>
      <c r="AE2371" s="146" t="e">
        <v>#VALUE!</v>
      </c>
      <c r="AG2371" s="134" t="e" cm="1" vm="1">
        <f t="array" ref="AG2371">_xlfn.TEXTJOIN(",",TRUE,_xlfn._xlws.FILTER(市町村コード!$B$2:$B$186,ISNUMBER(SEARCH(市町村コード!$B$2:$B$186,K2371))))</f>
        <v>#VALUE!</v>
      </c>
      <c r="AH2371" s="134" t="e" vm="1">
        <v>#VALUE!</v>
      </c>
      <c r="AI2371" s="134" t="str">
        <f t="shared" si="72"/>
        <v/>
      </c>
      <c r="AJ2371" s="134" t="str">
        <f t="shared" si="73"/>
        <v/>
      </c>
      <c r="AK2371" s="134" t="s">
        <v>6911</v>
      </c>
      <c r="AO2371" s="133"/>
      <c r="AP2371" s="134" t="e" cm="1">
        <f t="array" ref="AP2371">_xlfn.TEXTSPLIT(AO2371,CHAR(10))</f>
        <v>#VALUE!</v>
      </c>
      <c r="BM2371" s="134" t="e">
        <v>#VALUE!</v>
      </c>
    </row>
    <row r="2372" spans="1:73" ht="12" customHeight="1">
      <c r="A2372" s="133"/>
      <c r="B2372" s="179"/>
      <c r="C2372" s="179"/>
      <c r="D2372" s="179"/>
      <c r="E2372" s="179"/>
      <c r="F2372" s="133"/>
      <c r="G2372" s="133"/>
      <c r="H2372" s="133"/>
      <c r="I2372" s="178"/>
      <c r="J2372" s="178"/>
      <c r="K2372" s="178"/>
      <c r="L2372" s="133"/>
      <c r="M2372" s="133"/>
      <c r="N2372" s="133"/>
      <c r="O2372" s="133"/>
      <c r="P2372" s="133"/>
      <c r="Q2372" s="133"/>
      <c r="R2372" s="133"/>
      <c r="S2372" s="133"/>
      <c r="T2372" s="133"/>
      <c r="U2372" s="133"/>
      <c r="V2372" s="133"/>
      <c r="W2372" s="133"/>
      <c r="X2372" s="133"/>
      <c r="Y2372" s="133"/>
      <c r="AB2372" s="134" t="s">
        <v>6911</v>
      </c>
      <c r="AC2372" s="146" t="e" cm="1">
        <f t="array" ref="AC2372">_xlfn.TEXTSPLIT(H2372,CHAR(10))</f>
        <v>#VALUE!</v>
      </c>
      <c r="AD2372" s="146"/>
      <c r="AE2372" s="146" t="e">
        <v>#VALUE!</v>
      </c>
      <c r="AG2372" s="134" t="e" cm="1" vm="1">
        <f t="array" ref="AG2372">_xlfn.TEXTJOIN(",",TRUE,_xlfn._xlws.FILTER(市町村コード!$B$2:$B$186,ISNUMBER(SEARCH(市町村コード!$B$2:$B$186,K2372))))</f>
        <v>#VALUE!</v>
      </c>
      <c r="AH2372" s="134" t="e" vm="1">
        <v>#VALUE!</v>
      </c>
      <c r="AI2372" s="134" t="str">
        <f t="shared" si="72"/>
        <v/>
      </c>
      <c r="AJ2372" s="134" t="str">
        <f t="shared" si="73"/>
        <v/>
      </c>
      <c r="AK2372" s="134" t="s">
        <v>6911</v>
      </c>
      <c r="AO2372" s="133"/>
      <c r="AP2372" s="134" t="e" cm="1">
        <f t="array" ref="AP2372">_xlfn.TEXTSPLIT(AO2372,CHAR(10))</f>
        <v>#VALUE!</v>
      </c>
      <c r="BM2372" s="134" t="e">
        <v>#VALUE!</v>
      </c>
    </row>
    <row r="2373" spans="1:73" ht="14.1" customHeight="1">
      <c r="A2373" s="133"/>
      <c r="B2373" s="133"/>
      <c r="C2373" s="180" t="s">
        <v>477</v>
      </c>
      <c r="D2373" s="180"/>
      <c r="E2373" s="180"/>
      <c r="F2373" s="180"/>
      <c r="G2373" s="180"/>
      <c r="H2373" s="180"/>
      <c r="I2373" s="180"/>
      <c r="J2373" s="180"/>
      <c r="K2373" s="180"/>
      <c r="L2373" s="133"/>
      <c r="M2373" s="133"/>
      <c r="N2373" s="133"/>
      <c r="O2373" s="181" t="s">
        <v>478</v>
      </c>
      <c r="P2373" s="181"/>
      <c r="Q2373" s="181"/>
      <c r="R2373" s="181"/>
      <c r="S2373" s="181"/>
      <c r="T2373" s="135" t="s">
        <v>1537</v>
      </c>
      <c r="U2373" s="136" t="s">
        <v>480</v>
      </c>
      <c r="V2373" s="133"/>
      <c r="W2373" s="133"/>
      <c r="X2373" s="133"/>
      <c r="Y2373" s="133"/>
      <c r="AB2373" s="134" t="s">
        <v>6911</v>
      </c>
      <c r="AC2373" s="146" t="e" cm="1">
        <f t="array" ref="AC2373">_xlfn.TEXTSPLIT(H2373,CHAR(10))</f>
        <v>#VALUE!</v>
      </c>
      <c r="AD2373" s="146"/>
      <c r="AE2373" s="146" t="e">
        <v>#VALUE!</v>
      </c>
      <c r="AG2373" s="134" t="e" cm="1" vm="1">
        <f t="array" ref="AG2373">_xlfn.TEXTJOIN(",",TRUE,_xlfn._xlws.FILTER(市町村コード!$B$2:$B$186,ISNUMBER(SEARCH(市町村コード!$B$2:$B$186,K2373))))</f>
        <v>#VALUE!</v>
      </c>
      <c r="AH2373" s="134" t="e" vm="1">
        <v>#VALUE!</v>
      </c>
      <c r="AI2373" s="134" t="str">
        <f t="shared" si="72"/>
        <v/>
      </c>
      <c r="AJ2373" s="134" t="str">
        <f t="shared" si="73"/>
        <v/>
      </c>
      <c r="AK2373" s="134" t="s">
        <v>6911</v>
      </c>
      <c r="AP2373" s="134" t="e" cm="1">
        <f t="array" ref="AP2373">_xlfn.TEXTSPLIT(AO2373,CHAR(10))</f>
        <v>#VALUE!</v>
      </c>
      <c r="BM2373" s="134" t="e">
        <v>#VALUE!</v>
      </c>
    </row>
    <row r="2374" spans="1:73" ht="0.95" customHeight="1" thickBot="1">
      <c r="A2374" s="133"/>
      <c r="B2374" s="133"/>
      <c r="C2374" s="133"/>
      <c r="D2374" s="133"/>
      <c r="E2374" s="133"/>
      <c r="F2374" s="133"/>
      <c r="G2374" s="133"/>
      <c r="H2374" s="133"/>
      <c r="I2374" s="133"/>
      <c r="J2374" s="133"/>
      <c r="K2374" s="133"/>
      <c r="L2374" s="133"/>
      <c r="M2374" s="133"/>
      <c r="N2374" s="133"/>
      <c r="O2374" s="133"/>
      <c r="P2374" s="133"/>
      <c r="Q2374" s="133"/>
      <c r="R2374" s="133"/>
      <c r="S2374" s="133"/>
      <c r="T2374" s="133"/>
      <c r="U2374" s="133"/>
      <c r="V2374" s="133"/>
      <c r="W2374" s="133"/>
      <c r="X2374" s="133"/>
      <c r="Y2374" s="133"/>
      <c r="AB2374" s="134" t="s">
        <v>6911</v>
      </c>
      <c r="AC2374" s="146" t="e" cm="1">
        <f t="array" ref="AC2374">_xlfn.TEXTSPLIT(H2374,CHAR(10))</f>
        <v>#VALUE!</v>
      </c>
      <c r="AD2374" s="146"/>
      <c r="AE2374" s="146" t="e">
        <v>#VALUE!</v>
      </c>
      <c r="AG2374" s="134" t="e" cm="1" vm="1">
        <f t="array" ref="AG2374">_xlfn.TEXTJOIN(",",TRUE,_xlfn._xlws.FILTER(市町村コード!$B$2:$B$186,ISNUMBER(SEARCH(市町村コード!$B$2:$B$186,K2374))))</f>
        <v>#VALUE!</v>
      </c>
      <c r="AH2374" s="134" t="e" vm="1">
        <v>#VALUE!</v>
      </c>
      <c r="AI2374" s="134" t="str">
        <f t="shared" si="72"/>
        <v/>
      </c>
      <c r="AJ2374" s="134" t="str">
        <f t="shared" si="73"/>
        <v/>
      </c>
      <c r="AK2374" s="134" t="s">
        <v>6911</v>
      </c>
      <c r="AO2374" s="133"/>
      <c r="AP2374" s="134" t="e" cm="1">
        <f t="array" ref="AP2374">_xlfn.TEXTSPLIT(AO2374,CHAR(10))</f>
        <v>#VALUE!</v>
      </c>
      <c r="BM2374" s="134" t="e">
        <v>#VALUE!</v>
      </c>
    </row>
    <row r="2375" spans="1:73" ht="0.95" customHeight="1">
      <c r="A2375" s="133"/>
      <c r="B2375" s="176"/>
      <c r="C2375" s="176"/>
      <c r="D2375" s="176"/>
      <c r="E2375" s="176"/>
      <c r="F2375" s="176"/>
      <c r="G2375" s="176"/>
      <c r="H2375" s="176"/>
      <c r="I2375" s="176"/>
      <c r="J2375" s="176"/>
      <c r="K2375" s="176"/>
      <c r="L2375" s="176"/>
      <c r="M2375" s="176"/>
      <c r="N2375" s="176"/>
      <c r="O2375" s="176"/>
      <c r="P2375" s="176"/>
      <c r="Q2375" s="176"/>
      <c r="R2375" s="176"/>
      <c r="S2375" s="176"/>
      <c r="T2375" s="176"/>
      <c r="U2375" s="176"/>
      <c r="V2375" s="176"/>
      <c r="W2375" s="176"/>
      <c r="X2375" s="133"/>
      <c r="Y2375" s="133"/>
      <c r="AB2375" s="134" t="s">
        <v>6911</v>
      </c>
      <c r="AC2375" s="146" t="e" cm="1">
        <f t="array" ref="AC2375">_xlfn.TEXTSPLIT(H2375,CHAR(10))</f>
        <v>#VALUE!</v>
      </c>
      <c r="AD2375" s="146"/>
      <c r="AE2375" s="146" t="e">
        <v>#VALUE!</v>
      </c>
      <c r="AG2375" s="134" t="e" cm="1" vm="1">
        <f t="array" ref="AG2375">_xlfn.TEXTJOIN(",",TRUE,_xlfn._xlws.FILTER(市町村コード!$B$2:$B$186,ISNUMBER(SEARCH(市町村コード!$B$2:$B$186,K2375))))</f>
        <v>#VALUE!</v>
      </c>
      <c r="AH2375" s="134" t="e" vm="1">
        <v>#VALUE!</v>
      </c>
      <c r="AI2375" s="134" t="str">
        <f t="shared" si="72"/>
        <v/>
      </c>
      <c r="AJ2375" s="134" t="str">
        <f t="shared" si="73"/>
        <v/>
      </c>
      <c r="AK2375" s="134" t="s">
        <v>6911</v>
      </c>
      <c r="AP2375" s="134" t="e" cm="1">
        <f t="array" ref="AP2375">_xlfn.TEXTSPLIT(AO2375,CHAR(10))</f>
        <v>#VALUE!</v>
      </c>
      <c r="BM2375" s="134" t="e">
        <v>#VALUE!</v>
      </c>
    </row>
    <row r="2376" spans="1:73" ht="15.95" customHeight="1" thickBot="1">
      <c r="A2376" s="133"/>
      <c r="B2376" s="137"/>
      <c r="C2376" s="138" t="s">
        <v>481</v>
      </c>
      <c r="D2376" s="137"/>
      <c r="E2376" s="177" t="s">
        <v>482</v>
      </c>
      <c r="F2376" s="177"/>
      <c r="G2376" s="137"/>
      <c r="H2376" s="177" t="s">
        <v>483</v>
      </c>
      <c r="I2376" s="177"/>
      <c r="J2376" s="137"/>
      <c r="K2376" s="177" t="s">
        <v>484</v>
      </c>
      <c r="L2376" s="177"/>
      <c r="M2376" s="137"/>
      <c r="N2376" s="177" t="s">
        <v>485</v>
      </c>
      <c r="O2376" s="177"/>
      <c r="P2376" s="137"/>
      <c r="Q2376" s="139" t="s">
        <v>486</v>
      </c>
      <c r="R2376" s="137"/>
      <c r="S2376" s="177" t="s">
        <v>487</v>
      </c>
      <c r="T2376" s="177"/>
      <c r="U2376" s="177"/>
      <c r="V2376" s="177"/>
      <c r="W2376" s="137"/>
      <c r="X2376" s="133"/>
      <c r="Y2376" s="133"/>
      <c r="AB2376" s="134" t="s">
        <v>482</v>
      </c>
      <c r="AC2376" s="146" t="str" cm="1">
        <f t="array" ref="AC2376">_xlfn.TEXTSPLIT(H2376,CHAR(10))</f>
        <v>事業者名/事業所名</v>
      </c>
      <c r="AD2376" s="146"/>
      <c r="AE2376" s="146" t="s">
        <v>483</v>
      </c>
      <c r="AG2376" s="134" t="e" cm="1" vm="1">
        <f t="array" ref="AG2376">_xlfn.TEXTJOIN(",",TRUE,_xlfn._xlws.FILTER(市町村コード!$B$2:$B$186,ISNUMBER(SEARCH(市町村コード!$B$2:$B$186,K2376))))</f>
        <v>#VALUE!</v>
      </c>
      <c r="AH2376" s="134" t="e" vm="1">
        <v>#VALUE!</v>
      </c>
      <c r="AI2376" s="134" t="str">
        <f t="shared" si="72"/>
        <v/>
      </c>
      <c r="AJ2376" s="134" t="str">
        <f t="shared" si="73"/>
        <v>事業所所在地</v>
      </c>
      <c r="AK2376" s="134" t="s">
        <v>484</v>
      </c>
      <c r="AO2376" s="139" t="s">
        <v>486</v>
      </c>
      <c r="AP2376" s="134" t="str" cm="1">
        <f t="array" ref="AP2376">_xlfn.TEXTSPLIT(AO2376,CHAR(10))</f>
        <v>受理番号</v>
      </c>
      <c r="BM2376" s="134" t="s">
        <v>486</v>
      </c>
    </row>
    <row r="2377" spans="1:73" ht="93" customHeight="1" thickBot="1">
      <c r="A2377" s="133"/>
      <c r="B2377" s="184"/>
      <c r="C2377" s="140" t="s">
        <v>6402</v>
      </c>
      <c r="D2377" s="184"/>
      <c r="E2377" s="174" t="s">
        <v>6403</v>
      </c>
      <c r="F2377" s="174"/>
      <c r="G2377" s="184"/>
      <c r="H2377" s="175" t="s">
        <v>6404</v>
      </c>
      <c r="I2377" s="175"/>
      <c r="J2377" s="184"/>
      <c r="K2377" s="175" t="s">
        <v>6405</v>
      </c>
      <c r="L2377" s="175"/>
      <c r="M2377" s="184"/>
      <c r="N2377" s="182" t="s">
        <v>6406</v>
      </c>
      <c r="O2377" s="182"/>
      <c r="P2377" s="184"/>
      <c r="Q2377" s="141" t="s">
        <v>6407</v>
      </c>
      <c r="R2377" s="184"/>
      <c r="S2377" s="173" t="s">
        <v>6408</v>
      </c>
      <c r="T2377" s="173"/>
      <c r="U2377" s="173"/>
      <c r="V2377" s="173"/>
      <c r="W2377" s="184"/>
      <c r="X2377" s="133"/>
      <c r="Y2377" s="133"/>
      <c r="AB2377" s="134" t="s">
        <v>9965</v>
      </c>
      <c r="AC2377" s="146" t="str" cm="1">
        <f t="array" ref="AC2377:AD2377">_xlfn.TEXTSPLIT(H2377,CHAR(10))</f>
        <v>一般社団法人　北海道総合在宅ケア事業団</v>
      </c>
      <c r="AD2377" s="146" t="str">
        <v>一般社団法人北海道総合在宅ケア事業団長沼地域訪問看護ステーション</v>
      </c>
      <c r="AE2377" s="146" t="s">
        <v>7562</v>
      </c>
      <c r="AF2377" s="134" t="s">
        <v>9047</v>
      </c>
      <c r="AG2377" s="134" t="str" cm="1">
        <f t="array" ref="AG2377">_xlfn.TEXTJOIN(",",TRUE,_xlfn._xlws.FILTER(市町村コード!$B$2:$B$186,ISNUMBER(SEARCH(市町村コード!$B$2:$B$186,K2377))))</f>
        <v>長沼町</v>
      </c>
      <c r="AH2377" s="134" t="s">
        <v>6789</v>
      </c>
      <c r="AI2377" s="134" t="str">
        <f t="shared" ref="AI2377:AI2440" si="74">MID(K2377,10,300)</f>
        <v xml:space="preserve">
夕張郡長沼町南町２丁目３番１号　長沼町総合保健福祉センター</v>
      </c>
      <c r="AJ2377" s="134" t="str">
        <f t="shared" ref="AJ2377:AJ2440" si="75">LEFT(K2377,9)</f>
        <v>〒069－1315</v>
      </c>
      <c r="AK2377" s="134" t="s">
        <v>7515</v>
      </c>
      <c r="AO2377" s="142" t="s">
        <v>6407</v>
      </c>
      <c r="AP2377" s="134" t="str" cm="1">
        <f t="array" ref="AP2377:AW2377">_xlfn.TEXTSPLIT(AO2377,CHAR(10))</f>
        <v>( 訪看10 )第    101 号</v>
      </c>
      <c r="AQ2377" s="134" t="str">
        <v>( 訪看23 )第    559 号</v>
      </c>
      <c r="AR2377" s="134" t="str">
        <v>( 訪看25 )第    645 号</v>
      </c>
      <c r="AS2377" s="134" t="str">
        <v>( 訪看27 )第    147 号</v>
      </c>
      <c r="AT2377" s="134" t="str">
        <v>( 訪看34 )第    194 号</v>
      </c>
      <c r="AU2377" s="134" t="str">
        <v>( 訪ベⅠ１ )第    238 号</v>
      </c>
      <c r="AV2377" s="134" t="str">
        <v>( 訪ベⅠ１注 )第    234 号</v>
      </c>
      <c r="AW2377" s="134" t="str">
        <v>( 訪看40 )第    331 号</v>
      </c>
      <c r="BM2377" s="134" t="s">
        <v>15560</v>
      </c>
      <c r="BN2377" s="134" t="s">
        <v>15561</v>
      </c>
      <c r="BO2377" s="134" t="s">
        <v>15562</v>
      </c>
      <c r="BP2377" s="134" t="s">
        <v>15563</v>
      </c>
      <c r="BQ2377" s="134" t="s">
        <v>15564</v>
      </c>
      <c r="BR2377" s="134" t="s">
        <v>15565</v>
      </c>
      <c r="BS2377" s="134" t="s">
        <v>15566</v>
      </c>
      <c r="BT2377" s="134" t="s">
        <v>15567</v>
      </c>
    </row>
    <row r="2378" spans="1:73" ht="93" customHeight="1" thickBot="1">
      <c r="A2378" s="133"/>
      <c r="B2378" s="184"/>
      <c r="C2378" s="140" t="s">
        <v>6409</v>
      </c>
      <c r="D2378" s="184"/>
      <c r="E2378" s="174" t="s">
        <v>6410</v>
      </c>
      <c r="F2378" s="174"/>
      <c r="G2378" s="184"/>
      <c r="H2378" s="175" t="s">
        <v>6411</v>
      </c>
      <c r="I2378" s="175"/>
      <c r="J2378" s="184"/>
      <c r="K2378" s="175" t="s">
        <v>6412</v>
      </c>
      <c r="L2378" s="175"/>
      <c r="M2378" s="184"/>
      <c r="N2378" s="182" t="s">
        <v>6413</v>
      </c>
      <c r="O2378" s="182"/>
      <c r="P2378" s="184"/>
      <c r="Q2378" s="141" t="s">
        <v>6414</v>
      </c>
      <c r="R2378" s="184"/>
      <c r="S2378" s="173" t="s">
        <v>6415</v>
      </c>
      <c r="T2378" s="173"/>
      <c r="U2378" s="173"/>
      <c r="V2378" s="173"/>
      <c r="W2378" s="184"/>
      <c r="X2378" s="133"/>
      <c r="Y2378" s="133"/>
      <c r="AB2378" s="134" t="s">
        <v>9966</v>
      </c>
      <c r="AC2378" s="146" t="str" cm="1">
        <f t="array" ref="AC2378:AD2378">_xlfn.TEXTSPLIT(H2378,CHAR(10))</f>
        <v>日本赤十字社</v>
      </c>
      <c r="AD2378" s="146" t="str">
        <v>栗山赤十字病院</v>
      </c>
      <c r="AE2378" s="146" t="s">
        <v>8626</v>
      </c>
      <c r="AF2378" s="134" t="s">
        <v>9048</v>
      </c>
      <c r="AG2378" s="134" t="str" cm="1">
        <f t="array" ref="AG2378">_xlfn.TEXTJOIN(",",TRUE,_xlfn._xlws.FILTER(市町村コード!$B$2:$B$186,ISNUMBER(SEARCH(市町村コード!$B$2:$B$186,K2378))))</f>
        <v>栗山町</v>
      </c>
      <c r="AH2378" s="134" t="s">
        <v>6790</v>
      </c>
      <c r="AI2378" s="134" t="str">
        <f t="shared" si="74"/>
        <v xml:space="preserve">
夕張郡栗山町朝日３丁目２番地</v>
      </c>
      <c r="AJ2378" s="134" t="str">
        <f t="shared" si="75"/>
        <v>〒069－1513</v>
      </c>
      <c r="AK2378" s="134" t="s">
        <v>7516</v>
      </c>
      <c r="AO2378" s="142" t="s">
        <v>6414</v>
      </c>
      <c r="AP2378" s="134" t="str" cm="1">
        <f t="array" ref="AP2378:AW2378">_xlfn.TEXTSPLIT(AO2378,CHAR(10))</f>
        <v>( 訪看10 )第    625 号</v>
      </c>
      <c r="AQ2378" s="134" t="str">
        <v>( 訪看23 )第   1132 号</v>
      </c>
      <c r="AR2378" s="134" t="str">
        <v>( 訪看24 )第   1082 号</v>
      </c>
      <c r="AS2378" s="134" t="str">
        <v>( 訪看25 )第   1166 号</v>
      </c>
      <c r="AT2378" s="134" t="str">
        <v>( 訪看34 )第     84 号</v>
      </c>
      <c r="AU2378" s="134" t="str">
        <v>( 訪ベⅠ１ )第    239 号</v>
      </c>
      <c r="AV2378" s="134" t="str">
        <v>( 訪ベⅠ１注 )第     99 号</v>
      </c>
      <c r="AW2378" s="134" t="str">
        <v>( 訪看40 )第     18 号</v>
      </c>
      <c r="BM2378" s="134" t="s">
        <v>15568</v>
      </c>
      <c r="BN2378" s="134" t="s">
        <v>15569</v>
      </c>
      <c r="BO2378" s="134" t="s">
        <v>15570</v>
      </c>
      <c r="BP2378" s="134" t="s">
        <v>15571</v>
      </c>
      <c r="BQ2378" s="134" t="s">
        <v>15572</v>
      </c>
      <c r="BR2378" s="134" t="s">
        <v>15573</v>
      </c>
      <c r="BS2378" s="134" t="s">
        <v>15574</v>
      </c>
      <c r="BT2378" s="134" t="s">
        <v>15575</v>
      </c>
    </row>
    <row r="2379" spans="1:73" ht="75" customHeight="1" thickBot="1">
      <c r="A2379" s="133"/>
      <c r="B2379" s="184"/>
      <c r="C2379" s="140" t="s">
        <v>6416</v>
      </c>
      <c r="D2379" s="184"/>
      <c r="E2379" s="174" t="s">
        <v>6417</v>
      </c>
      <c r="F2379" s="174"/>
      <c r="G2379" s="184"/>
      <c r="H2379" s="175" t="s">
        <v>6418</v>
      </c>
      <c r="I2379" s="175"/>
      <c r="J2379" s="184"/>
      <c r="K2379" s="175" t="s">
        <v>6419</v>
      </c>
      <c r="L2379" s="175"/>
      <c r="M2379" s="184"/>
      <c r="N2379" s="182" t="s">
        <v>6420</v>
      </c>
      <c r="O2379" s="182"/>
      <c r="P2379" s="184"/>
      <c r="Q2379" s="141" t="s">
        <v>6421</v>
      </c>
      <c r="R2379" s="184"/>
      <c r="S2379" s="173" t="s">
        <v>6422</v>
      </c>
      <c r="T2379" s="173"/>
      <c r="U2379" s="173"/>
      <c r="V2379" s="173"/>
      <c r="W2379" s="184"/>
      <c r="X2379" s="133"/>
      <c r="Y2379" s="133"/>
      <c r="AB2379" s="134" t="s">
        <v>9967</v>
      </c>
      <c r="AC2379" s="146" t="str" cm="1">
        <f t="array" ref="AC2379:AD2379">_xlfn.TEXTSPLIT(H2379,CHAR(10))</f>
        <v>社会医療法人　豊生会</v>
      </c>
      <c r="AD2379" s="146" t="str">
        <v>夕張豊生会訪問看護ステーション　ルピナス</v>
      </c>
      <c r="AE2379" s="146" t="s">
        <v>7733</v>
      </c>
      <c r="AF2379" s="134" t="s">
        <v>9049</v>
      </c>
      <c r="AG2379" s="134" t="str" cm="1">
        <f t="array" ref="AG2379">_xlfn.TEXTJOIN(",",TRUE,_xlfn._xlws.FILTER(市町村コード!$B$2:$B$186,ISNUMBER(SEARCH(市町村コード!$B$2:$B$186,K2379))))</f>
        <v>夕張市</v>
      </c>
      <c r="AH2379" s="134" t="s">
        <v>6720</v>
      </c>
      <c r="AI2379" s="134" t="str">
        <f t="shared" si="74"/>
        <v xml:space="preserve">
夕張市若菜８番地１２</v>
      </c>
      <c r="AJ2379" s="134" t="str">
        <f t="shared" si="75"/>
        <v>〒068－0425</v>
      </c>
      <c r="AK2379" s="134" t="s">
        <v>7517</v>
      </c>
      <c r="AO2379" s="142" t="s">
        <v>6421</v>
      </c>
      <c r="AP2379" s="134" t="str" cm="1">
        <f t="array" ref="AP2379:AU2379">_xlfn.TEXTSPLIT(AO2379,CHAR(10))</f>
        <v>( 訪看23 )第    995 号</v>
      </c>
      <c r="AQ2379" s="134" t="str">
        <v>( 訪看24 )第    962 号</v>
      </c>
      <c r="AR2379" s="134" t="str">
        <v>( 訪看25 )第   1033 号</v>
      </c>
      <c r="AS2379" s="134" t="str">
        <v>( 訪ベⅠ１ )第    303 号</v>
      </c>
      <c r="AT2379" s="134" t="str">
        <v>( 訪ベⅠ１注 )第    202 号</v>
      </c>
      <c r="AU2379" s="134" t="str">
        <v>( 訪看41 )第     19 号</v>
      </c>
      <c r="BM2379" s="134" t="s">
        <v>15576</v>
      </c>
      <c r="BN2379" s="134" t="s">
        <v>15577</v>
      </c>
      <c r="BO2379" s="134" t="s">
        <v>15578</v>
      </c>
      <c r="BP2379" s="134" t="s">
        <v>15579</v>
      </c>
      <c r="BQ2379" s="134" t="s">
        <v>15580</v>
      </c>
      <c r="BR2379" s="134" t="s">
        <v>15581</v>
      </c>
    </row>
    <row r="2380" spans="1:73" ht="102" customHeight="1" thickBot="1">
      <c r="A2380" s="133"/>
      <c r="B2380" s="184"/>
      <c r="C2380" s="140" t="s">
        <v>6423</v>
      </c>
      <c r="D2380" s="184"/>
      <c r="E2380" s="174" t="s">
        <v>6424</v>
      </c>
      <c r="F2380" s="174"/>
      <c r="G2380" s="184"/>
      <c r="H2380" s="175" t="s">
        <v>6425</v>
      </c>
      <c r="I2380" s="175"/>
      <c r="J2380" s="184"/>
      <c r="K2380" s="175" t="s">
        <v>6426</v>
      </c>
      <c r="L2380" s="175"/>
      <c r="M2380" s="184"/>
      <c r="N2380" s="182" t="s">
        <v>6427</v>
      </c>
      <c r="O2380" s="182"/>
      <c r="P2380" s="184"/>
      <c r="Q2380" s="141" t="s">
        <v>6428</v>
      </c>
      <c r="R2380" s="184"/>
      <c r="S2380" s="173" t="s">
        <v>6429</v>
      </c>
      <c r="T2380" s="173"/>
      <c r="U2380" s="173"/>
      <c r="V2380" s="173"/>
      <c r="W2380" s="184"/>
      <c r="X2380" s="133"/>
      <c r="Y2380" s="133"/>
      <c r="AB2380" s="134" t="s">
        <v>9968</v>
      </c>
      <c r="AC2380" s="146" t="str" cm="1">
        <f t="array" ref="AC2380:AD2380">_xlfn.TEXTSPLIT(H2380,CHAR(10))</f>
        <v>一般社団法人　北海道総合在宅ケア事業団</v>
      </c>
      <c r="AD2380" s="146" t="str">
        <v>一般社団法人北海道総合在宅ケア事業団三笠訪問看護ステーション</v>
      </c>
      <c r="AE2380" s="146" t="s">
        <v>7562</v>
      </c>
      <c r="AF2380" s="134" t="s">
        <v>9050</v>
      </c>
      <c r="AG2380" s="134" t="str" cm="1">
        <f t="array" ref="AG2380">_xlfn.TEXTJOIN(",",TRUE,_xlfn._xlws.FILTER(市町村コード!$B$2:$B$186,ISNUMBER(SEARCH(市町村コード!$B$2:$B$186,K2380))))</f>
        <v>三笠市</v>
      </c>
      <c r="AH2380" s="134" t="s">
        <v>6734</v>
      </c>
      <c r="AI2380" s="134" t="str">
        <f t="shared" si="74"/>
        <v xml:space="preserve">
三笠市高美町４４４番地　三笠市ふれあい健康センター内</v>
      </c>
      <c r="AJ2380" s="134" t="str">
        <f t="shared" si="75"/>
        <v>〒068－2154</v>
      </c>
      <c r="AK2380" s="134" t="s">
        <v>7518</v>
      </c>
      <c r="AO2380" s="142" t="s">
        <v>6428</v>
      </c>
      <c r="AP2380" s="134" t="str" cm="1">
        <f t="array" ref="AP2380:AX2380">_xlfn.TEXTSPLIT(AO2380,CHAR(10))</f>
        <v>( 訪看10 )第    103 号</v>
      </c>
      <c r="AQ2380" s="134" t="str">
        <v>( 訪看23 )第   1119 号</v>
      </c>
      <c r="AR2380" s="134" t="str">
        <v>( 訪看24 )第    117 号</v>
      </c>
      <c r="AS2380" s="134" t="str">
        <v>( 訪看25 )第    124 号</v>
      </c>
      <c r="AT2380" s="134" t="str">
        <v>( 訪看27 )第    137 号</v>
      </c>
      <c r="AU2380" s="134" t="str">
        <v>( 訪看34 )第    209 号</v>
      </c>
      <c r="AV2380" s="134" t="str">
        <v>( 訪ベⅠ１ )第    243 号</v>
      </c>
      <c r="AW2380" s="134" t="str">
        <v>( 訪ベⅠ１注 )第    232 号</v>
      </c>
      <c r="AX2380" s="134" t="str">
        <v>( 訪看40 )第    342 号</v>
      </c>
      <c r="BM2380" s="134" t="s">
        <v>15582</v>
      </c>
      <c r="BN2380" s="134" t="s">
        <v>15583</v>
      </c>
      <c r="BO2380" s="134" t="s">
        <v>15584</v>
      </c>
      <c r="BP2380" s="134" t="s">
        <v>15585</v>
      </c>
      <c r="BQ2380" s="134" t="s">
        <v>15586</v>
      </c>
      <c r="BR2380" s="134" t="s">
        <v>15587</v>
      </c>
      <c r="BS2380" s="134" t="s">
        <v>15588</v>
      </c>
      <c r="BT2380" s="134" t="s">
        <v>15589</v>
      </c>
      <c r="BU2380" s="134" t="s">
        <v>15590</v>
      </c>
    </row>
    <row r="2381" spans="1:73" ht="84" customHeight="1" thickBot="1">
      <c r="A2381" s="133"/>
      <c r="B2381" s="184"/>
      <c r="C2381" s="140" t="s">
        <v>6430</v>
      </c>
      <c r="D2381" s="184"/>
      <c r="E2381" s="174" t="s">
        <v>6431</v>
      </c>
      <c r="F2381" s="174"/>
      <c r="G2381" s="184"/>
      <c r="H2381" s="175" t="s">
        <v>6432</v>
      </c>
      <c r="I2381" s="175"/>
      <c r="J2381" s="184"/>
      <c r="K2381" s="175" t="s">
        <v>6433</v>
      </c>
      <c r="L2381" s="175"/>
      <c r="M2381" s="184"/>
      <c r="N2381" s="182" t="s">
        <v>6434</v>
      </c>
      <c r="O2381" s="182"/>
      <c r="P2381" s="184"/>
      <c r="Q2381" s="141" t="s">
        <v>6435</v>
      </c>
      <c r="R2381" s="184"/>
      <c r="S2381" s="173" t="s">
        <v>6436</v>
      </c>
      <c r="T2381" s="173"/>
      <c r="U2381" s="173"/>
      <c r="V2381" s="173"/>
      <c r="W2381" s="184"/>
      <c r="X2381" s="133"/>
      <c r="Y2381" s="133"/>
      <c r="AB2381" s="134" t="s">
        <v>9969</v>
      </c>
      <c r="AC2381" s="146" t="str" cm="1">
        <f t="array" ref="AC2381:AD2381">_xlfn.TEXTSPLIT(H2381,CHAR(10))</f>
        <v>三笠市</v>
      </c>
      <c r="AD2381" s="146" t="str">
        <v>市立三笠総合病院訪問看護ステーション　ゆうゆう</v>
      </c>
      <c r="AE2381" s="146" t="s">
        <v>6734</v>
      </c>
      <c r="AF2381" s="134" t="s">
        <v>9051</v>
      </c>
      <c r="AG2381" s="134" t="str" cm="1">
        <f t="array" ref="AG2381">_xlfn.TEXTJOIN(",",TRUE,_xlfn._xlws.FILTER(市町村コード!$B$2:$B$186,ISNUMBER(SEARCH(市町村コード!$B$2:$B$186,K2381))))</f>
        <v>三笠市</v>
      </c>
      <c r="AH2381" s="134" t="s">
        <v>6734</v>
      </c>
      <c r="AI2381" s="134" t="str">
        <f t="shared" si="74"/>
        <v xml:space="preserve">
三笠市宮本町４８９番地１</v>
      </c>
      <c r="AJ2381" s="134" t="str">
        <f t="shared" si="75"/>
        <v>〒068－2194</v>
      </c>
      <c r="AK2381" s="134" t="s">
        <v>7519</v>
      </c>
      <c r="AO2381" s="142" t="s">
        <v>6435</v>
      </c>
      <c r="AP2381" s="134" t="str" cm="1">
        <f t="array" ref="AP2381:AV2381">_xlfn.TEXTSPLIT(AO2381,CHAR(10))</f>
        <v>( 訪看10 )第    251 号</v>
      </c>
      <c r="AQ2381" s="134" t="str">
        <v>( 訪看23 )第    997 号</v>
      </c>
      <c r="AR2381" s="134" t="str">
        <v>( 訪看24 )第    454 号</v>
      </c>
      <c r="AS2381" s="134" t="str">
        <v>( 訪看25 )第    549 号</v>
      </c>
      <c r="AT2381" s="134" t="str">
        <v>( 訪ベⅠ１ )第    336 号</v>
      </c>
      <c r="AU2381" s="134" t="str">
        <v>( 訪ベⅠ１注 )第    388 号</v>
      </c>
      <c r="AV2381" s="134" t="str">
        <v>( 訪看40 )第    343 号</v>
      </c>
      <c r="BM2381" s="134" t="s">
        <v>15591</v>
      </c>
      <c r="BN2381" s="134" t="s">
        <v>15592</v>
      </c>
      <c r="BO2381" s="134" t="s">
        <v>15593</v>
      </c>
      <c r="BP2381" s="134" t="s">
        <v>15594</v>
      </c>
      <c r="BQ2381" s="134" t="s">
        <v>15595</v>
      </c>
      <c r="BR2381" s="134" t="s">
        <v>15596</v>
      </c>
      <c r="BS2381" s="134" t="s">
        <v>15597</v>
      </c>
    </row>
    <row r="2382" spans="1:73" ht="23.1" customHeight="1" thickBot="1">
      <c r="A2382" s="133"/>
      <c r="B2382" s="184"/>
      <c r="C2382" s="133"/>
      <c r="D2382" s="184"/>
      <c r="E2382" s="133"/>
      <c r="F2382" s="133"/>
      <c r="G2382" s="184"/>
      <c r="H2382" s="133"/>
      <c r="I2382" s="133"/>
      <c r="J2382" s="184"/>
      <c r="K2382" s="133"/>
      <c r="L2382" s="133"/>
      <c r="M2382" s="184"/>
      <c r="N2382" s="133"/>
      <c r="O2382" s="133"/>
      <c r="P2382" s="184"/>
      <c r="Q2382" s="133"/>
      <c r="R2382" s="184"/>
      <c r="S2382" s="133"/>
      <c r="T2382" s="133"/>
      <c r="U2382" s="133"/>
      <c r="V2382" s="133"/>
      <c r="W2382" s="184"/>
      <c r="X2382" s="133"/>
      <c r="Y2382" s="133"/>
      <c r="AB2382" s="134" t="s">
        <v>6911</v>
      </c>
      <c r="AC2382" s="146" t="e" cm="1">
        <f t="array" ref="AC2382">_xlfn.TEXTSPLIT(H2382,CHAR(10))</f>
        <v>#VALUE!</v>
      </c>
      <c r="AD2382" s="146"/>
      <c r="AE2382" s="146" t="e">
        <v>#VALUE!</v>
      </c>
      <c r="AG2382" s="134" t="e" cm="1" vm="1">
        <f t="array" ref="AG2382">_xlfn.TEXTJOIN(",",TRUE,_xlfn._xlws.FILTER(市町村コード!$B$2:$B$186,ISNUMBER(SEARCH(市町村コード!$B$2:$B$186,K2382))))</f>
        <v>#VALUE!</v>
      </c>
      <c r="AH2382" s="134" t="e" vm="1">
        <v>#VALUE!</v>
      </c>
      <c r="AI2382" s="134" t="str">
        <f t="shared" si="74"/>
        <v/>
      </c>
      <c r="AJ2382" s="134" t="str">
        <f t="shared" si="75"/>
        <v/>
      </c>
      <c r="AK2382" s="134" t="s">
        <v>6911</v>
      </c>
      <c r="AO2382" s="133"/>
      <c r="AP2382" s="134" t="e" cm="1">
        <f t="array" ref="AP2382">_xlfn.TEXTSPLIT(AO2382,CHAR(10))</f>
        <v>#VALUE!</v>
      </c>
      <c r="BM2382" s="134" t="e">
        <v>#VALUE!</v>
      </c>
    </row>
    <row r="2383" spans="1:73" ht="0.95" customHeight="1">
      <c r="A2383" s="133"/>
      <c r="B2383" s="183"/>
      <c r="C2383" s="183"/>
      <c r="D2383" s="183"/>
      <c r="E2383" s="183"/>
      <c r="F2383" s="183"/>
      <c r="G2383" s="183"/>
      <c r="H2383" s="183"/>
      <c r="I2383" s="183"/>
      <c r="J2383" s="183"/>
      <c r="K2383" s="183"/>
      <c r="L2383" s="183"/>
      <c r="M2383" s="183"/>
      <c r="N2383" s="183"/>
      <c r="O2383" s="183"/>
      <c r="P2383" s="183"/>
      <c r="Q2383" s="183"/>
      <c r="R2383" s="183"/>
      <c r="S2383" s="183"/>
      <c r="T2383" s="183"/>
      <c r="U2383" s="183"/>
      <c r="V2383" s="183"/>
      <c r="W2383" s="133"/>
      <c r="X2383" s="133"/>
      <c r="Y2383" s="133"/>
      <c r="AB2383" s="134" t="s">
        <v>6911</v>
      </c>
      <c r="AC2383" s="146" t="e" cm="1">
        <f t="array" ref="AC2383">_xlfn.TEXTSPLIT(H2383,CHAR(10))</f>
        <v>#VALUE!</v>
      </c>
      <c r="AD2383" s="146"/>
      <c r="AE2383" s="146" t="e">
        <v>#VALUE!</v>
      </c>
      <c r="AG2383" s="134" t="e" cm="1" vm="1">
        <f t="array" ref="AG2383">_xlfn.TEXTJOIN(",",TRUE,_xlfn._xlws.FILTER(市町村コード!$B$2:$B$186,ISNUMBER(SEARCH(市町村コード!$B$2:$B$186,K2383))))</f>
        <v>#VALUE!</v>
      </c>
      <c r="AH2383" s="134" t="e" vm="1">
        <v>#VALUE!</v>
      </c>
      <c r="AI2383" s="134" t="str">
        <f t="shared" si="74"/>
        <v/>
      </c>
      <c r="AJ2383" s="134" t="str">
        <f t="shared" si="75"/>
        <v/>
      </c>
      <c r="AK2383" s="134" t="s">
        <v>6911</v>
      </c>
      <c r="AP2383" s="134" t="e" cm="1">
        <f t="array" ref="AP2383">_xlfn.TEXTSPLIT(AO2383,CHAR(10))</f>
        <v>#VALUE!</v>
      </c>
      <c r="BM2383" s="134" t="e">
        <v>#VALUE!</v>
      </c>
    </row>
    <row r="2384" spans="1:73" ht="60" customHeight="1">
      <c r="A2384" s="133"/>
      <c r="B2384" s="133"/>
      <c r="C2384" s="133"/>
      <c r="D2384" s="133"/>
      <c r="E2384" s="133"/>
      <c r="F2384" s="133"/>
      <c r="G2384" s="133"/>
      <c r="H2384" s="133"/>
      <c r="I2384" s="133"/>
      <c r="J2384" s="133"/>
      <c r="K2384" s="133"/>
      <c r="L2384" s="133"/>
      <c r="M2384" s="133"/>
      <c r="N2384" s="133"/>
      <c r="O2384" s="133"/>
      <c r="P2384" s="133"/>
      <c r="Q2384" s="133"/>
      <c r="R2384" s="133"/>
      <c r="S2384" s="133"/>
      <c r="T2384" s="133"/>
      <c r="U2384" s="133"/>
      <c r="V2384" s="133"/>
      <c r="W2384" s="133"/>
      <c r="X2384" s="133"/>
      <c r="Y2384" s="133"/>
      <c r="AB2384" s="134" t="s">
        <v>6911</v>
      </c>
      <c r="AC2384" s="146" t="e" cm="1">
        <f t="array" ref="AC2384">_xlfn.TEXTSPLIT(H2384,CHAR(10))</f>
        <v>#VALUE!</v>
      </c>
      <c r="AD2384" s="146"/>
      <c r="AE2384" s="146" t="e">
        <v>#VALUE!</v>
      </c>
      <c r="AG2384" s="134" t="e" cm="1" vm="1">
        <f t="array" ref="AG2384">_xlfn.TEXTJOIN(",",TRUE,_xlfn._xlws.FILTER(市町村コード!$B$2:$B$186,ISNUMBER(SEARCH(市町村コード!$B$2:$B$186,K2384))))</f>
        <v>#VALUE!</v>
      </c>
      <c r="AH2384" s="134" t="e" vm="1">
        <v>#VALUE!</v>
      </c>
      <c r="AI2384" s="134" t="str">
        <f t="shared" si="74"/>
        <v/>
      </c>
      <c r="AJ2384" s="134" t="str">
        <f t="shared" si="75"/>
        <v/>
      </c>
      <c r="AK2384" s="134" t="s">
        <v>6911</v>
      </c>
      <c r="AO2384" s="133"/>
      <c r="AP2384" s="134" t="e" cm="1">
        <f t="array" ref="AP2384">_xlfn.TEXTSPLIT(AO2384,CHAR(10))</f>
        <v>#VALUE!</v>
      </c>
      <c r="BM2384" s="134" t="e">
        <v>#VALUE!</v>
      </c>
    </row>
    <row r="2385" spans="1:72" ht="12" customHeight="1">
      <c r="A2385" s="133"/>
      <c r="B2385" s="133"/>
      <c r="C2385" s="133"/>
      <c r="D2385" s="133"/>
      <c r="E2385" s="133"/>
      <c r="F2385" s="133"/>
      <c r="G2385" s="133"/>
      <c r="H2385" s="133"/>
      <c r="I2385" s="133"/>
      <c r="J2385" s="133"/>
      <c r="K2385" s="133"/>
      <c r="L2385" s="133"/>
      <c r="M2385" s="133"/>
      <c r="N2385" s="133"/>
      <c r="O2385" s="133"/>
      <c r="P2385" s="133"/>
      <c r="Q2385" s="133"/>
      <c r="R2385" s="133"/>
      <c r="S2385" s="133"/>
      <c r="T2385" s="133"/>
      <c r="U2385" s="133"/>
      <c r="V2385" s="133"/>
      <c r="W2385" s="133"/>
      <c r="X2385" s="133"/>
      <c r="Y2385" s="133"/>
      <c r="AB2385" s="134" t="s">
        <v>6911</v>
      </c>
      <c r="AC2385" s="146" t="e" cm="1">
        <f t="array" ref="AC2385">_xlfn.TEXTSPLIT(H2385,CHAR(10))</f>
        <v>#VALUE!</v>
      </c>
      <c r="AD2385" s="146"/>
      <c r="AE2385" s="146" t="e">
        <v>#VALUE!</v>
      </c>
      <c r="AG2385" s="134" t="e" cm="1" vm="1">
        <f t="array" ref="AG2385">_xlfn.TEXTJOIN(",",TRUE,_xlfn._xlws.FILTER(市町村コード!$B$2:$B$186,ISNUMBER(SEARCH(市町村コード!$B$2:$B$186,K2385))))</f>
        <v>#VALUE!</v>
      </c>
      <c r="AH2385" s="134" t="e" vm="1">
        <v>#VALUE!</v>
      </c>
      <c r="AI2385" s="134" t="str">
        <f t="shared" si="74"/>
        <v/>
      </c>
      <c r="AJ2385" s="134" t="str">
        <f t="shared" si="75"/>
        <v/>
      </c>
      <c r="AK2385" s="134" t="s">
        <v>6911</v>
      </c>
      <c r="AO2385" s="133"/>
      <c r="AP2385" s="134" t="e" cm="1">
        <f t="array" ref="AP2385">_xlfn.TEXTSPLIT(AO2385,CHAR(10))</f>
        <v>#VALUE!</v>
      </c>
      <c r="BM2385" s="134" t="e">
        <v>#VALUE!</v>
      </c>
    </row>
    <row r="2386" spans="1:72" ht="8.1" customHeight="1">
      <c r="A2386" s="133"/>
      <c r="B2386" s="133"/>
      <c r="C2386" s="133"/>
      <c r="D2386" s="133"/>
      <c r="E2386" s="133"/>
      <c r="F2386" s="133"/>
      <c r="G2386" s="133"/>
      <c r="H2386" s="133"/>
      <c r="I2386" s="178" t="s">
        <v>476</v>
      </c>
      <c r="J2386" s="178"/>
      <c r="K2386" s="178"/>
      <c r="L2386" s="133"/>
      <c r="M2386" s="133"/>
      <c r="N2386" s="133"/>
      <c r="O2386" s="133"/>
      <c r="P2386" s="133"/>
      <c r="Q2386" s="133"/>
      <c r="R2386" s="133"/>
      <c r="S2386" s="133"/>
      <c r="T2386" s="133"/>
      <c r="U2386" s="133"/>
      <c r="V2386" s="133"/>
      <c r="W2386" s="133"/>
      <c r="X2386" s="133"/>
      <c r="Y2386" s="133"/>
      <c r="AB2386" s="134" t="s">
        <v>6911</v>
      </c>
      <c r="AC2386" s="146" t="e" cm="1">
        <f t="array" ref="AC2386">_xlfn.TEXTSPLIT(H2386,CHAR(10))</f>
        <v>#VALUE!</v>
      </c>
      <c r="AD2386" s="146"/>
      <c r="AE2386" s="146" t="e">
        <v>#VALUE!</v>
      </c>
      <c r="AG2386" s="134" t="e" cm="1" vm="1">
        <f t="array" ref="AG2386">_xlfn.TEXTJOIN(",",TRUE,_xlfn._xlws.FILTER(市町村コード!$B$2:$B$186,ISNUMBER(SEARCH(市町村コード!$B$2:$B$186,K2386))))</f>
        <v>#VALUE!</v>
      </c>
      <c r="AH2386" s="134" t="e" vm="1">
        <v>#VALUE!</v>
      </c>
      <c r="AI2386" s="134" t="str">
        <f t="shared" si="74"/>
        <v/>
      </c>
      <c r="AJ2386" s="134" t="str">
        <f t="shared" si="75"/>
        <v/>
      </c>
      <c r="AK2386" s="134" t="s">
        <v>6911</v>
      </c>
      <c r="AO2386" s="133"/>
      <c r="AP2386" s="134" t="e" cm="1">
        <f t="array" ref="AP2386">_xlfn.TEXTSPLIT(AO2386,CHAR(10))</f>
        <v>#VALUE!</v>
      </c>
      <c r="BM2386" s="134" t="e">
        <v>#VALUE!</v>
      </c>
    </row>
    <row r="2387" spans="1:72" ht="12" customHeight="1">
      <c r="A2387" s="133"/>
      <c r="B2387" s="179"/>
      <c r="C2387" s="179"/>
      <c r="D2387" s="179"/>
      <c r="E2387" s="179"/>
      <c r="F2387" s="133"/>
      <c r="G2387" s="133"/>
      <c r="H2387" s="133"/>
      <c r="I2387" s="178"/>
      <c r="J2387" s="178"/>
      <c r="K2387" s="178"/>
      <c r="L2387" s="133"/>
      <c r="M2387" s="133"/>
      <c r="N2387" s="133"/>
      <c r="O2387" s="133"/>
      <c r="P2387" s="133"/>
      <c r="Q2387" s="133"/>
      <c r="R2387" s="133"/>
      <c r="S2387" s="133"/>
      <c r="T2387" s="133"/>
      <c r="U2387" s="133"/>
      <c r="V2387" s="133"/>
      <c r="W2387" s="133"/>
      <c r="X2387" s="133"/>
      <c r="Y2387" s="133"/>
      <c r="AB2387" s="134" t="s">
        <v>6911</v>
      </c>
      <c r="AC2387" s="146" t="e" cm="1">
        <f t="array" ref="AC2387">_xlfn.TEXTSPLIT(H2387,CHAR(10))</f>
        <v>#VALUE!</v>
      </c>
      <c r="AD2387" s="146"/>
      <c r="AE2387" s="146" t="e">
        <v>#VALUE!</v>
      </c>
      <c r="AG2387" s="134" t="e" cm="1" vm="1">
        <f t="array" ref="AG2387">_xlfn.TEXTJOIN(",",TRUE,_xlfn._xlws.FILTER(市町村コード!$B$2:$B$186,ISNUMBER(SEARCH(市町村コード!$B$2:$B$186,K2387))))</f>
        <v>#VALUE!</v>
      </c>
      <c r="AH2387" s="134" t="e" vm="1">
        <v>#VALUE!</v>
      </c>
      <c r="AI2387" s="134" t="str">
        <f t="shared" si="74"/>
        <v/>
      </c>
      <c r="AJ2387" s="134" t="str">
        <f t="shared" si="75"/>
        <v/>
      </c>
      <c r="AK2387" s="134" t="s">
        <v>6911</v>
      </c>
      <c r="AO2387" s="133"/>
      <c r="AP2387" s="134" t="e" cm="1">
        <f t="array" ref="AP2387">_xlfn.TEXTSPLIT(AO2387,CHAR(10))</f>
        <v>#VALUE!</v>
      </c>
      <c r="BM2387" s="134" t="e">
        <v>#VALUE!</v>
      </c>
    </row>
    <row r="2388" spans="1:72" ht="14.1" customHeight="1">
      <c r="A2388" s="133"/>
      <c r="B2388" s="133"/>
      <c r="C2388" s="180" t="s">
        <v>477</v>
      </c>
      <c r="D2388" s="180"/>
      <c r="E2388" s="180"/>
      <c r="F2388" s="180"/>
      <c r="G2388" s="180"/>
      <c r="H2388" s="180"/>
      <c r="I2388" s="180"/>
      <c r="J2388" s="180"/>
      <c r="K2388" s="180"/>
      <c r="L2388" s="133"/>
      <c r="M2388" s="133"/>
      <c r="N2388" s="133"/>
      <c r="O2388" s="181" t="s">
        <v>478</v>
      </c>
      <c r="P2388" s="181"/>
      <c r="Q2388" s="181"/>
      <c r="R2388" s="181"/>
      <c r="S2388" s="181"/>
      <c r="T2388" s="135" t="s">
        <v>1544</v>
      </c>
      <c r="U2388" s="136" t="s">
        <v>480</v>
      </c>
      <c r="V2388" s="133"/>
      <c r="W2388" s="133"/>
      <c r="X2388" s="133"/>
      <c r="Y2388" s="133"/>
      <c r="AB2388" s="134" t="s">
        <v>6911</v>
      </c>
      <c r="AC2388" s="146" t="e" cm="1">
        <f t="array" ref="AC2388">_xlfn.TEXTSPLIT(H2388,CHAR(10))</f>
        <v>#VALUE!</v>
      </c>
      <c r="AD2388" s="146"/>
      <c r="AE2388" s="146" t="e">
        <v>#VALUE!</v>
      </c>
      <c r="AG2388" s="134" t="e" cm="1" vm="1">
        <f t="array" ref="AG2388">_xlfn.TEXTJOIN(",",TRUE,_xlfn._xlws.FILTER(市町村コード!$B$2:$B$186,ISNUMBER(SEARCH(市町村コード!$B$2:$B$186,K2388))))</f>
        <v>#VALUE!</v>
      </c>
      <c r="AH2388" s="134" t="e" vm="1">
        <v>#VALUE!</v>
      </c>
      <c r="AI2388" s="134" t="str">
        <f t="shared" si="74"/>
        <v/>
      </c>
      <c r="AJ2388" s="134" t="str">
        <f t="shared" si="75"/>
        <v/>
      </c>
      <c r="AK2388" s="134" t="s">
        <v>6911</v>
      </c>
      <c r="AP2388" s="134" t="e" cm="1">
        <f t="array" ref="AP2388">_xlfn.TEXTSPLIT(AO2388,CHAR(10))</f>
        <v>#VALUE!</v>
      </c>
      <c r="BM2388" s="134" t="e">
        <v>#VALUE!</v>
      </c>
    </row>
    <row r="2389" spans="1:72" ht="0.95" customHeight="1" thickBot="1">
      <c r="A2389" s="133"/>
      <c r="B2389" s="133"/>
      <c r="C2389" s="133"/>
      <c r="D2389" s="133"/>
      <c r="E2389" s="133"/>
      <c r="F2389" s="133"/>
      <c r="G2389" s="133"/>
      <c r="H2389" s="133"/>
      <c r="I2389" s="133"/>
      <c r="J2389" s="133"/>
      <c r="K2389" s="133"/>
      <c r="L2389" s="133"/>
      <c r="M2389" s="133"/>
      <c r="N2389" s="133"/>
      <c r="O2389" s="133"/>
      <c r="P2389" s="133"/>
      <c r="Q2389" s="133"/>
      <c r="R2389" s="133"/>
      <c r="S2389" s="133"/>
      <c r="T2389" s="133"/>
      <c r="U2389" s="133"/>
      <c r="V2389" s="133"/>
      <c r="W2389" s="133"/>
      <c r="X2389" s="133"/>
      <c r="Y2389" s="133"/>
      <c r="AB2389" s="134" t="s">
        <v>6911</v>
      </c>
      <c r="AC2389" s="146" t="e" cm="1">
        <f t="array" ref="AC2389">_xlfn.TEXTSPLIT(H2389,CHAR(10))</f>
        <v>#VALUE!</v>
      </c>
      <c r="AD2389" s="146"/>
      <c r="AE2389" s="146" t="e">
        <v>#VALUE!</v>
      </c>
      <c r="AG2389" s="134" t="e" cm="1" vm="1">
        <f t="array" ref="AG2389">_xlfn.TEXTJOIN(",",TRUE,_xlfn._xlws.FILTER(市町村コード!$B$2:$B$186,ISNUMBER(SEARCH(市町村コード!$B$2:$B$186,K2389))))</f>
        <v>#VALUE!</v>
      </c>
      <c r="AH2389" s="134" t="e" vm="1">
        <v>#VALUE!</v>
      </c>
      <c r="AI2389" s="134" t="str">
        <f t="shared" si="74"/>
        <v/>
      </c>
      <c r="AJ2389" s="134" t="str">
        <f t="shared" si="75"/>
        <v/>
      </c>
      <c r="AK2389" s="134" t="s">
        <v>6911</v>
      </c>
      <c r="AO2389" s="133"/>
      <c r="AP2389" s="134" t="e" cm="1">
        <f t="array" ref="AP2389">_xlfn.TEXTSPLIT(AO2389,CHAR(10))</f>
        <v>#VALUE!</v>
      </c>
      <c r="BM2389" s="134" t="e">
        <v>#VALUE!</v>
      </c>
    </row>
    <row r="2390" spans="1:72" ht="0.95" customHeight="1">
      <c r="A2390" s="133"/>
      <c r="B2390" s="176"/>
      <c r="C2390" s="176"/>
      <c r="D2390" s="176"/>
      <c r="E2390" s="176"/>
      <c r="F2390" s="176"/>
      <c r="G2390" s="176"/>
      <c r="H2390" s="176"/>
      <c r="I2390" s="176"/>
      <c r="J2390" s="176"/>
      <c r="K2390" s="176"/>
      <c r="L2390" s="176"/>
      <c r="M2390" s="176"/>
      <c r="N2390" s="176"/>
      <c r="O2390" s="176"/>
      <c r="P2390" s="176"/>
      <c r="Q2390" s="176"/>
      <c r="R2390" s="176"/>
      <c r="S2390" s="176"/>
      <c r="T2390" s="176"/>
      <c r="U2390" s="176"/>
      <c r="V2390" s="176"/>
      <c r="W2390" s="176"/>
      <c r="X2390" s="133"/>
      <c r="Y2390" s="133"/>
      <c r="AB2390" s="134" t="s">
        <v>6911</v>
      </c>
      <c r="AC2390" s="146" t="e" cm="1">
        <f t="array" ref="AC2390">_xlfn.TEXTSPLIT(H2390,CHAR(10))</f>
        <v>#VALUE!</v>
      </c>
      <c r="AD2390" s="146"/>
      <c r="AE2390" s="146" t="e">
        <v>#VALUE!</v>
      </c>
      <c r="AG2390" s="134" t="e" cm="1" vm="1">
        <f t="array" ref="AG2390">_xlfn.TEXTJOIN(",",TRUE,_xlfn._xlws.FILTER(市町村コード!$B$2:$B$186,ISNUMBER(SEARCH(市町村コード!$B$2:$B$186,K2390))))</f>
        <v>#VALUE!</v>
      </c>
      <c r="AH2390" s="134" t="e" vm="1">
        <v>#VALUE!</v>
      </c>
      <c r="AI2390" s="134" t="str">
        <f t="shared" si="74"/>
        <v/>
      </c>
      <c r="AJ2390" s="134" t="str">
        <f t="shared" si="75"/>
        <v/>
      </c>
      <c r="AK2390" s="134" t="s">
        <v>6911</v>
      </c>
      <c r="AP2390" s="134" t="e" cm="1">
        <f t="array" ref="AP2390">_xlfn.TEXTSPLIT(AO2390,CHAR(10))</f>
        <v>#VALUE!</v>
      </c>
      <c r="BM2390" s="134" t="e">
        <v>#VALUE!</v>
      </c>
    </row>
    <row r="2391" spans="1:72" ht="15.95" customHeight="1" thickBot="1">
      <c r="A2391" s="133"/>
      <c r="B2391" s="137"/>
      <c r="C2391" s="138" t="s">
        <v>481</v>
      </c>
      <c r="D2391" s="137"/>
      <c r="E2391" s="177" t="s">
        <v>482</v>
      </c>
      <c r="F2391" s="177"/>
      <c r="G2391" s="137"/>
      <c r="H2391" s="177" t="s">
        <v>483</v>
      </c>
      <c r="I2391" s="177"/>
      <c r="J2391" s="137"/>
      <c r="K2391" s="177" t="s">
        <v>484</v>
      </c>
      <c r="L2391" s="177"/>
      <c r="M2391" s="137"/>
      <c r="N2391" s="177" t="s">
        <v>485</v>
      </c>
      <c r="O2391" s="177"/>
      <c r="P2391" s="137"/>
      <c r="Q2391" s="139" t="s">
        <v>486</v>
      </c>
      <c r="R2391" s="137"/>
      <c r="S2391" s="177" t="s">
        <v>487</v>
      </c>
      <c r="T2391" s="177"/>
      <c r="U2391" s="177"/>
      <c r="V2391" s="177"/>
      <c r="W2391" s="137"/>
      <c r="X2391" s="133"/>
      <c r="Y2391" s="133"/>
      <c r="AB2391" s="134" t="s">
        <v>482</v>
      </c>
      <c r="AC2391" s="146" t="str" cm="1">
        <f t="array" ref="AC2391">_xlfn.TEXTSPLIT(H2391,CHAR(10))</f>
        <v>事業者名/事業所名</v>
      </c>
      <c r="AD2391" s="146"/>
      <c r="AE2391" s="146" t="s">
        <v>483</v>
      </c>
      <c r="AG2391" s="134" t="e" cm="1" vm="1">
        <f t="array" ref="AG2391">_xlfn.TEXTJOIN(",",TRUE,_xlfn._xlws.FILTER(市町村コード!$B$2:$B$186,ISNUMBER(SEARCH(市町村コード!$B$2:$B$186,K2391))))</f>
        <v>#VALUE!</v>
      </c>
      <c r="AH2391" s="134" t="e" vm="1">
        <v>#VALUE!</v>
      </c>
      <c r="AI2391" s="134" t="str">
        <f t="shared" si="74"/>
        <v/>
      </c>
      <c r="AJ2391" s="134" t="str">
        <f t="shared" si="75"/>
        <v>事業所所在地</v>
      </c>
      <c r="AK2391" s="134" t="s">
        <v>484</v>
      </c>
      <c r="AO2391" s="139" t="s">
        <v>486</v>
      </c>
      <c r="AP2391" s="134" t="str" cm="1">
        <f t="array" ref="AP2391">_xlfn.TEXTSPLIT(AO2391,CHAR(10))</f>
        <v>受理番号</v>
      </c>
      <c r="BM2391" s="134" t="s">
        <v>486</v>
      </c>
    </row>
    <row r="2392" spans="1:72" ht="93" customHeight="1" thickBot="1">
      <c r="A2392" s="133"/>
      <c r="B2392" s="184"/>
      <c r="C2392" s="140" t="s">
        <v>6437</v>
      </c>
      <c r="D2392" s="184"/>
      <c r="E2392" s="174" t="s">
        <v>6438</v>
      </c>
      <c r="F2392" s="174"/>
      <c r="G2392" s="184"/>
      <c r="H2392" s="175" t="s">
        <v>6439</v>
      </c>
      <c r="I2392" s="175"/>
      <c r="J2392" s="184"/>
      <c r="K2392" s="175" t="s">
        <v>6440</v>
      </c>
      <c r="L2392" s="175"/>
      <c r="M2392" s="184"/>
      <c r="N2392" s="182" t="s">
        <v>6441</v>
      </c>
      <c r="O2392" s="182"/>
      <c r="P2392" s="184"/>
      <c r="Q2392" s="141" t="s">
        <v>6442</v>
      </c>
      <c r="R2392" s="184"/>
      <c r="S2392" s="173" t="s">
        <v>6443</v>
      </c>
      <c r="T2392" s="173"/>
      <c r="U2392" s="173"/>
      <c r="V2392" s="173"/>
      <c r="W2392" s="184"/>
      <c r="X2392" s="133"/>
      <c r="Y2392" s="133"/>
      <c r="AB2392" s="134" t="s">
        <v>9970</v>
      </c>
      <c r="AC2392" s="146" t="str" cm="1">
        <f t="array" ref="AC2392:AD2392">_xlfn.TEXTSPLIT(H2392,CHAR(10))</f>
        <v>一般社団法人　北海道総合在宅ケア事業団</v>
      </c>
      <c r="AD2392" s="146" t="str">
        <v>一般社団法人北海道総合在宅ケア事業団美唄訪問看護ステーション</v>
      </c>
      <c r="AE2392" s="146" t="s">
        <v>7562</v>
      </c>
      <c r="AF2392" s="134" t="s">
        <v>9052</v>
      </c>
      <c r="AG2392" s="134" t="str" cm="1">
        <f t="array" ref="AG2392">_xlfn.TEXTJOIN(",",TRUE,_xlfn._xlws.FILTER(市町村コード!$B$2:$B$186,ISNUMBER(SEARCH(市町村コード!$B$2:$B$186,K2392))))</f>
        <v>美唄市</v>
      </c>
      <c r="AH2392" s="134" t="s">
        <v>6727</v>
      </c>
      <c r="AI2392" s="134" t="str">
        <f t="shared" si="74"/>
        <v xml:space="preserve">
美唄市大通東一条南５丁目１番２３号</v>
      </c>
      <c r="AJ2392" s="134" t="str">
        <f t="shared" si="75"/>
        <v>〒072－0011</v>
      </c>
      <c r="AK2392" s="134" t="s">
        <v>7520</v>
      </c>
      <c r="AO2392" s="142" t="s">
        <v>6442</v>
      </c>
      <c r="AP2392" s="134" t="str" cm="1">
        <f t="array" ref="AP2392:AW2392">_xlfn.TEXTSPLIT(AO2392,CHAR(10))</f>
        <v>( 訪看10 )第    104 号</v>
      </c>
      <c r="AQ2392" s="134" t="str">
        <v>( 訪看23 )第    133 号</v>
      </c>
      <c r="AR2392" s="134" t="str">
        <v>( 訪看25 )第    236 号</v>
      </c>
      <c r="AS2392" s="134" t="str">
        <v>( 訪看27 )第    138 号</v>
      </c>
      <c r="AT2392" s="134" t="str">
        <v>( 訪看34 )第    180 号</v>
      </c>
      <c r="AU2392" s="134" t="str">
        <v>( 訪ベⅠ１ )第    245 号</v>
      </c>
      <c r="AV2392" s="134" t="str">
        <v>( 訪ベⅠ１注 )第    230 号</v>
      </c>
      <c r="AW2392" s="134" t="str">
        <v>( 訪看40 )第    339 号</v>
      </c>
      <c r="BM2392" s="134" t="s">
        <v>15598</v>
      </c>
      <c r="BN2392" s="134" t="s">
        <v>15599</v>
      </c>
      <c r="BO2392" s="134" t="s">
        <v>15600</v>
      </c>
      <c r="BP2392" s="134" t="s">
        <v>15601</v>
      </c>
      <c r="BQ2392" s="134" t="s">
        <v>15602</v>
      </c>
      <c r="BR2392" s="134" t="s">
        <v>15603</v>
      </c>
      <c r="BS2392" s="134" t="s">
        <v>15604</v>
      </c>
      <c r="BT2392" s="134" t="s">
        <v>15605</v>
      </c>
    </row>
    <row r="2393" spans="1:72" ht="57" customHeight="1" thickBot="1">
      <c r="A2393" s="133"/>
      <c r="B2393" s="184"/>
      <c r="C2393" s="140" t="s">
        <v>6444</v>
      </c>
      <c r="D2393" s="184"/>
      <c r="E2393" s="174" t="s">
        <v>6445</v>
      </c>
      <c r="F2393" s="174"/>
      <c r="G2393" s="184"/>
      <c r="H2393" s="175" t="s">
        <v>6446</v>
      </c>
      <c r="I2393" s="175"/>
      <c r="J2393" s="184"/>
      <c r="K2393" s="175" t="s">
        <v>6447</v>
      </c>
      <c r="L2393" s="175"/>
      <c r="M2393" s="184"/>
      <c r="N2393" s="182" t="s">
        <v>6448</v>
      </c>
      <c r="O2393" s="182"/>
      <c r="P2393" s="184"/>
      <c r="Q2393" s="141" t="s">
        <v>6449</v>
      </c>
      <c r="R2393" s="184"/>
      <c r="S2393" s="173" t="s">
        <v>6450</v>
      </c>
      <c r="T2393" s="173"/>
      <c r="U2393" s="173"/>
      <c r="V2393" s="173"/>
      <c r="W2393" s="184"/>
      <c r="X2393" s="133"/>
      <c r="Y2393" s="133"/>
      <c r="AB2393" s="134" t="s">
        <v>9971</v>
      </c>
      <c r="AC2393" s="146" t="str" cm="1">
        <f t="array" ref="AC2393:AD2393">_xlfn.TEXTSPLIT(H2393,CHAR(10))</f>
        <v>医療法人社団　慶北会花田病院</v>
      </c>
      <c r="AD2393" s="146" t="str">
        <v>訪問看護ステーションよろこび</v>
      </c>
      <c r="AE2393" s="146" t="s">
        <v>9053</v>
      </c>
      <c r="AF2393" s="134" t="s">
        <v>9054</v>
      </c>
      <c r="AG2393" s="134" t="str" cm="1">
        <f t="array" ref="AG2393">_xlfn.TEXTJOIN(",",TRUE,_xlfn._xlws.FILTER(市町村コード!$B$2:$B$186,ISNUMBER(SEARCH(市町村コード!$B$2:$B$186,K2393))))</f>
        <v>美唄市</v>
      </c>
      <c r="AH2393" s="134" t="s">
        <v>6727</v>
      </c>
      <c r="AI2393" s="134" t="str">
        <f t="shared" si="74"/>
        <v xml:space="preserve">
美唄市大通東一条北２丁目１番５号　カーサイツキⅡ</v>
      </c>
      <c r="AJ2393" s="134" t="str">
        <f t="shared" si="75"/>
        <v>〒072－0001</v>
      </c>
      <c r="AK2393" s="134" t="s">
        <v>7521</v>
      </c>
      <c r="AO2393" s="142" t="s">
        <v>6449</v>
      </c>
      <c r="AP2393" s="134" t="str" cm="1">
        <f t="array" ref="AP2393:AU2393">_xlfn.TEXTSPLIT(AO2393,CHAR(10))</f>
        <v>( 訪看10 )第    219 号</v>
      </c>
      <c r="AQ2393" s="134" t="str">
        <v>( 訪看23 )第    523 号</v>
      </c>
      <c r="AR2393" s="134" t="str">
        <v>( 訪看25 )第    359 号</v>
      </c>
      <c r="AS2393" s="134" t="str">
        <v>( 訪看27 )第     93 号</v>
      </c>
      <c r="AT2393" s="134" t="str">
        <v>( 訪看28 )第     75 号</v>
      </c>
      <c r="AU2393" s="134" t="str">
        <v>( 訪看40 )第     83 号</v>
      </c>
      <c r="BM2393" s="134" t="s">
        <v>15606</v>
      </c>
      <c r="BN2393" s="134" t="s">
        <v>15607</v>
      </c>
      <c r="BO2393" s="134" t="s">
        <v>15608</v>
      </c>
      <c r="BP2393" s="134" t="s">
        <v>15609</v>
      </c>
      <c r="BQ2393" s="134" t="s">
        <v>15610</v>
      </c>
      <c r="BR2393" s="134" t="s">
        <v>15611</v>
      </c>
    </row>
    <row r="2394" spans="1:72" ht="66" customHeight="1" thickBot="1">
      <c r="A2394" s="133"/>
      <c r="B2394" s="184"/>
      <c r="C2394" s="140" t="s">
        <v>6451</v>
      </c>
      <c r="D2394" s="184"/>
      <c r="E2394" s="174" t="s">
        <v>6452</v>
      </c>
      <c r="F2394" s="174"/>
      <c r="G2394" s="184"/>
      <c r="H2394" s="175" t="s">
        <v>6453</v>
      </c>
      <c r="I2394" s="175"/>
      <c r="J2394" s="184"/>
      <c r="K2394" s="175" t="s">
        <v>6454</v>
      </c>
      <c r="L2394" s="175"/>
      <c r="M2394" s="184"/>
      <c r="N2394" s="182" t="s">
        <v>6455</v>
      </c>
      <c r="O2394" s="182"/>
      <c r="P2394" s="184"/>
      <c r="Q2394" s="141" t="s">
        <v>6456</v>
      </c>
      <c r="R2394" s="184"/>
      <c r="S2394" s="173" t="s">
        <v>6457</v>
      </c>
      <c r="T2394" s="173"/>
      <c r="U2394" s="173"/>
      <c r="V2394" s="173"/>
      <c r="W2394" s="184"/>
      <c r="X2394" s="133"/>
      <c r="Y2394" s="133"/>
      <c r="AB2394" s="134" t="s">
        <v>9972</v>
      </c>
      <c r="AC2394" s="146" t="str" cm="1">
        <f t="array" ref="AC2394:AD2394">_xlfn.TEXTSPLIT(H2394,CHAR(10))</f>
        <v>美唄市</v>
      </c>
      <c r="AD2394" s="146" t="str">
        <v>市立美唄病院訪問看護ステーションつむぎ</v>
      </c>
      <c r="AE2394" s="146" t="s">
        <v>6727</v>
      </c>
      <c r="AF2394" s="134" t="s">
        <v>9055</v>
      </c>
      <c r="AG2394" s="134" t="str" cm="1">
        <f t="array" ref="AG2394">_xlfn.TEXTJOIN(",",TRUE,_xlfn._xlws.FILTER(市町村コード!$B$2:$B$186,ISNUMBER(SEARCH(市町村コード!$B$2:$B$186,K2394))))</f>
        <v>美唄市</v>
      </c>
      <c r="AH2394" s="134" t="s">
        <v>6727</v>
      </c>
      <c r="AI2394" s="134" t="str">
        <f t="shared" si="74"/>
        <v xml:space="preserve">
美唄市西２条北１丁目１番１号</v>
      </c>
      <c r="AJ2394" s="134" t="str">
        <f t="shared" si="75"/>
        <v>〒072－8555</v>
      </c>
      <c r="AK2394" s="134" t="s">
        <v>7522</v>
      </c>
      <c r="AO2394" s="142" t="s">
        <v>6456</v>
      </c>
      <c r="AP2394" s="134" t="str" cm="1">
        <f t="array" ref="AP2394:AT2394">_xlfn.TEXTSPLIT(AO2394,CHAR(10))</f>
        <v>( 訪看24 )第   1149 号</v>
      </c>
      <c r="AQ2394" s="134" t="str">
        <v>( 訪看25 )第   1236 号</v>
      </c>
      <c r="AR2394" s="134" t="str">
        <v>( 訪ベⅠ１ )第    572 号</v>
      </c>
      <c r="AS2394" s="134" t="str">
        <v>( 訪ベⅠ１注 )第    307 号</v>
      </c>
      <c r="AT2394" s="134" t="str">
        <v>( 訪看41 )第    502 号</v>
      </c>
      <c r="BM2394" s="134" t="s">
        <v>15612</v>
      </c>
      <c r="BN2394" s="134" t="s">
        <v>15613</v>
      </c>
      <c r="BO2394" s="134" t="s">
        <v>15614</v>
      </c>
      <c r="BP2394" s="134" t="s">
        <v>15615</v>
      </c>
      <c r="BQ2394" s="134" t="s">
        <v>15616</v>
      </c>
    </row>
    <row r="2395" spans="1:72" ht="66" customHeight="1" thickBot="1">
      <c r="A2395" s="133"/>
      <c r="B2395" s="184"/>
      <c r="C2395" s="140" t="s">
        <v>6458</v>
      </c>
      <c r="D2395" s="184"/>
      <c r="E2395" s="174" t="s">
        <v>6459</v>
      </c>
      <c r="F2395" s="174"/>
      <c r="G2395" s="184"/>
      <c r="H2395" s="175" t="s">
        <v>6460</v>
      </c>
      <c r="I2395" s="175"/>
      <c r="J2395" s="184"/>
      <c r="K2395" s="175" t="s">
        <v>6461</v>
      </c>
      <c r="L2395" s="175"/>
      <c r="M2395" s="184"/>
      <c r="N2395" s="182" t="s">
        <v>6462</v>
      </c>
      <c r="O2395" s="182"/>
      <c r="P2395" s="184"/>
      <c r="Q2395" s="141" t="s">
        <v>6463</v>
      </c>
      <c r="R2395" s="184"/>
      <c r="S2395" s="173" t="s">
        <v>6464</v>
      </c>
      <c r="T2395" s="173"/>
      <c r="U2395" s="173"/>
      <c r="V2395" s="173"/>
      <c r="W2395" s="184"/>
      <c r="X2395" s="133"/>
      <c r="Y2395" s="133"/>
      <c r="AB2395" s="134" t="s">
        <v>9973</v>
      </c>
      <c r="AC2395" s="146" t="str" cm="1">
        <f t="array" ref="AC2395:AD2395">_xlfn.TEXTSPLIT(H2395,CHAR(10))</f>
        <v>一般社団法人　北海道総合在宅ケア事業団</v>
      </c>
      <c r="AD2395" s="146" t="str">
        <v>一般社団法人北海道総合在宅ケア事業団留萌地域訪問看護ステーション</v>
      </c>
      <c r="AE2395" s="146" t="s">
        <v>7562</v>
      </c>
      <c r="AF2395" s="134" t="s">
        <v>9056</v>
      </c>
      <c r="AG2395" s="134" t="str" cm="1">
        <f t="array" ref="AG2395">_xlfn.TEXTJOIN(",",TRUE,_xlfn._xlws.FILTER(市町村コード!$B$2:$B$186,ISNUMBER(SEARCH(市町村コード!$B$2:$B$186,K2395))))</f>
        <v>留萌市</v>
      </c>
      <c r="AH2395" s="134" t="s">
        <v>6723</v>
      </c>
      <c r="AI2395" s="134" t="str">
        <f t="shared" si="74"/>
        <v xml:space="preserve">
留萌市東雲町２丁目１６番地１留萌市立病院４階</v>
      </c>
      <c r="AJ2395" s="134" t="str">
        <f t="shared" si="75"/>
        <v>〒077－0011</v>
      </c>
      <c r="AK2395" s="134" t="s">
        <v>7523</v>
      </c>
      <c r="AO2395" s="142" t="s">
        <v>6463</v>
      </c>
      <c r="AP2395" s="134" t="str" cm="1">
        <f t="array" ref="AP2395:AT2395">_xlfn.TEXTSPLIT(AO2395,CHAR(10))</f>
        <v>( 訪看10 )第    566 号</v>
      </c>
      <c r="AQ2395" s="134" t="str">
        <v>( 訪看34 )第    177 号</v>
      </c>
      <c r="AR2395" s="134" t="str">
        <v>( 訪ベⅠ１ )第    246 号</v>
      </c>
      <c r="AS2395" s="134" t="str">
        <v>( 訪ベⅠ１注 )第    228 号</v>
      </c>
      <c r="AT2395" s="134" t="str">
        <v>( 訪看40 )第    340 号</v>
      </c>
      <c r="BM2395" s="134" t="s">
        <v>15617</v>
      </c>
      <c r="BN2395" s="134" t="s">
        <v>15618</v>
      </c>
      <c r="BO2395" s="134" t="s">
        <v>15619</v>
      </c>
      <c r="BP2395" s="134" t="s">
        <v>15620</v>
      </c>
      <c r="BQ2395" s="134" t="s">
        <v>15621</v>
      </c>
    </row>
    <row r="2396" spans="1:72" ht="66" customHeight="1" thickBot="1">
      <c r="A2396" s="133"/>
      <c r="B2396" s="184"/>
      <c r="C2396" s="140" t="s">
        <v>6465</v>
      </c>
      <c r="D2396" s="184"/>
      <c r="E2396" s="174" t="s">
        <v>6466</v>
      </c>
      <c r="F2396" s="174"/>
      <c r="G2396" s="184"/>
      <c r="H2396" s="175" t="s">
        <v>6467</v>
      </c>
      <c r="I2396" s="175"/>
      <c r="J2396" s="184"/>
      <c r="K2396" s="175" t="s">
        <v>6468</v>
      </c>
      <c r="L2396" s="175"/>
      <c r="M2396" s="184"/>
      <c r="N2396" s="182" t="s">
        <v>6469</v>
      </c>
      <c r="O2396" s="182"/>
      <c r="P2396" s="184"/>
      <c r="Q2396" s="141" t="s">
        <v>6470</v>
      </c>
      <c r="R2396" s="184"/>
      <c r="S2396" s="173" t="s">
        <v>5150</v>
      </c>
      <c r="T2396" s="173"/>
      <c r="U2396" s="173"/>
      <c r="V2396" s="173"/>
      <c r="W2396" s="184"/>
      <c r="X2396" s="133"/>
      <c r="Y2396" s="133"/>
      <c r="AB2396" s="134" t="s">
        <v>9974</v>
      </c>
      <c r="AC2396" s="146" t="str" cm="1">
        <f t="array" ref="AC2396:AD2396">_xlfn.TEXTSPLIT(H2396,CHAR(10))</f>
        <v>一般社団法人　北海道総合在宅ケア事業団</v>
      </c>
      <c r="AD2396" s="146" t="str">
        <v>一般社団法人北海道総合在宅ケア事業団羽幌地域訪問看護ステーション</v>
      </c>
      <c r="AE2396" s="146" t="s">
        <v>7562</v>
      </c>
      <c r="AF2396" s="134" t="s">
        <v>9057</v>
      </c>
      <c r="AG2396" s="134" t="str" cm="1">
        <f t="array" ref="AG2396">_xlfn.TEXTJOIN(",",TRUE,_xlfn._xlws.FILTER(市町村コード!$B$2:$B$186,ISNUMBER(SEARCH(市町村コード!$B$2:$B$186,K2396))))</f>
        <v>苫前町</v>
      </c>
      <c r="AH2396" s="134" t="s">
        <v>6820</v>
      </c>
      <c r="AI2396" s="134" t="str">
        <f t="shared" si="74"/>
        <v xml:space="preserve">
苫前郡苫前町栄町１１０番地　北海道立羽幌病院３階</v>
      </c>
      <c r="AJ2396" s="134" t="str">
        <f t="shared" si="75"/>
        <v>〒078－4123</v>
      </c>
      <c r="AK2396" s="134" t="s">
        <v>7524</v>
      </c>
      <c r="AO2396" s="142" t="s">
        <v>6470</v>
      </c>
      <c r="AP2396" s="134" t="str" cm="1">
        <f t="array" ref="AP2396:AT2396">_xlfn.TEXTSPLIT(AO2396,CHAR(10))</f>
        <v>( 訪看10 )第    105 号</v>
      </c>
      <c r="AQ2396" s="134" t="str">
        <v>( 訪看34 )第    204 号</v>
      </c>
      <c r="AR2396" s="134" t="str">
        <v>( 訪ベⅠ１ )第    304 号</v>
      </c>
      <c r="AS2396" s="134" t="str">
        <v>( 訪ベⅠ１注 )第    226 号</v>
      </c>
      <c r="AT2396" s="134" t="str">
        <v>( 訪看40 )第    344 号</v>
      </c>
      <c r="BM2396" s="134" t="s">
        <v>15622</v>
      </c>
      <c r="BN2396" s="134" t="s">
        <v>15623</v>
      </c>
      <c r="BO2396" s="134" t="s">
        <v>15624</v>
      </c>
      <c r="BP2396" s="134" t="s">
        <v>15625</v>
      </c>
      <c r="BQ2396" s="134" t="s">
        <v>15626</v>
      </c>
    </row>
    <row r="2397" spans="1:72" ht="66" customHeight="1" thickBot="1">
      <c r="A2397" s="133"/>
      <c r="B2397" s="184"/>
      <c r="C2397" s="140" t="s">
        <v>6471</v>
      </c>
      <c r="D2397" s="184"/>
      <c r="E2397" s="174" t="s">
        <v>6472</v>
      </c>
      <c r="F2397" s="174"/>
      <c r="G2397" s="184"/>
      <c r="H2397" s="175" t="s">
        <v>6473</v>
      </c>
      <c r="I2397" s="175"/>
      <c r="J2397" s="184"/>
      <c r="K2397" s="175" t="s">
        <v>6474</v>
      </c>
      <c r="L2397" s="175"/>
      <c r="M2397" s="184"/>
      <c r="N2397" s="182" t="s">
        <v>6475</v>
      </c>
      <c r="O2397" s="182"/>
      <c r="P2397" s="184"/>
      <c r="Q2397" s="141" t="s">
        <v>6476</v>
      </c>
      <c r="R2397" s="184"/>
      <c r="S2397" s="173" t="s">
        <v>6477</v>
      </c>
      <c r="T2397" s="173"/>
      <c r="U2397" s="173"/>
      <c r="V2397" s="173"/>
      <c r="W2397" s="184"/>
      <c r="X2397" s="133"/>
      <c r="Y2397" s="133"/>
      <c r="AB2397" s="134" t="s">
        <v>9975</v>
      </c>
      <c r="AC2397" s="146" t="str" cm="1">
        <f t="array" ref="AC2397:AD2397">_xlfn.TEXTSPLIT(H2397,CHAR(10))</f>
        <v>医療法人社団　心優会</v>
      </c>
      <c r="AD2397" s="146" t="str">
        <v>医療法人社団　心優会　訪問看護ステーション　季実の杜</v>
      </c>
      <c r="AE2397" s="146" t="s">
        <v>9058</v>
      </c>
      <c r="AF2397" s="134" t="s">
        <v>9059</v>
      </c>
      <c r="AG2397" s="134" t="str" cm="1">
        <f t="array" ref="AG2397">_xlfn.TEXTJOIN(",",TRUE,_xlfn._xlws.FILTER(市町村コード!$B$2:$B$186,ISNUMBER(SEARCH(市町村コード!$B$2:$B$186,K2397))))</f>
        <v>留萌市</v>
      </c>
      <c r="AH2397" s="134" t="s">
        <v>6723</v>
      </c>
      <c r="AI2397" s="134" t="str">
        <f t="shared" si="74"/>
        <v xml:space="preserve">
留萌市開運町１丁目５番１号介護老人保健施設　季実の杜内</v>
      </c>
      <c r="AJ2397" s="134" t="str">
        <f t="shared" si="75"/>
        <v>〒077－0042</v>
      </c>
      <c r="AK2397" s="134" t="s">
        <v>7525</v>
      </c>
      <c r="AO2397" s="142" t="s">
        <v>6476</v>
      </c>
      <c r="AP2397" s="134" t="str" cm="1">
        <f t="array" ref="AP2397:AT2397">_xlfn.TEXTSPLIT(AO2397,CHAR(10))</f>
        <v>( 訪看23 )第    524 号</v>
      </c>
      <c r="AQ2397" s="134" t="str">
        <v>( 訪看25 )第    613 号</v>
      </c>
      <c r="AR2397" s="134" t="str">
        <v>( 訪ベⅠ１ )第    248 号</v>
      </c>
      <c r="AS2397" s="134" t="str">
        <v>( 訪ベⅠ１注 )第    125 号</v>
      </c>
      <c r="AT2397" s="134" t="str">
        <v>( 訪看41 )第    274 号</v>
      </c>
      <c r="BM2397" s="134" t="s">
        <v>15627</v>
      </c>
      <c r="BN2397" s="134" t="s">
        <v>15628</v>
      </c>
      <c r="BO2397" s="134" t="s">
        <v>15629</v>
      </c>
      <c r="BP2397" s="134" t="s">
        <v>15630</v>
      </c>
      <c r="BQ2397" s="134" t="s">
        <v>15631</v>
      </c>
    </row>
    <row r="2398" spans="1:72" ht="56.1" customHeight="1" thickBot="1">
      <c r="A2398" s="133"/>
      <c r="B2398" s="184"/>
      <c r="C2398" s="133"/>
      <c r="D2398" s="184"/>
      <c r="E2398" s="133"/>
      <c r="F2398" s="133"/>
      <c r="G2398" s="184"/>
      <c r="H2398" s="133"/>
      <c r="I2398" s="133"/>
      <c r="J2398" s="184"/>
      <c r="K2398" s="133"/>
      <c r="L2398" s="133"/>
      <c r="M2398" s="184"/>
      <c r="N2398" s="133"/>
      <c r="O2398" s="133"/>
      <c r="P2398" s="184"/>
      <c r="Q2398" s="133"/>
      <c r="R2398" s="184"/>
      <c r="S2398" s="133"/>
      <c r="T2398" s="133"/>
      <c r="U2398" s="133"/>
      <c r="V2398" s="133"/>
      <c r="W2398" s="184"/>
      <c r="X2398" s="133"/>
      <c r="Y2398" s="133"/>
      <c r="AB2398" s="134" t="s">
        <v>6911</v>
      </c>
      <c r="AC2398" s="146" t="e" cm="1">
        <f t="array" ref="AC2398">_xlfn.TEXTSPLIT(H2398,CHAR(10))</f>
        <v>#VALUE!</v>
      </c>
      <c r="AD2398" s="146"/>
      <c r="AE2398" s="146" t="e">
        <v>#VALUE!</v>
      </c>
      <c r="AG2398" s="134" t="e" cm="1" vm="1">
        <f t="array" ref="AG2398">_xlfn.TEXTJOIN(",",TRUE,_xlfn._xlws.FILTER(市町村コード!$B$2:$B$186,ISNUMBER(SEARCH(市町村コード!$B$2:$B$186,K2398))))</f>
        <v>#VALUE!</v>
      </c>
      <c r="AH2398" s="134" t="e" vm="1">
        <v>#VALUE!</v>
      </c>
      <c r="AI2398" s="134" t="str">
        <f t="shared" si="74"/>
        <v/>
      </c>
      <c r="AJ2398" s="134" t="str">
        <f t="shared" si="75"/>
        <v/>
      </c>
      <c r="AK2398" s="134" t="s">
        <v>6911</v>
      </c>
      <c r="AO2398" s="133"/>
      <c r="AP2398" s="134" t="e" cm="1">
        <f t="array" ref="AP2398">_xlfn.TEXTSPLIT(AO2398,CHAR(10))</f>
        <v>#VALUE!</v>
      </c>
      <c r="BM2398" s="134" t="e">
        <v>#VALUE!</v>
      </c>
    </row>
    <row r="2399" spans="1:72" ht="0.95" customHeight="1">
      <c r="A2399" s="133"/>
      <c r="B2399" s="183"/>
      <c r="C2399" s="183"/>
      <c r="D2399" s="183"/>
      <c r="E2399" s="183"/>
      <c r="F2399" s="183"/>
      <c r="G2399" s="183"/>
      <c r="H2399" s="183"/>
      <c r="I2399" s="183"/>
      <c r="J2399" s="183"/>
      <c r="K2399" s="183"/>
      <c r="L2399" s="183"/>
      <c r="M2399" s="183"/>
      <c r="N2399" s="183"/>
      <c r="O2399" s="183"/>
      <c r="P2399" s="183"/>
      <c r="Q2399" s="183"/>
      <c r="R2399" s="183"/>
      <c r="S2399" s="183"/>
      <c r="T2399" s="183"/>
      <c r="U2399" s="183"/>
      <c r="V2399" s="183"/>
      <c r="W2399" s="133"/>
      <c r="X2399" s="133"/>
      <c r="Y2399" s="133"/>
      <c r="AB2399" s="134" t="s">
        <v>6911</v>
      </c>
      <c r="AC2399" s="146" t="e" cm="1">
        <f t="array" ref="AC2399">_xlfn.TEXTSPLIT(H2399,CHAR(10))</f>
        <v>#VALUE!</v>
      </c>
      <c r="AD2399" s="146"/>
      <c r="AE2399" s="146" t="e">
        <v>#VALUE!</v>
      </c>
      <c r="AG2399" s="134" t="e" cm="1" vm="1">
        <f t="array" ref="AG2399">_xlfn.TEXTJOIN(",",TRUE,_xlfn._xlws.FILTER(市町村コード!$B$2:$B$186,ISNUMBER(SEARCH(市町村コード!$B$2:$B$186,K2399))))</f>
        <v>#VALUE!</v>
      </c>
      <c r="AH2399" s="134" t="e" vm="1">
        <v>#VALUE!</v>
      </c>
      <c r="AI2399" s="134" t="str">
        <f t="shared" si="74"/>
        <v/>
      </c>
      <c r="AJ2399" s="134" t="str">
        <f t="shared" si="75"/>
        <v/>
      </c>
      <c r="AK2399" s="134" t="s">
        <v>6911</v>
      </c>
      <c r="AP2399" s="134" t="e" cm="1">
        <f t="array" ref="AP2399">_xlfn.TEXTSPLIT(AO2399,CHAR(10))</f>
        <v>#VALUE!</v>
      </c>
      <c r="BM2399" s="134" t="e">
        <v>#VALUE!</v>
      </c>
    </row>
    <row r="2400" spans="1:72" ht="60" customHeight="1">
      <c r="A2400" s="133"/>
      <c r="B2400" s="133"/>
      <c r="C2400" s="133"/>
      <c r="D2400" s="133"/>
      <c r="E2400" s="133"/>
      <c r="F2400" s="133"/>
      <c r="G2400" s="133"/>
      <c r="H2400" s="133"/>
      <c r="I2400" s="133"/>
      <c r="J2400" s="133"/>
      <c r="K2400" s="133"/>
      <c r="L2400" s="133"/>
      <c r="M2400" s="133"/>
      <c r="N2400" s="133"/>
      <c r="O2400" s="133"/>
      <c r="P2400" s="133"/>
      <c r="Q2400" s="133"/>
      <c r="R2400" s="133"/>
      <c r="S2400" s="133"/>
      <c r="T2400" s="133"/>
      <c r="U2400" s="133"/>
      <c r="V2400" s="133"/>
      <c r="W2400" s="133"/>
      <c r="X2400" s="133"/>
      <c r="Y2400" s="133"/>
      <c r="AB2400" s="134" t="s">
        <v>6911</v>
      </c>
      <c r="AC2400" s="146" t="e" cm="1">
        <f t="array" ref="AC2400">_xlfn.TEXTSPLIT(H2400,CHAR(10))</f>
        <v>#VALUE!</v>
      </c>
      <c r="AD2400" s="146"/>
      <c r="AE2400" s="146" t="e">
        <v>#VALUE!</v>
      </c>
      <c r="AG2400" s="134" t="e" cm="1" vm="1">
        <f t="array" ref="AG2400">_xlfn.TEXTJOIN(",",TRUE,_xlfn._xlws.FILTER(市町村コード!$B$2:$B$186,ISNUMBER(SEARCH(市町村コード!$B$2:$B$186,K2400))))</f>
        <v>#VALUE!</v>
      </c>
      <c r="AH2400" s="134" t="e" vm="1">
        <v>#VALUE!</v>
      </c>
      <c r="AI2400" s="134" t="str">
        <f t="shared" si="74"/>
        <v/>
      </c>
      <c r="AJ2400" s="134" t="str">
        <f t="shared" si="75"/>
        <v/>
      </c>
      <c r="AK2400" s="134" t="s">
        <v>6911</v>
      </c>
      <c r="AO2400" s="133"/>
      <c r="AP2400" s="134" t="e" cm="1">
        <f t="array" ref="AP2400">_xlfn.TEXTSPLIT(AO2400,CHAR(10))</f>
        <v>#VALUE!</v>
      </c>
      <c r="BM2400" s="134" t="e">
        <v>#VALUE!</v>
      </c>
    </row>
    <row r="2401" spans="1:73" ht="12" customHeight="1">
      <c r="A2401" s="133"/>
      <c r="B2401" s="133"/>
      <c r="C2401" s="133"/>
      <c r="D2401" s="133"/>
      <c r="E2401" s="133"/>
      <c r="F2401" s="133"/>
      <c r="G2401" s="133"/>
      <c r="H2401" s="133"/>
      <c r="I2401" s="133"/>
      <c r="J2401" s="133"/>
      <c r="K2401" s="133"/>
      <c r="L2401" s="133"/>
      <c r="M2401" s="133"/>
      <c r="N2401" s="133"/>
      <c r="O2401" s="133"/>
      <c r="P2401" s="133"/>
      <c r="Q2401" s="133"/>
      <c r="R2401" s="133"/>
      <c r="S2401" s="133"/>
      <c r="T2401" s="133"/>
      <c r="U2401" s="133"/>
      <c r="V2401" s="133"/>
      <c r="W2401" s="133"/>
      <c r="X2401" s="133"/>
      <c r="Y2401" s="133"/>
      <c r="AB2401" s="134" t="s">
        <v>6911</v>
      </c>
      <c r="AC2401" s="146" t="e" cm="1">
        <f t="array" ref="AC2401">_xlfn.TEXTSPLIT(H2401,CHAR(10))</f>
        <v>#VALUE!</v>
      </c>
      <c r="AD2401" s="146"/>
      <c r="AE2401" s="146" t="e">
        <v>#VALUE!</v>
      </c>
      <c r="AG2401" s="134" t="e" cm="1" vm="1">
        <f t="array" ref="AG2401">_xlfn.TEXTJOIN(",",TRUE,_xlfn._xlws.FILTER(市町村コード!$B$2:$B$186,ISNUMBER(SEARCH(市町村コード!$B$2:$B$186,K2401))))</f>
        <v>#VALUE!</v>
      </c>
      <c r="AH2401" s="134" t="e" vm="1">
        <v>#VALUE!</v>
      </c>
      <c r="AI2401" s="134" t="str">
        <f t="shared" si="74"/>
        <v/>
      </c>
      <c r="AJ2401" s="134" t="str">
        <f t="shared" si="75"/>
        <v/>
      </c>
      <c r="AK2401" s="134" t="s">
        <v>6911</v>
      </c>
      <c r="AO2401" s="133"/>
      <c r="AP2401" s="134" t="e" cm="1">
        <f t="array" ref="AP2401">_xlfn.TEXTSPLIT(AO2401,CHAR(10))</f>
        <v>#VALUE!</v>
      </c>
      <c r="BM2401" s="134" t="e">
        <v>#VALUE!</v>
      </c>
    </row>
    <row r="2402" spans="1:73" ht="8.1" customHeight="1">
      <c r="A2402" s="133"/>
      <c r="B2402" s="133"/>
      <c r="C2402" s="133"/>
      <c r="D2402" s="133"/>
      <c r="E2402" s="133"/>
      <c r="F2402" s="133"/>
      <c r="G2402" s="133"/>
      <c r="H2402" s="133"/>
      <c r="I2402" s="178" t="s">
        <v>476</v>
      </c>
      <c r="J2402" s="178"/>
      <c r="K2402" s="178"/>
      <c r="L2402" s="133"/>
      <c r="M2402" s="133"/>
      <c r="N2402" s="133"/>
      <c r="O2402" s="133"/>
      <c r="P2402" s="133"/>
      <c r="Q2402" s="133"/>
      <c r="R2402" s="133"/>
      <c r="S2402" s="133"/>
      <c r="T2402" s="133"/>
      <c r="U2402" s="133"/>
      <c r="V2402" s="133"/>
      <c r="W2402" s="133"/>
      <c r="X2402" s="133"/>
      <c r="Y2402" s="133"/>
      <c r="AB2402" s="134" t="s">
        <v>6911</v>
      </c>
      <c r="AC2402" s="146" t="e" cm="1">
        <f t="array" ref="AC2402">_xlfn.TEXTSPLIT(H2402,CHAR(10))</f>
        <v>#VALUE!</v>
      </c>
      <c r="AD2402" s="146"/>
      <c r="AE2402" s="146" t="e">
        <v>#VALUE!</v>
      </c>
      <c r="AG2402" s="134" t="e" cm="1" vm="1">
        <f t="array" ref="AG2402">_xlfn.TEXTJOIN(",",TRUE,_xlfn._xlws.FILTER(市町村コード!$B$2:$B$186,ISNUMBER(SEARCH(市町村コード!$B$2:$B$186,K2402))))</f>
        <v>#VALUE!</v>
      </c>
      <c r="AH2402" s="134" t="e" vm="1">
        <v>#VALUE!</v>
      </c>
      <c r="AI2402" s="134" t="str">
        <f t="shared" si="74"/>
        <v/>
      </c>
      <c r="AJ2402" s="134" t="str">
        <f t="shared" si="75"/>
        <v/>
      </c>
      <c r="AK2402" s="134" t="s">
        <v>6911</v>
      </c>
      <c r="AO2402" s="133"/>
      <c r="AP2402" s="134" t="e" cm="1">
        <f t="array" ref="AP2402">_xlfn.TEXTSPLIT(AO2402,CHAR(10))</f>
        <v>#VALUE!</v>
      </c>
      <c r="BM2402" s="134" t="e">
        <v>#VALUE!</v>
      </c>
    </row>
    <row r="2403" spans="1:73" ht="12" customHeight="1">
      <c r="A2403" s="133"/>
      <c r="B2403" s="179"/>
      <c r="C2403" s="179"/>
      <c r="D2403" s="179"/>
      <c r="E2403" s="179"/>
      <c r="F2403" s="133"/>
      <c r="G2403" s="133"/>
      <c r="H2403" s="133"/>
      <c r="I2403" s="178"/>
      <c r="J2403" s="178"/>
      <c r="K2403" s="178"/>
      <c r="L2403" s="133"/>
      <c r="M2403" s="133"/>
      <c r="N2403" s="133"/>
      <c r="O2403" s="133"/>
      <c r="P2403" s="133"/>
      <c r="Q2403" s="133"/>
      <c r="R2403" s="133"/>
      <c r="S2403" s="133"/>
      <c r="T2403" s="133"/>
      <c r="U2403" s="133"/>
      <c r="V2403" s="133"/>
      <c r="W2403" s="133"/>
      <c r="X2403" s="133"/>
      <c r="Y2403" s="133"/>
      <c r="AB2403" s="134" t="s">
        <v>6911</v>
      </c>
      <c r="AC2403" s="146" t="e" cm="1">
        <f t="array" ref="AC2403">_xlfn.TEXTSPLIT(H2403,CHAR(10))</f>
        <v>#VALUE!</v>
      </c>
      <c r="AD2403" s="146"/>
      <c r="AE2403" s="146" t="e">
        <v>#VALUE!</v>
      </c>
      <c r="AG2403" s="134" t="e" cm="1" vm="1">
        <f t="array" ref="AG2403">_xlfn.TEXTJOIN(",",TRUE,_xlfn._xlws.FILTER(市町村コード!$B$2:$B$186,ISNUMBER(SEARCH(市町村コード!$B$2:$B$186,K2403))))</f>
        <v>#VALUE!</v>
      </c>
      <c r="AH2403" s="134" t="e" vm="1">
        <v>#VALUE!</v>
      </c>
      <c r="AI2403" s="134" t="str">
        <f t="shared" si="74"/>
        <v/>
      </c>
      <c r="AJ2403" s="134" t="str">
        <f t="shared" si="75"/>
        <v/>
      </c>
      <c r="AK2403" s="134" t="s">
        <v>6911</v>
      </c>
      <c r="AO2403" s="133"/>
      <c r="AP2403" s="134" t="e" cm="1">
        <f t="array" ref="AP2403">_xlfn.TEXTSPLIT(AO2403,CHAR(10))</f>
        <v>#VALUE!</v>
      </c>
      <c r="BM2403" s="134" t="e">
        <v>#VALUE!</v>
      </c>
    </row>
    <row r="2404" spans="1:73" ht="14.1" customHeight="1">
      <c r="A2404" s="133"/>
      <c r="B2404" s="133"/>
      <c r="C2404" s="180" t="s">
        <v>477</v>
      </c>
      <c r="D2404" s="180"/>
      <c r="E2404" s="180"/>
      <c r="F2404" s="180"/>
      <c r="G2404" s="180"/>
      <c r="H2404" s="180"/>
      <c r="I2404" s="180"/>
      <c r="J2404" s="180"/>
      <c r="K2404" s="180"/>
      <c r="L2404" s="133"/>
      <c r="M2404" s="133"/>
      <c r="N2404" s="133"/>
      <c r="O2404" s="181" t="s">
        <v>478</v>
      </c>
      <c r="P2404" s="181"/>
      <c r="Q2404" s="181"/>
      <c r="R2404" s="181"/>
      <c r="S2404" s="181"/>
      <c r="T2404" s="135" t="s">
        <v>1551</v>
      </c>
      <c r="U2404" s="136" t="s">
        <v>480</v>
      </c>
      <c r="V2404" s="133"/>
      <c r="W2404" s="133"/>
      <c r="X2404" s="133"/>
      <c r="Y2404" s="133"/>
      <c r="AB2404" s="134" t="s">
        <v>6911</v>
      </c>
      <c r="AC2404" s="146" t="e" cm="1">
        <f t="array" ref="AC2404">_xlfn.TEXTSPLIT(H2404,CHAR(10))</f>
        <v>#VALUE!</v>
      </c>
      <c r="AD2404" s="146"/>
      <c r="AE2404" s="146" t="e">
        <v>#VALUE!</v>
      </c>
      <c r="AG2404" s="134" t="e" cm="1" vm="1">
        <f t="array" ref="AG2404">_xlfn.TEXTJOIN(",",TRUE,_xlfn._xlws.FILTER(市町村コード!$B$2:$B$186,ISNUMBER(SEARCH(市町村コード!$B$2:$B$186,K2404))))</f>
        <v>#VALUE!</v>
      </c>
      <c r="AH2404" s="134" t="e" vm="1">
        <v>#VALUE!</v>
      </c>
      <c r="AI2404" s="134" t="str">
        <f t="shared" si="74"/>
        <v/>
      </c>
      <c r="AJ2404" s="134" t="str">
        <f t="shared" si="75"/>
        <v/>
      </c>
      <c r="AK2404" s="134" t="s">
        <v>6911</v>
      </c>
      <c r="AP2404" s="134" t="e" cm="1">
        <f t="array" ref="AP2404">_xlfn.TEXTSPLIT(AO2404,CHAR(10))</f>
        <v>#VALUE!</v>
      </c>
      <c r="BM2404" s="134" t="e">
        <v>#VALUE!</v>
      </c>
    </row>
    <row r="2405" spans="1:73" ht="0.95" customHeight="1" thickBot="1">
      <c r="A2405" s="133"/>
      <c r="B2405" s="133"/>
      <c r="C2405" s="133"/>
      <c r="D2405" s="133"/>
      <c r="E2405" s="133"/>
      <c r="F2405" s="133"/>
      <c r="G2405" s="133"/>
      <c r="H2405" s="133"/>
      <c r="I2405" s="133"/>
      <c r="J2405" s="133"/>
      <c r="K2405" s="133"/>
      <c r="L2405" s="133"/>
      <c r="M2405" s="133"/>
      <c r="N2405" s="133"/>
      <c r="O2405" s="133"/>
      <c r="P2405" s="133"/>
      <c r="Q2405" s="133"/>
      <c r="R2405" s="133"/>
      <c r="S2405" s="133"/>
      <c r="T2405" s="133"/>
      <c r="U2405" s="133"/>
      <c r="V2405" s="133"/>
      <c r="W2405" s="133"/>
      <c r="X2405" s="133"/>
      <c r="Y2405" s="133"/>
      <c r="AB2405" s="134" t="s">
        <v>6911</v>
      </c>
      <c r="AC2405" s="146" t="e" cm="1">
        <f t="array" ref="AC2405">_xlfn.TEXTSPLIT(H2405,CHAR(10))</f>
        <v>#VALUE!</v>
      </c>
      <c r="AD2405" s="146"/>
      <c r="AE2405" s="146" t="e">
        <v>#VALUE!</v>
      </c>
      <c r="AG2405" s="134" t="e" cm="1" vm="1">
        <f t="array" ref="AG2405">_xlfn.TEXTJOIN(",",TRUE,_xlfn._xlws.FILTER(市町村コード!$B$2:$B$186,ISNUMBER(SEARCH(市町村コード!$B$2:$B$186,K2405))))</f>
        <v>#VALUE!</v>
      </c>
      <c r="AH2405" s="134" t="e" vm="1">
        <v>#VALUE!</v>
      </c>
      <c r="AI2405" s="134" t="str">
        <f t="shared" si="74"/>
        <v/>
      </c>
      <c r="AJ2405" s="134" t="str">
        <f t="shared" si="75"/>
        <v/>
      </c>
      <c r="AK2405" s="134" t="s">
        <v>6911</v>
      </c>
      <c r="AO2405" s="133"/>
      <c r="AP2405" s="134" t="e" cm="1">
        <f t="array" ref="AP2405">_xlfn.TEXTSPLIT(AO2405,CHAR(10))</f>
        <v>#VALUE!</v>
      </c>
      <c r="BM2405" s="134" t="e">
        <v>#VALUE!</v>
      </c>
    </row>
    <row r="2406" spans="1:73" ht="0.95" customHeight="1">
      <c r="A2406" s="133"/>
      <c r="B2406" s="176"/>
      <c r="C2406" s="176"/>
      <c r="D2406" s="176"/>
      <c r="E2406" s="176"/>
      <c r="F2406" s="176"/>
      <c r="G2406" s="176"/>
      <c r="H2406" s="176"/>
      <c r="I2406" s="176"/>
      <c r="J2406" s="176"/>
      <c r="K2406" s="176"/>
      <c r="L2406" s="176"/>
      <c r="M2406" s="176"/>
      <c r="N2406" s="176"/>
      <c r="O2406" s="176"/>
      <c r="P2406" s="176"/>
      <c r="Q2406" s="176"/>
      <c r="R2406" s="176"/>
      <c r="S2406" s="176"/>
      <c r="T2406" s="176"/>
      <c r="U2406" s="176"/>
      <c r="V2406" s="176"/>
      <c r="W2406" s="176"/>
      <c r="X2406" s="133"/>
      <c r="Y2406" s="133"/>
      <c r="AB2406" s="134" t="s">
        <v>6911</v>
      </c>
      <c r="AC2406" s="146" t="e" cm="1">
        <f t="array" ref="AC2406">_xlfn.TEXTSPLIT(H2406,CHAR(10))</f>
        <v>#VALUE!</v>
      </c>
      <c r="AD2406" s="146"/>
      <c r="AE2406" s="146" t="e">
        <v>#VALUE!</v>
      </c>
      <c r="AG2406" s="134" t="e" cm="1" vm="1">
        <f t="array" ref="AG2406">_xlfn.TEXTJOIN(",",TRUE,_xlfn._xlws.FILTER(市町村コード!$B$2:$B$186,ISNUMBER(SEARCH(市町村コード!$B$2:$B$186,K2406))))</f>
        <v>#VALUE!</v>
      </c>
      <c r="AH2406" s="134" t="e" vm="1">
        <v>#VALUE!</v>
      </c>
      <c r="AI2406" s="134" t="str">
        <f t="shared" si="74"/>
        <v/>
      </c>
      <c r="AJ2406" s="134" t="str">
        <f t="shared" si="75"/>
        <v/>
      </c>
      <c r="AK2406" s="134" t="s">
        <v>6911</v>
      </c>
      <c r="AP2406" s="134" t="e" cm="1">
        <f t="array" ref="AP2406">_xlfn.TEXTSPLIT(AO2406,CHAR(10))</f>
        <v>#VALUE!</v>
      </c>
      <c r="BM2406" s="134" t="e">
        <v>#VALUE!</v>
      </c>
    </row>
    <row r="2407" spans="1:73" ht="15.95" customHeight="1" thickBot="1">
      <c r="A2407" s="133"/>
      <c r="B2407" s="137"/>
      <c r="C2407" s="138" t="s">
        <v>481</v>
      </c>
      <c r="D2407" s="137"/>
      <c r="E2407" s="177" t="s">
        <v>482</v>
      </c>
      <c r="F2407" s="177"/>
      <c r="G2407" s="137"/>
      <c r="H2407" s="177" t="s">
        <v>483</v>
      </c>
      <c r="I2407" s="177"/>
      <c r="J2407" s="137"/>
      <c r="K2407" s="177" t="s">
        <v>484</v>
      </c>
      <c r="L2407" s="177"/>
      <c r="M2407" s="137"/>
      <c r="N2407" s="177" t="s">
        <v>485</v>
      </c>
      <c r="O2407" s="177"/>
      <c r="P2407" s="137"/>
      <c r="Q2407" s="139" t="s">
        <v>486</v>
      </c>
      <c r="R2407" s="137"/>
      <c r="S2407" s="177" t="s">
        <v>487</v>
      </c>
      <c r="T2407" s="177"/>
      <c r="U2407" s="177"/>
      <c r="V2407" s="177"/>
      <c r="W2407" s="137"/>
      <c r="X2407" s="133"/>
      <c r="Y2407" s="133"/>
      <c r="AB2407" s="134" t="s">
        <v>482</v>
      </c>
      <c r="AC2407" s="146" t="str" cm="1">
        <f t="array" ref="AC2407">_xlfn.TEXTSPLIT(H2407,CHAR(10))</f>
        <v>事業者名/事業所名</v>
      </c>
      <c r="AD2407" s="146"/>
      <c r="AE2407" s="146" t="s">
        <v>483</v>
      </c>
      <c r="AG2407" s="134" t="e" cm="1" vm="1">
        <f t="array" ref="AG2407">_xlfn.TEXTJOIN(",",TRUE,_xlfn._xlws.FILTER(市町村コード!$B$2:$B$186,ISNUMBER(SEARCH(市町村コード!$B$2:$B$186,K2407))))</f>
        <v>#VALUE!</v>
      </c>
      <c r="AH2407" s="134" t="e" vm="1">
        <v>#VALUE!</v>
      </c>
      <c r="AI2407" s="134" t="str">
        <f t="shared" si="74"/>
        <v/>
      </c>
      <c r="AJ2407" s="134" t="str">
        <f t="shared" si="75"/>
        <v>事業所所在地</v>
      </c>
      <c r="AK2407" s="134" t="s">
        <v>484</v>
      </c>
      <c r="AO2407" s="139" t="s">
        <v>486</v>
      </c>
      <c r="AP2407" s="134" t="str" cm="1">
        <f t="array" ref="AP2407">_xlfn.TEXTSPLIT(AO2407,CHAR(10))</f>
        <v>受理番号</v>
      </c>
      <c r="BM2407" s="134" t="s">
        <v>486</v>
      </c>
    </row>
    <row r="2408" spans="1:73" ht="84" customHeight="1" thickBot="1">
      <c r="A2408" s="133"/>
      <c r="B2408" s="184"/>
      <c r="C2408" s="140" t="s">
        <v>6478</v>
      </c>
      <c r="D2408" s="184"/>
      <c r="E2408" s="174" t="s">
        <v>6479</v>
      </c>
      <c r="F2408" s="174"/>
      <c r="G2408" s="184"/>
      <c r="H2408" s="175" t="s">
        <v>6480</v>
      </c>
      <c r="I2408" s="175"/>
      <c r="J2408" s="184"/>
      <c r="K2408" s="175" t="s">
        <v>6481</v>
      </c>
      <c r="L2408" s="175"/>
      <c r="M2408" s="184"/>
      <c r="N2408" s="182" t="s">
        <v>6482</v>
      </c>
      <c r="O2408" s="182"/>
      <c r="P2408" s="184"/>
      <c r="Q2408" s="141" t="s">
        <v>6483</v>
      </c>
      <c r="R2408" s="184"/>
      <c r="S2408" s="173" t="s">
        <v>6484</v>
      </c>
      <c r="T2408" s="173"/>
      <c r="U2408" s="173"/>
      <c r="V2408" s="173"/>
      <c r="W2408" s="184"/>
      <c r="X2408" s="133"/>
      <c r="Y2408" s="133"/>
      <c r="AB2408" s="134" t="s">
        <v>9976</v>
      </c>
      <c r="AC2408" s="146" t="str" cm="1">
        <f t="array" ref="AC2408:AD2408">_xlfn.TEXTSPLIT(H2408,CHAR(10))</f>
        <v>合同会社　すみか</v>
      </c>
      <c r="AD2408" s="146" t="str">
        <v>訪問看護ステーション　すみか</v>
      </c>
      <c r="AE2408" s="146" t="s">
        <v>9060</v>
      </c>
      <c r="AF2408" s="134" t="s">
        <v>9061</v>
      </c>
      <c r="AG2408" s="134" t="str" cm="1">
        <f t="array" ref="AG2408">_xlfn.TEXTJOIN(",",TRUE,_xlfn._xlws.FILTER(市町村コード!$B$2:$B$186,ISNUMBER(SEARCH(市町村コード!$B$2:$B$186,K2408))))</f>
        <v>留萌市</v>
      </c>
      <c r="AH2408" s="134" t="s">
        <v>6723</v>
      </c>
      <c r="AI2408" s="134" t="str">
        <f t="shared" si="74"/>
        <v xml:space="preserve">
留萌市開運町２丁目１－３９エクセル山郷ビル１階</v>
      </c>
      <c r="AJ2408" s="134" t="str">
        <f t="shared" si="75"/>
        <v>〒077－0042</v>
      </c>
      <c r="AK2408" s="134" t="s">
        <v>7525</v>
      </c>
      <c r="AO2408" s="142" t="s">
        <v>6483</v>
      </c>
      <c r="AP2408" s="134" t="str" cm="1">
        <f t="array" ref="AP2408:AV2408">_xlfn.TEXTSPLIT(AO2408,CHAR(10))</f>
        <v>( 訪看10 )第    718 号</v>
      </c>
      <c r="AQ2408" s="134" t="str">
        <v>( 訪看24 )第   1060 号</v>
      </c>
      <c r="AR2408" s="134" t="str">
        <v>( 訪看25 )第   1143 号</v>
      </c>
      <c r="AS2408" s="134" t="str">
        <v>( 訪看27 )第    425 号</v>
      </c>
      <c r="AT2408" s="134" t="str">
        <v>( 訪ベⅠ１ )第    399 号</v>
      </c>
      <c r="AU2408" s="134" t="str">
        <v>( 訪ベⅠ１注 )第    124 号</v>
      </c>
      <c r="AV2408" s="134" t="str">
        <v>( 訪看41 )第    377 号</v>
      </c>
      <c r="BM2408" s="134" t="s">
        <v>15632</v>
      </c>
      <c r="BN2408" s="134" t="s">
        <v>15633</v>
      </c>
      <c r="BO2408" s="134" t="s">
        <v>15634</v>
      </c>
      <c r="BP2408" s="134" t="s">
        <v>15635</v>
      </c>
      <c r="BQ2408" s="134" t="s">
        <v>15636</v>
      </c>
      <c r="BR2408" s="134" t="s">
        <v>15637</v>
      </c>
      <c r="BS2408" s="134" t="s">
        <v>15638</v>
      </c>
    </row>
    <row r="2409" spans="1:73" ht="75" customHeight="1" thickBot="1">
      <c r="A2409" s="133"/>
      <c r="B2409" s="184"/>
      <c r="C2409" s="140" t="s">
        <v>6485</v>
      </c>
      <c r="D2409" s="184"/>
      <c r="E2409" s="174" t="s">
        <v>6486</v>
      </c>
      <c r="F2409" s="174"/>
      <c r="G2409" s="184"/>
      <c r="H2409" s="175" t="s">
        <v>6487</v>
      </c>
      <c r="I2409" s="175"/>
      <c r="J2409" s="184"/>
      <c r="K2409" s="175" t="s">
        <v>6488</v>
      </c>
      <c r="L2409" s="175"/>
      <c r="M2409" s="184"/>
      <c r="N2409" s="182" t="s">
        <v>6489</v>
      </c>
      <c r="O2409" s="182"/>
      <c r="P2409" s="184"/>
      <c r="Q2409" s="141" t="s">
        <v>6490</v>
      </c>
      <c r="R2409" s="184"/>
      <c r="S2409" s="173" t="s">
        <v>1669</v>
      </c>
      <c r="T2409" s="173"/>
      <c r="U2409" s="173"/>
      <c r="V2409" s="173"/>
      <c r="W2409" s="184"/>
      <c r="X2409" s="133"/>
      <c r="Y2409" s="133"/>
      <c r="AB2409" s="134" t="s">
        <v>9977</v>
      </c>
      <c r="AC2409" s="146" t="str" cm="1">
        <f t="array" ref="AC2409:AD2409">_xlfn.TEXTSPLIT(H2409,CHAR(10))</f>
        <v>合同会社Ｌｉｎｋ</v>
      </c>
      <c r="AD2409" s="146" t="str">
        <v>訪問看護ステーション　舞</v>
      </c>
      <c r="AE2409" s="146" t="s">
        <v>9062</v>
      </c>
      <c r="AF2409" s="134" t="s">
        <v>9063</v>
      </c>
      <c r="AG2409" s="134" t="str" cm="1">
        <f t="array" ref="AG2409">_xlfn.TEXTJOIN(",",TRUE,_xlfn._xlws.FILTER(市町村コード!$B$2:$B$186,ISNUMBER(SEARCH(市町村コード!$B$2:$B$186,K2409))))</f>
        <v>留萌市</v>
      </c>
      <c r="AH2409" s="134" t="s">
        <v>6723</v>
      </c>
      <c r="AI2409" s="134" t="str">
        <f t="shared" si="74"/>
        <v xml:space="preserve">
留萌市寿町一丁目２７番地の５</v>
      </c>
      <c r="AJ2409" s="134" t="str">
        <f t="shared" si="75"/>
        <v>〒077－0038</v>
      </c>
      <c r="AK2409" s="134" t="s">
        <v>7526</v>
      </c>
      <c r="AO2409" s="142" t="s">
        <v>6490</v>
      </c>
      <c r="AP2409" s="134" t="str" cm="1">
        <f t="array" ref="AP2409:AV2409">_xlfn.TEXTSPLIT(AO2409,CHAR(10))</f>
        <v>( 訪看10 )第    731 号</v>
      </c>
      <c r="AQ2409" s="134" t="str">
        <v>( 訪看24 )第   1055 号</v>
      </c>
      <c r="AR2409" s="134" t="str">
        <v>( 訪看25 )第   1137 号</v>
      </c>
      <c r="AS2409" s="134" t="str">
        <v>( 訪看27 )第    421 号</v>
      </c>
      <c r="AT2409" s="134" t="str">
        <v>( 訪看28 )第    281 号</v>
      </c>
      <c r="AU2409" s="134" t="str">
        <v>( 訪ベⅠ１ )第    472 号</v>
      </c>
      <c r="AV2409" s="134" t="str">
        <v>( 訪看41 )第    391 号</v>
      </c>
      <c r="BM2409" s="134" t="s">
        <v>15639</v>
      </c>
      <c r="BN2409" s="134" t="s">
        <v>15640</v>
      </c>
      <c r="BO2409" s="134" t="s">
        <v>15641</v>
      </c>
      <c r="BP2409" s="134" t="s">
        <v>15642</v>
      </c>
      <c r="BQ2409" s="134" t="s">
        <v>15643</v>
      </c>
      <c r="BR2409" s="134" t="s">
        <v>15644</v>
      </c>
      <c r="BS2409" s="134" t="s">
        <v>15645</v>
      </c>
    </row>
    <row r="2410" spans="1:73" ht="102" customHeight="1" thickBot="1">
      <c r="A2410" s="133"/>
      <c r="B2410" s="184"/>
      <c r="C2410" s="140" t="s">
        <v>6491</v>
      </c>
      <c r="D2410" s="184"/>
      <c r="E2410" s="174" t="s">
        <v>6492</v>
      </c>
      <c r="F2410" s="174"/>
      <c r="G2410" s="184"/>
      <c r="H2410" s="175" t="s">
        <v>6493</v>
      </c>
      <c r="I2410" s="175"/>
      <c r="J2410" s="184"/>
      <c r="K2410" s="175" t="s">
        <v>6494</v>
      </c>
      <c r="L2410" s="175"/>
      <c r="M2410" s="184"/>
      <c r="N2410" s="182" t="s">
        <v>6495</v>
      </c>
      <c r="O2410" s="182"/>
      <c r="P2410" s="184"/>
      <c r="Q2410" s="141" t="s">
        <v>6496</v>
      </c>
      <c r="R2410" s="184"/>
      <c r="S2410" s="173" t="s">
        <v>6497</v>
      </c>
      <c r="T2410" s="173"/>
      <c r="U2410" s="173"/>
      <c r="V2410" s="173"/>
      <c r="W2410" s="184"/>
      <c r="X2410" s="133"/>
      <c r="Y2410" s="133"/>
      <c r="AB2410" s="134" t="s">
        <v>9978</v>
      </c>
      <c r="AC2410" s="146" t="str" cm="1">
        <f t="array" ref="AC2410:AD2410">_xlfn.TEXTSPLIT(H2410,CHAR(10))</f>
        <v>一般社団法人　北海道総合在宅ケア事業団</v>
      </c>
      <c r="AD2410" s="146" t="str">
        <v>一般社団法人北海道総合在宅ケア事業団稚内訪問看護ステーション</v>
      </c>
      <c r="AE2410" s="146" t="s">
        <v>7562</v>
      </c>
      <c r="AF2410" s="134" t="s">
        <v>9064</v>
      </c>
      <c r="AG2410" s="134" t="str" cm="1">
        <f t="array" ref="AG2410">_xlfn.TEXTJOIN(",",TRUE,_xlfn._xlws.FILTER(市町村コード!$B$2:$B$186,ISNUMBER(SEARCH(市町村コード!$B$2:$B$186,K2410))))</f>
        <v>稚内市</v>
      </c>
      <c r="AH2410" s="134" t="s">
        <v>6725</v>
      </c>
      <c r="AI2410" s="134" t="str">
        <f t="shared" si="74"/>
        <v xml:space="preserve">
稚内市中央４丁目１６番２号　稚内市保健福祉センター２Ｆ</v>
      </c>
      <c r="AJ2410" s="134" t="str">
        <f t="shared" si="75"/>
        <v>〒097－0022</v>
      </c>
      <c r="AK2410" s="134" t="s">
        <v>7527</v>
      </c>
      <c r="AO2410" s="142" t="s">
        <v>6496</v>
      </c>
      <c r="AP2410" s="134" t="str" cm="1">
        <f t="array" ref="AP2410:AX2410">_xlfn.TEXTSPLIT(AO2410,CHAR(10))</f>
        <v>( 訪看10 )第    106 号</v>
      </c>
      <c r="AQ2410" s="134" t="str">
        <v>( 訪看23 )第   1148 号</v>
      </c>
      <c r="AR2410" s="134" t="str">
        <v>( 訪看24 )第    122 号</v>
      </c>
      <c r="AS2410" s="134" t="str">
        <v>( 訪看25 )第     30 号</v>
      </c>
      <c r="AT2410" s="134" t="str">
        <v>( 訪看27 )第    139 号</v>
      </c>
      <c r="AU2410" s="134" t="str">
        <v>( 訪看34 )第    167 号</v>
      </c>
      <c r="AV2410" s="134" t="str">
        <v>( 訪ベⅠ１ )第    254 号</v>
      </c>
      <c r="AW2410" s="134" t="str">
        <v>( 訪ベⅠ１注 )第    224 号</v>
      </c>
      <c r="AX2410" s="134" t="str">
        <v>( 訪看40 )第    341 号</v>
      </c>
      <c r="BM2410" s="134" t="s">
        <v>15646</v>
      </c>
      <c r="BN2410" s="134" t="s">
        <v>15647</v>
      </c>
      <c r="BO2410" s="134" t="s">
        <v>15648</v>
      </c>
      <c r="BP2410" s="134" t="s">
        <v>15649</v>
      </c>
      <c r="BQ2410" s="134" t="s">
        <v>15650</v>
      </c>
      <c r="BR2410" s="134" t="s">
        <v>15651</v>
      </c>
      <c r="BS2410" s="134" t="s">
        <v>15652</v>
      </c>
      <c r="BT2410" s="134" t="s">
        <v>15653</v>
      </c>
      <c r="BU2410" s="134" t="s">
        <v>15654</v>
      </c>
    </row>
    <row r="2411" spans="1:73" ht="75" customHeight="1" thickBot="1">
      <c r="A2411" s="133"/>
      <c r="B2411" s="184"/>
      <c r="C2411" s="140" t="s">
        <v>6498</v>
      </c>
      <c r="D2411" s="184"/>
      <c r="E2411" s="174" t="s">
        <v>6499</v>
      </c>
      <c r="F2411" s="174"/>
      <c r="G2411" s="184"/>
      <c r="H2411" s="175" t="s">
        <v>6500</v>
      </c>
      <c r="I2411" s="175"/>
      <c r="J2411" s="184"/>
      <c r="K2411" s="175" t="s">
        <v>6501</v>
      </c>
      <c r="L2411" s="175"/>
      <c r="M2411" s="184"/>
      <c r="N2411" s="182" t="s">
        <v>6502</v>
      </c>
      <c r="O2411" s="182"/>
      <c r="P2411" s="184"/>
      <c r="Q2411" s="141" t="s">
        <v>6503</v>
      </c>
      <c r="R2411" s="184"/>
      <c r="S2411" s="173" t="s">
        <v>6504</v>
      </c>
      <c r="T2411" s="173"/>
      <c r="U2411" s="173"/>
      <c r="V2411" s="173"/>
      <c r="W2411" s="184"/>
      <c r="X2411" s="133"/>
      <c r="Y2411" s="133"/>
      <c r="AB2411" s="134" t="s">
        <v>9979</v>
      </c>
      <c r="AC2411" s="146" t="str" cm="1">
        <f t="array" ref="AC2411:AD2411">_xlfn.TEXTSPLIT(H2411,CHAR(10))</f>
        <v>利尻島国民健康保険病院組合</v>
      </c>
      <c r="AD2411" s="146" t="str">
        <v>訪問看護ステーションやすらぎ</v>
      </c>
      <c r="AE2411" s="146" t="s">
        <v>9065</v>
      </c>
      <c r="AF2411" s="134" t="s">
        <v>9066</v>
      </c>
      <c r="AG2411" s="134" t="str" cm="1">
        <f t="array" ref="AG2411">_xlfn.TEXTJOIN(",",TRUE,_xlfn._xlws.FILTER(市町村コード!$B$2:$B$186,ISNUMBER(SEARCH(市町村コード!$B$2:$B$186,K2411))))</f>
        <v>利尻町</v>
      </c>
      <c r="AH2411" s="134" t="s">
        <v>6831</v>
      </c>
      <c r="AI2411" s="134" t="str">
        <f t="shared" si="74"/>
        <v xml:space="preserve">
利尻郡利尻町沓形字緑町１１番地</v>
      </c>
      <c r="AJ2411" s="134" t="str">
        <f t="shared" si="75"/>
        <v>〒097－0401</v>
      </c>
      <c r="AK2411" s="134" t="s">
        <v>7528</v>
      </c>
      <c r="AO2411" s="142" t="s">
        <v>6503</v>
      </c>
      <c r="AP2411" s="134" t="str" cm="1">
        <f t="array" ref="AP2411:AU2411">_xlfn.TEXTSPLIT(AO2411,CHAR(10))</f>
        <v>( 訪看10 )第    293 号</v>
      </c>
      <c r="AQ2411" s="134" t="str">
        <v>( 訪看24 )第    285 号</v>
      </c>
      <c r="AR2411" s="134" t="str">
        <v>( 訪看25 )第    383 号</v>
      </c>
      <c r="AS2411" s="134" t="str">
        <v>( 訪ベⅠ１ )第    416 号</v>
      </c>
      <c r="AT2411" s="134" t="str">
        <v>( 訪ベⅠ１注 )第    130 号</v>
      </c>
      <c r="AU2411" s="134" t="str">
        <v>( 訪看40 )第     15 号</v>
      </c>
      <c r="BM2411" s="134" t="s">
        <v>15655</v>
      </c>
      <c r="BN2411" s="134" t="s">
        <v>15656</v>
      </c>
      <c r="BO2411" s="134" t="s">
        <v>15657</v>
      </c>
      <c r="BP2411" s="134" t="s">
        <v>15658</v>
      </c>
      <c r="BQ2411" s="134" t="s">
        <v>15659</v>
      </c>
      <c r="BR2411" s="134" t="s">
        <v>15660</v>
      </c>
    </row>
    <row r="2412" spans="1:73" ht="66" customHeight="1" thickBot="1">
      <c r="A2412" s="133"/>
      <c r="B2412" s="184"/>
      <c r="C2412" s="140" t="s">
        <v>6505</v>
      </c>
      <c r="D2412" s="184"/>
      <c r="E2412" s="174" t="s">
        <v>6506</v>
      </c>
      <c r="F2412" s="174"/>
      <c r="G2412" s="184"/>
      <c r="H2412" s="175" t="s">
        <v>6507</v>
      </c>
      <c r="I2412" s="175"/>
      <c r="J2412" s="184"/>
      <c r="K2412" s="175" t="s">
        <v>6508</v>
      </c>
      <c r="L2412" s="175"/>
      <c r="M2412" s="184"/>
      <c r="N2412" s="182" t="s">
        <v>6509</v>
      </c>
      <c r="O2412" s="182"/>
      <c r="P2412" s="184"/>
      <c r="Q2412" s="141" t="s">
        <v>6510</v>
      </c>
      <c r="R2412" s="184"/>
      <c r="S2412" s="173" t="s">
        <v>6511</v>
      </c>
      <c r="T2412" s="173"/>
      <c r="U2412" s="173"/>
      <c r="V2412" s="173"/>
      <c r="W2412" s="184"/>
      <c r="X2412" s="133"/>
      <c r="Y2412" s="133"/>
      <c r="AB2412" s="134" t="s">
        <v>9980</v>
      </c>
      <c r="AC2412" s="146" t="str" cm="1">
        <f t="array" ref="AC2412:AD2412">_xlfn.TEXTSPLIT(H2412,CHAR(10))</f>
        <v>社会医療法人道北勤労者医療協会</v>
      </c>
      <c r="AD2412" s="146" t="str">
        <v>訪問看護ステーション宗谷さわやかポート</v>
      </c>
      <c r="AE2412" s="146" t="s">
        <v>8636</v>
      </c>
      <c r="AF2412" s="134" t="s">
        <v>9067</v>
      </c>
      <c r="AG2412" s="134" t="str" cm="1">
        <f t="array" ref="AG2412">_xlfn.TEXTJOIN(",",TRUE,_xlfn._xlws.FILTER(市町村コード!$B$2:$B$186,ISNUMBER(SEARCH(市町村コード!$B$2:$B$186,K2412))))</f>
        <v>稚内市</v>
      </c>
      <c r="AH2412" s="134" t="s">
        <v>6725</v>
      </c>
      <c r="AI2412" s="134" t="str">
        <f t="shared" si="74"/>
        <v xml:space="preserve">
稚内市末広３丁目６番５号</v>
      </c>
      <c r="AJ2412" s="134" t="str">
        <f t="shared" si="75"/>
        <v>〒097－0001</v>
      </c>
      <c r="AK2412" s="134" t="s">
        <v>7529</v>
      </c>
      <c r="AO2412" s="142" t="s">
        <v>6510</v>
      </c>
      <c r="AP2412" s="134" t="str" cm="1">
        <f t="array" ref="AP2412:AT2412">_xlfn.TEXTSPLIT(AO2412,CHAR(10))</f>
        <v>( 訪看23 )第    104 号</v>
      </c>
      <c r="AQ2412" s="134" t="str">
        <v>( 訪看25 )第    259 号</v>
      </c>
      <c r="AR2412" s="134" t="str">
        <v>( 訪ベⅠ１ )第    250 号</v>
      </c>
      <c r="AS2412" s="134" t="str">
        <v>( 訪ベⅠ１注 )第    396 号</v>
      </c>
      <c r="AT2412" s="134" t="str">
        <v>( 訪看40 )第     76 号</v>
      </c>
      <c r="BM2412" s="134" t="s">
        <v>15661</v>
      </c>
      <c r="BN2412" s="134" t="s">
        <v>15662</v>
      </c>
      <c r="BO2412" s="134" t="s">
        <v>15663</v>
      </c>
      <c r="BP2412" s="134" t="s">
        <v>15664</v>
      </c>
      <c r="BQ2412" s="134" t="s">
        <v>15665</v>
      </c>
    </row>
    <row r="2413" spans="1:73" ht="68.099999999999994" customHeight="1" thickBot="1">
      <c r="A2413" s="133"/>
      <c r="B2413" s="184"/>
      <c r="C2413" s="133"/>
      <c r="D2413" s="184"/>
      <c r="E2413" s="133"/>
      <c r="F2413" s="133"/>
      <c r="G2413" s="184"/>
      <c r="H2413" s="133"/>
      <c r="I2413" s="133"/>
      <c r="J2413" s="184"/>
      <c r="K2413" s="133"/>
      <c r="L2413" s="133"/>
      <c r="M2413" s="184"/>
      <c r="N2413" s="133"/>
      <c r="O2413" s="133"/>
      <c r="P2413" s="184"/>
      <c r="Q2413" s="133"/>
      <c r="R2413" s="184"/>
      <c r="S2413" s="133"/>
      <c r="T2413" s="133"/>
      <c r="U2413" s="133"/>
      <c r="V2413" s="133"/>
      <c r="W2413" s="184"/>
      <c r="X2413" s="133"/>
      <c r="Y2413" s="133"/>
      <c r="AB2413" s="134" t="s">
        <v>6911</v>
      </c>
      <c r="AC2413" s="146" t="e" cm="1">
        <f t="array" ref="AC2413">_xlfn.TEXTSPLIT(H2413,CHAR(10))</f>
        <v>#VALUE!</v>
      </c>
      <c r="AD2413" s="146"/>
      <c r="AE2413" s="146" t="e">
        <v>#VALUE!</v>
      </c>
      <c r="AG2413" s="134" t="e" cm="1" vm="1">
        <f t="array" ref="AG2413">_xlfn.TEXTJOIN(",",TRUE,_xlfn._xlws.FILTER(市町村コード!$B$2:$B$186,ISNUMBER(SEARCH(市町村コード!$B$2:$B$186,K2413))))</f>
        <v>#VALUE!</v>
      </c>
      <c r="AH2413" s="134" t="e" vm="1">
        <v>#VALUE!</v>
      </c>
      <c r="AI2413" s="134" t="str">
        <f t="shared" si="74"/>
        <v/>
      </c>
      <c r="AJ2413" s="134" t="str">
        <f t="shared" si="75"/>
        <v/>
      </c>
      <c r="AK2413" s="134" t="s">
        <v>6911</v>
      </c>
      <c r="AO2413" s="133"/>
      <c r="AP2413" s="134" t="e" cm="1">
        <f t="array" ref="AP2413">_xlfn.TEXTSPLIT(AO2413,CHAR(10))</f>
        <v>#VALUE!</v>
      </c>
      <c r="BM2413" s="134" t="e">
        <v>#VALUE!</v>
      </c>
    </row>
    <row r="2414" spans="1:73" ht="0.95" customHeight="1">
      <c r="A2414" s="133"/>
      <c r="B2414" s="183"/>
      <c r="C2414" s="183"/>
      <c r="D2414" s="183"/>
      <c r="E2414" s="183"/>
      <c r="F2414" s="183"/>
      <c r="G2414" s="183"/>
      <c r="H2414" s="183"/>
      <c r="I2414" s="183"/>
      <c r="J2414" s="183"/>
      <c r="K2414" s="183"/>
      <c r="L2414" s="183"/>
      <c r="M2414" s="183"/>
      <c r="N2414" s="183"/>
      <c r="O2414" s="183"/>
      <c r="P2414" s="183"/>
      <c r="Q2414" s="183"/>
      <c r="R2414" s="183"/>
      <c r="S2414" s="183"/>
      <c r="T2414" s="183"/>
      <c r="U2414" s="183"/>
      <c r="V2414" s="183"/>
      <c r="W2414" s="133"/>
      <c r="X2414" s="133"/>
      <c r="Y2414" s="133"/>
      <c r="AB2414" s="134" t="s">
        <v>6911</v>
      </c>
      <c r="AC2414" s="146" t="e" cm="1">
        <f t="array" ref="AC2414">_xlfn.TEXTSPLIT(H2414,CHAR(10))</f>
        <v>#VALUE!</v>
      </c>
      <c r="AD2414" s="146"/>
      <c r="AE2414" s="146" t="e">
        <v>#VALUE!</v>
      </c>
      <c r="AG2414" s="134" t="e" cm="1" vm="1">
        <f t="array" ref="AG2414">_xlfn.TEXTJOIN(",",TRUE,_xlfn._xlws.FILTER(市町村コード!$B$2:$B$186,ISNUMBER(SEARCH(市町村コード!$B$2:$B$186,K2414))))</f>
        <v>#VALUE!</v>
      </c>
      <c r="AH2414" s="134" t="e" vm="1">
        <v>#VALUE!</v>
      </c>
      <c r="AI2414" s="134" t="str">
        <f t="shared" si="74"/>
        <v/>
      </c>
      <c r="AJ2414" s="134" t="str">
        <f t="shared" si="75"/>
        <v/>
      </c>
      <c r="AK2414" s="134" t="s">
        <v>6911</v>
      </c>
      <c r="AP2414" s="134" t="e" cm="1">
        <f t="array" ref="AP2414">_xlfn.TEXTSPLIT(AO2414,CHAR(10))</f>
        <v>#VALUE!</v>
      </c>
      <c r="BM2414" s="134" t="e">
        <v>#VALUE!</v>
      </c>
    </row>
    <row r="2415" spans="1:73" ht="60" customHeight="1">
      <c r="A2415" s="133"/>
      <c r="B2415" s="133"/>
      <c r="C2415" s="133"/>
      <c r="D2415" s="133"/>
      <c r="E2415" s="133"/>
      <c r="F2415" s="133"/>
      <c r="G2415" s="133"/>
      <c r="H2415" s="133"/>
      <c r="I2415" s="133"/>
      <c r="J2415" s="133"/>
      <c r="K2415" s="133"/>
      <c r="L2415" s="133"/>
      <c r="M2415" s="133"/>
      <c r="N2415" s="133"/>
      <c r="O2415" s="133"/>
      <c r="P2415" s="133"/>
      <c r="Q2415" s="133"/>
      <c r="R2415" s="133"/>
      <c r="S2415" s="133"/>
      <c r="T2415" s="133"/>
      <c r="U2415" s="133"/>
      <c r="V2415" s="133"/>
      <c r="W2415" s="133"/>
      <c r="X2415" s="133"/>
      <c r="Y2415" s="133"/>
      <c r="AB2415" s="134" t="s">
        <v>6911</v>
      </c>
      <c r="AC2415" s="146" t="e" cm="1">
        <f t="array" ref="AC2415">_xlfn.TEXTSPLIT(H2415,CHAR(10))</f>
        <v>#VALUE!</v>
      </c>
      <c r="AD2415" s="146"/>
      <c r="AE2415" s="146" t="e">
        <v>#VALUE!</v>
      </c>
      <c r="AG2415" s="134" t="e" cm="1" vm="1">
        <f t="array" ref="AG2415">_xlfn.TEXTJOIN(",",TRUE,_xlfn._xlws.FILTER(市町村コード!$B$2:$B$186,ISNUMBER(SEARCH(市町村コード!$B$2:$B$186,K2415))))</f>
        <v>#VALUE!</v>
      </c>
      <c r="AH2415" s="134" t="e" vm="1">
        <v>#VALUE!</v>
      </c>
      <c r="AI2415" s="134" t="str">
        <f t="shared" si="74"/>
        <v/>
      </c>
      <c r="AJ2415" s="134" t="str">
        <f t="shared" si="75"/>
        <v/>
      </c>
      <c r="AK2415" s="134" t="s">
        <v>6911</v>
      </c>
      <c r="AO2415" s="133"/>
      <c r="AP2415" s="134" t="e" cm="1">
        <f t="array" ref="AP2415">_xlfn.TEXTSPLIT(AO2415,CHAR(10))</f>
        <v>#VALUE!</v>
      </c>
      <c r="BM2415" s="134" t="e">
        <v>#VALUE!</v>
      </c>
    </row>
    <row r="2416" spans="1:73" ht="12" customHeight="1">
      <c r="A2416" s="133"/>
      <c r="B2416" s="133"/>
      <c r="C2416" s="133"/>
      <c r="D2416" s="133"/>
      <c r="E2416" s="133"/>
      <c r="F2416" s="133"/>
      <c r="G2416" s="133"/>
      <c r="H2416" s="133"/>
      <c r="I2416" s="133"/>
      <c r="J2416" s="133"/>
      <c r="K2416" s="133"/>
      <c r="L2416" s="133"/>
      <c r="M2416" s="133"/>
      <c r="N2416" s="133"/>
      <c r="O2416" s="133"/>
      <c r="P2416" s="133"/>
      <c r="Q2416" s="133"/>
      <c r="R2416" s="133"/>
      <c r="S2416" s="133"/>
      <c r="T2416" s="133"/>
      <c r="U2416" s="133"/>
      <c r="V2416" s="133"/>
      <c r="W2416" s="133"/>
      <c r="X2416" s="133"/>
      <c r="Y2416" s="133"/>
      <c r="AB2416" s="134" t="s">
        <v>6911</v>
      </c>
      <c r="AC2416" s="146" t="e" cm="1">
        <f t="array" ref="AC2416">_xlfn.TEXTSPLIT(H2416,CHAR(10))</f>
        <v>#VALUE!</v>
      </c>
      <c r="AD2416" s="146"/>
      <c r="AE2416" s="146" t="e">
        <v>#VALUE!</v>
      </c>
      <c r="AG2416" s="134" t="e" cm="1" vm="1">
        <f t="array" ref="AG2416">_xlfn.TEXTJOIN(",",TRUE,_xlfn._xlws.FILTER(市町村コード!$B$2:$B$186,ISNUMBER(SEARCH(市町村コード!$B$2:$B$186,K2416))))</f>
        <v>#VALUE!</v>
      </c>
      <c r="AH2416" s="134" t="e" vm="1">
        <v>#VALUE!</v>
      </c>
      <c r="AI2416" s="134" t="str">
        <f t="shared" si="74"/>
        <v/>
      </c>
      <c r="AJ2416" s="134" t="str">
        <f t="shared" si="75"/>
        <v/>
      </c>
      <c r="AK2416" s="134" t="s">
        <v>6911</v>
      </c>
      <c r="AO2416" s="133"/>
      <c r="AP2416" s="134" t="e" cm="1">
        <f t="array" ref="AP2416">_xlfn.TEXTSPLIT(AO2416,CHAR(10))</f>
        <v>#VALUE!</v>
      </c>
      <c r="BM2416" s="134" t="e">
        <v>#VALUE!</v>
      </c>
    </row>
    <row r="2417" spans="1:74" ht="8.1" customHeight="1">
      <c r="A2417" s="133"/>
      <c r="B2417" s="133"/>
      <c r="C2417" s="133"/>
      <c r="D2417" s="133"/>
      <c r="E2417" s="133"/>
      <c r="F2417" s="133"/>
      <c r="G2417" s="133"/>
      <c r="H2417" s="133"/>
      <c r="I2417" s="178" t="s">
        <v>476</v>
      </c>
      <c r="J2417" s="178"/>
      <c r="K2417" s="178"/>
      <c r="L2417" s="133"/>
      <c r="M2417" s="133"/>
      <c r="N2417" s="133"/>
      <c r="O2417" s="133"/>
      <c r="P2417" s="133"/>
      <c r="Q2417" s="133"/>
      <c r="R2417" s="133"/>
      <c r="S2417" s="133"/>
      <c r="T2417" s="133"/>
      <c r="U2417" s="133"/>
      <c r="V2417" s="133"/>
      <c r="W2417" s="133"/>
      <c r="X2417" s="133"/>
      <c r="Y2417" s="133"/>
      <c r="AB2417" s="134" t="s">
        <v>6911</v>
      </c>
      <c r="AC2417" s="146" t="e" cm="1">
        <f t="array" ref="AC2417">_xlfn.TEXTSPLIT(H2417,CHAR(10))</f>
        <v>#VALUE!</v>
      </c>
      <c r="AD2417" s="146"/>
      <c r="AE2417" s="146" t="e">
        <v>#VALUE!</v>
      </c>
      <c r="AG2417" s="134" t="e" cm="1" vm="1">
        <f t="array" ref="AG2417">_xlfn.TEXTJOIN(",",TRUE,_xlfn._xlws.FILTER(市町村コード!$B$2:$B$186,ISNUMBER(SEARCH(市町村コード!$B$2:$B$186,K2417))))</f>
        <v>#VALUE!</v>
      </c>
      <c r="AH2417" s="134" t="e" vm="1">
        <v>#VALUE!</v>
      </c>
      <c r="AI2417" s="134" t="str">
        <f t="shared" si="74"/>
        <v/>
      </c>
      <c r="AJ2417" s="134" t="str">
        <f t="shared" si="75"/>
        <v/>
      </c>
      <c r="AK2417" s="134" t="s">
        <v>6911</v>
      </c>
      <c r="AO2417" s="133"/>
      <c r="AP2417" s="134" t="e" cm="1">
        <f t="array" ref="AP2417">_xlfn.TEXTSPLIT(AO2417,CHAR(10))</f>
        <v>#VALUE!</v>
      </c>
      <c r="BM2417" s="134" t="e">
        <v>#VALUE!</v>
      </c>
    </row>
    <row r="2418" spans="1:74" ht="12" customHeight="1">
      <c r="A2418" s="133"/>
      <c r="B2418" s="179"/>
      <c r="C2418" s="179"/>
      <c r="D2418" s="179"/>
      <c r="E2418" s="179"/>
      <c r="F2418" s="133"/>
      <c r="G2418" s="133"/>
      <c r="H2418" s="133"/>
      <c r="I2418" s="178"/>
      <c r="J2418" s="178"/>
      <c r="K2418" s="178"/>
      <c r="L2418" s="133"/>
      <c r="M2418" s="133"/>
      <c r="N2418" s="133"/>
      <c r="O2418" s="133"/>
      <c r="P2418" s="133"/>
      <c r="Q2418" s="133"/>
      <c r="R2418" s="133"/>
      <c r="S2418" s="133"/>
      <c r="T2418" s="133"/>
      <c r="U2418" s="133"/>
      <c r="V2418" s="133"/>
      <c r="W2418" s="133"/>
      <c r="X2418" s="133"/>
      <c r="Y2418" s="133"/>
      <c r="AB2418" s="134" t="s">
        <v>6911</v>
      </c>
      <c r="AC2418" s="146" t="e" cm="1">
        <f t="array" ref="AC2418">_xlfn.TEXTSPLIT(H2418,CHAR(10))</f>
        <v>#VALUE!</v>
      </c>
      <c r="AD2418" s="146"/>
      <c r="AE2418" s="146" t="e">
        <v>#VALUE!</v>
      </c>
      <c r="AG2418" s="134" t="e" cm="1" vm="1">
        <f t="array" ref="AG2418">_xlfn.TEXTJOIN(",",TRUE,_xlfn._xlws.FILTER(市町村コード!$B$2:$B$186,ISNUMBER(SEARCH(市町村コード!$B$2:$B$186,K2418))))</f>
        <v>#VALUE!</v>
      </c>
      <c r="AH2418" s="134" t="e" vm="1">
        <v>#VALUE!</v>
      </c>
      <c r="AI2418" s="134" t="str">
        <f t="shared" si="74"/>
        <v/>
      </c>
      <c r="AJ2418" s="134" t="str">
        <f t="shared" si="75"/>
        <v/>
      </c>
      <c r="AK2418" s="134" t="s">
        <v>6911</v>
      </c>
      <c r="AO2418" s="133"/>
      <c r="AP2418" s="134" t="e" cm="1">
        <f t="array" ref="AP2418">_xlfn.TEXTSPLIT(AO2418,CHAR(10))</f>
        <v>#VALUE!</v>
      </c>
      <c r="BM2418" s="134" t="e">
        <v>#VALUE!</v>
      </c>
    </row>
    <row r="2419" spans="1:74" ht="14.1" customHeight="1">
      <c r="A2419" s="133"/>
      <c r="B2419" s="133"/>
      <c r="C2419" s="180" t="s">
        <v>477</v>
      </c>
      <c r="D2419" s="180"/>
      <c r="E2419" s="180"/>
      <c r="F2419" s="180"/>
      <c r="G2419" s="180"/>
      <c r="H2419" s="180"/>
      <c r="I2419" s="180"/>
      <c r="J2419" s="180"/>
      <c r="K2419" s="180"/>
      <c r="L2419" s="133"/>
      <c r="M2419" s="133"/>
      <c r="N2419" s="133"/>
      <c r="O2419" s="181" t="s">
        <v>478</v>
      </c>
      <c r="P2419" s="181"/>
      <c r="Q2419" s="181"/>
      <c r="R2419" s="181"/>
      <c r="S2419" s="181"/>
      <c r="T2419" s="135" t="s">
        <v>1558</v>
      </c>
      <c r="U2419" s="136" t="s">
        <v>480</v>
      </c>
      <c r="V2419" s="133"/>
      <c r="W2419" s="133"/>
      <c r="X2419" s="133"/>
      <c r="Y2419" s="133"/>
      <c r="AB2419" s="134" t="s">
        <v>6911</v>
      </c>
      <c r="AC2419" s="146" t="e" cm="1">
        <f t="array" ref="AC2419">_xlfn.TEXTSPLIT(H2419,CHAR(10))</f>
        <v>#VALUE!</v>
      </c>
      <c r="AD2419" s="146"/>
      <c r="AE2419" s="146" t="e">
        <v>#VALUE!</v>
      </c>
      <c r="AG2419" s="134" t="e" cm="1" vm="1">
        <f t="array" ref="AG2419">_xlfn.TEXTJOIN(",",TRUE,_xlfn._xlws.FILTER(市町村コード!$B$2:$B$186,ISNUMBER(SEARCH(市町村コード!$B$2:$B$186,K2419))))</f>
        <v>#VALUE!</v>
      </c>
      <c r="AH2419" s="134" t="e" vm="1">
        <v>#VALUE!</v>
      </c>
      <c r="AI2419" s="134" t="str">
        <f t="shared" si="74"/>
        <v/>
      </c>
      <c r="AJ2419" s="134" t="str">
        <f t="shared" si="75"/>
        <v/>
      </c>
      <c r="AK2419" s="134" t="s">
        <v>6911</v>
      </c>
      <c r="AP2419" s="134" t="e" cm="1">
        <f t="array" ref="AP2419">_xlfn.TEXTSPLIT(AO2419,CHAR(10))</f>
        <v>#VALUE!</v>
      </c>
      <c r="BM2419" s="134" t="e">
        <v>#VALUE!</v>
      </c>
    </row>
    <row r="2420" spans="1:74" ht="0.95" customHeight="1" thickBot="1">
      <c r="A2420" s="133"/>
      <c r="B2420" s="133"/>
      <c r="C2420" s="133"/>
      <c r="D2420" s="133"/>
      <c r="E2420" s="133"/>
      <c r="F2420" s="133"/>
      <c r="G2420" s="133"/>
      <c r="H2420" s="133"/>
      <c r="I2420" s="133"/>
      <c r="J2420" s="133"/>
      <c r="K2420" s="133"/>
      <c r="L2420" s="133"/>
      <c r="M2420" s="133"/>
      <c r="N2420" s="133"/>
      <c r="O2420" s="133"/>
      <c r="P2420" s="133"/>
      <c r="Q2420" s="133"/>
      <c r="R2420" s="133"/>
      <c r="S2420" s="133"/>
      <c r="T2420" s="133"/>
      <c r="U2420" s="133"/>
      <c r="V2420" s="133"/>
      <c r="W2420" s="133"/>
      <c r="X2420" s="133"/>
      <c r="Y2420" s="133"/>
      <c r="AB2420" s="134" t="s">
        <v>6911</v>
      </c>
      <c r="AC2420" s="146" t="e" cm="1">
        <f t="array" ref="AC2420">_xlfn.TEXTSPLIT(H2420,CHAR(10))</f>
        <v>#VALUE!</v>
      </c>
      <c r="AD2420" s="146"/>
      <c r="AE2420" s="146" t="e">
        <v>#VALUE!</v>
      </c>
      <c r="AG2420" s="134" t="e" cm="1" vm="1">
        <f t="array" ref="AG2420">_xlfn.TEXTJOIN(",",TRUE,_xlfn._xlws.FILTER(市町村コード!$B$2:$B$186,ISNUMBER(SEARCH(市町村コード!$B$2:$B$186,K2420))))</f>
        <v>#VALUE!</v>
      </c>
      <c r="AH2420" s="134" t="e" vm="1">
        <v>#VALUE!</v>
      </c>
      <c r="AI2420" s="134" t="str">
        <f t="shared" si="74"/>
        <v/>
      </c>
      <c r="AJ2420" s="134" t="str">
        <f t="shared" si="75"/>
        <v/>
      </c>
      <c r="AK2420" s="134" t="s">
        <v>6911</v>
      </c>
      <c r="AO2420" s="133"/>
      <c r="AP2420" s="134" t="e" cm="1">
        <f t="array" ref="AP2420">_xlfn.TEXTSPLIT(AO2420,CHAR(10))</f>
        <v>#VALUE!</v>
      </c>
      <c r="BM2420" s="134" t="e">
        <v>#VALUE!</v>
      </c>
    </row>
    <row r="2421" spans="1:74" ht="0.95" customHeight="1">
      <c r="A2421" s="133"/>
      <c r="B2421" s="176"/>
      <c r="C2421" s="176"/>
      <c r="D2421" s="176"/>
      <c r="E2421" s="176"/>
      <c r="F2421" s="176"/>
      <c r="G2421" s="176"/>
      <c r="H2421" s="176"/>
      <c r="I2421" s="176"/>
      <c r="J2421" s="176"/>
      <c r="K2421" s="176"/>
      <c r="L2421" s="176"/>
      <c r="M2421" s="176"/>
      <c r="N2421" s="176"/>
      <c r="O2421" s="176"/>
      <c r="P2421" s="176"/>
      <c r="Q2421" s="176"/>
      <c r="R2421" s="176"/>
      <c r="S2421" s="176"/>
      <c r="T2421" s="176"/>
      <c r="U2421" s="176"/>
      <c r="V2421" s="176"/>
      <c r="W2421" s="176"/>
      <c r="X2421" s="133"/>
      <c r="Y2421" s="133"/>
      <c r="AB2421" s="134" t="s">
        <v>6911</v>
      </c>
      <c r="AC2421" s="146" t="e" cm="1">
        <f t="array" ref="AC2421">_xlfn.TEXTSPLIT(H2421,CHAR(10))</f>
        <v>#VALUE!</v>
      </c>
      <c r="AD2421" s="146"/>
      <c r="AE2421" s="146" t="e">
        <v>#VALUE!</v>
      </c>
      <c r="AG2421" s="134" t="e" cm="1" vm="1">
        <f t="array" ref="AG2421">_xlfn.TEXTJOIN(",",TRUE,_xlfn._xlws.FILTER(市町村コード!$B$2:$B$186,ISNUMBER(SEARCH(市町村コード!$B$2:$B$186,K2421))))</f>
        <v>#VALUE!</v>
      </c>
      <c r="AH2421" s="134" t="e" vm="1">
        <v>#VALUE!</v>
      </c>
      <c r="AI2421" s="134" t="str">
        <f t="shared" si="74"/>
        <v/>
      </c>
      <c r="AJ2421" s="134" t="str">
        <f t="shared" si="75"/>
        <v/>
      </c>
      <c r="AK2421" s="134" t="s">
        <v>6911</v>
      </c>
      <c r="AP2421" s="134" t="e" cm="1">
        <f t="array" ref="AP2421">_xlfn.TEXTSPLIT(AO2421,CHAR(10))</f>
        <v>#VALUE!</v>
      </c>
      <c r="BM2421" s="134" t="e">
        <v>#VALUE!</v>
      </c>
    </row>
    <row r="2422" spans="1:74" ht="15.95" customHeight="1" thickBot="1">
      <c r="A2422" s="133"/>
      <c r="B2422" s="137"/>
      <c r="C2422" s="138" t="s">
        <v>481</v>
      </c>
      <c r="D2422" s="137"/>
      <c r="E2422" s="177" t="s">
        <v>482</v>
      </c>
      <c r="F2422" s="177"/>
      <c r="G2422" s="137"/>
      <c r="H2422" s="177" t="s">
        <v>483</v>
      </c>
      <c r="I2422" s="177"/>
      <c r="J2422" s="137"/>
      <c r="K2422" s="177" t="s">
        <v>484</v>
      </c>
      <c r="L2422" s="177"/>
      <c r="M2422" s="137"/>
      <c r="N2422" s="177" t="s">
        <v>485</v>
      </c>
      <c r="O2422" s="177"/>
      <c r="P2422" s="137"/>
      <c r="Q2422" s="139" t="s">
        <v>486</v>
      </c>
      <c r="R2422" s="137"/>
      <c r="S2422" s="177" t="s">
        <v>487</v>
      </c>
      <c r="T2422" s="177"/>
      <c r="U2422" s="177"/>
      <c r="V2422" s="177"/>
      <c r="W2422" s="137"/>
      <c r="X2422" s="133"/>
      <c r="Y2422" s="133"/>
      <c r="AB2422" s="134" t="s">
        <v>482</v>
      </c>
      <c r="AC2422" s="146" t="str" cm="1">
        <f t="array" ref="AC2422">_xlfn.TEXTSPLIT(H2422,CHAR(10))</f>
        <v>事業者名/事業所名</v>
      </c>
      <c r="AD2422" s="146"/>
      <c r="AE2422" s="146" t="s">
        <v>483</v>
      </c>
      <c r="AG2422" s="134" t="e" cm="1" vm="1">
        <f t="array" ref="AG2422">_xlfn.TEXTJOIN(",",TRUE,_xlfn._xlws.FILTER(市町村コード!$B$2:$B$186,ISNUMBER(SEARCH(市町村コード!$B$2:$B$186,K2422))))</f>
        <v>#VALUE!</v>
      </c>
      <c r="AH2422" s="134" t="e" vm="1">
        <v>#VALUE!</v>
      </c>
      <c r="AI2422" s="134" t="str">
        <f t="shared" si="74"/>
        <v/>
      </c>
      <c r="AJ2422" s="134" t="str">
        <f t="shared" si="75"/>
        <v>事業所所在地</v>
      </c>
      <c r="AK2422" s="134" t="s">
        <v>484</v>
      </c>
      <c r="AO2422" s="139" t="s">
        <v>486</v>
      </c>
      <c r="AP2422" s="134" t="str" cm="1">
        <f t="array" ref="AP2422">_xlfn.TEXTSPLIT(AO2422,CHAR(10))</f>
        <v>受理番号</v>
      </c>
      <c r="BM2422" s="134" t="s">
        <v>486</v>
      </c>
    </row>
    <row r="2423" spans="1:74" ht="102" customHeight="1" thickBot="1">
      <c r="A2423" s="133"/>
      <c r="B2423" s="184"/>
      <c r="C2423" s="140" t="s">
        <v>6512</v>
      </c>
      <c r="D2423" s="184"/>
      <c r="E2423" s="174" t="s">
        <v>6513</v>
      </c>
      <c r="F2423" s="174"/>
      <c r="G2423" s="184"/>
      <c r="H2423" s="175" t="s">
        <v>6514</v>
      </c>
      <c r="I2423" s="175"/>
      <c r="J2423" s="184"/>
      <c r="K2423" s="175" t="s">
        <v>6515</v>
      </c>
      <c r="L2423" s="175"/>
      <c r="M2423" s="184"/>
      <c r="N2423" s="182" t="s">
        <v>6516</v>
      </c>
      <c r="O2423" s="182"/>
      <c r="P2423" s="184"/>
      <c r="Q2423" s="141" t="s">
        <v>6517</v>
      </c>
      <c r="R2423" s="184"/>
      <c r="S2423" s="173" t="s">
        <v>6518</v>
      </c>
      <c r="T2423" s="173"/>
      <c r="U2423" s="173"/>
      <c r="V2423" s="173"/>
      <c r="W2423" s="184"/>
      <c r="X2423" s="133"/>
      <c r="Y2423" s="133"/>
      <c r="AB2423" s="134" t="s">
        <v>9981</v>
      </c>
      <c r="AC2423" s="146" t="str" cm="1">
        <f t="array" ref="AC2423:AD2423">_xlfn.TEXTSPLIT(H2423,CHAR(10))</f>
        <v>一般社団法人北海道総合在宅ケア事業団</v>
      </c>
      <c r="AD2423" s="146" t="str">
        <v>一般社団法人北海道総合在宅ケア事業団　枝幸訪問看護ステーション</v>
      </c>
      <c r="AE2423" s="146" t="s">
        <v>8758</v>
      </c>
      <c r="AF2423" s="134" t="s">
        <v>9068</v>
      </c>
      <c r="AG2423" s="134" t="str" cm="1">
        <f t="array" ref="AG2423">_xlfn.TEXTJOIN(",",TRUE,_xlfn._xlws.FILTER(市町村コード!$B$2:$B$186,ISNUMBER(SEARCH(市町村コード!$B$2:$B$186,K2423))))</f>
        <v>枝幸町</v>
      </c>
      <c r="AH2423" s="134" t="s">
        <v>6828</v>
      </c>
      <c r="AI2423" s="134" t="str">
        <f t="shared" si="74"/>
        <v xml:space="preserve">
枝幸郡枝幸町北栄町１４７４番地　枝幸町保健福祉センター</v>
      </c>
      <c r="AJ2423" s="134" t="str">
        <f t="shared" si="75"/>
        <v>〒098－5824</v>
      </c>
      <c r="AK2423" s="134" t="s">
        <v>7530</v>
      </c>
      <c r="AO2423" s="142" t="s">
        <v>6517</v>
      </c>
      <c r="AP2423" s="134" t="str" cm="1">
        <f t="array" ref="AP2423:AX2423">_xlfn.TEXTSPLIT(AO2423,CHAR(10))</f>
        <v>( 訪看10 )第    262 号</v>
      </c>
      <c r="AQ2423" s="134" t="str">
        <v>( 訪看23 )第   1163 号</v>
      </c>
      <c r="AR2423" s="134" t="str">
        <v>( 訪看24 )第    985 号</v>
      </c>
      <c r="AS2423" s="134" t="str">
        <v>( 訪看25 )第   1062 号</v>
      </c>
      <c r="AT2423" s="134" t="str">
        <v>( 訪看27 )第    369 号</v>
      </c>
      <c r="AU2423" s="134" t="str">
        <v>( 訪看34 )第    206 号</v>
      </c>
      <c r="AV2423" s="134" t="str">
        <v>( 訪ベⅠ１ )第    252 号</v>
      </c>
      <c r="AW2423" s="134" t="str">
        <v>( 訪ベⅠ１注 )第    222 号</v>
      </c>
      <c r="AX2423" s="134" t="str">
        <v>( 訪看40 )第    345 号</v>
      </c>
      <c r="BM2423" s="134" t="s">
        <v>15666</v>
      </c>
      <c r="BN2423" s="134" t="s">
        <v>15667</v>
      </c>
      <c r="BO2423" s="134" t="s">
        <v>15668</v>
      </c>
      <c r="BP2423" s="134" t="s">
        <v>15669</v>
      </c>
      <c r="BQ2423" s="134" t="s">
        <v>15670</v>
      </c>
      <c r="BR2423" s="134" t="s">
        <v>15671</v>
      </c>
      <c r="BS2423" s="134" t="s">
        <v>15672</v>
      </c>
      <c r="BT2423" s="134" t="s">
        <v>15673</v>
      </c>
      <c r="BU2423" s="134" t="s">
        <v>15674</v>
      </c>
    </row>
    <row r="2424" spans="1:74" ht="57" customHeight="1" thickBot="1">
      <c r="A2424" s="133"/>
      <c r="B2424" s="184"/>
      <c r="C2424" s="140" t="s">
        <v>6519</v>
      </c>
      <c r="D2424" s="184"/>
      <c r="E2424" s="174" t="s">
        <v>6520</v>
      </c>
      <c r="F2424" s="174"/>
      <c r="G2424" s="184"/>
      <c r="H2424" s="175" t="s">
        <v>6521</v>
      </c>
      <c r="I2424" s="175"/>
      <c r="J2424" s="184"/>
      <c r="K2424" s="175" t="s">
        <v>6522</v>
      </c>
      <c r="L2424" s="175"/>
      <c r="M2424" s="184"/>
      <c r="N2424" s="182" t="s">
        <v>6523</v>
      </c>
      <c r="O2424" s="182"/>
      <c r="P2424" s="184"/>
      <c r="Q2424" s="141" t="s">
        <v>6524</v>
      </c>
      <c r="R2424" s="184"/>
      <c r="S2424" s="173" t="s">
        <v>6525</v>
      </c>
      <c r="T2424" s="173"/>
      <c r="U2424" s="173"/>
      <c r="V2424" s="173"/>
      <c r="W2424" s="184"/>
      <c r="X2424" s="133"/>
      <c r="Y2424" s="133"/>
      <c r="AB2424" s="134" t="s">
        <v>9982</v>
      </c>
      <c r="AC2424" s="146" t="str" cm="1">
        <f t="array" ref="AC2424:AD2424">_xlfn.TEXTSPLIT(H2424,CHAR(10))</f>
        <v>株式会社レラクルーズ</v>
      </c>
      <c r="AD2424" s="146" t="str">
        <v>訪問看護ステーションはれ</v>
      </c>
      <c r="AE2424" s="146" t="s">
        <v>9069</v>
      </c>
      <c r="AF2424" s="134" t="s">
        <v>9070</v>
      </c>
      <c r="AG2424" s="134" t="str" cm="1">
        <f t="array" ref="AG2424">_xlfn.TEXTJOIN(",",TRUE,_xlfn._xlws.FILTER(市町村コード!$B$2:$B$186,ISNUMBER(SEARCH(市町村コード!$B$2:$B$186,K2424))))</f>
        <v>稚内市</v>
      </c>
      <c r="AH2424" s="134" t="s">
        <v>6725</v>
      </c>
      <c r="AI2424" s="134" t="str">
        <f t="shared" si="74"/>
        <v xml:space="preserve">
稚内市栄４丁目１０－１４</v>
      </c>
      <c r="AJ2424" s="134" t="str">
        <f t="shared" si="75"/>
        <v>〒097－0017</v>
      </c>
      <c r="AK2424" s="134" t="s">
        <v>7531</v>
      </c>
      <c r="AO2424" s="142" t="s">
        <v>6524</v>
      </c>
      <c r="AP2424" s="134" t="str" cm="1">
        <f t="array" ref="AP2424:AU2424">_xlfn.TEXTSPLIT(AO2424,CHAR(10))</f>
        <v>( 訪看10 )第    469 号</v>
      </c>
      <c r="AQ2424" s="134" t="str">
        <v>( 訪看24 )第    722 号</v>
      </c>
      <c r="AR2424" s="134" t="str">
        <v>( 訪看25 )第    794 号</v>
      </c>
      <c r="AS2424" s="134" t="str">
        <v>( 訪看27 )第    209 号</v>
      </c>
      <c r="AT2424" s="134" t="str">
        <v>( 訪看28 )第    129 号</v>
      </c>
      <c r="AU2424" s="134" t="str">
        <v>( 訪看40 )第    204 号</v>
      </c>
      <c r="BM2424" s="134" t="s">
        <v>15675</v>
      </c>
      <c r="BN2424" s="134" t="s">
        <v>15676</v>
      </c>
      <c r="BO2424" s="134" t="s">
        <v>15677</v>
      </c>
      <c r="BP2424" s="134" t="s">
        <v>15678</v>
      </c>
      <c r="BQ2424" s="134" t="s">
        <v>15679</v>
      </c>
      <c r="BR2424" s="134" t="s">
        <v>15680</v>
      </c>
    </row>
    <row r="2425" spans="1:74" ht="75" customHeight="1" thickBot="1">
      <c r="A2425" s="133"/>
      <c r="B2425" s="184"/>
      <c r="C2425" s="140" t="s">
        <v>6526</v>
      </c>
      <c r="D2425" s="184"/>
      <c r="E2425" s="174" t="s">
        <v>6527</v>
      </c>
      <c r="F2425" s="174"/>
      <c r="G2425" s="184"/>
      <c r="H2425" s="175" t="s">
        <v>6528</v>
      </c>
      <c r="I2425" s="175"/>
      <c r="J2425" s="184"/>
      <c r="K2425" s="175" t="s">
        <v>6529</v>
      </c>
      <c r="L2425" s="175"/>
      <c r="M2425" s="184"/>
      <c r="N2425" s="182" t="s">
        <v>6530</v>
      </c>
      <c r="O2425" s="182"/>
      <c r="P2425" s="184"/>
      <c r="Q2425" s="141" t="s">
        <v>6531</v>
      </c>
      <c r="R2425" s="184"/>
      <c r="S2425" s="173" t="s">
        <v>6532</v>
      </c>
      <c r="T2425" s="173"/>
      <c r="U2425" s="173"/>
      <c r="V2425" s="173"/>
      <c r="W2425" s="184"/>
      <c r="X2425" s="133"/>
      <c r="Y2425" s="133"/>
      <c r="AB2425" s="134" t="s">
        <v>9983</v>
      </c>
      <c r="AC2425" s="146" t="str" cm="1">
        <f t="array" ref="AC2425:AD2425">_xlfn.TEXTSPLIT(H2425,CHAR(10))</f>
        <v>合同会社ＪＥＬＬＹ　ＢＥＡＮＳ</v>
      </c>
      <c r="AD2425" s="146" t="str">
        <v>訪問看護ステーションこはく</v>
      </c>
      <c r="AE2425" s="146" t="s">
        <v>9071</v>
      </c>
      <c r="AF2425" s="134" t="s">
        <v>9072</v>
      </c>
      <c r="AG2425" s="134" t="str" cm="1">
        <f t="array" ref="AG2425">_xlfn.TEXTJOIN(",",TRUE,_xlfn._xlws.FILTER(市町村コード!$B$2:$B$186,ISNUMBER(SEARCH(市町村コード!$B$2:$B$186,K2425))))</f>
        <v>稚内市</v>
      </c>
      <c r="AH2425" s="134" t="s">
        <v>6725</v>
      </c>
      <c r="AI2425" s="134" t="str">
        <f t="shared" si="74"/>
        <v xml:space="preserve">
稚内市萩見３丁目１５番２１号</v>
      </c>
      <c r="AJ2425" s="134" t="str">
        <f t="shared" si="75"/>
        <v>〒097－0016</v>
      </c>
      <c r="AK2425" s="134" t="s">
        <v>7532</v>
      </c>
      <c r="AO2425" s="142" t="s">
        <v>6531</v>
      </c>
      <c r="AP2425" s="134" t="str" cm="1">
        <f t="array" ref="AP2425:AV2425">_xlfn.TEXTSPLIT(AO2425,CHAR(10))</f>
        <v>( 訪看10 )第    679 号</v>
      </c>
      <c r="AQ2425" s="134" t="str">
        <v>( 訪看24 )第    974 号</v>
      </c>
      <c r="AR2425" s="134" t="str">
        <v>( 訪看25 )第   1046 号</v>
      </c>
      <c r="AS2425" s="134" t="str">
        <v>( 訪看27 )第    377 号</v>
      </c>
      <c r="AT2425" s="134" t="str">
        <v>( 訪看28 )第    251 号</v>
      </c>
      <c r="AU2425" s="134" t="str">
        <v>( 訪ベⅠ１ )第    485 号</v>
      </c>
      <c r="AV2425" s="134" t="str">
        <v>( 訪看41 )第    123 号</v>
      </c>
      <c r="BM2425" s="134" t="s">
        <v>15681</v>
      </c>
      <c r="BN2425" s="134" t="s">
        <v>15682</v>
      </c>
      <c r="BO2425" s="134" t="s">
        <v>15683</v>
      </c>
      <c r="BP2425" s="134" t="s">
        <v>15684</v>
      </c>
      <c r="BQ2425" s="134" t="s">
        <v>15685</v>
      </c>
      <c r="BR2425" s="134" t="s">
        <v>15686</v>
      </c>
      <c r="BS2425" s="134" t="s">
        <v>15687</v>
      </c>
    </row>
    <row r="2426" spans="1:74" ht="66" customHeight="1" thickBot="1">
      <c r="A2426" s="133"/>
      <c r="B2426" s="184"/>
      <c r="C2426" s="140" t="s">
        <v>6533</v>
      </c>
      <c r="D2426" s="184"/>
      <c r="E2426" s="174" t="s">
        <v>6534</v>
      </c>
      <c r="F2426" s="174"/>
      <c r="G2426" s="184"/>
      <c r="H2426" s="175" t="s">
        <v>6535</v>
      </c>
      <c r="I2426" s="175"/>
      <c r="J2426" s="184"/>
      <c r="K2426" s="175" t="s">
        <v>6536</v>
      </c>
      <c r="L2426" s="175"/>
      <c r="M2426" s="184"/>
      <c r="N2426" s="182" t="s">
        <v>6537</v>
      </c>
      <c r="O2426" s="182"/>
      <c r="P2426" s="184"/>
      <c r="Q2426" s="141" t="s">
        <v>6538</v>
      </c>
      <c r="R2426" s="184"/>
      <c r="S2426" s="173" t="s">
        <v>6539</v>
      </c>
      <c r="T2426" s="173"/>
      <c r="U2426" s="173"/>
      <c r="V2426" s="173"/>
      <c r="W2426" s="184"/>
      <c r="X2426" s="133"/>
      <c r="Y2426" s="133"/>
      <c r="AB2426" s="134" t="s">
        <v>9984</v>
      </c>
      <c r="AC2426" s="146" t="str" cm="1">
        <f t="array" ref="AC2426:AD2426">_xlfn.TEXTSPLIT(H2426,CHAR(10))</f>
        <v>猿払村</v>
      </c>
      <c r="AD2426" s="146" t="str">
        <v>猿払村訪問看護ステーション</v>
      </c>
      <c r="AE2426" s="146" t="s">
        <v>6825</v>
      </c>
      <c r="AF2426" s="134" t="s">
        <v>9073</v>
      </c>
      <c r="AG2426" s="134" t="str" cm="1">
        <f t="array" ref="AG2426">_xlfn.TEXTJOIN(",",TRUE,_xlfn._xlws.FILTER(市町村コード!$B$2:$B$186,ISNUMBER(SEARCH(市町村コード!$B$2:$B$186,K2426))))</f>
        <v>猿払村</v>
      </c>
      <c r="AH2426" s="134" t="s">
        <v>6825</v>
      </c>
      <c r="AI2426" s="134" t="str">
        <f t="shared" si="74"/>
        <v xml:space="preserve">
宗谷郡猿払村鬼志別南町２４３番地</v>
      </c>
      <c r="AJ2426" s="134" t="str">
        <f t="shared" si="75"/>
        <v>〒098－6233</v>
      </c>
      <c r="AK2426" s="134" t="s">
        <v>7533</v>
      </c>
      <c r="AO2426" s="142" t="s">
        <v>6538</v>
      </c>
      <c r="AP2426" s="134" t="str" cm="1">
        <f t="array" ref="AP2426:AT2426">_xlfn.TEXTSPLIT(AO2426,CHAR(10))</f>
        <v>( 訪看24 )第   1036 号</v>
      </c>
      <c r="AQ2426" s="134" t="str">
        <v>( 訪看25 )第   1116 号</v>
      </c>
      <c r="AR2426" s="134" t="str">
        <v>( 訪看37 )第     26 号</v>
      </c>
      <c r="AS2426" s="134" t="str">
        <v>( 訪ベⅠ１ )第    611 号</v>
      </c>
      <c r="AT2426" s="134" t="str">
        <v>( 訪ベⅠ１注 )第    393 号</v>
      </c>
      <c r="BM2426" s="134" t="s">
        <v>15688</v>
      </c>
      <c r="BN2426" s="134" t="s">
        <v>15689</v>
      </c>
      <c r="BO2426" s="134" t="s">
        <v>15690</v>
      </c>
      <c r="BP2426" s="134" t="s">
        <v>15691</v>
      </c>
      <c r="BQ2426" s="134" t="s">
        <v>15692</v>
      </c>
    </row>
    <row r="2427" spans="1:74" ht="111" customHeight="1" thickBot="1">
      <c r="A2427" s="133"/>
      <c r="B2427" s="184"/>
      <c r="C2427" s="140" t="s">
        <v>6540</v>
      </c>
      <c r="D2427" s="184"/>
      <c r="E2427" s="174" t="s">
        <v>6541</v>
      </c>
      <c r="F2427" s="174"/>
      <c r="G2427" s="184"/>
      <c r="H2427" s="175" t="s">
        <v>6542</v>
      </c>
      <c r="I2427" s="175"/>
      <c r="J2427" s="184"/>
      <c r="K2427" s="175" t="s">
        <v>6543</v>
      </c>
      <c r="L2427" s="175"/>
      <c r="M2427" s="184"/>
      <c r="N2427" s="182" t="s">
        <v>6544</v>
      </c>
      <c r="O2427" s="182"/>
      <c r="P2427" s="184"/>
      <c r="Q2427" s="141" t="s">
        <v>6545</v>
      </c>
      <c r="R2427" s="184"/>
      <c r="S2427" s="173" t="s">
        <v>6546</v>
      </c>
      <c r="T2427" s="173"/>
      <c r="U2427" s="173"/>
      <c r="V2427" s="173"/>
      <c r="W2427" s="184"/>
      <c r="X2427" s="133"/>
      <c r="Y2427" s="133"/>
      <c r="AB2427" s="134" t="s">
        <v>9985</v>
      </c>
      <c r="AC2427" s="146" t="str" cm="1">
        <f t="array" ref="AC2427:AD2427">_xlfn.TEXTSPLIT(H2427,CHAR(10))</f>
        <v>一般社団法人　北海道総合在宅ケア事業団</v>
      </c>
      <c r="AD2427" s="146" t="str">
        <v>一般社団法人北海道総合在宅ケア事業団砂川訪問看護ステーション</v>
      </c>
      <c r="AE2427" s="146" t="s">
        <v>7562</v>
      </c>
      <c r="AF2427" s="134" t="s">
        <v>9074</v>
      </c>
      <c r="AG2427" s="134" t="str" cm="1">
        <f t="array" ref="AG2427">_xlfn.TEXTJOIN(",",TRUE,_xlfn._xlws.FILTER(市町村コード!$B$2:$B$186,ISNUMBER(SEARCH(市町村コード!$B$2:$B$186,K2427))))</f>
        <v>砂川市</v>
      </c>
      <c r="AH2427" s="134" t="s">
        <v>6738</v>
      </c>
      <c r="AI2427" s="134" t="str">
        <f t="shared" si="74"/>
        <v xml:space="preserve">
砂川市西六条北５丁目１番１５号</v>
      </c>
      <c r="AJ2427" s="134" t="str">
        <f t="shared" si="75"/>
        <v>〒073－0166</v>
      </c>
      <c r="AK2427" s="134" t="s">
        <v>7534</v>
      </c>
      <c r="AO2427" s="142" t="s">
        <v>6545</v>
      </c>
      <c r="AP2427" s="134" t="str" cm="1">
        <f t="array" ref="AP2427:AY2427">_xlfn.TEXTSPLIT(AO2427,CHAR(10))</f>
        <v>( 訪看10 )第     16 号</v>
      </c>
      <c r="AQ2427" s="134" t="str">
        <v>( 訪看23 )第    891 号</v>
      </c>
      <c r="AR2427" s="134" t="str">
        <v>( 訪看25 )第    962 号</v>
      </c>
      <c r="AS2427" s="134" t="str">
        <v>( 訪看26 )第     61 号</v>
      </c>
      <c r="AT2427" s="134" t="str">
        <v>( 訪看27 )第    300 号</v>
      </c>
      <c r="AU2427" s="134" t="str">
        <v>( 訪看32 )第     58 号</v>
      </c>
      <c r="AV2427" s="134" t="str">
        <v>( 訪看34 )第    165 号</v>
      </c>
      <c r="AW2427" s="134" t="str">
        <v>( 訪ベⅠ１ )第    256 号</v>
      </c>
      <c r="AX2427" s="134" t="str">
        <v>( 訪ベⅠ１注 )第    220 号</v>
      </c>
      <c r="AY2427" s="134" t="str">
        <v>( 訪看40 )第    347 号</v>
      </c>
      <c r="BM2427" s="134" t="s">
        <v>15693</v>
      </c>
      <c r="BN2427" s="134" t="s">
        <v>15694</v>
      </c>
      <c r="BO2427" s="134" t="s">
        <v>15695</v>
      </c>
      <c r="BP2427" s="134" t="s">
        <v>15696</v>
      </c>
      <c r="BQ2427" s="134" t="s">
        <v>15697</v>
      </c>
      <c r="BR2427" s="134" t="s">
        <v>15698</v>
      </c>
      <c r="BS2427" s="134" t="s">
        <v>15699</v>
      </c>
      <c r="BT2427" s="134" t="s">
        <v>15700</v>
      </c>
      <c r="BU2427" s="134" t="s">
        <v>15701</v>
      </c>
      <c r="BV2427" s="134" t="s">
        <v>15702</v>
      </c>
    </row>
    <row r="2428" spans="1:74" ht="59.1" customHeight="1" thickBot="1">
      <c r="A2428" s="133"/>
      <c r="B2428" s="184"/>
      <c r="C2428" s="133"/>
      <c r="D2428" s="184"/>
      <c r="E2428" s="133"/>
      <c r="F2428" s="133"/>
      <c r="G2428" s="184"/>
      <c r="H2428" s="133"/>
      <c r="I2428" s="133"/>
      <c r="J2428" s="184"/>
      <c r="K2428" s="133"/>
      <c r="L2428" s="133"/>
      <c r="M2428" s="184"/>
      <c r="N2428" s="133"/>
      <c r="O2428" s="133"/>
      <c r="P2428" s="184"/>
      <c r="Q2428" s="133"/>
      <c r="R2428" s="184"/>
      <c r="S2428" s="133"/>
      <c r="T2428" s="133"/>
      <c r="U2428" s="133"/>
      <c r="V2428" s="133"/>
      <c r="W2428" s="184"/>
      <c r="X2428" s="133"/>
      <c r="Y2428" s="133"/>
      <c r="AB2428" s="134" t="s">
        <v>6911</v>
      </c>
      <c r="AC2428" s="146" t="e" cm="1">
        <f t="array" ref="AC2428">_xlfn.TEXTSPLIT(H2428,CHAR(10))</f>
        <v>#VALUE!</v>
      </c>
      <c r="AD2428" s="146"/>
      <c r="AE2428" s="146" t="e">
        <v>#VALUE!</v>
      </c>
      <c r="AG2428" s="134" t="e" cm="1" vm="1">
        <f t="array" ref="AG2428">_xlfn.TEXTJOIN(",",TRUE,_xlfn._xlws.FILTER(市町村コード!$B$2:$B$186,ISNUMBER(SEARCH(市町村コード!$B$2:$B$186,K2428))))</f>
        <v>#VALUE!</v>
      </c>
      <c r="AH2428" s="134" t="e" vm="1">
        <v>#VALUE!</v>
      </c>
      <c r="AI2428" s="134" t="str">
        <f t="shared" si="74"/>
        <v/>
      </c>
      <c r="AJ2428" s="134" t="str">
        <f t="shared" si="75"/>
        <v/>
      </c>
      <c r="AK2428" s="134" t="s">
        <v>6911</v>
      </c>
      <c r="AO2428" s="133"/>
      <c r="AP2428" s="134" t="e" cm="1">
        <f t="array" ref="AP2428">_xlfn.TEXTSPLIT(AO2428,CHAR(10))</f>
        <v>#VALUE!</v>
      </c>
      <c r="BM2428" s="134" t="e">
        <v>#VALUE!</v>
      </c>
    </row>
    <row r="2429" spans="1:74" ht="0.95" customHeight="1">
      <c r="A2429" s="133"/>
      <c r="B2429" s="183"/>
      <c r="C2429" s="183"/>
      <c r="D2429" s="183"/>
      <c r="E2429" s="183"/>
      <c r="F2429" s="183"/>
      <c r="G2429" s="183"/>
      <c r="H2429" s="183"/>
      <c r="I2429" s="183"/>
      <c r="J2429" s="183"/>
      <c r="K2429" s="183"/>
      <c r="L2429" s="183"/>
      <c r="M2429" s="183"/>
      <c r="N2429" s="183"/>
      <c r="O2429" s="183"/>
      <c r="P2429" s="183"/>
      <c r="Q2429" s="183"/>
      <c r="R2429" s="183"/>
      <c r="S2429" s="183"/>
      <c r="T2429" s="183"/>
      <c r="U2429" s="183"/>
      <c r="V2429" s="183"/>
      <c r="W2429" s="133"/>
      <c r="X2429" s="133"/>
      <c r="Y2429" s="133"/>
      <c r="AB2429" s="134" t="s">
        <v>6911</v>
      </c>
      <c r="AC2429" s="146" t="e" cm="1">
        <f t="array" ref="AC2429">_xlfn.TEXTSPLIT(H2429,CHAR(10))</f>
        <v>#VALUE!</v>
      </c>
      <c r="AD2429" s="146"/>
      <c r="AE2429" s="146" t="e">
        <v>#VALUE!</v>
      </c>
      <c r="AG2429" s="134" t="e" cm="1" vm="1">
        <f t="array" ref="AG2429">_xlfn.TEXTJOIN(",",TRUE,_xlfn._xlws.FILTER(市町村コード!$B$2:$B$186,ISNUMBER(SEARCH(市町村コード!$B$2:$B$186,K2429))))</f>
        <v>#VALUE!</v>
      </c>
      <c r="AH2429" s="134" t="e" vm="1">
        <v>#VALUE!</v>
      </c>
      <c r="AI2429" s="134" t="str">
        <f t="shared" si="74"/>
        <v/>
      </c>
      <c r="AJ2429" s="134" t="str">
        <f t="shared" si="75"/>
        <v/>
      </c>
      <c r="AK2429" s="134" t="s">
        <v>6911</v>
      </c>
      <c r="AP2429" s="134" t="e" cm="1">
        <f t="array" ref="AP2429">_xlfn.TEXTSPLIT(AO2429,CHAR(10))</f>
        <v>#VALUE!</v>
      </c>
      <c r="BM2429" s="134" t="e">
        <v>#VALUE!</v>
      </c>
    </row>
    <row r="2430" spans="1:74" ht="60" customHeight="1">
      <c r="A2430" s="133"/>
      <c r="B2430" s="133"/>
      <c r="C2430" s="133"/>
      <c r="D2430" s="133"/>
      <c r="E2430" s="133"/>
      <c r="F2430" s="133"/>
      <c r="G2430" s="133"/>
      <c r="H2430" s="133"/>
      <c r="I2430" s="133"/>
      <c r="J2430" s="133"/>
      <c r="K2430" s="133"/>
      <c r="L2430" s="133"/>
      <c r="M2430" s="133"/>
      <c r="N2430" s="133"/>
      <c r="O2430" s="133"/>
      <c r="P2430" s="133"/>
      <c r="Q2430" s="133"/>
      <c r="R2430" s="133"/>
      <c r="S2430" s="133"/>
      <c r="T2430" s="133"/>
      <c r="U2430" s="133"/>
      <c r="V2430" s="133"/>
      <c r="W2430" s="133"/>
      <c r="X2430" s="133"/>
      <c r="Y2430" s="133"/>
      <c r="AB2430" s="134" t="s">
        <v>6911</v>
      </c>
      <c r="AC2430" s="146" t="e" cm="1">
        <f t="array" ref="AC2430">_xlfn.TEXTSPLIT(H2430,CHAR(10))</f>
        <v>#VALUE!</v>
      </c>
      <c r="AD2430" s="146"/>
      <c r="AE2430" s="146" t="e">
        <v>#VALUE!</v>
      </c>
      <c r="AG2430" s="134" t="e" cm="1" vm="1">
        <f t="array" ref="AG2430">_xlfn.TEXTJOIN(",",TRUE,_xlfn._xlws.FILTER(市町村コード!$B$2:$B$186,ISNUMBER(SEARCH(市町村コード!$B$2:$B$186,K2430))))</f>
        <v>#VALUE!</v>
      </c>
      <c r="AH2430" s="134" t="e" vm="1">
        <v>#VALUE!</v>
      </c>
      <c r="AI2430" s="134" t="str">
        <f t="shared" si="74"/>
        <v/>
      </c>
      <c r="AJ2430" s="134" t="str">
        <f t="shared" si="75"/>
        <v/>
      </c>
      <c r="AK2430" s="134" t="s">
        <v>6911</v>
      </c>
      <c r="AO2430" s="133"/>
      <c r="AP2430" s="134" t="e" cm="1">
        <f t="array" ref="AP2430">_xlfn.TEXTSPLIT(AO2430,CHAR(10))</f>
        <v>#VALUE!</v>
      </c>
      <c r="BM2430" s="134" t="e">
        <v>#VALUE!</v>
      </c>
    </row>
    <row r="2431" spans="1:74" ht="12" customHeight="1">
      <c r="A2431" s="133"/>
      <c r="B2431" s="133"/>
      <c r="C2431" s="133"/>
      <c r="D2431" s="133"/>
      <c r="E2431" s="133"/>
      <c r="F2431" s="133"/>
      <c r="G2431" s="133"/>
      <c r="H2431" s="133"/>
      <c r="I2431" s="133"/>
      <c r="J2431" s="133"/>
      <c r="K2431" s="133"/>
      <c r="L2431" s="133"/>
      <c r="M2431" s="133"/>
      <c r="N2431" s="133"/>
      <c r="O2431" s="133"/>
      <c r="P2431" s="133"/>
      <c r="Q2431" s="133"/>
      <c r="R2431" s="133"/>
      <c r="S2431" s="133"/>
      <c r="T2431" s="133"/>
      <c r="U2431" s="133"/>
      <c r="V2431" s="133"/>
      <c r="W2431" s="133"/>
      <c r="X2431" s="133"/>
      <c r="Y2431" s="133"/>
      <c r="AB2431" s="134" t="s">
        <v>6911</v>
      </c>
      <c r="AC2431" s="146" t="e" cm="1">
        <f t="array" ref="AC2431">_xlfn.TEXTSPLIT(H2431,CHAR(10))</f>
        <v>#VALUE!</v>
      </c>
      <c r="AD2431" s="146"/>
      <c r="AE2431" s="146" t="e">
        <v>#VALUE!</v>
      </c>
      <c r="AG2431" s="134" t="e" cm="1" vm="1">
        <f t="array" ref="AG2431">_xlfn.TEXTJOIN(",",TRUE,_xlfn._xlws.FILTER(市町村コード!$B$2:$B$186,ISNUMBER(SEARCH(市町村コード!$B$2:$B$186,K2431))))</f>
        <v>#VALUE!</v>
      </c>
      <c r="AH2431" s="134" t="e" vm="1">
        <v>#VALUE!</v>
      </c>
      <c r="AI2431" s="134" t="str">
        <f t="shared" si="74"/>
        <v/>
      </c>
      <c r="AJ2431" s="134" t="str">
        <f t="shared" si="75"/>
        <v/>
      </c>
      <c r="AK2431" s="134" t="s">
        <v>6911</v>
      </c>
      <c r="AO2431" s="133"/>
      <c r="AP2431" s="134" t="e" cm="1">
        <f t="array" ref="AP2431">_xlfn.TEXTSPLIT(AO2431,CHAR(10))</f>
        <v>#VALUE!</v>
      </c>
      <c r="BM2431" s="134" t="e">
        <v>#VALUE!</v>
      </c>
    </row>
    <row r="2432" spans="1:74" ht="8.1" customHeight="1">
      <c r="A2432" s="133"/>
      <c r="B2432" s="133"/>
      <c r="C2432" s="133"/>
      <c r="D2432" s="133"/>
      <c r="E2432" s="133"/>
      <c r="F2432" s="133"/>
      <c r="G2432" s="133"/>
      <c r="H2432" s="133"/>
      <c r="I2432" s="178" t="s">
        <v>476</v>
      </c>
      <c r="J2432" s="178"/>
      <c r="K2432" s="178"/>
      <c r="L2432" s="133"/>
      <c r="M2432" s="133"/>
      <c r="N2432" s="133"/>
      <c r="O2432" s="133"/>
      <c r="P2432" s="133"/>
      <c r="Q2432" s="133"/>
      <c r="R2432" s="133"/>
      <c r="S2432" s="133"/>
      <c r="T2432" s="133"/>
      <c r="U2432" s="133"/>
      <c r="V2432" s="133"/>
      <c r="W2432" s="133"/>
      <c r="X2432" s="133"/>
      <c r="Y2432" s="133"/>
      <c r="AB2432" s="134" t="s">
        <v>6911</v>
      </c>
      <c r="AC2432" s="146" t="e" cm="1">
        <f t="array" ref="AC2432">_xlfn.TEXTSPLIT(H2432,CHAR(10))</f>
        <v>#VALUE!</v>
      </c>
      <c r="AD2432" s="146"/>
      <c r="AE2432" s="146" t="e">
        <v>#VALUE!</v>
      </c>
      <c r="AG2432" s="134" t="e" cm="1" vm="1">
        <f t="array" ref="AG2432">_xlfn.TEXTJOIN(",",TRUE,_xlfn._xlws.FILTER(市町村コード!$B$2:$B$186,ISNUMBER(SEARCH(市町村コード!$B$2:$B$186,K2432))))</f>
        <v>#VALUE!</v>
      </c>
      <c r="AH2432" s="134" t="e" vm="1">
        <v>#VALUE!</v>
      </c>
      <c r="AI2432" s="134" t="str">
        <f t="shared" si="74"/>
        <v/>
      </c>
      <c r="AJ2432" s="134" t="str">
        <f t="shared" si="75"/>
        <v/>
      </c>
      <c r="AK2432" s="134" t="s">
        <v>6911</v>
      </c>
      <c r="AO2432" s="133"/>
      <c r="AP2432" s="134" t="e" cm="1">
        <f t="array" ref="AP2432">_xlfn.TEXTSPLIT(AO2432,CHAR(10))</f>
        <v>#VALUE!</v>
      </c>
      <c r="BM2432" s="134" t="e">
        <v>#VALUE!</v>
      </c>
    </row>
    <row r="2433" spans="1:73" ht="12" customHeight="1">
      <c r="A2433" s="133"/>
      <c r="B2433" s="179"/>
      <c r="C2433" s="179"/>
      <c r="D2433" s="179"/>
      <c r="E2433" s="179"/>
      <c r="F2433" s="133"/>
      <c r="G2433" s="133"/>
      <c r="H2433" s="133"/>
      <c r="I2433" s="178"/>
      <c r="J2433" s="178"/>
      <c r="K2433" s="178"/>
      <c r="L2433" s="133"/>
      <c r="M2433" s="133"/>
      <c r="N2433" s="133"/>
      <c r="O2433" s="133"/>
      <c r="P2433" s="133"/>
      <c r="Q2433" s="133"/>
      <c r="R2433" s="133"/>
      <c r="S2433" s="133"/>
      <c r="T2433" s="133"/>
      <c r="U2433" s="133"/>
      <c r="V2433" s="133"/>
      <c r="W2433" s="133"/>
      <c r="X2433" s="133"/>
      <c r="Y2433" s="133"/>
      <c r="AB2433" s="134" t="s">
        <v>6911</v>
      </c>
      <c r="AC2433" s="146" t="e" cm="1">
        <f t="array" ref="AC2433">_xlfn.TEXTSPLIT(H2433,CHAR(10))</f>
        <v>#VALUE!</v>
      </c>
      <c r="AD2433" s="146"/>
      <c r="AE2433" s="146" t="e">
        <v>#VALUE!</v>
      </c>
      <c r="AG2433" s="134" t="e" cm="1" vm="1">
        <f t="array" ref="AG2433">_xlfn.TEXTJOIN(",",TRUE,_xlfn._xlws.FILTER(市町村コード!$B$2:$B$186,ISNUMBER(SEARCH(市町村コード!$B$2:$B$186,K2433))))</f>
        <v>#VALUE!</v>
      </c>
      <c r="AH2433" s="134" t="e" vm="1">
        <v>#VALUE!</v>
      </c>
      <c r="AI2433" s="134" t="str">
        <f t="shared" si="74"/>
        <v/>
      </c>
      <c r="AJ2433" s="134" t="str">
        <f t="shared" si="75"/>
        <v/>
      </c>
      <c r="AK2433" s="134" t="s">
        <v>6911</v>
      </c>
      <c r="AO2433" s="133"/>
      <c r="AP2433" s="134" t="e" cm="1">
        <f t="array" ref="AP2433">_xlfn.TEXTSPLIT(AO2433,CHAR(10))</f>
        <v>#VALUE!</v>
      </c>
      <c r="BM2433" s="134" t="e">
        <v>#VALUE!</v>
      </c>
    </row>
    <row r="2434" spans="1:73" ht="14.1" customHeight="1">
      <c r="A2434" s="133"/>
      <c r="B2434" s="133"/>
      <c r="C2434" s="180" t="s">
        <v>477</v>
      </c>
      <c r="D2434" s="180"/>
      <c r="E2434" s="180"/>
      <c r="F2434" s="180"/>
      <c r="G2434" s="180"/>
      <c r="H2434" s="180"/>
      <c r="I2434" s="180"/>
      <c r="J2434" s="180"/>
      <c r="K2434" s="180"/>
      <c r="L2434" s="133"/>
      <c r="M2434" s="133"/>
      <c r="N2434" s="133"/>
      <c r="O2434" s="181" t="s">
        <v>478</v>
      </c>
      <c r="P2434" s="181"/>
      <c r="Q2434" s="181"/>
      <c r="R2434" s="181"/>
      <c r="S2434" s="181"/>
      <c r="T2434" s="135" t="s">
        <v>1565</v>
      </c>
      <c r="U2434" s="136" t="s">
        <v>480</v>
      </c>
      <c r="V2434" s="133"/>
      <c r="W2434" s="133"/>
      <c r="X2434" s="133"/>
      <c r="Y2434" s="133"/>
      <c r="AB2434" s="134" t="s">
        <v>6911</v>
      </c>
      <c r="AC2434" s="146" t="e" cm="1">
        <f t="array" ref="AC2434">_xlfn.TEXTSPLIT(H2434,CHAR(10))</f>
        <v>#VALUE!</v>
      </c>
      <c r="AD2434" s="146"/>
      <c r="AE2434" s="146" t="e">
        <v>#VALUE!</v>
      </c>
      <c r="AG2434" s="134" t="e" cm="1" vm="1">
        <f t="array" ref="AG2434">_xlfn.TEXTJOIN(",",TRUE,_xlfn._xlws.FILTER(市町村コード!$B$2:$B$186,ISNUMBER(SEARCH(市町村コード!$B$2:$B$186,K2434))))</f>
        <v>#VALUE!</v>
      </c>
      <c r="AH2434" s="134" t="e" vm="1">
        <v>#VALUE!</v>
      </c>
      <c r="AI2434" s="134" t="str">
        <f t="shared" si="74"/>
        <v/>
      </c>
      <c r="AJ2434" s="134" t="str">
        <f t="shared" si="75"/>
        <v/>
      </c>
      <c r="AK2434" s="134" t="s">
        <v>6911</v>
      </c>
      <c r="AP2434" s="134" t="e" cm="1">
        <f t="array" ref="AP2434">_xlfn.TEXTSPLIT(AO2434,CHAR(10))</f>
        <v>#VALUE!</v>
      </c>
      <c r="BM2434" s="134" t="e">
        <v>#VALUE!</v>
      </c>
    </row>
    <row r="2435" spans="1:73" ht="0.95" customHeight="1" thickBot="1">
      <c r="A2435" s="133"/>
      <c r="B2435" s="133"/>
      <c r="C2435" s="133"/>
      <c r="D2435" s="133"/>
      <c r="E2435" s="133"/>
      <c r="F2435" s="133"/>
      <c r="G2435" s="133"/>
      <c r="H2435" s="133"/>
      <c r="I2435" s="133"/>
      <c r="J2435" s="133"/>
      <c r="K2435" s="133"/>
      <c r="L2435" s="133"/>
      <c r="M2435" s="133"/>
      <c r="N2435" s="133"/>
      <c r="O2435" s="133"/>
      <c r="P2435" s="133"/>
      <c r="Q2435" s="133"/>
      <c r="R2435" s="133"/>
      <c r="S2435" s="133"/>
      <c r="T2435" s="133"/>
      <c r="U2435" s="133"/>
      <c r="V2435" s="133"/>
      <c r="W2435" s="133"/>
      <c r="X2435" s="133"/>
      <c r="Y2435" s="133"/>
      <c r="AB2435" s="134" t="s">
        <v>6911</v>
      </c>
      <c r="AC2435" s="146" t="e" cm="1">
        <f t="array" ref="AC2435">_xlfn.TEXTSPLIT(H2435,CHAR(10))</f>
        <v>#VALUE!</v>
      </c>
      <c r="AD2435" s="146"/>
      <c r="AE2435" s="146" t="e">
        <v>#VALUE!</v>
      </c>
      <c r="AG2435" s="134" t="e" cm="1" vm="1">
        <f t="array" ref="AG2435">_xlfn.TEXTJOIN(",",TRUE,_xlfn._xlws.FILTER(市町村コード!$B$2:$B$186,ISNUMBER(SEARCH(市町村コード!$B$2:$B$186,K2435))))</f>
        <v>#VALUE!</v>
      </c>
      <c r="AH2435" s="134" t="e" vm="1">
        <v>#VALUE!</v>
      </c>
      <c r="AI2435" s="134" t="str">
        <f t="shared" si="74"/>
        <v/>
      </c>
      <c r="AJ2435" s="134" t="str">
        <f t="shared" si="75"/>
        <v/>
      </c>
      <c r="AK2435" s="134" t="s">
        <v>6911</v>
      </c>
      <c r="AO2435" s="133"/>
      <c r="AP2435" s="134" t="e" cm="1">
        <f t="array" ref="AP2435">_xlfn.TEXTSPLIT(AO2435,CHAR(10))</f>
        <v>#VALUE!</v>
      </c>
      <c r="BM2435" s="134" t="e">
        <v>#VALUE!</v>
      </c>
    </row>
    <row r="2436" spans="1:73" ht="0.95" customHeight="1">
      <c r="A2436" s="133"/>
      <c r="B2436" s="176"/>
      <c r="C2436" s="176"/>
      <c r="D2436" s="176"/>
      <c r="E2436" s="176"/>
      <c r="F2436" s="176"/>
      <c r="G2436" s="176"/>
      <c r="H2436" s="176"/>
      <c r="I2436" s="176"/>
      <c r="J2436" s="176"/>
      <c r="K2436" s="176"/>
      <c r="L2436" s="176"/>
      <c r="M2436" s="176"/>
      <c r="N2436" s="176"/>
      <c r="O2436" s="176"/>
      <c r="P2436" s="176"/>
      <c r="Q2436" s="176"/>
      <c r="R2436" s="176"/>
      <c r="S2436" s="176"/>
      <c r="T2436" s="176"/>
      <c r="U2436" s="176"/>
      <c r="V2436" s="176"/>
      <c r="W2436" s="176"/>
      <c r="X2436" s="133"/>
      <c r="Y2436" s="133"/>
      <c r="AB2436" s="134" t="s">
        <v>6911</v>
      </c>
      <c r="AC2436" s="146" t="e" cm="1">
        <f t="array" ref="AC2436">_xlfn.TEXTSPLIT(H2436,CHAR(10))</f>
        <v>#VALUE!</v>
      </c>
      <c r="AD2436" s="146"/>
      <c r="AE2436" s="146" t="e">
        <v>#VALUE!</v>
      </c>
      <c r="AG2436" s="134" t="e" cm="1" vm="1">
        <f t="array" ref="AG2436">_xlfn.TEXTJOIN(",",TRUE,_xlfn._xlws.FILTER(市町村コード!$B$2:$B$186,ISNUMBER(SEARCH(市町村コード!$B$2:$B$186,K2436))))</f>
        <v>#VALUE!</v>
      </c>
      <c r="AH2436" s="134" t="e" vm="1">
        <v>#VALUE!</v>
      </c>
      <c r="AI2436" s="134" t="str">
        <f t="shared" si="74"/>
        <v/>
      </c>
      <c r="AJ2436" s="134" t="str">
        <f t="shared" si="75"/>
        <v/>
      </c>
      <c r="AK2436" s="134" t="s">
        <v>6911</v>
      </c>
      <c r="AP2436" s="134" t="e" cm="1">
        <f t="array" ref="AP2436">_xlfn.TEXTSPLIT(AO2436,CHAR(10))</f>
        <v>#VALUE!</v>
      </c>
      <c r="BM2436" s="134" t="e">
        <v>#VALUE!</v>
      </c>
    </row>
    <row r="2437" spans="1:73" ht="15.95" customHeight="1" thickBot="1">
      <c r="A2437" s="133"/>
      <c r="B2437" s="137"/>
      <c r="C2437" s="138" t="s">
        <v>481</v>
      </c>
      <c r="D2437" s="137"/>
      <c r="E2437" s="177" t="s">
        <v>482</v>
      </c>
      <c r="F2437" s="177"/>
      <c r="G2437" s="137"/>
      <c r="H2437" s="177" t="s">
        <v>483</v>
      </c>
      <c r="I2437" s="177"/>
      <c r="J2437" s="137"/>
      <c r="K2437" s="177" t="s">
        <v>484</v>
      </c>
      <c r="L2437" s="177"/>
      <c r="M2437" s="137"/>
      <c r="N2437" s="177" t="s">
        <v>485</v>
      </c>
      <c r="O2437" s="177"/>
      <c r="P2437" s="137"/>
      <c r="Q2437" s="139" t="s">
        <v>486</v>
      </c>
      <c r="R2437" s="137"/>
      <c r="S2437" s="177" t="s">
        <v>487</v>
      </c>
      <c r="T2437" s="177"/>
      <c r="U2437" s="177"/>
      <c r="V2437" s="177"/>
      <c r="W2437" s="137"/>
      <c r="X2437" s="133"/>
      <c r="Y2437" s="133"/>
      <c r="AB2437" s="134" t="s">
        <v>482</v>
      </c>
      <c r="AC2437" s="146" t="str" cm="1">
        <f t="array" ref="AC2437">_xlfn.TEXTSPLIT(H2437,CHAR(10))</f>
        <v>事業者名/事業所名</v>
      </c>
      <c r="AD2437" s="146"/>
      <c r="AE2437" s="146" t="s">
        <v>483</v>
      </c>
      <c r="AG2437" s="134" t="e" cm="1" vm="1">
        <f t="array" ref="AG2437">_xlfn.TEXTJOIN(",",TRUE,_xlfn._xlws.FILTER(市町村コード!$B$2:$B$186,ISNUMBER(SEARCH(市町村コード!$B$2:$B$186,K2437))))</f>
        <v>#VALUE!</v>
      </c>
      <c r="AH2437" s="134" t="e" vm="1">
        <v>#VALUE!</v>
      </c>
      <c r="AI2437" s="134" t="str">
        <f t="shared" si="74"/>
        <v/>
      </c>
      <c r="AJ2437" s="134" t="str">
        <f t="shared" si="75"/>
        <v>事業所所在地</v>
      </c>
      <c r="AK2437" s="134" t="s">
        <v>484</v>
      </c>
      <c r="AO2437" s="139" t="s">
        <v>486</v>
      </c>
      <c r="AP2437" s="134" t="str" cm="1">
        <f t="array" ref="AP2437">_xlfn.TEXTSPLIT(AO2437,CHAR(10))</f>
        <v>受理番号</v>
      </c>
      <c r="BM2437" s="134" t="s">
        <v>486</v>
      </c>
    </row>
    <row r="2438" spans="1:73" ht="111" customHeight="1" thickBot="1">
      <c r="A2438" s="133"/>
      <c r="B2438" s="184"/>
      <c r="C2438" s="140" t="s">
        <v>6547</v>
      </c>
      <c r="D2438" s="184"/>
      <c r="E2438" s="174" t="s">
        <v>6548</v>
      </c>
      <c r="F2438" s="174"/>
      <c r="G2438" s="184"/>
      <c r="H2438" s="175" t="s">
        <v>6549</v>
      </c>
      <c r="I2438" s="175"/>
      <c r="J2438" s="184"/>
      <c r="K2438" s="175" t="s">
        <v>6550</v>
      </c>
      <c r="L2438" s="175"/>
      <c r="M2438" s="184"/>
      <c r="N2438" s="182" t="s">
        <v>6551</v>
      </c>
      <c r="O2438" s="182"/>
      <c r="P2438" s="184"/>
      <c r="Q2438" s="141" t="s">
        <v>6552</v>
      </c>
      <c r="R2438" s="184"/>
      <c r="S2438" s="173" t="s">
        <v>6553</v>
      </c>
      <c r="T2438" s="173"/>
      <c r="U2438" s="173"/>
      <c r="V2438" s="173"/>
      <c r="W2438" s="184"/>
      <c r="X2438" s="133"/>
      <c r="Y2438" s="133"/>
      <c r="AB2438" s="134" t="s">
        <v>9986</v>
      </c>
      <c r="AC2438" s="146" t="str" cm="1">
        <f t="array" ref="AC2438:AD2438">_xlfn.TEXTSPLIT(H2438,CHAR(10))</f>
        <v>砂川市</v>
      </c>
      <c r="AD2438" s="146" t="str">
        <v>砂川市立病院　訪問看護ステーション　よつば</v>
      </c>
      <c r="AE2438" s="146" t="s">
        <v>6738</v>
      </c>
      <c r="AF2438" s="134" t="s">
        <v>9075</v>
      </c>
      <c r="AG2438" s="134" t="str" cm="1">
        <f t="array" ref="AG2438">_xlfn.TEXTJOIN(",",TRUE,_xlfn._xlws.FILTER(市町村コード!$B$2:$B$186,ISNUMBER(SEARCH(市町村コード!$B$2:$B$186,K2438))))</f>
        <v>砂川市</v>
      </c>
      <c r="AH2438" s="134" t="s">
        <v>6738</v>
      </c>
      <c r="AI2438" s="134" t="str">
        <f t="shared" si="74"/>
        <v xml:space="preserve">
砂川市西四条北３丁目１番１号</v>
      </c>
      <c r="AJ2438" s="134" t="str">
        <f t="shared" si="75"/>
        <v>〒073－0196</v>
      </c>
      <c r="AK2438" s="134" t="s">
        <v>7535</v>
      </c>
      <c r="AO2438" s="142" t="s">
        <v>6552</v>
      </c>
      <c r="AP2438" s="134" t="str" cm="1">
        <f t="array" ref="AP2438:AX2438">_xlfn.TEXTSPLIT(AO2438,CHAR(10))</f>
        <v>( 訪看23 )第    552 号</v>
      </c>
      <c r="AQ2438" s="134" t="str">
        <v>( 訪看25 )第    638 号</v>
      </c>
      <c r="AR2438" s="134" t="str">
        <v>( 訪看32 )第     14 号</v>
      </c>
      <c r="AS2438" s="134" t="str">
        <v>( 訪看34 )第    155 号</v>
      </c>
      <c r="AT2438" s="134" t="str">
        <v>( 訪看37 )第      4 号</v>
      </c>
      <c r="AU2438" s="134" t="str">
        <v>( 訪ベⅠ１ )第     24 号</v>
      </c>
      <c r="AV2438" s="134" t="str">
        <v>( 訪ベⅠ１注 )第     11 号</v>
      </c>
      <c r="AW2438" s="134" t="str">
        <v>( 訪ベⅡ１０ )第      3 号</v>
      </c>
      <c r="AX2438" s="134" t="str">
        <v>( 訪看40 )第    198 号</v>
      </c>
      <c r="BM2438" s="134" t="s">
        <v>15703</v>
      </c>
      <c r="BN2438" s="134" t="s">
        <v>15704</v>
      </c>
      <c r="BO2438" s="134" t="s">
        <v>15705</v>
      </c>
      <c r="BP2438" s="134" t="s">
        <v>15706</v>
      </c>
      <c r="BQ2438" s="134" t="s">
        <v>15707</v>
      </c>
      <c r="BR2438" s="134" t="s">
        <v>15708</v>
      </c>
      <c r="BS2438" s="134" t="s">
        <v>15709</v>
      </c>
      <c r="BT2438" s="134" t="s">
        <v>15710</v>
      </c>
      <c r="BU2438" s="134" t="s">
        <v>15711</v>
      </c>
    </row>
    <row r="2439" spans="1:73" ht="66" customHeight="1" thickBot="1">
      <c r="A2439" s="133"/>
      <c r="B2439" s="184"/>
      <c r="C2439" s="140" t="s">
        <v>6554</v>
      </c>
      <c r="D2439" s="184"/>
      <c r="E2439" s="174" t="s">
        <v>6555</v>
      </c>
      <c r="F2439" s="174"/>
      <c r="G2439" s="184"/>
      <c r="H2439" s="175" t="s">
        <v>6556</v>
      </c>
      <c r="I2439" s="175"/>
      <c r="J2439" s="184"/>
      <c r="K2439" s="175" t="s">
        <v>6557</v>
      </c>
      <c r="L2439" s="175"/>
      <c r="M2439" s="184"/>
      <c r="N2439" s="182" t="s">
        <v>6558</v>
      </c>
      <c r="O2439" s="182"/>
      <c r="P2439" s="184"/>
      <c r="Q2439" s="141" t="s">
        <v>6559</v>
      </c>
      <c r="R2439" s="184"/>
      <c r="S2439" s="173" t="s">
        <v>2128</v>
      </c>
      <c r="T2439" s="173"/>
      <c r="U2439" s="173"/>
      <c r="V2439" s="173"/>
      <c r="W2439" s="184"/>
      <c r="X2439" s="133"/>
      <c r="Y2439" s="133"/>
      <c r="AB2439" s="134" t="s">
        <v>9987</v>
      </c>
      <c r="AC2439" s="146" t="str" cm="1">
        <f t="array" ref="AC2439:AD2439">_xlfn.TEXTSPLIT(H2439,CHAR(10))</f>
        <v>社会福祉法人勤医協福祉会</v>
      </c>
      <c r="AD2439" s="146" t="str">
        <v>勤医協うたしない訪問看護ステーション</v>
      </c>
      <c r="AE2439" s="146" t="s">
        <v>7797</v>
      </c>
      <c r="AF2439" s="134" t="s">
        <v>9076</v>
      </c>
      <c r="AG2439" s="134" t="str" cm="1">
        <f t="array" ref="AG2439">_xlfn.TEXTJOIN(",",TRUE,_xlfn._xlws.FILTER(市町村コード!$B$2:$B$186,ISNUMBER(SEARCH(市町村コード!$B$2:$B$186,K2439))))</f>
        <v>歌志内市</v>
      </c>
      <c r="AH2439" s="134" t="s">
        <v>6739</v>
      </c>
      <c r="AI2439" s="134" t="str">
        <f t="shared" si="74"/>
        <v xml:space="preserve">
歌志内市中村２６番地２</v>
      </c>
      <c r="AJ2439" s="134" t="str">
        <f t="shared" si="75"/>
        <v>〒073－0406</v>
      </c>
      <c r="AK2439" s="134" t="s">
        <v>7536</v>
      </c>
      <c r="AO2439" s="142" t="s">
        <v>6559</v>
      </c>
      <c r="AP2439" s="134" t="str" cm="1">
        <f t="array" ref="AP2439:AT2439">_xlfn.TEXTSPLIT(AO2439,CHAR(10))</f>
        <v>( 訪看23 )第    652 号</v>
      </c>
      <c r="AQ2439" s="134" t="str">
        <v>( 訪看25 )第    726 号</v>
      </c>
      <c r="AR2439" s="134" t="str">
        <v>( 訪ベⅠ１ )第    277 号</v>
      </c>
      <c r="AS2439" s="134" t="str">
        <v>( 訪ベⅠ１注 )第    293 号</v>
      </c>
      <c r="AT2439" s="134" t="str">
        <v>( 訪看40 )第    350 号</v>
      </c>
      <c r="BM2439" s="134" t="s">
        <v>15712</v>
      </c>
      <c r="BN2439" s="134" t="s">
        <v>15713</v>
      </c>
      <c r="BO2439" s="134" t="s">
        <v>15714</v>
      </c>
      <c r="BP2439" s="134" t="s">
        <v>15715</v>
      </c>
      <c r="BQ2439" s="134" t="s">
        <v>15716</v>
      </c>
    </row>
    <row r="2440" spans="1:73" ht="66" customHeight="1" thickBot="1">
      <c r="A2440" s="133"/>
      <c r="B2440" s="184"/>
      <c r="C2440" s="140" t="s">
        <v>6560</v>
      </c>
      <c r="D2440" s="184"/>
      <c r="E2440" s="174" t="s">
        <v>6561</v>
      </c>
      <c r="F2440" s="174"/>
      <c r="G2440" s="184"/>
      <c r="H2440" s="175" t="s">
        <v>6562</v>
      </c>
      <c r="I2440" s="175"/>
      <c r="J2440" s="184"/>
      <c r="K2440" s="175" t="s">
        <v>6563</v>
      </c>
      <c r="L2440" s="175"/>
      <c r="M2440" s="184"/>
      <c r="N2440" s="182" t="s">
        <v>6564</v>
      </c>
      <c r="O2440" s="182"/>
      <c r="P2440" s="184"/>
      <c r="Q2440" s="141" t="s">
        <v>6565</v>
      </c>
      <c r="R2440" s="184"/>
      <c r="S2440" s="173" t="s">
        <v>6566</v>
      </c>
      <c r="T2440" s="173"/>
      <c r="U2440" s="173"/>
      <c r="V2440" s="173"/>
      <c r="W2440" s="184"/>
      <c r="X2440" s="133"/>
      <c r="Y2440" s="133"/>
      <c r="AB2440" s="134" t="s">
        <v>9988</v>
      </c>
      <c r="AC2440" s="146" t="str" cm="1">
        <f t="array" ref="AC2440:AD2440">_xlfn.TEXTSPLIT(H2440,CHAR(10))</f>
        <v>株式会社　ＨＩＴＯＹＯＮＩ</v>
      </c>
      <c r="AD2440" s="146" t="str">
        <v>リハナース訪問看護ステーション</v>
      </c>
      <c r="AE2440" s="146" t="s">
        <v>9077</v>
      </c>
      <c r="AF2440" s="134" t="s">
        <v>9078</v>
      </c>
      <c r="AG2440" s="134" t="str" cm="1">
        <f t="array" ref="AG2440">_xlfn.TEXTJOIN(",",TRUE,_xlfn._xlws.FILTER(市町村コード!$B$2:$B$186,ISNUMBER(SEARCH(市町村コード!$B$2:$B$186,K2440))))</f>
        <v>上砂川町</v>
      </c>
      <c r="AH2440" s="134" t="s">
        <v>6787</v>
      </c>
      <c r="AI2440" s="134" t="str">
        <f t="shared" si="74"/>
        <v xml:space="preserve">
空知郡上砂川町字鶉３４番地１２</v>
      </c>
      <c r="AJ2440" s="134" t="str">
        <f t="shared" si="75"/>
        <v>〒073－0222</v>
      </c>
      <c r="AK2440" s="134" t="s">
        <v>7537</v>
      </c>
      <c r="AO2440" s="142" t="s">
        <v>6565</v>
      </c>
      <c r="AP2440" s="134" t="str" cm="1">
        <f t="array" ref="AP2440:AV2440">_xlfn.TEXTSPLIT(AO2440,CHAR(10))</f>
        <v>( 訪看10 )第    711 号</v>
      </c>
      <c r="AQ2440" s="134" t="str">
        <v>( 訪看23 )第   1105 号</v>
      </c>
      <c r="AR2440" s="134" t="str">
        <v>( 訪看24 )第   1042 号</v>
      </c>
      <c r="AS2440" s="134" t="str">
        <v>( 訪看25 )第   1121 号</v>
      </c>
      <c r="AT2440" s="134" t="str">
        <v>( 訪看27 )第    408 号</v>
      </c>
      <c r="AU2440" s="134" t="str">
        <v>( 訪看28 )第    272 号</v>
      </c>
      <c r="AV2440" s="134" t="str">
        <v>( 訪看41 )第    367 号</v>
      </c>
      <c r="BM2440" s="134" t="s">
        <v>15717</v>
      </c>
      <c r="BN2440" s="134" t="s">
        <v>15718</v>
      </c>
      <c r="BO2440" s="134" t="s">
        <v>15719</v>
      </c>
      <c r="BP2440" s="134" t="s">
        <v>15720</v>
      </c>
      <c r="BQ2440" s="134" t="s">
        <v>15721</v>
      </c>
      <c r="BR2440" s="134" t="s">
        <v>15722</v>
      </c>
      <c r="BS2440" s="134" t="s">
        <v>15723</v>
      </c>
    </row>
    <row r="2441" spans="1:73" ht="45.95" customHeight="1" thickBot="1">
      <c r="A2441" s="133"/>
      <c r="B2441" s="184"/>
      <c r="C2441" s="140" t="s">
        <v>6567</v>
      </c>
      <c r="D2441" s="184"/>
      <c r="E2441" s="174" t="s">
        <v>6568</v>
      </c>
      <c r="F2441" s="174"/>
      <c r="G2441" s="184"/>
      <c r="H2441" s="175" t="s">
        <v>6569</v>
      </c>
      <c r="I2441" s="175"/>
      <c r="J2441" s="184"/>
      <c r="K2441" s="175" t="s">
        <v>6570</v>
      </c>
      <c r="L2441" s="175"/>
      <c r="M2441" s="184"/>
      <c r="N2441" s="182" t="s">
        <v>6571</v>
      </c>
      <c r="O2441" s="182"/>
      <c r="P2441" s="184"/>
      <c r="Q2441" s="141" t="s">
        <v>6572</v>
      </c>
      <c r="R2441" s="184"/>
      <c r="S2441" s="173" t="s">
        <v>1759</v>
      </c>
      <c r="T2441" s="173"/>
      <c r="U2441" s="173"/>
      <c r="V2441" s="173"/>
      <c r="W2441" s="184"/>
      <c r="X2441" s="133"/>
      <c r="Y2441" s="133"/>
      <c r="AB2441" s="134" t="s">
        <v>9989</v>
      </c>
      <c r="AC2441" s="146" t="str" cm="1">
        <f t="array" ref="AC2441:AD2441">_xlfn.TEXTSPLIT(H2441,CHAR(10))</f>
        <v>赤平市</v>
      </c>
      <c r="AD2441" s="146" t="str">
        <v>あかびら市立病院　訪問看護ステーション　えなが</v>
      </c>
      <c r="AE2441" s="146" t="s">
        <v>6730</v>
      </c>
      <c r="AF2441" s="134" t="s">
        <v>9079</v>
      </c>
      <c r="AG2441" s="134" t="str" cm="1">
        <f t="array" ref="AG2441">_xlfn.TEXTJOIN(",",TRUE,_xlfn._xlws.FILTER(市町村コード!$B$2:$B$186,ISNUMBER(SEARCH(市町村コード!$B$2:$B$186,K2441))))</f>
        <v>赤平市</v>
      </c>
      <c r="AH2441" s="134" t="s">
        <v>6730</v>
      </c>
      <c r="AI2441" s="134" t="str">
        <f t="shared" ref="AI2441:AI2491" si="76">MID(K2441,10,300)</f>
        <v xml:space="preserve">
赤平市本町３丁目２番地</v>
      </c>
      <c r="AJ2441" s="134" t="str">
        <f t="shared" ref="AJ2441:AJ2491" si="77">LEFT(K2441,9)</f>
        <v>〒079－1136</v>
      </c>
      <c r="AK2441" s="134" t="s">
        <v>7538</v>
      </c>
      <c r="AO2441" s="142" t="s">
        <v>6572</v>
      </c>
      <c r="AP2441" s="134" t="str" cm="1">
        <f t="array" ref="AP2441">_xlfn.TEXTSPLIT(AO2441,CHAR(10))</f>
        <v>( 訪看41 )第     20 号</v>
      </c>
      <c r="BM2441" s="134" t="s">
        <v>15724</v>
      </c>
    </row>
    <row r="2442" spans="1:73" ht="66" customHeight="1" thickBot="1">
      <c r="A2442" s="133"/>
      <c r="B2442" s="184"/>
      <c r="C2442" s="140" t="s">
        <v>6573</v>
      </c>
      <c r="D2442" s="184"/>
      <c r="E2442" s="174" t="s">
        <v>6574</v>
      </c>
      <c r="F2442" s="174"/>
      <c r="G2442" s="184"/>
      <c r="H2442" s="175" t="s">
        <v>6575</v>
      </c>
      <c r="I2442" s="175"/>
      <c r="J2442" s="184"/>
      <c r="K2442" s="175" t="s">
        <v>6576</v>
      </c>
      <c r="L2442" s="175"/>
      <c r="M2442" s="184"/>
      <c r="N2442" s="182" t="s">
        <v>6577</v>
      </c>
      <c r="O2442" s="182"/>
      <c r="P2442" s="184"/>
      <c r="Q2442" s="141" t="s">
        <v>6578</v>
      </c>
      <c r="R2442" s="184"/>
      <c r="S2442" s="173" t="s">
        <v>6579</v>
      </c>
      <c r="T2442" s="173"/>
      <c r="U2442" s="173"/>
      <c r="V2442" s="173"/>
      <c r="W2442" s="184"/>
      <c r="X2442" s="133"/>
      <c r="Y2442" s="133"/>
      <c r="AB2442" s="134" t="s">
        <v>9990</v>
      </c>
      <c r="AC2442" s="146" t="str" cm="1">
        <f t="array" ref="AC2442:AD2442">_xlfn.TEXTSPLIT(H2442,CHAR(10))</f>
        <v>芦別市</v>
      </c>
      <c r="AD2442" s="146" t="str">
        <v>芦別市訪問看護ステーション</v>
      </c>
      <c r="AE2442" s="146" t="s">
        <v>6728</v>
      </c>
      <c r="AF2442" s="134" t="s">
        <v>9080</v>
      </c>
      <c r="AG2442" s="134" t="str" cm="1">
        <f t="array" ref="AG2442">_xlfn.TEXTJOIN(",",TRUE,_xlfn._xlws.FILTER(市町村コード!$B$2:$B$186,ISNUMBER(SEARCH(市町村コード!$B$2:$B$186,K2442))))</f>
        <v>芦別市</v>
      </c>
      <c r="AH2442" s="134" t="s">
        <v>6728</v>
      </c>
      <c r="AI2442" s="134" t="str">
        <f t="shared" si="76"/>
        <v xml:space="preserve">
芦別市本町１４番地（市立芦別病院内）</v>
      </c>
      <c r="AJ2442" s="134" t="str">
        <f t="shared" si="77"/>
        <v>〒075－0041</v>
      </c>
      <c r="AK2442" s="134" t="s">
        <v>7539</v>
      </c>
      <c r="AO2442" s="142" t="s">
        <v>6578</v>
      </c>
      <c r="AP2442" s="134" t="str" cm="1">
        <f t="array" ref="AP2442:AT2442">_xlfn.TEXTSPLIT(AO2442,CHAR(10))</f>
        <v>( 訪看34 )第    268 号</v>
      </c>
      <c r="AQ2442" s="134" t="str">
        <v>( 訪ベⅠ１ )第    258 号</v>
      </c>
      <c r="AR2442" s="134" t="str">
        <v>( 訪ベⅠ１注 )第    259 号</v>
      </c>
      <c r="AS2442" s="134" t="str">
        <v>( 訪看40 )第    552 号</v>
      </c>
      <c r="AT2442" s="134" t="str">
        <v>( 訪看41 )第    384 号</v>
      </c>
      <c r="BM2442" s="134" t="s">
        <v>15725</v>
      </c>
      <c r="BN2442" s="134" t="s">
        <v>15726</v>
      </c>
      <c r="BO2442" s="134" t="s">
        <v>15727</v>
      </c>
      <c r="BP2442" s="134" t="s">
        <v>15728</v>
      </c>
      <c r="BQ2442" s="134" t="s">
        <v>15729</v>
      </c>
    </row>
    <row r="2443" spans="1:73" ht="93" customHeight="1" thickBot="1">
      <c r="A2443" s="133"/>
      <c r="B2443" s="184"/>
      <c r="C2443" s="140" t="s">
        <v>6580</v>
      </c>
      <c r="D2443" s="184"/>
      <c r="E2443" s="174" t="s">
        <v>6581</v>
      </c>
      <c r="F2443" s="174"/>
      <c r="G2443" s="184"/>
      <c r="H2443" s="175" t="s">
        <v>6582</v>
      </c>
      <c r="I2443" s="175"/>
      <c r="J2443" s="184"/>
      <c r="K2443" s="175" t="s">
        <v>6583</v>
      </c>
      <c r="L2443" s="175"/>
      <c r="M2443" s="184"/>
      <c r="N2443" s="182" t="s">
        <v>6584</v>
      </c>
      <c r="O2443" s="182"/>
      <c r="P2443" s="184"/>
      <c r="Q2443" s="141" t="s">
        <v>6585</v>
      </c>
      <c r="R2443" s="184"/>
      <c r="S2443" s="173" t="s">
        <v>6586</v>
      </c>
      <c r="T2443" s="173"/>
      <c r="U2443" s="173"/>
      <c r="V2443" s="173"/>
      <c r="W2443" s="184"/>
      <c r="X2443" s="133"/>
      <c r="Y2443" s="133"/>
      <c r="AB2443" s="134" t="s">
        <v>9991</v>
      </c>
      <c r="AC2443" s="146" t="str" cm="1">
        <f t="array" ref="AC2443:AD2443">_xlfn.TEXTSPLIT(H2443,CHAR(10))</f>
        <v>一般社団法人　北海道総合在宅ケア事業団</v>
      </c>
      <c r="AD2443" s="146" t="str">
        <v>一般社団法人北海道総合在宅ケア事業団深川地域訪問看護ステーション</v>
      </c>
      <c r="AE2443" s="146" t="s">
        <v>7562</v>
      </c>
      <c r="AF2443" s="134" t="s">
        <v>9081</v>
      </c>
      <c r="AG2443" s="134" t="str" cm="1">
        <f t="array" ref="AG2443">_xlfn.TEXTJOIN(",",TRUE,_xlfn._xlws.FILTER(市町村コード!$B$2:$B$186,ISNUMBER(SEARCH(市町村コード!$B$2:$B$186,K2443))))</f>
        <v>深川市</v>
      </c>
      <c r="AH2443" s="134" t="s">
        <v>6740</v>
      </c>
      <c r="AI2443" s="134" t="str">
        <f t="shared" si="76"/>
        <v xml:space="preserve">
深川市二条１７番３号　深川市健康福祉センター１階</v>
      </c>
      <c r="AJ2443" s="134" t="str">
        <f t="shared" si="77"/>
        <v>〒074－0002</v>
      </c>
      <c r="AK2443" s="134" t="s">
        <v>7540</v>
      </c>
      <c r="AO2443" s="142" t="s">
        <v>6585</v>
      </c>
      <c r="AP2443" s="134" t="str" cm="1">
        <f t="array" ref="AP2443:AW2443">_xlfn.TEXTSPLIT(AO2443,CHAR(10))</f>
        <v>( 訪看10 )第    107 号</v>
      </c>
      <c r="AQ2443" s="134" t="str">
        <v>( 訪看23 )第    631 号</v>
      </c>
      <c r="AR2443" s="134" t="str">
        <v>( 訪看25 )第    705 号</v>
      </c>
      <c r="AS2443" s="134" t="str">
        <v>( 訪看27 )第    174 号</v>
      </c>
      <c r="AT2443" s="134" t="str">
        <v>( 訪看34 )第    188 号</v>
      </c>
      <c r="AU2443" s="134" t="str">
        <v>( 訪ベⅠ１ )第    305 号</v>
      </c>
      <c r="AV2443" s="134" t="str">
        <v>( 訪ベⅠ１注 )第    218 号</v>
      </c>
      <c r="AW2443" s="134" t="str">
        <v>( 訪看40 )第    346 号</v>
      </c>
      <c r="BM2443" s="134" t="s">
        <v>15730</v>
      </c>
      <c r="BN2443" s="134" t="s">
        <v>15731</v>
      </c>
      <c r="BO2443" s="134" t="s">
        <v>15732</v>
      </c>
      <c r="BP2443" s="134" t="s">
        <v>15733</v>
      </c>
      <c r="BQ2443" s="134" t="s">
        <v>15734</v>
      </c>
      <c r="BR2443" s="134" t="s">
        <v>15735</v>
      </c>
      <c r="BS2443" s="134" t="s">
        <v>15736</v>
      </c>
      <c r="BT2443" s="134" t="s">
        <v>15737</v>
      </c>
    </row>
    <row r="2444" spans="1:73" ht="21.95" customHeight="1" thickBot="1">
      <c r="A2444" s="133"/>
      <c r="B2444" s="184"/>
      <c r="C2444" s="133"/>
      <c r="D2444" s="184"/>
      <c r="E2444" s="133"/>
      <c r="F2444" s="133"/>
      <c r="G2444" s="184"/>
      <c r="H2444" s="133"/>
      <c r="I2444" s="133"/>
      <c r="J2444" s="184"/>
      <c r="K2444" s="133"/>
      <c r="L2444" s="133"/>
      <c r="M2444" s="184"/>
      <c r="N2444" s="133"/>
      <c r="O2444" s="133"/>
      <c r="P2444" s="184"/>
      <c r="Q2444" s="133"/>
      <c r="R2444" s="184"/>
      <c r="S2444" s="133"/>
      <c r="T2444" s="133"/>
      <c r="U2444" s="133"/>
      <c r="V2444" s="133"/>
      <c r="W2444" s="184"/>
      <c r="X2444" s="133"/>
      <c r="Y2444" s="133"/>
      <c r="AB2444" s="134" t="s">
        <v>6911</v>
      </c>
      <c r="AC2444" s="146" t="e" cm="1">
        <f t="array" ref="AC2444">_xlfn.TEXTSPLIT(H2444,CHAR(10))</f>
        <v>#VALUE!</v>
      </c>
      <c r="AD2444" s="146"/>
      <c r="AE2444" s="146" t="e">
        <v>#VALUE!</v>
      </c>
      <c r="AG2444" s="134" t="e" cm="1" vm="1">
        <f t="array" ref="AG2444">_xlfn.TEXTJOIN(",",TRUE,_xlfn._xlws.FILTER(市町村コード!$B$2:$B$186,ISNUMBER(SEARCH(市町村コード!$B$2:$B$186,K2444))))</f>
        <v>#VALUE!</v>
      </c>
      <c r="AH2444" s="134" t="e" vm="1">
        <v>#VALUE!</v>
      </c>
      <c r="AI2444" s="134" t="str">
        <f t="shared" si="76"/>
        <v/>
      </c>
      <c r="AJ2444" s="134" t="str">
        <f t="shared" si="77"/>
        <v/>
      </c>
      <c r="AK2444" s="134" t="s">
        <v>6911</v>
      </c>
      <c r="AO2444" s="133"/>
      <c r="AP2444" s="134" t="e" cm="1">
        <f t="array" ref="AP2444">_xlfn.TEXTSPLIT(AO2444,CHAR(10))</f>
        <v>#VALUE!</v>
      </c>
      <c r="BM2444" s="134" t="e">
        <v>#VALUE!</v>
      </c>
    </row>
    <row r="2445" spans="1:73" ht="0.95" customHeight="1">
      <c r="A2445" s="133"/>
      <c r="B2445" s="183"/>
      <c r="C2445" s="183"/>
      <c r="D2445" s="183"/>
      <c r="E2445" s="183"/>
      <c r="F2445" s="183"/>
      <c r="G2445" s="183"/>
      <c r="H2445" s="183"/>
      <c r="I2445" s="183"/>
      <c r="J2445" s="183"/>
      <c r="K2445" s="183"/>
      <c r="L2445" s="183"/>
      <c r="M2445" s="183"/>
      <c r="N2445" s="183"/>
      <c r="O2445" s="183"/>
      <c r="P2445" s="183"/>
      <c r="Q2445" s="183"/>
      <c r="R2445" s="183"/>
      <c r="S2445" s="183"/>
      <c r="T2445" s="183"/>
      <c r="U2445" s="183"/>
      <c r="V2445" s="183"/>
      <c r="W2445" s="133"/>
      <c r="X2445" s="133"/>
      <c r="Y2445" s="133"/>
      <c r="AB2445" s="134" t="s">
        <v>6911</v>
      </c>
      <c r="AC2445" s="146" t="e" cm="1">
        <f t="array" ref="AC2445">_xlfn.TEXTSPLIT(H2445,CHAR(10))</f>
        <v>#VALUE!</v>
      </c>
      <c r="AD2445" s="146"/>
      <c r="AE2445" s="146" t="e">
        <v>#VALUE!</v>
      </c>
      <c r="AG2445" s="134" t="e" cm="1" vm="1">
        <f t="array" ref="AG2445">_xlfn.TEXTJOIN(",",TRUE,_xlfn._xlws.FILTER(市町村コード!$B$2:$B$186,ISNUMBER(SEARCH(市町村コード!$B$2:$B$186,K2445))))</f>
        <v>#VALUE!</v>
      </c>
      <c r="AH2445" s="134" t="e" vm="1">
        <v>#VALUE!</v>
      </c>
      <c r="AI2445" s="134" t="str">
        <f t="shared" si="76"/>
        <v/>
      </c>
      <c r="AJ2445" s="134" t="str">
        <f t="shared" si="77"/>
        <v/>
      </c>
      <c r="AK2445" s="134" t="s">
        <v>6911</v>
      </c>
      <c r="AP2445" s="134" t="e" cm="1">
        <f t="array" ref="AP2445">_xlfn.TEXTSPLIT(AO2445,CHAR(10))</f>
        <v>#VALUE!</v>
      </c>
      <c r="BM2445" s="134" t="e">
        <v>#VALUE!</v>
      </c>
    </row>
    <row r="2446" spans="1:73" ht="60" customHeight="1">
      <c r="A2446" s="133"/>
      <c r="B2446" s="133"/>
      <c r="C2446" s="133"/>
      <c r="D2446" s="133"/>
      <c r="E2446" s="133"/>
      <c r="F2446" s="133"/>
      <c r="G2446" s="133"/>
      <c r="H2446" s="133"/>
      <c r="I2446" s="133"/>
      <c r="J2446" s="133"/>
      <c r="K2446" s="133"/>
      <c r="L2446" s="133"/>
      <c r="M2446" s="133"/>
      <c r="N2446" s="133"/>
      <c r="O2446" s="133"/>
      <c r="P2446" s="133"/>
      <c r="Q2446" s="133"/>
      <c r="R2446" s="133"/>
      <c r="S2446" s="133"/>
      <c r="T2446" s="133"/>
      <c r="U2446" s="133"/>
      <c r="V2446" s="133"/>
      <c r="W2446" s="133"/>
      <c r="X2446" s="133"/>
      <c r="Y2446" s="133"/>
      <c r="AB2446" s="134" t="s">
        <v>6911</v>
      </c>
      <c r="AC2446" s="146" t="e" cm="1">
        <f t="array" ref="AC2446">_xlfn.TEXTSPLIT(H2446,CHAR(10))</f>
        <v>#VALUE!</v>
      </c>
      <c r="AD2446" s="146"/>
      <c r="AE2446" s="146" t="e">
        <v>#VALUE!</v>
      </c>
      <c r="AG2446" s="134" t="e" cm="1" vm="1">
        <f t="array" ref="AG2446">_xlfn.TEXTJOIN(",",TRUE,_xlfn._xlws.FILTER(市町村コード!$B$2:$B$186,ISNUMBER(SEARCH(市町村コード!$B$2:$B$186,K2446))))</f>
        <v>#VALUE!</v>
      </c>
      <c r="AH2446" s="134" t="e" vm="1">
        <v>#VALUE!</v>
      </c>
      <c r="AI2446" s="134" t="str">
        <f t="shared" si="76"/>
        <v/>
      </c>
      <c r="AJ2446" s="134" t="str">
        <f t="shared" si="77"/>
        <v/>
      </c>
      <c r="AK2446" s="134" t="s">
        <v>6911</v>
      </c>
      <c r="AO2446" s="133"/>
      <c r="AP2446" s="134" t="e" cm="1">
        <f t="array" ref="AP2446">_xlfn.TEXTSPLIT(AO2446,CHAR(10))</f>
        <v>#VALUE!</v>
      </c>
      <c r="BM2446" s="134" t="e">
        <v>#VALUE!</v>
      </c>
    </row>
    <row r="2447" spans="1:73" ht="12" customHeight="1">
      <c r="A2447" s="133"/>
      <c r="B2447" s="133"/>
      <c r="C2447" s="133"/>
      <c r="D2447" s="133"/>
      <c r="E2447" s="133"/>
      <c r="F2447" s="133"/>
      <c r="G2447" s="133"/>
      <c r="H2447" s="133"/>
      <c r="I2447" s="133"/>
      <c r="J2447" s="133"/>
      <c r="K2447" s="133"/>
      <c r="L2447" s="133"/>
      <c r="M2447" s="133"/>
      <c r="N2447" s="133"/>
      <c r="O2447" s="133"/>
      <c r="P2447" s="133"/>
      <c r="Q2447" s="133"/>
      <c r="R2447" s="133"/>
      <c r="S2447" s="133"/>
      <c r="T2447" s="133"/>
      <c r="U2447" s="133"/>
      <c r="V2447" s="133"/>
      <c r="W2447" s="133"/>
      <c r="X2447" s="133"/>
      <c r="Y2447" s="133"/>
      <c r="AB2447" s="134" t="s">
        <v>6911</v>
      </c>
      <c r="AC2447" s="146" t="e" cm="1">
        <f t="array" ref="AC2447">_xlfn.TEXTSPLIT(H2447,CHAR(10))</f>
        <v>#VALUE!</v>
      </c>
      <c r="AD2447" s="146"/>
      <c r="AE2447" s="146" t="e">
        <v>#VALUE!</v>
      </c>
      <c r="AG2447" s="134" t="e" cm="1" vm="1">
        <f t="array" ref="AG2447">_xlfn.TEXTJOIN(",",TRUE,_xlfn._xlws.FILTER(市町村コード!$B$2:$B$186,ISNUMBER(SEARCH(市町村コード!$B$2:$B$186,K2447))))</f>
        <v>#VALUE!</v>
      </c>
      <c r="AH2447" s="134" t="e" vm="1">
        <v>#VALUE!</v>
      </c>
      <c r="AI2447" s="134" t="str">
        <f t="shared" si="76"/>
        <v/>
      </c>
      <c r="AJ2447" s="134" t="str">
        <f t="shared" si="77"/>
        <v/>
      </c>
      <c r="AK2447" s="134" t="s">
        <v>6911</v>
      </c>
      <c r="AO2447" s="133"/>
      <c r="AP2447" s="134" t="e" cm="1">
        <f t="array" ref="AP2447">_xlfn.TEXTSPLIT(AO2447,CHAR(10))</f>
        <v>#VALUE!</v>
      </c>
      <c r="BM2447" s="134" t="e">
        <v>#VALUE!</v>
      </c>
    </row>
    <row r="2448" spans="1:73" ht="8.1" customHeight="1">
      <c r="A2448" s="133"/>
      <c r="B2448" s="133"/>
      <c r="C2448" s="133"/>
      <c r="D2448" s="133"/>
      <c r="E2448" s="133"/>
      <c r="F2448" s="133"/>
      <c r="G2448" s="133"/>
      <c r="H2448" s="133"/>
      <c r="I2448" s="178" t="s">
        <v>476</v>
      </c>
      <c r="J2448" s="178"/>
      <c r="K2448" s="178"/>
      <c r="L2448" s="133"/>
      <c r="M2448" s="133"/>
      <c r="N2448" s="133"/>
      <c r="O2448" s="133"/>
      <c r="P2448" s="133"/>
      <c r="Q2448" s="133"/>
      <c r="R2448" s="133"/>
      <c r="S2448" s="133"/>
      <c r="T2448" s="133"/>
      <c r="U2448" s="133"/>
      <c r="V2448" s="133"/>
      <c r="W2448" s="133"/>
      <c r="X2448" s="133"/>
      <c r="Y2448" s="133"/>
      <c r="AB2448" s="134" t="s">
        <v>6911</v>
      </c>
      <c r="AC2448" s="146" t="e" cm="1">
        <f t="array" ref="AC2448">_xlfn.TEXTSPLIT(H2448,CHAR(10))</f>
        <v>#VALUE!</v>
      </c>
      <c r="AD2448" s="146"/>
      <c r="AE2448" s="146" t="e">
        <v>#VALUE!</v>
      </c>
      <c r="AG2448" s="134" t="e" cm="1" vm="1">
        <f t="array" ref="AG2448">_xlfn.TEXTJOIN(",",TRUE,_xlfn._xlws.FILTER(市町村コード!$B$2:$B$186,ISNUMBER(SEARCH(市町村コード!$B$2:$B$186,K2448))))</f>
        <v>#VALUE!</v>
      </c>
      <c r="AH2448" s="134" t="e" vm="1">
        <v>#VALUE!</v>
      </c>
      <c r="AI2448" s="134" t="str">
        <f t="shared" si="76"/>
        <v/>
      </c>
      <c r="AJ2448" s="134" t="str">
        <f t="shared" si="77"/>
        <v/>
      </c>
      <c r="AK2448" s="134" t="s">
        <v>6911</v>
      </c>
      <c r="AO2448" s="133"/>
      <c r="AP2448" s="134" t="e" cm="1">
        <f t="array" ref="AP2448">_xlfn.TEXTSPLIT(AO2448,CHAR(10))</f>
        <v>#VALUE!</v>
      </c>
      <c r="BM2448" s="134" t="e">
        <v>#VALUE!</v>
      </c>
    </row>
    <row r="2449" spans="1:76" ht="12" customHeight="1">
      <c r="A2449" s="133"/>
      <c r="B2449" s="179"/>
      <c r="C2449" s="179"/>
      <c r="D2449" s="179"/>
      <c r="E2449" s="179"/>
      <c r="F2449" s="133"/>
      <c r="G2449" s="133"/>
      <c r="H2449" s="133"/>
      <c r="I2449" s="178"/>
      <c r="J2449" s="178"/>
      <c r="K2449" s="178"/>
      <c r="L2449" s="133"/>
      <c r="M2449" s="133"/>
      <c r="N2449" s="133"/>
      <c r="O2449" s="133"/>
      <c r="P2449" s="133"/>
      <c r="Q2449" s="133"/>
      <c r="R2449" s="133"/>
      <c r="S2449" s="133"/>
      <c r="T2449" s="133"/>
      <c r="U2449" s="133"/>
      <c r="V2449" s="133"/>
      <c r="W2449" s="133"/>
      <c r="X2449" s="133"/>
      <c r="Y2449" s="133"/>
      <c r="AB2449" s="134" t="s">
        <v>6911</v>
      </c>
      <c r="AC2449" s="146" t="e" cm="1">
        <f t="array" ref="AC2449">_xlfn.TEXTSPLIT(H2449,CHAR(10))</f>
        <v>#VALUE!</v>
      </c>
      <c r="AD2449" s="146"/>
      <c r="AE2449" s="146" t="e">
        <v>#VALUE!</v>
      </c>
      <c r="AG2449" s="134" t="e" cm="1" vm="1">
        <f t="array" ref="AG2449">_xlfn.TEXTJOIN(",",TRUE,_xlfn._xlws.FILTER(市町村コード!$B$2:$B$186,ISNUMBER(SEARCH(市町村コード!$B$2:$B$186,K2449))))</f>
        <v>#VALUE!</v>
      </c>
      <c r="AH2449" s="134" t="e" vm="1">
        <v>#VALUE!</v>
      </c>
      <c r="AI2449" s="134" t="str">
        <f t="shared" si="76"/>
        <v/>
      </c>
      <c r="AJ2449" s="134" t="str">
        <f t="shared" si="77"/>
        <v/>
      </c>
      <c r="AK2449" s="134" t="s">
        <v>6911</v>
      </c>
      <c r="AO2449" s="133"/>
      <c r="AP2449" s="134" t="e" cm="1">
        <f t="array" ref="AP2449">_xlfn.TEXTSPLIT(AO2449,CHAR(10))</f>
        <v>#VALUE!</v>
      </c>
      <c r="BM2449" s="134" t="e">
        <v>#VALUE!</v>
      </c>
    </row>
    <row r="2450" spans="1:76" ht="14.1" customHeight="1">
      <c r="A2450" s="133"/>
      <c r="B2450" s="133"/>
      <c r="C2450" s="180" t="s">
        <v>477</v>
      </c>
      <c r="D2450" s="180"/>
      <c r="E2450" s="180"/>
      <c r="F2450" s="180"/>
      <c r="G2450" s="180"/>
      <c r="H2450" s="180"/>
      <c r="I2450" s="180"/>
      <c r="J2450" s="180"/>
      <c r="K2450" s="180"/>
      <c r="L2450" s="133"/>
      <c r="M2450" s="133"/>
      <c r="N2450" s="133"/>
      <c r="O2450" s="181" t="s">
        <v>478</v>
      </c>
      <c r="P2450" s="181"/>
      <c r="Q2450" s="181"/>
      <c r="R2450" s="181"/>
      <c r="S2450" s="181"/>
      <c r="T2450" s="135" t="s">
        <v>1572</v>
      </c>
      <c r="U2450" s="136" t="s">
        <v>480</v>
      </c>
      <c r="V2450" s="133"/>
      <c r="W2450" s="133"/>
      <c r="X2450" s="133"/>
      <c r="Y2450" s="133"/>
      <c r="AB2450" s="134" t="s">
        <v>6911</v>
      </c>
      <c r="AC2450" s="146" t="e" cm="1">
        <f t="array" ref="AC2450">_xlfn.TEXTSPLIT(H2450,CHAR(10))</f>
        <v>#VALUE!</v>
      </c>
      <c r="AD2450" s="146"/>
      <c r="AE2450" s="146" t="e">
        <v>#VALUE!</v>
      </c>
      <c r="AG2450" s="134" t="e" cm="1" vm="1">
        <f t="array" ref="AG2450">_xlfn.TEXTJOIN(",",TRUE,_xlfn._xlws.FILTER(市町村コード!$B$2:$B$186,ISNUMBER(SEARCH(市町村コード!$B$2:$B$186,K2450))))</f>
        <v>#VALUE!</v>
      </c>
      <c r="AH2450" s="134" t="e" vm="1">
        <v>#VALUE!</v>
      </c>
      <c r="AI2450" s="134" t="str">
        <f t="shared" si="76"/>
        <v/>
      </c>
      <c r="AJ2450" s="134" t="str">
        <f t="shared" si="77"/>
        <v/>
      </c>
      <c r="AK2450" s="134" t="s">
        <v>6911</v>
      </c>
      <c r="AP2450" s="134" t="e" cm="1">
        <f t="array" ref="AP2450">_xlfn.TEXTSPLIT(AO2450,CHAR(10))</f>
        <v>#VALUE!</v>
      </c>
      <c r="BM2450" s="134" t="e">
        <v>#VALUE!</v>
      </c>
    </row>
    <row r="2451" spans="1:76" ht="0.95" customHeight="1" thickBot="1">
      <c r="A2451" s="133"/>
      <c r="B2451" s="133"/>
      <c r="C2451" s="133"/>
      <c r="D2451" s="133"/>
      <c r="E2451" s="133"/>
      <c r="F2451" s="133"/>
      <c r="G2451" s="133"/>
      <c r="H2451" s="133"/>
      <c r="I2451" s="133"/>
      <c r="J2451" s="133"/>
      <c r="K2451" s="133"/>
      <c r="L2451" s="133"/>
      <c r="M2451" s="133"/>
      <c r="N2451" s="133"/>
      <c r="O2451" s="133"/>
      <c r="P2451" s="133"/>
      <c r="Q2451" s="133"/>
      <c r="R2451" s="133"/>
      <c r="S2451" s="133"/>
      <c r="T2451" s="133"/>
      <c r="U2451" s="133"/>
      <c r="V2451" s="133"/>
      <c r="W2451" s="133"/>
      <c r="X2451" s="133"/>
      <c r="Y2451" s="133"/>
      <c r="AB2451" s="134" t="s">
        <v>6911</v>
      </c>
      <c r="AC2451" s="146" t="e" cm="1">
        <f t="array" ref="AC2451">_xlfn.TEXTSPLIT(H2451,CHAR(10))</f>
        <v>#VALUE!</v>
      </c>
      <c r="AD2451" s="146"/>
      <c r="AE2451" s="146" t="e">
        <v>#VALUE!</v>
      </c>
      <c r="AG2451" s="134" t="e" cm="1" vm="1">
        <f t="array" ref="AG2451">_xlfn.TEXTJOIN(",",TRUE,_xlfn._xlws.FILTER(市町村コード!$B$2:$B$186,ISNUMBER(SEARCH(市町村コード!$B$2:$B$186,K2451))))</f>
        <v>#VALUE!</v>
      </c>
      <c r="AH2451" s="134" t="e" vm="1">
        <v>#VALUE!</v>
      </c>
      <c r="AI2451" s="134" t="str">
        <f t="shared" si="76"/>
        <v/>
      </c>
      <c r="AJ2451" s="134" t="str">
        <f t="shared" si="77"/>
        <v/>
      </c>
      <c r="AK2451" s="134" t="s">
        <v>6911</v>
      </c>
      <c r="AO2451" s="133"/>
      <c r="AP2451" s="134" t="e" cm="1">
        <f t="array" ref="AP2451">_xlfn.TEXTSPLIT(AO2451,CHAR(10))</f>
        <v>#VALUE!</v>
      </c>
      <c r="BM2451" s="134" t="e">
        <v>#VALUE!</v>
      </c>
    </row>
    <row r="2452" spans="1:76" ht="0.95" customHeight="1">
      <c r="A2452" s="133"/>
      <c r="B2452" s="176"/>
      <c r="C2452" s="176"/>
      <c r="D2452" s="176"/>
      <c r="E2452" s="176"/>
      <c r="F2452" s="176"/>
      <c r="G2452" s="176"/>
      <c r="H2452" s="176"/>
      <c r="I2452" s="176"/>
      <c r="J2452" s="176"/>
      <c r="K2452" s="176"/>
      <c r="L2452" s="176"/>
      <c r="M2452" s="176"/>
      <c r="N2452" s="176"/>
      <c r="O2452" s="176"/>
      <c r="P2452" s="176"/>
      <c r="Q2452" s="176"/>
      <c r="R2452" s="176"/>
      <c r="S2452" s="176"/>
      <c r="T2452" s="176"/>
      <c r="U2452" s="176"/>
      <c r="V2452" s="176"/>
      <c r="W2452" s="176"/>
      <c r="X2452" s="133"/>
      <c r="Y2452" s="133"/>
      <c r="AB2452" s="134" t="s">
        <v>6911</v>
      </c>
      <c r="AC2452" s="146" t="e" cm="1">
        <f t="array" ref="AC2452">_xlfn.TEXTSPLIT(H2452,CHAR(10))</f>
        <v>#VALUE!</v>
      </c>
      <c r="AD2452" s="146"/>
      <c r="AE2452" s="146" t="e">
        <v>#VALUE!</v>
      </c>
      <c r="AG2452" s="134" t="e" cm="1" vm="1">
        <f t="array" ref="AG2452">_xlfn.TEXTJOIN(",",TRUE,_xlfn._xlws.FILTER(市町村コード!$B$2:$B$186,ISNUMBER(SEARCH(市町村コード!$B$2:$B$186,K2452))))</f>
        <v>#VALUE!</v>
      </c>
      <c r="AH2452" s="134" t="e" vm="1">
        <v>#VALUE!</v>
      </c>
      <c r="AI2452" s="134" t="str">
        <f t="shared" si="76"/>
        <v/>
      </c>
      <c r="AJ2452" s="134" t="str">
        <f t="shared" si="77"/>
        <v/>
      </c>
      <c r="AK2452" s="134" t="s">
        <v>6911</v>
      </c>
      <c r="AP2452" s="134" t="e" cm="1">
        <f t="array" ref="AP2452">_xlfn.TEXTSPLIT(AO2452,CHAR(10))</f>
        <v>#VALUE!</v>
      </c>
      <c r="BM2452" s="134" t="e">
        <v>#VALUE!</v>
      </c>
    </row>
    <row r="2453" spans="1:76" ht="15.95" customHeight="1" thickBot="1">
      <c r="A2453" s="133"/>
      <c r="B2453" s="137"/>
      <c r="C2453" s="138" t="s">
        <v>481</v>
      </c>
      <c r="D2453" s="137"/>
      <c r="E2453" s="177" t="s">
        <v>482</v>
      </c>
      <c r="F2453" s="177"/>
      <c r="G2453" s="137"/>
      <c r="H2453" s="177" t="s">
        <v>483</v>
      </c>
      <c r="I2453" s="177"/>
      <c r="J2453" s="137"/>
      <c r="K2453" s="177" t="s">
        <v>484</v>
      </c>
      <c r="L2453" s="177"/>
      <c r="M2453" s="137"/>
      <c r="N2453" s="177" t="s">
        <v>485</v>
      </c>
      <c r="O2453" s="177"/>
      <c r="P2453" s="137"/>
      <c r="Q2453" s="139" t="s">
        <v>486</v>
      </c>
      <c r="R2453" s="137"/>
      <c r="S2453" s="177" t="s">
        <v>487</v>
      </c>
      <c r="T2453" s="177"/>
      <c r="U2453" s="177"/>
      <c r="V2453" s="177"/>
      <c r="W2453" s="137"/>
      <c r="X2453" s="133"/>
      <c r="Y2453" s="133"/>
      <c r="AB2453" s="134" t="s">
        <v>482</v>
      </c>
      <c r="AC2453" s="146" t="str" cm="1">
        <f t="array" ref="AC2453">_xlfn.TEXTSPLIT(H2453,CHAR(10))</f>
        <v>事業者名/事業所名</v>
      </c>
      <c r="AD2453" s="146"/>
      <c r="AE2453" s="146" t="s">
        <v>483</v>
      </c>
      <c r="AG2453" s="134" t="e" cm="1" vm="1">
        <f t="array" ref="AG2453">_xlfn.TEXTJOIN(",",TRUE,_xlfn._xlws.FILTER(市町村コード!$B$2:$B$186,ISNUMBER(SEARCH(市町村コード!$B$2:$B$186,K2453))))</f>
        <v>#VALUE!</v>
      </c>
      <c r="AH2453" s="134" t="e" vm="1">
        <v>#VALUE!</v>
      </c>
      <c r="AI2453" s="134" t="str">
        <f t="shared" si="76"/>
        <v/>
      </c>
      <c r="AJ2453" s="134" t="str">
        <f t="shared" si="77"/>
        <v>事業所所在地</v>
      </c>
      <c r="AK2453" s="134" t="s">
        <v>484</v>
      </c>
      <c r="AO2453" s="139" t="s">
        <v>486</v>
      </c>
      <c r="AP2453" s="134" t="str" cm="1">
        <f t="array" ref="AP2453">_xlfn.TEXTSPLIT(AO2453,CHAR(10))</f>
        <v>受理番号</v>
      </c>
      <c r="BM2453" s="134" t="s">
        <v>486</v>
      </c>
    </row>
    <row r="2454" spans="1:76" ht="45.95" customHeight="1" thickBot="1">
      <c r="A2454" s="133"/>
      <c r="B2454" s="184"/>
      <c r="C2454" s="140" t="s">
        <v>6587</v>
      </c>
      <c r="D2454" s="184"/>
      <c r="E2454" s="174" t="s">
        <v>6588</v>
      </c>
      <c r="F2454" s="174"/>
      <c r="G2454" s="184"/>
      <c r="H2454" s="175" t="s">
        <v>6589</v>
      </c>
      <c r="I2454" s="175"/>
      <c r="J2454" s="184"/>
      <c r="K2454" s="175" t="s">
        <v>6590</v>
      </c>
      <c r="L2454" s="175"/>
      <c r="M2454" s="184"/>
      <c r="N2454" s="182" t="s">
        <v>6591</v>
      </c>
      <c r="O2454" s="182"/>
      <c r="P2454" s="184"/>
      <c r="Q2454" s="141" t="s">
        <v>6592</v>
      </c>
      <c r="R2454" s="184"/>
      <c r="S2454" s="173" t="s">
        <v>6593</v>
      </c>
      <c r="T2454" s="173"/>
      <c r="U2454" s="173"/>
      <c r="V2454" s="173"/>
      <c r="W2454" s="184"/>
      <c r="X2454" s="133"/>
      <c r="Y2454" s="133"/>
      <c r="AB2454" s="134" t="s">
        <v>9992</v>
      </c>
      <c r="AC2454" s="146" t="str" cm="1">
        <f t="array" ref="AC2454:AD2454">_xlfn.TEXTSPLIT(H2454,CHAR(10))</f>
        <v>深川市</v>
      </c>
      <c r="AD2454" s="146" t="str">
        <v>深川市立病院訪問看護ステーションみのり</v>
      </c>
      <c r="AE2454" s="146" t="s">
        <v>6740</v>
      </c>
      <c r="AF2454" s="134" t="s">
        <v>9082</v>
      </c>
      <c r="AG2454" s="134" t="str" cm="1">
        <f t="array" ref="AG2454">_xlfn.TEXTJOIN(",",TRUE,_xlfn._xlws.FILTER(市町村コード!$B$2:$B$186,ISNUMBER(SEARCH(市町村コード!$B$2:$B$186,K2454))))</f>
        <v>深川市</v>
      </c>
      <c r="AH2454" s="134" t="s">
        <v>6740</v>
      </c>
      <c r="AI2454" s="134" t="str">
        <f t="shared" si="76"/>
        <v xml:space="preserve">
深川市六条６番１号　深川市立病院４階</v>
      </c>
      <c r="AJ2454" s="134" t="str">
        <f t="shared" si="77"/>
        <v>〒074－0006</v>
      </c>
      <c r="AK2454" s="134" t="s">
        <v>7541</v>
      </c>
      <c r="AO2454" s="142" t="s">
        <v>6592</v>
      </c>
      <c r="AP2454" s="134" t="str" cm="1">
        <f t="array" ref="AP2454:AQ2454">_xlfn.TEXTSPLIT(AO2454,CHAR(10))</f>
        <v>( 訪看34 )第    340 号</v>
      </c>
      <c r="AQ2454" s="134" t="str">
        <v>( 訪看40 )第    349 号</v>
      </c>
      <c r="BM2454" s="134" t="s">
        <v>15738</v>
      </c>
      <c r="BN2454" s="134" t="s">
        <v>15739</v>
      </c>
    </row>
    <row r="2455" spans="1:76" ht="129" customHeight="1" thickBot="1">
      <c r="A2455" s="133"/>
      <c r="B2455" s="184"/>
      <c r="C2455" s="140" t="s">
        <v>6594</v>
      </c>
      <c r="D2455" s="184"/>
      <c r="E2455" s="174" t="s">
        <v>6595</v>
      </c>
      <c r="F2455" s="174"/>
      <c r="G2455" s="184"/>
      <c r="H2455" s="175" t="s">
        <v>6596</v>
      </c>
      <c r="I2455" s="175"/>
      <c r="J2455" s="184"/>
      <c r="K2455" s="175" t="s">
        <v>6597</v>
      </c>
      <c r="L2455" s="175"/>
      <c r="M2455" s="184"/>
      <c r="N2455" s="182" t="s">
        <v>6598</v>
      </c>
      <c r="O2455" s="182"/>
      <c r="P2455" s="184"/>
      <c r="Q2455" s="141" t="s">
        <v>6599</v>
      </c>
      <c r="R2455" s="184"/>
      <c r="S2455" s="173" t="s">
        <v>6600</v>
      </c>
      <c r="T2455" s="173"/>
      <c r="U2455" s="173"/>
      <c r="V2455" s="173"/>
      <c r="W2455" s="184"/>
      <c r="X2455" s="133"/>
      <c r="Y2455" s="133"/>
      <c r="AB2455" s="134" t="s">
        <v>9993</v>
      </c>
      <c r="AC2455" s="146" t="str" cm="1">
        <f t="array" ref="AC2455:AD2455">_xlfn.TEXTSPLIT(H2455,CHAR(10))</f>
        <v>特定非営利活動法人精神医療サポートセンター</v>
      </c>
      <c r="AD2455" s="146" t="str">
        <v>訪問看護ステーションいしずえ深川</v>
      </c>
      <c r="AE2455" s="146" t="s">
        <v>9083</v>
      </c>
      <c r="AF2455" s="134" t="s">
        <v>9084</v>
      </c>
      <c r="AG2455" s="134" t="str" cm="1">
        <f t="array" ref="AG2455">_xlfn.TEXTJOIN(",",TRUE,_xlfn._xlws.FILTER(市町村コード!$B$2:$B$186,ISNUMBER(SEARCH(市町村コード!$B$2:$B$186,K2455))))</f>
        <v>深川市</v>
      </c>
      <c r="AH2455" s="134" t="s">
        <v>6740</v>
      </c>
      <c r="AI2455" s="134" t="str">
        <f t="shared" si="76"/>
        <v xml:space="preserve">
深川市三条１３番２１号</v>
      </c>
      <c r="AJ2455" s="134" t="str">
        <f t="shared" si="77"/>
        <v>〒074－0003</v>
      </c>
      <c r="AK2455" s="134" t="s">
        <v>7542</v>
      </c>
      <c r="AO2455" s="142" t="s">
        <v>6599</v>
      </c>
      <c r="AP2455" s="134" t="str" cm="1">
        <f t="array" ref="AP2455:BA2455">_xlfn.TEXTSPLIT(AO2455,CHAR(10))</f>
        <v>( 訪看10 )第    573 号</v>
      </c>
      <c r="AQ2455" s="134" t="str">
        <v>( 訪看23 )第    851 号</v>
      </c>
      <c r="AR2455" s="134" t="str">
        <v>( 訪看25 )第    923 号</v>
      </c>
      <c r="AS2455" s="134" t="str">
        <v>( 訪看27 )第    279 号</v>
      </c>
      <c r="AT2455" s="134" t="str">
        <v>( 訪看28 )第    180 号</v>
      </c>
      <c r="AU2455" s="134" t="str">
        <v>( 訪看34 )第     53 号</v>
      </c>
      <c r="AV2455" s="134" t="str">
        <v>( 訪看35 )第     76 号</v>
      </c>
      <c r="AW2455" s="134" t="str">
        <v>( 訪看37 )第     43 号</v>
      </c>
      <c r="AX2455" s="134" t="str">
        <v>( 訪ベⅠ１ )第    260 号</v>
      </c>
      <c r="AY2455" s="134" t="str">
        <v>( 訪ベⅠ１注 )第     61 号</v>
      </c>
      <c r="AZ2455" s="134" t="str">
        <v>( 訪看40 )第    595 号</v>
      </c>
      <c r="BA2455" s="134" t="str">
        <v>( 訪看41 )第    275 号</v>
      </c>
      <c r="BM2455" s="134" t="s">
        <v>15740</v>
      </c>
      <c r="BN2455" s="134" t="s">
        <v>15741</v>
      </c>
      <c r="BO2455" s="134" t="s">
        <v>15742</v>
      </c>
      <c r="BP2455" s="134" t="s">
        <v>15743</v>
      </c>
      <c r="BQ2455" s="134" t="s">
        <v>15744</v>
      </c>
      <c r="BR2455" s="134" t="s">
        <v>15745</v>
      </c>
      <c r="BS2455" s="134" t="s">
        <v>15746</v>
      </c>
      <c r="BT2455" s="134" t="s">
        <v>15747</v>
      </c>
      <c r="BU2455" s="134" t="s">
        <v>15748</v>
      </c>
      <c r="BV2455" s="134" t="s">
        <v>15749</v>
      </c>
      <c r="BW2455" s="134" t="s">
        <v>15750</v>
      </c>
      <c r="BX2455" s="134" t="s">
        <v>15751</v>
      </c>
    </row>
    <row r="2456" spans="1:76" ht="45.95" customHeight="1" thickBot="1">
      <c r="A2456" s="133"/>
      <c r="B2456" s="184"/>
      <c r="C2456" s="140" t="s">
        <v>6601</v>
      </c>
      <c r="D2456" s="184"/>
      <c r="E2456" s="174" t="s">
        <v>6602</v>
      </c>
      <c r="F2456" s="174"/>
      <c r="G2456" s="184"/>
      <c r="H2456" s="175" t="s">
        <v>6603</v>
      </c>
      <c r="I2456" s="175"/>
      <c r="J2456" s="184"/>
      <c r="K2456" s="175" t="s">
        <v>6604</v>
      </c>
      <c r="L2456" s="175"/>
      <c r="M2456" s="184"/>
      <c r="N2456" s="182" t="s">
        <v>6605</v>
      </c>
      <c r="O2456" s="182"/>
      <c r="P2456" s="184"/>
      <c r="Q2456" s="141" t="s">
        <v>6606</v>
      </c>
      <c r="R2456" s="184"/>
      <c r="S2456" s="173" t="s">
        <v>6607</v>
      </c>
      <c r="T2456" s="173"/>
      <c r="U2456" s="173"/>
      <c r="V2456" s="173"/>
      <c r="W2456" s="184"/>
      <c r="X2456" s="133"/>
      <c r="Y2456" s="133"/>
      <c r="AB2456" s="134" t="s">
        <v>9994</v>
      </c>
      <c r="AC2456" s="146" t="str" cm="1">
        <f t="array" ref="AC2456:AD2456">_xlfn.TEXTSPLIT(H2456,CHAR(10))</f>
        <v>株式会社みんソラ</v>
      </c>
      <c r="AD2456" s="146" t="str">
        <v>訪問看護ステーションみんソラ</v>
      </c>
      <c r="AE2456" s="146" t="s">
        <v>9085</v>
      </c>
      <c r="AF2456" s="134" t="s">
        <v>9086</v>
      </c>
      <c r="AG2456" s="134" t="str" cm="1">
        <f t="array" ref="AG2456">_xlfn.TEXTJOIN(",",TRUE,_xlfn._xlws.FILTER(市町村コード!$B$2:$B$186,ISNUMBER(SEARCH(市町村コード!$B$2:$B$186,K2456))))</f>
        <v>深川市</v>
      </c>
      <c r="AH2456" s="134" t="s">
        <v>6740</v>
      </c>
      <c r="AI2456" s="134" t="str">
        <f t="shared" si="76"/>
        <v xml:space="preserve">
深川市広里町２－３－２</v>
      </c>
      <c r="AJ2456" s="134" t="str">
        <f t="shared" si="77"/>
        <v>〒074－1271</v>
      </c>
      <c r="AK2456" s="134" t="s">
        <v>7543</v>
      </c>
      <c r="AO2456" s="142" t="s">
        <v>6606</v>
      </c>
      <c r="AP2456" s="134" t="str" cm="1">
        <f t="array" ref="AP2456:AR2456">_xlfn.TEXTSPLIT(AO2456,CHAR(10))</f>
        <v>( 訪看24 )第    883 号</v>
      </c>
      <c r="AQ2456" s="134" t="str">
        <v>( 訪看25 )第    955 号</v>
      </c>
      <c r="AR2456" s="134" t="str">
        <v>( 訪ベⅠ１ )第    493 号</v>
      </c>
      <c r="BM2456" s="134" t="s">
        <v>15752</v>
      </c>
      <c r="BN2456" s="134" t="s">
        <v>15753</v>
      </c>
      <c r="BO2456" s="134" t="s">
        <v>15754</v>
      </c>
    </row>
    <row r="2457" spans="1:76" ht="84" customHeight="1" thickBot="1">
      <c r="A2457" s="133"/>
      <c r="B2457" s="184"/>
      <c r="C2457" s="140" t="s">
        <v>6608</v>
      </c>
      <c r="D2457" s="184"/>
      <c r="E2457" s="174" t="s">
        <v>6609</v>
      </c>
      <c r="F2457" s="174"/>
      <c r="G2457" s="184"/>
      <c r="H2457" s="175" t="s">
        <v>6610</v>
      </c>
      <c r="I2457" s="175"/>
      <c r="J2457" s="184"/>
      <c r="K2457" s="175" t="s">
        <v>6611</v>
      </c>
      <c r="L2457" s="175"/>
      <c r="M2457" s="184"/>
      <c r="N2457" s="182" t="s">
        <v>6612</v>
      </c>
      <c r="O2457" s="182"/>
      <c r="P2457" s="184"/>
      <c r="Q2457" s="141" t="s">
        <v>6613</v>
      </c>
      <c r="R2457" s="184"/>
      <c r="S2457" s="173" t="s">
        <v>6614</v>
      </c>
      <c r="T2457" s="173"/>
      <c r="U2457" s="173"/>
      <c r="V2457" s="173"/>
      <c r="W2457" s="184"/>
      <c r="X2457" s="133"/>
      <c r="Y2457" s="133"/>
      <c r="AB2457" s="134" t="s">
        <v>9995</v>
      </c>
      <c r="AC2457" s="146" t="str" cm="1">
        <f t="array" ref="AC2457:AD2457">_xlfn.TEXTSPLIT(H2457,CHAR(10))</f>
        <v>株式会社ライフデザイン</v>
      </c>
      <c r="AD2457" s="146" t="str">
        <v>サポート２４　深川</v>
      </c>
      <c r="AE2457" s="146" t="s">
        <v>7627</v>
      </c>
      <c r="AF2457" s="134" t="s">
        <v>9087</v>
      </c>
      <c r="AG2457" s="134" t="str" cm="1">
        <f t="array" ref="AG2457">_xlfn.TEXTJOIN(",",TRUE,_xlfn._xlws.FILTER(市町村コード!$B$2:$B$186,ISNUMBER(SEARCH(市町村コード!$B$2:$B$186,K2457))))</f>
        <v>深川市</v>
      </c>
      <c r="AH2457" s="134" t="s">
        <v>6740</v>
      </c>
      <c r="AI2457" s="134" t="str">
        <f t="shared" si="76"/>
        <v xml:space="preserve">
深川市三条８番１８号　２階</v>
      </c>
      <c r="AJ2457" s="134" t="str">
        <f t="shared" si="77"/>
        <v>〒074－0003</v>
      </c>
      <c r="AK2457" s="134" t="s">
        <v>7542</v>
      </c>
      <c r="AO2457" s="142" t="s">
        <v>6613</v>
      </c>
      <c r="AP2457" s="134" t="str" cm="1">
        <f t="array" ref="AP2457:AV2457">_xlfn.TEXTSPLIT(AO2457,CHAR(10))</f>
        <v>( 訪看10 )第    595 号</v>
      </c>
      <c r="AQ2457" s="134" t="str">
        <v>( 訪看24 )第    739 号</v>
      </c>
      <c r="AR2457" s="134" t="str">
        <v>( 訪看25 )第    812 号</v>
      </c>
      <c r="AS2457" s="134" t="str">
        <v>( 訪看27 )第    294 号</v>
      </c>
      <c r="AT2457" s="134" t="str">
        <v>( 訪ベⅠ１ )第    261 号</v>
      </c>
      <c r="AU2457" s="134" t="str">
        <v>( 訪ベⅠ１注 )第     89 号</v>
      </c>
      <c r="AV2457" s="134" t="str">
        <v>( 訪看41 )第    103 号</v>
      </c>
      <c r="BM2457" s="134" t="s">
        <v>15755</v>
      </c>
      <c r="BN2457" s="134" t="s">
        <v>15756</v>
      </c>
      <c r="BO2457" s="134" t="s">
        <v>15757</v>
      </c>
      <c r="BP2457" s="134" t="s">
        <v>15758</v>
      </c>
      <c r="BQ2457" s="134" t="s">
        <v>15759</v>
      </c>
      <c r="BR2457" s="134" t="s">
        <v>15760</v>
      </c>
      <c r="BS2457" s="134" t="s">
        <v>15761</v>
      </c>
    </row>
    <row r="2458" spans="1:76" ht="93" customHeight="1" thickBot="1">
      <c r="A2458" s="133"/>
      <c r="B2458" s="184"/>
      <c r="C2458" s="140" t="s">
        <v>6615</v>
      </c>
      <c r="D2458" s="184"/>
      <c r="E2458" s="174" t="s">
        <v>6616</v>
      </c>
      <c r="F2458" s="174"/>
      <c r="G2458" s="184"/>
      <c r="H2458" s="175" t="s">
        <v>6617</v>
      </c>
      <c r="I2458" s="175"/>
      <c r="J2458" s="184"/>
      <c r="K2458" s="175" t="s">
        <v>6618</v>
      </c>
      <c r="L2458" s="175"/>
      <c r="M2458" s="184"/>
      <c r="N2458" s="182" t="s">
        <v>6619</v>
      </c>
      <c r="O2458" s="182"/>
      <c r="P2458" s="184"/>
      <c r="Q2458" s="141" t="s">
        <v>6620</v>
      </c>
      <c r="R2458" s="184"/>
      <c r="S2458" s="173" t="s">
        <v>1815</v>
      </c>
      <c r="T2458" s="173"/>
      <c r="U2458" s="173"/>
      <c r="V2458" s="173"/>
      <c r="W2458" s="184"/>
      <c r="X2458" s="133"/>
      <c r="Y2458" s="133"/>
      <c r="AB2458" s="134" t="s">
        <v>9996</v>
      </c>
      <c r="AC2458" s="146" t="str" cm="1">
        <f t="array" ref="AC2458:AD2458">_xlfn.TEXTSPLIT(H2458,CHAR(10))</f>
        <v>一般社団法人　北海道総合在宅ケア事業団</v>
      </c>
      <c r="AD2458" s="146" t="str">
        <v>一般社団法人北海道総合在宅ケア事業団滝川地域訪問看護ステーション</v>
      </c>
      <c r="AE2458" s="146" t="s">
        <v>7562</v>
      </c>
      <c r="AF2458" s="134" t="s">
        <v>9088</v>
      </c>
      <c r="AG2458" s="134" t="str" cm="1">
        <f t="array" ref="AG2458">_xlfn.TEXTJOIN(",",TRUE,_xlfn._xlws.FILTER(市町村コード!$B$2:$B$186,ISNUMBER(SEARCH(市町村コード!$B$2:$B$186,K2458))))</f>
        <v>滝川市</v>
      </c>
      <c r="AH2458" s="134" t="s">
        <v>6737</v>
      </c>
      <c r="AI2458" s="134" t="str">
        <f t="shared" si="76"/>
        <v xml:space="preserve">
滝川市明神町１丁目３－１　ＮＴＴ東日本滝川ビル２階</v>
      </c>
      <c r="AJ2458" s="134" t="str">
        <f t="shared" si="77"/>
        <v>〒073－0032</v>
      </c>
      <c r="AK2458" s="134" t="s">
        <v>7544</v>
      </c>
      <c r="AO2458" s="142" t="s">
        <v>6620</v>
      </c>
      <c r="AP2458" s="134" t="str" cm="1">
        <f t="array" ref="AP2458:AW2458">_xlfn.TEXTSPLIT(AO2458,CHAR(10))</f>
        <v>( 訪看10 )第    108 号</v>
      </c>
      <c r="AQ2458" s="134" t="str">
        <v>( 訪看23 )第    424 号</v>
      </c>
      <c r="AR2458" s="134" t="str">
        <v>( 訪看25 )第     39 号</v>
      </c>
      <c r="AS2458" s="134" t="str">
        <v>( 訪看27 )第    140 号</v>
      </c>
      <c r="AT2458" s="134" t="str">
        <v>( 訪看34 )第    207 号</v>
      </c>
      <c r="AU2458" s="134" t="str">
        <v>( 訪ベⅠ１ )第    262 号</v>
      </c>
      <c r="AV2458" s="134" t="str">
        <v>( 訪ベⅠ１注 )第    216 号</v>
      </c>
      <c r="AW2458" s="134" t="str">
        <v>( 訪看40 )第    348 号</v>
      </c>
      <c r="BM2458" s="134" t="s">
        <v>15762</v>
      </c>
      <c r="BN2458" s="134" t="s">
        <v>15763</v>
      </c>
      <c r="BO2458" s="134" t="s">
        <v>15248</v>
      </c>
      <c r="BP2458" s="134" t="s">
        <v>15764</v>
      </c>
      <c r="BQ2458" s="134" t="s">
        <v>15765</v>
      </c>
      <c r="BR2458" s="134" t="s">
        <v>15766</v>
      </c>
      <c r="BS2458" s="134" t="s">
        <v>15767</v>
      </c>
      <c r="BT2458" s="134" t="s">
        <v>15768</v>
      </c>
    </row>
    <row r="2459" spans="1:76" ht="57" customHeight="1" thickBot="1">
      <c r="A2459" s="133"/>
      <c r="B2459" s="184"/>
      <c r="C2459" s="140" t="s">
        <v>6621</v>
      </c>
      <c r="D2459" s="184"/>
      <c r="E2459" s="174" t="s">
        <v>6622</v>
      </c>
      <c r="F2459" s="174"/>
      <c r="G2459" s="184"/>
      <c r="H2459" s="175" t="s">
        <v>6623</v>
      </c>
      <c r="I2459" s="175"/>
      <c r="J2459" s="184"/>
      <c r="K2459" s="175" t="s">
        <v>6624</v>
      </c>
      <c r="L2459" s="175"/>
      <c r="M2459" s="184"/>
      <c r="N2459" s="182" t="s">
        <v>6625</v>
      </c>
      <c r="O2459" s="182"/>
      <c r="P2459" s="184"/>
      <c r="Q2459" s="141" t="s">
        <v>6626</v>
      </c>
      <c r="R2459" s="184"/>
      <c r="S2459" s="173" t="s">
        <v>6627</v>
      </c>
      <c r="T2459" s="173"/>
      <c r="U2459" s="173"/>
      <c r="V2459" s="173"/>
      <c r="W2459" s="184"/>
      <c r="X2459" s="133"/>
      <c r="Y2459" s="133"/>
      <c r="AB2459" s="134" t="s">
        <v>9997</v>
      </c>
      <c r="AC2459" s="146" t="str" cm="1">
        <f t="array" ref="AC2459:AD2459">_xlfn.TEXTSPLIT(H2459,CHAR(10))</f>
        <v>医療法人翔陽会　滝川脳神経外科病院</v>
      </c>
      <c r="AD2459" s="146" t="str">
        <v>医療法人翔陽会　訪問看護ステーションこうよう</v>
      </c>
      <c r="AE2459" s="146" t="s">
        <v>9089</v>
      </c>
      <c r="AF2459" s="134" t="s">
        <v>9090</v>
      </c>
      <c r="AG2459" s="134" t="str" cm="1">
        <f t="array" ref="AG2459">_xlfn.TEXTJOIN(",",TRUE,_xlfn._xlws.FILTER(市町村コード!$B$2:$B$186,ISNUMBER(SEARCH(市町村コード!$B$2:$B$186,K2459))))</f>
        <v>滝川市</v>
      </c>
      <c r="AH2459" s="134" t="s">
        <v>6737</v>
      </c>
      <c r="AI2459" s="134" t="str">
        <f t="shared" si="76"/>
        <v xml:space="preserve">
滝川市西町１丁目３番１３号</v>
      </c>
      <c r="AJ2459" s="134" t="str">
        <f t="shared" si="77"/>
        <v>〒073－0044</v>
      </c>
      <c r="AK2459" s="134" t="s">
        <v>7545</v>
      </c>
      <c r="AO2459" s="142" t="s">
        <v>6626</v>
      </c>
      <c r="AP2459" s="134" t="str" cm="1">
        <f t="array" ref="AP2459:AS2459">_xlfn.TEXTSPLIT(AO2459,CHAR(10))</f>
        <v>( 訪看10 )第    109 号</v>
      </c>
      <c r="AQ2459" s="134" t="str">
        <v>( 訪ベⅠ１ )第    263 号</v>
      </c>
      <c r="AR2459" s="134" t="str">
        <v>( 訪ベⅠ１注 )第    113 号</v>
      </c>
      <c r="AS2459" s="134" t="str">
        <v>( 訪看40 )第    117 号</v>
      </c>
      <c r="BM2459" s="134" t="s">
        <v>15769</v>
      </c>
      <c r="BN2459" s="134" t="s">
        <v>15770</v>
      </c>
      <c r="BO2459" s="134" t="s">
        <v>15771</v>
      </c>
      <c r="BP2459" s="134" t="s">
        <v>15772</v>
      </c>
    </row>
    <row r="2460" spans="1:76" ht="15" customHeight="1" thickBot="1">
      <c r="A2460" s="133"/>
      <c r="B2460" s="184"/>
      <c r="C2460" s="133"/>
      <c r="D2460" s="184"/>
      <c r="E2460" s="133"/>
      <c r="F2460" s="133"/>
      <c r="G2460" s="184"/>
      <c r="H2460" s="133"/>
      <c r="I2460" s="133"/>
      <c r="J2460" s="184"/>
      <c r="K2460" s="133"/>
      <c r="L2460" s="133"/>
      <c r="M2460" s="184"/>
      <c r="N2460" s="133"/>
      <c r="O2460" s="133"/>
      <c r="P2460" s="184"/>
      <c r="Q2460" s="133"/>
      <c r="R2460" s="184"/>
      <c r="S2460" s="133"/>
      <c r="T2460" s="133"/>
      <c r="U2460" s="133"/>
      <c r="V2460" s="133"/>
      <c r="W2460" s="184"/>
      <c r="X2460" s="133"/>
      <c r="Y2460" s="133"/>
      <c r="AB2460" s="134" t="s">
        <v>6911</v>
      </c>
      <c r="AC2460" s="146" t="e" cm="1">
        <f t="array" ref="AC2460">_xlfn.TEXTSPLIT(H2460,CHAR(10))</f>
        <v>#VALUE!</v>
      </c>
      <c r="AD2460" s="146"/>
      <c r="AE2460" s="146" t="e">
        <v>#VALUE!</v>
      </c>
      <c r="AG2460" s="134" t="e" cm="1" vm="1">
        <f t="array" ref="AG2460">_xlfn.TEXTJOIN(",",TRUE,_xlfn._xlws.FILTER(市町村コード!$B$2:$B$186,ISNUMBER(SEARCH(市町村コード!$B$2:$B$186,K2460))))</f>
        <v>#VALUE!</v>
      </c>
      <c r="AH2460" s="134" t="e" vm="1">
        <v>#VALUE!</v>
      </c>
      <c r="AI2460" s="134" t="str">
        <f t="shared" si="76"/>
        <v/>
      </c>
      <c r="AJ2460" s="134" t="str">
        <f t="shared" si="77"/>
        <v/>
      </c>
      <c r="AK2460" s="134" t="s">
        <v>6911</v>
      </c>
      <c r="AO2460" s="133"/>
      <c r="AP2460" s="134" t="e" cm="1">
        <f t="array" ref="AP2460">_xlfn.TEXTSPLIT(AO2460,CHAR(10))</f>
        <v>#VALUE!</v>
      </c>
      <c r="BM2460" s="134" t="e">
        <v>#VALUE!</v>
      </c>
    </row>
    <row r="2461" spans="1:76" ht="0.95" customHeight="1">
      <c r="A2461" s="133"/>
      <c r="B2461" s="183"/>
      <c r="C2461" s="183"/>
      <c r="D2461" s="183"/>
      <c r="E2461" s="183"/>
      <c r="F2461" s="183"/>
      <c r="G2461" s="183"/>
      <c r="H2461" s="183"/>
      <c r="I2461" s="183"/>
      <c r="J2461" s="183"/>
      <c r="K2461" s="183"/>
      <c r="L2461" s="183"/>
      <c r="M2461" s="183"/>
      <c r="N2461" s="183"/>
      <c r="O2461" s="183"/>
      <c r="P2461" s="183"/>
      <c r="Q2461" s="183"/>
      <c r="R2461" s="183"/>
      <c r="S2461" s="183"/>
      <c r="T2461" s="183"/>
      <c r="U2461" s="183"/>
      <c r="V2461" s="183"/>
      <c r="W2461" s="133"/>
      <c r="X2461" s="133"/>
      <c r="Y2461" s="133"/>
      <c r="AB2461" s="134" t="s">
        <v>6911</v>
      </c>
      <c r="AC2461" s="146" t="e" cm="1">
        <f t="array" ref="AC2461">_xlfn.TEXTSPLIT(H2461,CHAR(10))</f>
        <v>#VALUE!</v>
      </c>
      <c r="AD2461" s="146"/>
      <c r="AE2461" s="146" t="e">
        <v>#VALUE!</v>
      </c>
      <c r="AG2461" s="134" t="e" cm="1" vm="1">
        <f t="array" ref="AG2461">_xlfn.TEXTJOIN(",",TRUE,_xlfn._xlws.FILTER(市町村コード!$B$2:$B$186,ISNUMBER(SEARCH(市町村コード!$B$2:$B$186,K2461))))</f>
        <v>#VALUE!</v>
      </c>
      <c r="AH2461" s="134" t="e" vm="1">
        <v>#VALUE!</v>
      </c>
      <c r="AI2461" s="134" t="str">
        <f t="shared" si="76"/>
        <v/>
      </c>
      <c r="AJ2461" s="134" t="str">
        <f t="shared" si="77"/>
        <v/>
      </c>
      <c r="AK2461" s="134" t="s">
        <v>6911</v>
      </c>
      <c r="AP2461" s="134" t="e" cm="1">
        <f t="array" ref="AP2461">_xlfn.TEXTSPLIT(AO2461,CHAR(10))</f>
        <v>#VALUE!</v>
      </c>
      <c r="BM2461" s="134" t="e">
        <v>#VALUE!</v>
      </c>
    </row>
    <row r="2462" spans="1:76" ht="60" customHeight="1">
      <c r="A2462" s="133"/>
      <c r="B2462" s="133"/>
      <c r="C2462" s="133"/>
      <c r="D2462" s="133"/>
      <c r="E2462" s="133"/>
      <c r="F2462" s="133"/>
      <c r="G2462" s="133"/>
      <c r="H2462" s="133"/>
      <c r="I2462" s="133"/>
      <c r="J2462" s="133"/>
      <c r="K2462" s="133"/>
      <c r="L2462" s="133"/>
      <c r="M2462" s="133"/>
      <c r="N2462" s="133"/>
      <c r="O2462" s="133"/>
      <c r="P2462" s="133"/>
      <c r="Q2462" s="133"/>
      <c r="R2462" s="133"/>
      <c r="S2462" s="133"/>
      <c r="T2462" s="133"/>
      <c r="U2462" s="133"/>
      <c r="V2462" s="133"/>
      <c r="W2462" s="133"/>
      <c r="X2462" s="133"/>
      <c r="Y2462" s="133"/>
      <c r="AB2462" s="134" t="s">
        <v>6911</v>
      </c>
      <c r="AC2462" s="146" t="e" cm="1">
        <f t="array" ref="AC2462">_xlfn.TEXTSPLIT(H2462,CHAR(10))</f>
        <v>#VALUE!</v>
      </c>
      <c r="AD2462" s="146"/>
      <c r="AE2462" s="146" t="e">
        <v>#VALUE!</v>
      </c>
      <c r="AG2462" s="134" t="e" cm="1" vm="1">
        <f t="array" ref="AG2462">_xlfn.TEXTJOIN(",",TRUE,_xlfn._xlws.FILTER(市町村コード!$B$2:$B$186,ISNUMBER(SEARCH(市町村コード!$B$2:$B$186,K2462))))</f>
        <v>#VALUE!</v>
      </c>
      <c r="AH2462" s="134" t="e" vm="1">
        <v>#VALUE!</v>
      </c>
      <c r="AI2462" s="134" t="str">
        <f t="shared" si="76"/>
        <v/>
      </c>
      <c r="AJ2462" s="134" t="str">
        <f t="shared" si="77"/>
        <v/>
      </c>
      <c r="AK2462" s="134" t="s">
        <v>6911</v>
      </c>
      <c r="AO2462" s="133"/>
      <c r="AP2462" s="134" t="e" cm="1">
        <f t="array" ref="AP2462">_xlfn.TEXTSPLIT(AO2462,CHAR(10))</f>
        <v>#VALUE!</v>
      </c>
      <c r="BM2462" s="134" t="e">
        <v>#VALUE!</v>
      </c>
    </row>
    <row r="2463" spans="1:76" ht="12" customHeight="1">
      <c r="A2463" s="133"/>
      <c r="B2463" s="133"/>
      <c r="C2463" s="133"/>
      <c r="D2463" s="133"/>
      <c r="E2463" s="133"/>
      <c r="F2463" s="133"/>
      <c r="G2463" s="133"/>
      <c r="H2463" s="133"/>
      <c r="I2463" s="133"/>
      <c r="J2463" s="133"/>
      <c r="K2463" s="133"/>
      <c r="L2463" s="133"/>
      <c r="M2463" s="133"/>
      <c r="N2463" s="133"/>
      <c r="O2463" s="133"/>
      <c r="P2463" s="133"/>
      <c r="Q2463" s="133"/>
      <c r="R2463" s="133"/>
      <c r="S2463" s="133"/>
      <c r="T2463" s="133"/>
      <c r="U2463" s="133"/>
      <c r="V2463" s="133"/>
      <c r="W2463" s="133"/>
      <c r="X2463" s="133"/>
      <c r="Y2463" s="133"/>
      <c r="AB2463" s="134" t="s">
        <v>6911</v>
      </c>
      <c r="AC2463" s="146" t="e" cm="1">
        <f t="array" ref="AC2463">_xlfn.TEXTSPLIT(H2463,CHAR(10))</f>
        <v>#VALUE!</v>
      </c>
      <c r="AD2463" s="146"/>
      <c r="AE2463" s="146" t="e">
        <v>#VALUE!</v>
      </c>
      <c r="AG2463" s="134" t="e" cm="1" vm="1">
        <f t="array" ref="AG2463">_xlfn.TEXTJOIN(",",TRUE,_xlfn._xlws.FILTER(市町村コード!$B$2:$B$186,ISNUMBER(SEARCH(市町村コード!$B$2:$B$186,K2463))))</f>
        <v>#VALUE!</v>
      </c>
      <c r="AH2463" s="134" t="e" vm="1">
        <v>#VALUE!</v>
      </c>
      <c r="AI2463" s="134" t="str">
        <f t="shared" si="76"/>
        <v/>
      </c>
      <c r="AJ2463" s="134" t="str">
        <f t="shared" si="77"/>
        <v/>
      </c>
      <c r="AK2463" s="134" t="s">
        <v>6911</v>
      </c>
      <c r="AO2463" s="133"/>
      <c r="AP2463" s="134" t="e" cm="1">
        <f t="array" ref="AP2463">_xlfn.TEXTSPLIT(AO2463,CHAR(10))</f>
        <v>#VALUE!</v>
      </c>
      <c r="BM2463" s="134" t="e">
        <v>#VALUE!</v>
      </c>
    </row>
    <row r="2464" spans="1:76" ht="8.1" customHeight="1">
      <c r="A2464" s="133"/>
      <c r="B2464" s="133"/>
      <c r="C2464" s="133"/>
      <c r="D2464" s="133"/>
      <c r="E2464" s="133"/>
      <c r="F2464" s="133"/>
      <c r="G2464" s="133"/>
      <c r="H2464" s="133"/>
      <c r="I2464" s="178" t="s">
        <v>476</v>
      </c>
      <c r="J2464" s="178"/>
      <c r="K2464" s="178"/>
      <c r="L2464" s="133"/>
      <c r="M2464" s="133"/>
      <c r="N2464" s="133"/>
      <c r="O2464" s="133"/>
      <c r="P2464" s="133"/>
      <c r="Q2464" s="133"/>
      <c r="R2464" s="133"/>
      <c r="S2464" s="133"/>
      <c r="T2464" s="133"/>
      <c r="U2464" s="133"/>
      <c r="V2464" s="133"/>
      <c r="W2464" s="133"/>
      <c r="X2464" s="133"/>
      <c r="Y2464" s="133"/>
      <c r="AB2464" s="134" t="s">
        <v>6911</v>
      </c>
      <c r="AC2464" s="146" t="e" cm="1">
        <f t="array" ref="AC2464">_xlfn.TEXTSPLIT(H2464,CHAR(10))</f>
        <v>#VALUE!</v>
      </c>
      <c r="AD2464" s="146"/>
      <c r="AE2464" s="146" t="e">
        <v>#VALUE!</v>
      </c>
      <c r="AG2464" s="134" t="e" cm="1" vm="1">
        <f t="array" ref="AG2464">_xlfn.TEXTJOIN(",",TRUE,_xlfn._xlws.FILTER(市町村コード!$B$2:$B$186,ISNUMBER(SEARCH(市町村コード!$B$2:$B$186,K2464))))</f>
        <v>#VALUE!</v>
      </c>
      <c r="AH2464" s="134" t="e" vm="1">
        <v>#VALUE!</v>
      </c>
      <c r="AI2464" s="134" t="str">
        <f t="shared" si="76"/>
        <v/>
      </c>
      <c r="AJ2464" s="134" t="str">
        <f t="shared" si="77"/>
        <v/>
      </c>
      <c r="AK2464" s="134" t="s">
        <v>6911</v>
      </c>
      <c r="AO2464" s="133"/>
      <c r="AP2464" s="134" t="e" cm="1">
        <f t="array" ref="AP2464">_xlfn.TEXTSPLIT(AO2464,CHAR(10))</f>
        <v>#VALUE!</v>
      </c>
      <c r="BM2464" s="134" t="e">
        <v>#VALUE!</v>
      </c>
    </row>
    <row r="2465" spans="1:74" ht="12" customHeight="1">
      <c r="A2465" s="133"/>
      <c r="B2465" s="179"/>
      <c r="C2465" s="179"/>
      <c r="D2465" s="179"/>
      <c r="E2465" s="179"/>
      <c r="F2465" s="133"/>
      <c r="G2465" s="133"/>
      <c r="H2465" s="133"/>
      <c r="I2465" s="178"/>
      <c r="J2465" s="178"/>
      <c r="K2465" s="178"/>
      <c r="L2465" s="133"/>
      <c r="M2465" s="133"/>
      <c r="N2465" s="133"/>
      <c r="O2465" s="133"/>
      <c r="P2465" s="133"/>
      <c r="Q2465" s="133"/>
      <c r="R2465" s="133"/>
      <c r="S2465" s="133"/>
      <c r="T2465" s="133"/>
      <c r="U2465" s="133"/>
      <c r="V2465" s="133"/>
      <c r="W2465" s="133"/>
      <c r="X2465" s="133"/>
      <c r="Y2465" s="133"/>
      <c r="AB2465" s="134" t="s">
        <v>6911</v>
      </c>
      <c r="AC2465" s="146" t="e" cm="1">
        <f t="array" ref="AC2465">_xlfn.TEXTSPLIT(H2465,CHAR(10))</f>
        <v>#VALUE!</v>
      </c>
      <c r="AD2465" s="146"/>
      <c r="AE2465" s="146" t="e">
        <v>#VALUE!</v>
      </c>
      <c r="AG2465" s="134" t="e" cm="1" vm="1">
        <f t="array" ref="AG2465">_xlfn.TEXTJOIN(",",TRUE,_xlfn._xlws.FILTER(市町村コード!$B$2:$B$186,ISNUMBER(SEARCH(市町村コード!$B$2:$B$186,K2465))))</f>
        <v>#VALUE!</v>
      </c>
      <c r="AH2465" s="134" t="e" vm="1">
        <v>#VALUE!</v>
      </c>
      <c r="AI2465" s="134" t="str">
        <f t="shared" si="76"/>
        <v/>
      </c>
      <c r="AJ2465" s="134" t="str">
        <f t="shared" si="77"/>
        <v/>
      </c>
      <c r="AK2465" s="134" t="s">
        <v>6911</v>
      </c>
      <c r="AO2465" s="133"/>
      <c r="AP2465" s="134" t="e" cm="1">
        <f t="array" ref="AP2465">_xlfn.TEXTSPLIT(AO2465,CHAR(10))</f>
        <v>#VALUE!</v>
      </c>
      <c r="BM2465" s="134" t="e">
        <v>#VALUE!</v>
      </c>
    </row>
    <row r="2466" spans="1:74" ht="14.1" customHeight="1">
      <c r="A2466" s="133"/>
      <c r="B2466" s="133"/>
      <c r="C2466" s="180" t="s">
        <v>477</v>
      </c>
      <c r="D2466" s="180"/>
      <c r="E2466" s="180"/>
      <c r="F2466" s="180"/>
      <c r="G2466" s="180"/>
      <c r="H2466" s="180"/>
      <c r="I2466" s="180"/>
      <c r="J2466" s="180"/>
      <c r="K2466" s="180"/>
      <c r="L2466" s="133"/>
      <c r="M2466" s="133"/>
      <c r="N2466" s="133"/>
      <c r="O2466" s="181" t="s">
        <v>478</v>
      </c>
      <c r="P2466" s="181"/>
      <c r="Q2466" s="181"/>
      <c r="R2466" s="181"/>
      <c r="S2466" s="181"/>
      <c r="T2466" s="135" t="s">
        <v>1579</v>
      </c>
      <c r="U2466" s="136" t="s">
        <v>480</v>
      </c>
      <c r="V2466" s="133"/>
      <c r="W2466" s="133"/>
      <c r="X2466" s="133"/>
      <c r="Y2466" s="133"/>
      <c r="AB2466" s="134" t="s">
        <v>6911</v>
      </c>
      <c r="AC2466" s="146" t="e" cm="1">
        <f t="array" ref="AC2466">_xlfn.TEXTSPLIT(H2466,CHAR(10))</f>
        <v>#VALUE!</v>
      </c>
      <c r="AD2466" s="146"/>
      <c r="AE2466" s="146" t="e">
        <v>#VALUE!</v>
      </c>
      <c r="AG2466" s="134" t="e" cm="1" vm="1">
        <f t="array" ref="AG2466">_xlfn.TEXTJOIN(",",TRUE,_xlfn._xlws.FILTER(市町村コード!$B$2:$B$186,ISNUMBER(SEARCH(市町村コード!$B$2:$B$186,K2466))))</f>
        <v>#VALUE!</v>
      </c>
      <c r="AH2466" s="134" t="e" vm="1">
        <v>#VALUE!</v>
      </c>
      <c r="AI2466" s="134" t="str">
        <f t="shared" si="76"/>
        <v/>
      </c>
      <c r="AJ2466" s="134" t="str">
        <f t="shared" si="77"/>
        <v/>
      </c>
      <c r="AK2466" s="134" t="s">
        <v>6911</v>
      </c>
      <c r="AP2466" s="134" t="e" cm="1">
        <f t="array" ref="AP2466">_xlfn.TEXTSPLIT(AO2466,CHAR(10))</f>
        <v>#VALUE!</v>
      </c>
      <c r="BM2466" s="134" t="e">
        <v>#VALUE!</v>
      </c>
    </row>
    <row r="2467" spans="1:74" ht="0.95" customHeight="1" thickBot="1">
      <c r="A2467" s="133"/>
      <c r="B2467" s="133"/>
      <c r="C2467" s="133"/>
      <c r="D2467" s="133"/>
      <c r="E2467" s="133"/>
      <c r="F2467" s="133"/>
      <c r="G2467" s="133"/>
      <c r="H2467" s="133"/>
      <c r="I2467" s="133"/>
      <c r="J2467" s="133"/>
      <c r="K2467" s="133"/>
      <c r="L2467" s="133"/>
      <c r="M2467" s="133"/>
      <c r="N2467" s="133"/>
      <c r="O2467" s="133"/>
      <c r="P2467" s="133"/>
      <c r="Q2467" s="133"/>
      <c r="R2467" s="133"/>
      <c r="S2467" s="133"/>
      <c r="T2467" s="133"/>
      <c r="U2467" s="133"/>
      <c r="V2467" s="133"/>
      <c r="W2467" s="133"/>
      <c r="X2467" s="133"/>
      <c r="Y2467" s="133"/>
      <c r="AB2467" s="134" t="s">
        <v>6911</v>
      </c>
      <c r="AC2467" s="146" t="e" cm="1">
        <f t="array" ref="AC2467">_xlfn.TEXTSPLIT(H2467,CHAR(10))</f>
        <v>#VALUE!</v>
      </c>
      <c r="AD2467" s="146"/>
      <c r="AE2467" s="146" t="e">
        <v>#VALUE!</v>
      </c>
      <c r="AG2467" s="134" t="e" cm="1" vm="1">
        <f t="array" ref="AG2467">_xlfn.TEXTJOIN(",",TRUE,_xlfn._xlws.FILTER(市町村コード!$B$2:$B$186,ISNUMBER(SEARCH(市町村コード!$B$2:$B$186,K2467))))</f>
        <v>#VALUE!</v>
      </c>
      <c r="AH2467" s="134" t="e" vm="1">
        <v>#VALUE!</v>
      </c>
      <c r="AI2467" s="134" t="str">
        <f t="shared" si="76"/>
        <v/>
      </c>
      <c r="AJ2467" s="134" t="str">
        <f t="shared" si="77"/>
        <v/>
      </c>
      <c r="AK2467" s="134" t="s">
        <v>6911</v>
      </c>
      <c r="AO2467" s="133"/>
      <c r="AP2467" s="134" t="e" cm="1">
        <f t="array" ref="AP2467">_xlfn.TEXTSPLIT(AO2467,CHAR(10))</f>
        <v>#VALUE!</v>
      </c>
      <c r="BM2467" s="134" t="e">
        <v>#VALUE!</v>
      </c>
    </row>
    <row r="2468" spans="1:74" ht="0.95" customHeight="1">
      <c r="A2468" s="133"/>
      <c r="B2468" s="176"/>
      <c r="C2468" s="176"/>
      <c r="D2468" s="176"/>
      <c r="E2468" s="176"/>
      <c r="F2468" s="176"/>
      <c r="G2468" s="176"/>
      <c r="H2468" s="176"/>
      <c r="I2468" s="176"/>
      <c r="J2468" s="176"/>
      <c r="K2468" s="176"/>
      <c r="L2468" s="176"/>
      <c r="M2468" s="176"/>
      <c r="N2468" s="176"/>
      <c r="O2468" s="176"/>
      <c r="P2468" s="176"/>
      <c r="Q2468" s="176"/>
      <c r="R2468" s="176"/>
      <c r="S2468" s="176"/>
      <c r="T2468" s="176"/>
      <c r="U2468" s="176"/>
      <c r="V2468" s="176"/>
      <c r="W2468" s="176"/>
      <c r="X2468" s="133"/>
      <c r="Y2468" s="133"/>
      <c r="AB2468" s="134" t="s">
        <v>6911</v>
      </c>
      <c r="AC2468" s="146" t="e" cm="1">
        <f t="array" ref="AC2468">_xlfn.TEXTSPLIT(H2468,CHAR(10))</f>
        <v>#VALUE!</v>
      </c>
      <c r="AD2468" s="146"/>
      <c r="AE2468" s="146" t="e">
        <v>#VALUE!</v>
      </c>
      <c r="AG2468" s="134" t="e" cm="1" vm="1">
        <f t="array" ref="AG2468">_xlfn.TEXTJOIN(",",TRUE,_xlfn._xlws.FILTER(市町村コード!$B$2:$B$186,ISNUMBER(SEARCH(市町村コード!$B$2:$B$186,K2468))))</f>
        <v>#VALUE!</v>
      </c>
      <c r="AH2468" s="134" t="e" vm="1">
        <v>#VALUE!</v>
      </c>
      <c r="AI2468" s="134" t="str">
        <f t="shared" si="76"/>
        <v/>
      </c>
      <c r="AJ2468" s="134" t="str">
        <f t="shared" si="77"/>
        <v/>
      </c>
      <c r="AK2468" s="134" t="s">
        <v>6911</v>
      </c>
      <c r="AP2468" s="134" t="e" cm="1">
        <f t="array" ref="AP2468">_xlfn.TEXTSPLIT(AO2468,CHAR(10))</f>
        <v>#VALUE!</v>
      </c>
      <c r="BM2468" s="134" t="e">
        <v>#VALUE!</v>
      </c>
    </row>
    <row r="2469" spans="1:74" ht="15.95" customHeight="1" thickBot="1">
      <c r="A2469" s="133"/>
      <c r="B2469" s="137"/>
      <c r="C2469" s="138" t="s">
        <v>481</v>
      </c>
      <c r="D2469" s="137"/>
      <c r="E2469" s="177" t="s">
        <v>482</v>
      </c>
      <c r="F2469" s="177"/>
      <c r="G2469" s="137"/>
      <c r="H2469" s="177" t="s">
        <v>483</v>
      </c>
      <c r="I2469" s="177"/>
      <c r="J2469" s="137"/>
      <c r="K2469" s="177" t="s">
        <v>484</v>
      </c>
      <c r="L2469" s="177"/>
      <c r="M2469" s="137"/>
      <c r="N2469" s="177" t="s">
        <v>485</v>
      </c>
      <c r="O2469" s="177"/>
      <c r="P2469" s="137"/>
      <c r="Q2469" s="139" t="s">
        <v>486</v>
      </c>
      <c r="R2469" s="137"/>
      <c r="S2469" s="177" t="s">
        <v>487</v>
      </c>
      <c r="T2469" s="177"/>
      <c r="U2469" s="177"/>
      <c r="V2469" s="177"/>
      <c r="W2469" s="137"/>
      <c r="X2469" s="133"/>
      <c r="Y2469" s="133"/>
      <c r="AB2469" s="134" t="s">
        <v>482</v>
      </c>
      <c r="AC2469" s="146" t="str" cm="1">
        <f t="array" ref="AC2469">_xlfn.TEXTSPLIT(H2469,CHAR(10))</f>
        <v>事業者名/事業所名</v>
      </c>
      <c r="AD2469" s="146"/>
      <c r="AE2469" s="146" t="s">
        <v>483</v>
      </c>
      <c r="AG2469" s="134" t="e" cm="1" vm="1">
        <f t="array" ref="AG2469">_xlfn.TEXTJOIN(",",TRUE,_xlfn._xlws.FILTER(市町村コード!$B$2:$B$186,ISNUMBER(SEARCH(市町村コード!$B$2:$B$186,K2469))))</f>
        <v>#VALUE!</v>
      </c>
      <c r="AH2469" s="134" t="e" vm="1">
        <v>#VALUE!</v>
      </c>
      <c r="AI2469" s="134" t="str">
        <f t="shared" si="76"/>
        <v/>
      </c>
      <c r="AJ2469" s="134" t="str">
        <f t="shared" si="77"/>
        <v>事業所所在地</v>
      </c>
      <c r="AK2469" s="134" t="s">
        <v>484</v>
      </c>
      <c r="AO2469" s="139" t="s">
        <v>486</v>
      </c>
      <c r="AP2469" s="134" t="str" cm="1">
        <f t="array" ref="AP2469">_xlfn.TEXTSPLIT(AO2469,CHAR(10))</f>
        <v>受理番号</v>
      </c>
      <c r="BM2469" s="134" t="s">
        <v>486</v>
      </c>
    </row>
    <row r="2470" spans="1:74" ht="75" customHeight="1" thickBot="1">
      <c r="A2470" s="133"/>
      <c r="B2470" s="184"/>
      <c r="C2470" s="140" t="s">
        <v>6628</v>
      </c>
      <c r="D2470" s="184"/>
      <c r="E2470" s="174" t="s">
        <v>6629</v>
      </c>
      <c r="F2470" s="174"/>
      <c r="G2470" s="184"/>
      <c r="H2470" s="175" t="s">
        <v>6630</v>
      </c>
      <c r="I2470" s="175"/>
      <c r="J2470" s="184"/>
      <c r="K2470" s="175" t="s">
        <v>6631</v>
      </c>
      <c r="L2470" s="175"/>
      <c r="M2470" s="184"/>
      <c r="N2470" s="182" t="s">
        <v>6632</v>
      </c>
      <c r="O2470" s="182"/>
      <c r="P2470" s="184"/>
      <c r="Q2470" s="141" t="s">
        <v>6633</v>
      </c>
      <c r="R2470" s="184"/>
      <c r="S2470" s="173" t="s">
        <v>6634</v>
      </c>
      <c r="T2470" s="173"/>
      <c r="U2470" s="173"/>
      <c r="V2470" s="173"/>
      <c r="W2470" s="184"/>
      <c r="X2470" s="133"/>
      <c r="Y2470" s="133"/>
      <c r="AB2470" s="134" t="s">
        <v>9998</v>
      </c>
      <c r="AC2470" s="146" t="str" cm="1">
        <f t="array" ref="AC2470:AD2470">_xlfn.TEXTSPLIT(H2470,CHAR(10))</f>
        <v>合同会社ぐっじょぶ</v>
      </c>
      <c r="AD2470" s="146" t="str">
        <v>訪問看護ステーションぴぴ</v>
      </c>
      <c r="AE2470" s="146" t="s">
        <v>9091</v>
      </c>
      <c r="AF2470" s="134" t="s">
        <v>9092</v>
      </c>
      <c r="AG2470" s="134" t="str" cm="1">
        <f t="array" ref="AG2470">_xlfn.TEXTJOIN(",",TRUE,_xlfn._xlws.FILTER(市町村コード!$B$2:$B$186,ISNUMBER(SEARCH(市町村コード!$B$2:$B$186,K2470))))</f>
        <v>滝川市</v>
      </c>
      <c r="AH2470" s="134" t="s">
        <v>6737</v>
      </c>
      <c r="AI2470" s="134" t="str">
        <f t="shared" si="76"/>
        <v xml:space="preserve">
滝川市大町１丁目７番２８号</v>
      </c>
      <c r="AJ2470" s="134" t="str">
        <f t="shared" si="77"/>
        <v>〒073－0022</v>
      </c>
      <c r="AK2470" s="134" t="s">
        <v>7546</v>
      </c>
      <c r="AO2470" s="142" t="s">
        <v>6633</v>
      </c>
      <c r="AP2470" s="134" t="str" cm="1">
        <f t="array" ref="AP2470:AV2470">_xlfn.TEXTSPLIT(AO2470,CHAR(10))</f>
        <v>( 訪看10 )第    795 号</v>
      </c>
      <c r="AQ2470" s="134" t="str">
        <v>( 訪看23 )第   1162 号</v>
      </c>
      <c r="AR2470" s="134" t="str">
        <v>( 訪看25 )第   1208 号</v>
      </c>
      <c r="AS2470" s="134" t="str">
        <v>( 訪看27 )第    469 号</v>
      </c>
      <c r="AT2470" s="134" t="str">
        <v>( 訪看34 )第    369 号</v>
      </c>
      <c r="AU2470" s="134" t="str">
        <v>( 訪ベⅠ１ )第    511 号</v>
      </c>
      <c r="AV2470" s="134" t="str">
        <v>( 訪看41 )第    474 号</v>
      </c>
      <c r="BM2470" s="134" t="s">
        <v>15773</v>
      </c>
      <c r="BN2470" s="134" t="s">
        <v>15774</v>
      </c>
      <c r="BO2470" s="134" t="s">
        <v>15775</v>
      </c>
      <c r="BP2470" s="134" t="s">
        <v>15776</v>
      </c>
      <c r="BQ2470" s="134" t="s">
        <v>15777</v>
      </c>
      <c r="BR2470" s="134" t="s">
        <v>15778</v>
      </c>
      <c r="BS2470" s="134" t="s">
        <v>15779</v>
      </c>
    </row>
    <row r="2471" spans="1:74" ht="84" customHeight="1" thickBot="1">
      <c r="A2471" s="133"/>
      <c r="B2471" s="184"/>
      <c r="C2471" s="140" t="s">
        <v>6635</v>
      </c>
      <c r="D2471" s="184"/>
      <c r="E2471" s="174" t="s">
        <v>6636</v>
      </c>
      <c r="F2471" s="174"/>
      <c r="G2471" s="184"/>
      <c r="H2471" s="175" t="s">
        <v>6637</v>
      </c>
      <c r="I2471" s="175"/>
      <c r="J2471" s="184"/>
      <c r="K2471" s="175" t="s">
        <v>6638</v>
      </c>
      <c r="L2471" s="175"/>
      <c r="M2471" s="184"/>
      <c r="N2471" s="182" t="s">
        <v>6639</v>
      </c>
      <c r="O2471" s="182"/>
      <c r="P2471" s="184"/>
      <c r="Q2471" s="141" t="s">
        <v>6640</v>
      </c>
      <c r="R2471" s="184"/>
      <c r="S2471" s="173" t="s">
        <v>6641</v>
      </c>
      <c r="T2471" s="173"/>
      <c r="U2471" s="173"/>
      <c r="V2471" s="173"/>
      <c r="W2471" s="184"/>
      <c r="X2471" s="133"/>
      <c r="Y2471" s="133"/>
      <c r="AB2471" s="134" t="s">
        <v>9999</v>
      </c>
      <c r="AC2471" s="146" t="str" cm="1">
        <f t="array" ref="AC2471:AD2471">_xlfn.TEXTSPLIT(H2471,CHAR(10))</f>
        <v>合同会社　ルミナス</v>
      </c>
      <c r="AD2471" s="146" t="str">
        <v>なのはな訪問看護ステーション</v>
      </c>
      <c r="AE2471" s="146" t="s">
        <v>9093</v>
      </c>
      <c r="AF2471" s="134" t="s">
        <v>9094</v>
      </c>
      <c r="AG2471" s="134" t="str" cm="1">
        <f t="array" ref="AG2471">_xlfn.TEXTJOIN(",",TRUE,_xlfn._xlws.FILTER(市町村コード!$B$2:$B$186,ISNUMBER(SEARCH(市町村コード!$B$2:$B$186,K2471))))</f>
        <v>滝川市</v>
      </c>
      <c r="AH2471" s="134" t="s">
        <v>6737</v>
      </c>
      <c r="AI2471" s="134" t="str">
        <f t="shared" si="76"/>
        <v xml:space="preserve">
滝川市黄金町東三丁目１５番３４号</v>
      </c>
      <c r="AJ2471" s="134" t="str">
        <f t="shared" si="77"/>
        <v>〒073－0012</v>
      </c>
      <c r="AK2471" s="134" t="s">
        <v>7547</v>
      </c>
      <c r="AO2471" s="142" t="s">
        <v>6640</v>
      </c>
      <c r="AP2471" s="134" t="str" cm="1">
        <f t="array" ref="AP2471:AW2471">_xlfn.TEXTSPLIT(AO2471,CHAR(10))</f>
        <v>( 訪看10 )第    803 号</v>
      </c>
      <c r="AQ2471" s="134" t="str">
        <v>( 訪看23 )第   1170 号</v>
      </c>
      <c r="AR2471" s="134" t="str">
        <v>( 訪看24 )第   1132 号</v>
      </c>
      <c r="AS2471" s="134" t="str">
        <v>( 訪看25 )第   1218 号</v>
      </c>
      <c r="AT2471" s="134" t="str">
        <v>( 訪看27 )第    477 号</v>
      </c>
      <c r="AU2471" s="134" t="str">
        <v>( 訪看28 )第    312 号</v>
      </c>
      <c r="AV2471" s="134" t="str">
        <v>( 訪ベⅠ１ )第    438 号</v>
      </c>
      <c r="AW2471" s="134" t="str">
        <v>( 訪看41 )第    479 号</v>
      </c>
      <c r="BM2471" s="134" t="s">
        <v>15780</v>
      </c>
      <c r="BN2471" s="134" t="s">
        <v>15781</v>
      </c>
      <c r="BO2471" s="134" t="s">
        <v>15782</v>
      </c>
      <c r="BP2471" s="134" t="s">
        <v>15783</v>
      </c>
      <c r="BQ2471" s="134" t="s">
        <v>15784</v>
      </c>
      <c r="BR2471" s="134" t="s">
        <v>15785</v>
      </c>
      <c r="BS2471" s="134" t="s">
        <v>15786</v>
      </c>
      <c r="BT2471" s="134" t="s">
        <v>15787</v>
      </c>
    </row>
    <row r="2472" spans="1:74" ht="48" customHeight="1" thickBot="1">
      <c r="A2472" s="133"/>
      <c r="B2472" s="184"/>
      <c r="C2472" s="140" t="s">
        <v>6642</v>
      </c>
      <c r="D2472" s="184"/>
      <c r="E2472" s="174" t="s">
        <v>6643</v>
      </c>
      <c r="F2472" s="174"/>
      <c r="G2472" s="184"/>
      <c r="H2472" s="175" t="s">
        <v>6644</v>
      </c>
      <c r="I2472" s="175"/>
      <c r="J2472" s="184"/>
      <c r="K2472" s="175" t="s">
        <v>6645</v>
      </c>
      <c r="L2472" s="175"/>
      <c r="M2472" s="184"/>
      <c r="N2472" s="182" t="s">
        <v>6646</v>
      </c>
      <c r="O2472" s="182"/>
      <c r="P2472" s="184"/>
      <c r="Q2472" s="141" t="s">
        <v>6647</v>
      </c>
      <c r="R2472" s="184"/>
      <c r="S2472" s="173" t="s">
        <v>6648</v>
      </c>
      <c r="T2472" s="173"/>
      <c r="U2472" s="173"/>
      <c r="V2472" s="173"/>
      <c r="W2472" s="184"/>
      <c r="X2472" s="133"/>
      <c r="Y2472" s="133"/>
      <c r="AB2472" s="134" t="s">
        <v>10000</v>
      </c>
      <c r="AC2472" s="146" t="str" cm="1">
        <f t="array" ref="AC2472:AD2472">_xlfn.TEXTSPLIT(H2472,CHAR(10))</f>
        <v>滝川市</v>
      </c>
      <c r="AD2472" s="146" t="str">
        <v>滝川市立病院　そらのわ</v>
      </c>
      <c r="AE2472" s="146" t="s">
        <v>6737</v>
      </c>
      <c r="AF2472" s="134" t="s">
        <v>9095</v>
      </c>
      <c r="AG2472" s="134" t="str" cm="1">
        <f t="array" ref="AG2472">_xlfn.TEXTJOIN(",",TRUE,_xlfn._xlws.FILTER(市町村コード!$B$2:$B$186,ISNUMBER(SEARCH(市町村コード!$B$2:$B$186,K2472))))</f>
        <v>滝川市</v>
      </c>
      <c r="AH2472" s="134" t="s">
        <v>6737</v>
      </c>
      <c r="AI2472" s="134" t="str">
        <f t="shared" si="76"/>
        <v xml:space="preserve">
滝川市大町２丁目２番３４号</v>
      </c>
      <c r="AJ2472" s="134" t="str">
        <f t="shared" si="77"/>
        <v>〒073－0022</v>
      </c>
      <c r="AK2472" s="134" t="s">
        <v>7546</v>
      </c>
      <c r="AO2472" s="142" t="s">
        <v>6647</v>
      </c>
      <c r="AP2472" s="134" t="str" cm="1">
        <f t="array" ref="AP2472:AS2472">_xlfn.TEXTSPLIT(AO2472,CHAR(10))</f>
        <v>( 訪看10 )第    804 号</v>
      </c>
      <c r="AQ2472" s="134" t="str">
        <v>( 訪看34 )第    435 号</v>
      </c>
      <c r="AR2472" s="134" t="str">
        <v>( 訪ベⅠ１ )第    445 号</v>
      </c>
      <c r="AS2472" s="134" t="str">
        <v>( 訪看41 )第    478 号</v>
      </c>
      <c r="BM2472" s="134" t="s">
        <v>15788</v>
      </c>
      <c r="BN2472" s="134" t="s">
        <v>15789</v>
      </c>
      <c r="BO2472" s="134" t="s">
        <v>15790</v>
      </c>
      <c r="BP2472" s="134" t="s">
        <v>15791</v>
      </c>
    </row>
    <row r="2473" spans="1:74" ht="75" customHeight="1" thickBot="1">
      <c r="A2473" s="133"/>
      <c r="B2473" s="184"/>
      <c r="C2473" s="140" t="s">
        <v>6649</v>
      </c>
      <c r="D2473" s="184"/>
      <c r="E2473" s="174" t="s">
        <v>6650</v>
      </c>
      <c r="F2473" s="174"/>
      <c r="G2473" s="184"/>
      <c r="H2473" s="175" t="s">
        <v>6651</v>
      </c>
      <c r="I2473" s="175"/>
      <c r="J2473" s="184"/>
      <c r="K2473" s="175" t="s">
        <v>6652</v>
      </c>
      <c r="L2473" s="175"/>
      <c r="M2473" s="184"/>
      <c r="N2473" s="182" t="s">
        <v>6653</v>
      </c>
      <c r="O2473" s="182"/>
      <c r="P2473" s="184"/>
      <c r="Q2473" s="141" t="s">
        <v>6654</v>
      </c>
      <c r="R2473" s="184"/>
      <c r="S2473" s="173" t="s">
        <v>6655</v>
      </c>
      <c r="T2473" s="173"/>
      <c r="U2473" s="173"/>
      <c r="V2473" s="173"/>
      <c r="W2473" s="184"/>
      <c r="X2473" s="133"/>
      <c r="Y2473" s="133"/>
      <c r="AB2473" s="134" t="s">
        <v>10001</v>
      </c>
      <c r="AC2473" s="146" t="str" cm="1">
        <f t="array" ref="AC2473:AD2473">_xlfn.TEXTSPLIT(H2473,CHAR(10))</f>
        <v>医療法人　喬成会</v>
      </c>
      <c r="AD2473" s="146" t="str">
        <v>医療法人喬成会訪問看護ステーションポプラ</v>
      </c>
      <c r="AE2473" s="146" t="s">
        <v>9096</v>
      </c>
      <c r="AF2473" s="134" t="s">
        <v>9097</v>
      </c>
      <c r="AG2473" s="134" t="str" cm="1">
        <f t="array" ref="AG2473">_xlfn.TEXTJOIN(",",TRUE,_xlfn._xlws.FILTER(市町村コード!$B$2:$B$186,ISNUMBER(SEARCH(市町村コード!$B$2:$B$186,K2473))))</f>
        <v>石狩市</v>
      </c>
      <c r="AH2473" s="134" t="s">
        <v>6746</v>
      </c>
      <c r="AI2473" s="134" t="str">
        <f t="shared" si="76"/>
        <v xml:space="preserve">
石狩市花川南七条４丁目３７６番地１</v>
      </c>
      <c r="AJ2473" s="134" t="str">
        <f t="shared" si="77"/>
        <v>〒061－3207</v>
      </c>
      <c r="AK2473" s="134" t="s">
        <v>7548</v>
      </c>
      <c r="AO2473" s="142" t="s">
        <v>6654</v>
      </c>
      <c r="AP2473" s="134" t="str" cm="1">
        <f t="array" ref="AP2473:AU2473">_xlfn.TEXTSPLIT(AO2473,CHAR(10))</f>
        <v>( 訪看23 )第    105 号</v>
      </c>
      <c r="AQ2473" s="134" t="str">
        <v>( 訪看25 )第     12 号</v>
      </c>
      <c r="AR2473" s="134" t="str">
        <v>( 訪看35 )第     82 号</v>
      </c>
      <c r="AS2473" s="134" t="str">
        <v>( 訪ベⅠ１ )第    266 号</v>
      </c>
      <c r="AT2473" s="134" t="str">
        <v>( 訪ベⅠ１注 )第     46 号</v>
      </c>
      <c r="AU2473" s="134" t="str">
        <v>( 訪看40 )第     81 号</v>
      </c>
      <c r="BM2473" s="134" t="s">
        <v>15792</v>
      </c>
      <c r="BN2473" s="134" t="s">
        <v>15793</v>
      </c>
      <c r="BO2473" s="134" t="s">
        <v>15794</v>
      </c>
      <c r="BP2473" s="134" t="s">
        <v>15795</v>
      </c>
      <c r="BQ2473" s="134" t="s">
        <v>15796</v>
      </c>
      <c r="BR2473" s="134" t="s">
        <v>15797</v>
      </c>
    </row>
    <row r="2474" spans="1:74" ht="111" customHeight="1" thickBot="1">
      <c r="A2474" s="133"/>
      <c r="B2474" s="184"/>
      <c r="C2474" s="140" t="s">
        <v>6656</v>
      </c>
      <c r="D2474" s="184"/>
      <c r="E2474" s="174" t="s">
        <v>6657</v>
      </c>
      <c r="F2474" s="174"/>
      <c r="G2474" s="184"/>
      <c r="H2474" s="175" t="s">
        <v>6658</v>
      </c>
      <c r="I2474" s="175"/>
      <c r="J2474" s="184"/>
      <c r="K2474" s="175" t="s">
        <v>6659</v>
      </c>
      <c r="L2474" s="175"/>
      <c r="M2474" s="184"/>
      <c r="N2474" s="182" t="s">
        <v>6660</v>
      </c>
      <c r="O2474" s="182"/>
      <c r="P2474" s="184"/>
      <c r="Q2474" s="141" t="s">
        <v>6661</v>
      </c>
      <c r="R2474" s="184"/>
      <c r="S2474" s="173" t="s">
        <v>6662</v>
      </c>
      <c r="T2474" s="173"/>
      <c r="U2474" s="173"/>
      <c r="V2474" s="173"/>
      <c r="W2474" s="184"/>
      <c r="X2474" s="133"/>
      <c r="Y2474" s="133"/>
      <c r="AB2474" s="134" t="s">
        <v>10002</v>
      </c>
      <c r="AC2474" s="146" t="str" cm="1">
        <f t="array" ref="AC2474:AD2474">_xlfn.TEXTSPLIT(H2474,CHAR(10))</f>
        <v>株式会社Ｓｕｎ・Ｊｕ・想</v>
      </c>
      <c r="AD2474" s="146" t="str">
        <v>訪問看護ステーションあいん</v>
      </c>
      <c r="AE2474" s="146" t="s">
        <v>9098</v>
      </c>
      <c r="AF2474" s="134" t="s">
        <v>9099</v>
      </c>
      <c r="AG2474" s="134" t="str" cm="1">
        <f t="array" ref="AG2474">_xlfn.TEXTJOIN(",",TRUE,_xlfn._xlws.FILTER(市町村コード!$B$2:$B$186,ISNUMBER(SEARCH(市町村コード!$B$2:$B$186,K2474))))</f>
        <v>石狩市</v>
      </c>
      <c r="AH2474" s="134" t="s">
        <v>6746</v>
      </c>
      <c r="AI2474" s="134" t="str">
        <f t="shared" si="76"/>
        <v xml:space="preserve">
石狩市花川北六条２丁目８８</v>
      </c>
      <c r="AJ2474" s="134" t="str">
        <f t="shared" si="77"/>
        <v>〒061－3216</v>
      </c>
      <c r="AK2474" s="134" t="s">
        <v>7549</v>
      </c>
      <c r="AO2474" s="142" t="s">
        <v>6661</v>
      </c>
      <c r="AP2474" s="134" t="str" cm="1">
        <f t="array" ref="AP2474:AY2474">_xlfn.TEXTSPLIT(AO2474,CHAR(10))</f>
        <v>( 訪看10 )第    518 号</v>
      </c>
      <c r="AQ2474" s="134" t="str">
        <v>( 訪看23 )第    783 号</v>
      </c>
      <c r="AR2474" s="134" t="str">
        <v>( 訪看25 )第    857 号</v>
      </c>
      <c r="AS2474" s="134" t="str">
        <v>( 訪看27 )第    247 号</v>
      </c>
      <c r="AT2474" s="134" t="str">
        <v>( 訪看28 )第    155 号</v>
      </c>
      <c r="AU2474" s="134" t="str">
        <v>( 訪看34 )第    389 号</v>
      </c>
      <c r="AV2474" s="134" t="str">
        <v>( 訪看35 )第      9 号</v>
      </c>
      <c r="AW2474" s="134" t="str">
        <v>( 訪ベⅠ１ )第    267 号</v>
      </c>
      <c r="AX2474" s="134" t="str">
        <v>( 訪ベⅠ１注 )第    127 号</v>
      </c>
      <c r="AY2474" s="134" t="str">
        <v>( 訪看40 )第    351 号</v>
      </c>
      <c r="BM2474" s="134" t="s">
        <v>15798</v>
      </c>
      <c r="BN2474" s="134" t="s">
        <v>15799</v>
      </c>
      <c r="BO2474" s="134" t="s">
        <v>15800</v>
      </c>
      <c r="BP2474" s="134" t="s">
        <v>15801</v>
      </c>
      <c r="BQ2474" s="134" t="s">
        <v>15802</v>
      </c>
      <c r="BR2474" s="134" t="s">
        <v>15803</v>
      </c>
      <c r="BS2474" s="134" t="s">
        <v>15804</v>
      </c>
      <c r="BT2474" s="134" t="s">
        <v>15805</v>
      </c>
      <c r="BU2474" s="134" t="s">
        <v>15806</v>
      </c>
      <c r="BV2474" s="134" t="s">
        <v>15807</v>
      </c>
    </row>
    <row r="2475" spans="1:74" ht="45.95" customHeight="1" thickBot="1">
      <c r="A2475" s="133"/>
      <c r="B2475" s="184"/>
      <c r="C2475" s="140" t="s">
        <v>6663</v>
      </c>
      <c r="D2475" s="184"/>
      <c r="E2475" s="174" t="s">
        <v>6664</v>
      </c>
      <c r="F2475" s="174"/>
      <c r="G2475" s="184"/>
      <c r="H2475" s="175" t="s">
        <v>6665</v>
      </c>
      <c r="I2475" s="175"/>
      <c r="J2475" s="184"/>
      <c r="K2475" s="175" t="s">
        <v>6666</v>
      </c>
      <c r="L2475" s="175"/>
      <c r="M2475" s="184"/>
      <c r="N2475" s="182" t="s">
        <v>6667</v>
      </c>
      <c r="O2475" s="182"/>
      <c r="P2475" s="184"/>
      <c r="Q2475" s="141" t="s">
        <v>6668</v>
      </c>
      <c r="R2475" s="184"/>
      <c r="S2475" s="173" t="s">
        <v>6669</v>
      </c>
      <c r="T2475" s="173"/>
      <c r="U2475" s="173"/>
      <c r="V2475" s="173"/>
      <c r="W2475" s="184"/>
      <c r="X2475" s="133"/>
      <c r="Y2475" s="133"/>
      <c r="AB2475" s="134" t="s">
        <v>10003</v>
      </c>
      <c r="AC2475" s="146" t="str" cm="1">
        <f t="array" ref="AC2475:AD2475">_xlfn.TEXTSPLIT(H2475,CHAR(10))</f>
        <v>社会福祉法人　湖星会</v>
      </c>
      <c r="AD2475" s="146" t="str">
        <v>訪問看護ステーション　あるふぁ</v>
      </c>
      <c r="AE2475" s="146" t="s">
        <v>9100</v>
      </c>
      <c r="AF2475" s="134" t="s">
        <v>9101</v>
      </c>
      <c r="AG2475" s="134" t="str" cm="1">
        <f t="array" ref="AG2475">_xlfn.TEXTJOIN(",",TRUE,_xlfn._xlws.FILTER(市町村コード!$B$2:$B$186,ISNUMBER(SEARCH(市町村コード!$B$2:$B$186,K2475))))</f>
        <v>石狩市</v>
      </c>
      <c r="AH2475" s="134" t="s">
        <v>6746</v>
      </c>
      <c r="AI2475" s="134" t="str">
        <f t="shared" si="76"/>
        <v xml:space="preserve">
石狩市花川東二条３丁目２８番地</v>
      </c>
      <c r="AJ2475" s="134" t="str">
        <f t="shared" si="77"/>
        <v>〒061－3262</v>
      </c>
      <c r="AK2475" s="134" t="s">
        <v>7550</v>
      </c>
      <c r="AO2475" s="142" t="s">
        <v>6668</v>
      </c>
      <c r="AP2475" s="134" t="str" cm="1">
        <f t="array" ref="AP2475:AR2475">_xlfn.TEXTSPLIT(AO2475,CHAR(10))</f>
        <v>( 訪看23 )第    953 号</v>
      </c>
      <c r="AQ2475" s="134" t="str">
        <v>( 訪看25 )第   1027 号</v>
      </c>
      <c r="AR2475" s="134" t="str">
        <v>( 訪看41 )第    142 号</v>
      </c>
      <c r="BM2475" s="134" t="s">
        <v>15808</v>
      </c>
      <c r="BN2475" s="134" t="s">
        <v>15809</v>
      </c>
      <c r="BO2475" s="134" t="s">
        <v>15810</v>
      </c>
    </row>
    <row r="2476" spans="1:74" ht="30.95" customHeight="1" thickBot="1">
      <c r="A2476" s="133"/>
      <c r="B2476" s="184"/>
      <c r="C2476" s="133"/>
      <c r="D2476" s="184"/>
      <c r="E2476" s="133"/>
      <c r="F2476" s="133"/>
      <c r="G2476" s="184"/>
      <c r="H2476" s="133"/>
      <c r="I2476" s="133"/>
      <c r="J2476" s="184"/>
      <c r="K2476" s="133"/>
      <c r="L2476" s="133"/>
      <c r="M2476" s="184"/>
      <c r="N2476" s="133"/>
      <c r="O2476" s="133"/>
      <c r="P2476" s="184"/>
      <c r="Q2476" s="133"/>
      <c r="R2476" s="184"/>
      <c r="S2476" s="133"/>
      <c r="T2476" s="133"/>
      <c r="U2476" s="133"/>
      <c r="V2476" s="133"/>
      <c r="W2476" s="184"/>
      <c r="X2476" s="133"/>
      <c r="Y2476" s="133"/>
      <c r="AB2476" s="134" t="s">
        <v>6911</v>
      </c>
      <c r="AC2476" s="146" t="e" cm="1">
        <f t="array" ref="AC2476">_xlfn.TEXTSPLIT(H2476,CHAR(10))</f>
        <v>#VALUE!</v>
      </c>
      <c r="AD2476" s="146"/>
      <c r="AE2476" s="146" t="e">
        <v>#VALUE!</v>
      </c>
      <c r="AG2476" s="134" t="e" cm="1" vm="1">
        <f t="array" ref="AG2476">_xlfn.TEXTJOIN(",",TRUE,_xlfn._xlws.FILTER(市町村コード!$B$2:$B$186,ISNUMBER(SEARCH(市町村コード!$B$2:$B$186,K2476))))</f>
        <v>#VALUE!</v>
      </c>
      <c r="AH2476" s="134" t="e" vm="1">
        <v>#VALUE!</v>
      </c>
      <c r="AI2476" s="134" t="str">
        <f t="shared" si="76"/>
        <v/>
      </c>
      <c r="AJ2476" s="134" t="str">
        <f t="shared" si="77"/>
        <v/>
      </c>
      <c r="AK2476" s="134" t="s">
        <v>6911</v>
      </c>
      <c r="AO2476" s="133"/>
      <c r="AP2476" s="134" t="e" cm="1">
        <f t="array" ref="AP2476">_xlfn.TEXTSPLIT(AO2476,CHAR(10))</f>
        <v>#VALUE!</v>
      </c>
      <c r="BM2476" s="134" t="e">
        <v>#VALUE!</v>
      </c>
    </row>
    <row r="2477" spans="1:74" ht="0.95" customHeight="1">
      <c r="A2477" s="133"/>
      <c r="B2477" s="183"/>
      <c r="C2477" s="183"/>
      <c r="D2477" s="183"/>
      <c r="E2477" s="183"/>
      <c r="F2477" s="183"/>
      <c r="G2477" s="183"/>
      <c r="H2477" s="183"/>
      <c r="I2477" s="183"/>
      <c r="J2477" s="183"/>
      <c r="K2477" s="183"/>
      <c r="L2477" s="183"/>
      <c r="M2477" s="183"/>
      <c r="N2477" s="183"/>
      <c r="O2477" s="183"/>
      <c r="P2477" s="183"/>
      <c r="Q2477" s="183"/>
      <c r="R2477" s="183"/>
      <c r="S2477" s="183"/>
      <c r="T2477" s="183"/>
      <c r="U2477" s="183"/>
      <c r="V2477" s="183"/>
      <c r="W2477" s="133"/>
      <c r="X2477" s="133"/>
      <c r="Y2477" s="133"/>
      <c r="AB2477" s="134" t="s">
        <v>6911</v>
      </c>
      <c r="AC2477" s="146" t="e" cm="1">
        <f t="array" ref="AC2477">_xlfn.TEXTSPLIT(H2477,CHAR(10))</f>
        <v>#VALUE!</v>
      </c>
      <c r="AD2477" s="146"/>
      <c r="AE2477" s="146" t="e">
        <v>#VALUE!</v>
      </c>
      <c r="AG2477" s="134" t="e" cm="1" vm="1">
        <f t="array" ref="AG2477">_xlfn.TEXTJOIN(",",TRUE,_xlfn._xlws.FILTER(市町村コード!$B$2:$B$186,ISNUMBER(SEARCH(市町村コード!$B$2:$B$186,K2477))))</f>
        <v>#VALUE!</v>
      </c>
      <c r="AH2477" s="134" t="e" vm="1">
        <v>#VALUE!</v>
      </c>
      <c r="AI2477" s="134" t="str">
        <f t="shared" si="76"/>
        <v/>
      </c>
      <c r="AJ2477" s="134" t="str">
        <f t="shared" si="77"/>
        <v/>
      </c>
      <c r="AK2477" s="134" t="s">
        <v>6911</v>
      </c>
      <c r="AP2477" s="134" t="e" cm="1">
        <f t="array" ref="AP2477">_xlfn.TEXTSPLIT(AO2477,CHAR(10))</f>
        <v>#VALUE!</v>
      </c>
      <c r="BM2477" s="134" t="e">
        <v>#VALUE!</v>
      </c>
    </row>
    <row r="2478" spans="1:74" ht="60" customHeight="1">
      <c r="A2478" s="133"/>
      <c r="B2478" s="133"/>
      <c r="C2478" s="133"/>
      <c r="D2478" s="133"/>
      <c r="E2478" s="133"/>
      <c r="F2478" s="133"/>
      <c r="G2478" s="133"/>
      <c r="H2478" s="133"/>
      <c r="I2478" s="133"/>
      <c r="J2478" s="133"/>
      <c r="K2478" s="133"/>
      <c r="L2478" s="133"/>
      <c r="M2478" s="133"/>
      <c r="N2478" s="133"/>
      <c r="O2478" s="133"/>
      <c r="P2478" s="133"/>
      <c r="Q2478" s="133"/>
      <c r="R2478" s="133"/>
      <c r="S2478" s="133"/>
      <c r="T2478" s="133"/>
      <c r="U2478" s="133"/>
      <c r="V2478" s="133"/>
      <c r="W2478" s="133"/>
      <c r="X2478" s="133"/>
      <c r="Y2478" s="133"/>
      <c r="AB2478" s="134" t="s">
        <v>6911</v>
      </c>
      <c r="AC2478" s="146" t="e" cm="1">
        <f t="array" ref="AC2478">_xlfn.TEXTSPLIT(H2478,CHAR(10))</f>
        <v>#VALUE!</v>
      </c>
      <c r="AD2478" s="146"/>
      <c r="AE2478" s="146" t="e">
        <v>#VALUE!</v>
      </c>
      <c r="AG2478" s="134" t="e" cm="1" vm="1">
        <f t="array" ref="AG2478">_xlfn.TEXTJOIN(",",TRUE,_xlfn._xlws.FILTER(市町村コード!$B$2:$B$186,ISNUMBER(SEARCH(市町村コード!$B$2:$B$186,K2478))))</f>
        <v>#VALUE!</v>
      </c>
      <c r="AH2478" s="134" t="e" vm="1">
        <v>#VALUE!</v>
      </c>
      <c r="AI2478" s="134" t="str">
        <f t="shared" si="76"/>
        <v/>
      </c>
      <c r="AJ2478" s="134" t="str">
        <f t="shared" si="77"/>
        <v/>
      </c>
      <c r="AK2478" s="134" t="s">
        <v>6911</v>
      </c>
      <c r="AO2478" s="133"/>
      <c r="AP2478" s="134" t="e" cm="1">
        <f t="array" ref="AP2478">_xlfn.TEXTSPLIT(AO2478,CHAR(10))</f>
        <v>#VALUE!</v>
      </c>
      <c r="BM2478" s="134" t="e">
        <v>#VALUE!</v>
      </c>
    </row>
    <row r="2479" spans="1:74" ht="12" customHeight="1">
      <c r="A2479" s="133"/>
      <c r="B2479" s="133"/>
      <c r="C2479" s="133"/>
      <c r="D2479" s="133"/>
      <c r="E2479" s="133"/>
      <c r="F2479" s="133"/>
      <c r="G2479" s="133"/>
      <c r="H2479" s="133"/>
      <c r="I2479" s="133"/>
      <c r="J2479" s="133"/>
      <c r="K2479" s="133"/>
      <c r="L2479" s="133"/>
      <c r="M2479" s="133"/>
      <c r="N2479" s="133"/>
      <c r="O2479" s="133"/>
      <c r="P2479" s="133"/>
      <c r="Q2479" s="133"/>
      <c r="R2479" s="133"/>
      <c r="S2479" s="133"/>
      <c r="T2479" s="133"/>
      <c r="U2479" s="133"/>
      <c r="V2479" s="133"/>
      <c r="W2479" s="133"/>
      <c r="X2479" s="133"/>
      <c r="Y2479" s="133"/>
      <c r="AB2479" s="134" t="s">
        <v>6911</v>
      </c>
      <c r="AC2479" s="146" t="e" cm="1">
        <f t="array" ref="AC2479">_xlfn.TEXTSPLIT(H2479,CHAR(10))</f>
        <v>#VALUE!</v>
      </c>
      <c r="AD2479" s="146"/>
      <c r="AE2479" s="146" t="e">
        <v>#VALUE!</v>
      </c>
      <c r="AG2479" s="134" t="e" cm="1" vm="1">
        <f t="array" ref="AG2479">_xlfn.TEXTJOIN(",",TRUE,_xlfn._xlws.FILTER(市町村コード!$B$2:$B$186,ISNUMBER(SEARCH(市町村コード!$B$2:$B$186,K2479))))</f>
        <v>#VALUE!</v>
      </c>
      <c r="AH2479" s="134" t="e" vm="1">
        <v>#VALUE!</v>
      </c>
      <c r="AI2479" s="134" t="str">
        <f t="shared" si="76"/>
        <v/>
      </c>
      <c r="AJ2479" s="134" t="str">
        <f t="shared" si="77"/>
        <v/>
      </c>
      <c r="AK2479" s="134" t="s">
        <v>6911</v>
      </c>
      <c r="AO2479" s="133"/>
      <c r="AP2479" s="134" t="e" cm="1">
        <f t="array" ref="AP2479">_xlfn.TEXTSPLIT(AO2479,CHAR(10))</f>
        <v>#VALUE!</v>
      </c>
      <c r="BM2479" s="134" t="e">
        <v>#VALUE!</v>
      </c>
    </row>
    <row r="2480" spans="1:74" ht="8.1" customHeight="1">
      <c r="A2480" s="133"/>
      <c r="B2480" s="133"/>
      <c r="C2480" s="133"/>
      <c r="D2480" s="133"/>
      <c r="E2480" s="133"/>
      <c r="F2480" s="133"/>
      <c r="G2480" s="133"/>
      <c r="H2480" s="133"/>
      <c r="I2480" s="178" t="s">
        <v>476</v>
      </c>
      <c r="J2480" s="178"/>
      <c r="K2480" s="178"/>
      <c r="L2480" s="133"/>
      <c r="M2480" s="133"/>
      <c r="N2480" s="133"/>
      <c r="O2480" s="133"/>
      <c r="P2480" s="133"/>
      <c r="Q2480" s="133"/>
      <c r="R2480" s="133"/>
      <c r="S2480" s="133"/>
      <c r="T2480" s="133"/>
      <c r="U2480" s="133"/>
      <c r="V2480" s="133"/>
      <c r="W2480" s="133"/>
      <c r="X2480" s="133"/>
      <c r="Y2480" s="133"/>
      <c r="AB2480" s="134" t="s">
        <v>6911</v>
      </c>
      <c r="AC2480" s="146" t="e" cm="1">
        <f t="array" ref="AC2480">_xlfn.TEXTSPLIT(H2480,CHAR(10))</f>
        <v>#VALUE!</v>
      </c>
      <c r="AD2480" s="146"/>
      <c r="AE2480" s="146" t="e">
        <v>#VALUE!</v>
      </c>
      <c r="AG2480" s="134" t="e" cm="1" vm="1">
        <f t="array" ref="AG2480">_xlfn.TEXTJOIN(",",TRUE,_xlfn._xlws.FILTER(市町村コード!$B$2:$B$186,ISNUMBER(SEARCH(市町村コード!$B$2:$B$186,K2480))))</f>
        <v>#VALUE!</v>
      </c>
      <c r="AH2480" s="134" t="e" vm="1">
        <v>#VALUE!</v>
      </c>
      <c r="AI2480" s="134" t="str">
        <f t="shared" si="76"/>
        <v/>
      </c>
      <c r="AJ2480" s="134" t="str">
        <f t="shared" si="77"/>
        <v/>
      </c>
      <c r="AK2480" s="134" t="s">
        <v>6911</v>
      </c>
      <c r="AO2480" s="133"/>
      <c r="AP2480" s="134" t="e" cm="1">
        <f t="array" ref="AP2480">_xlfn.TEXTSPLIT(AO2480,CHAR(10))</f>
        <v>#VALUE!</v>
      </c>
      <c r="BM2480" s="134" t="e">
        <v>#VALUE!</v>
      </c>
    </row>
    <row r="2481" spans="1:65" ht="12" customHeight="1">
      <c r="A2481" s="133"/>
      <c r="B2481" s="179"/>
      <c r="C2481" s="179"/>
      <c r="D2481" s="179"/>
      <c r="E2481" s="179"/>
      <c r="F2481" s="133"/>
      <c r="G2481" s="133"/>
      <c r="H2481" s="133"/>
      <c r="I2481" s="178"/>
      <c r="J2481" s="178"/>
      <c r="K2481" s="178"/>
      <c r="L2481" s="133"/>
      <c r="M2481" s="133"/>
      <c r="N2481" s="133"/>
      <c r="O2481" s="133"/>
      <c r="P2481" s="133"/>
      <c r="Q2481" s="133"/>
      <c r="R2481" s="133"/>
      <c r="S2481" s="133"/>
      <c r="T2481" s="133"/>
      <c r="U2481" s="133"/>
      <c r="V2481" s="133"/>
      <c r="W2481" s="133"/>
      <c r="X2481" s="133"/>
      <c r="Y2481" s="133"/>
      <c r="AB2481" s="134" t="s">
        <v>6911</v>
      </c>
      <c r="AC2481" s="146" t="e" cm="1">
        <f t="array" ref="AC2481">_xlfn.TEXTSPLIT(H2481,CHAR(10))</f>
        <v>#VALUE!</v>
      </c>
      <c r="AD2481" s="146"/>
      <c r="AE2481" s="146" t="e">
        <v>#VALUE!</v>
      </c>
      <c r="AG2481" s="134" t="e" cm="1" vm="1">
        <f t="array" ref="AG2481">_xlfn.TEXTJOIN(",",TRUE,_xlfn._xlws.FILTER(市町村コード!$B$2:$B$186,ISNUMBER(SEARCH(市町村コード!$B$2:$B$186,K2481))))</f>
        <v>#VALUE!</v>
      </c>
      <c r="AH2481" s="134" t="e" vm="1">
        <v>#VALUE!</v>
      </c>
      <c r="AI2481" s="134" t="str">
        <f t="shared" si="76"/>
        <v/>
      </c>
      <c r="AJ2481" s="134" t="str">
        <f t="shared" si="77"/>
        <v/>
      </c>
      <c r="AK2481" s="134" t="s">
        <v>6911</v>
      </c>
      <c r="AO2481" s="133"/>
      <c r="AP2481" s="134" t="e" cm="1">
        <f t="array" ref="AP2481">_xlfn.TEXTSPLIT(AO2481,CHAR(10))</f>
        <v>#VALUE!</v>
      </c>
      <c r="BM2481" s="134" t="e">
        <v>#VALUE!</v>
      </c>
    </row>
    <row r="2482" spans="1:65" ht="14.1" customHeight="1">
      <c r="A2482" s="133"/>
      <c r="B2482" s="133"/>
      <c r="C2482" s="180" t="s">
        <v>477</v>
      </c>
      <c r="D2482" s="180"/>
      <c r="E2482" s="180"/>
      <c r="F2482" s="180"/>
      <c r="G2482" s="180"/>
      <c r="H2482" s="180"/>
      <c r="I2482" s="180"/>
      <c r="J2482" s="180"/>
      <c r="K2482" s="180"/>
      <c r="L2482" s="133"/>
      <c r="M2482" s="133"/>
      <c r="N2482" s="133"/>
      <c r="O2482" s="181" t="s">
        <v>478</v>
      </c>
      <c r="P2482" s="181"/>
      <c r="Q2482" s="181"/>
      <c r="R2482" s="181"/>
      <c r="S2482" s="181"/>
      <c r="T2482" s="135" t="s">
        <v>1586</v>
      </c>
      <c r="U2482" s="136" t="s">
        <v>480</v>
      </c>
      <c r="V2482" s="133"/>
      <c r="W2482" s="133"/>
      <c r="X2482" s="133"/>
      <c r="Y2482" s="133"/>
      <c r="AB2482" s="134" t="s">
        <v>6911</v>
      </c>
      <c r="AC2482" s="146" t="e" cm="1">
        <f t="array" ref="AC2482">_xlfn.TEXTSPLIT(H2482,CHAR(10))</f>
        <v>#VALUE!</v>
      </c>
      <c r="AD2482" s="146"/>
      <c r="AE2482" s="146" t="e">
        <v>#VALUE!</v>
      </c>
      <c r="AG2482" s="134" t="e" cm="1" vm="1">
        <f t="array" ref="AG2482">_xlfn.TEXTJOIN(",",TRUE,_xlfn._xlws.FILTER(市町村コード!$B$2:$B$186,ISNUMBER(SEARCH(市町村コード!$B$2:$B$186,K2482))))</f>
        <v>#VALUE!</v>
      </c>
      <c r="AH2482" s="134" t="e" vm="1">
        <v>#VALUE!</v>
      </c>
      <c r="AI2482" s="134" t="str">
        <f t="shared" si="76"/>
        <v/>
      </c>
      <c r="AJ2482" s="134" t="str">
        <f t="shared" si="77"/>
        <v/>
      </c>
      <c r="AK2482" s="134" t="s">
        <v>6911</v>
      </c>
      <c r="AP2482" s="134" t="e" cm="1">
        <f t="array" ref="AP2482">_xlfn.TEXTSPLIT(AO2482,CHAR(10))</f>
        <v>#VALUE!</v>
      </c>
      <c r="BM2482" s="134" t="e">
        <v>#VALUE!</v>
      </c>
    </row>
    <row r="2483" spans="1:65" ht="0.95" customHeight="1" thickBot="1">
      <c r="A2483" s="133"/>
      <c r="B2483" s="133"/>
      <c r="C2483" s="133"/>
      <c r="D2483" s="133"/>
      <c r="E2483" s="133"/>
      <c r="F2483" s="133"/>
      <c r="G2483" s="133"/>
      <c r="H2483" s="133"/>
      <c r="I2483" s="133"/>
      <c r="J2483" s="133"/>
      <c r="K2483" s="133"/>
      <c r="L2483" s="133"/>
      <c r="M2483" s="133"/>
      <c r="N2483" s="133"/>
      <c r="O2483" s="133"/>
      <c r="P2483" s="133"/>
      <c r="Q2483" s="133"/>
      <c r="R2483" s="133"/>
      <c r="S2483" s="133"/>
      <c r="T2483" s="133"/>
      <c r="U2483" s="133"/>
      <c r="V2483" s="133"/>
      <c r="W2483" s="133"/>
      <c r="X2483" s="133"/>
      <c r="Y2483" s="133"/>
      <c r="AB2483" s="134" t="s">
        <v>6911</v>
      </c>
      <c r="AC2483" s="146" t="e" cm="1">
        <f t="array" ref="AC2483">_xlfn.TEXTSPLIT(H2483,CHAR(10))</f>
        <v>#VALUE!</v>
      </c>
      <c r="AD2483" s="146"/>
      <c r="AE2483" s="146" t="e">
        <v>#VALUE!</v>
      </c>
      <c r="AG2483" s="134" t="e" cm="1" vm="1">
        <f t="array" ref="AG2483">_xlfn.TEXTJOIN(",",TRUE,_xlfn._xlws.FILTER(市町村コード!$B$2:$B$186,ISNUMBER(SEARCH(市町村コード!$B$2:$B$186,K2483))))</f>
        <v>#VALUE!</v>
      </c>
      <c r="AH2483" s="134" t="e" vm="1">
        <v>#VALUE!</v>
      </c>
      <c r="AI2483" s="134" t="str">
        <f t="shared" si="76"/>
        <v/>
      </c>
      <c r="AJ2483" s="134" t="str">
        <f t="shared" si="77"/>
        <v/>
      </c>
      <c r="AK2483" s="134" t="s">
        <v>6911</v>
      </c>
      <c r="AO2483" s="133"/>
      <c r="AP2483" s="134" t="e" cm="1">
        <f t="array" ref="AP2483">_xlfn.TEXTSPLIT(AO2483,CHAR(10))</f>
        <v>#VALUE!</v>
      </c>
    </row>
    <row r="2484" spans="1:65" ht="0.95" customHeight="1">
      <c r="A2484" s="133"/>
      <c r="B2484" s="176"/>
      <c r="C2484" s="176"/>
      <c r="D2484" s="176"/>
      <c r="E2484" s="176"/>
      <c r="F2484" s="176"/>
      <c r="G2484" s="176"/>
      <c r="H2484" s="176"/>
      <c r="I2484" s="176"/>
      <c r="J2484" s="176"/>
      <c r="K2484" s="176"/>
      <c r="L2484" s="176"/>
      <c r="M2484" s="176"/>
      <c r="N2484" s="176"/>
      <c r="O2484" s="176"/>
      <c r="P2484" s="176"/>
      <c r="Q2484" s="176"/>
      <c r="R2484" s="176"/>
      <c r="S2484" s="176"/>
      <c r="T2484" s="176"/>
      <c r="U2484" s="176"/>
      <c r="V2484" s="176"/>
      <c r="W2484" s="176"/>
      <c r="X2484" s="133"/>
      <c r="Y2484" s="133"/>
      <c r="AB2484" s="134" t="s">
        <v>6911</v>
      </c>
      <c r="AC2484" s="146" t="e" cm="1">
        <f t="array" ref="AC2484">_xlfn.TEXTSPLIT(H2484,CHAR(10))</f>
        <v>#VALUE!</v>
      </c>
      <c r="AD2484" s="146"/>
      <c r="AE2484" s="146" t="e">
        <v>#VALUE!</v>
      </c>
      <c r="AG2484" s="134" t="e" cm="1" vm="1">
        <f t="array" ref="AG2484">_xlfn.TEXTJOIN(",",TRUE,_xlfn._xlws.FILTER(市町村コード!$B$2:$B$186,ISNUMBER(SEARCH(市町村コード!$B$2:$B$186,K2484))))</f>
        <v>#VALUE!</v>
      </c>
      <c r="AH2484" s="134" t="e" vm="1">
        <v>#VALUE!</v>
      </c>
      <c r="AI2484" s="134" t="str">
        <f t="shared" si="76"/>
        <v/>
      </c>
      <c r="AJ2484" s="134" t="str">
        <f t="shared" si="77"/>
        <v/>
      </c>
      <c r="AK2484" s="134" t="s">
        <v>6911</v>
      </c>
      <c r="AP2484" s="134" t="e" cm="1">
        <f t="array" ref="AP2484">_xlfn.TEXTSPLIT(AO2484,CHAR(10))</f>
        <v>#VALUE!</v>
      </c>
    </row>
    <row r="2485" spans="1:65" ht="15.95" customHeight="1" thickBot="1">
      <c r="A2485" s="133"/>
      <c r="B2485" s="137"/>
      <c r="C2485" s="138" t="s">
        <v>481</v>
      </c>
      <c r="D2485" s="137"/>
      <c r="E2485" s="177" t="s">
        <v>482</v>
      </c>
      <c r="F2485" s="177"/>
      <c r="G2485" s="137"/>
      <c r="H2485" s="177" t="s">
        <v>483</v>
      </c>
      <c r="I2485" s="177"/>
      <c r="J2485" s="137"/>
      <c r="K2485" s="177" t="s">
        <v>484</v>
      </c>
      <c r="L2485" s="177"/>
      <c r="M2485" s="137"/>
      <c r="N2485" s="177" t="s">
        <v>485</v>
      </c>
      <c r="O2485" s="177"/>
      <c r="P2485" s="137"/>
      <c r="Q2485" s="139" t="s">
        <v>486</v>
      </c>
      <c r="R2485" s="137"/>
      <c r="S2485" s="177" t="s">
        <v>487</v>
      </c>
      <c r="T2485" s="177"/>
      <c r="U2485" s="177"/>
      <c r="V2485" s="177"/>
      <c r="W2485" s="137"/>
      <c r="X2485" s="133"/>
      <c r="Y2485" s="133"/>
      <c r="AB2485" s="134" t="s">
        <v>482</v>
      </c>
      <c r="AC2485" s="146" t="str" cm="1">
        <f t="array" ref="AC2485">_xlfn.TEXTSPLIT(H2485,CHAR(10))</f>
        <v>事業者名/事業所名</v>
      </c>
      <c r="AD2485" s="146"/>
      <c r="AE2485" s="146" t="s">
        <v>483</v>
      </c>
      <c r="AG2485" s="134" t="e" cm="1" vm="1">
        <f t="array" ref="AG2485">_xlfn.TEXTJOIN(",",TRUE,_xlfn._xlws.FILTER(市町村コード!$B$2:$B$186,ISNUMBER(SEARCH(市町村コード!$B$2:$B$186,K2485))))</f>
        <v>#VALUE!</v>
      </c>
      <c r="AH2485" s="134" t="e" vm="1">
        <v>#VALUE!</v>
      </c>
      <c r="AI2485" s="134" t="str">
        <f t="shared" si="76"/>
        <v/>
      </c>
      <c r="AJ2485" s="134" t="str">
        <f t="shared" si="77"/>
        <v>事業所所在地</v>
      </c>
      <c r="AK2485" s="134" t="s">
        <v>484</v>
      </c>
      <c r="AO2485" s="139" t="s">
        <v>486</v>
      </c>
      <c r="AP2485" s="134" t="str" cm="1">
        <f t="array" ref="AP2485">_xlfn.TEXTSPLIT(AO2485,CHAR(10))</f>
        <v>受理番号</v>
      </c>
    </row>
    <row r="2486" spans="1:65" ht="75" customHeight="1" thickBot="1">
      <c r="A2486" s="133"/>
      <c r="B2486" s="184"/>
      <c r="C2486" s="140" t="s">
        <v>6670</v>
      </c>
      <c r="D2486" s="184"/>
      <c r="E2486" s="174" t="s">
        <v>6671</v>
      </c>
      <c r="F2486" s="174"/>
      <c r="G2486" s="184"/>
      <c r="H2486" s="175" t="s">
        <v>6672</v>
      </c>
      <c r="I2486" s="175"/>
      <c r="J2486" s="184"/>
      <c r="K2486" s="175" t="s">
        <v>6673</v>
      </c>
      <c r="L2486" s="175"/>
      <c r="M2486" s="184"/>
      <c r="N2486" s="182" t="s">
        <v>6674</v>
      </c>
      <c r="O2486" s="182"/>
      <c r="P2486" s="184"/>
      <c r="Q2486" s="141" t="s">
        <v>6675</v>
      </c>
      <c r="R2486" s="184"/>
      <c r="S2486" s="173" t="s">
        <v>6676</v>
      </c>
      <c r="T2486" s="173"/>
      <c r="U2486" s="173"/>
      <c r="V2486" s="173"/>
      <c r="W2486" s="184"/>
      <c r="X2486" s="133"/>
      <c r="Y2486" s="133"/>
      <c r="AB2486" s="134" t="s">
        <v>10004</v>
      </c>
      <c r="AC2486" s="146" t="str" cm="1">
        <f t="array" ref="AC2486:AD2486">_xlfn.TEXTSPLIT(H2486,CHAR(10))</f>
        <v>合同会社リハビリフォーム</v>
      </c>
      <c r="AD2486" s="146" t="str">
        <v>訪問看護ステーション　リハート</v>
      </c>
      <c r="AE2486" s="146" t="s">
        <v>9102</v>
      </c>
      <c r="AF2486" s="134" t="s">
        <v>9103</v>
      </c>
      <c r="AG2486" s="134" t="str" cm="1">
        <f t="array" ref="AG2486">_xlfn.TEXTJOIN(",",TRUE,_xlfn._xlws.FILTER(市町村コード!$B$2:$B$186,ISNUMBER(SEARCH(市町村コード!$B$2:$B$186,K2486))))</f>
        <v>石狩市</v>
      </c>
      <c r="AH2486" s="134" t="s">
        <v>6746</v>
      </c>
      <c r="AI2486" s="134" t="str">
        <f t="shared" si="76"/>
        <v xml:space="preserve">
石狩市花川南三条４丁目２１９</v>
      </c>
      <c r="AJ2486" s="134" t="str">
        <f t="shared" si="77"/>
        <v>〒061－3203</v>
      </c>
      <c r="AK2486" s="134" t="s">
        <v>7551</v>
      </c>
      <c r="AO2486" s="142" t="s">
        <v>6675</v>
      </c>
      <c r="AP2486" s="134" t="str" cm="1">
        <f t="array" ref="AP2486:AV2486">_xlfn.TEXTSPLIT(AO2486,CHAR(10))</f>
        <v>( 訪看10 )第    620 号</v>
      </c>
      <c r="AQ2486" s="134" t="str">
        <v>( 訪看24 )第    862 号</v>
      </c>
      <c r="AR2486" s="134" t="str">
        <v>( 訪看25 )第    934 号</v>
      </c>
      <c r="AS2486" s="134" t="str">
        <v>( 訪看27 )第    319 号</v>
      </c>
      <c r="AT2486" s="134" t="str">
        <v>( 訪看28 )第    212 号</v>
      </c>
      <c r="AU2486" s="134" t="str">
        <v>( 訪ベⅠ１ )第    508 号</v>
      </c>
      <c r="AV2486" s="134" t="str">
        <v>( 訪看41 )第    276 号</v>
      </c>
    </row>
    <row r="2487" spans="1:65" ht="102" customHeight="1" thickBot="1">
      <c r="A2487" s="133"/>
      <c r="B2487" s="184"/>
      <c r="C2487" s="140" t="s">
        <v>6677</v>
      </c>
      <c r="D2487" s="184"/>
      <c r="E2487" s="174" t="s">
        <v>6678</v>
      </c>
      <c r="F2487" s="174"/>
      <c r="G2487" s="184"/>
      <c r="H2487" s="175" t="s">
        <v>6679</v>
      </c>
      <c r="I2487" s="175"/>
      <c r="J2487" s="184"/>
      <c r="K2487" s="175" t="s">
        <v>6680</v>
      </c>
      <c r="L2487" s="175"/>
      <c r="M2487" s="184"/>
      <c r="N2487" s="182" t="s">
        <v>6681</v>
      </c>
      <c r="O2487" s="182"/>
      <c r="P2487" s="184"/>
      <c r="Q2487" s="141" t="s">
        <v>6682</v>
      </c>
      <c r="R2487" s="184"/>
      <c r="S2487" s="173" t="s">
        <v>6683</v>
      </c>
      <c r="T2487" s="173"/>
      <c r="U2487" s="173"/>
      <c r="V2487" s="173"/>
      <c r="W2487" s="184"/>
      <c r="X2487" s="133"/>
      <c r="Y2487" s="133"/>
      <c r="AB2487" s="134" t="s">
        <v>10005</v>
      </c>
      <c r="AC2487" s="146" t="str" cm="1">
        <f t="array" ref="AC2487:AD2487">_xlfn.TEXTSPLIT(H2487,CHAR(10))</f>
        <v>株式会社Ｎｏｒｔｈｅｒｎ　ｎｕｒｓｅ</v>
      </c>
      <c r="AD2487" s="146" t="str">
        <v>ＳＩＭＮＵＳ訪問看護ステーション</v>
      </c>
      <c r="AE2487" s="146" t="s">
        <v>9104</v>
      </c>
      <c r="AF2487" s="134" t="s">
        <v>9105</v>
      </c>
      <c r="AG2487" s="134" t="str" cm="1">
        <f t="array" ref="AG2487">_xlfn.TEXTJOIN(",",TRUE,_xlfn._xlws.FILTER(市町村コード!$B$2:$B$186,ISNUMBER(SEARCH(市町村コード!$B$2:$B$186,K2487))))</f>
        <v>石狩市</v>
      </c>
      <c r="AH2487" s="134" t="s">
        <v>6746</v>
      </c>
      <c r="AI2487" s="134" t="str">
        <f t="shared" si="76"/>
        <v xml:space="preserve">
石狩市花川南七条１丁目１３９</v>
      </c>
      <c r="AJ2487" s="134" t="str">
        <f t="shared" si="77"/>
        <v>〒061－3207</v>
      </c>
      <c r="AK2487" s="134" t="s">
        <v>7548</v>
      </c>
      <c r="AO2487" s="142" t="s">
        <v>6682</v>
      </c>
      <c r="AP2487" s="134" t="str" cm="1">
        <f t="array" ref="AP2487:AY2487">_xlfn.TEXTSPLIT(AO2487,CHAR(10))</f>
        <v>( 訪看10 )第    629 号</v>
      </c>
      <c r="AQ2487" s="134" t="str">
        <v>( 訪看23 )第    934 号</v>
      </c>
      <c r="AR2487" s="134" t="str">
        <v>( 訪看25 )第   1005 号</v>
      </c>
      <c r="AS2487" s="134" t="str">
        <v>( 訪看27 )第    328 号</v>
      </c>
      <c r="AT2487" s="134" t="str">
        <v>( 訪看28 )第    218 号</v>
      </c>
      <c r="AU2487" s="134" t="str">
        <v>( 訪看34 )第     32 号</v>
      </c>
      <c r="AV2487" s="134" t="str">
        <v>( 訪看35 )第     50 号</v>
      </c>
      <c r="AW2487" s="134" t="str">
        <v>( 訪ベⅠ１ )第    527 号</v>
      </c>
      <c r="AX2487" s="134" t="str">
        <v>( 訪看40 )第    617 号</v>
      </c>
      <c r="AY2487" s="134" t="str">
        <v>( 訪看41 )第    277 号</v>
      </c>
    </row>
    <row r="2488" spans="1:65" ht="48" customHeight="1" thickBot="1">
      <c r="A2488" s="133"/>
      <c r="B2488" s="184"/>
      <c r="C2488" s="140" t="s">
        <v>6684</v>
      </c>
      <c r="D2488" s="184"/>
      <c r="E2488" s="174" t="s">
        <v>6685</v>
      </c>
      <c r="F2488" s="174"/>
      <c r="G2488" s="184"/>
      <c r="H2488" s="175" t="s">
        <v>6686</v>
      </c>
      <c r="I2488" s="175"/>
      <c r="J2488" s="184"/>
      <c r="K2488" s="175" t="s">
        <v>6687</v>
      </c>
      <c r="L2488" s="175"/>
      <c r="M2488" s="184"/>
      <c r="N2488" s="182" t="s">
        <v>6688</v>
      </c>
      <c r="O2488" s="182"/>
      <c r="P2488" s="184"/>
      <c r="Q2488" s="141" t="s">
        <v>6689</v>
      </c>
      <c r="R2488" s="184"/>
      <c r="S2488" s="173" t="s">
        <v>3302</v>
      </c>
      <c r="T2488" s="173"/>
      <c r="U2488" s="173"/>
      <c r="V2488" s="173"/>
      <c r="W2488" s="184"/>
      <c r="X2488" s="133"/>
      <c r="Y2488" s="133"/>
      <c r="AB2488" s="134" t="s">
        <v>10006</v>
      </c>
      <c r="AC2488" s="146" t="str" cm="1">
        <f t="array" ref="AC2488:AD2488">_xlfn.TEXTSPLIT(H2488,CHAR(10))</f>
        <v>社会医療法人ピエタ会</v>
      </c>
      <c r="AD2488" s="146" t="str">
        <v>社会医療法人ピエタ会　訪問看護ステーション　つなぐ</v>
      </c>
      <c r="AE2488" s="146" t="s">
        <v>9106</v>
      </c>
      <c r="AF2488" s="134" t="s">
        <v>9107</v>
      </c>
      <c r="AG2488" s="134" t="str" cm="1">
        <f t="array" ref="AG2488">_xlfn.TEXTJOIN(",",TRUE,_xlfn._xlws.FILTER(市町村コード!$B$2:$B$186,ISNUMBER(SEARCH(市町村コード!$B$2:$B$186,K2488))))</f>
        <v>石狩市</v>
      </c>
      <c r="AH2488" s="134" t="s">
        <v>6746</v>
      </c>
      <c r="AI2488" s="134" t="str">
        <f t="shared" si="76"/>
        <v xml:space="preserve">
石狩市花川北三条３丁目１３番地１</v>
      </c>
      <c r="AJ2488" s="134" t="str">
        <f t="shared" si="77"/>
        <v>〒061－3213</v>
      </c>
      <c r="AK2488" s="134" t="s">
        <v>7552</v>
      </c>
      <c r="AO2488" s="142" t="s">
        <v>6689</v>
      </c>
      <c r="AP2488" s="134" t="str" cm="1">
        <f t="array" ref="AP2488:AS2488">_xlfn.TEXTSPLIT(AO2488,CHAR(10))</f>
        <v>( 訪看24 )第    996 号</v>
      </c>
      <c r="AQ2488" s="134" t="str">
        <v>( 訪看25 )第   1074 号</v>
      </c>
      <c r="AR2488" s="134" t="str">
        <v>( 訪ベⅠ１ )第    545 号</v>
      </c>
      <c r="AS2488" s="134" t="str">
        <v>( 訪看41 )第    278 号</v>
      </c>
    </row>
    <row r="2489" spans="1:65" ht="66" customHeight="1" thickBot="1">
      <c r="A2489" s="133"/>
      <c r="B2489" s="184"/>
      <c r="C2489" s="140" t="s">
        <v>6690</v>
      </c>
      <c r="D2489" s="184"/>
      <c r="E2489" s="174" t="s">
        <v>6691</v>
      </c>
      <c r="F2489" s="174"/>
      <c r="G2489" s="184"/>
      <c r="H2489" s="175" t="s">
        <v>6692</v>
      </c>
      <c r="I2489" s="175"/>
      <c r="J2489" s="184"/>
      <c r="K2489" s="175" t="s">
        <v>6693</v>
      </c>
      <c r="L2489" s="175"/>
      <c r="M2489" s="184"/>
      <c r="N2489" s="182" t="s">
        <v>6694</v>
      </c>
      <c r="O2489" s="182"/>
      <c r="P2489" s="184"/>
      <c r="Q2489" s="141" t="s">
        <v>6695</v>
      </c>
      <c r="R2489" s="184"/>
      <c r="S2489" s="173" t="s">
        <v>6696</v>
      </c>
      <c r="T2489" s="173"/>
      <c r="U2489" s="173"/>
      <c r="V2489" s="173"/>
      <c r="W2489" s="184"/>
      <c r="X2489" s="133"/>
      <c r="Y2489" s="133"/>
      <c r="AB2489" s="134" t="s">
        <v>10007</v>
      </c>
      <c r="AC2489" s="146" t="str" cm="1">
        <f t="array" ref="AC2489:AD2489">_xlfn.TEXTSPLIT(H2489,CHAR(10))</f>
        <v>株式会社つばさメディカルグループ</v>
      </c>
      <c r="AD2489" s="146" t="str">
        <v>つばさナーシングケア石狩</v>
      </c>
      <c r="AE2489" s="146" t="s">
        <v>7703</v>
      </c>
      <c r="AF2489" s="134" t="s">
        <v>9108</v>
      </c>
      <c r="AG2489" s="134" t="str" cm="1">
        <f t="array" ref="AG2489">_xlfn.TEXTJOIN(",",TRUE,_xlfn._xlws.FILTER(市町村コード!$B$2:$B$186,ISNUMBER(SEARCH(市町村コード!$B$2:$B$186,K2489))))</f>
        <v>石狩市</v>
      </c>
      <c r="AH2489" s="134" t="s">
        <v>6746</v>
      </c>
      <c r="AI2489" s="134" t="str">
        <f t="shared" si="76"/>
        <v xml:space="preserve">
石狩市花川南一条１丁目４ライフブロード花川２０２号室</v>
      </c>
      <c r="AJ2489" s="134" t="str">
        <f t="shared" si="77"/>
        <v>〒061－3201</v>
      </c>
      <c r="AK2489" s="134" t="s">
        <v>7553</v>
      </c>
      <c r="AO2489" s="142" t="s">
        <v>6695</v>
      </c>
      <c r="AP2489" s="134" t="str" cm="1">
        <f t="array" ref="AP2489:AV2489">_xlfn.TEXTSPLIT(AO2489,CHAR(10))</f>
        <v>( 訪看10 )第    758 号</v>
      </c>
      <c r="AQ2489" s="134" t="str">
        <v>( 訪看23 )第   1131 号</v>
      </c>
      <c r="AR2489" s="134" t="str">
        <v>( 訪看24 )第   1089 号</v>
      </c>
      <c r="AS2489" s="134" t="str">
        <v>( 訪看25 )第   1175 号</v>
      </c>
      <c r="AT2489" s="134" t="str">
        <v>( 訪看27 )第    444 号</v>
      </c>
      <c r="AU2489" s="134" t="str">
        <v>( 訪看28 )第    292 号</v>
      </c>
      <c r="AV2489" s="134" t="str">
        <v>( 訪看41 )第    431 号</v>
      </c>
    </row>
    <row r="2490" spans="1:65" ht="48" customHeight="1" thickBot="1">
      <c r="A2490" s="133"/>
      <c r="B2490" s="184"/>
      <c r="C2490" s="140" t="s">
        <v>6697</v>
      </c>
      <c r="D2490" s="184"/>
      <c r="E2490" s="174" t="s">
        <v>6698</v>
      </c>
      <c r="F2490" s="174"/>
      <c r="G2490" s="184"/>
      <c r="H2490" s="175" t="s">
        <v>6699</v>
      </c>
      <c r="I2490" s="175"/>
      <c r="J2490" s="184"/>
      <c r="K2490" s="175" t="s">
        <v>6700</v>
      </c>
      <c r="L2490" s="175"/>
      <c r="M2490" s="184"/>
      <c r="N2490" s="182" t="s">
        <v>6701</v>
      </c>
      <c r="O2490" s="182"/>
      <c r="P2490" s="184"/>
      <c r="Q2490" s="141" t="s">
        <v>6702</v>
      </c>
      <c r="R2490" s="184"/>
      <c r="S2490" s="173" t="s">
        <v>6703</v>
      </c>
      <c r="T2490" s="173"/>
      <c r="U2490" s="173"/>
      <c r="V2490" s="173"/>
      <c r="W2490" s="184"/>
      <c r="X2490" s="133"/>
      <c r="Y2490" s="133"/>
      <c r="AB2490" s="134" t="s">
        <v>10008</v>
      </c>
      <c r="AC2490" s="146" t="str" cm="1">
        <f t="array" ref="AC2490:AD2490">_xlfn.TEXTSPLIT(H2490,CHAR(10))</f>
        <v>医療法人財団幸惺会</v>
      </c>
      <c r="AD2490" s="146" t="str">
        <v>訪問看護ステーション幸惺館</v>
      </c>
      <c r="AE2490" s="146" t="s">
        <v>9109</v>
      </c>
      <c r="AF2490" s="134" t="s">
        <v>9110</v>
      </c>
      <c r="AG2490" s="134" t="str" cm="1">
        <f t="array" ref="AG2490">_xlfn.TEXTJOIN(",",TRUE,_xlfn._xlws.FILTER(市町村コード!$B$2:$B$186,ISNUMBER(SEARCH(市町村コード!$B$2:$B$186,K2490))))</f>
        <v>石狩市</v>
      </c>
      <c r="AH2490" s="134" t="s">
        <v>6746</v>
      </c>
      <c r="AI2490" s="134" t="str">
        <f t="shared" si="76"/>
        <v xml:space="preserve">
石狩市花川北七条１丁目１１番地</v>
      </c>
      <c r="AJ2490" s="134" t="str">
        <f t="shared" si="77"/>
        <v>〒061－3217</v>
      </c>
      <c r="AK2490" s="134" t="s">
        <v>7554</v>
      </c>
      <c r="AO2490" s="142" t="s">
        <v>6702</v>
      </c>
      <c r="AP2490" s="134" t="str" cm="1">
        <f t="array" ref="AP2490:AS2490">_xlfn.TEXTSPLIT(AO2490,CHAR(10))</f>
        <v>( 訪看23 )第    500 号</v>
      </c>
      <c r="AQ2490" s="134" t="str">
        <v>( 訪看25 )第    599 号</v>
      </c>
      <c r="AR2490" s="134" t="str">
        <v>( 訪ベⅠ１ )第    471 号</v>
      </c>
      <c r="AS2490" s="134" t="str">
        <v>( 訪看41 )第    279 号</v>
      </c>
    </row>
    <row r="2491" spans="1:65" ht="45.95" customHeight="1" thickBot="1">
      <c r="A2491" s="133"/>
      <c r="B2491" s="184"/>
      <c r="C2491" s="140" t="s">
        <v>6704</v>
      </c>
      <c r="D2491" s="184"/>
      <c r="E2491" s="174" t="s">
        <v>6705</v>
      </c>
      <c r="F2491" s="174"/>
      <c r="G2491" s="184"/>
      <c r="H2491" s="175" t="s">
        <v>6706</v>
      </c>
      <c r="I2491" s="175"/>
      <c r="J2491" s="184"/>
      <c r="K2491" s="175" t="s">
        <v>6700</v>
      </c>
      <c r="L2491" s="175"/>
      <c r="M2491" s="184"/>
      <c r="N2491" s="182" t="s">
        <v>6707</v>
      </c>
      <c r="O2491" s="182"/>
      <c r="P2491" s="184"/>
      <c r="Q2491" s="141" t="s">
        <v>6708</v>
      </c>
      <c r="R2491" s="184"/>
      <c r="S2491" s="173" t="s">
        <v>6709</v>
      </c>
      <c r="T2491" s="173"/>
      <c r="U2491" s="173"/>
      <c r="V2491" s="173"/>
      <c r="W2491" s="184"/>
      <c r="X2491" s="133"/>
      <c r="Y2491" s="133"/>
      <c r="AB2491" s="134" t="s">
        <v>10009</v>
      </c>
      <c r="AC2491" s="146" t="str" cm="1">
        <f t="array" ref="AC2491:AD2491">_xlfn.TEXTSPLIT(H2491,CHAR(10))</f>
        <v>医療法人財団幸惺会</v>
      </c>
      <c r="AD2491" s="146" t="str">
        <v>看護小規模多機能型居宅介護　サスイシリの里</v>
      </c>
      <c r="AE2491" s="146" t="s">
        <v>9109</v>
      </c>
      <c r="AF2491" s="134" t="s">
        <v>9111</v>
      </c>
      <c r="AG2491" s="134" t="str" cm="1">
        <f t="array" ref="AG2491">_xlfn.TEXTJOIN(",",TRUE,_xlfn._xlws.FILTER(市町村コード!$B$2:$B$186,ISNUMBER(SEARCH(市町村コード!$B$2:$B$186,K2491))))</f>
        <v>石狩市</v>
      </c>
      <c r="AH2491" s="134" t="s">
        <v>6746</v>
      </c>
      <c r="AI2491" s="134" t="str">
        <f t="shared" si="76"/>
        <v xml:space="preserve">
石狩市花川北七条１丁目１１番地</v>
      </c>
      <c r="AJ2491" s="134" t="str">
        <f t="shared" si="77"/>
        <v>〒061－3217</v>
      </c>
      <c r="AK2491" s="134" t="s">
        <v>7554</v>
      </c>
      <c r="AO2491" s="142" t="s">
        <v>6708</v>
      </c>
      <c r="AP2491" s="134" t="str" cm="1">
        <f t="array" ref="AP2491:AR2491">_xlfn.TEXTSPLIT(AO2491,CHAR(10))</f>
        <v>( 訪看24 )第    501 号</v>
      </c>
      <c r="AQ2491" s="134" t="str">
        <v>( 訪看25 )第    600 号</v>
      </c>
      <c r="AR2491" s="134" t="str">
        <v>( 訪看41 )第    315 号</v>
      </c>
    </row>
    <row r="2492" spans="1:65" ht="0.95" customHeight="1">
      <c r="A2492" s="133"/>
      <c r="B2492" s="183"/>
      <c r="C2492" s="183"/>
      <c r="D2492" s="183"/>
      <c r="E2492" s="183"/>
      <c r="F2492" s="183"/>
      <c r="G2492" s="183"/>
      <c r="H2492" s="183"/>
      <c r="I2492" s="183"/>
      <c r="J2492" s="183"/>
      <c r="K2492" s="183"/>
      <c r="L2492" s="183"/>
      <c r="M2492" s="183"/>
      <c r="N2492" s="183"/>
      <c r="O2492" s="183"/>
      <c r="P2492" s="183"/>
      <c r="Q2492" s="183"/>
      <c r="R2492" s="183"/>
      <c r="S2492" s="183"/>
      <c r="T2492" s="183"/>
      <c r="U2492" s="183"/>
      <c r="V2492" s="183"/>
      <c r="W2492" s="133"/>
      <c r="X2492" s="133"/>
      <c r="Y2492" s="133"/>
      <c r="AB2492" s="134" t="s">
        <v>6911</v>
      </c>
      <c r="AC2492" s="146" t="e" cm="1">
        <f t="array" ref="AC2492">_xlfn.TEXTSPLIT(H2492,CHAR(10))</f>
        <v>#VALUE!</v>
      </c>
      <c r="AD2492" s="146"/>
      <c r="AE2492" s="146"/>
      <c r="AP2492" s="134" t="e" cm="1">
        <f t="array" ref="AP2492">_xlfn.TEXTSPLIT(AO2492,CHAR(10))</f>
        <v>#VALUE!</v>
      </c>
    </row>
    <row r="2493" spans="1:65" ht="60" customHeight="1">
      <c r="A2493" s="133"/>
      <c r="B2493" s="133"/>
      <c r="C2493" s="133"/>
      <c r="D2493" s="133"/>
      <c r="E2493" s="133"/>
      <c r="F2493" s="133"/>
      <c r="G2493" s="133"/>
      <c r="H2493" s="133"/>
      <c r="I2493" s="133"/>
      <c r="J2493" s="133"/>
      <c r="K2493" s="133"/>
      <c r="L2493" s="133"/>
      <c r="M2493" s="133"/>
      <c r="N2493" s="133"/>
      <c r="O2493" s="133"/>
      <c r="P2493" s="133"/>
      <c r="Q2493" s="133"/>
      <c r="R2493" s="133"/>
      <c r="S2493" s="133"/>
      <c r="T2493" s="133"/>
      <c r="U2493" s="133"/>
      <c r="V2493" s="133"/>
      <c r="W2493" s="133"/>
      <c r="X2493" s="133"/>
      <c r="Y2493" s="133"/>
      <c r="AO2493" s="133"/>
    </row>
  </sheetData>
  <sheetProtection algorithmName="SHA-512" hashValue="tjxW2mgqLVCOfDFnEZGH0viNpzbcqsxDyfsyw8D1VqjuAtZNtcWNTEED/NZahIv299AHsayfpJZIBtcnpDekSA==" saltValue="D0PpC1STKTJHmzxVEx0nxw==" spinCount="100000" sheet="1" objects="1" scenarios="1" selectLockedCells="1"/>
  <mergeCells count="8496">
    <mergeCell ref="B2486:B2491"/>
    <mergeCell ref="D2486:D2491"/>
    <mergeCell ref="E2486:F2486"/>
    <mergeCell ref="B2484:D2484"/>
    <mergeCell ref="E2484:G2484"/>
    <mergeCell ref="H2484:J2484"/>
    <mergeCell ref="K2484:M2484"/>
    <mergeCell ref="N2484:P2484"/>
    <mergeCell ref="B2492:V2492"/>
    <mergeCell ref="K2490:L2490"/>
    <mergeCell ref="N2490:O2490"/>
    <mergeCell ref="S2490:V2490"/>
    <mergeCell ref="E2491:F2491"/>
    <mergeCell ref="H2491:I2491"/>
    <mergeCell ref="K2491:L2491"/>
    <mergeCell ref="N2491:O2491"/>
    <mergeCell ref="S2491:V2491"/>
    <mergeCell ref="W2486:W2491"/>
    <mergeCell ref="E2487:F2487"/>
    <mergeCell ref="H2487:I2487"/>
    <mergeCell ref="K2487:L2487"/>
    <mergeCell ref="N2487:O2487"/>
    <mergeCell ref="S2487:V2487"/>
    <mergeCell ref="E2488:F2488"/>
    <mergeCell ref="H2488:I2488"/>
    <mergeCell ref="K2488:L2488"/>
    <mergeCell ref="N2488:O2488"/>
    <mergeCell ref="K2486:L2486"/>
    <mergeCell ref="M2486:M2491"/>
    <mergeCell ref="N2486:O2486"/>
    <mergeCell ref="P2486:P2491"/>
    <mergeCell ref="R2486:R2491"/>
    <mergeCell ref="S2486:V2486"/>
    <mergeCell ref="S2488:V2488"/>
    <mergeCell ref="K2489:L2489"/>
    <mergeCell ref="N2489:O2489"/>
    <mergeCell ref="S2489:V2489"/>
    <mergeCell ref="H2472:I2472"/>
    <mergeCell ref="K2472:L2472"/>
    <mergeCell ref="N2472:O2472"/>
    <mergeCell ref="K2470:L2470"/>
    <mergeCell ref="M2470:M2476"/>
    <mergeCell ref="N2470:O2470"/>
    <mergeCell ref="P2470:P2476"/>
    <mergeCell ref="R2470:R2476"/>
    <mergeCell ref="S2470:V2470"/>
    <mergeCell ref="S2472:V2472"/>
    <mergeCell ref="K2473:L2473"/>
    <mergeCell ref="N2473:O2473"/>
    <mergeCell ref="S2473:V2473"/>
    <mergeCell ref="G2486:G2491"/>
    <mergeCell ref="H2486:I2486"/>
    <mergeCell ref="J2486:J2491"/>
    <mergeCell ref="E2489:F2489"/>
    <mergeCell ref="H2489:I2489"/>
    <mergeCell ref="E2490:F2490"/>
    <mergeCell ref="H2490:I2490"/>
    <mergeCell ref="Q2484:R2484"/>
    <mergeCell ref="S2484:W2484"/>
    <mergeCell ref="E2485:F2485"/>
    <mergeCell ref="H2485:I2485"/>
    <mergeCell ref="K2485:L2485"/>
    <mergeCell ref="N2485:O2485"/>
    <mergeCell ref="S2485:V2485"/>
    <mergeCell ref="B2477:V2477"/>
    <mergeCell ref="I2480:K2481"/>
    <mergeCell ref="B2481:E2481"/>
    <mergeCell ref="C2482:K2482"/>
    <mergeCell ref="O2482:S2482"/>
    <mergeCell ref="B2470:B2476"/>
    <mergeCell ref="D2470:D2476"/>
    <mergeCell ref="E2470:F2470"/>
    <mergeCell ref="G2470:G2476"/>
    <mergeCell ref="H2470:I2470"/>
    <mergeCell ref="J2470:J2476"/>
    <mergeCell ref="E2473:F2473"/>
    <mergeCell ref="H2473:I2473"/>
    <mergeCell ref="E2474:F2474"/>
    <mergeCell ref="H2474:I2474"/>
    <mergeCell ref="Q2468:R2468"/>
    <mergeCell ref="S2468:W2468"/>
    <mergeCell ref="E2469:F2469"/>
    <mergeCell ref="H2469:I2469"/>
    <mergeCell ref="K2469:L2469"/>
    <mergeCell ref="N2469:O2469"/>
    <mergeCell ref="S2469:V2469"/>
    <mergeCell ref="K2474:L2474"/>
    <mergeCell ref="N2474:O2474"/>
    <mergeCell ref="S2474:V2474"/>
    <mergeCell ref="E2475:F2475"/>
    <mergeCell ref="H2475:I2475"/>
    <mergeCell ref="K2475:L2475"/>
    <mergeCell ref="N2475:O2475"/>
    <mergeCell ref="S2475:V2475"/>
    <mergeCell ref="W2470:W2476"/>
    <mergeCell ref="E2471:F2471"/>
    <mergeCell ref="H2471:I2471"/>
    <mergeCell ref="K2471:L2471"/>
    <mergeCell ref="N2471:O2471"/>
    <mergeCell ref="S2471:V2471"/>
    <mergeCell ref="E2472:F2472"/>
    <mergeCell ref="B2461:V2461"/>
    <mergeCell ref="I2464:K2465"/>
    <mergeCell ref="B2465:E2465"/>
    <mergeCell ref="C2466:K2466"/>
    <mergeCell ref="O2466:S2466"/>
    <mergeCell ref="B2468:D2468"/>
    <mergeCell ref="E2468:G2468"/>
    <mergeCell ref="H2468:J2468"/>
    <mergeCell ref="K2468:M2468"/>
    <mergeCell ref="N2468:P2468"/>
    <mergeCell ref="K2458:L2458"/>
    <mergeCell ref="N2458:O2458"/>
    <mergeCell ref="S2458:V2458"/>
    <mergeCell ref="E2459:F2459"/>
    <mergeCell ref="H2459:I2459"/>
    <mergeCell ref="K2459:L2459"/>
    <mergeCell ref="N2459:O2459"/>
    <mergeCell ref="S2459:V2459"/>
    <mergeCell ref="B2454:B2460"/>
    <mergeCell ref="D2454:D2460"/>
    <mergeCell ref="W2454:W2460"/>
    <mergeCell ref="E2455:F2455"/>
    <mergeCell ref="H2455:I2455"/>
    <mergeCell ref="K2455:L2455"/>
    <mergeCell ref="N2455:O2455"/>
    <mergeCell ref="S2455:V2455"/>
    <mergeCell ref="E2456:F2456"/>
    <mergeCell ref="H2456:I2456"/>
    <mergeCell ref="K2456:L2456"/>
    <mergeCell ref="N2456:O2456"/>
    <mergeCell ref="K2454:L2454"/>
    <mergeCell ref="M2454:M2460"/>
    <mergeCell ref="N2454:O2454"/>
    <mergeCell ref="P2454:P2460"/>
    <mergeCell ref="R2454:R2460"/>
    <mergeCell ref="S2454:V2454"/>
    <mergeCell ref="S2456:V2456"/>
    <mergeCell ref="K2457:L2457"/>
    <mergeCell ref="N2457:O2457"/>
    <mergeCell ref="S2457:V2457"/>
    <mergeCell ref="E2454:F2454"/>
    <mergeCell ref="G2454:G2460"/>
    <mergeCell ref="H2454:I2454"/>
    <mergeCell ref="J2454:J2460"/>
    <mergeCell ref="E2457:F2457"/>
    <mergeCell ref="H2457:I2457"/>
    <mergeCell ref="E2458:F2458"/>
    <mergeCell ref="H2458:I2458"/>
    <mergeCell ref="Q2452:R2452"/>
    <mergeCell ref="S2452:W2452"/>
    <mergeCell ref="E2453:F2453"/>
    <mergeCell ref="H2453:I2453"/>
    <mergeCell ref="K2453:L2453"/>
    <mergeCell ref="N2453:O2453"/>
    <mergeCell ref="S2453:V2453"/>
    <mergeCell ref="B2445:V2445"/>
    <mergeCell ref="I2448:K2449"/>
    <mergeCell ref="B2449:E2449"/>
    <mergeCell ref="C2450:K2450"/>
    <mergeCell ref="O2450:S2450"/>
    <mergeCell ref="B2452:D2452"/>
    <mergeCell ref="E2452:G2452"/>
    <mergeCell ref="H2452:J2452"/>
    <mergeCell ref="K2452:M2452"/>
    <mergeCell ref="N2452:P2452"/>
    <mergeCell ref="N2443:O2443"/>
    <mergeCell ref="S2443:V2443"/>
    <mergeCell ref="W2438:W2444"/>
    <mergeCell ref="E2439:F2439"/>
    <mergeCell ref="H2439:I2439"/>
    <mergeCell ref="K2439:L2439"/>
    <mergeCell ref="N2439:O2439"/>
    <mergeCell ref="S2439:V2439"/>
    <mergeCell ref="E2440:F2440"/>
    <mergeCell ref="H2440:I2440"/>
    <mergeCell ref="K2440:L2440"/>
    <mergeCell ref="N2440:O2440"/>
    <mergeCell ref="K2438:L2438"/>
    <mergeCell ref="M2438:M2444"/>
    <mergeCell ref="N2438:O2438"/>
    <mergeCell ref="P2438:P2444"/>
    <mergeCell ref="R2438:R2444"/>
    <mergeCell ref="S2438:V2438"/>
    <mergeCell ref="S2440:V2440"/>
    <mergeCell ref="K2441:L2441"/>
    <mergeCell ref="N2441:O2441"/>
    <mergeCell ref="S2441:V2441"/>
    <mergeCell ref="B2438:B2444"/>
    <mergeCell ref="D2438:D2444"/>
    <mergeCell ref="E2438:F2438"/>
    <mergeCell ref="G2438:G2444"/>
    <mergeCell ref="H2438:I2438"/>
    <mergeCell ref="J2438:J2444"/>
    <mergeCell ref="E2441:F2441"/>
    <mergeCell ref="H2441:I2441"/>
    <mergeCell ref="E2442:F2442"/>
    <mergeCell ref="H2442:I2442"/>
    <mergeCell ref="S2436:W2436"/>
    <mergeCell ref="E2437:F2437"/>
    <mergeCell ref="H2437:I2437"/>
    <mergeCell ref="K2437:L2437"/>
    <mergeCell ref="N2437:O2437"/>
    <mergeCell ref="S2437:V2437"/>
    <mergeCell ref="I2432:K2433"/>
    <mergeCell ref="B2433:E2433"/>
    <mergeCell ref="C2434:K2434"/>
    <mergeCell ref="O2434:S2434"/>
    <mergeCell ref="B2436:D2436"/>
    <mergeCell ref="E2436:G2436"/>
    <mergeCell ref="H2436:J2436"/>
    <mergeCell ref="K2436:M2436"/>
    <mergeCell ref="N2436:P2436"/>
    <mergeCell ref="Q2436:R2436"/>
    <mergeCell ref="K2442:L2442"/>
    <mergeCell ref="N2442:O2442"/>
    <mergeCell ref="S2442:V2442"/>
    <mergeCell ref="E2443:F2443"/>
    <mergeCell ref="H2443:I2443"/>
    <mergeCell ref="K2443:L2443"/>
    <mergeCell ref="B2429:V2429"/>
    <mergeCell ref="S2425:V2425"/>
    <mergeCell ref="E2426:F2426"/>
    <mergeCell ref="H2426:I2426"/>
    <mergeCell ref="K2426:L2426"/>
    <mergeCell ref="N2426:O2426"/>
    <mergeCell ref="S2426:V2426"/>
    <mergeCell ref="S2423:V2423"/>
    <mergeCell ref="W2423:W2428"/>
    <mergeCell ref="E2424:F2424"/>
    <mergeCell ref="H2424:I2424"/>
    <mergeCell ref="K2424:L2424"/>
    <mergeCell ref="N2424:O2424"/>
    <mergeCell ref="S2424:V2424"/>
    <mergeCell ref="E2425:F2425"/>
    <mergeCell ref="H2425:I2425"/>
    <mergeCell ref="K2425:L2425"/>
    <mergeCell ref="J2423:J2428"/>
    <mergeCell ref="K2423:L2423"/>
    <mergeCell ref="M2423:M2428"/>
    <mergeCell ref="N2423:O2423"/>
    <mergeCell ref="P2423:P2428"/>
    <mergeCell ref="R2423:R2428"/>
    <mergeCell ref="N2425:O2425"/>
    <mergeCell ref="E2422:F2422"/>
    <mergeCell ref="H2422:I2422"/>
    <mergeCell ref="K2422:L2422"/>
    <mergeCell ref="N2422:O2422"/>
    <mergeCell ref="S2422:V2422"/>
    <mergeCell ref="B2423:B2428"/>
    <mergeCell ref="D2423:D2428"/>
    <mergeCell ref="E2423:F2423"/>
    <mergeCell ref="G2423:G2428"/>
    <mergeCell ref="H2423:I2423"/>
    <mergeCell ref="C2419:K2419"/>
    <mergeCell ref="O2419:S2419"/>
    <mergeCell ref="B2421:D2421"/>
    <mergeCell ref="E2421:G2421"/>
    <mergeCell ref="H2421:J2421"/>
    <mergeCell ref="K2421:M2421"/>
    <mergeCell ref="N2421:P2421"/>
    <mergeCell ref="Q2421:R2421"/>
    <mergeCell ref="S2421:W2421"/>
    <mergeCell ref="E2427:F2427"/>
    <mergeCell ref="H2427:I2427"/>
    <mergeCell ref="K2427:L2427"/>
    <mergeCell ref="N2427:O2427"/>
    <mergeCell ref="S2427:V2427"/>
    <mergeCell ref="B2414:V2414"/>
    <mergeCell ref="I2417:K2418"/>
    <mergeCell ref="B2418:E2418"/>
    <mergeCell ref="W2408:W2413"/>
    <mergeCell ref="E2409:F2409"/>
    <mergeCell ref="H2409:I2409"/>
    <mergeCell ref="K2409:L2409"/>
    <mergeCell ref="N2409:O2409"/>
    <mergeCell ref="S2409:V2409"/>
    <mergeCell ref="E2410:F2410"/>
    <mergeCell ref="H2410:I2410"/>
    <mergeCell ref="K2410:L2410"/>
    <mergeCell ref="N2410:O2410"/>
    <mergeCell ref="K2408:L2408"/>
    <mergeCell ref="M2408:M2413"/>
    <mergeCell ref="N2408:O2408"/>
    <mergeCell ref="P2408:P2413"/>
    <mergeCell ref="R2408:R2413"/>
    <mergeCell ref="S2408:V2408"/>
    <mergeCell ref="S2410:V2410"/>
    <mergeCell ref="K2411:L2411"/>
    <mergeCell ref="N2411:O2411"/>
    <mergeCell ref="S2411:V2411"/>
    <mergeCell ref="B2408:B2413"/>
    <mergeCell ref="D2408:D2413"/>
    <mergeCell ref="E2408:F2408"/>
    <mergeCell ref="G2408:G2413"/>
    <mergeCell ref="H2408:I2408"/>
    <mergeCell ref="J2408:J2413"/>
    <mergeCell ref="E2411:F2411"/>
    <mergeCell ref="H2411:I2411"/>
    <mergeCell ref="E2412:F2412"/>
    <mergeCell ref="H2412:I2412"/>
    <mergeCell ref="Q2406:R2406"/>
    <mergeCell ref="S2406:W2406"/>
    <mergeCell ref="E2407:F2407"/>
    <mergeCell ref="H2407:I2407"/>
    <mergeCell ref="K2407:L2407"/>
    <mergeCell ref="N2407:O2407"/>
    <mergeCell ref="S2407:V2407"/>
    <mergeCell ref="B2399:V2399"/>
    <mergeCell ref="I2402:K2403"/>
    <mergeCell ref="B2403:E2403"/>
    <mergeCell ref="C2404:K2404"/>
    <mergeCell ref="O2404:S2404"/>
    <mergeCell ref="B2406:D2406"/>
    <mergeCell ref="E2406:G2406"/>
    <mergeCell ref="H2406:J2406"/>
    <mergeCell ref="K2406:M2406"/>
    <mergeCell ref="N2406:P2406"/>
    <mergeCell ref="K2412:L2412"/>
    <mergeCell ref="N2412:O2412"/>
    <mergeCell ref="S2412:V2412"/>
    <mergeCell ref="N2397:O2397"/>
    <mergeCell ref="S2397:V2397"/>
    <mergeCell ref="W2392:W2398"/>
    <mergeCell ref="E2393:F2393"/>
    <mergeCell ref="H2393:I2393"/>
    <mergeCell ref="K2393:L2393"/>
    <mergeCell ref="N2393:O2393"/>
    <mergeCell ref="S2393:V2393"/>
    <mergeCell ref="E2394:F2394"/>
    <mergeCell ref="H2394:I2394"/>
    <mergeCell ref="K2394:L2394"/>
    <mergeCell ref="N2394:O2394"/>
    <mergeCell ref="K2392:L2392"/>
    <mergeCell ref="M2392:M2398"/>
    <mergeCell ref="N2392:O2392"/>
    <mergeCell ref="P2392:P2398"/>
    <mergeCell ref="R2392:R2398"/>
    <mergeCell ref="S2392:V2392"/>
    <mergeCell ref="S2394:V2394"/>
    <mergeCell ref="K2395:L2395"/>
    <mergeCell ref="N2395:O2395"/>
    <mergeCell ref="S2395:V2395"/>
    <mergeCell ref="B2392:B2398"/>
    <mergeCell ref="D2392:D2398"/>
    <mergeCell ref="E2392:F2392"/>
    <mergeCell ref="G2392:G2398"/>
    <mergeCell ref="H2392:I2392"/>
    <mergeCell ref="J2392:J2398"/>
    <mergeCell ref="E2395:F2395"/>
    <mergeCell ref="H2395:I2395"/>
    <mergeCell ref="E2396:F2396"/>
    <mergeCell ref="H2396:I2396"/>
    <mergeCell ref="S2390:W2390"/>
    <mergeCell ref="E2391:F2391"/>
    <mergeCell ref="H2391:I2391"/>
    <mergeCell ref="K2391:L2391"/>
    <mergeCell ref="N2391:O2391"/>
    <mergeCell ref="S2391:V2391"/>
    <mergeCell ref="I2386:K2387"/>
    <mergeCell ref="B2387:E2387"/>
    <mergeCell ref="C2388:K2388"/>
    <mergeCell ref="O2388:S2388"/>
    <mergeCell ref="B2390:D2390"/>
    <mergeCell ref="E2390:G2390"/>
    <mergeCell ref="H2390:J2390"/>
    <mergeCell ref="K2390:M2390"/>
    <mergeCell ref="N2390:P2390"/>
    <mergeCell ref="Q2390:R2390"/>
    <mergeCell ref="K2396:L2396"/>
    <mergeCell ref="N2396:O2396"/>
    <mergeCell ref="S2396:V2396"/>
    <mergeCell ref="E2397:F2397"/>
    <mergeCell ref="H2397:I2397"/>
    <mergeCell ref="K2397:L2397"/>
    <mergeCell ref="B2383:V2383"/>
    <mergeCell ref="S2379:V2379"/>
    <mergeCell ref="E2380:F2380"/>
    <mergeCell ref="H2380:I2380"/>
    <mergeCell ref="K2380:L2380"/>
    <mergeCell ref="N2380:O2380"/>
    <mergeCell ref="S2380:V2380"/>
    <mergeCell ref="S2377:V2377"/>
    <mergeCell ref="W2377:W2382"/>
    <mergeCell ref="E2378:F2378"/>
    <mergeCell ref="H2378:I2378"/>
    <mergeCell ref="K2378:L2378"/>
    <mergeCell ref="N2378:O2378"/>
    <mergeCell ref="S2378:V2378"/>
    <mergeCell ref="E2379:F2379"/>
    <mergeCell ref="H2379:I2379"/>
    <mergeCell ref="K2379:L2379"/>
    <mergeCell ref="J2377:J2382"/>
    <mergeCell ref="K2377:L2377"/>
    <mergeCell ref="M2377:M2382"/>
    <mergeCell ref="N2377:O2377"/>
    <mergeCell ref="P2377:P2382"/>
    <mergeCell ref="R2377:R2382"/>
    <mergeCell ref="N2379:O2379"/>
    <mergeCell ref="H2362:I2362"/>
    <mergeCell ref="J2362:J2367"/>
    <mergeCell ref="E2376:F2376"/>
    <mergeCell ref="H2376:I2376"/>
    <mergeCell ref="K2376:L2376"/>
    <mergeCell ref="N2376:O2376"/>
    <mergeCell ref="S2376:V2376"/>
    <mergeCell ref="B2377:B2382"/>
    <mergeCell ref="D2377:D2382"/>
    <mergeCell ref="E2377:F2377"/>
    <mergeCell ref="G2377:G2382"/>
    <mergeCell ref="H2377:I2377"/>
    <mergeCell ref="C2373:K2373"/>
    <mergeCell ref="O2373:S2373"/>
    <mergeCell ref="B2375:D2375"/>
    <mergeCell ref="E2375:G2375"/>
    <mergeCell ref="H2375:J2375"/>
    <mergeCell ref="K2375:M2375"/>
    <mergeCell ref="N2375:P2375"/>
    <mergeCell ref="Q2375:R2375"/>
    <mergeCell ref="S2375:W2375"/>
    <mergeCell ref="E2381:F2381"/>
    <mergeCell ref="H2381:I2381"/>
    <mergeCell ref="K2381:L2381"/>
    <mergeCell ref="N2381:O2381"/>
    <mergeCell ref="S2381:V2381"/>
    <mergeCell ref="K2360:M2360"/>
    <mergeCell ref="N2360:P2360"/>
    <mergeCell ref="K2366:L2366"/>
    <mergeCell ref="N2366:O2366"/>
    <mergeCell ref="S2366:V2366"/>
    <mergeCell ref="B2368:V2368"/>
    <mergeCell ref="I2371:K2372"/>
    <mergeCell ref="B2372:E2372"/>
    <mergeCell ref="W2362:W2367"/>
    <mergeCell ref="E2363:F2363"/>
    <mergeCell ref="H2363:I2363"/>
    <mergeCell ref="K2363:L2363"/>
    <mergeCell ref="N2363:O2363"/>
    <mergeCell ref="S2363:V2363"/>
    <mergeCell ref="E2364:F2364"/>
    <mergeCell ref="H2364:I2364"/>
    <mergeCell ref="K2364:L2364"/>
    <mergeCell ref="N2364:O2364"/>
    <mergeCell ref="K2362:L2362"/>
    <mergeCell ref="M2362:M2367"/>
    <mergeCell ref="N2362:O2362"/>
    <mergeCell ref="P2362:P2367"/>
    <mergeCell ref="R2362:R2367"/>
    <mergeCell ref="S2362:V2362"/>
    <mergeCell ref="S2364:V2364"/>
    <mergeCell ref="K2365:L2365"/>
    <mergeCell ref="N2365:O2365"/>
    <mergeCell ref="S2365:V2365"/>
    <mergeCell ref="B2362:B2367"/>
    <mergeCell ref="D2362:D2367"/>
    <mergeCell ref="E2362:F2362"/>
    <mergeCell ref="G2362:G2367"/>
    <mergeCell ref="H2348:I2348"/>
    <mergeCell ref="K2348:L2348"/>
    <mergeCell ref="N2348:O2348"/>
    <mergeCell ref="K2346:L2346"/>
    <mergeCell ref="M2346:M2352"/>
    <mergeCell ref="N2346:O2346"/>
    <mergeCell ref="P2346:P2352"/>
    <mergeCell ref="R2346:R2352"/>
    <mergeCell ref="S2346:V2346"/>
    <mergeCell ref="S2348:V2348"/>
    <mergeCell ref="K2349:L2349"/>
    <mergeCell ref="N2349:O2349"/>
    <mergeCell ref="S2349:V2349"/>
    <mergeCell ref="E2365:F2365"/>
    <mergeCell ref="H2365:I2365"/>
    <mergeCell ref="E2366:F2366"/>
    <mergeCell ref="H2366:I2366"/>
    <mergeCell ref="Q2360:R2360"/>
    <mergeCell ref="S2360:W2360"/>
    <mergeCell ref="E2361:F2361"/>
    <mergeCell ref="H2361:I2361"/>
    <mergeCell ref="K2361:L2361"/>
    <mergeCell ref="N2361:O2361"/>
    <mergeCell ref="S2361:V2361"/>
    <mergeCell ref="B2353:V2353"/>
    <mergeCell ref="I2356:K2357"/>
    <mergeCell ref="B2357:E2357"/>
    <mergeCell ref="C2358:K2358"/>
    <mergeCell ref="O2358:S2358"/>
    <mergeCell ref="B2360:D2360"/>
    <mergeCell ref="E2360:G2360"/>
    <mergeCell ref="H2360:J2360"/>
    <mergeCell ref="B2346:B2352"/>
    <mergeCell ref="D2346:D2352"/>
    <mergeCell ref="E2346:F2346"/>
    <mergeCell ref="G2346:G2352"/>
    <mergeCell ref="H2346:I2346"/>
    <mergeCell ref="J2346:J2352"/>
    <mergeCell ref="E2349:F2349"/>
    <mergeCell ref="H2349:I2349"/>
    <mergeCell ref="E2350:F2350"/>
    <mergeCell ref="H2350:I2350"/>
    <mergeCell ref="Q2344:R2344"/>
    <mergeCell ref="S2344:W2344"/>
    <mergeCell ref="E2345:F2345"/>
    <mergeCell ref="H2345:I2345"/>
    <mergeCell ref="K2345:L2345"/>
    <mergeCell ref="N2345:O2345"/>
    <mergeCell ref="S2345:V2345"/>
    <mergeCell ref="K2350:L2350"/>
    <mergeCell ref="N2350:O2350"/>
    <mergeCell ref="S2350:V2350"/>
    <mergeCell ref="E2351:F2351"/>
    <mergeCell ref="H2351:I2351"/>
    <mergeCell ref="K2351:L2351"/>
    <mergeCell ref="N2351:O2351"/>
    <mergeCell ref="S2351:V2351"/>
    <mergeCell ref="W2346:W2352"/>
    <mergeCell ref="E2347:F2347"/>
    <mergeCell ref="H2347:I2347"/>
    <mergeCell ref="K2347:L2347"/>
    <mergeCell ref="N2347:O2347"/>
    <mergeCell ref="S2347:V2347"/>
    <mergeCell ref="E2348:F2348"/>
    <mergeCell ref="B2337:V2337"/>
    <mergeCell ref="I2340:K2341"/>
    <mergeCell ref="B2341:E2341"/>
    <mergeCell ref="C2342:K2342"/>
    <mergeCell ref="O2342:S2342"/>
    <mergeCell ref="B2344:D2344"/>
    <mergeCell ref="E2344:G2344"/>
    <mergeCell ref="H2344:J2344"/>
    <mergeCell ref="K2344:M2344"/>
    <mergeCell ref="N2344:P2344"/>
    <mergeCell ref="K2334:L2334"/>
    <mergeCell ref="N2334:O2334"/>
    <mergeCell ref="S2334:V2334"/>
    <mergeCell ref="E2335:F2335"/>
    <mergeCell ref="H2335:I2335"/>
    <mergeCell ref="K2335:L2335"/>
    <mergeCell ref="N2335:O2335"/>
    <mergeCell ref="S2335:V2335"/>
    <mergeCell ref="B2330:B2336"/>
    <mergeCell ref="D2330:D2336"/>
    <mergeCell ref="W2330:W2336"/>
    <mergeCell ref="E2331:F2331"/>
    <mergeCell ref="H2331:I2331"/>
    <mergeCell ref="K2331:L2331"/>
    <mergeCell ref="N2331:O2331"/>
    <mergeCell ref="S2331:V2331"/>
    <mergeCell ref="E2332:F2332"/>
    <mergeCell ref="H2332:I2332"/>
    <mergeCell ref="K2332:L2332"/>
    <mergeCell ref="N2332:O2332"/>
    <mergeCell ref="K2330:L2330"/>
    <mergeCell ref="M2330:M2336"/>
    <mergeCell ref="N2330:O2330"/>
    <mergeCell ref="P2330:P2336"/>
    <mergeCell ref="R2330:R2336"/>
    <mergeCell ref="S2330:V2330"/>
    <mergeCell ref="S2332:V2332"/>
    <mergeCell ref="K2333:L2333"/>
    <mergeCell ref="N2333:O2333"/>
    <mergeCell ref="S2333:V2333"/>
    <mergeCell ref="E2330:F2330"/>
    <mergeCell ref="G2330:G2336"/>
    <mergeCell ref="H2330:I2330"/>
    <mergeCell ref="J2330:J2336"/>
    <mergeCell ref="E2333:F2333"/>
    <mergeCell ref="H2333:I2333"/>
    <mergeCell ref="E2334:F2334"/>
    <mergeCell ref="H2334:I2334"/>
    <mergeCell ref="E2317:F2317"/>
    <mergeCell ref="H2317:I2317"/>
    <mergeCell ref="K2317:L2317"/>
    <mergeCell ref="J2315:J2320"/>
    <mergeCell ref="K2315:L2315"/>
    <mergeCell ref="M2315:M2320"/>
    <mergeCell ref="N2315:O2315"/>
    <mergeCell ref="P2315:P2320"/>
    <mergeCell ref="R2315:R2320"/>
    <mergeCell ref="N2317:O2317"/>
    <mergeCell ref="S2328:W2328"/>
    <mergeCell ref="E2329:F2329"/>
    <mergeCell ref="H2329:I2329"/>
    <mergeCell ref="K2329:L2329"/>
    <mergeCell ref="N2329:O2329"/>
    <mergeCell ref="S2329:V2329"/>
    <mergeCell ref="I2324:K2325"/>
    <mergeCell ref="B2325:E2325"/>
    <mergeCell ref="C2326:K2326"/>
    <mergeCell ref="O2326:S2326"/>
    <mergeCell ref="B2328:D2328"/>
    <mergeCell ref="E2328:G2328"/>
    <mergeCell ref="H2328:J2328"/>
    <mergeCell ref="K2328:M2328"/>
    <mergeCell ref="N2328:P2328"/>
    <mergeCell ref="Q2328:R2328"/>
    <mergeCell ref="E2319:F2319"/>
    <mergeCell ref="H2319:I2319"/>
    <mergeCell ref="K2319:L2319"/>
    <mergeCell ref="N2319:O2319"/>
    <mergeCell ref="S2319:V2319"/>
    <mergeCell ref="B2321:V2321"/>
    <mergeCell ref="E2314:F2314"/>
    <mergeCell ref="H2314:I2314"/>
    <mergeCell ref="K2314:L2314"/>
    <mergeCell ref="N2314:O2314"/>
    <mergeCell ref="S2314:V2314"/>
    <mergeCell ref="B2315:B2320"/>
    <mergeCell ref="D2315:D2320"/>
    <mergeCell ref="E2315:F2315"/>
    <mergeCell ref="G2315:G2320"/>
    <mergeCell ref="H2315:I2315"/>
    <mergeCell ref="C2311:K2311"/>
    <mergeCell ref="O2311:S2311"/>
    <mergeCell ref="B2313:D2313"/>
    <mergeCell ref="E2313:G2313"/>
    <mergeCell ref="H2313:J2313"/>
    <mergeCell ref="K2313:M2313"/>
    <mergeCell ref="N2313:P2313"/>
    <mergeCell ref="Q2313:R2313"/>
    <mergeCell ref="S2313:W2313"/>
    <mergeCell ref="S2317:V2317"/>
    <mergeCell ref="E2318:F2318"/>
    <mergeCell ref="H2318:I2318"/>
    <mergeCell ref="K2318:L2318"/>
    <mergeCell ref="N2318:O2318"/>
    <mergeCell ref="S2318:V2318"/>
    <mergeCell ref="S2315:V2315"/>
    <mergeCell ref="W2315:W2320"/>
    <mergeCell ref="E2316:F2316"/>
    <mergeCell ref="H2316:I2316"/>
    <mergeCell ref="K2316:L2316"/>
    <mergeCell ref="N2316:O2316"/>
    <mergeCell ref="S2316:V2316"/>
    <mergeCell ref="B2306:V2306"/>
    <mergeCell ref="I2309:K2310"/>
    <mergeCell ref="B2310:E2310"/>
    <mergeCell ref="W2300:W2305"/>
    <mergeCell ref="E2301:F2301"/>
    <mergeCell ref="H2301:I2301"/>
    <mergeCell ref="K2301:L2301"/>
    <mergeCell ref="N2301:O2301"/>
    <mergeCell ref="S2301:V2301"/>
    <mergeCell ref="E2302:F2302"/>
    <mergeCell ref="H2302:I2302"/>
    <mergeCell ref="K2302:L2302"/>
    <mergeCell ref="N2302:O2302"/>
    <mergeCell ref="K2300:L2300"/>
    <mergeCell ref="M2300:M2305"/>
    <mergeCell ref="N2300:O2300"/>
    <mergeCell ref="P2300:P2305"/>
    <mergeCell ref="R2300:R2305"/>
    <mergeCell ref="S2300:V2300"/>
    <mergeCell ref="S2302:V2302"/>
    <mergeCell ref="K2303:L2303"/>
    <mergeCell ref="N2303:O2303"/>
    <mergeCell ref="S2303:V2303"/>
    <mergeCell ref="B2300:B2305"/>
    <mergeCell ref="D2300:D2305"/>
    <mergeCell ref="E2300:F2300"/>
    <mergeCell ref="G2300:G2305"/>
    <mergeCell ref="H2300:I2300"/>
    <mergeCell ref="J2300:J2305"/>
    <mergeCell ref="E2303:F2303"/>
    <mergeCell ref="H2303:I2303"/>
    <mergeCell ref="E2304:F2304"/>
    <mergeCell ref="H2304:I2304"/>
    <mergeCell ref="S2298:W2298"/>
    <mergeCell ref="E2299:F2299"/>
    <mergeCell ref="H2299:I2299"/>
    <mergeCell ref="K2299:L2299"/>
    <mergeCell ref="N2299:O2299"/>
    <mergeCell ref="S2299:V2299"/>
    <mergeCell ref="I2294:K2295"/>
    <mergeCell ref="B2295:E2295"/>
    <mergeCell ref="C2296:K2296"/>
    <mergeCell ref="O2296:S2296"/>
    <mergeCell ref="B2298:D2298"/>
    <mergeCell ref="E2298:G2298"/>
    <mergeCell ref="H2298:J2298"/>
    <mergeCell ref="K2298:M2298"/>
    <mergeCell ref="N2298:P2298"/>
    <mergeCell ref="Q2298:R2298"/>
    <mergeCell ref="K2304:L2304"/>
    <mergeCell ref="N2304:O2304"/>
    <mergeCell ref="S2304:V2304"/>
    <mergeCell ref="B2291:V2291"/>
    <mergeCell ref="K2287:L2287"/>
    <mergeCell ref="N2287:O2287"/>
    <mergeCell ref="S2287:V2287"/>
    <mergeCell ref="E2288:F2288"/>
    <mergeCell ref="H2288:I2288"/>
    <mergeCell ref="K2288:L2288"/>
    <mergeCell ref="N2288:O2288"/>
    <mergeCell ref="S2288:V2288"/>
    <mergeCell ref="W2283:W2290"/>
    <mergeCell ref="E2284:F2284"/>
    <mergeCell ref="H2284:I2284"/>
    <mergeCell ref="K2284:L2284"/>
    <mergeCell ref="N2284:O2284"/>
    <mergeCell ref="S2284:V2284"/>
    <mergeCell ref="E2285:F2285"/>
    <mergeCell ref="H2285:I2285"/>
    <mergeCell ref="K2285:L2285"/>
    <mergeCell ref="N2285:O2285"/>
    <mergeCell ref="K2283:L2283"/>
    <mergeCell ref="M2283:M2290"/>
    <mergeCell ref="N2283:O2283"/>
    <mergeCell ref="P2283:P2290"/>
    <mergeCell ref="R2283:R2290"/>
    <mergeCell ref="S2283:V2283"/>
    <mergeCell ref="S2285:V2285"/>
    <mergeCell ref="K2286:L2286"/>
    <mergeCell ref="N2286:O2286"/>
    <mergeCell ref="S2286:V2286"/>
    <mergeCell ref="B2283:B2290"/>
    <mergeCell ref="D2283:D2290"/>
    <mergeCell ref="E2283:F2283"/>
    <mergeCell ref="G2283:G2290"/>
    <mergeCell ref="H2283:I2283"/>
    <mergeCell ref="J2283:J2290"/>
    <mergeCell ref="E2286:F2286"/>
    <mergeCell ref="H2286:I2286"/>
    <mergeCell ref="E2287:F2287"/>
    <mergeCell ref="H2287:I2287"/>
    <mergeCell ref="Q2281:R2281"/>
    <mergeCell ref="S2281:W2281"/>
    <mergeCell ref="E2282:F2282"/>
    <mergeCell ref="H2282:I2282"/>
    <mergeCell ref="K2282:L2282"/>
    <mergeCell ref="N2282:O2282"/>
    <mergeCell ref="S2282:V2282"/>
    <mergeCell ref="E2289:F2289"/>
    <mergeCell ref="H2289:I2289"/>
    <mergeCell ref="K2289:L2289"/>
    <mergeCell ref="N2289:O2289"/>
    <mergeCell ref="S2289:V2289"/>
    <mergeCell ref="H2267:I2267"/>
    <mergeCell ref="J2267:J2273"/>
    <mergeCell ref="E2270:F2270"/>
    <mergeCell ref="H2270:I2270"/>
    <mergeCell ref="E2271:F2271"/>
    <mergeCell ref="H2271:I2271"/>
    <mergeCell ref="B2274:V2274"/>
    <mergeCell ref="I2277:K2278"/>
    <mergeCell ref="B2278:E2278"/>
    <mergeCell ref="C2279:K2279"/>
    <mergeCell ref="O2279:S2279"/>
    <mergeCell ref="B2281:D2281"/>
    <mergeCell ref="E2281:G2281"/>
    <mergeCell ref="H2281:J2281"/>
    <mergeCell ref="K2281:M2281"/>
    <mergeCell ref="N2281:P2281"/>
    <mergeCell ref="K2271:L2271"/>
    <mergeCell ref="N2271:O2271"/>
    <mergeCell ref="S2271:V2271"/>
    <mergeCell ref="E2272:F2272"/>
    <mergeCell ref="H2272:I2272"/>
    <mergeCell ref="K2272:L2272"/>
    <mergeCell ref="N2272:O2272"/>
    <mergeCell ref="S2272:V2272"/>
    <mergeCell ref="B2267:B2273"/>
    <mergeCell ref="D2267:D2273"/>
    <mergeCell ref="W2250:W2257"/>
    <mergeCell ref="K2253:L2253"/>
    <mergeCell ref="N2253:O2253"/>
    <mergeCell ref="S2253:V2253"/>
    <mergeCell ref="S2250:V2250"/>
    <mergeCell ref="E2251:F2251"/>
    <mergeCell ref="H2251:I2251"/>
    <mergeCell ref="K2251:L2251"/>
    <mergeCell ref="N2251:O2251"/>
    <mergeCell ref="S2251:V2251"/>
    <mergeCell ref="W2267:W2273"/>
    <mergeCell ref="E2268:F2268"/>
    <mergeCell ref="H2268:I2268"/>
    <mergeCell ref="K2268:L2268"/>
    <mergeCell ref="N2268:O2268"/>
    <mergeCell ref="S2268:V2268"/>
    <mergeCell ref="E2269:F2269"/>
    <mergeCell ref="H2269:I2269"/>
    <mergeCell ref="K2269:L2269"/>
    <mergeCell ref="N2269:O2269"/>
    <mergeCell ref="K2267:L2267"/>
    <mergeCell ref="M2267:M2273"/>
    <mergeCell ref="N2267:O2267"/>
    <mergeCell ref="P2267:P2273"/>
    <mergeCell ref="R2267:R2273"/>
    <mergeCell ref="S2267:V2267"/>
    <mergeCell ref="S2269:V2269"/>
    <mergeCell ref="K2270:L2270"/>
    <mergeCell ref="N2270:O2270"/>
    <mergeCell ref="S2270:V2270"/>
    <mergeCell ref="E2267:F2267"/>
    <mergeCell ref="G2267:G2273"/>
    <mergeCell ref="E2249:F2249"/>
    <mergeCell ref="H2249:I2249"/>
    <mergeCell ref="K2249:L2249"/>
    <mergeCell ref="N2249:O2249"/>
    <mergeCell ref="S2249:V2249"/>
    <mergeCell ref="B2250:B2257"/>
    <mergeCell ref="D2250:D2257"/>
    <mergeCell ref="E2250:F2250"/>
    <mergeCell ref="G2250:G2257"/>
    <mergeCell ref="H2250:I2250"/>
    <mergeCell ref="S2265:W2265"/>
    <mergeCell ref="E2266:F2266"/>
    <mergeCell ref="H2266:I2266"/>
    <mergeCell ref="K2266:L2266"/>
    <mergeCell ref="N2266:O2266"/>
    <mergeCell ref="S2266:V2266"/>
    <mergeCell ref="I2261:K2262"/>
    <mergeCell ref="B2262:E2262"/>
    <mergeCell ref="C2263:K2263"/>
    <mergeCell ref="O2263:S2263"/>
    <mergeCell ref="B2265:D2265"/>
    <mergeCell ref="E2265:G2265"/>
    <mergeCell ref="H2265:J2265"/>
    <mergeCell ref="K2265:M2265"/>
    <mergeCell ref="N2265:P2265"/>
    <mergeCell ref="Q2265:R2265"/>
    <mergeCell ref="E2256:F2256"/>
    <mergeCell ref="H2256:I2256"/>
    <mergeCell ref="K2256:L2256"/>
    <mergeCell ref="N2256:O2256"/>
    <mergeCell ref="S2256:V2256"/>
    <mergeCell ref="B2258:V2258"/>
    <mergeCell ref="E2254:F2254"/>
    <mergeCell ref="H2254:I2254"/>
    <mergeCell ref="K2254:L2254"/>
    <mergeCell ref="N2254:O2254"/>
    <mergeCell ref="S2254:V2254"/>
    <mergeCell ref="E2255:F2255"/>
    <mergeCell ref="H2255:I2255"/>
    <mergeCell ref="K2255:L2255"/>
    <mergeCell ref="N2255:O2255"/>
    <mergeCell ref="S2255:V2255"/>
    <mergeCell ref="S2252:V2252"/>
    <mergeCell ref="E2253:F2253"/>
    <mergeCell ref="H2253:I2253"/>
    <mergeCell ref="E2252:F2252"/>
    <mergeCell ref="H2252:I2252"/>
    <mergeCell ref="K2252:L2252"/>
    <mergeCell ref="J2250:J2257"/>
    <mergeCell ref="K2250:L2250"/>
    <mergeCell ref="M2250:M2257"/>
    <mergeCell ref="N2250:O2250"/>
    <mergeCell ref="P2250:P2257"/>
    <mergeCell ref="R2250:R2257"/>
    <mergeCell ref="N2252:O2252"/>
    <mergeCell ref="B2235:B2240"/>
    <mergeCell ref="D2235:D2240"/>
    <mergeCell ref="E2235:F2235"/>
    <mergeCell ref="G2235:G2240"/>
    <mergeCell ref="H2235:I2235"/>
    <mergeCell ref="J2235:J2240"/>
    <mergeCell ref="E2238:F2238"/>
    <mergeCell ref="H2238:I2238"/>
    <mergeCell ref="E2239:F2239"/>
    <mergeCell ref="C2246:K2246"/>
    <mergeCell ref="O2246:S2246"/>
    <mergeCell ref="B2248:D2248"/>
    <mergeCell ref="E2248:G2248"/>
    <mergeCell ref="H2248:J2248"/>
    <mergeCell ref="K2248:M2248"/>
    <mergeCell ref="N2248:P2248"/>
    <mergeCell ref="Q2248:R2248"/>
    <mergeCell ref="S2248:W2248"/>
    <mergeCell ref="S2239:V2239"/>
    <mergeCell ref="K2223:L2223"/>
    <mergeCell ref="N2223:O2223"/>
    <mergeCell ref="S2223:V2223"/>
    <mergeCell ref="S2220:V2220"/>
    <mergeCell ref="E2221:F2221"/>
    <mergeCell ref="H2221:I2221"/>
    <mergeCell ref="K2221:L2221"/>
    <mergeCell ref="N2221:O2221"/>
    <mergeCell ref="S2221:V2221"/>
    <mergeCell ref="B2241:V2241"/>
    <mergeCell ref="I2244:K2245"/>
    <mergeCell ref="B2245:E2245"/>
    <mergeCell ref="W2235:W2240"/>
    <mergeCell ref="E2236:F2236"/>
    <mergeCell ref="H2236:I2236"/>
    <mergeCell ref="K2236:L2236"/>
    <mergeCell ref="N2236:O2236"/>
    <mergeCell ref="S2236:V2236"/>
    <mergeCell ref="E2237:F2237"/>
    <mergeCell ref="H2237:I2237"/>
    <mergeCell ref="K2237:L2237"/>
    <mergeCell ref="N2237:O2237"/>
    <mergeCell ref="K2235:L2235"/>
    <mergeCell ref="M2235:M2240"/>
    <mergeCell ref="N2235:O2235"/>
    <mergeCell ref="P2235:P2240"/>
    <mergeCell ref="R2235:R2240"/>
    <mergeCell ref="S2235:V2235"/>
    <mergeCell ref="S2237:V2237"/>
    <mergeCell ref="K2238:L2238"/>
    <mergeCell ref="N2238:O2238"/>
    <mergeCell ref="S2238:V2238"/>
    <mergeCell ref="E2219:F2219"/>
    <mergeCell ref="H2219:I2219"/>
    <mergeCell ref="K2219:L2219"/>
    <mergeCell ref="N2219:O2219"/>
    <mergeCell ref="S2219:V2219"/>
    <mergeCell ref="B2220:B2225"/>
    <mergeCell ref="D2220:D2225"/>
    <mergeCell ref="E2220:F2220"/>
    <mergeCell ref="G2220:G2225"/>
    <mergeCell ref="H2220:I2220"/>
    <mergeCell ref="H2239:I2239"/>
    <mergeCell ref="Q2233:R2233"/>
    <mergeCell ref="S2233:W2233"/>
    <mergeCell ref="E2234:F2234"/>
    <mergeCell ref="H2234:I2234"/>
    <mergeCell ref="K2234:L2234"/>
    <mergeCell ref="N2234:O2234"/>
    <mergeCell ref="S2234:V2234"/>
    <mergeCell ref="S2225:V2226"/>
    <mergeCell ref="I2229:K2230"/>
    <mergeCell ref="B2230:E2230"/>
    <mergeCell ref="C2231:K2231"/>
    <mergeCell ref="O2231:S2231"/>
    <mergeCell ref="B2233:D2233"/>
    <mergeCell ref="E2233:G2233"/>
    <mergeCell ref="H2233:J2233"/>
    <mergeCell ref="K2233:M2233"/>
    <mergeCell ref="N2233:P2233"/>
    <mergeCell ref="W2220:W2225"/>
    <mergeCell ref="Q2225:Q2226"/>
    <mergeCell ref="K2239:L2239"/>
    <mergeCell ref="N2239:O2239"/>
    <mergeCell ref="C2216:K2216"/>
    <mergeCell ref="O2216:S2216"/>
    <mergeCell ref="B2218:D2218"/>
    <mergeCell ref="E2218:G2218"/>
    <mergeCell ref="H2218:J2218"/>
    <mergeCell ref="K2218:M2218"/>
    <mergeCell ref="N2218:P2218"/>
    <mergeCell ref="Q2218:R2218"/>
    <mergeCell ref="S2218:W2218"/>
    <mergeCell ref="E2224:F2224"/>
    <mergeCell ref="H2224:I2224"/>
    <mergeCell ref="K2224:L2224"/>
    <mergeCell ref="N2224:O2224"/>
    <mergeCell ref="S2224:V2224"/>
    <mergeCell ref="C2225:C2226"/>
    <mergeCell ref="E2225:F2226"/>
    <mergeCell ref="H2225:I2226"/>
    <mergeCell ref="K2225:L2226"/>
    <mergeCell ref="N2225:O2226"/>
    <mergeCell ref="S2222:V2222"/>
    <mergeCell ref="E2223:F2223"/>
    <mergeCell ref="H2223:I2223"/>
    <mergeCell ref="E2222:F2222"/>
    <mergeCell ref="H2222:I2222"/>
    <mergeCell ref="K2222:L2222"/>
    <mergeCell ref="J2220:J2225"/>
    <mergeCell ref="K2220:L2220"/>
    <mergeCell ref="M2220:M2225"/>
    <mergeCell ref="N2220:O2220"/>
    <mergeCell ref="P2220:P2225"/>
    <mergeCell ref="R2220:R2225"/>
    <mergeCell ref="N2222:O2222"/>
    <mergeCell ref="B2211:V2211"/>
    <mergeCell ref="I2214:K2215"/>
    <mergeCell ref="B2215:E2215"/>
    <mergeCell ref="W2205:W2210"/>
    <mergeCell ref="E2206:F2206"/>
    <mergeCell ref="H2206:I2206"/>
    <mergeCell ref="K2206:L2206"/>
    <mergeCell ref="N2206:O2206"/>
    <mergeCell ref="S2206:V2206"/>
    <mergeCell ref="E2207:F2207"/>
    <mergeCell ref="H2207:I2207"/>
    <mergeCell ref="K2207:L2207"/>
    <mergeCell ref="N2207:O2207"/>
    <mergeCell ref="K2205:L2205"/>
    <mergeCell ref="M2205:M2210"/>
    <mergeCell ref="N2205:O2205"/>
    <mergeCell ref="P2205:P2210"/>
    <mergeCell ref="R2205:R2210"/>
    <mergeCell ref="S2205:V2205"/>
    <mergeCell ref="S2207:V2207"/>
    <mergeCell ref="K2208:L2208"/>
    <mergeCell ref="N2208:O2208"/>
    <mergeCell ref="S2208:V2208"/>
    <mergeCell ref="B2205:B2210"/>
    <mergeCell ref="D2205:D2210"/>
    <mergeCell ref="E2205:F2205"/>
    <mergeCell ref="G2205:G2210"/>
    <mergeCell ref="H2205:I2205"/>
    <mergeCell ref="J2205:J2210"/>
    <mergeCell ref="E2208:F2208"/>
    <mergeCell ref="H2208:I2208"/>
    <mergeCell ref="E2209:F2209"/>
    <mergeCell ref="H2209:I2209"/>
    <mergeCell ref="S2203:W2203"/>
    <mergeCell ref="E2204:F2204"/>
    <mergeCell ref="H2204:I2204"/>
    <mergeCell ref="K2204:L2204"/>
    <mergeCell ref="N2204:O2204"/>
    <mergeCell ref="S2204:V2204"/>
    <mergeCell ref="I2199:K2200"/>
    <mergeCell ref="B2200:E2200"/>
    <mergeCell ref="C2201:K2201"/>
    <mergeCell ref="O2201:S2201"/>
    <mergeCell ref="B2203:D2203"/>
    <mergeCell ref="E2203:G2203"/>
    <mergeCell ref="H2203:J2203"/>
    <mergeCell ref="K2203:M2203"/>
    <mergeCell ref="N2203:P2203"/>
    <mergeCell ref="Q2203:R2203"/>
    <mergeCell ref="K2209:L2209"/>
    <mergeCell ref="N2209:O2209"/>
    <mergeCell ref="S2209:V2209"/>
    <mergeCell ref="B2196:V2196"/>
    <mergeCell ref="S2192:V2192"/>
    <mergeCell ref="E2193:F2193"/>
    <mergeCell ref="H2193:I2193"/>
    <mergeCell ref="K2193:L2193"/>
    <mergeCell ref="N2193:O2193"/>
    <mergeCell ref="S2193:V2193"/>
    <mergeCell ref="S2190:V2190"/>
    <mergeCell ref="W2190:W2195"/>
    <mergeCell ref="E2191:F2191"/>
    <mergeCell ref="H2191:I2191"/>
    <mergeCell ref="K2191:L2191"/>
    <mergeCell ref="N2191:O2191"/>
    <mergeCell ref="S2191:V2191"/>
    <mergeCell ref="E2192:F2192"/>
    <mergeCell ref="H2192:I2192"/>
    <mergeCell ref="K2192:L2192"/>
    <mergeCell ref="J2190:J2195"/>
    <mergeCell ref="K2190:L2190"/>
    <mergeCell ref="M2190:M2195"/>
    <mergeCell ref="N2190:O2190"/>
    <mergeCell ref="P2190:P2195"/>
    <mergeCell ref="R2190:R2195"/>
    <mergeCell ref="N2192:O2192"/>
    <mergeCell ref="E2189:F2189"/>
    <mergeCell ref="H2189:I2189"/>
    <mergeCell ref="K2189:L2189"/>
    <mergeCell ref="N2189:O2189"/>
    <mergeCell ref="S2189:V2189"/>
    <mergeCell ref="B2190:B2195"/>
    <mergeCell ref="D2190:D2195"/>
    <mergeCell ref="E2190:F2190"/>
    <mergeCell ref="G2190:G2195"/>
    <mergeCell ref="H2190:I2190"/>
    <mergeCell ref="C2186:K2186"/>
    <mergeCell ref="O2186:S2186"/>
    <mergeCell ref="B2188:D2188"/>
    <mergeCell ref="E2188:G2188"/>
    <mergeCell ref="H2188:J2188"/>
    <mergeCell ref="K2188:M2188"/>
    <mergeCell ref="N2188:P2188"/>
    <mergeCell ref="Q2188:R2188"/>
    <mergeCell ref="S2188:W2188"/>
    <mergeCell ref="E2194:F2194"/>
    <mergeCell ref="H2194:I2194"/>
    <mergeCell ref="K2194:L2194"/>
    <mergeCell ref="N2194:O2194"/>
    <mergeCell ref="S2194:V2194"/>
    <mergeCell ref="B2181:V2181"/>
    <mergeCell ref="I2184:K2185"/>
    <mergeCell ref="B2185:E2185"/>
    <mergeCell ref="W2175:W2180"/>
    <mergeCell ref="E2176:F2176"/>
    <mergeCell ref="H2176:I2176"/>
    <mergeCell ref="K2176:L2176"/>
    <mergeCell ref="N2176:O2176"/>
    <mergeCell ref="S2176:V2176"/>
    <mergeCell ref="E2177:F2177"/>
    <mergeCell ref="H2177:I2177"/>
    <mergeCell ref="K2177:L2177"/>
    <mergeCell ref="N2177:O2177"/>
    <mergeCell ref="K2175:L2175"/>
    <mergeCell ref="M2175:M2180"/>
    <mergeCell ref="N2175:O2175"/>
    <mergeCell ref="P2175:P2180"/>
    <mergeCell ref="R2175:R2180"/>
    <mergeCell ref="S2175:V2175"/>
    <mergeCell ref="S2177:V2177"/>
    <mergeCell ref="K2178:L2178"/>
    <mergeCell ref="N2178:O2178"/>
    <mergeCell ref="S2178:V2178"/>
    <mergeCell ref="B2175:B2180"/>
    <mergeCell ref="D2175:D2180"/>
    <mergeCell ref="E2175:F2175"/>
    <mergeCell ref="G2175:G2180"/>
    <mergeCell ref="H2175:I2175"/>
    <mergeCell ref="J2175:J2180"/>
    <mergeCell ref="E2178:F2178"/>
    <mergeCell ref="H2178:I2178"/>
    <mergeCell ref="E2179:F2179"/>
    <mergeCell ref="H2179:I2179"/>
    <mergeCell ref="Q2173:R2173"/>
    <mergeCell ref="S2173:W2173"/>
    <mergeCell ref="E2174:F2174"/>
    <mergeCell ref="H2174:I2174"/>
    <mergeCell ref="K2174:L2174"/>
    <mergeCell ref="N2174:O2174"/>
    <mergeCell ref="S2174:V2174"/>
    <mergeCell ref="B2166:V2166"/>
    <mergeCell ref="I2169:K2170"/>
    <mergeCell ref="B2170:E2170"/>
    <mergeCell ref="C2171:K2171"/>
    <mergeCell ref="O2171:S2171"/>
    <mergeCell ref="B2173:D2173"/>
    <mergeCell ref="E2173:G2173"/>
    <mergeCell ref="H2173:J2173"/>
    <mergeCell ref="K2173:M2173"/>
    <mergeCell ref="N2173:P2173"/>
    <mergeCell ref="K2179:L2179"/>
    <mergeCell ref="N2179:O2179"/>
    <mergeCell ref="S2179:V2179"/>
    <mergeCell ref="N2164:O2164"/>
    <mergeCell ref="S2164:V2164"/>
    <mergeCell ref="W2159:W2165"/>
    <mergeCell ref="E2160:F2160"/>
    <mergeCell ref="H2160:I2160"/>
    <mergeCell ref="K2160:L2160"/>
    <mergeCell ref="N2160:O2160"/>
    <mergeCell ref="S2160:V2160"/>
    <mergeCell ref="E2161:F2161"/>
    <mergeCell ref="H2161:I2161"/>
    <mergeCell ref="K2161:L2161"/>
    <mergeCell ref="N2161:O2161"/>
    <mergeCell ref="K2159:L2159"/>
    <mergeCell ref="M2159:M2165"/>
    <mergeCell ref="N2159:O2159"/>
    <mergeCell ref="P2159:P2165"/>
    <mergeCell ref="R2159:R2165"/>
    <mergeCell ref="S2159:V2159"/>
    <mergeCell ref="S2161:V2161"/>
    <mergeCell ref="K2162:L2162"/>
    <mergeCell ref="N2162:O2162"/>
    <mergeCell ref="S2162:V2162"/>
    <mergeCell ref="B2159:B2165"/>
    <mergeCell ref="D2159:D2165"/>
    <mergeCell ref="E2159:F2159"/>
    <mergeCell ref="G2159:G2165"/>
    <mergeCell ref="H2159:I2159"/>
    <mergeCell ref="J2159:J2165"/>
    <mergeCell ref="E2162:F2162"/>
    <mergeCell ref="H2162:I2162"/>
    <mergeCell ref="E2163:F2163"/>
    <mergeCell ref="H2163:I2163"/>
    <mergeCell ref="S2157:W2157"/>
    <mergeCell ref="E2158:F2158"/>
    <mergeCell ref="H2158:I2158"/>
    <mergeCell ref="K2158:L2158"/>
    <mergeCell ref="N2158:O2158"/>
    <mergeCell ref="S2158:V2158"/>
    <mergeCell ref="I2153:K2154"/>
    <mergeCell ref="B2154:E2154"/>
    <mergeCell ref="C2155:K2155"/>
    <mergeCell ref="O2155:S2155"/>
    <mergeCell ref="B2157:D2157"/>
    <mergeCell ref="E2157:G2157"/>
    <mergeCell ref="H2157:J2157"/>
    <mergeCell ref="K2157:M2157"/>
    <mergeCell ref="N2157:P2157"/>
    <mergeCell ref="Q2157:R2157"/>
    <mergeCell ref="K2163:L2163"/>
    <mergeCell ref="N2163:O2163"/>
    <mergeCell ref="S2163:V2163"/>
    <mergeCell ref="E2164:F2164"/>
    <mergeCell ref="H2164:I2164"/>
    <mergeCell ref="K2164:L2164"/>
    <mergeCell ref="B2150:V2150"/>
    <mergeCell ref="S2146:V2146"/>
    <mergeCell ref="E2147:F2147"/>
    <mergeCell ref="H2147:I2147"/>
    <mergeCell ref="K2147:L2147"/>
    <mergeCell ref="N2147:O2147"/>
    <mergeCell ref="S2147:V2147"/>
    <mergeCell ref="S2144:V2144"/>
    <mergeCell ref="W2144:W2149"/>
    <mergeCell ref="E2145:F2145"/>
    <mergeCell ref="H2145:I2145"/>
    <mergeCell ref="K2145:L2145"/>
    <mergeCell ref="N2145:O2145"/>
    <mergeCell ref="S2145:V2145"/>
    <mergeCell ref="E2146:F2146"/>
    <mergeCell ref="H2146:I2146"/>
    <mergeCell ref="K2146:L2146"/>
    <mergeCell ref="J2144:J2149"/>
    <mergeCell ref="K2144:L2144"/>
    <mergeCell ref="M2144:M2149"/>
    <mergeCell ref="N2144:O2144"/>
    <mergeCell ref="P2144:P2149"/>
    <mergeCell ref="R2144:R2149"/>
    <mergeCell ref="N2146:O2146"/>
    <mergeCell ref="E2143:F2143"/>
    <mergeCell ref="H2143:I2143"/>
    <mergeCell ref="K2143:L2143"/>
    <mergeCell ref="N2143:O2143"/>
    <mergeCell ref="S2143:V2143"/>
    <mergeCell ref="B2144:B2149"/>
    <mergeCell ref="D2144:D2149"/>
    <mergeCell ref="E2144:F2144"/>
    <mergeCell ref="G2144:G2149"/>
    <mergeCell ref="H2144:I2144"/>
    <mergeCell ref="C2140:K2140"/>
    <mergeCell ref="O2140:S2140"/>
    <mergeCell ref="B2142:D2142"/>
    <mergeCell ref="E2142:G2142"/>
    <mergeCell ref="H2142:J2142"/>
    <mergeCell ref="K2142:M2142"/>
    <mergeCell ref="N2142:P2142"/>
    <mergeCell ref="Q2142:R2142"/>
    <mergeCell ref="S2142:W2142"/>
    <mergeCell ref="E2148:F2148"/>
    <mergeCell ref="H2148:I2148"/>
    <mergeCell ref="K2148:L2148"/>
    <mergeCell ref="N2148:O2148"/>
    <mergeCell ref="S2148:V2148"/>
    <mergeCell ref="B2135:V2135"/>
    <mergeCell ref="I2138:K2139"/>
    <mergeCell ref="B2139:E2139"/>
    <mergeCell ref="W2129:W2134"/>
    <mergeCell ref="E2130:F2130"/>
    <mergeCell ref="H2130:I2130"/>
    <mergeCell ref="K2130:L2130"/>
    <mergeCell ref="N2130:O2130"/>
    <mergeCell ref="S2130:V2130"/>
    <mergeCell ref="E2131:F2131"/>
    <mergeCell ref="H2131:I2131"/>
    <mergeCell ref="K2131:L2131"/>
    <mergeCell ref="N2131:O2131"/>
    <mergeCell ref="K2129:L2129"/>
    <mergeCell ref="M2129:M2134"/>
    <mergeCell ref="N2129:O2129"/>
    <mergeCell ref="P2129:P2134"/>
    <mergeCell ref="R2129:R2134"/>
    <mergeCell ref="S2129:V2129"/>
    <mergeCell ref="S2131:V2131"/>
    <mergeCell ref="K2132:L2132"/>
    <mergeCell ref="N2132:O2132"/>
    <mergeCell ref="S2132:V2132"/>
    <mergeCell ref="B2129:B2134"/>
    <mergeCell ref="D2129:D2134"/>
    <mergeCell ref="E2129:F2129"/>
    <mergeCell ref="G2129:G2134"/>
    <mergeCell ref="H2129:I2129"/>
    <mergeCell ref="J2129:J2134"/>
    <mergeCell ref="E2132:F2132"/>
    <mergeCell ref="H2132:I2132"/>
    <mergeCell ref="E2133:F2133"/>
    <mergeCell ref="H2133:I2133"/>
    <mergeCell ref="Q2127:R2127"/>
    <mergeCell ref="S2127:W2127"/>
    <mergeCell ref="E2128:F2128"/>
    <mergeCell ref="H2128:I2128"/>
    <mergeCell ref="K2128:L2128"/>
    <mergeCell ref="N2128:O2128"/>
    <mergeCell ref="S2128:V2128"/>
    <mergeCell ref="B2120:V2120"/>
    <mergeCell ref="I2123:K2124"/>
    <mergeCell ref="B2124:E2124"/>
    <mergeCell ref="C2125:K2125"/>
    <mergeCell ref="O2125:S2125"/>
    <mergeCell ref="B2127:D2127"/>
    <mergeCell ref="E2127:G2127"/>
    <mergeCell ref="H2127:J2127"/>
    <mergeCell ref="K2127:M2127"/>
    <mergeCell ref="N2127:P2127"/>
    <mergeCell ref="K2133:L2133"/>
    <mergeCell ref="N2133:O2133"/>
    <mergeCell ref="S2133:V2133"/>
    <mergeCell ref="E2113:F2113"/>
    <mergeCell ref="H2113:I2113"/>
    <mergeCell ref="K2113:L2113"/>
    <mergeCell ref="J2111:J2119"/>
    <mergeCell ref="K2111:L2111"/>
    <mergeCell ref="M2111:M2119"/>
    <mergeCell ref="N2111:O2111"/>
    <mergeCell ref="P2111:P2119"/>
    <mergeCell ref="R2111:R2119"/>
    <mergeCell ref="N2113:O2113"/>
    <mergeCell ref="E2117:F2117"/>
    <mergeCell ref="H2117:I2117"/>
    <mergeCell ref="K2117:L2117"/>
    <mergeCell ref="N2117:O2117"/>
    <mergeCell ref="S2117:V2117"/>
    <mergeCell ref="E2118:F2118"/>
    <mergeCell ref="H2118:I2118"/>
    <mergeCell ref="K2118:L2118"/>
    <mergeCell ref="N2118:O2118"/>
    <mergeCell ref="S2118:V2118"/>
    <mergeCell ref="E2115:F2115"/>
    <mergeCell ref="H2115:I2115"/>
    <mergeCell ref="K2115:L2115"/>
    <mergeCell ref="N2115:O2115"/>
    <mergeCell ref="S2115:V2115"/>
    <mergeCell ref="E2116:F2116"/>
    <mergeCell ref="H2116:I2116"/>
    <mergeCell ref="K2116:L2116"/>
    <mergeCell ref="N2116:O2116"/>
    <mergeCell ref="S2116:V2116"/>
    <mergeCell ref="E2110:F2110"/>
    <mergeCell ref="H2110:I2110"/>
    <mergeCell ref="K2110:L2110"/>
    <mergeCell ref="N2110:O2110"/>
    <mergeCell ref="S2110:V2110"/>
    <mergeCell ref="B2111:B2119"/>
    <mergeCell ref="D2111:D2119"/>
    <mergeCell ref="E2111:F2111"/>
    <mergeCell ref="G2111:G2119"/>
    <mergeCell ref="H2111:I2111"/>
    <mergeCell ref="C2107:K2107"/>
    <mergeCell ref="O2107:S2107"/>
    <mergeCell ref="B2109:D2109"/>
    <mergeCell ref="E2109:G2109"/>
    <mergeCell ref="H2109:J2109"/>
    <mergeCell ref="K2109:M2109"/>
    <mergeCell ref="N2109:P2109"/>
    <mergeCell ref="Q2109:R2109"/>
    <mergeCell ref="S2109:W2109"/>
    <mergeCell ref="S2113:V2113"/>
    <mergeCell ref="E2114:F2114"/>
    <mergeCell ref="H2114:I2114"/>
    <mergeCell ref="K2114:L2114"/>
    <mergeCell ref="N2114:O2114"/>
    <mergeCell ref="S2114:V2114"/>
    <mergeCell ref="S2111:V2111"/>
    <mergeCell ref="W2111:W2119"/>
    <mergeCell ref="E2112:F2112"/>
    <mergeCell ref="H2112:I2112"/>
    <mergeCell ref="K2112:L2112"/>
    <mergeCell ref="N2112:O2112"/>
    <mergeCell ref="S2112:V2112"/>
    <mergeCell ref="B2102:V2102"/>
    <mergeCell ref="I2105:K2106"/>
    <mergeCell ref="B2106:E2106"/>
    <mergeCell ref="W2096:W2101"/>
    <mergeCell ref="E2097:F2097"/>
    <mergeCell ref="H2097:I2097"/>
    <mergeCell ref="K2097:L2097"/>
    <mergeCell ref="N2097:O2097"/>
    <mergeCell ref="S2097:V2097"/>
    <mergeCell ref="E2098:F2098"/>
    <mergeCell ref="H2098:I2098"/>
    <mergeCell ref="K2098:L2098"/>
    <mergeCell ref="N2098:O2098"/>
    <mergeCell ref="K2096:L2096"/>
    <mergeCell ref="M2096:M2101"/>
    <mergeCell ref="N2096:O2096"/>
    <mergeCell ref="P2096:P2101"/>
    <mergeCell ref="R2096:R2101"/>
    <mergeCell ref="S2096:V2096"/>
    <mergeCell ref="S2098:V2098"/>
    <mergeCell ref="K2099:L2099"/>
    <mergeCell ref="N2099:O2099"/>
    <mergeCell ref="S2099:V2099"/>
    <mergeCell ref="B2096:B2101"/>
    <mergeCell ref="D2096:D2101"/>
    <mergeCell ref="E2096:F2096"/>
    <mergeCell ref="G2096:G2101"/>
    <mergeCell ref="H2096:I2096"/>
    <mergeCell ref="J2096:J2101"/>
    <mergeCell ref="E2099:F2099"/>
    <mergeCell ref="H2099:I2099"/>
    <mergeCell ref="E2100:F2100"/>
    <mergeCell ref="H2100:I2100"/>
    <mergeCell ref="Q2094:R2094"/>
    <mergeCell ref="S2094:W2094"/>
    <mergeCell ref="E2095:F2095"/>
    <mergeCell ref="H2095:I2095"/>
    <mergeCell ref="K2095:L2095"/>
    <mergeCell ref="N2095:O2095"/>
    <mergeCell ref="S2095:V2095"/>
    <mergeCell ref="B2087:V2087"/>
    <mergeCell ref="I2090:K2091"/>
    <mergeCell ref="B2091:E2091"/>
    <mergeCell ref="C2092:K2092"/>
    <mergeCell ref="O2092:S2092"/>
    <mergeCell ref="B2094:D2094"/>
    <mergeCell ref="E2094:G2094"/>
    <mergeCell ref="H2094:J2094"/>
    <mergeCell ref="K2094:M2094"/>
    <mergeCell ref="N2094:P2094"/>
    <mergeCell ref="K2100:L2100"/>
    <mergeCell ref="N2100:O2100"/>
    <mergeCell ref="S2100:V2100"/>
    <mergeCell ref="O2078:S2078"/>
    <mergeCell ref="B2080:D2080"/>
    <mergeCell ref="E2080:G2080"/>
    <mergeCell ref="H2080:J2080"/>
    <mergeCell ref="K2080:M2080"/>
    <mergeCell ref="N2080:P2080"/>
    <mergeCell ref="W2082:W2086"/>
    <mergeCell ref="E2083:F2083"/>
    <mergeCell ref="H2083:I2083"/>
    <mergeCell ref="K2083:L2083"/>
    <mergeCell ref="N2083:O2083"/>
    <mergeCell ref="S2083:V2083"/>
    <mergeCell ref="E2084:F2084"/>
    <mergeCell ref="H2084:I2084"/>
    <mergeCell ref="K2084:L2084"/>
    <mergeCell ref="N2084:O2084"/>
    <mergeCell ref="K2082:L2082"/>
    <mergeCell ref="M2082:M2086"/>
    <mergeCell ref="N2082:O2082"/>
    <mergeCell ref="P2082:P2086"/>
    <mergeCell ref="R2082:R2086"/>
    <mergeCell ref="S2082:V2082"/>
    <mergeCell ref="S2084:V2084"/>
    <mergeCell ref="K2085:L2085"/>
    <mergeCell ref="N2085:O2085"/>
    <mergeCell ref="S2085:V2085"/>
    <mergeCell ref="H2070:I2070"/>
    <mergeCell ref="K2070:L2070"/>
    <mergeCell ref="N2070:O2070"/>
    <mergeCell ref="K2068:L2068"/>
    <mergeCell ref="M2068:M2072"/>
    <mergeCell ref="N2068:O2068"/>
    <mergeCell ref="P2068:P2072"/>
    <mergeCell ref="R2068:R2072"/>
    <mergeCell ref="S2068:V2068"/>
    <mergeCell ref="S2070:V2070"/>
    <mergeCell ref="K2071:L2071"/>
    <mergeCell ref="N2071:O2071"/>
    <mergeCell ref="S2071:V2071"/>
    <mergeCell ref="B2082:B2086"/>
    <mergeCell ref="D2082:D2086"/>
    <mergeCell ref="E2082:F2082"/>
    <mergeCell ref="G2082:G2086"/>
    <mergeCell ref="H2082:I2082"/>
    <mergeCell ref="J2082:J2086"/>
    <mergeCell ref="E2085:F2085"/>
    <mergeCell ref="H2085:I2085"/>
    <mergeCell ref="Q2080:R2080"/>
    <mergeCell ref="S2080:W2080"/>
    <mergeCell ref="E2081:F2081"/>
    <mergeCell ref="H2081:I2081"/>
    <mergeCell ref="K2081:L2081"/>
    <mergeCell ref="N2081:O2081"/>
    <mergeCell ref="S2081:V2081"/>
    <mergeCell ref="B2073:V2073"/>
    <mergeCell ref="I2076:K2077"/>
    <mergeCell ref="B2077:E2077"/>
    <mergeCell ref="C2078:K2078"/>
    <mergeCell ref="B2068:B2072"/>
    <mergeCell ref="D2068:D2072"/>
    <mergeCell ref="E2068:F2068"/>
    <mergeCell ref="G2068:G2072"/>
    <mergeCell ref="H2068:I2068"/>
    <mergeCell ref="J2068:J2072"/>
    <mergeCell ref="E2071:F2071"/>
    <mergeCell ref="H2071:I2071"/>
    <mergeCell ref="Q2066:R2066"/>
    <mergeCell ref="S2066:W2066"/>
    <mergeCell ref="E2067:F2067"/>
    <mergeCell ref="H2067:I2067"/>
    <mergeCell ref="K2067:L2067"/>
    <mergeCell ref="N2067:O2067"/>
    <mergeCell ref="S2067:V2067"/>
    <mergeCell ref="B2059:V2059"/>
    <mergeCell ref="I2062:K2063"/>
    <mergeCell ref="B2063:E2063"/>
    <mergeCell ref="C2064:K2064"/>
    <mergeCell ref="O2064:S2064"/>
    <mergeCell ref="B2066:D2066"/>
    <mergeCell ref="E2066:G2066"/>
    <mergeCell ref="H2066:J2066"/>
    <mergeCell ref="K2066:M2066"/>
    <mergeCell ref="N2066:P2066"/>
    <mergeCell ref="W2068:W2072"/>
    <mergeCell ref="E2069:F2069"/>
    <mergeCell ref="H2069:I2069"/>
    <mergeCell ref="K2069:L2069"/>
    <mergeCell ref="N2069:O2069"/>
    <mergeCell ref="S2069:V2069"/>
    <mergeCell ref="E2070:F2070"/>
    <mergeCell ref="N2057:O2057"/>
    <mergeCell ref="S2057:V2057"/>
    <mergeCell ref="W2052:W2058"/>
    <mergeCell ref="E2053:F2053"/>
    <mergeCell ref="H2053:I2053"/>
    <mergeCell ref="K2053:L2053"/>
    <mergeCell ref="N2053:O2053"/>
    <mergeCell ref="S2053:V2053"/>
    <mergeCell ref="E2054:F2054"/>
    <mergeCell ref="H2054:I2054"/>
    <mergeCell ref="K2054:L2054"/>
    <mergeCell ref="N2054:O2054"/>
    <mergeCell ref="K2052:L2052"/>
    <mergeCell ref="M2052:M2058"/>
    <mergeCell ref="N2052:O2052"/>
    <mergeCell ref="P2052:P2058"/>
    <mergeCell ref="R2052:R2058"/>
    <mergeCell ref="S2052:V2052"/>
    <mergeCell ref="S2054:V2054"/>
    <mergeCell ref="K2055:L2055"/>
    <mergeCell ref="N2055:O2055"/>
    <mergeCell ref="S2055:V2055"/>
    <mergeCell ref="B2052:B2058"/>
    <mergeCell ref="D2052:D2058"/>
    <mergeCell ref="E2052:F2052"/>
    <mergeCell ref="G2052:G2058"/>
    <mergeCell ref="H2052:I2052"/>
    <mergeCell ref="J2052:J2058"/>
    <mergeCell ref="E2055:F2055"/>
    <mergeCell ref="H2055:I2055"/>
    <mergeCell ref="E2056:F2056"/>
    <mergeCell ref="H2056:I2056"/>
    <mergeCell ref="S2050:W2050"/>
    <mergeCell ref="E2051:F2051"/>
    <mergeCell ref="H2051:I2051"/>
    <mergeCell ref="K2051:L2051"/>
    <mergeCell ref="N2051:O2051"/>
    <mergeCell ref="S2051:V2051"/>
    <mergeCell ref="I2046:K2047"/>
    <mergeCell ref="B2047:E2047"/>
    <mergeCell ref="C2048:K2048"/>
    <mergeCell ref="O2048:S2048"/>
    <mergeCell ref="B2050:D2050"/>
    <mergeCell ref="E2050:G2050"/>
    <mergeCell ref="H2050:J2050"/>
    <mergeCell ref="K2050:M2050"/>
    <mergeCell ref="N2050:P2050"/>
    <mergeCell ref="Q2050:R2050"/>
    <mergeCell ref="K2056:L2056"/>
    <mergeCell ref="N2056:O2056"/>
    <mergeCell ref="S2056:V2056"/>
    <mergeCell ref="E2057:F2057"/>
    <mergeCell ref="H2057:I2057"/>
    <mergeCell ref="K2057:L2057"/>
    <mergeCell ref="B2043:V2043"/>
    <mergeCell ref="K2039:L2039"/>
    <mergeCell ref="N2039:O2039"/>
    <mergeCell ref="S2039:V2039"/>
    <mergeCell ref="E2040:F2040"/>
    <mergeCell ref="H2040:I2040"/>
    <mergeCell ref="K2040:L2040"/>
    <mergeCell ref="N2040:O2040"/>
    <mergeCell ref="S2040:V2040"/>
    <mergeCell ref="W2035:W2042"/>
    <mergeCell ref="E2036:F2036"/>
    <mergeCell ref="H2036:I2036"/>
    <mergeCell ref="K2036:L2036"/>
    <mergeCell ref="N2036:O2036"/>
    <mergeCell ref="S2036:V2036"/>
    <mergeCell ref="E2037:F2037"/>
    <mergeCell ref="H2037:I2037"/>
    <mergeCell ref="K2037:L2037"/>
    <mergeCell ref="N2037:O2037"/>
    <mergeCell ref="K2035:L2035"/>
    <mergeCell ref="M2035:M2042"/>
    <mergeCell ref="N2035:O2035"/>
    <mergeCell ref="P2035:P2042"/>
    <mergeCell ref="R2035:R2042"/>
    <mergeCell ref="S2035:V2035"/>
    <mergeCell ref="S2037:V2037"/>
    <mergeCell ref="K2038:L2038"/>
    <mergeCell ref="N2038:O2038"/>
    <mergeCell ref="S2038:V2038"/>
    <mergeCell ref="B2035:B2042"/>
    <mergeCell ref="D2035:D2042"/>
    <mergeCell ref="E2035:F2035"/>
    <mergeCell ref="G2035:G2042"/>
    <mergeCell ref="H2035:I2035"/>
    <mergeCell ref="J2035:J2042"/>
    <mergeCell ref="E2038:F2038"/>
    <mergeCell ref="H2038:I2038"/>
    <mergeCell ref="E2039:F2039"/>
    <mergeCell ref="H2039:I2039"/>
    <mergeCell ref="Q2033:R2033"/>
    <mergeCell ref="S2033:W2033"/>
    <mergeCell ref="E2034:F2034"/>
    <mergeCell ref="H2034:I2034"/>
    <mergeCell ref="K2034:L2034"/>
    <mergeCell ref="N2034:O2034"/>
    <mergeCell ref="S2034:V2034"/>
    <mergeCell ref="E2041:F2041"/>
    <mergeCell ref="H2041:I2041"/>
    <mergeCell ref="K2041:L2041"/>
    <mergeCell ref="N2041:O2041"/>
    <mergeCell ref="S2041:V2041"/>
    <mergeCell ref="E2021:F2021"/>
    <mergeCell ref="H2021:I2021"/>
    <mergeCell ref="K2021:L2021"/>
    <mergeCell ref="J2019:J2025"/>
    <mergeCell ref="K2019:L2019"/>
    <mergeCell ref="M2019:M2025"/>
    <mergeCell ref="N2019:O2019"/>
    <mergeCell ref="P2019:P2025"/>
    <mergeCell ref="R2019:R2025"/>
    <mergeCell ref="N2021:O2021"/>
    <mergeCell ref="B2026:V2026"/>
    <mergeCell ref="I2029:K2030"/>
    <mergeCell ref="B2030:E2030"/>
    <mergeCell ref="C2031:K2031"/>
    <mergeCell ref="O2031:S2031"/>
    <mergeCell ref="B2033:D2033"/>
    <mergeCell ref="E2033:G2033"/>
    <mergeCell ref="H2033:J2033"/>
    <mergeCell ref="K2033:M2033"/>
    <mergeCell ref="N2033:P2033"/>
    <mergeCell ref="E2023:F2023"/>
    <mergeCell ref="H2023:I2023"/>
    <mergeCell ref="K2023:L2023"/>
    <mergeCell ref="N2023:O2023"/>
    <mergeCell ref="S2023:V2023"/>
    <mergeCell ref="E2024:F2024"/>
    <mergeCell ref="H2024:I2024"/>
    <mergeCell ref="K2024:L2024"/>
    <mergeCell ref="N2024:O2024"/>
    <mergeCell ref="S2024:V2024"/>
    <mergeCell ref="E2018:F2018"/>
    <mergeCell ref="H2018:I2018"/>
    <mergeCell ref="K2018:L2018"/>
    <mergeCell ref="N2018:O2018"/>
    <mergeCell ref="S2018:V2018"/>
    <mergeCell ref="B2019:B2025"/>
    <mergeCell ref="D2019:D2025"/>
    <mergeCell ref="E2019:F2019"/>
    <mergeCell ref="G2019:G2025"/>
    <mergeCell ref="H2019:I2019"/>
    <mergeCell ref="C2015:K2015"/>
    <mergeCell ref="O2015:S2015"/>
    <mergeCell ref="B2017:D2017"/>
    <mergeCell ref="E2017:G2017"/>
    <mergeCell ref="H2017:J2017"/>
    <mergeCell ref="K2017:M2017"/>
    <mergeCell ref="N2017:P2017"/>
    <mergeCell ref="Q2017:R2017"/>
    <mergeCell ref="S2017:W2017"/>
    <mergeCell ref="S2021:V2021"/>
    <mergeCell ref="E2022:F2022"/>
    <mergeCell ref="H2022:I2022"/>
    <mergeCell ref="K2022:L2022"/>
    <mergeCell ref="N2022:O2022"/>
    <mergeCell ref="S2022:V2022"/>
    <mergeCell ref="S2019:V2019"/>
    <mergeCell ref="W2019:W2025"/>
    <mergeCell ref="E2020:F2020"/>
    <mergeCell ref="H2020:I2020"/>
    <mergeCell ref="K2020:L2020"/>
    <mergeCell ref="N2020:O2020"/>
    <mergeCell ref="S2020:V2020"/>
    <mergeCell ref="K2008:L2008"/>
    <mergeCell ref="N2008:O2008"/>
    <mergeCell ref="S2008:V2008"/>
    <mergeCell ref="B2010:V2010"/>
    <mergeCell ref="I2013:K2014"/>
    <mergeCell ref="B2014:E2014"/>
    <mergeCell ref="W2004:W2009"/>
    <mergeCell ref="E2005:F2005"/>
    <mergeCell ref="H2005:I2005"/>
    <mergeCell ref="K2005:L2005"/>
    <mergeCell ref="N2005:O2005"/>
    <mergeCell ref="S2005:V2005"/>
    <mergeCell ref="E2006:F2006"/>
    <mergeCell ref="H2006:I2006"/>
    <mergeCell ref="K2006:L2006"/>
    <mergeCell ref="N2006:O2006"/>
    <mergeCell ref="K2004:L2004"/>
    <mergeCell ref="M2004:M2009"/>
    <mergeCell ref="N2004:O2004"/>
    <mergeCell ref="P2004:P2009"/>
    <mergeCell ref="R2004:R2009"/>
    <mergeCell ref="S2004:V2004"/>
    <mergeCell ref="S2006:V2006"/>
    <mergeCell ref="K2007:L2007"/>
    <mergeCell ref="N2007:O2007"/>
    <mergeCell ref="S2007:V2007"/>
    <mergeCell ref="B2004:B2009"/>
    <mergeCell ref="D2004:D2009"/>
    <mergeCell ref="E2004:F2004"/>
    <mergeCell ref="G2004:G2009"/>
    <mergeCell ref="H2004:I2004"/>
    <mergeCell ref="J2004:J2009"/>
    <mergeCell ref="E2007:F2007"/>
    <mergeCell ref="H2007:I2007"/>
    <mergeCell ref="E2008:F2008"/>
    <mergeCell ref="H2008:I2008"/>
    <mergeCell ref="Q2002:R2002"/>
    <mergeCell ref="S2002:W2002"/>
    <mergeCell ref="E2003:F2003"/>
    <mergeCell ref="H2003:I2003"/>
    <mergeCell ref="K2003:L2003"/>
    <mergeCell ref="N2003:O2003"/>
    <mergeCell ref="S2003:V2003"/>
    <mergeCell ref="S1994:V1995"/>
    <mergeCell ref="I1998:K1999"/>
    <mergeCell ref="B1999:E1999"/>
    <mergeCell ref="C2000:K2000"/>
    <mergeCell ref="O2000:S2000"/>
    <mergeCell ref="B2002:D2002"/>
    <mergeCell ref="E2002:G2002"/>
    <mergeCell ref="H2002:J2002"/>
    <mergeCell ref="K2002:M2002"/>
    <mergeCell ref="N2002:P2002"/>
    <mergeCell ref="C1994:C1995"/>
    <mergeCell ref="E1994:F1995"/>
    <mergeCell ref="H1994:I1995"/>
    <mergeCell ref="K1994:L1995"/>
    <mergeCell ref="N1994:O1995"/>
    <mergeCell ref="Q1994:Q1995"/>
    <mergeCell ref="B1988:B1994"/>
    <mergeCell ref="D1988:D1994"/>
    <mergeCell ref="E1991:F1991"/>
    <mergeCell ref="H1991:I1991"/>
    <mergeCell ref="E1992:F1992"/>
    <mergeCell ref="W1972:W1978"/>
    <mergeCell ref="E1973:F1973"/>
    <mergeCell ref="H1973:I1973"/>
    <mergeCell ref="K1973:L1973"/>
    <mergeCell ref="N1973:O1973"/>
    <mergeCell ref="S1973:V1973"/>
    <mergeCell ref="E1974:F1974"/>
    <mergeCell ref="H1974:I1974"/>
    <mergeCell ref="K1974:L1974"/>
    <mergeCell ref="J1972:J1978"/>
    <mergeCell ref="E1993:F1993"/>
    <mergeCell ref="H1993:I1993"/>
    <mergeCell ref="K1993:L1993"/>
    <mergeCell ref="N1993:O1993"/>
    <mergeCell ref="S1993:V1993"/>
    <mergeCell ref="W1988:W1994"/>
    <mergeCell ref="E1989:F1989"/>
    <mergeCell ref="H1989:I1989"/>
    <mergeCell ref="K1989:L1989"/>
    <mergeCell ref="N1989:O1989"/>
    <mergeCell ref="S1989:V1989"/>
    <mergeCell ref="E1990:F1990"/>
    <mergeCell ref="H1990:I1990"/>
    <mergeCell ref="K1990:L1990"/>
    <mergeCell ref="N1990:O1990"/>
    <mergeCell ref="K1988:L1988"/>
    <mergeCell ref="M1988:M1994"/>
    <mergeCell ref="N1988:O1988"/>
    <mergeCell ref="P1988:P1994"/>
    <mergeCell ref="R1988:R1994"/>
    <mergeCell ref="S1988:V1988"/>
    <mergeCell ref="S1990:V1990"/>
    <mergeCell ref="H1992:I1992"/>
    <mergeCell ref="Q1986:R1986"/>
    <mergeCell ref="S1986:W1986"/>
    <mergeCell ref="E1987:F1987"/>
    <mergeCell ref="H1987:I1987"/>
    <mergeCell ref="K1987:L1987"/>
    <mergeCell ref="N1987:O1987"/>
    <mergeCell ref="S1987:V1987"/>
    <mergeCell ref="B1979:V1979"/>
    <mergeCell ref="I1982:K1983"/>
    <mergeCell ref="B1983:E1983"/>
    <mergeCell ref="C1984:K1984"/>
    <mergeCell ref="O1984:S1984"/>
    <mergeCell ref="B1986:D1986"/>
    <mergeCell ref="E1986:G1986"/>
    <mergeCell ref="H1986:J1986"/>
    <mergeCell ref="K1986:M1986"/>
    <mergeCell ref="N1986:P1986"/>
    <mergeCell ref="K1992:L1992"/>
    <mergeCell ref="N1992:O1992"/>
    <mergeCell ref="S1992:V1992"/>
    <mergeCell ref="K1991:L1991"/>
    <mergeCell ref="N1991:O1991"/>
    <mergeCell ref="S1991:V1991"/>
    <mergeCell ref="E1988:F1988"/>
    <mergeCell ref="G1988:G1994"/>
    <mergeCell ref="H1988:I1988"/>
    <mergeCell ref="J1988:J1994"/>
    <mergeCell ref="K1972:L1972"/>
    <mergeCell ref="M1972:M1978"/>
    <mergeCell ref="N1972:O1972"/>
    <mergeCell ref="P1972:P1978"/>
    <mergeCell ref="R1972:R1978"/>
    <mergeCell ref="N1974:O1974"/>
    <mergeCell ref="E1971:F1971"/>
    <mergeCell ref="H1971:I1971"/>
    <mergeCell ref="K1971:L1971"/>
    <mergeCell ref="N1971:O1971"/>
    <mergeCell ref="S1971:V1971"/>
    <mergeCell ref="E1976:F1976"/>
    <mergeCell ref="H1976:I1976"/>
    <mergeCell ref="K1976:L1976"/>
    <mergeCell ref="N1976:O1976"/>
    <mergeCell ref="S1976:V1976"/>
    <mergeCell ref="E1977:F1977"/>
    <mergeCell ref="H1977:I1977"/>
    <mergeCell ref="K1977:L1977"/>
    <mergeCell ref="N1977:O1977"/>
    <mergeCell ref="S1977:V1977"/>
    <mergeCell ref="S1974:V1974"/>
    <mergeCell ref="E1975:F1975"/>
    <mergeCell ref="H1975:I1975"/>
    <mergeCell ref="K1975:L1975"/>
    <mergeCell ref="N1975:O1975"/>
    <mergeCell ref="S1975:V1975"/>
    <mergeCell ref="S1972:V1972"/>
    <mergeCell ref="B1972:B1978"/>
    <mergeCell ref="D1972:D1978"/>
    <mergeCell ref="E1972:F1972"/>
    <mergeCell ref="G1972:G1978"/>
    <mergeCell ref="H1972:I1972"/>
    <mergeCell ref="C1968:K1968"/>
    <mergeCell ref="O1968:S1968"/>
    <mergeCell ref="B1970:D1970"/>
    <mergeCell ref="E1970:G1970"/>
    <mergeCell ref="H1970:J1970"/>
    <mergeCell ref="K1970:M1970"/>
    <mergeCell ref="N1970:P1970"/>
    <mergeCell ref="Q1970:R1970"/>
    <mergeCell ref="S1970:W1970"/>
    <mergeCell ref="K1961:L1961"/>
    <mergeCell ref="N1961:O1961"/>
    <mergeCell ref="S1961:V1961"/>
    <mergeCell ref="B1963:V1963"/>
    <mergeCell ref="I1966:K1967"/>
    <mergeCell ref="B1967:E1967"/>
    <mergeCell ref="W1957:W1962"/>
    <mergeCell ref="E1958:F1958"/>
    <mergeCell ref="H1958:I1958"/>
    <mergeCell ref="K1958:L1958"/>
    <mergeCell ref="N1958:O1958"/>
    <mergeCell ref="S1958:V1958"/>
    <mergeCell ref="E1959:F1959"/>
    <mergeCell ref="H1959:I1959"/>
    <mergeCell ref="K1959:L1959"/>
    <mergeCell ref="N1959:O1959"/>
    <mergeCell ref="K1957:L1957"/>
    <mergeCell ref="M1957:M1962"/>
    <mergeCell ref="N1957:O1957"/>
    <mergeCell ref="P1957:P1962"/>
    <mergeCell ref="R1957:R1962"/>
    <mergeCell ref="S1957:V1957"/>
    <mergeCell ref="S1959:V1959"/>
    <mergeCell ref="K1960:L1960"/>
    <mergeCell ref="N1960:O1960"/>
    <mergeCell ref="S1960:V1960"/>
    <mergeCell ref="B1957:B1962"/>
    <mergeCell ref="D1957:D1962"/>
    <mergeCell ref="E1957:F1957"/>
    <mergeCell ref="G1957:G1962"/>
    <mergeCell ref="H1957:I1957"/>
    <mergeCell ref="J1957:J1962"/>
    <mergeCell ref="E1960:F1960"/>
    <mergeCell ref="H1960:I1960"/>
    <mergeCell ref="E1961:F1961"/>
    <mergeCell ref="H1961:I1961"/>
    <mergeCell ref="S1941:V1941"/>
    <mergeCell ref="S1943:V1943"/>
    <mergeCell ref="K1944:L1944"/>
    <mergeCell ref="N1944:O1944"/>
    <mergeCell ref="S1944:V1944"/>
    <mergeCell ref="Q1955:R1955"/>
    <mergeCell ref="S1955:W1955"/>
    <mergeCell ref="E1956:F1956"/>
    <mergeCell ref="H1956:I1956"/>
    <mergeCell ref="K1956:L1956"/>
    <mergeCell ref="N1956:O1956"/>
    <mergeCell ref="S1956:V1956"/>
    <mergeCell ref="B1948:V1948"/>
    <mergeCell ref="I1951:K1952"/>
    <mergeCell ref="B1952:E1952"/>
    <mergeCell ref="C1953:K1953"/>
    <mergeCell ref="O1953:S1953"/>
    <mergeCell ref="B1955:D1955"/>
    <mergeCell ref="E1955:G1955"/>
    <mergeCell ref="H1955:J1955"/>
    <mergeCell ref="K1955:M1955"/>
    <mergeCell ref="N1955:P1955"/>
    <mergeCell ref="B1941:B1947"/>
    <mergeCell ref="D1941:D1947"/>
    <mergeCell ref="E1941:F1941"/>
    <mergeCell ref="G1941:G1947"/>
    <mergeCell ref="H1941:I1941"/>
    <mergeCell ref="J1941:J1947"/>
    <mergeCell ref="E1944:F1944"/>
    <mergeCell ref="H1944:I1944"/>
    <mergeCell ref="E1945:F1945"/>
    <mergeCell ref="H1945:I1945"/>
    <mergeCell ref="Q1939:R1939"/>
    <mergeCell ref="S1939:W1939"/>
    <mergeCell ref="E1940:F1940"/>
    <mergeCell ref="H1940:I1940"/>
    <mergeCell ref="K1940:L1940"/>
    <mergeCell ref="N1940:O1940"/>
    <mergeCell ref="S1940:V1940"/>
    <mergeCell ref="K1945:L1945"/>
    <mergeCell ref="N1945:O1945"/>
    <mergeCell ref="S1945:V1945"/>
    <mergeCell ref="E1946:F1946"/>
    <mergeCell ref="H1946:I1946"/>
    <mergeCell ref="K1946:L1946"/>
    <mergeCell ref="N1946:O1946"/>
    <mergeCell ref="S1946:V1946"/>
    <mergeCell ref="W1941:W1947"/>
    <mergeCell ref="E1942:F1942"/>
    <mergeCell ref="H1942:I1942"/>
    <mergeCell ref="K1942:L1942"/>
    <mergeCell ref="N1942:O1942"/>
    <mergeCell ref="S1942:V1942"/>
    <mergeCell ref="E1943:F1943"/>
    <mergeCell ref="H1943:I1943"/>
    <mergeCell ref="K1943:L1943"/>
    <mergeCell ref="N1943:O1943"/>
    <mergeCell ref="K1941:L1941"/>
    <mergeCell ref="M1941:M1947"/>
    <mergeCell ref="N1941:O1941"/>
    <mergeCell ref="P1941:P1947"/>
    <mergeCell ref="R1941:R1947"/>
    <mergeCell ref="B1932:V1932"/>
    <mergeCell ref="I1935:K1936"/>
    <mergeCell ref="B1936:E1936"/>
    <mergeCell ref="C1937:K1937"/>
    <mergeCell ref="O1937:S1937"/>
    <mergeCell ref="B1939:D1939"/>
    <mergeCell ref="E1939:G1939"/>
    <mergeCell ref="H1939:J1939"/>
    <mergeCell ref="K1939:M1939"/>
    <mergeCell ref="N1939:P1939"/>
    <mergeCell ref="K1929:L1929"/>
    <mergeCell ref="N1929:O1929"/>
    <mergeCell ref="S1929:V1929"/>
    <mergeCell ref="E1930:F1930"/>
    <mergeCell ref="H1930:I1930"/>
    <mergeCell ref="K1930:L1930"/>
    <mergeCell ref="N1930:O1930"/>
    <mergeCell ref="S1930:V1930"/>
    <mergeCell ref="B1925:B1931"/>
    <mergeCell ref="D1925:D1931"/>
    <mergeCell ref="W1925:W1931"/>
    <mergeCell ref="E1926:F1926"/>
    <mergeCell ref="H1926:I1926"/>
    <mergeCell ref="K1926:L1926"/>
    <mergeCell ref="N1926:O1926"/>
    <mergeCell ref="S1926:V1926"/>
    <mergeCell ref="E1927:F1927"/>
    <mergeCell ref="H1927:I1927"/>
    <mergeCell ref="K1927:L1927"/>
    <mergeCell ref="N1927:O1927"/>
    <mergeCell ref="K1925:L1925"/>
    <mergeCell ref="M1925:M1931"/>
    <mergeCell ref="N1925:O1925"/>
    <mergeCell ref="P1925:P1931"/>
    <mergeCell ref="R1925:R1931"/>
    <mergeCell ref="S1925:V1925"/>
    <mergeCell ref="S1927:V1927"/>
    <mergeCell ref="K1928:L1928"/>
    <mergeCell ref="N1928:O1928"/>
    <mergeCell ref="S1928:V1928"/>
    <mergeCell ref="E1925:F1925"/>
    <mergeCell ref="G1925:G1931"/>
    <mergeCell ref="H1925:I1925"/>
    <mergeCell ref="J1925:J1931"/>
    <mergeCell ref="E1928:F1928"/>
    <mergeCell ref="H1928:I1928"/>
    <mergeCell ref="E1929:F1929"/>
    <mergeCell ref="H1929:I1929"/>
    <mergeCell ref="S1923:W1923"/>
    <mergeCell ref="E1924:F1924"/>
    <mergeCell ref="H1924:I1924"/>
    <mergeCell ref="K1924:L1924"/>
    <mergeCell ref="N1924:O1924"/>
    <mergeCell ref="S1924:V1924"/>
    <mergeCell ref="I1919:K1920"/>
    <mergeCell ref="B1920:E1920"/>
    <mergeCell ref="C1921:K1921"/>
    <mergeCell ref="O1921:S1921"/>
    <mergeCell ref="B1923:D1923"/>
    <mergeCell ref="E1923:G1923"/>
    <mergeCell ref="H1923:J1923"/>
    <mergeCell ref="K1923:M1923"/>
    <mergeCell ref="N1923:P1923"/>
    <mergeCell ref="Q1923:R1923"/>
    <mergeCell ref="E1914:F1914"/>
    <mergeCell ref="H1914:I1914"/>
    <mergeCell ref="K1914:L1914"/>
    <mergeCell ref="N1914:O1914"/>
    <mergeCell ref="S1914:V1914"/>
    <mergeCell ref="B1916:V1916"/>
    <mergeCell ref="B1908:B1915"/>
    <mergeCell ref="D1908:D1915"/>
    <mergeCell ref="E1911:F1911"/>
    <mergeCell ref="H1911:I1911"/>
    <mergeCell ref="E1912:F1912"/>
    <mergeCell ref="H1912:I1912"/>
    <mergeCell ref="K1912:L1912"/>
    <mergeCell ref="N1912:O1912"/>
    <mergeCell ref="S1912:V1912"/>
    <mergeCell ref="E1913:F1913"/>
    <mergeCell ref="H1913:I1913"/>
    <mergeCell ref="K1913:L1913"/>
    <mergeCell ref="N1913:O1913"/>
    <mergeCell ref="S1913:V1913"/>
    <mergeCell ref="W1908:W1915"/>
    <mergeCell ref="E1909:F1909"/>
    <mergeCell ref="H1909:I1909"/>
    <mergeCell ref="K1909:L1909"/>
    <mergeCell ref="N1909:O1909"/>
    <mergeCell ref="S1909:V1909"/>
    <mergeCell ref="E1910:F1910"/>
    <mergeCell ref="H1910:I1910"/>
    <mergeCell ref="K1910:L1910"/>
    <mergeCell ref="N1910:O1910"/>
    <mergeCell ref="K1908:L1908"/>
    <mergeCell ref="M1908:M1915"/>
    <mergeCell ref="N1908:O1908"/>
    <mergeCell ref="P1908:P1915"/>
    <mergeCell ref="R1908:R1915"/>
    <mergeCell ref="S1908:V1908"/>
    <mergeCell ref="S1910:V1910"/>
    <mergeCell ref="K1911:L1911"/>
    <mergeCell ref="N1911:O1911"/>
    <mergeCell ref="S1911:V1911"/>
    <mergeCell ref="E1908:F1908"/>
    <mergeCell ref="G1908:G1915"/>
    <mergeCell ref="H1908:I1908"/>
    <mergeCell ref="J1908:J1915"/>
    <mergeCell ref="S1892:V1892"/>
    <mergeCell ref="S1894:V1894"/>
    <mergeCell ref="K1895:L1895"/>
    <mergeCell ref="N1895:O1895"/>
    <mergeCell ref="S1895:V1895"/>
    <mergeCell ref="Q1906:R1906"/>
    <mergeCell ref="S1906:W1906"/>
    <mergeCell ref="E1907:F1907"/>
    <mergeCell ref="H1907:I1907"/>
    <mergeCell ref="K1907:L1907"/>
    <mergeCell ref="N1907:O1907"/>
    <mergeCell ref="S1907:V1907"/>
    <mergeCell ref="B1899:V1899"/>
    <mergeCell ref="I1902:K1903"/>
    <mergeCell ref="B1903:E1903"/>
    <mergeCell ref="C1904:K1904"/>
    <mergeCell ref="O1904:S1904"/>
    <mergeCell ref="B1906:D1906"/>
    <mergeCell ref="E1906:G1906"/>
    <mergeCell ref="H1906:J1906"/>
    <mergeCell ref="K1906:M1906"/>
    <mergeCell ref="N1906:P1906"/>
    <mergeCell ref="B1892:B1898"/>
    <mergeCell ref="D1892:D1898"/>
    <mergeCell ref="E1892:F1892"/>
    <mergeCell ref="G1892:G1898"/>
    <mergeCell ref="H1892:I1892"/>
    <mergeCell ref="J1892:J1898"/>
    <mergeCell ref="E1895:F1895"/>
    <mergeCell ref="H1895:I1895"/>
    <mergeCell ref="E1896:F1896"/>
    <mergeCell ref="H1896:I1896"/>
    <mergeCell ref="Q1890:R1890"/>
    <mergeCell ref="S1890:W1890"/>
    <mergeCell ref="E1891:F1891"/>
    <mergeCell ref="H1891:I1891"/>
    <mergeCell ref="K1891:L1891"/>
    <mergeCell ref="N1891:O1891"/>
    <mergeCell ref="S1891:V1891"/>
    <mergeCell ref="K1896:L1896"/>
    <mergeCell ref="N1896:O1896"/>
    <mergeCell ref="S1896:V1896"/>
    <mergeCell ref="E1897:F1897"/>
    <mergeCell ref="H1897:I1897"/>
    <mergeCell ref="K1897:L1897"/>
    <mergeCell ref="N1897:O1897"/>
    <mergeCell ref="S1897:V1897"/>
    <mergeCell ref="W1892:W1898"/>
    <mergeCell ref="E1893:F1893"/>
    <mergeCell ref="H1893:I1893"/>
    <mergeCell ref="K1893:L1893"/>
    <mergeCell ref="N1893:O1893"/>
    <mergeCell ref="S1893:V1893"/>
    <mergeCell ref="E1894:F1894"/>
    <mergeCell ref="H1894:I1894"/>
    <mergeCell ref="K1894:L1894"/>
    <mergeCell ref="N1894:O1894"/>
    <mergeCell ref="K1892:L1892"/>
    <mergeCell ref="M1892:M1898"/>
    <mergeCell ref="N1892:O1892"/>
    <mergeCell ref="P1892:P1898"/>
    <mergeCell ref="R1892:R1898"/>
    <mergeCell ref="W1862:W1868"/>
    <mergeCell ref="E1863:F1863"/>
    <mergeCell ref="H1863:I1863"/>
    <mergeCell ref="K1863:L1863"/>
    <mergeCell ref="N1863:O1863"/>
    <mergeCell ref="S1863:V1863"/>
    <mergeCell ref="B1883:V1883"/>
    <mergeCell ref="I1886:K1887"/>
    <mergeCell ref="B1887:E1887"/>
    <mergeCell ref="C1888:K1888"/>
    <mergeCell ref="O1888:S1888"/>
    <mergeCell ref="B1890:D1890"/>
    <mergeCell ref="E1890:G1890"/>
    <mergeCell ref="H1890:J1890"/>
    <mergeCell ref="K1890:M1890"/>
    <mergeCell ref="N1890:P1890"/>
    <mergeCell ref="W1878:W1882"/>
    <mergeCell ref="E1879:F1879"/>
    <mergeCell ref="H1879:I1879"/>
    <mergeCell ref="K1879:L1879"/>
    <mergeCell ref="N1879:O1879"/>
    <mergeCell ref="S1879:V1879"/>
    <mergeCell ref="E1880:F1880"/>
    <mergeCell ref="H1880:I1880"/>
    <mergeCell ref="K1880:L1880"/>
    <mergeCell ref="N1880:O1880"/>
    <mergeCell ref="K1878:L1878"/>
    <mergeCell ref="M1878:M1882"/>
    <mergeCell ref="N1878:O1878"/>
    <mergeCell ref="P1878:P1882"/>
    <mergeCell ref="R1878:R1882"/>
    <mergeCell ref="S1878:V1878"/>
    <mergeCell ref="E1878:F1878"/>
    <mergeCell ref="G1878:G1882"/>
    <mergeCell ref="H1878:I1878"/>
    <mergeCell ref="J1878:J1882"/>
    <mergeCell ref="E1881:F1881"/>
    <mergeCell ref="H1881:I1881"/>
    <mergeCell ref="Q1876:R1876"/>
    <mergeCell ref="S1876:W1876"/>
    <mergeCell ref="E1877:F1877"/>
    <mergeCell ref="H1877:I1877"/>
    <mergeCell ref="K1877:L1877"/>
    <mergeCell ref="N1877:O1877"/>
    <mergeCell ref="S1877:V1877"/>
    <mergeCell ref="B1869:V1869"/>
    <mergeCell ref="I1872:K1873"/>
    <mergeCell ref="B1873:E1873"/>
    <mergeCell ref="C1874:K1874"/>
    <mergeCell ref="O1874:S1874"/>
    <mergeCell ref="B1876:D1876"/>
    <mergeCell ref="E1876:G1876"/>
    <mergeCell ref="H1876:J1876"/>
    <mergeCell ref="K1876:M1876"/>
    <mergeCell ref="N1876:P1876"/>
    <mergeCell ref="S1880:V1880"/>
    <mergeCell ref="K1881:L1881"/>
    <mergeCell ref="N1881:O1881"/>
    <mergeCell ref="S1881:V1881"/>
    <mergeCell ref="B1878:B1882"/>
    <mergeCell ref="D1878:D1882"/>
    <mergeCell ref="E1864:F1864"/>
    <mergeCell ref="H1864:I1864"/>
    <mergeCell ref="K1864:L1864"/>
    <mergeCell ref="J1862:J1868"/>
    <mergeCell ref="K1862:L1862"/>
    <mergeCell ref="M1862:M1868"/>
    <mergeCell ref="N1862:O1862"/>
    <mergeCell ref="P1862:P1868"/>
    <mergeCell ref="R1862:R1868"/>
    <mergeCell ref="N1864:O1864"/>
    <mergeCell ref="E1861:F1861"/>
    <mergeCell ref="H1861:I1861"/>
    <mergeCell ref="K1861:L1861"/>
    <mergeCell ref="N1861:O1861"/>
    <mergeCell ref="S1861:V1861"/>
    <mergeCell ref="E1866:F1866"/>
    <mergeCell ref="H1866:I1866"/>
    <mergeCell ref="K1866:L1866"/>
    <mergeCell ref="N1866:O1866"/>
    <mergeCell ref="S1866:V1866"/>
    <mergeCell ref="E1867:F1867"/>
    <mergeCell ref="H1867:I1867"/>
    <mergeCell ref="K1867:L1867"/>
    <mergeCell ref="N1867:O1867"/>
    <mergeCell ref="S1867:V1867"/>
    <mergeCell ref="S1864:V1864"/>
    <mergeCell ref="E1865:F1865"/>
    <mergeCell ref="H1865:I1865"/>
    <mergeCell ref="K1865:L1865"/>
    <mergeCell ref="N1865:O1865"/>
    <mergeCell ref="S1865:V1865"/>
    <mergeCell ref="S1862:V1862"/>
    <mergeCell ref="B1862:B1868"/>
    <mergeCell ref="D1862:D1868"/>
    <mergeCell ref="E1862:F1862"/>
    <mergeCell ref="G1862:G1868"/>
    <mergeCell ref="H1862:I1862"/>
    <mergeCell ref="C1858:K1858"/>
    <mergeCell ref="O1858:S1858"/>
    <mergeCell ref="B1860:D1860"/>
    <mergeCell ref="E1860:G1860"/>
    <mergeCell ref="H1860:J1860"/>
    <mergeCell ref="K1860:M1860"/>
    <mergeCell ref="N1860:P1860"/>
    <mergeCell ref="Q1860:R1860"/>
    <mergeCell ref="S1860:W1860"/>
    <mergeCell ref="K1851:L1851"/>
    <mergeCell ref="N1851:O1851"/>
    <mergeCell ref="S1851:V1851"/>
    <mergeCell ref="B1853:V1853"/>
    <mergeCell ref="I1856:K1857"/>
    <mergeCell ref="B1857:E1857"/>
    <mergeCell ref="W1847:W1852"/>
    <mergeCell ref="E1848:F1848"/>
    <mergeCell ref="H1848:I1848"/>
    <mergeCell ref="K1848:L1848"/>
    <mergeCell ref="N1848:O1848"/>
    <mergeCell ref="S1848:V1848"/>
    <mergeCell ref="E1849:F1849"/>
    <mergeCell ref="H1849:I1849"/>
    <mergeCell ref="K1849:L1849"/>
    <mergeCell ref="N1849:O1849"/>
    <mergeCell ref="K1847:L1847"/>
    <mergeCell ref="M1847:M1852"/>
    <mergeCell ref="N1847:O1847"/>
    <mergeCell ref="P1847:P1852"/>
    <mergeCell ref="R1847:R1852"/>
    <mergeCell ref="S1847:V1847"/>
    <mergeCell ref="S1849:V1849"/>
    <mergeCell ref="K1850:L1850"/>
    <mergeCell ref="N1850:O1850"/>
    <mergeCell ref="S1850:V1850"/>
    <mergeCell ref="B1847:B1852"/>
    <mergeCell ref="D1847:D1852"/>
    <mergeCell ref="E1847:F1847"/>
    <mergeCell ref="G1847:G1852"/>
    <mergeCell ref="H1847:I1847"/>
    <mergeCell ref="J1847:J1852"/>
    <mergeCell ref="E1850:F1850"/>
    <mergeCell ref="H1850:I1850"/>
    <mergeCell ref="E1851:F1851"/>
    <mergeCell ref="H1851:I1851"/>
    <mergeCell ref="E1835:F1835"/>
    <mergeCell ref="H1835:I1835"/>
    <mergeCell ref="K1835:L1835"/>
    <mergeCell ref="J1833:J1837"/>
    <mergeCell ref="K1833:L1833"/>
    <mergeCell ref="M1833:M1837"/>
    <mergeCell ref="N1833:O1833"/>
    <mergeCell ref="P1833:P1837"/>
    <mergeCell ref="R1833:R1837"/>
    <mergeCell ref="N1835:O1835"/>
    <mergeCell ref="Q1845:R1845"/>
    <mergeCell ref="S1845:W1845"/>
    <mergeCell ref="E1846:F1846"/>
    <mergeCell ref="H1846:I1846"/>
    <mergeCell ref="K1846:L1846"/>
    <mergeCell ref="N1846:O1846"/>
    <mergeCell ref="S1846:V1846"/>
    <mergeCell ref="B1838:V1838"/>
    <mergeCell ref="I1841:K1842"/>
    <mergeCell ref="B1842:E1842"/>
    <mergeCell ref="C1843:K1843"/>
    <mergeCell ref="O1843:S1843"/>
    <mergeCell ref="B1845:D1845"/>
    <mergeCell ref="E1845:G1845"/>
    <mergeCell ref="H1845:J1845"/>
    <mergeCell ref="K1845:M1845"/>
    <mergeCell ref="N1845:P1845"/>
    <mergeCell ref="E1832:F1832"/>
    <mergeCell ref="H1832:I1832"/>
    <mergeCell ref="K1832:L1832"/>
    <mergeCell ref="N1832:O1832"/>
    <mergeCell ref="S1832:V1832"/>
    <mergeCell ref="B1833:B1837"/>
    <mergeCell ref="D1833:D1837"/>
    <mergeCell ref="E1833:F1833"/>
    <mergeCell ref="G1833:G1837"/>
    <mergeCell ref="H1833:I1833"/>
    <mergeCell ref="C1829:K1829"/>
    <mergeCell ref="O1829:S1829"/>
    <mergeCell ref="B1831:D1831"/>
    <mergeCell ref="E1831:G1831"/>
    <mergeCell ref="H1831:J1831"/>
    <mergeCell ref="K1831:M1831"/>
    <mergeCell ref="N1831:P1831"/>
    <mergeCell ref="Q1831:R1831"/>
    <mergeCell ref="S1831:W1831"/>
    <mergeCell ref="S1835:V1835"/>
    <mergeCell ref="E1836:F1836"/>
    <mergeCell ref="H1836:I1836"/>
    <mergeCell ref="K1836:L1836"/>
    <mergeCell ref="N1836:O1836"/>
    <mergeCell ref="S1836:V1836"/>
    <mergeCell ref="S1833:V1833"/>
    <mergeCell ref="W1833:W1837"/>
    <mergeCell ref="E1834:F1834"/>
    <mergeCell ref="H1834:I1834"/>
    <mergeCell ref="K1834:L1834"/>
    <mergeCell ref="N1834:O1834"/>
    <mergeCell ref="S1834:V1834"/>
    <mergeCell ref="B1824:V1824"/>
    <mergeCell ref="I1827:K1828"/>
    <mergeCell ref="B1828:E1828"/>
    <mergeCell ref="W1818:W1823"/>
    <mergeCell ref="E1819:F1819"/>
    <mergeCell ref="H1819:I1819"/>
    <mergeCell ref="K1819:L1819"/>
    <mergeCell ref="N1819:O1819"/>
    <mergeCell ref="S1819:V1819"/>
    <mergeCell ref="E1820:F1820"/>
    <mergeCell ref="H1820:I1820"/>
    <mergeCell ref="K1820:L1820"/>
    <mergeCell ref="N1820:O1820"/>
    <mergeCell ref="K1818:L1818"/>
    <mergeCell ref="M1818:M1823"/>
    <mergeCell ref="N1818:O1818"/>
    <mergeCell ref="P1818:P1823"/>
    <mergeCell ref="R1818:R1823"/>
    <mergeCell ref="S1818:V1818"/>
    <mergeCell ref="S1820:V1820"/>
    <mergeCell ref="K1821:L1821"/>
    <mergeCell ref="N1821:O1821"/>
    <mergeCell ref="S1821:V1821"/>
    <mergeCell ref="B1818:B1823"/>
    <mergeCell ref="D1818:D1823"/>
    <mergeCell ref="E1818:F1818"/>
    <mergeCell ref="G1818:G1823"/>
    <mergeCell ref="H1818:I1818"/>
    <mergeCell ref="J1818:J1823"/>
    <mergeCell ref="E1821:F1821"/>
    <mergeCell ref="H1821:I1821"/>
    <mergeCell ref="E1822:F1822"/>
    <mergeCell ref="H1822:I1822"/>
    <mergeCell ref="S1816:W1816"/>
    <mergeCell ref="E1817:F1817"/>
    <mergeCell ref="H1817:I1817"/>
    <mergeCell ref="K1817:L1817"/>
    <mergeCell ref="N1817:O1817"/>
    <mergeCell ref="S1817:V1817"/>
    <mergeCell ref="I1812:K1813"/>
    <mergeCell ref="B1813:E1813"/>
    <mergeCell ref="C1814:K1814"/>
    <mergeCell ref="O1814:S1814"/>
    <mergeCell ref="B1816:D1816"/>
    <mergeCell ref="E1816:G1816"/>
    <mergeCell ref="H1816:J1816"/>
    <mergeCell ref="K1816:M1816"/>
    <mergeCell ref="N1816:P1816"/>
    <mergeCell ref="Q1816:R1816"/>
    <mergeCell ref="K1822:L1822"/>
    <mergeCell ref="N1822:O1822"/>
    <mergeCell ref="S1822:V1822"/>
    <mergeCell ref="B1809:V1809"/>
    <mergeCell ref="K1805:L1805"/>
    <mergeCell ref="N1805:O1805"/>
    <mergeCell ref="S1805:V1805"/>
    <mergeCell ref="E1806:F1806"/>
    <mergeCell ref="H1806:I1806"/>
    <mergeCell ref="K1806:L1806"/>
    <mergeCell ref="N1806:O1806"/>
    <mergeCell ref="S1806:V1806"/>
    <mergeCell ref="W1801:W1808"/>
    <mergeCell ref="E1802:F1802"/>
    <mergeCell ref="H1802:I1802"/>
    <mergeCell ref="K1802:L1802"/>
    <mergeCell ref="N1802:O1802"/>
    <mergeCell ref="S1802:V1802"/>
    <mergeCell ref="E1803:F1803"/>
    <mergeCell ref="H1803:I1803"/>
    <mergeCell ref="K1803:L1803"/>
    <mergeCell ref="N1803:O1803"/>
    <mergeCell ref="K1801:L1801"/>
    <mergeCell ref="M1801:M1808"/>
    <mergeCell ref="N1801:O1801"/>
    <mergeCell ref="P1801:P1808"/>
    <mergeCell ref="R1801:R1808"/>
    <mergeCell ref="S1801:V1801"/>
    <mergeCell ref="S1803:V1803"/>
    <mergeCell ref="K1804:L1804"/>
    <mergeCell ref="N1804:O1804"/>
    <mergeCell ref="S1804:V1804"/>
    <mergeCell ref="B1801:B1808"/>
    <mergeCell ref="D1801:D1808"/>
    <mergeCell ref="E1801:F1801"/>
    <mergeCell ref="G1801:G1808"/>
    <mergeCell ref="H1801:I1801"/>
    <mergeCell ref="J1801:J1808"/>
    <mergeCell ref="E1804:F1804"/>
    <mergeCell ref="H1804:I1804"/>
    <mergeCell ref="E1805:F1805"/>
    <mergeCell ref="H1805:I1805"/>
    <mergeCell ref="Q1799:R1799"/>
    <mergeCell ref="S1799:W1799"/>
    <mergeCell ref="E1800:F1800"/>
    <mergeCell ref="H1800:I1800"/>
    <mergeCell ref="K1800:L1800"/>
    <mergeCell ref="N1800:O1800"/>
    <mergeCell ref="S1800:V1800"/>
    <mergeCell ref="E1807:F1807"/>
    <mergeCell ref="H1807:I1807"/>
    <mergeCell ref="K1807:L1807"/>
    <mergeCell ref="N1807:O1807"/>
    <mergeCell ref="S1807:V1807"/>
    <mergeCell ref="I1795:K1796"/>
    <mergeCell ref="B1796:E1796"/>
    <mergeCell ref="C1797:K1797"/>
    <mergeCell ref="O1797:S1797"/>
    <mergeCell ref="B1799:D1799"/>
    <mergeCell ref="E1799:G1799"/>
    <mergeCell ref="H1799:J1799"/>
    <mergeCell ref="K1799:M1799"/>
    <mergeCell ref="N1799:P1799"/>
    <mergeCell ref="C1791:C1792"/>
    <mergeCell ref="E1791:F1792"/>
    <mergeCell ref="H1791:I1792"/>
    <mergeCell ref="K1791:L1792"/>
    <mergeCell ref="N1791:O1792"/>
    <mergeCell ref="Q1791:Q1792"/>
    <mergeCell ref="K1789:L1789"/>
    <mergeCell ref="N1789:O1789"/>
    <mergeCell ref="S1789:V1789"/>
    <mergeCell ref="E1790:F1790"/>
    <mergeCell ref="H1790:I1790"/>
    <mergeCell ref="K1790:L1790"/>
    <mergeCell ref="N1790:O1790"/>
    <mergeCell ref="S1790:V1790"/>
    <mergeCell ref="B1785:B1791"/>
    <mergeCell ref="D1785:D1791"/>
    <mergeCell ref="W1785:W1791"/>
    <mergeCell ref="E1786:F1786"/>
    <mergeCell ref="H1786:I1786"/>
    <mergeCell ref="K1786:L1786"/>
    <mergeCell ref="N1786:O1786"/>
    <mergeCell ref="S1786:V1786"/>
    <mergeCell ref="E1787:F1787"/>
    <mergeCell ref="H1787:I1787"/>
    <mergeCell ref="K1787:L1787"/>
    <mergeCell ref="N1787:O1787"/>
    <mergeCell ref="K1785:L1785"/>
    <mergeCell ref="M1785:M1791"/>
    <mergeCell ref="N1785:O1785"/>
    <mergeCell ref="P1785:P1791"/>
    <mergeCell ref="R1785:R1791"/>
    <mergeCell ref="S1785:V1785"/>
    <mergeCell ref="S1787:V1787"/>
    <mergeCell ref="K1788:L1788"/>
    <mergeCell ref="N1788:O1788"/>
    <mergeCell ref="S1788:V1788"/>
    <mergeCell ref="E1785:F1785"/>
    <mergeCell ref="G1785:G1791"/>
    <mergeCell ref="H1785:I1785"/>
    <mergeCell ref="J1785:J1791"/>
    <mergeCell ref="E1788:F1788"/>
    <mergeCell ref="H1788:I1788"/>
    <mergeCell ref="E1789:F1789"/>
    <mergeCell ref="H1789:I1789"/>
    <mergeCell ref="S1791:V1792"/>
    <mergeCell ref="S1769:V1769"/>
    <mergeCell ref="S1771:V1771"/>
    <mergeCell ref="K1772:L1772"/>
    <mergeCell ref="N1772:O1772"/>
    <mergeCell ref="S1772:V1772"/>
    <mergeCell ref="Q1783:R1783"/>
    <mergeCell ref="S1783:W1783"/>
    <mergeCell ref="E1784:F1784"/>
    <mergeCell ref="H1784:I1784"/>
    <mergeCell ref="K1784:L1784"/>
    <mergeCell ref="N1784:O1784"/>
    <mergeCell ref="S1784:V1784"/>
    <mergeCell ref="B1776:V1776"/>
    <mergeCell ref="I1779:K1780"/>
    <mergeCell ref="B1780:E1780"/>
    <mergeCell ref="C1781:K1781"/>
    <mergeCell ref="O1781:S1781"/>
    <mergeCell ref="B1783:D1783"/>
    <mergeCell ref="E1783:G1783"/>
    <mergeCell ref="H1783:J1783"/>
    <mergeCell ref="K1783:M1783"/>
    <mergeCell ref="N1783:P1783"/>
    <mergeCell ref="B1769:B1775"/>
    <mergeCell ref="D1769:D1775"/>
    <mergeCell ref="E1769:F1769"/>
    <mergeCell ref="G1769:G1775"/>
    <mergeCell ref="H1769:I1769"/>
    <mergeCell ref="J1769:J1775"/>
    <mergeCell ref="E1772:F1772"/>
    <mergeCell ref="H1772:I1772"/>
    <mergeCell ref="E1773:F1773"/>
    <mergeCell ref="H1773:I1773"/>
    <mergeCell ref="Q1767:R1767"/>
    <mergeCell ref="S1767:W1767"/>
    <mergeCell ref="E1768:F1768"/>
    <mergeCell ref="H1768:I1768"/>
    <mergeCell ref="K1768:L1768"/>
    <mergeCell ref="N1768:O1768"/>
    <mergeCell ref="S1768:V1768"/>
    <mergeCell ref="K1773:L1773"/>
    <mergeCell ref="N1773:O1773"/>
    <mergeCell ref="S1773:V1773"/>
    <mergeCell ref="E1774:F1774"/>
    <mergeCell ref="H1774:I1774"/>
    <mergeCell ref="K1774:L1774"/>
    <mergeCell ref="N1774:O1774"/>
    <mergeCell ref="S1774:V1774"/>
    <mergeCell ref="W1769:W1775"/>
    <mergeCell ref="E1770:F1770"/>
    <mergeCell ref="H1770:I1770"/>
    <mergeCell ref="K1770:L1770"/>
    <mergeCell ref="N1770:O1770"/>
    <mergeCell ref="S1770:V1770"/>
    <mergeCell ref="E1771:F1771"/>
    <mergeCell ref="H1771:I1771"/>
    <mergeCell ref="K1771:L1771"/>
    <mergeCell ref="N1771:O1771"/>
    <mergeCell ref="K1769:L1769"/>
    <mergeCell ref="M1769:M1775"/>
    <mergeCell ref="N1769:O1769"/>
    <mergeCell ref="P1769:P1775"/>
    <mergeCell ref="R1769:R1775"/>
    <mergeCell ref="B1760:V1760"/>
    <mergeCell ref="I1763:K1764"/>
    <mergeCell ref="B1764:E1764"/>
    <mergeCell ref="C1765:K1765"/>
    <mergeCell ref="O1765:S1765"/>
    <mergeCell ref="B1767:D1767"/>
    <mergeCell ref="E1767:G1767"/>
    <mergeCell ref="H1767:J1767"/>
    <mergeCell ref="K1767:M1767"/>
    <mergeCell ref="N1767:P1767"/>
    <mergeCell ref="W1755:W1759"/>
    <mergeCell ref="E1756:F1756"/>
    <mergeCell ref="H1756:I1756"/>
    <mergeCell ref="K1756:L1756"/>
    <mergeCell ref="N1756:O1756"/>
    <mergeCell ref="S1756:V1756"/>
    <mergeCell ref="E1757:F1757"/>
    <mergeCell ref="H1757:I1757"/>
    <mergeCell ref="K1757:L1757"/>
    <mergeCell ref="N1757:O1757"/>
    <mergeCell ref="K1755:L1755"/>
    <mergeCell ref="M1755:M1759"/>
    <mergeCell ref="N1755:O1755"/>
    <mergeCell ref="P1755:P1759"/>
    <mergeCell ref="R1755:R1759"/>
    <mergeCell ref="S1755:V1755"/>
    <mergeCell ref="S1757:V1757"/>
    <mergeCell ref="K1758:L1758"/>
    <mergeCell ref="N1758:O1758"/>
    <mergeCell ref="S1758:V1758"/>
    <mergeCell ref="B1755:B1759"/>
    <mergeCell ref="D1755:D1759"/>
    <mergeCell ref="E1755:F1755"/>
    <mergeCell ref="G1755:G1759"/>
    <mergeCell ref="H1755:I1755"/>
    <mergeCell ref="J1755:J1759"/>
    <mergeCell ref="E1758:F1758"/>
    <mergeCell ref="H1758:I1758"/>
    <mergeCell ref="S1753:W1753"/>
    <mergeCell ref="E1754:F1754"/>
    <mergeCell ref="H1754:I1754"/>
    <mergeCell ref="K1754:L1754"/>
    <mergeCell ref="N1754:O1754"/>
    <mergeCell ref="S1754:V1754"/>
    <mergeCell ref="I1749:K1750"/>
    <mergeCell ref="B1750:E1750"/>
    <mergeCell ref="C1751:K1751"/>
    <mergeCell ref="O1751:S1751"/>
    <mergeCell ref="B1753:D1753"/>
    <mergeCell ref="E1753:G1753"/>
    <mergeCell ref="H1753:J1753"/>
    <mergeCell ref="K1753:M1753"/>
    <mergeCell ref="N1753:P1753"/>
    <mergeCell ref="Q1753:R1753"/>
    <mergeCell ref="N1738:O1738"/>
    <mergeCell ref="P1738:P1745"/>
    <mergeCell ref="R1738:R1745"/>
    <mergeCell ref="N1740:O1740"/>
    <mergeCell ref="E1744:F1744"/>
    <mergeCell ref="H1744:I1744"/>
    <mergeCell ref="K1744:L1744"/>
    <mergeCell ref="N1744:O1744"/>
    <mergeCell ref="S1744:V1744"/>
    <mergeCell ref="B1746:V1746"/>
    <mergeCell ref="E1742:F1742"/>
    <mergeCell ref="H1742:I1742"/>
    <mergeCell ref="K1742:L1742"/>
    <mergeCell ref="N1742:O1742"/>
    <mergeCell ref="S1742:V1742"/>
    <mergeCell ref="E1743:F1743"/>
    <mergeCell ref="H1743:I1743"/>
    <mergeCell ref="K1743:L1743"/>
    <mergeCell ref="N1743:O1743"/>
    <mergeCell ref="S1743:V1743"/>
    <mergeCell ref="S1740:V1740"/>
    <mergeCell ref="E1741:F1741"/>
    <mergeCell ref="H1741:I1741"/>
    <mergeCell ref="K1741:L1741"/>
    <mergeCell ref="N1741:O1741"/>
    <mergeCell ref="S1741:V1741"/>
    <mergeCell ref="E1737:F1737"/>
    <mergeCell ref="H1737:I1737"/>
    <mergeCell ref="K1737:L1737"/>
    <mergeCell ref="N1737:O1737"/>
    <mergeCell ref="S1737:V1737"/>
    <mergeCell ref="B1738:B1745"/>
    <mergeCell ref="D1738:D1745"/>
    <mergeCell ref="E1738:F1738"/>
    <mergeCell ref="G1738:G1745"/>
    <mergeCell ref="H1738:I1738"/>
    <mergeCell ref="C1734:K1734"/>
    <mergeCell ref="O1734:S1734"/>
    <mergeCell ref="B1736:D1736"/>
    <mergeCell ref="E1736:G1736"/>
    <mergeCell ref="H1736:J1736"/>
    <mergeCell ref="K1736:M1736"/>
    <mergeCell ref="N1736:P1736"/>
    <mergeCell ref="Q1736:R1736"/>
    <mergeCell ref="S1736:W1736"/>
    <mergeCell ref="S1738:V1738"/>
    <mergeCell ref="W1738:W1745"/>
    <mergeCell ref="E1739:F1739"/>
    <mergeCell ref="H1739:I1739"/>
    <mergeCell ref="K1739:L1739"/>
    <mergeCell ref="N1739:O1739"/>
    <mergeCell ref="S1739:V1739"/>
    <mergeCell ref="E1740:F1740"/>
    <mergeCell ref="H1740:I1740"/>
    <mergeCell ref="K1740:L1740"/>
    <mergeCell ref="J1738:J1745"/>
    <mergeCell ref="K1738:L1738"/>
    <mergeCell ref="M1738:M1745"/>
    <mergeCell ref="N1727:O1727"/>
    <mergeCell ref="S1727:V1727"/>
    <mergeCell ref="B1729:V1729"/>
    <mergeCell ref="I1732:K1733"/>
    <mergeCell ref="B1733:E1733"/>
    <mergeCell ref="W1723:W1728"/>
    <mergeCell ref="E1724:F1724"/>
    <mergeCell ref="H1724:I1724"/>
    <mergeCell ref="K1724:L1724"/>
    <mergeCell ref="N1724:O1724"/>
    <mergeCell ref="S1724:V1724"/>
    <mergeCell ref="E1725:F1725"/>
    <mergeCell ref="H1725:I1725"/>
    <mergeCell ref="K1725:L1725"/>
    <mergeCell ref="N1725:O1725"/>
    <mergeCell ref="K1723:L1723"/>
    <mergeCell ref="M1723:M1728"/>
    <mergeCell ref="N1723:O1723"/>
    <mergeCell ref="P1723:P1728"/>
    <mergeCell ref="R1723:R1728"/>
    <mergeCell ref="S1723:V1723"/>
    <mergeCell ref="S1725:V1725"/>
    <mergeCell ref="K1726:L1726"/>
    <mergeCell ref="N1726:O1726"/>
    <mergeCell ref="S1726:V1726"/>
    <mergeCell ref="B1723:B1728"/>
    <mergeCell ref="D1723:D1728"/>
    <mergeCell ref="E1723:F1723"/>
    <mergeCell ref="G1723:G1728"/>
    <mergeCell ref="H1723:I1723"/>
    <mergeCell ref="J1723:J1728"/>
    <mergeCell ref="E1711:F1711"/>
    <mergeCell ref="H1711:I1711"/>
    <mergeCell ref="K1711:L1711"/>
    <mergeCell ref="J1709:J1713"/>
    <mergeCell ref="K1709:L1709"/>
    <mergeCell ref="M1709:M1713"/>
    <mergeCell ref="N1709:O1709"/>
    <mergeCell ref="P1709:P1713"/>
    <mergeCell ref="R1709:R1713"/>
    <mergeCell ref="N1711:O1711"/>
    <mergeCell ref="E1726:F1726"/>
    <mergeCell ref="H1726:I1726"/>
    <mergeCell ref="E1727:F1727"/>
    <mergeCell ref="H1727:I1727"/>
    <mergeCell ref="Q1721:R1721"/>
    <mergeCell ref="S1721:W1721"/>
    <mergeCell ref="E1722:F1722"/>
    <mergeCell ref="H1722:I1722"/>
    <mergeCell ref="K1722:L1722"/>
    <mergeCell ref="N1722:O1722"/>
    <mergeCell ref="S1722:V1722"/>
    <mergeCell ref="B1714:V1714"/>
    <mergeCell ref="I1717:K1718"/>
    <mergeCell ref="B1718:E1718"/>
    <mergeCell ref="C1719:K1719"/>
    <mergeCell ref="O1719:S1719"/>
    <mergeCell ref="B1721:D1721"/>
    <mergeCell ref="E1721:G1721"/>
    <mergeCell ref="H1721:J1721"/>
    <mergeCell ref="K1721:M1721"/>
    <mergeCell ref="N1721:P1721"/>
    <mergeCell ref="K1727:L1727"/>
    <mergeCell ref="E1708:F1708"/>
    <mergeCell ref="H1708:I1708"/>
    <mergeCell ref="K1708:L1708"/>
    <mergeCell ref="N1708:O1708"/>
    <mergeCell ref="S1708:V1708"/>
    <mergeCell ref="B1709:B1713"/>
    <mergeCell ref="D1709:D1713"/>
    <mergeCell ref="E1709:F1709"/>
    <mergeCell ref="G1709:G1713"/>
    <mergeCell ref="H1709:I1709"/>
    <mergeCell ref="C1705:K1705"/>
    <mergeCell ref="O1705:S1705"/>
    <mergeCell ref="B1707:D1707"/>
    <mergeCell ref="E1707:G1707"/>
    <mergeCell ref="H1707:J1707"/>
    <mergeCell ref="K1707:M1707"/>
    <mergeCell ref="N1707:P1707"/>
    <mergeCell ref="Q1707:R1707"/>
    <mergeCell ref="S1707:W1707"/>
    <mergeCell ref="S1711:V1711"/>
    <mergeCell ref="E1712:F1712"/>
    <mergeCell ref="H1712:I1712"/>
    <mergeCell ref="K1712:L1712"/>
    <mergeCell ref="N1712:O1712"/>
    <mergeCell ref="S1712:V1712"/>
    <mergeCell ref="S1709:V1709"/>
    <mergeCell ref="W1709:W1713"/>
    <mergeCell ref="E1710:F1710"/>
    <mergeCell ref="H1710:I1710"/>
    <mergeCell ref="K1710:L1710"/>
    <mergeCell ref="N1710:O1710"/>
    <mergeCell ref="S1710:V1710"/>
    <mergeCell ref="B1700:V1700"/>
    <mergeCell ref="I1703:K1704"/>
    <mergeCell ref="B1704:E1704"/>
    <mergeCell ref="W1694:W1699"/>
    <mergeCell ref="E1695:F1695"/>
    <mergeCell ref="H1695:I1695"/>
    <mergeCell ref="K1695:L1695"/>
    <mergeCell ref="N1695:O1695"/>
    <mergeCell ref="S1695:V1695"/>
    <mergeCell ref="E1696:F1696"/>
    <mergeCell ref="H1696:I1696"/>
    <mergeCell ref="K1696:L1696"/>
    <mergeCell ref="N1696:O1696"/>
    <mergeCell ref="K1694:L1694"/>
    <mergeCell ref="M1694:M1699"/>
    <mergeCell ref="N1694:O1694"/>
    <mergeCell ref="P1694:P1699"/>
    <mergeCell ref="R1694:R1699"/>
    <mergeCell ref="S1694:V1694"/>
    <mergeCell ref="S1696:V1696"/>
    <mergeCell ref="K1697:L1697"/>
    <mergeCell ref="N1697:O1697"/>
    <mergeCell ref="S1697:V1697"/>
    <mergeCell ref="B1694:B1699"/>
    <mergeCell ref="D1694:D1699"/>
    <mergeCell ref="E1694:F1694"/>
    <mergeCell ref="G1694:G1699"/>
    <mergeCell ref="H1694:I1694"/>
    <mergeCell ref="J1694:J1699"/>
    <mergeCell ref="N1683:O1683"/>
    <mergeCell ref="K1681:L1681"/>
    <mergeCell ref="M1681:M1684"/>
    <mergeCell ref="N1681:O1681"/>
    <mergeCell ref="P1681:P1684"/>
    <mergeCell ref="R1681:R1684"/>
    <mergeCell ref="S1681:V1681"/>
    <mergeCell ref="S1683:V1683"/>
    <mergeCell ref="E1697:F1697"/>
    <mergeCell ref="H1697:I1697"/>
    <mergeCell ref="E1698:F1698"/>
    <mergeCell ref="H1698:I1698"/>
    <mergeCell ref="Q1692:R1692"/>
    <mergeCell ref="S1692:W1692"/>
    <mergeCell ref="E1693:F1693"/>
    <mergeCell ref="H1693:I1693"/>
    <mergeCell ref="K1693:L1693"/>
    <mergeCell ref="N1693:O1693"/>
    <mergeCell ref="S1693:V1693"/>
    <mergeCell ref="B1685:V1685"/>
    <mergeCell ref="I1688:K1689"/>
    <mergeCell ref="B1689:E1689"/>
    <mergeCell ref="C1690:K1690"/>
    <mergeCell ref="O1690:S1690"/>
    <mergeCell ref="B1692:D1692"/>
    <mergeCell ref="E1692:G1692"/>
    <mergeCell ref="H1692:J1692"/>
    <mergeCell ref="K1692:M1692"/>
    <mergeCell ref="N1692:P1692"/>
    <mergeCell ref="K1698:L1698"/>
    <mergeCell ref="N1698:O1698"/>
    <mergeCell ref="S1698:V1698"/>
    <mergeCell ref="B1681:B1684"/>
    <mergeCell ref="D1681:D1684"/>
    <mergeCell ref="E1681:F1681"/>
    <mergeCell ref="G1681:G1684"/>
    <mergeCell ref="H1681:I1681"/>
    <mergeCell ref="J1681:J1684"/>
    <mergeCell ref="Q1679:R1679"/>
    <mergeCell ref="S1679:W1679"/>
    <mergeCell ref="E1680:F1680"/>
    <mergeCell ref="H1680:I1680"/>
    <mergeCell ref="K1680:L1680"/>
    <mergeCell ref="N1680:O1680"/>
    <mergeCell ref="S1680:V1680"/>
    <mergeCell ref="B1672:V1672"/>
    <mergeCell ref="I1675:K1676"/>
    <mergeCell ref="B1676:E1676"/>
    <mergeCell ref="C1677:K1677"/>
    <mergeCell ref="O1677:S1677"/>
    <mergeCell ref="B1679:D1679"/>
    <mergeCell ref="E1679:G1679"/>
    <mergeCell ref="H1679:J1679"/>
    <mergeCell ref="K1679:M1679"/>
    <mergeCell ref="N1679:P1679"/>
    <mergeCell ref="W1681:W1684"/>
    <mergeCell ref="E1682:F1682"/>
    <mergeCell ref="H1682:I1682"/>
    <mergeCell ref="K1682:L1682"/>
    <mergeCell ref="N1682:O1682"/>
    <mergeCell ref="S1682:V1682"/>
    <mergeCell ref="E1683:F1683"/>
    <mergeCell ref="H1683:I1683"/>
    <mergeCell ref="K1683:L1683"/>
    <mergeCell ref="O1663:S1663"/>
    <mergeCell ref="B1665:D1665"/>
    <mergeCell ref="E1665:G1665"/>
    <mergeCell ref="H1665:J1665"/>
    <mergeCell ref="K1665:M1665"/>
    <mergeCell ref="N1665:P1665"/>
    <mergeCell ref="W1667:W1671"/>
    <mergeCell ref="E1668:F1668"/>
    <mergeCell ref="H1668:I1668"/>
    <mergeCell ref="K1668:L1668"/>
    <mergeCell ref="N1668:O1668"/>
    <mergeCell ref="S1668:V1668"/>
    <mergeCell ref="E1669:F1669"/>
    <mergeCell ref="H1669:I1669"/>
    <mergeCell ref="K1669:L1669"/>
    <mergeCell ref="N1669:O1669"/>
    <mergeCell ref="K1667:L1667"/>
    <mergeCell ref="M1667:M1671"/>
    <mergeCell ref="N1667:O1667"/>
    <mergeCell ref="P1667:P1671"/>
    <mergeCell ref="R1667:R1671"/>
    <mergeCell ref="S1667:V1667"/>
    <mergeCell ref="S1669:V1669"/>
    <mergeCell ref="K1670:L1670"/>
    <mergeCell ref="N1670:O1670"/>
    <mergeCell ref="S1670:V1670"/>
    <mergeCell ref="H1653:I1653"/>
    <mergeCell ref="K1653:L1653"/>
    <mergeCell ref="N1653:O1653"/>
    <mergeCell ref="K1651:L1651"/>
    <mergeCell ref="M1651:M1657"/>
    <mergeCell ref="N1651:O1651"/>
    <mergeCell ref="P1651:P1657"/>
    <mergeCell ref="R1651:R1657"/>
    <mergeCell ref="S1651:V1651"/>
    <mergeCell ref="S1653:V1653"/>
    <mergeCell ref="K1654:L1654"/>
    <mergeCell ref="N1654:O1654"/>
    <mergeCell ref="S1654:V1654"/>
    <mergeCell ref="B1667:B1671"/>
    <mergeCell ref="D1667:D1671"/>
    <mergeCell ref="E1667:F1667"/>
    <mergeCell ref="G1667:G1671"/>
    <mergeCell ref="H1667:I1667"/>
    <mergeCell ref="J1667:J1671"/>
    <mergeCell ref="E1670:F1670"/>
    <mergeCell ref="H1670:I1670"/>
    <mergeCell ref="Q1665:R1665"/>
    <mergeCell ref="S1665:W1665"/>
    <mergeCell ref="E1666:F1666"/>
    <mergeCell ref="H1666:I1666"/>
    <mergeCell ref="K1666:L1666"/>
    <mergeCell ref="N1666:O1666"/>
    <mergeCell ref="S1666:V1666"/>
    <mergeCell ref="B1658:V1658"/>
    <mergeCell ref="I1661:K1662"/>
    <mergeCell ref="B1662:E1662"/>
    <mergeCell ref="C1663:K1663"/>
    <mergeCell ref="B1651:B1657"/>
    <mergeCell ref="D1651:D1657"/>
    <mergeCell ref="E1651:F1651"/>
    <mergeCell ref="G1651:G1657"/>
    <mergeCell ref="H1651:I1651"/>
    <mergeCell ref="J1651:J1657"/>
    <mergeCell ref="E1654:F1654"/>
    <mergeCell ref="H1654:I1654"/>
    <mergeCell ref="E1655:F1655"/>
    <mergeCell ref="H1655:I1655"/>
    <mergeCell ref="Q1649:R1649"/>
    <mergeCell ref="S1649:W1649"/>
    <mergeCell ref="E1650:F1650"/>
    <mergeCell ref="H1650:I1650"/>
    <mergeCell ref="K1650:L1650"/>
    <mergeCell ref="N1650:O1650"/>
    <mergeCell ref="S1650:V1650"/>
    <mergeCell ref="K1655:L1655"/>
    <mergeCell ref="N1655:O1655"/>
    <mergeCell ref="S1655:V1655"/>
    <mergeCell ref="E1656:F1656"/>
    <mergeCell ref="H1656:I1656"/>
    <mergeCell ref="K1656:L1656"/>
    <mergeCell ref="N1656:O1656"/>
    <mergeCell ref="S1656:V1656"/>
    <mergeCell ref="W1651:W1657"/>
    <mergeCell ref="E1652:F1652"/>
    <mergeCell ref="H1652:I1652"/>
    <mergeCell ref="K1652:L1652"/>
    <mergeCell ref="N1652:O1652"/>
    <mergeCell ref="S1652:V1652"/>
    <mergeCell ref="E1653:F1653"/>
    <mergeCell ref="B1642:V1642"/>
    <mergeCell ref="I1645:K1646"/>
    <mergeCell ref="B1646:E1646"/>
    <mergeCell ref="C1647:K1647"/>
    <mergeCell ref="O1647:S1647"/>
    <mergeCell ref="B1649:D1649"/>
    <mergeCell ref="E1649:G1649"/>
    <mergeCell ref="H1649:J1649"/>
    <mergeCell ref="K1649:M1649"/>
    <mergeCell ref="N1649:P1649"/>
    <mergeCell ref="K1639:L1639"/>
    <mergeCell ref="N1639:O1639"/>
    <mergeCell ref="S1639:V1639"/>
    <mergeCell ref="E1640:F1640"/>
    <mergeCell ref="H1640:I1640"/>
    <mergeCell ref="K1640:L1640"/>
    <mergeCell ref="N1640:O1640"/>
    <mergeCell ref="S1640:V1640"/>
    <mergeCell ref="B1635:B1641"/>
    <mergeCell ref="D1635:D1641"/>
    <mergeCell ref="W1635:W1641"/>
    <mergeCell ref="E1636:F1636"/>
    <mergeCell ref="H1636:I1636"/>
    <mergeCell ref="K1636:L1636"/>
    <mergeCell ref="N1636:O1636"/>
    <mergeCell ref="S1636:V1636"/>
    <mergeCell ref="E1637:F1637"/>
    <mergeCell ref="H1637:I1637"/>
    <mergeCell ref="K1637:L1637"/>
    <mergeCell ref="N1637:O1637"/>
    <mergeCell ref="K1635:L1635"/>
    <mergeCell ref="M1635:M1641"/>
    <mergeCell ref="N1635:O1635"/>
    <mergeCell ref="P1635:P1641"/>
    <mergeCell ref="R1635:R1641"/>
    <mergeCell ref="S1635:V1635"/>
    <mergeCell ref="S1637:V1637"/>
    <mergeCell ref="K1638:L1638"/>
    <mergeCell ref="N1638:O1638"/>
    <mergeCell ref="S1638:V1638"/>
    <mergeCell ref="E1635:F1635"/>
    <mergeCell ref="G1635:G1641"/>
    <mergeCell ref="H1635:I1635"/>
    <mergeCell ref="J1635:J1641"/>
    <mergeCell ref="E1638:F1638"/>
    <mergeCell ref="H1638:I1638"/>
    <mergeCell ref="E1639:F1639"/>
    <mergeCell ref="H1639:I1639"/>
    <mergeCell ref="Q1633:R1633"/>
    <mergeCell ref="S1633:W1633"/>
    <mergeCell ref="E1634:F1634"/>
    <mergeCell ref="H1634:I1634"/>
    <mergeCell ref="K1634:L1634"/>
    <mergeCell ref="N1634:O1634"/>
    <mergeCell ref="S1634:V1634"/>
    <mergeCell ref="B1626:V1626"/>
    <mergeCell ref="I1629:K1630"/>
    <mergeCell ref="B1630:E1630"/>
    <mergeCell ref="C1631:K1631"/>
    <mergeCell ref="O1631:S1631"/>
    <mergeCell ref="B1633:D1633"/>
    <mergeCell ref="E1633:G1633"/>
    <mergeCell ref="H1633:J1633"/>
    <mergeCell ref="K1633:M1633"/>
    <mergeCell ref="N1633:P1633"/>
    <mergeCell ref="E1619:F1619"/>
    <mergeCell ref="H1619:I1619"/>
    <mergeCell ref="K1619:L1619"/>
    <mergeCell ref="N1619:O1619"/>
    <mergeCell ref="K1617:L1617"/>
    <mergeCell ref="M1617:M1625"/>
    <mergeCell ref="N1617:O1617"/>
    <mergeCell ref="P1617:P1625"/>
    <mergeCell ref="R1617:R1625"/>
    <mergeCell ref="S1617:V1617"/>
    <mergeCell ref="S1619:V1619"/>
    <mergeCell ref="K1620:L1620"/>
    <mergeCell ref="N1620:O1620"/>
    <mergeCell ref="S1620:V1620"/>
    <mergeCell ref="E1623:F1623"/>
    <mergeCell ref="H1623:I1623"/>
    <mergeCell ref="K1623:L1623"/>
    <mergeCell ref="N1623:O1623"/>
    <mergeCell ref="S1623:V1623"/>
    <mergeCell ref="E1624:F1624"/>
    <mergeCell ref="H1624:I1624"/>
    <mergeCell ref="K1624:L1624"/>
    <mergeCell ref="N1624:O1624"/>
    <mergeCell ref="S1624:V1624"/>
    <mergeCell ref="K1621:L1621"/>
    <mergeCell ref="N1621:O1621"/>
    <mergeCell ref="S1621:V1621"/>
    <mergeCell ref="E1622:F1622"/>
    <mergeCell ref="H1622:I1622"/>
    <mergeCell ref="K1622:L1622"/>
    <mergeCell ref="N1622:O1622"/>
    <mergeCell ref="S1622:V1622"/>
    <mergeCell ref="B1617:B1625"/>
    <mergeCell ref="D1617:D1625"/>
    <mergeCell ref="E1617:F1617"/>
    <mergeCell ref="G1617:G1625"/>
    <mergeCell ref="H1617:I1617"/>
    <mergeCell ref="J1617:J1625"/>
    <mergeCell ref="E1620:F1620"/>
    <mergeCell ref="H1620:I1620"/>
    <mergeCell ref="E1621:F1621"/>
    <mergeCell ref="H1621:I1621"/>
    <mergeCell ref="S1615:W1615"/>
    <mergeCell ref="E1616:F1616"/>
    <mergeCell ref="H1616:I1616"/>
    <mergeCell ref="K1616:L1616"/>
    <mergeCell ref="N1616:O1616"/>
    <mergeCell ref="S1616:V1616"/>
    <mergeCell ref="I1611:K1612"/>
    <mergeCell ref="B1612:E1612"/>
    <mergeCell ref="C1613:K1613"/>
    <mergeCell ref="O1613:S1613"/>
    <mergeCell ref="B1615:D1615"/>
    <mergeCell ref="E1615:G1615"/>
    <mergeCell ref="H1615:J1615"/>
    <mergeCell ref="K1615:M1615"/>
    <mergeCell ref="N1615:P1615"/>
    <mergeCell ref="Q1615:R1615"/>
    <mergeCell ref="W1617:W1625"/>
    <mergeCell ref="E1618:F1618"/>
    <mergeCell ref="H1618:I1618"/>
    <mergeCell ref="K1618:L1618"/>
    <mergeCell ref="N1618:O1618"/>
    <mergeCell ref="S1618:V1618"/>
    <mergeCell ref="B1608:V1608"/>
    <mergeCell ref="K1604:L1604"/>
    <mergeCell ref="N1604:O1604"/>
    <mergeCell ref="S1604:V1604"/>
    <mergeCell ref="E1605:F1605"/>
    <mergeCell ref="H1605:I1605"/>
    <mergeCell ref="K1605:L1605"/>
    <mergeCell ref="N1605:O1605"/>
    <mergeCell ref="S1605:V1605"/>
    <mergeCell ref="W1600:W1607"/>
    <mergeCell ref="E1601:F1601"/>
    <mergeCell ref="H1601:I1601"/>
    <mergeCell ref="K1601:L1601"/>
    <mergeCell ref="N1601:O1601"/>
    <mergeCell ref="S1601:V1601"/>
    <mergeCell ref="E1602:F1602"/>
    <mergeCell ref="H1602:I1602"/>
    <mergeCell ref="K1602:L1602"/>
    <mergeCell ref="N1602:O1602"/>
    <mergeCell ref="K1600:L1600"/>
    <mergeCell ref="M1600:M1607"/>
    <mergeCell ref="N1600:O1600"/>
    <mergeCell ref="P1600:P1607"/>
    <mergeCell ref="R1600:R1607"/>
    <mergeCell ref="S1600:V1600"/>
    <mergeCell ref="S1602:V1602"/>
    <mergeCell ref="K1603:L1603"/>
    <mergeCell ref="N1603:O1603"/>
    <mergeCell ref="S1603:V1603"/>
    <mergeCell ref="B1600:B1607"/>
    <mergeCell ref="D1600:D1607"/>
    <mergeCell ref="E1600:F1600"/>
    <mergeCell ref="G1600:G1607"/>
    <mergeCell ref="H1600:I1600"/>
    <mergeCell ref="J1600:J1607"/>
    <mergeCell ref="E1603:F1603"/>
    <mergeCell ref="H1603:I1603"/>
    <mergeCell ref="E1604:F1604"/>
    <mergeCell ref="H1604:I1604"/>
    <mergeCell ref="Q1598:R1598"/>
    <mergeCell ref="S1598:W1598"/>
    <mergeCell ref="E1599:F1599"/>
    <mergeCell ref="H1599:I1599"/>
    <mergeCell ref="K1599:L1599"/>
    <mergeCell ref="N1599:O1599"/>
    <mergeCell ref="S1599:V1599"/>
    <mergeCell ref="E1606:F1606"/>
    <mergeCell ref="H1606:I1606"/>
    <mergeCell ref="K1606:L1606"/>
    <mergeCell ref="N1606:O1606"/>
    <mergeCell ref="S1606:V1606"/>
    <mergeCell ref="B1591:V1591"/>
    <mergeCell ref="I1594:K1595"/>
    <mergeCell ref="B1595:E1595"/>
    <mergeCell ref="C1596:K1596"/>
    <mergeCell ref="O1596:S1596"/>
    <mergeCell ref="B1598:D1598"/>
    <mergeCell ref="E1598:G1598"/>
    <mergeCell ref="H1598:J1598"/>
    <mergeCell ref="K1598:M1598"/>
    <mergeCell ref="N1598:P1598"/>
    <mergeCell ref="K1588:L1588"/>
    <mergeCell ref="N1588:O1588"/>
    <mergeCell ref="S1588:V1588"/>
    <mergeCell ref="E1589:F1589"/>
    <mergeCell ref="H1589:I1589"/>
    <mergeCell ref="K1589:L1589"/>
    <mergeCell ref="N1589:O1589"/>
    <mergeCell ref="S1589:V1589"/>
    <mergeCell ref="B1584:B1590"/>
    <mergeCell ref="D1584:D1590"/>
    <mergeCell ref="W1584:W1590"/>
    <mergeCell ref="E1585:F1585"/>
    <mergeCell ref="H1585:I1585"/>
    <mergeCell ref="K1585:L1585"/>
    <mergeCell ref="N1585:O1585"/>
    <mergeCell ref="S1585:V1585"/>
    <mergeCell ref="E1586:F1586"/>
    <mergeCell ref="H1586:I1586"/>
    <mergeCell ref="K1586:L1586"/>
    <mergeCell ref="N1586:O1586"/>
    <mergeCell ref="K1584:L1584"/>
    <mergeCell ref="M1584:M1590"/>
    <mergeCell ref="N1584:O1584"/>
    <mergeCell ref="P1584:P1590"/>
    <mergeCell ref="R1584:R1590"/>
    <mergeCell ref="S1584:V1584"/>
    <mergeCell ref="S1586:V1586"/>
    <mergeCell ref="K1587:L1587"/>
    <mergeCell ref="N1587:O1587"/>
    <mergeCell ref="S1587:V1587"/>
    <mergeCell ref="E1584:F1584"/>
    <mergeCell ref="G1584:G1590"/>
    <mergeCell ref="H1584:I1584"/>
    <mergeCell ref="J1584:J1590"/>
    <mergeCell ref="E1587:F1587"/>
    <mergeCell ref="H1587:I1587"/>
    <mergeCell ref="E1588:F1588"/>
    <mergeCell ref="H1588:I1588"/>
    <mergeCell ref="Q1582:R1582"/>
    <mergeCell ref="S1582:W1582"/>
    <mergeCell ref="E1583:F1583"/>
    <mergeCell ref="H1583:I1583"/>
    <mergeCell ref="K1583:L1583"/>
    <mergeCell ref="N1583:O1583"/>
    <mergeCell ref="S1583:V1583"/>
    <mergeCell ref="B1575:V1575"/>
    <mergeCell ref="I1578:K1579"/>
    <mergeCell ref="B1579:E1579"/>
    <mergeCell ref="C1580:K1580"/>
    <mergeCell ref="O1580:S1580"/>
    <mergeCell ref="B1582:D1582"/>
    <mergeCell ref="E1582:G1582"/>
    <mergeCell ref="H1582:J1582"/>
    <mergeCell ref="K1582:M1582"/>
    <mergeCell ref="N1582:P1582"/>
    <mergeCell ref="N1573:O1573"/>
    <mergeCell ref="S1573:V1573"/>
    <mergeCell ref="W1568:W1574"/>
    <mergeCell ref="E1569:F1569"/>
    <mergeCell ref="H1569:I1569"/>
    <mergeCell ref="K1569:L1569"/>
    <mergeCell ref="N1569:O1569"/>
    <mergeCell ref="S1569:V1569"/>
    <mergeCell ref="E1570:F1570"/>
    <mergeCell ref="H1570:I1570"/>
    <mergeCell ref="K1570:L1570"/>
    <mergeCell ref="N1570:O1570"/>
    <mergeCell ref="K1568:L1568"/>
    <mergeCell ref="M1568:M1574"/>
    <mergeCell ref="N1568:O1568"/>
    <mergeCell ref="P1568:P1574"/>
    <mergeCell ref="R1568:R1574"/>
    <mergeCell ref="S1568:V1568"/>
    <mergeCell ref="S1570:V1570"/>
    <mergeCell ref="K1571:L1571"/>
    <mergeCell ref="N1571:O1571"/>
    <mergeCell ref="S1571:V1571"/>
    <mergeCell ref="B1568:B1574"/>
    <mergeCell ref="D1568:D1574"/>
    <mergeCell ref="E1568:F1568"/>
    <mergeCell ref="G1568:G1574"/>
    <mergeCell ref="H1568:I1568"/>
    <mergeCell ref="J1568:J1574"/>
    <mergeCell ref="E1571:F1571"/>
    <mergeCell ref="H1571:I1571"/>
    <mergeCell ref="E1572:F1572"/>
    <mergeCell ref="H1572:I1572"/>
    <mergeCell ref="S1566:W1566"/>
    <mergeCell ref="E1567:F1567"/>
    <mergeCell ref="H1567:I1567"/>
    <mergeCell ref="K1567:L1567"/>
    <mergeCell ref="N1567:O1567"/>
    <mergeCell ref="S1567:V1567"/>
    <mergeCell ref="I1562:K1563"/>
    <mergeCell ref="B1563:E1563"/>
    <mergeCell ref="C1564:K1564"/>
    <mergeCell ref="O1564:S1564"/>
    <mergeCell ref="B1566:D1566"/>
    <mergeCell ref="E1566:G1566"/>
    <mergeCell ref="H1566:J1566"/>
    <mergeCell ref="K1566:M1566"/>
    <mergeCell ref="N1566:P1566"/>
    <mergeCell ref="Q1566:R1566"/>
    <mergeCell ref="K1572:L1572"/>
    <mergeCell ref="N1572:O1572"/>
    <mergeCell ref="S1572:V1572"/>
    <mergeCell ref="E1573:F1573"/>
    <mergeCell ref="H1573:I1573"/>
    <mergeCell ref="K1573:L1573"/>
    <mergeCell ref="B1559:V1559"/>
    <mergeCell ref="K1555:L1555"/>
    <mergeCell ref="N1555:O1555"/>
    <mergeCell ref="S1555:V1555"/>
    <mergeCell ref="E1556:F1556"/>
    <mergeCell ref="H1556:I1556"/>
    <mergeCell ref="K1556:L1556"/>
    <mergeCell ref="N1556:O1556"/>
    <mergeCell ref="S1556:V1556"/>
    <mergeCell ref="W1551:W1558"/>
    <mergeCell ref="E1552:F1552"/>
    <mergeCell ref="H1552:I1552"/>
    <mergeCell ref="K1552:L1552"/>
    <mergeCell ref="N1552:O1552"/>
    <mergeCell ref="S1552:V1552"/>
    <mergeCell ref="E1553:F1553"/>
    <mergeCell ref="H1553:I1553"/>
    <mergeCell ref="K1553:L1553"/>
    <mergeCell ref="N1553:O1553"/>
    <mergeCell ref="K1551:L1551"/>
    <mergeCell ref="M1551:M1558"/>
    <mergeCell ref="N1551:O1551"/>
    <mergeCell ref="P1551:P1558"/>
    <mergeCell ref="R1551:R1558"/>
    <mergeCell ref="S1551:V1551"/>
    <mergeCell ref="S1553:V1553"/>
    <mergeCell ref="K1554:L1554"/>
    <mergeCell ref="N1554:O1554"/>
    <mergeCell ref="S1554:V1554"/>
    <mergeCell ref="B1551:B1558"/>
    <mergeCell ref="D1551:D1558"/>
    <mergeCell ref="E1551:F1551"/>
    <mergeCell ref="G1551:G1558"/>
    <mergeCell ref="H1551:I1551"/>
    <mergeCell ref="J1551:J1558"/>
    <mergeCell ref="E1554:F1554"/>
    <mergeCell ref="H1554:I1554"/>
    <mergeCell ref="E1555:F1555"/>
    <mergeCell ref="H1555:I1555"/>
    <mergeCell ref="S1549:W1549"/>
    <mergeCell ref="E1550:F1550"/>
    <mergeCell ref="H1550:I1550"/>
    <mergeCell ref="K1550:L1550"/>
    <mergeCell ref="N1550:O1550"/>
    <mergeCell ref="S1550:V1550"/>
    <mergeCell ref="E1557:F1557"/>
    <mergeCell ref="H1557:I1557"/>
    <mergeCell ref="K1557:L1557"/>
    <mergeCell ref="N1557:O1557"/>
    <mergeCell ref="S1557:V1557"/>
    <mergeCell ref="J1534:J1541"/>
    <mergeCell ref="E1537:F1537"/>
    <mergeCell ref="H1537:I1537"/>
    <mergeCell ref="E1538:F1538"/>
    <mergeCell ref="H1538:I1538"/>
    <mergeCell ref="I1545:K1546"/>
    <mergeCell ref="B1546:E1546"/>
    <mergeCell ref="C1547:K1547"/>
    <mergeCell ref="O1547:S1547"/>
    <mergeCell ref="B1549:D1549"/>
    <mergeCell ref="E1549:G1549"/>
    <mergeCell ref="H1549:J1549"/>
    <mergeCell ref="K1549:M1549"/>
    <mergeCell ref="N1549:P1549"/>
    <mergeCell ref="Q1549:R1549"/>
    <mergeCell ref="E1540:F1540"/>
    <mergeCell ref="H1540:I1540"/>
    <mergeCell ref="K1540:L1540"/>
    <mergeCell ref="N1540:O1540"/>
    <mergeCell ref="S1540:V1540"/>
    <mergeCell ref="B1542:V1542"/>
    <mergeCell ref="K1538:L1538"/>
    <mergeCell ref="N1538:O1538"/>
    <mergeCell ref="S1538:V1538"/>
    <mergeCell ref="E1539:F1539"/>
    <mergeCell ref="H1539:I1539"/>
    <mergeCell ref="K1539:L1539"/>
    <mergeCell ref="N1539:O1539"/>
    <mergeCell ref="S1539:V1539"/>
    <mergeCell ref="B1534:B1541"/>
    <mergeCell ref="D1534:D1541"/>
    <mergeCell ref="W1518:W1524"/>
    <mergeCell ref="E1519:F1519"/>
    <mergeCell ref="H1519:I1519"/>
    <mergeCell ref="K1519:L1519"/>
    <mergeCell ref="N1519:O1519"/>
    <mergeCell ref="S1519:V1519"/>
    <mergeCell ref="E1520:F1520"/>
    <mergeCell ref="H1520:I1520"/>
    <mergeCell ref="K1520:L1520"/>
    <mergeCell ref="W1534:W1541"/>
    <mergeCell ref="E1535:F1535"/>
    <mergeCell ref="H1535:I1535"/>
    <mergeCell ref="K1535:L1535"/>
    <mergeCell ref="N1535:O1535"/>
    <mergeCell ref="S1535:V1535"/>
    <mergeCell ref="E1536:F1536"/>
    <mergeCell ref="H1536:I1536"/>
    <mergeCell ref="K1536:L1536"/>
    <mergeCell ref="N1536:O1536"/>
    <mergeCell ref="K1534:L1534"/>
    <mergeCell ref="M1534:M1541"/>
    <mergeCell ref="N1534:O1534"/>
    <mergeCell ref="P1534:P1541"/>
    <mergeCell ref="R1534:R1541"/>
    <mergeCell ref="S1534:V1534"/>
    <mergeCell ref="S1536:V1536"/>
    <mergeCell ref="K1537:L1537"/>
    <mergeCell ref="N1537:O1537"/>
    <mergeCell ref="S1537:V1537"/>
    <mergeCell ref="E1534:F1534"/>
    <mergeCell ref="G1534:G1541"/>
    <mergeCell ref="H1534:I1534"/>
    <mergeCell ref="Q1532:R1532"/>
    <mergeCell ref="S1532:W1532"/>
    <mergeCell ref="E1533:F1533"/>
    <mergeCell ref="H1533:I1533"/>
    <mergeCell ref="K1533:L1533"/>
    <mergeCell ref="N1533:O1533"/>
    <mergeCell ref="S1533:V1533"/>
    <mergeCell ref="B1525:V1525"/>
    <mergeCell ref="I1528:K1529"/>
    <mergeCell ref="B1529:E1529"/>
    <mergeCell ref="C1530:K1530"/>
    <mergeCell ref="O1530:S1530"/>
    <mergeCell ref="B1532:D1532"/>
    <mergeCell ref="E1532:G1532"/>
    <mergeCell ref="H1532:J1532"/>
    <mergeCell ref="K1532:M1532"/>
    <mergeCell ref="N1532:P1532"/>
    <mergeCell ref="J1518:J1524"/>
    <mergeCell ref="K1518:L1518"/>
    <mergeCell ref="M1518:M1524"/>
    <mergeCell ref="N1518:O1518"/>
    <mergeCell ref="P1518:P1524"/>
    <mergeCell ref="R1518:R1524"/>
    <mergeCell ref="N1520:O1520"/>
    <mergeCell ref="E1517:F1517"/>
    <mergeCell ref="H1517:I1517"/>
    <mergeCell ref="K1517:L1517"/>
    <mergeCell ref="N1517:O1517"/>
    <mergeCell ref="S1517:V1517"/>
    <mergeCell ref="E1522:F1522"/>
    <mergeCell ref="H1522:I1522"/>
    <mergeCell ref="K1522:L1522"/>
    <mergeCell ref="N1522:O1522"/>
    <mergeCell ref="S1522:V1522"/>
    <mergeCell ref="E1523:F1523"/>
    <mergeCell ref="H1523:I1523"/>
    <mergeCell ref="K1523:L1523"/>
    <mergeCell ref="N1523:O1523"/>
    <mergeCell ref="S1523:V1523"/>
    <mergeCell ref="S1520:V1520"/>
    <mergeCell ref="E1521:F1521"/>
    <mergeCell ref="H1521:I1521"/>
    <mergeCell ref="K1521:L1521"/>
    <mergeCell ref="N1521:O1521"/>
    <mergeCell ref="S1521:V1521"/>
    <mergeCell ref="S1518:V1518"/>
    <mergeCell ref="B1518:B1524"/>
    <mergeCell ref="D1518:D1524"/>
    <mergeCell ref="E1518:F1518"/>
    <mergeCell ref="G1518:G1524"/>
    <mergeCell ref="H1518:I1518"/>
    <mergeCell ref="C1514:K1514"/>
    <mergeCell ref="O1514:S1514"/>
    <mergeCell ref="B1516:D1516"/>
    <mergeCell ref="E1516:G1516"/>
    <mergeCell ref="H1516:J1516"/>
    <mergeCell ref="K1516:M1516"/>
    <mergeCell ref="N1516:P1516"/>
    <mergeCell ref="Q1516:R1516"/>
    <mergeCell ref="S1516:W1516"/>
    <mergeCell ref="K1507:L1507"/>
    <mergeCell ref="N1507:O1507"/>
    <mergeCell ref="S1507:V1507"/>
    <mergeCell ref="B1509:V1509"/>
    <mergeCell ref="I1512:K1513"/>
    <mergeCell ref="B1513:E1513"/>
    <mergeCell ref="W1503:W1508"/>
    <mergeCell ref="E1504:F1504"/>
    <mergeCell ref="H1504:I1504"/>
    <mergeCell ref="K1504:L1504"/>
    <mergeCell ref="N1504:O1504"/>
    <mergeCell ref="S1504:V1504"/>
    <mergeCell ref="E1505:F1505"/>
    <mergeCell ref="H1505:I1505"/>
    <mergeCell ref="K1505:L1505"/>
    <mergeCell ref="N1505:O1505"/>
    <mergeCell ref="K1503:L1503"/>
    <mergeCell ref="M1503:M1508"/>
    <mergeCell ref="N1503:O1503"/>
    <mergeCell ref="P1503:P1508"/>
    <mergeCell ref="R1503:R1508"/>
    <mergeCell ref="S1503:V1503"/>
    <mergeCell ref="S1505:V1505"/>
    <mergeCell ref="K1506:L1506"/>
    <mergeCell ref="N1506:O1506"/>
    <mergeCell ref="S1506:V1506"/>
    <mergeCell ref="B1503:B1508"/>
    <mergeCell ref="D1503:D1508"/>
    <mergeCell ref="E1503:F1503"/>
    <mergeCell ref="G1503:G1508"/>
    <mergeCell ref="H1503:I1503"/>
    <mergeCell ref="J1503:J1508"/>
    <mergeCell ref="E1506:F1506"/>
    <mergeCell ref="H1506:I1506"/>
    <mergeCell ref="E1507:F1507"/>
    <mergeCell ref="H1507:I1507"/>
    <mergeCell ref="H1486:I1486"/>
    <mergeCell ref="J1486:J1493"/>
    <mergeCell ref="S1501:W1501"/>
    <mergeCell ref="E1502:F1502"/>
    <mergeCell ref="H1502:I1502"/>
    <mergeCell ref="K1502:L1502"/>
    <mergeCell ref="N1502:O1502"/>
    <mergeCell ref="S1502:V1502"/>
    <mergeCell ref="I1497:K1498"/>
    <mergeCell ref="B1498:E1498"/>
    <mergeCell ref="C1499:K1499"/>
    <mergeCell ref="O1499:S1499"/>
    <mergeCell ref="B1501:D1501"/>
    <mergeCell ref="E1501:G1501"/>
    <mergeCell ref="H1501:J1501"/>
    <mergeCell ref="K1501:M1501"/>
    <mergeCell ref="N1501:P1501"/>
    <mergeCell ref="Q1501:R1501"/>
    <mergeCell ref="E1492:F1492"/>
    <mergeCell ref="H1492:I1492"/>
    <mergeCell ref="K1492:L1492"/>
    <mergeCell ref="N1492:O1492"/>
    <mergeCell ref="S1492:V1492"/>
    <mergeCell ref="B1494:V1494"/>
    <mergeCell ref="B1486:B1493"/>
    <mergeCell ref="D1486:D1493"/>
    <mergeCell ref="E1489:F1489"/>
    <mergeCell ref="H1489:I1489"/>
    <mergeCell ref="E1490:F1490"/>
    <mergeCell ref="H1490:I1490"/>
    <mergeCell ref="S1475:V1475"/>
    <mergeCell ref="B1477:V1477"/>
    <mergeCell ref="K1490:L1490"/>
    <mergeCell ref="N1490:O1490"/>
    <mergeCell ref="S1490:V1490"/>
    <mergeCell ref="E1491:F1491"/>
    <mergeCell ref="H1491:I1491"/>
    <mergeCell ref="K1491:L1491"/>
    <mergeCell ref="N1491:O1491"/>
    <mergeCell ref="S1491:V1491"/>
    <mergeCell ref="W1486:W1493"/>
    <mergeCell ref="E1487:F1487"/>
    <mergeCell ref="H1487:I1487"/>
    <mergeCell ref="K1487:L1487"/>
    <mergeCell ref="N1487:O1487"/>
    <mergeCell ref="S1487:V1487"/>
    <mergeCell ref="E1488:F1488"/>
    <mergeCell ref="H1488:I1488"/>
    <mergeCell ref="K1488:L1488"/>
    <mergeCell ref="N1488:O1488"/>
    <mergeCell ref="K1486:L1486"/>
    <mergeCell ref="M1486:M1493"/>
    <mergeCell ref="N1486:O1486"/>
    <mergeCell ref="P1486:P1493"/>
    <mergeCell ref="R1486:R1493"/>
    <mergeCell ref="S1486:V1486"/>
    <mergeCell ref="S1488:V1488"/>
    <mergeCell ref="K1489:L1489"/>
    <mergeCell ref="N1489:O1489"/>
    <mergeCell ref="S1489:V1489"/>
    <mergeCell ref="E1486:F1486"/>
    <mergeCell ref="G1486:G1493"/>
    <mergeCell ref="N1472:O1472"/>
    <mergeCell ref="S1472:V1472"/>
    <mergeCell ref="E1473:F1473"/>
    <mergeCell ref="H1473:I1473"/>
    <mergeCell ref="K1473:L1473"/>
    <mergeCell ref="J1471:J1476"/>
    <mergeCell ref="K1471:L1471"/>
    <mergeCell ref="M1471:M1476"/>
    <mergeCell ref="N1471:O1471"/>
    <mergeCell ref="P1471:P1476"/>
    <mergeCell ref="R1471:R1476"/>
    <mergeCell ref="N1473:O1473"/>
    <mergeCell ref="S1484:W1484"/>
    <mergeCell ref="E1485:F1485"/>
    <mergeCell ref="H1485:I1485"/>
    <mergeCell ref="K1485:L1485"/>
    <mergeCell ref="N1485:O1485"/>
    <mergeCell ref="S1485:V1485"/>
    <mergeCell ref="I1480:K1481"/>
    <mergeCell ref="B1481:E1481"/>
    <mergeCell ref="C1482:K1482"/>
    <mergeCell ref="O1482:S1482"/>
    <mergeCell ref="B1484:D1484"/>
    <mergeCell ref="E1484:G1484"/>
    <mergeCell ref="H1484:J1484"/>
    <mergeCell ref="K1484:M1484"/>
    <mergeCell ref="N1484:P1484"/>
    <mergeCell ref="Q1484:R1484"/>
    <mergeCell ref="E1475:F1475"/>
    <mergeCell ref="H1475:I1475"/>
    <mergeCell ref="K1475:L1475"/>
    <mergeCell ref="N1475:O1475"/>
    <mergeCell ref="H1456:I1456"/>
    <mergeCell ref="J1456:J1461"/>
    <mergeCell ref="E1470:F1470"/>
    <mergeCell ref="H1470:I1470"/>
    <mergeCell ref="K1470:L1470"/>
    <mergeCell ref="N1470:O1470"/>
    <mergeCell ref="S1470:V1470"/>
    <mergeCell ref="B1471:B1476"/>
    <mergeCell ref="D1471:D1476"/>
    <mergeCell ref="E1471:F1471"/>
    <mergeCell ref="G1471:G1476"/>
    <mergeCell ref="H1471:I1471"/>
    <mergeCell ref="C1467:K1467"/>
    <mergeCell ref="O1467:S1467"/>
    <mergeCell ref="B1469:D1469"/>
    <mergeCell ref="E1469:G1469"/>
    <mergeCell ref="H1469:J1469"/>
    <mergeCell ref="K1469:M1469"/>
    <mergeCell ref="N1469:P1469"/>
    <mergeCell ref="Q1469:R1469"/>
    <mergeCell ref="S1469:W1469"/>
    <mergeCell ref="S1473:V1473"/>
    <mergeCell ref="E1474:F1474"/>
    <mergeCell ref="H1474:I1474"/>
    <mergeCell ref="K1474:L1474"/>
    <mergeCell ref="N1474:O1474"/>
    <mergeCell ref="S1474:V1474"/>
    <mergeCell ref="S1471:V1471"/>
    <mergeCell ref="W1471:W1476"/>
    <mergeCell ref="E1472:F1472"/>
    <mergeCell ref="H1472:I1472"/>
    <mergeCell ref="K1472:L1472"/>
    <mergeCell ref="K1454:M1454"/>
    <mergeCell ref="N1454:P1454"/>
    <mergeCell ref="K1460:L1460"/>
    <mergeCell ref="N1460:O1460"/>
    <mergeCell ref="S1460:V1460"/>
    <mergeCell ref="B1462:V1462"/>
    <mergeCell ref="I1465:K1466"/>
    <mergeCell ref="B1466:E1466"/>
    <mergeCell ref="W1456:W1461"/>
    <mergeCell ref="E1457:F1457"/>
    <mergeCell ref="H1457:I1457"/>
    <mergeCell ref="K1457:L1457"/>
    <mergeCell ref="N1457:O1457"/>
    <mergeCell ref="S1457:V1457"/>
    <mergeCell ref="E1458:F1458"/>
    <mergeCell ref="H1458:I1458"/>
    <mergeCell ref="K1458:L1458"/>
    <mergeCell ref="N1458:O1458"/>
    <mergeCell ref="K1456:L1456"/>
    <mergeCell ref="M1456:M1461"/>
    <mergeCell ref="N1456:O1456"/>
    <mergeCell ref="P1456:P1461"/>
    <mergeCell ref="R1456:R1461"/>
    <mergeCell ref="S1456:V1456"/>
    <mergeCell ref="S1458:V1458"/>
    <mergeCell ref="K1459:L1459"/>
    <mergeCell ref="N1459:O1459"/>
    <mergeCell ref="S1459:V1459"/>
    <mergeCell ref="B1456:B1461"/>
    <mergeCell ref="D1456:D1461"/>
    <mergeCell ref="E1456:F1456"/>
    <mergeCell ref="G1456:G1461"/>
    <mergeCell ref="H1442:I1442"/>
    <mergeCell ref="K1442:L1442"/>
    <mergeCell ref="N1442:O1442"/>
    <mergeCell ref="K1440:L1440"/>
    <mergeCell ref="M1440:M1446"/>
    <mergeCell ref="N1440:O1440"/>
    <mergeCell ref="P1440:P1446"/>
    <mergeCell ref="R1440:R1446"/>
    <mergeCell ref="S1440:V1440"/>
    <mergeCell ref="S1442:V1442"/>
    <mergeCell ref="K1443:L1443"/>
    <mergeCell ref="N1443:O1443"/>
    <mergeCell ref="S1443:V1443"/>
    <mergeCell ref="E1459:F1459"/>
    <mergeCell ref="H1459:I1459"/>
    <mergeCell ref="E1460:F1460"/>
    <mergeCell ref="H1460:I1460"/>
    <mergeCell ref="Q1454:R1454"/>
    <mergeCell ref="S1454:W1454"/>
    <mergeCell ref="E1455:F1455"/>
    <mergeCell ref="H1455:I1455"/>
    <mergeCell ref="K1455:L1455"/>
    <mergeCell ref="N1455:O1455"/>
    <mergeCell ref="S1455:V1455"/>
    <mergeCell ref="B1447:V1447"/>
    <mergeCell ref="I1450:K1451"/>
    <mergeCell ref="B1451:E1451"/>
    <mergeCell ref="C1452:K1452"/>
    <mergeCell ref="O1452:S1452"/>
    <mergeCell ref="B1454:D1454"/>
    <mergeCell ref="E1454:G1454"/>
    <mergeCell ref="H1454:J1454"/>
    <mergeCell ref="B1440:B1446"/>
    <mergeCell ref="D1440:D1446"/>
    <mergeCell ref="E1440:F1440"/>
    <mergeCell ref="G1440:G1446"/>
    <mergeCell ref="H1440:I1440"/>
    <mergeCell ref="J1440:J1446"/>
    <mergeCell ref="E1443:F1443"/>
    <mergeCell ref="H1443:I1443"/>
    <mergeCell ref="E1444:F1444"/>
    <mergeCell ref="H1444:I1444"/>
    <mergeCell ref="Q1438:R1438"/>
    <mergeCell ref="S1438:W1438"/>
    <mergeCell ref="E1439:F1439"/>
    <mergeCell ref="H1439:I1439"/>
    <mergeCell ref="K1439:L1439"/>
    <mergeCell ref="N1439:O1439"/>
    <mergeCell ref="S1439:V1439"/>
    <mergeCell ref="K1444:L1444"/>
    <mergeCell ref="N1444:O1444"/>
    <mergeCell ref="S1444:V1444"/>
    <mergeCell ref="E1445:F1445"/>
    <mergeCell ref="H1445:I1445"/>
    <mergeCell ref="K1445:L1445"/>
    <mergeCell ref="N1445:O1445"/>
    <mergeCell ref="S1445:V1445"/>
    <mergeCell ref="W1440:W1446"/>
    <mergeCell ref="E1441:F1441"/>
    <mergeCell ref="H1441:I1441"/>
    <mergeCell ref="K1441:L1441"/>
    <mergeCell ref="N1441:O1441"/>
    <mergeCell ref="S1441:V1441"/>
    <mergeCell ref="E1442:F1442"/>
    <mergeCell ref="B1431:V1431"/>
    <mergeCell ref="I1434:K1435"/>
    <mergeCell ref="B1435:E1435"/>
    <mergeCell ref="C1436:K1436"/>
    <mergeCell ref="O1436:S1436"/>
    <mergeCell ref="B1438:D1438"/>
    <mergeCell ref="E1438:G1438"/>
    <mergeCell ref="H1438:J1438"/>
    <mergeCell ref="K1438:M1438"/>
    <mergeCell ref="N1438:P1438"/>
    <mergeCell ref="K1428:L1428"/>
    <mergeCell ref="N1428:O1428"/>
    <mergeCell ref="S1428:V1428"/>
    <mergeCell ref="E1429:F1429"/>
    <mergeCell ref="H1429:I1429"/>
    <mergeCell ref="K1429:L1429"/>
    <mergeCell ref="N1429:O1429"/>
    <mergeCell ref="S1429:V1429"/>
    <mergeCell ref="B1424:B1430"/>
    <mergeCell ref="D1424:D1430"/>
    <mergeCell ref="W1424:W1430"/>
    <mergeCell ref="E1425:F1425"/>
    <mergeCell ref="H1425:I1425"/>
    <mergeCell ref="K1425:L1425"/>
    <mergeCell ref="N1425:O1425"/>
    <mergeCell ref="S1425:V1425"/>
    <mergeCell ref="E1426:F1426"/>
    <mergeCell ref="H1426:I1426"/>
    <mergeCell ref="K1426:L1426"/>
    <mergeCell ref="N1426:O1426"/>
    <mergeCell ref="K1424:L1424"/>
    <mergeCell ref="M1424:M1430"/>
    <mergeCell ref="N1424:O1424"/>
    <mergeCell ref="P1424:P1430"/>
    <mergeCell ref="R1424:R1430"/>
    <mergeCell ref="S1424:V1424"/>
    <mergeCell ref="S1426:V1426"/>
    <mergeCell ref="K1427:L1427"/>
    <mergeCell ref="N1427:O1427"/>
    <mergeCell ref="S1427:V1427"/>
    <mergeCell ref="E1424:F1424"/>
    <mergeCell ref="G1424:G1430"/>
    <mergeCell ref="H1424:I1424"/>
    <mergeCell ref="J1424:J1430"/>
    <mergeCell ref="E1427:F1427"/>
    <mergeCell ref="H1427:I1427"/>
    <mergeCell ref="E1428:F1428"/>
    <mergeCell ref="H1428:I1428"/>
    <mergeCell ref="Q1422:R1422"/>
    <mergeCell ref="S1422:W1422"/>
    <mergeCell ref="E1423:F1423"/>
    <mergeCell ref="H1423:I1423"/>
    <mergeCell ref="K1423:L1423"/>
    <mergeCell ref="N1423:O1423"/>
    <mergeCell ref="S1423:V1423"/>
    <mergeCell ref="B1415:V1415"/>
    <mergeCell ref="I1418:K1419"/>
    <mergeCell ref="B1419:E1419"/>
    <mergeCell ref="C1420:K1420"/>
    <mergeCell ref="O1420:S1420"/>
    <mergeCell ref="B1422:D1422"/>
    <mergeCell ref="E1422:G1422"/>
    <mergeCell ref="H1422:J1422"/>
    <mergeCell ref="K1422:M1422"/>
    <mergeCell ref="N1422:P1422"/>
    <mergeCell ref="N1413:O1413"/>
    <mergeCell ref="S1413:V1413"/>
    <mergeCell ref="W1408:W1414"/>
    <mergeCell ref="E1409:F1409"/>
    <mergeCell ref="H1409:I1409"/>
    <mergeCell ref="K1409:L1409"/>
    <mergeCell ref="N1409:O1409"/>
    <mergeCell ref="S1409:V1409"/>
    <mergeCell ref="E1410:F1410"/>
    <mergeCell ref="H1410:I1410"/>
    <mergeCell ref="K1410:L1410"/>
    <mergeCell ref="N1410:O1410"/>
    <mergeCell ref="K1408:L1408"/>
    <mergeCell ref="M1408:M1414"/>
    <mergeCell ref="N1408:O1408"/>
    <mergeCell ref="P1408:P1414"/>
    <mergeCell ref="R1408:R1414"/>
    <mergeCell ref="S1408:V1408"/>
    <mergeCell ref="S1410:V1410"/>
    <mergeCell ref="K1411:L1411"/>
    <mergeCell ref="N1411:O1411"/>
    <mergeCell ref="S1411:V1411"/>
    <mergeCell ref="B1408:B1414"/>
    <mergeCell ref="D1408:D1414"/>
    <mergeCell ref="E1408:F1408"/>
    <mergeCell ref="G1408:G1414"/>
    <mergeCell ref="H1408:I1408"/>
    <mergeCell ref="J1408:J1414"/>
    <mergeCell ref="E1411:F1411"/>
    <mergeCell ref="H1411:I1411"/>
    <mergeCell ref="E1412:F1412"/>
    <mergeCell ref="H1412:I1412"/>
    <mergeCell ref="S1406:W1406"/>
    <mergeCell ref="E1407:F1407"/>
    <mergeCell ref="H1407:I1407"/>
    <mergeCell ref="K1407:L1407"/>
    <mergeCell ref="N1407:O1407"/>
    <mergeCell ref="S1407:V1407"/>
    <mergeCell ref="I1402:K1403"/>
    <mergeCell ref="B1403:E1403"/>
    <mergeCell ref="C1404:K1404"/>
    <mergeCell ref="O1404:S1404"/>
    <mergeCell ref="B1406:D1406"/>
    <mergeCell ref="E1406:G1406"/>
    <mergeCell ref="H1406:J1406"/>
    <mergeCell ref="K1406:M1406"/>
    <mergeCell ref="N1406:P1406"/>
    <mergeCell ref="Q1406:R1406"/>
    <mergeCell ref="K1412:L1412"/>
    <mergeCell ref="N1412:O1412"/>
    <mergeCell ref="S1412:V1412"/>
    <mergeCell ref="E1413:F1413"/>
    <mergeCell ref="H1413:I1413"/>
    <mergeCell ref="K1413:L1413"/>
    <mergeCell ref="B1399:V1399"/>
    <mergeCell ref="S1395:V1395"/>
    <mergeCell ref="E1396:F1396"/>
    <mergeCell ref="H1396:I1396"/>
    <mergeCell ref="K1396:L1396"/>
    <mergeCell ref="N1396:O1396"/>
    <mergeCell ref="S1396:V1396"/>
    <mergeCell ref="S1393:V1393"/>
    <mergeCell ref="W1393:W1398"/>
    <mergeCell ref="E1394:F1394"/>
    <mergeCell ref="H1394:I1394"/>
    <mergeCell ref="K1394:L1394"/>
    <mergeCell ref="N1394:O1394"/>
    <mergeCell ref="S1394:V1394"/>
    <mergeCell ref="E1395:F1395"/>
    <mergeCell ref="H1395:I1395"/>
    <mergeCell ref="K1395:L1395"/>
    <mergeCell ref="J1393:J1398"/>
    <mergeCell ref="K1393:L1393"/>
    <mergeCell ref="M1393:M1398"/>
    <mergeCell ref="N1393:O1393"/>
    <mergeCell ref="P1393:P1398"/>
    <mergeCell ref="R1393:R1398"/>
    <mergeCell ref="N1395:O1395"/>
    <mergeCell ref="E1392:F1392"/>
    <mergeCell ref="H1392:I1392"/>
    <mergeCell ref="K1392:L1392"/>
    <mergeCell ref="N1392:O1392"/>
    <mergeCell ref="S1392:V1392"/>
    <mergeCell ref="B1393:B1398"/>
    <mergeCell ref="D1393:D1398"/>
    <mergeCell ref="E1393:F1393"/>
    <mergeCell ref="G1393:G1398"/>
    <mergeCell ref="H1393:I1393"/>
    <mergeCell ref="C1389:K1389"/>
    <mergeCell ref="O1389:S1389"/>
    <mergeCell ref="B1391:D1391"/>
    <mergeCell ref="E1391:G1391"/>
    <mergeCell ref="H1391:J1391"/>
    <mergeCell ref="K1391:M1391"/>
    <mergeCell ref="N1391:P1391"/>
    <mergeCell ref="Q1391:R1391"/>
    <mergeCell ref="S1391:W1391"/>
    <mergeCell ref="E1397:F1397"/>
    <mergeCell ref="H1397:I1397"/>
    <mergeCell ref="K1397:L1397"/>
    <mergeCell ref="N1397:O1397"/>
    <mergeCell ref="S1397:V1397"/>
    <mergeCell ref="B1384:V1384"/>
    <mergeCell ref="I1387:K1388"/>
    <mergeCell ref="B1388:E1388"/>
    <mergeCell ref="W1378:W1383"/>
    <mergeCell ref="E1379:F1379"/>
    <mergeCell ref="H1379:I1379"/>
    <mergeCell ref="K1379:L1379"/>
    <mergeCell ref="N1379:O1379"/>
    <mergeCell ref="S1379:V1379"/>
    <mergeCell ref="E1380:F1380"/>
    <mergeCell ref="H1380:I1380"/>
    <mergeCell ref="K1380:L1380"/>
    <mergeCell ref="N1380:O1380"/>
    <mergeCell ref="K1378:L1378"/>
    <mergeCell ref="M1378:M1383"/>
    <mergeCell ref="N1378:O1378"/>
    <mergeCell ref="P1378:P1383"/>
    <mergeCell ref="R1378:R1383"/>
    <mergeCell ref="S1378:V1378"/>
    <mergeCell ref="S1380:V1380"/>
    <mergeCell ref="K1381:L1381"/>
    <mergeCell ref="N1381:O1381"/>
    <mergeCell ref="S1381:V1381"/>
    <mergeCell ref="B1378:B1383"/>
    <mergeCell ref="D1378:D1383"/>
    <mergeCell ref="E1378:F1378"/>
    <mergeCell ref="G1378:G1383"/>
    <mergeCell ref="H1378:I1378"/>
    <mergeCell ref="J1378:J1383"/>
    <mergeCell ref="E1381:F1381"/>
    <mergeCell ref="H1381:I1381"/>
    <mergeCell ref="E1382:F1382"/>
    <mergeCell ref="H1382:I1382"/>
    <mergeCell ref="S1376:W1376"/>
    <mergeCell ref="E1377:F1377"/>
    <mergeCell ref="H1377:I1377"/>
    <mergeCell ref="K1377:L1377"/>
    <mergeCell ref="N1377:O1377"/>
    <mergeCell ref="S1377:V1377"/>
    <mergeCell ref="I1372:K1373"/>
    <mergeCell ref="B1373:E1373"/>
    <mergeCell ref="C1374:K1374"/>
    <mergeCell ref="O1374:S1374"/>
    <mergeCell ref="B1376:D1376"/>
    <mergeCell ref="E1376:G1376"/>
    <mergeCell ref="H1376:J1376"/>
    <mergeCell ref="K1376:M1376"/>
    <mergeCell ref="N1376:P1376"/>
    <mergeCell ref="Q1376:R1376"/>
    <mergeCell ref="K1382:L1382"/>
    <mergeCell ref="N1382:O1382"/>
    <mergeCell ref="S1382:V1382"/>
    <mergeCell ref="N1361:O1361"/>
    <mergeCell ref="P1361:P1368"/>
    <mergeCell ref="R1361:R1368"/>
    <mergeCell ref="N1363:O1363"/>
    <mergeCell ref="E1367:F1367"/>
    <mergeCell ref="H1367:I1367"/>
    <mergeCell ref="K1367:L1367"/>
    <mergeCell ref="N1367:O1367"/>
    <mergeCell ref="S1367:V1367"/>
    <mergeCell ref="B1369:V1369"/>
    <mergeCell ref="E1365:F1365"/>
    <mergeCell ref="H1365:I1365"/>
    <mergeCell ref="K1365:L1365"/>
    <mergeCell ref="N1365:O1365"/>
    <mergeCell ref="S1365:V1365"/>
    <mergeCell ref="E1366:F1366"/>
    <mergeCell ref="H1366:I1366"/>
    <mergeCell ref="K1366:L1366"/>
    <mergeCell ref="N1366:O1366"/>
    <mergeCell ref="S1366:V1366"/>
    <mergeCell ref="S1363:V1363"/>
    <mergeCell ref="E1364:F1364"/>
    <mergeCell ref="H1364:I1364"/>
    <mergeCell ref="K1364:L1364"/>
    <mergeCell ref="N1364:O1364"/>
    <mergeCell ref="S1364:V1364"/>
    <mergeCell ref="E1360:F1360"/>
    <mergeCell ref="H1360:I1360"/>
    <mergeCell ref="K1360:L1360"/>
    <mergeCell ref="N1360:O1360"/>
    <mergeCell ref="S1360:V1360"/>
    <mergeCell ref="B1361:B1368"/>
    <mergeCell ref="D1361:D1368"/>
    <mergeCell ref="E1361:F1361"/>
    <mergeCell ref="G1361:G1368"/>
    <mergeCell ref="H1361:I1361"/>
    <mergeCell ref="C1357:K1357"/>
    <mergeCell ref="O1357:S1357"/>
    <mergeCell ref="B1359:D1359"/>
    <mergeCell ref="E1359:G1359"/>
    <mergeCell ref="H1359:J1359"/>
    <mergeCell ref="K1359:M1359"/>
    <mergeCell ref="N1359:P1359"/>
    <mergeCell ref="Q1359:R1359"/>
    <mergeCell ref="S1359:W1359"/>
    <mergeCell ref="S1361:V1361"/>
    <mergeCell ref="W1361:W1368"/>
    <mergeCell ref="E1362:F1362"/>
    <mergeCell ref="H1362:I1362"/>
    <mergeCell ref="K1362:L1362"/>
    <mergeCell ref="N1362:O1362"/>
    <mergeCell ref="S1362:V1362"/>
    <mergeCell ref="E1363:F1363"/>
    <mergeCell ref="H1363:I1363"/>
    <mergeCell ref="K1363:L1363"/>
    <mergeCell ref="J1361:J1368"/>
    <mergeCell ref="K1361:L1361"/>
    <mergeCell ref="M1361:M1368"/>
    <mergeCell ref="W1330:W1336"/>
    <mergeCell ref="E1331:F1331"/>
    <mergeCell ref="H1331:I1331"/>
    <mergeCell ref="K1331:L1331"/>
    <mergeCell ref="N1331:O1331"/>
    <mergeCell ref="S1331:V1331"/>
    <mergeCell ref="B1352:V1352"/>
    <mergeCell ref="I1355:K1356"/>
    <mergeCell ref="B1356:E1356"/>
    <mergeCell ref="W1346:W1351"/>
    <mergeCell ref="E1347:F1347"/>
    <mergeCell ref="H1347:I1347"/>
    <mergeCell ref="K1347:L1347"/>
    <mergeCell ref="N1347:O1347"/>
    <mergeCell ref="S1347:V1347"/>
    <mergeCell ref="E1348:F1348"/>
    <mergeCell ref="H1348:I1348"/>
    <mergeCell ref="K1348:L1348"/>
    <mergeCell ref="N1348:O1348"/>
    <mergeCell ref="K1346:L1346"/>
    <mergeCell ref="M1346:M1351"/>
    <mergeCell ref="N1346:O1346"/>
    <mergeCell ref="P1346:P1351"/>
    <mergeCell ref="R1346:R1351"/>
    <mergeCell ref="S1346:V1346"/>
    <mergeCell ref="S1348:V1348"/>
    <mergeCell ref="K1349:L1349"/>
    <mergeCell ref="N1349:O1349"/>
    <mergeCell ref="S1349:V1349"/>
    <mergeCell ref="B1346:B1351"/>
    <mergeCell ref="D1346:D1351"/>
    <mergeCell ref="E1346:F1346"/>
    <mergeCell ref="E1349:F1349"/>
    <mergeCell ref="H1349:I1349"/>
    <mergeCell ref="E1350:F1350"/>
    <mergeCell ref="H1350:I1350"/>
    <mergeCell ref="Q1344:R1344"/>
    <mergeCell ref="S1344:W1344"/>
    <mergeCell ref="E1345:F1345"/>
    <mergeCell ref="H1345:I1345"/>
    <mergeCell ref="K1345:L1345"/>
    <mergeCell ref="N1345:O1345"/>
    <mergeCell ref="S1345:V1345"/>
    <mergeCell ref="B1337:V1337"/>
    <mergeCell ref="I1340:K1341"/>
    <mergeCell ref="B1341:E1341"/>
    <mergeCell ref="C1342:K1342"/>
    <mergeCell ref="O1342:S1342"/>
    <mergeCell ref="B1344:D1344"/>
    <mergeCell ref="E1344:G1344"/>
    <mergeCell ref="H1344:J1344"/>
    <mergeCell ref="K1344:M1344"/>
    <mergeCell ref="N1344:P1344"/>
    <mergeCell ref="K1350:L1350"/>
    <mergeCell ref="N1350:O1350"/>
    <mergeCell ref="S1350:V1350"/>
    <mergeCell ref="G1346:G1351"/>
    <mergeCell ref="H1346:I1346"/>
    <mergeCell ref="J1346:J1351"/>
    <mergeCell ref="E1332:F1332"/>
    <mergeCell ref="H1332:I1332"/>
    <mergeCell ref="K1332:L1332"/>
    <mergeCell ref="J1330:J1336"/>
    <mergeCell ref="K1330:L1330"/>
    <mergeCell ref="M1330:M1336"/>
    <mergeCell ref="N1330:O1330"/>
    <mergeCell ref="P1330:P1336"/>
    <mergeCell ref="R1330:R1336"/>
    <mergeCell ref="N1332:O1332"/>
    <mergeCell ref="E1329:F1329"/>
    <mergeCell ref="H1329:I1329"/>
    <mergeCell ref="K1329:L1329"/>
    <mergeCell ref="N1329:O1329"/>
    <mergeCell ref="S1329:V1329"/>
    <mergeCell ref="E1334:F1334"/>
    <mergeCell ref="H1334:I1334"/>
    <mergeCell ref="K1334:L1334"/>
    <mergeCell ref="N1334:O1334"/>
    <mergeCell ref="S1334:V1334"/>
    <mergeCell ref="E1335:F1335"/>
    <mergeCell ref="H1335:I1335"/>
    <mergeCell ref="K1335:L1335"/>
    <mergeCell ref="N1335:O1335"/>
    <mergeCell ref="S1335:V1335"/>
    <mergeCell ref="S1332:V1332"/>
    <mergeCell ref="E1333:F1333"/>
    <mergeCell ref="H1333:I1333"/>
    <mergeCell ref="K1333:L1333"/>
    <mergeCell ref="N1333:O1333"/>
    <mergeCell ref="S1333:V1333"/>
    <mergeCell ref="S1330:V1330"/>
    <mergeCell ref="B1315:B1320"/>
    <mergeCell ref="D1315:D1320"/>
    <mergeCell ref="E1315:F1315"/>
    <mergeCell ref="G1315:G1320"/>
    <mergeCell ref="H1315:I1315"/>
    <mergeCell ref="J1315:J1320"/>
    <mergeCell ref="E1318:F1318"/>
    <mergeCell ref="H1318:I1318"/>
    <mergeCell ref="E1319:F1319"/>
    <mergeCell ref="H1319:I1319"/>
    <mergeCell ref="B1330:B1336"/>
    <mergeCell ref="D1330:D1336"/>
    <mergeCell ref="E1330:F1330"/>
    <mergeCell ref="G1330:G1336"/>
    <mergeCell ref="H1330:I1330"/>
    <mergeCell ref="C1326:K1326"/>
    <mergeCell ref="O1326:S1326"/>
    <mergeCell ref="B1328:D1328"/>
    <mergeCell ref="E1328:G1328"/>
    <mergeCell ref="H1328:J1328"/>
    <mergeCell ref="K1328:M1328"/>
    <mergeCell ref="N1328:P1328"/>
    <mergeCell ref="Q1328:R1328"/>
    <mergeCell ref="S1328:W1328"/>
    <mergeCell ref="K1319:L1319"/>
    <mergeCell ref="N1319:O1319"/>
    <mergeCell ref="S1319:V1319"/>
    <mergeCell ref="B1321:V1321"/>
    <mergeCell ref="I1324:K1325"/>
    <mergeCell ref="B1325:E1325"/>
    <mergeCell ref="W1315:W1320"/>
    <mergeCell ref="E1316:F1316"/>
    <mergeCell ref="W1299:W1305"/>
    <mergeCell ref="E1300:F1300"/>
    <mergeCell ref="H1300:I1300"/>
    <mergeCell ref="K1300:L1300"/>
    <mergeCell ref="N1300:O1300"/>
    <mergeCell ref="S1300:V1300"/>
    <mergeCell ref="E1301:F1301"/>
    <mergeCell ref="H1301:I1301"/>
    <mergeCell ref="K1301:L1301"/>
    <mergeCell ref="N1315:O1315"/>
    <mergeCell ref="P1315:P1320"/>
    <mergeCell ref="R1315:R1320"/>
    <mergeCell ref="S1315:V1315"/>
    <mergeCell ref="S1317:V1317"/>
    <mergeCell ref="K1318:L1318"/>
    <mergeCell ref="N1318:O1318"/>
    <mergeCell ref="S1318:V1318"/>
    <mergeCell ref="H1316:I1316"/>
    <mergeCell ref="K1316:L1316"/>
    <mergeCell ref="N1316:O1316"/>
    <mergeCell ref="S1316:V1316"/>
    <mergeCell ref="E1317:F1317"/>
    <mergeCell ref="H1317:I1317"/>
    <mergeCell ref="K1317:L1317"/>
    <mergeCell ref="N1317:O1317"/>
    <mergeCell ref="K1315:L1315"/>
    <mergeCell ref="M1315:M1320"/>
    <mergeCell ref="Q1313:R1313"/>
    <mergeCell ref="S1313:W1313"/>
    <mergeCell ref="E1314:F1314"/>
    <mergeCell ref="H1314:I1314"/>
    <mergeCell ref="K1314:L1314"/>
    <mergeCell ref="N1314:O1314"/>
    <mergeCell ref="S1314:V1314"/>
    <mergeCell ref="B1306:V1306"/>
    <mergeCell ref="I1309:K1310"/>
    <mergeCell ref="B1310:E1310"/>
    <mergeCell ref="C1311:K1311"/>
    <mergeCell ref="O1311:S1311"/>
    <mergeCell ref="B1313:D1313"/>
    <mergeCell ref="E1313:G1313"/>
    <mergeCell ref="H1313:J1313"/>
    <mergeCell ref="K1313:M1313"/>
    <mergeCell ref="N1313:P1313"/>
    <mergeCell ref="J1299:J1305"/>
    <mergeCell ref="K1299:L1299"/>
    <mergeCell ref="M1299:M1305"/>
    <mergeCell ref="N1299:O1299"/>
    <mergeCell ref="P1299:P1305"/>
    <mergeCell ref="R1299:R1305"/>
    <mergeCell ref="N1301:O1301"/>
    <mergeCell ref="B1299:B1305"/>
    <mergeCell ref="D1299:D1305"/>
    <mergeCell ref="E1298:F1298"/>
    <mergeCell ref="H1298:I1298"/>
    <mergeCell ref="K1298:L1298"/>
    <mergeCell ref="N1298:O1298"/>
    <mergeCell ref="S1298:V1298"/>
    <mergeCell ref="E1303:F1303"/>
    <mergeCell ref="H1303:I1303"/>
    <mergeCell ref="K1303:L1303"/>
    <mergeCell ref="N1303:O1303"/>
    <mergeCell ref="S1303:V1303"/>
    <mergeCell ref="E1304:F1304"/>
    <mergeCell ref="H1304:I1304"/>
    <mergeCell ref="K1304:L1304"/>
    <mergeCell ref="N1304:O1304"/>
    <mergeCell ref="S1304:V1304"/>
    <mergeCell ref="S1301:V1301"/>
    <mergeCell ref="E1302:F1302"/>
    <mergeCell ref="H1302:I1302"/>
    <mergeCell ref="K1302:L1302"/>
    <mergeCell ref="N1302:O1302"/>
    <mergeCell ref="S1302:V1302"/>
    <mergeCell ref="S1299:V1299"/>
    <mergeCell ref="E1299:F1299"/>
    <mergeCell ref="G1299:G1305"/>
    <mergeCell ref="H1299:I1299"/>
    <mergeCell ref="C1295:K1295"/>
    <mergeCell ref="O1295:S1295"/>
    <mergeCell ref="B1297:D1297"/>
    <mergeCell ref="E1297:G1297"/>
    <mergeCell ref="H1297:J1297"/>
    <mergeCell ref="K1297:M1297"/>
    <mergeCell ref="N1297:P1297"/>
    <mergeCell ref="Q1297:R1297"/>
    <mergeCell ref="S1297:W1297"/>
    <mergeCell ref="K1288:L1288"/>
    <mergeCell ref="N1288:O1288"/>
    <mergeCell ref="S1288:V1288"/>
    <mergeCell ref="B1290:V1290"/>
    <mergeCell ref="I1293:K1294"/>
    <mergeCell ref="B1294:E1294"/>
    <mergeCell ref="W1284:W1289"/>
    <mergeCell ref="E1285:F1285"/>
    <mergeCell ref="H1285:I1285"/>
    <mergeCell ref="K1285:L1285"/>
    <mergeCell ref="N1285:O1285"/>
    <mergeCell ref="S1285:V1285"/>
    <mergeCell ref="E1286:F1286"/>
    <mergeCell ref="H1286:I1286"/>
    <mergeCell ref="K1286:L1286"/>
    <mergeCell ref="N1286:O1286"/>
    <mergeCell ref="K1284:L1284"/>
    <mergeCell ref="M1284:M1289"/>
    <mergeCell ref="N1284:O1284"/>
    <mergeCell ref="P1284:P1289"/>
    <mergeCell ref="R1284:R1289"/>
    <mergeCell ref="S1284:V1284"/>
    <mergeCell ref="S1286:V1286"/>
    <mergeCell ref="K1287:L1287"/>
    <mergeCell ref="N1287:O1287"/>
    <mergeCell ref="S1287:V1287"/>
    <mergeCell ref="B1284:B1289"/>
    <mergeCell ref="D1284:D1289"/>
    <mergeCell ref="E1284:F1284"/>
    <mergeCell ref="G1284:G1289"/>
    <mergeCell ref="H1284:I1284"/>
    <mergeCell ref="J1284:J1289"/>
    <mergeCell ref="E1287:F1287"/>
    <mergeCell ref="H1287:I1287"/>
    <mergeCell ref="E1288:F1288"/>
    <mergeCell ref="H1288:I1288"/>
    <mergeCell ref="Q1282:R1282"/>
    <mergeCell ref="S1282:W1282"/>
    <mergeCell ref="E1283:F1283"/>
    <mergeCell ref="H1283:I1283"/>
    <mergeCell ref="K1283:L1283"/>
    <mergeCell ref="N1283:O1283"/>
    <mergeCell ref="S1283:V1283"/>
    <mergeCell ref="B1275:V1275"/>
    <mergeCell ref="I1278:K1279"/>
    <mergeCell ref="B1279:E1279"/>
    <mergeCell ref="C1280:K1280"/>
    <mergeCell ref="O1280:S1280"/>
    <mergeCell ref="B1282:D1282"/>
    <mergeCell ref="E1282:G1282"/>
    <mergeCell ref="H1282:J1282"/>
    <mergeCell ref="K1282:M1282"/>
    <mergeCell ref="N1282:P1282"/>
    <mergeCell ref="M1266:M1274"/>
    <mergeCell ref="N1266:O1266"/>
    <mergeCell ref="P1266:P1274"/>
    <mergeCell ref="R1266:R1274"/>
    <mergeCell ref="S1266:V1266"/>
    <mergeCell ref="S1268:V1268"/>
    <mergeCell ref="K1269:L1269"/>
    <mergeCell ref="N1269:O1269"/>
    <mergeCell ref="S1269:V1269"/>
    <mergeCell ref="E1272:F1272"/>
    <mergeCell ref="H1272:I1272"/>
    <mergeCell ref="K1272:L1272"/>
    <mergeCell ref="N1272:O1272"/>
    <mergeCell ref="S1272:V1272"/>
    <mergeCell ref="E1273:F1273"/>
    <mergeCell ref="H1273:I1273"/>
    <mergeCell ref="K1273:L1273"/>
    <mergeCell ref="N1273:O1273"/>
    <mergeCell ref="S1273:V1273"/>
    <mergeCell ref="K1270:L1270"/>
    <mergeCell ref="N1270:O1270"/>
    <mergeCell ref="S1270:V1270"/>
    <mergeCell ref="E1271:F1271"/>
    <mergeCell ref="H1271:I1271"/>
    <mergeCell ref="K1271:L1271"/>
    <mergeCell ref="N1271:O1271"/>
    <mergeCell ref="S1271:V1271"/>
    <mergeCell ref="S1252:V1252"/>
    <mergeCell ref="E1253:F1253"/>
    <mergeCell ref="H1253:I1253"/>
    <mergeCell ref="K1253:L1253"/>
    <mergeCell ref="B1266:B1274"/>
    <mergeCell ref="D1266:D1274"/>
    <mergeCell ref="E1266:F1266"/>
    <mergeCell ref="G1266:G1274"/>
    <mergeCell ref="H1266:I1266"/>
    <mergeCell ref="J1266:J1274"/>
    <mergeCell ref="E1269:F1269"/>
    <mergeCell ref="H1269:I1269"/>
    <mergeCell ref="E1270:F1270"/>
    <mergeCell ref="H1270:I1270"/>
    <mergeCell ref="Q1264:R1264"/>
    <mergeCell ref="S1264:W1264"/>
    <mergeCell ref="E1265:F1265"/>
    <mergeCell ref="H1265:I1265"/>
    <mergeCell ref="K1265:L1265"/>
    <mergeCell ref="N1265:O1265"/>
    <mergeCell ref="S1265:V1265"/>
    <mergeCell ref="W1266:W1274"/>
    <mergeCell ref="E1267:F1267"/>
    <mergeCell ref="H1267:I1267"/>
    <mergeCell ref="K1267:L1267"/>
    <mergeCell ref="N1267:O1267"/>
    <mergeCell ref="S1267:V1267"/>
    <mergeCell ref="E1268:F1268"/>
    <mergeCell ref="H1268:I1268"/>
    <mergeCell ref="K1268:L1268"/>
    <mergeCell ref="N1268:O1268"/>
    <mergeCell ref="K1266:L1266"/>
    <mergeCell ref="E1248:F1248"/>
    <mergeCell ref="G1248:G1256"/>
    <mergeCell ref="H1248:I1248"/>
    <mergeCell ref="J1248:J1256"/>
    <mergeCell ref="B1257:V1257"/>
    <mergeCell ref="I1260:K1261"/>
    <mergeCell ref="B1261:E1261"/>
    <mergeCell ref="C1262:K1262"/>
    <mergeCell ref="O1262:S1262"/>
    <mergeCell ref="B1264:D1264"/>
    <mergeCell ref="E1264:G1264"/>
    <mergeCell ref="H1264:J1264"/>
    <mergeCell ref="K1264:M1264"/>
    <mergeCell ref="N1264:P1264"/>
    <mergeCell ref="E1254:F1254"/>
    <mergeCell ref="H1254:I1254"/>
    <mergeCell ref="K1254:L1254"/>
    <mergeCell ref="N1254:O1254"/>
    <mergeCell ref="S1254:V1254"/>
    <mergeCell ref="E1255:F1255"/>
    <mergeCell ref="H1255:I1255"/>
    <mergeCell ref="K1255:L1255"/>
    <mergeCell ref="N1255:O1255"/>
    <mergeCell ref="S1255:V1255"/>
    <mergeCell ref="B1248:B1256"/>
    <mergeCell ref="D1248:D1256"/>
    <mergeCell ref="E1251:F1251"/>
    <mergeCell ref="H1251:I1251"/>
    <mergeCell ref="E1252:F1252"/>
    <mergeCell ref="H1252:I1252"/>
    <mergeCell ref="K1252:L1252"/>
    <mergeCell ref="N1252:O1252"/>
    <mergeCell ref="W1231:W1238"/>
    <mergeCell ref="K1234:L1234"/>
    <mergeCell ref="N1234:O1234"/>
    <mergeCell ref="S1234:V1234"/>
    <mergeCell ref="S1231:V1231"/>
    <mergeCell ref="E1232:F1232"/>
    <mergeCell ref="H1232:I1232"/>
    <mergeCell ref="K1232:L1232"/>
    <mergeCell ref="N1232:O1232"/>
    <mergeCell ref="S1232:V1232"/>
    <mergeCell ref="N1253:O1253"/>
    <mergeCell ref="S1253:V1253"/>
    <mergeCell ref="W1248:W1256"/>
    <mergeCell ref="E1249:F1249"/>
    <mergeCell ref="H1249:I1249"/>
    <mergeCell ref="K1249:L1249"/>
    <mergeCell ref="N1249:O1249"/>
    <mergeCell ref="S1249:V1249"/>
    <mergeCell ref="E1250:F1250"/>
    <mergeCell ref="H1250:I1250"/>
    <mergeCell ref="K1250:L1250"/>
    <mergeCell ref="N1250:O1250"/>
    <mergeCell ref="K1248:L1248"/>
    <mergeCell ref="M1248:M1256"/>
    <mergeCell ref="N1248:O1248"/>
    <mergeCell ref="P1248:P1256"/>
    <mergeCell ref="R1248:R1256"/>
    <mergeCell ref="S1248:V1248"/>
    <mergeCell ref="S1250:V1250"/>
    <mergeCell ref="K1251:L1251"/>
    <mergeCell ref="N1251:O1251"/>
    <mergeCell ref="S1251:V1251"/>
    <mergeCell ref="E1230:F1230"/>
    <mergeCell ref="H1230:I1230"/>
    <mergeCell ref="K1230:L1230"/>
    <mergeCell ref="N1230:O1230"/>
    <mergeCell ref="S1230:V1230"/>
    <mergeCell ref="B1231:B1238"/>
    <mergeCell ref="D1231:D1238"/>
    <mergeCell ref="E1231:F1231"/>
    <mergeCell ref="G1231:G1238"/>
    <mergeCell ref="H1231:I1231"/>
    <mergeCell ref="S1246:W1246"/>
    <mergeCell ref="E1247:F1247"/>
    <mergeCell ref="H1247:I1247"/>
    <mergeCell ref="K1247:L1247"/>
    <mergeCell ref="N1247:O1247"/>
    <mergeCell ref="S1247:V1247"/>
    <mergeCell ref="I1242:K1243"/>
    <mergeCell ref="B1243:E1243"/>
    <mergeCell ref="C1244:K1244"/>
    <mergeCell ref="O1244:S1244"/>
    <mergeCell ref="B1246:D1246"/>
    <mergeCell ref="E1246:G1246"/>
    <mergeCell ref="H1246:J1246"/>
    <mergeCell ref="K1246:M1246"/>
    <mergeCell ref="N1246:P1246"/>
    <mergeCell ref="Q1246:R1246"/>
    <mergeCell ref="E1237:F1237"/>
    <mergeCell ref="H1237:I1237"/>
    <mergeCell ref="K1237:L1237"/>
    <mergeCell ref="N1237:O1237"/>
    <mergeCell ref="S1237:V1237"/>
    <mergeCell ref="B1239:V1239"/>
    <mergeCell ref="C1227:K1227"/>
    <mergeCell ref="O1227:S1227"/>
    <mergeCell ref="B1229:D1229"/>
    <mergeCell ref="E1229:G1229"/>
    <mergeCell ref="H1229:J1229"/>
    <mergeCell ref="K1229:M1229"/>
    <mergeCell ref="N1229:P1229"/>
    <mergeCell ref="Q1229:R1229"/>
    <mergeCell ref="S1229:W1229"/>
    <mergeCell ref="E1235:F1235"/>
    <mergeCell ref="H1235:I1235"/>
    <mergeCell ref="K1235:L1235"/>
    <mergeCell ref="N1235:O1235"/>
    <mergeCell ref="S1235:V1235"/>
    <mergeCell ref="E1236:F1236"/>
    <mergeCell ref="H1236:I1236"/>
    <mergeCell ref="K1236:L1236"/>
    <mergeCell ref="N1236:O1236"/>
    <mergeCell ref="S1236:V1236"/>
    <mergeCell ref="S1233:V1233"/>
    <mergeCell ref="E1234:F1234"/>
    <mergeCell ref="H1234:I1234"/>
    <mergeCell ref="E1233:F1233"/>
    <mergeCell ref="H1233:I1233"/>
    <mergeCell ref="K1233:L1233"/>
    <mergeCell ref="J1231:J1238"/>
    <mergeCell ref="K1231:L1231"/>
    <mergeCell ref="M1231:M1238"/>
    <mergeCell ref="N1231:O1231"/>
    <mergeCell ref="P1231:P1238"/>
    <mergeCell ref="R1231:R1238"/>
    <mergeCell ref="N1233:O1233"/>
    <mergeCell ref="B1222:V1222"/>
    <mergeCell ref="I1225:K1226"/>
    <mergeCell ref="B1226:E1226"/>
    <mergeCell ref="W1216:W1221"/>
    <mergeCell ref="E1217:F1217"/>
    <mergeCell ref="H1217:I1217"/>
    <mergeCell ref="K1217:L1217"/>
    <mergeCell ref="N1217:O1217"/>
    <mergeCell ref="S1217:V1217"/>
    <mergeCell ref="E1218:F1218"/>
    <mergeCell ref="H1218:I1218"/>
    <mergeCell ref="K1218:L1218"/>
    <mergeCell ref="N1218:O1218"/>
    <mergeCell ref="K1216:L1216"/>
    <mergeCell ref="M1216:M1221"/>
    <mergeCell ref="N1216:O1216"/>
    <mergeCell ref="P1216:P1221"/>
    <mergeCell ref="R1216:R1221"/>
    <mergeCell ref="S1216:V1216"/>
    <mergeCell ref="S1218:V1218"/>
    <mergeCell ref="K1219:L1219"/>
    <mergeCell ref="N1219:O1219"/>
    <mergeCell ref="S1219:V1219"/>
    <mergeCell ref="B1216:B1221"/>
    <mergeCell ref="D1216:D1221"/>
    <mergeCell ref="E1216:F1216"/>
    <mergeCell ref="G1216:G1221"/>
    <mergeCell ref="H1216:I1216"/>
    <mergeCell ref="J1216:J1221"/>
    <mergeCell ref="E1219:F1219"/>
    <mergeCell ref="H1219:I1219"/>
    <mergeCell ref="E1220:F1220"/>
    <mergeCell ref="H1220:I1220"/>
    <mergeCell ref="Q1214:R1214"/>
    <mergeCell ref="S1214:W1214"/>
    <mergeCell ref="E1215:F1215"/>
    <mergeCell ref="H1215:I1215"/>
    <mergeCell ref="K1215:L1215"/>
    <mergeCell ref="N1215:O1215"/>
    <mergeCell ref="S1215:V1215"/>
    <mergeCell ref="B1207:V1207"/>
    <mergeCell ref="I1210:K1211"/>
    <mergeCell ref="B1211:E1211"/>
    <mergeCell ref="C1212:K1212"/>
    <mergeCell ref="O1212:S1212"/>
    <mergeCell ref="B1214:D1214"/>
    <mergeCell ref="E1214:G1214"/>
    <mergeCell ref="H1214:J1214"/>
    <mergeCell ref="K1214:M1214"/>
    <mergeCell ref="N1214:P1214"/>
    <mergeCell ref="K1220:L1220"/>
    <mergeCell ref="N1220:O1220"/>
    <mergeCell ref="S1220:V1220"/>
    <mergeCell ref="N1205:O1205"/>
    <mergeCell ref="S1205:V1205"/>
    <mergeCell ref="W1200:W1206"/>
    <mergeCell ref="E1201:F1201"/>
    <mergeCell ref="H1201:I1201"/>
    <mergeCell ref="K1201:L1201"/>
    <mergeCell ref="N1201:O1201"/>
    <mergeCell ref="S1201:V1201"/>
    <mergeCell ref="E1202:F1202"/>
    <mergeCell ref="H1202:I1202"/>
    <mergeCell ref="K1202:L1202"/>
    <mergeCell ref="N1202:O1202"/>
    <mergeCell ref="K1200:L1200"/>
    <mergeCell ref="M1200:M1206"/>
    <mergeCell ref="N1200:O1200"/>
    <mergeCell ref="P1200:P1206"/>
    <mergeCell ref="R1200:R1206"/>
    <mergeCell ref="S1200:V1200"/>
    <mergeCell ref="S1202:V1202"/>
    <mergeCell ref="K1203:L1203"/>
    <mergeCell ref="N1203:O1203"/>
    <mergeCell ref="S1203:V1203"/>
    <mergeCell ref="B1200:B1206"/>
    <mergeCell ref="D1200:D1206"/>
    <mergeCell ref="E1200:F1200"/>
    <mergeCell ref="G1200:G1206"/>
    <mergeCell ref="H1200:I1200"/>
    <mergeCell ref="J1200:J1206"/>
    <mergeCell ref="E1203:F1203"/>
    <mergeCell ref="H1203:I1203"/>
    <mergeCell ref="E1204:F1204"/>
    <mergeCell ref="H1204:I1204"/>
    <mergeCell ref="S1198:W1198"/>
    <mergeCell ref="E1199:F1199"/>
    <mergeCell ref="H1199:I1199"/>
    <mergeCell ref="K1199:L1199"/>
    <mergeCell ref="N1199:O1199"/>
    <mergeCell ref="S1199:V1199"/>
    <mergeCell ref="I1194:K1195"/>
    <mergeCell ref="B1195:E1195"/>
    <mergeCell ref="C1196:K1196"/>
    <mergeCell ref="O1196:S1196"/>
    <mergeCell ref="B1198:D1198"/>
    <mergeCell ref="E1198:G1198"/>
    <mergeCell ref="H1198:J1198"/>
    <mergeCell ref="K1198:M1198"/>
    <mergeCell ref="N1198:P1198"/>
    <mergeCell ref="Q1198:R1198"/>
    <mergeCell ref="K1204:L1204"/>
    <mergeCell ref="N1204:O1204"/>
    <mergeCell ref="S1204:V1204"/>
    <mergeCell ref="E1205:F1205"/>
    <mergeCell ref="H1205:I1205"/>
    <mergeCell ref="K1205:L1205"/>
    <mergeCell ref="N1183:O1183"/>
    <mergeCell ref="P1183:P1190"/>
    <mergeCell ref="R1183:R1190"/>
    <mergeCell ref="N1185:O1185"/>
    <mergeCell ref="E1189:F1189"/>
    <mergeCell ref="H1189:I1189"/>
    <mergeCell ref="K1189:L1189"/>
    <mergeCell ref="N1189:O1189"/>
    <mergeCell ref="S1189:V1189"/>
    <mergeCell ref="B1191:V1191"/>
    <mergeCell ref="E1187:F1187"/>
    <mergeCell ref="H1187:I1187"/>
    <mergeCell ref="K1187:L1187"/>
    <mergeCell ref="N1187:O1187"/>
    <mergeCell ref="S1187:V1187"/>
    <mergeCell ref="E1188:F1188"/>
    <mergeCell ref="H1188:I1188"/>
    <mergeCell ref="K1188:L1188"/>
    <mergeCell ref="N1188:O1188"/>
    <mergeCell ref="S1188:V1188"/>
    <mergeCell ref="S1185:V1185"/>
    <mergeCell ref="E1186:F1186"/>
    <mergeCell ref="H1186:I1186"/>
    <mergeCell ref="K1186:L1186"/>
    <mergeCell ref="N1186:O1186"/>
    <mergeCell ref="S1186:V1186"/>
    <mergeCell ref="E1182:F1182"/>
    <mergeCell ref="H1182:I1182"/>
    <mergeCell ref="K1182:L1182"/>
    <mergeCell ref="N1182:O1182"/>
    <mergeCell ref="S1182:V1182"/>
    <mergeCell ref="B1183:B1190"/>
    <mergeCell ref="D1183:D1190"/>
    <mergeCell ref="E1183:F1183"/>
    <mergeCell ref="G1183:G1190"/>
    <mergeCell ref="H1183:I1183"/>
    <mergeCell ref="C1179:K1179"/>
    <mergeCell ref="O1179:S1179"/>
    <mergeCell ref="B1181:D1181"/>
    <mergeCell ref="E1181:G1181"/>
    <mergeCell ref="H1181:J1181"/>
    <mergeCell ref="K1181:M1181"/>
    <mergeCell ref="N1181:P1181"/>
    <mergeCell ref="Q1181:R1181"/>
    <mergeCell ref="S1181:W1181"/>
    <mergeCell ref="S1183:V1183"/>
    <mergeCell ref="W1183:W1190"/>
    <mergeCell ref="E1184:F1184"/>
    <mergeCell ref="H1184:I1184"/>
    <mergeCell ref="K1184:L1184"/>
    <mergeCell ref="N1184:O1184"/>
    <mergeCell ref="S1184:V1184"/>
    <mergeCell ref="E1185:F1185"/>
    <mergeCell ref="H1185:I1185"/>
    <mergeCell ref="K1185:L1185"/>
    <mergeCell ref="J1183:J1190"/>
    <mergeCell ref="K1183:L1183"/>
    <mergeCell ref="M1183:M1190"/>
    <mergeCell ref="W1152:W1158"/>
    <mergeCell ref="E1153:F1153"/>
    <mergeCell ref="H1153:I1153"/>
    <mergeCell ref="K1153:L1153"/>
    <mergeCell ref="N1153:O1153"/>
    <mergeCell ref="S1153:V1153"/>
    <mergeCell ref="B1174:V1174"/>
    <mergeCell ref="I1177:K1178"/>
    <mergeCell ref="B1178:E1178"/>
    <mergeCell ref="W1168:W1173"/>
    <mergeCell ref="E1169:F1169"/>
    <mergeCell ref="H1169:I1169"/>
    <mergeCell ref="K1169:L1169"/>
    <mergeCell ref="N1169:O1169"/>
    <mergeCell ref="S1169:V1169"/>
    <mergeCell ref="E1170:F1170"/>
    <mergeCell ref="H1170:I1170"/>
    <mergeCell ref="K1170:L1170"/>
    <mergeCell ref="N1170:O1170"/>
    <mergeCell ref="K1168:L1168"/>
    <mergeCell ref="M1168:M1173"/>
    <mergeCell ref="N1168:O1168"/>
    <mergeCell ref="P1168:P1173"/>
    <mergeCell ref="R1168:R1173"/>
    <mergeCell ref="S1168:V1168"/>
    <mergeCell ref="S1170:V1170"/>
    <mergeCell ref="K1171:L1171"/>
    <mergeCell ref="N1171:O1171"/>
    <mergeCell ref="S1171:V1171"/>
    <mergeCell ref="B1168:B1173"/>
    <mergeCell ref="D1168:D1173"/>
    <mergeCell ref="E1168:F1168"/>
    <mergeCell ref="E1171:F1171"/>
    <mergeCell ref="H1171:I1171"/>
    <mergeCell ref="E1172:F1172"/>
    <mergeCell ref="H1172:I1172"/>
    <mergeCell ref="Q1166:R1166"/>
    <mergeCell ref="S1166:W1166"/>
    <mergeCell ref="E1167:F1167"/>
    <mergeCell ref="H1167:I1167"/>
    <mergeCell ref="K1167:L1167"/>
    <mergeCell ref="N1167:O1167"/>
    <mergeCell ref="S1167:V1167"/>
    <mergeCell ref="B1159:V1159"/>
    <mergeCell ref="I1162:K1163"/>
    <mergeCell ref="B1163:E1163"/>
    <mergeCell ref="C1164:K1164"/>
    <mergeCell ref="O1164:S1164"/>
    <mergeCell ref="B1166:D1166"/>
    <mergeCell ref="E1166:G1166"/>
    <mergeCell ref="H1166:J1166"/>
    <mergeCell ref="K1166:M1166"/>
    <mergeCell ref="N1166:P1166"/>
    <mergeCell ref="K1172:L1172"/>
    <mergeCell ref="N1172:O1172"/>
    <mergeCell ref="S1172:V1172"/>
    <mergeCell ref="G1168:G1173"/>
    <mergeCell ref="H1168:I1168"/>
    <mergeCell ref="J1168:J1173"/>
    <mergeCell ref="E1154:F1154"/>
    <mergeCell ref="H1154:I1154"/>
    <mergeCell ref="K1154:L1154"/>
    <mergeCell ref="J1152:J1158"/>
    <mergeCell ref="K1152:L1152"/>
    <mergeCell ref="M1152:M1158"/>
    <mergeCell ref="N1152:O1152"/>
    <mergeCell ref="P1152:P1158"/>
    <mergeCell ref="R1152:R1158"/>
    <mergeCell ref="N1154:O1154"/>
    <mergeCell ref="E1151:F1151"/>
    <mergeCell ref="H1151:I1151"/>
    <mergeCell ref="K1151:L1151"/>
    <mergeCell ref="N1151:O1151"/>
    <mergeCell ref="S1151:V1151"/>
    <mergeCell ref="E1156:F1156"/>
    <mergeCell ref="H1156:I1156"/>
    <mergeCell ref="K1156:L1156"/>
    <mergeCell ref="N1156:O1156"/>
    <mergeCell ref="S1156:V1156"/>
    <mergeCell ref="E1157:F1157"/>
    <mergeCell ref="H1157:I1157"/>
    <mergeCell ref="K1157:L1157"/>
    <mergeCell ref="N1157:O1157"/>
    <mergeCell ref="S1157:V1157"/>
    <mergeCell ref="S1154:V1154"/>
    <mergeCell ref="E1155:F1155"/>
    <mergeCell ref="H1155:I1155"/>
    <mergeCell ref="K1155:L1155"/>
    <mergeCell ref="N1155:O1155"/>
    <mergeCell ref="S1155:V1155"/>
    <mergeCell ref="S1152:V1152"/>
    <mergeCell ref="B1152:B1158"/>
    <mergeCell ref="D1152:D1158"/>
    <mergeCell ref="E1152:F1152"/>
    <mergeCell ref="G1152:G1158"/>
    <mergeCell ref="H1152:I1152"/>
    <mergeCell ref="C1148:K1148"/>
    <mergeCell ref="O1148:S1148"/>
    <mergeCell ref="B1150:D1150"/>
    <mergeCell ref="E1150:G1150"/>
    <mergeCell ref="H1150:J1150"/>
    <mergeCell ref="K1150:M1150"/>
    <mergeCell ref="N1150:P1150"/>
    <mergeCell ref="Q1150:R1150"/>
    <mergeCell ref="S1150:W1150"/>
    <mergeCell ref="K1141:L1141"/>
    <mergeCell ref="N1141:O1141"/>
    <mergeCell ref="S1141:V1141"/>
    <mergeCell ref="B1143:V1143"/>
    <mergeCell ref="I1146:K1147"/>
    <mergeCell ref="B1147:E1147"/>
    <mergeCell ref="W1137:W1142"/>
    <mergeCell ref="E1138:F1138"/>
    <mergeCell ref="H1138:I1138"/>
    <mergeCell ref="K1138:L1138"/>
    <mergeCell ref="N1138:O1138"/>
    <mergeCell ref="S1138:V1138"/>
    <mergeCell ref="E1139:F1139"/>
    <mergeCell ref="H1139:I1139"/>
    <mergeCell ref="K1139:L1139"/>
    <mergeCell ref="N1139:O1139"/>
    <mergeCell ref="K1137:L1137"/>
    <mergeCell ref="M1137:M1142"/>
    <mergeCell ref="N1137:O1137"/>
    <mergeCell ref="P1137:P1142"/>
    <mergeCell ref="R1137:R1142"/>
    <mergeCell ref="S1137:V1137"/>
    <mergeCell ref="S1139:V1139"/>
    <mergeCell ref="K1140:L1140"/>
    <mergeCell ref="N1140:O1140"/>
    <mergeCell ref="S1140:V1140"/>
    <mergeCell ref="B1137:B1142"/>
    <mergeCell ref="D1137:D1142"/>
    <mergeCell ref="E1137:F1137"/>
    <mergeCell ref="G1137:G1142"/>
    <mergeCell ref="H1137:I1137"/>
    <mergeCell ref="J1137:J1142"/>
    <mergeCell ref="E1140:F1140"/>
    <mergeCell ref="H1140:I1140"/>
    <mergeCell ref="E1141:F1141"/>
    <mergeCell ref="H1141:I1141"/>
    <mergeCell ref="S1121:V1121"/>
    <mergeCell ref="S1123:V1123"/>
    <mergeCell ref="K1124:L1124"/>
    <mergeCell ref="N1124:O1124"/>
    <mergeCell ref="S1124:V1124"/>
    <mergeCell ref="Q1135:R1135"/>
    <mergeCell ref="S1135:W1135"/>
    <mergeCell ref="E1136:F1136"/>
    <mergeCell ref="H1136:I1136"/>
    <mergeCell ref="K1136:L1136"/>
    <mergeCell ref="N1136:O1136"/>
    <mergeCell ref="S1136:V1136"/>
    <mergeCell ref="B1128:V1128"/>
    <mergeCell ref="I1131:K1132"/>
    <mergeCell ref="B1132:E1132"/>
    <mergeCell ref="C1133:K1133"/>
    <mergeCell ref="O1133:S1133"/>
    <mergeCell ref="B1135:D1135"/>
    <mergeCell ref="E1135:G1135"/>
    <mergeCell ref="H1135:J1135"/>
    <mergeCell ref="K1135:M1135"/>
    <mergeCell ref="N1135:P1135"/>
    <mergeCell ref="B1121:B1127"/>
    <mergeCell ref="D1121:D1127"/>
    <mergeCell ref="E1121:F1121"/>
    <mergeCell ref="G1121:G1127"/>
    <mergeCell ref="H1121:I1121"/>
    <mergeCell ref="J1121:J1127"/>
    <mergeCell ref="E1124:F1124"/>
    <mergeCell ref="H1124:I1124"/>
    <mergeCell ref="E1125:F1125"/>
    <mergeCell ref="H1125:I1125"/>
    <mergeCell ref="Q1119:R1119"/>
    <mergeCell ref="S1119:W1119"/>
    <mergeCell ref="E1120:F1120"/>
    <mergeCell ref="H1120:I1120"/>
    <mergeCell ref="K1120:L1120"/>
    <mergeCell ref="N1120:O1120"/>
    <mergeCell ref="S1120:V1120"/>
    <mergeCell ref="K1125:L1125"/>
    <mergeCell ref="N1125:O1125"/>
    <mergeCell ref="S1125:V1125"/>
    <mergeCell ref="E1126:F1126"/>
    <mergeCell ref="H1126:I1126"/>
    <mergeCell ref="K1126:L1126"/>
    <mergeCell ref="N1126:O1126"/>
    <mergeCell ref="S1126:V1126"/>
    <mergeCell ref="W1121:W1127"/>
    <mergeCell ref="E1122:F1122"/>
    <mergeCell ref="H1122:I1122"/>
    <mergeCell ref="K1122:L1122"/>
    <mergeCell ref="N1122:O1122"/>
    <mergeCell ref="S1122:V1122"/>
    <mergeCell ref="E1123:F1123"/>
    <mergeCell ref="H1123:I1123"/>
    <mergeCell ref="K1123:L1123"/>
    <mergeCell ref="N1123:O1123"/>
    <mergeCell ref="K1121:L1121"/>
    <mergeCell ref="M1121:M1127"/>
    <mergeCell ref="N1121:O1121"/>
    <mergeCell ref="P1121:P1127"/>
    <mergeCell ref="R1121:R1127"/>
    <mergeCell ref="B1112:V1112"/>
    <mergeCell ref="I1115:K1116"/>
    <mergeCell ref="B1116:E1116"/>
    <mergeCell ref="C1117:K1117"/>
    <mergeCell ref="O1117:S1117"/>
    <mergeCell ref="B1119:D1119"/>
    <mergeCell ref="E1119:G1119"/>
    <mergeCell ref="H1119:J1119"/>
    <mergeCell ref="K1119:M1119"/>
    <mergeCell ref="N1119:P1119"/>
    <mergeCell ref="K1109:L1109"/>
    <mergeCell ref="N1109:O1109"/>
    <mergeCell ref="S1109:V1109"/>
    <mergeCell ref="E1110:F1110"/>
    <mergeCell ref="H1110:I1110"/>
    <mergeCell ref="K1110:L1110"/>
    <mergeCell ref="N1110:O1110"/>
    <mergeCell ref="S1110:V1110"/>
    <mergeCell ref="B1105:B1111"/>
    <mergeCell ref="D1105:D1111"/>
    <mergeCell ref="W1105:W1111"/>
    <mergeCell ref="E1106:F1106"/>
    <mergeCell ref="H1106:I1106"/>
    <mergeCell ref="K1106:L1106"/>
    <mergeCell ref="N1106:O1106"/>
    <mergeCell ref="S1106:V1106"/>
    <mergeCell ref="E1107:F1107"/>
    <mergeCell ref="H1107:I1107"/>
    <mergeCell ref="K1107:L1107"/>
    <mergeCell ref="N1107:O1107"/>
    <mergeCell ref="K1105:L1105"/>
    <mergeCell ref="M1105:M1111"/>
    <mergeCell ref="N1105:O1105"/>
    <mergeCell ref="P1105:P1111"/>
    <mergeCell ref="R1105:R1111"/>
    <mergeCell ref="S1105:V1105"/>
    <mergeCell ref="S1107:V1107"/>
    <mergeCell ref="K1108:L1108"/>
    <mergeCell ref="N1108:O1108"/>
    <mergeCell ref="S1108:V1108"/>
    <mergeCell ref="E1105:F1105"/>
    <mergeCell ref="G1105:G1111"/>
    <mergeCell ref="H1105:I1105"/>
    <mergeCell ref="J1105:J1111"/>
    <mergeCell ref="E1108:F1108"/>
    <mergeCell ref="H1108:I1108"/>
    <mergeCell ref="E1109:F1109"/>
    <mergeCell ref="H1109:I1109"/>
    <mergeCell ref="Q1103:R1103"/>
    <mergeCell ref="S1103:W1103"/>
    <mergeCell ref="E1104:F1104"/>
    <mergeCell ref="H1104:I1104"/>
    <mergeCell ref="K1104:L1104"/>
    <mergeCell ref="N1104:O1104"/>
    <mergeCell ref="S1104:V1104"/>
    <mergeCell ref="B1096:V1096"/>
    <mergeCell ref="I1099:K1100"/>
    <mergeCell ref="B1100:E1100"/>
    <mergeCell ref="C1101:K1101"/>
    <mergeCell ref="O1101:S1101"/>
    <mergeCell ref="B1103:D1103"/>
    <mergeCell ref="E1103:G1103"/>
    <mergeCell ref="H1103:J1103"/>
    <mergeCell ref="K1103:M1103"/>
    <mergeCell ref="N1103:P1103"/>
    <mergeCell ref="N1094:O1094"/>
    <mergeCell ref="S1094:V1094"/>
    <mergeCell ref="W1089:W1095"/>
    <mergeCell ref="E1090:F1090"/>
    <mergeCell ref="H1090:I1090"/>
    <mergeCell ref="K1090:L1090"/>
    <mergeCell ref="N1090:O1090"/>
    <mergeCell ref="S1090:V1090"/>
    <mergeCell ref="E1091:F1091"/>
    <mergeCell ref="H1091:I1091"/>
    <mergeCell ref="K1091:L1091"/>
    <mergeCell ref="N1091:O1091"/>
    <mergeCell ref="K1089:L1089"/>
    <mergeCell ref="M1089:M1095"/>
    <mergeCell ref="N1089:O1089"/>
    <mergeCell ref="P1089:P1095"/>
    <mergeCell ref="R1089:R1095"/>
    <mergeCell ref="S1089:V1089"/>
    <mergeCell ref="S1091:V1091"/>
    <mergeCell ref="K1092:L1092"/>
    <mergeCell ref="N1092:O1092"/>
    <mergeCell ref="S1092:V1092"/>
    <mergeCell ref="B1089:B1095"/>
    <mergeCell ref="D1089:D1095"/>
    <mergeCell ref="E1089:F1089"/>
    <mergeCell ref="G1089:G1095"/>
    <mergeCell ref="H1089:I1089"/>
    <mergeCell ref="J1089:J1095"/>
    <mergeCell ref="E1092:F1092"/>
    <mergeCell ref="H1092:I1092"/>
    <mergeCell ref="E1093:F1093"/>
    <mergeCell ref="H1093:I1093"/>
    <mergeCell ref="S1087:W1087"/>
    <mergeCell ref="E1088:F1088"/>
    <mergeCell ref="H1088:I1088"/>
    <mergeCell ref="K1088:L1088"/>
    <mergeCell ref="N1088:O1088"/>
    <mergeCell ref="S1088:V1088"/>
    <mergeCell ref="I1083:K1084"/>
    <mergeCell ref="B1084:E1084"/>
    <mergeCell ref="C1085:K1085"/>
    <mergeCell ref="O1085:S1085"/>
    <mergeCell ref="B1087:D1087"/>
    <mergeCell ref="E1087:G1087"/>
    <mergeCell ref="H1087:J1087"/>
    <mergeCell ref="K1087:M1087"/>
    <mergeCell ref="N1087:P1087"/>
    <mergeCell ref="Q1087:R1087"/>
    <mergeCell ref="K1093:L1093"/>
    <mergeCell ref="N1093:O1093"/>
    <mergeCell ref="S1093:V1093"/>
    <mergeCell ref="E1094:F1094"/>
    <mergeCell ref="H1094:I1094"/>
    <mergeCell ref="K1094:L1094"/>
    <mergeCell ref="B1080:V1080"/>
    <mergeCell ref="S1076:V1076"/>
    <mergeCell ref="E1077:F1077"/>
    <mergeCell ref="H1077:I1077"/>
    <mergeCell ref="K1077:L1077"/>
    <mergeCell ref="N1077:O1077"/>
    <mergeCell ref="S1077:V1077"/>
    <mergeCell ref="S1074:V1074"/>
    <mergeCell ref="W1074:W1079"/>
    <mergeCell ref="E1075:F1075"/>
    <mergeCell ref="H1075:I1075"/>
    <mergeCell ref="K1075:L1075"/>
    <mergeCell ref="N1075:O1075"/>
    <mergeCell ref="S1075:V1075"/>
    <mergeCell ref="E1076:F1076"/>
    <mergeCell ref="H1076:I1076"/>
    <mergeCell ref="K1076:L1076"/>
    <mergeCell ref="J1074:J1079"/>
    <mergeCell ref="K1074:L1074"/>
    <mergeCell ref="M1074:M1079"/>
    <mergeCell ref="N1074:O1074"/>
    <mergeCell ref="P1074:P1079"/>
    <mergeCell ref="R1074:R1079"/>
    <mergeCell ref="N1076:O1076"/>
    <mergeCell ref="E1073:F1073"/>
    <mergeCell ref="H1073:I1073"/>
    <mergeCell ref="K1073:L1073"/>
    <mergeCell ref="N1073:O1073"/>
    <mergeCell ref="S1073:V1073"/>
    <mergeCell ref="B1074:B1079"/>
    <mergeCell ref="D1074:D1079"/>
    <mergeCell ref="E1074:F1074"/>
    <mergeCell ref="G1074:G1079"/>
    <mergeCell ref="H1074:I1074"/>
    <mergeCell ref="C1070:K1070"/>
    <mergeCell ref="O1070:S1070"/>
    <mergeCell ref="B1072:D1072"/>
    <mergeCell ref="E1072:G1072"/>
    <mergeCell ref="H1072:J1072"/>
    <mergeCell ref="K1072:M1072"/>
    <mergeCell ref="N1072:P1072"/>
    <mergeCell ref="Q1072:R1072"/>
    <mergeCell ref="S1072:W1072"/>
    <mergeCell ref="E1078:F1078"/>
    <mergeCell ref="H1078:I1078"/>
    <mergeCell ref="K1078:L1078"/>
    <mergeCell ref="N1078:O1078"/>
    <mergeCell ref="S1078:V1078"/>
    <mergeCell ref="B1065:V1065"/>
    <mergeCell ref="I1068:K1069"/>
    <mergeCell ref="B1069:E1069"/>
    <mergeCell ref="W1059:W1064"/>
    <mergeCell ref="E1060:F1060"/>
    <mergeCell ref="H1060:I1060"/>
    <mergeCell ref="K1060:L1060"/>
    <mergeCell ref="N1060:O1060"/>
    <mergeCell ref="S1060:V1060"/>
    <mergeCell ref="E1061:F1061"/>
    <mergeCell ref="H1061:I1061"/>
    <mergeCell ref="K1061:L1061"/>
    <mergeCell ref="N1061:O1061"/>
    <mergeCell ref="K1059:L1059"/>
    <mergeCell ref="M1059:M1064"/>
    <mergeCell ref="N1059:O1059"/>
    <mergeCell ref="P1059:P1064"/>
    <mergeCell ref="R1059:R1064"/>
    <mergeCell ref="S1059:V1059"/>
    <mergeCell ref="S1061:V1061"/>
    <mergeCell ref="K1062:L1062"/>
    <mergeCell ref="N1062:O1062"/>
    <mergeCell ref="S1062:V1062"/>
    <mergeCell ref="B1059:B1064"/>
    <mergeCell ref="D1059:D1064"/>
    <mergeCell ref="E1059:F1059"/>
    <mergeCell ref="G1059:G1064"/>
    <mergeCell ref="H1059:I1059"/>
    <mergeCell ref="J1059:J1064"/>
    <mergeCell ref="E1062:F1062"/>
    <mergeCell ref="H1062:I1062"/>
    <mergeCell ref="E1063:F1063"/>
    <mergeCell ref="H1063:I1063"/>
    <mergeCell ref="S1057:W1057"/>
    <mergeCell ref="E1058:F1058"/>
    <mergeCell ref="H1058:I1058"/>
    <mergeCell ref="K1058:L1058"/>
    <mergeCell ref="N1058:O1058"/>
    <mergeCell ref="S1058:V1058"/>
    <mergeCell ref="I1053:K1054"/>
    <mergeCell ref="B1054:E1054"/>
    <mergeCell ref="C1055:K1055"/>
    <mergeCell ref="O1055:S1055"/>
    <mergeCell ref="B1057:D1057"/>
    <mergeCell ref="E1057:G1057"/>
    <mergeCell ref="H1057:J1057"/>
    <mergeCell ref="K1057:M1057"/>
    <mergeCell ref="N1057:P1057"/>
    <mergeCell ref="Q1057:R1057"/>
    <mergeCell ref="K1063:L1063"/>
    <mergeCell ref="N1063:O1063"/>
    <mergeCell ref="S1063:V1063"/>
    <mergeCell ref="B1050:V1050"/>
    <mergeCell ref="S1046:V1046"/>
    <mergeCell ref="E1047:F1047"/>
    <mergeCell ref="H1047:I1047"/>
    <mergeCell ref="K1047:L1047"/>
    <mergeCell ref="N1047:O1047"/>
    <mergeCell ref="S1047:V1047"/>
    <mergeCell ref="S1044:V1044"/>
    <mergeCell ref="W1044:W1049"/>
    <mergeCell ref="E1045:F1045"/>
    <mergeCell ref="H1045:I1045"/>
    <mergeCell ref="K1045:L1045"/>
    <mergeCell ref="N1045:O1045"/>
    <mergeCell ref="S1045:V1045"/>
    <mergeCell ref="E1046:F1046"/>
    <mergeCell ref="H1046:I1046"/>
    <mergeCell ref="K1046:L1046"/>
    <mergeCell ref="J1044:J1049"/>
    <mergeCell ref="K1044:L1044"/>
    <mergeCell ref="M1044:M1049"/>
    <mergeCell ref="N1044:O1044"/>
    <mergeCell ref="P1044:P1049"/>
    <mergeCell ref="R1044:R1049"/>
    <mergeCell ref="N1046:O1046"/>
    <mergeCell ref="E1043:F1043"/>
    <mergeCell ref="H1043:I1043"/>
    <mergeCell ref="K1043:L1043"/>
    <mergeCell ref="N1043:O1043"/>
    <mergeCell ref="S1043:V1043"/>
    <mergeCell ref="B1044:B1049"/>
    <mergeCell ref="D1044:D1049"/>
    <mergeCell ref="E1044:F1044"/>
    <mergeCell ref="G1044:G1049"/>
    <mergeCell ref="H1044:I1044"/>
    <mergeCell ref="C1040:K1040"/>
    <mergeCell ref="O1040:S1040"/>
    <mergeCell ref="B1042:D1042"/>
    <mergeCell ref="E1042:G1042"/>
    <mergeCell ref="H1042:J1042"/>
    <mergeCell ref="K1042:M1042"/>
    <mergeCell ref="N1042:P1042"/>
    <mergeCell ref="Q1042:R1042"/>
    <mergeCell ref="S1042:W1042"/>
    <mergeCell ref="E1048:F1048"/>
    <mergeCell ref="H1048:I1048"/>
    <mergeCell ref="K1048:L1048"/>
    <mergeCell ref="N1048:O1048"/>
    <mergeCell ref="S1048:V1048"/>
    <mergeCell ref="B1035:V1035"/>
    <mergeCell ref="I1038:K1039"/>
    <mergeCell ref="B1039:E1039"/>
    <mergeCell ref="W1029:W1034"/>
    <mergeCell ref="E1030:F1030"/>
    <mergeCell ref="H1030:I1030"/>
    <mergeCell ref="K1030:L1030"/>
    <mergeCell ref="N1030:O1030"/>
    <mergeCell ref="S1030:V1030"/>
    <mergeCell ref="E1031:F1031"/>
    <mergeCell ref="H1031:I1031"/>
    <mergeCell ref="K1031:L1031"/>
    <mergeCell ref="N1031:O1031"/>
    <mergeCell ref="K1029:L1029"/>
    <mergeCell ref="M1029:M1034"/>
    <mergeCell ref="N1029:O1029"/>
    <mergeCell ref="P1029:P1034"/>
    <mergeCell ref="R1029:R1034"/>
    <mergeCell ref="S1029:V1029"/>
    <mergeCell ref="S1031:V1031"/>
    <mergeCell ref="K1032:L1032"/>
    <mergeCell ref="N1032:O1032"/>
    <mergeCell ref="S1032:V1032"/>
    <mergeCell ref="B1029:B1034"/>
    <mergeCell ref="D1029:D1034"/>
    <mergeCell ref="E1029:F1029"/>
    <mergeCell ref="G1029:G1034"/>
    <mergeCell ref="H1029:I1029"/>
    <mergeCell ref="J1029:J1034"/>
    <mergeCell ref="E1032:F1032"/>
    <mergeCell ref="H1032:I1032"/>
    <mergeCell ref="E1033:F1033"/>
    <mergeCell ref="H1033:I1033"/>
    <mergeCell ref="S1027:W1027"/>
    <mergeCell ref="E1028:F1028"/>
    <mergeCell ref="H1028:I1028"/>
    <mergeCell ref="K1028:L1028"/>
    <mergeCell ref="N1028:O1028"/>
    <mergeCell ref="S1028:V1028"/>
    <mergeCell ref="I1023:K1024"/>
    <mergeCell ref="B1024:E1024"/>
    <mergeCell ref="C1025:K1025"/>
    <mergeCell ref="O1025:S1025"/>
    <mergeCell ref="B1027:D1027"/>
    <mergeCell ref="E1027:G1027"/>
    <mergeCell ref="H1027:J1027"/>
    <mergeCell ref="K1027:M1027"/>
    <mergeCell ref="N1027:P1027"/>
    <mergeCell ref="Q1027:R1027"/>
    <mergeCell ref="K1033:L1033"/>
    <mergeCell ref="N1033:O1033"/>
    <mergeCell ref="S1033:V1033"/>
    <mergeCell ref="B1020:V1020"/>
    <mergeCell ref="S1016:V1016"/>
    <mergeCell ref="E1017:F1017"/>
    <mergeCell ref="H1017:I1017"/>
    <mergeCell ref="K1017:L1017"/>
    <mergeCell ref="N1017:O1017"/>
    <mergeCell ref="S1017:V1017"/>
    <mergeCell ref="S1014:V1014"/>
    <mergeCell ref="W1014:W1019"/>
    <mergeCell ref="E1015:F1015"/>
    <mergeCell ref="H1015:I1015"/>
    <mergeCell ref="K1015:L1015"/>
    <mergeCell ref="N1015:O1015"/>
    <mergeCell ref="S1015:V1015"/>
    <mergeCell ref="E1016:F1016"/>
    <mergeCell ref="H1016:I1016"/>
    <mergeCell ref="K1016:L1016"/>
    <mergeCell ref="J1014:J1019"/>
    <mergeCell ref="K1014:L1014"/>
    <mergeCell ref="M1014:M1019"/>
    <mergeCell ref="N1014:O1014"/>
    <mergeCell ref="P1014:P1019"/>
    <mergeCell ref="R1014:R1019"/>
    <mergeCell ref="N1016:O1016"/>
    <mergeCell ref="E1013:F1013"/>
    <mergeCell ref="H1013:I1013"/>
    <mergeCell ref="K1013:L1013"/>
    <mergeCell ref="N1013:O1013"/>
    <mergeCell ref="S1013:V1013"/>
    <mergeCell ref="B1014:B1019"/>
    <mergeCell ref="D1014:D1019"/>
    <mergeCell ref="E1014:F1014"/>
    <mergeCell ref="G1014:G1019"/>
    <mergeCell ref="H1014:I1014"/>
    <mergeCell ref="C1010:K1010"/>
    <mergeCell ref="O1010:S1010"/>
    <mergeCell ref="B1012:D1012"/>
    <mergeCell ref="E1012:G1012"/>
    <mergeCell ref="H1012:J1012"/>
    <mergeCell ref="K1012:M1012"/>
    <mergeCell ref="N1012:P1012"/>
    <mergeCell ref="Q1012:R1012"/>
    <mergeCell ref="S1012:W1012"/>
    <mergeCell ref="E1018:F1018"/>
    <mergeCell ref="H1018:I1018"/>
    <mergeCell ref="K1018:L1018"/>
    <mergeCell ref="N1018:O1018"/>
    <mergeCell ref="S1018:V1018"/>
    <mergeCell ref="W983:W989"/>
    <mergeCell ref="E984:F984"/>
    <mergeCell ref="H984:I984"/>
    <mergeCell ref="K984:L984"/>
    <mergeCell ref="N984:O984"/>
    <mergeCell ref="S984:V984"/>
    <mergeCell ref="B1005:V1005"/>
    <mergeCell ref="I1008:K1009"/>
    <mergeCell ref="B1009:E1009"/>
    <mergeCell ref="W999:W1004"/>
    <mergeCell ref="E1000:F1000"/>
    <mergeCell ref="H1000:I1000"/>
    <mergeCell ref="K1000:L1000"/>
    <mergeCell ref="N1000:O1000"/>
    <mergeCell ref="S1000:V1000"/>
    <mergeCell ref="E1001:F1001"/>
    <mergeCell ref="H1001:I1001"/>
    <mergeCell ref="K1001:L1001"/>
    <mergeCell ref="N1001:O1001"/>
    <mergeCell ref="K999:L999"/>
    <mergeCell ref="M999:M1004"/>
    <mergeCell ref="N999:O999"/>
    <mergeCell ref="P999:P1004"/>
    <mergeCell ref="R999:R1004"/>
    <mergeCell ref="S999:V999"/>
    <mergeCell ref="S1001:V1001"/>
    <mergeCell ref="K1002:L1002"/>
    <mergeCell ref="N1002:O1002"/>
    <mergeCell ref="S1002:V1002"/>
    <mergeCell ref="B999:B1004"/>
    <mergeCell ref="D999:D1004"/>
    <mergeCell ref="E999:F999"/>
    <mergeCell ref="E1002:F1002"/>
    <mergeCell ref="H1002:I1002"/>
    <mergeCell ref="E1003:F1003"/>
    <mergeCell ref="H1003:I1003"/>
    <mergeCell ref="Q997:R997"/>
    <mergeCell ref="S997:W997"/>
    <mergeCell ref="E998:F998"/>
    <mergeCell ref="H998:I998"/>
    <mergeCell ref="K998:L998"/>
    <mergeCell ref="N998:O998"/>
    <mergeCell ref="S998:V998"/>
    <mergeCell ref="B990:V990"/>
    <mergeCell ref="I993:K994"/>
    <mergeCell ref="B994:E994"/>
    <mergeCell ref="C995:K995"/>
    <mergeCell ref="O995:S995"/>
    <mergeCell ref="B997:D997"/>
    <mergeCell ref="E997:G997"/>
    <mergeCell ref="H997:J997"/>
    <mergeCell ref="K997:M997"/>
    <mergeCell ref="N997:P997"/>
    <mergeCell ref="K1003:L1003"/>
    <mergeCell ref="N1003:O1003"/>
    <mergeCell ref="S1003:V1003"/>
    <mergeCell ref="G999:G1004"/>
    <mergeCell ref="H999:I999"/>
    <mergeCell ref="J999:J1004"/>
    <mergeCell ref="E985:F985"/>
    <mergeCell ref="H985:I985"/>
    <mergeCell ref="K985:L985"/>
    <mergeCell ref="J983:J989"/>
    <mergeCell ref="K983:L983"/>
    <mergeCell ref="M983:M989"/>
    <mergeCell ref="N983:O983"/>
    <mergeCell ref="P983:P989"/>
    <mergeCell ref="R983:R989"/>
    <mergeCell ref="N985:O985"/>
    <mergeCell ref="E982:F982"/>
    <mergeCell ref="H982:I982"/>
    <mergeCell ref="K982:L982"/>
    <mergeCell ref="N982:O982"/>
    <mergeCell ref="S982:V982"/>
    <mergeCell ref="E987:F987"/>
    <mergeCell ref="H987:I987"/>
    <mergeCell ref="K987:L987"/>
    <mergeCell ref="N987:O987"/>
    <mergeCell ref="S987:V987"/>
    <mergeCell ref="E988:F988"/>
    <mergeCell ref="H988:I988"/>
    <mergeCell ref="K988:L988"/>
    <mergeCell ref="N988:O988"/>
    <mergeCell ref="S988:V988"/>
    <mergeCell ref="S985:V985"/>
    <mergeCell ref="E986:F986"/>
    <mergeCell ref="H986:I986"/>
    <mergeCell ref="K986:L986"/>
    <mergeCell ref="N986:O986"/>
    <mergeCell ref="S986:V986"/>
    <mergeCell ref="S983:V983"/>
    <mergeCell ref="B968:B973"/>
    <mergeCell ref="D968:D973"/>
    <mergeCell ref="E968:F968"/>
    <mergeCell ref="G968:G973"/>
    <mergeCell ref="H968:I968"/>
    <mergeCell ref="J968:J973"/>
    <mergeCell ref="E971:F971"/>
    <mergeCell ref="H971:I971"/>
    <mergeCell ref="E972:F972"/>
    <mergeCell ref="H972:I972"/>
    <mergeCell ref="B983:B989"/>
    <mergeCell ref="D983:D989"/>
    <mergeCell ref="E983:F983"/>
    <mergeCell ref="G983:G989"/>
    <mergeCell ref="H983:I983"/>
    <mergeCell ref="C979:K979"/>
    <mergeCell ref="O979:S979"/>
    <mergeCell ref="B981:D981"/>
    <mergeCell ref="E981:G981"/>
    <mergeCell ref="H981:J981"/>
    <mergeCell ref="K981:M981"/>
    <mergeCell ref="N981:P981"/>
    <mergeCell ref="Q981:R981"/>
    <mergeCell ref="S981:W981"/>
    <mergeCell ref="K972:L972"/>
    <mergeCell ref="N972:O972"/>
    <mergeCell ref="S972:V972"/>
    <mergeCell ref="B974:V974"/>
    <mergeCell ref="I977:K978"/>
    <mergeCell ref="B978:E978"/>
    <mergeCell ref="W968:W973"/>
    <mergeCell ref="E969:F969"/>
    <mergeCell ref="W952:W958"/>
    <mergeCell ref="E953:F953"/>
    <mergeCell ref="H953:I953"/>
    <mergeCell ref="K953:L953"/>
    <mergeCell ref="N953:O953"/>
    <mergeCell ref="S953:V953"/>
    <mergeCell ref="E954:F954"/>
    <mergeCell ref="H954:I954"/>
    <mergeCell ref="K954:L954"/>
    <mergeCell ref="N968:O968"/>
    <mergeCell ref="P968:P973"/>
    <mergeCell ref="R968:R973"/>
    <mergeCell ref="S968:V968"/>
    <mergeCell ref="S970:V970"/>
    <mergeCell ref="K971:L971"/>
    <mergeCell ref="N971:O971"/>
    <mergeCell ref="S971:V971"/>
    <mergeCell ref="H969:I969"/>
    <mergeCell ref="K969:L969"/>
    <mergeCell ref="N969:O969"/>
    <mergeCell ref="S969:V969"/>
    <mergeCell ref="E970:F970"/>
    <mergeCell ref="H970:I970"/>
    <mergeCell ref="K970:L970"/>
    <mergeCell ref="N970:O970"/>
    <mergeCell ref="K968:L968"/>
    <mergeCell ref="M968:M973"/>
    <mergeCell ref="Q966:R966"/>
    <mergeCell ref="S966:W966"/>
    <mergeCell ref="E967:F967"/>
    <mergeCell ref="H967:I967"/>
    <mergeCell ref="K967:L967"/>
    <mergeCell ref="N967:O967"/>
    <mergeCell ref="S967:V967"/>
    <mergeCell ref="B959:V959"/>
    <mergeCell ref="I962:K963"/>
    <mergeCell ref="B963:E963"/>
    <mergeCell ref="C964:K964"/>
    <mergeCell ref="O964:S964"/>
    <mergeCell ref="B966:D966"/>
    <mergeCell ref="E966:G966"/>
    <mergeCell ref="H966:J966"/>
    <mergeCell ref="K966:M966"/>
    <mergeCell ref="N966:P966"/>
    <mergeCell ref="J952:J958"/>
    <mergeCell ref="K952:L952"/>
    <mergeCell ref="M952:M958"/>
    <mergeCell ref="N952:O952"/>
    <mergeCell ref="P952:P958"/>
    <mergeCell ref="R952:R958"/>
    <mergeCell ref="N954:O954"/>
    <mergeCell ref="B952:B958"/>
    <mergeCell ref="D952:D958"/>
    <mergeCell ref="E951:F951"/>
    <mergeCell ref="H951:I951"/>
    <mergeCell ref="K951:L951"/>
    <mergeCell ref="N951:O951"/>
    <mergeCell ref="S951:V951"/>
    <mergeCell ref="E956:F956"/>
    <mergeCell ref="H956:I956"/>
    <mergeCell ref="K956:L956"/>
    <mergeCell ref="N956:O956"/>
    <mergeCell ref="S956:V956"/>
    <mergeCell ref="E957:F957"/>
    <mergeCell ref="H957:I957"/>
    <mergeCell ref="K957:L957"/>
    <mergeCell ref="N957:O957"/>
    <mergeCell ref="S957:V957"/>
    <mergeCell ref="S954:V954"/>
    <mergeCell ref="E955:F955"/>
    <mergeCell ref="H955:I955"/>
    <mergeCell ref="K955:L955"/>
    <mergeCell ref="N955:O955"/>
    <mergeCell ref="S955:V955"/>
    <mergeCell ref="S952:V952"/>
    <mergeCell ref="E952:F952"/>
    <mergeCell ref="G952:G958"/>
    <mergeCell ref="H952:I952"/>
    <mergeCell ref="C948:K948"/>
    <mergeCell ref="O948:S948"/>
    <mergeCell ref="B950:D950"/>
    <mergeCell ref="E950:G950"/>
    <mergeCell ref="H950:J950"/>
    <mergeCell ref="K950:M950"/>
    <mergeCell ref="N950:P950"/>
    <mergeCell ref="Q950:R950"/>
    <mergeCell ref="S950:W950"/>
    <mergeCell ref="K941:L941"/>
    <mergeCell ref="N941:O941"/>
    <mergeCell ref="S941:V941"/>
    <mergeCell ref="B943:V943"/>
    <mergeCell ref="I946:K947"/>
    <mergeCell ref="B947:E947"/>
    <mergeCell ref="W937:W942"/>
    <mergeCell ref="E938:F938"/>
    <mergeCell ref="H938:I938"/>
    <mergeCell ref="K938:L938"/>
    <mergeCell ref="N938:O938"/>
    <mergeCell ref="S938:V938"/>
    <mergeCell ref="E939:F939"/>
    <mergeCell ref="H939:I939"/>
    <mergeCell ref="K939:L939"/>
    <mergeCell ref="N939:O939"/>
    <mergeCell ref="K937:L937"/>
    <mergeCell ref="M937:M942"/>
    <mergeCell ref="N937:O937"/>
    <mergeCell ref="P937:P942"/>
    <mergeCell ref="R937:R942"/>
    <mergeCell ref="S937:V937"/>
    <mergeCell ref="S939:V939"/>
    <mergeCell ref="K940:L940"/>
    <mergeCell ref="N940:O940"/>
    <mergeCell ref="S940:V940"/>
    <mergeCell ref="B937:B942"/>
    <mergeCell ref="D937:D942"/>
    <mergeCell ref="E937:F937"/>
    <mergeCell ref="G937:G942"/>
    <mergeCell ref="H937:I937"/>
    <mergeCell ref="J937:J942"/>
    <mergeCell ref="E940:F940"/>
    <mergeCell ref="H940:I940"/>
    <mergeCell ref="E941:F941"/>
    <mergeCell ref="H941:I941"/>
    <mergeCell ref="Q935:R935"/>
    <mergeCell ref="S935:W935"/>
    <mergeCell ref="E936:F936"/>
    <mergeCell ref="H936:I936"/>
    <mergeCell ref="K936:L936"/>
    <mergeCell ref="N936:O936"/>
    <mergeCell ref="S936:V936"/>
    <mergeCell ref="B928:V928"/>
    <mergeCell ref="I931:K932"/>
    <mergeCell ref="B932:E932"/>
    <mergeCell ref="C933:K933"/>
    <mergeCell ref="O933:S933"/>
    <mergeCell ref="B935:D935"/>
    <mergeCell ref="E935:G935"/>
    <mergeCell ref="H935:J935"/>
    <mergeCell ref="K935:M935"/>
    <mergeCell ref="N935:P935"/>
    <mergeCell ref="N926:O926"/>
    <mergeCell ref="S926:V926"/>
    <mergeCell ref="W921:W927"/>
    <mergeCell ref="E922:F922"/>
    <mergeCell ref="H922:I922"/>
    <mergeCell ref="K922:L922"/>
    <mergeCell ref="N922:O922"/>
    <mergeCell ref="S922:V922"/>
    <mergeCell ref="E923:F923"/>
    <mergeCell ref="H923:I923"/>
    <mergeCell ref="K923:L923"/>
    <mergeCell ref="N923:O923"/>
    <mergeCell ref="K921:L921"/>
    <mergeCell ref="M921:M927"/>
    <mergeCell ref="N921:O921"/>
    <mergeCell ref="P921:P927"/>
    <mergeCell ref="R921:R927"/>
    <mergeCell ref="S921:V921"/>
    <mergeCell ref="S923:V923"/>
    <mergeCell ref="K924:L924"/>
    <mergeCell ref="N924:O924"/>
    <mergeCell ref="S924:V924"/>
    <mergeCell ref="B921:B927"/>
    <mergeCell ref="D921:D927"/>
    <mergeCell ref="E921:F921"/>
    <mergeCell ref="G921:G927"/>
    <mergeCell ref="H921:I921"/>
    <mergeCell ref="J921:J927"/>
    <mergeCell ref="E924:F924"/>
    <mergeCell ref="H924:I924"/>
    <mergeCell ref="E925:F925"/>
    <mergeCell ref="H925:I925"/>
    <mergeCell ref="S919:W919"/>
    <mergeCell ref="E920:F920"/>
    <mergeCell ref="H920:I920"/>
    <mergeCell ref="K920:L920"/>
    <mergeCell ref="N920:O920"/>
    <mergeCell ref="S920:V920"/>
    <mergeCell ref="I915:K916"/>
    <mergeCell ref="B916:E916"/>
    <mergeCell ref="C917:K917"/>
    <mergeCell ref="O917:S917"/>
    <mergeCell ref="B919:D919"/>
    <mergeCell ref="E919:G919"/>
    <mergeCell ref="H919:J919"/>
    <mergeCell ref="K919:M919"/>
    <mergeCell ref="N919:P919"/>
    <mergeCell ref="Q919:R919"/>
    <mergeCell ref="K925:L925"/>
    <mergeCell ref="N925:O925"/>
    <mergeCell ref="S925:V925"/>
    <mergeCell ref="E926:F926"/>
    <mergeCell ref="H926:I926"/>
    <mergeCell ref="K926:L926"/>
    <mergeCell ref="B912:V912"/>
    <mergeCell ref="S908:V908"/>
    <mergeCell ref="E909:F909"/>
    <mergeCell ref="H909:I909"/>
    <mergeCell ref="K909:L909"/>
    <mergeCell ref="N909:O909"/>
    <mergeCell ref="S909:V909"/>
    <mergeCell ref="S906:V906"/>
    <mergeCell ref="W906:W911"/>
    <mergeCell ref="E907:F907"/>
    <mergeCell ref="H907:I907"/>
    <mergeCell ref="K907:L907"/>
    <mergeCell ref="N907:O907"/>
    <mergeCell ref="S907:V907"/>
    <mergeCell ref="E908:F908"/>
    <mergeCell ref="H908:I908"/>
    <mergeCell ref="K908:L908"/>
    <mergeCell ref="J906:J911"/>
    <mergeCell ref="K906:L906"/>
    <mergeCell ref="M906:M911"/>
    <mergeCell ref="N906:O906"/>
    <mergeCell ref="P906:P911"/>
    <mergeCell ref="R906:R911"/>
    <mergeCell ref="N908:O908"/>
    <mergeCell ref="H891:I891"/>
    <mergeCell ref="J891:J896"/>
    <mergeCell ref="E905:F905"/>
    <mergeCell ref="H905:I905"/>
    <mergeCell ref="K905:L905"/>
    <mergeCell ref="N905:O905"/>
    <mergeCell ref="S905:V905"/>
    <mergeCell ref="B906:B911"/>
    <mergeCell ref="D906:D911"/>
    <mergeCell ref="E906:F906"/>
    <mergeCell ref="G906:G911"/>
    <mergeCell ref="H906:I906"/>
    <mergeCell ref="C902:K902"/>
    <mergeCell ref="O902:S902"/>
    <mergeCell ref="B904:D904"/>
    <mergeCell ref="E904:G904"/>
    <mergeCell ref="H904:J904"/>
    <mergeCell ref="K904:M904"/>
    <mergeCell ref="N904:P904"/>
    <mergeCell ref="Q904:R904"/>
    <mergeCell ref="S904:W904"/>
    <mergeCell ref="E910:F910"/>
    <mergeCell ref="H910:I910"/>
    <mergeCell ref="K910:L910"/>
    <mergeCell ref="N910:O910"/>
    <mergeCell ref="S910:V910"/>
    <mergeCell ref="K889:M889"/>
    <mergeCell ref="N889:P889"/>
    <mergeCell ref="K895:L895"/>
    <mergeCell ref="N895:O895"/>
    <mergeCell ref="S895:V895"/>
    <mergeCell ref="B897:V897"/>
    <mergeCell ref="I900:K901"/>
    <mergeCell ref="B901:E901"/>
    <mergeCell ref="W891:W896"/>
    <mergeCell ref="E892:F892"/>
    <mergeCell ref="H892:I892"/>
    <mergeCell ref="K892:L892"/>
    <mergeCell ref="N892:O892"/>
    <mergeCell ref="S892:V892"/>
    <mergeCell ref="E893:F893"/>
    <mergeCell ref="H893:I893"/>
    <mergeCell ref="K893:L893"/>
    <mergeCell ref="N893:O893"/>
    <mergeCell ref="K891:L891"/>
    <mergeCell ref="M891:M896"/>
    <mergeCell ref="N891:O891"/>
    <mergeCell ref="P891:P896"/>
    <mergeCell ref="R891:R896"/>
    <mergeCell ref="S891:V891"/>
    <mergeCell ref="S893:V893"/>
    <mergeCell ref="K894:L894"/>
    <mergeCell ref="N894:O894"/>
    <mergeCell ref="S894:V894"/>
    <mergeCell ref="B891:B896"/>
    <mergeCell ref="D891:D896"/>
    <mergeCell ref="E891:F891"/>
    <mergeCell ref="G891:G896"/>
    <mergeCell ref="H877:I877"/>
    <mergeCell ref="K877:L877"/>
    <mergeCell ref="N877:O877"/>
    <mergeCell ref="K875:L875"/>
    <mergeCell ref="M875:M881"/>
    <mergeCell ref="N875:O875"/>
    <mergeCell ref="P875:P881"/>
    <mergeCell ref="R875:R881"/>
    <mergeCell ref="S875:V875"/>
    <mergeCell ref="S877:V877"/>
    <mergeCell ref="K878:L878"/>
    <mergeCell ref="N878:O878"/>
    <mergeCell ref="S878:V878"/>
    <mergeCell ref="E894:F894"/>
    <mergeCell ref="H894:I894"/>
    <mergeCell ref="E895:F895"/>
    <mergeCell ref="H895:I895"/>
    <mergeCell ref="Q889:R889"/>
    <mergeCell ref="S889:W889"/>
    <mergeCell ref="E890:F890"/>
    <mergeCell ref="H890:I890"/>
    <mergeCell ref="K890:L890"/>
    <mergeCell ref="N890:O890"/>
    <mergeCell ref="S890:V890"/>
    <mergeCell ref="B882:V882"/>
    <mergeCell ref="I885:K886"/>
    <mergeCell ref="B886:E886"/>
    <mergeCell ref="C887:K887"/>
    <mergeCell ref="O887:S887"/>
    <mergeCell ref="B889:D889"/>
    <mergeCell ref="E889:G889"/>
    <mergeCell ref="H889:J889"/>
    <mergeCell ref="B875:B881"/>
    <mergeCell ref="D875:D881"/>
    <mergeCell ref="E875:F875"/>
    <mergeCell ref="G875:G881"/>
    <mergeCell ref="H875:I875"/>
    <mergeCell ref="J875:J881"/>
    <mergeCell ref="E878:F878"/>
    <mergeCell ref="H878:I878"/>
    <mergeCell ref="E879:F879"/>
    <mergeCell ref="H879:I879"/>
    <mergeCell ref="Q873:R873"/>
    <mergeCell ref="S873:W873"/>
    <mergeCell ref="E874:F874"/>
    <mergeCell ref="H874:I874"/>
    <mergeCell ref="K874:L874"/>
    <mergeCell ref="N874:O874"/>
    <mergeCell ref="S874:V874"/>
    <mergeCell ref="K879:L879"/>
    <mergeCell ref="N879:O879"/>
    <mergeCell ref="S879:V879"/>
    <mergeCell ref="E880:F880"/>
    <mergeCell ref="H880:I880"/>
    <mergeCell ref="K880:L880"/>
    <mergeCell ref="N880:O880"/>
    <mergeCell ref="S880:V880"/>
    <mergeCell ref="W875:W881"/>
    <mergeCell ref="E876:F876"/>
    <mergeCell ref="H876:I876"/>
    <mergeCell ref="K876:L876"/>
    <mergeCell ref="N876:O876"/>
    <mergeCell ref="S876:V876"/>
    <mergeCell ref="E877:F877"/>
    <mergeCell ref="E861:F861"/>
    <mergeCell ref="H861:I861"/>
    <mergeCell ref="K861:L861"/>
    <mergeCell ref="J859:J865"/>
    <mergeCell ref="K859:L859"/>
    <mergeCell ref="M859:M865"/>
    <mergeCell ref="N859:O859"/>
    <mergeCell ref="P859:P865"/>
    <mergeCell ref="R859:R865"/>
    <mergeCell ref="N861:O861"/>
    <mergeCell ref="B866:V866"/>
    <mergeCell ref="I869:K870"/>
    <mergeCell ref="B870:E870"/>
    <mergeCell ref="C871:K871"/>
    <mergeCell ref="O871:S871"/>
    <mergeCell ref="B873:D873"/>
    <mergeCell ref="E873:G873"/>
    <mergeCell ref="H873:J873"/>
    <mergeCell ref="K873:M873"/>
    <mergeCell ref="N873:P873"/>
    <mergeCell ref="E863:F863"/>
    <mergeCell ref="H863:I863"/>
    <mergeCell ref="K863:L863"/>
    <mergeCell ref="N863:O863"/>
    <mergeCell ref="S863:V863"/>
    <mergeCell ref="E864:F864"/>
    <mergeCell ref="H864:I864"/>
    <mergeCell ref="K864:L864"/>
    <mergeCell ref="N864:O864"/>
    <mergeCell ref="S864:V864"/>
    <mergeCell ref="E858:F858"/>
    <mergeCell ref="H858:I858"/>
    <mergeCell ref="K858:L858"/>
    <mergeCell ref="N858:O858"/>
    <mergeCell ref="S858:V858"/>
    <mergeCell ref="B859:B865"/>
    <mergeCell ref="D859:D865"/>
    <mergeCell ref="E859:F859"/>
    <mergeCell ref="G859:G865"/>
    <mergeCell ref="H859:I859"/>
    <mergeCell ref="C855:K855"/>
    <mergeCell ref="O855:S855"/>
    <mergeCell ref="B857:D857"/>
    <mergeCell ref="E857:G857"/>
    <mergeCell ref="H857:J857"/>
    <mergeCell ref="K857:M857"/>
    <mergeCell ref="N857:P857"/>
    <mergeCell ref="Q857:R857"/>
    <mergeCell ref="S857:W857"/>
    <mergeCell ref="S861:V861"/>
    <mergeCell ref="E862:F862"/>
    <mergeCell ref="H862:I862"/>
    <mergeCell ref="K862:L862"/>
    <mergeCell ref="N862:O862"/>
    <mergeCell ref="S862:V862"/>
    <mergeCell ref="S859:V859"/>
    <mergeCell ref="W859:W865"/>
    <mergeCell ref="E860:F860"/>
    <mergeCell ref="H860:I860"/>
    <mergeCell ref="K860:L860"/>
    <mergeCell ref="N860:O860"/>
    <mergeCell ref="S860:V860"/>
    <mergeCell ref="B850:V850"/>
    <mergeCell ref="I853:K854"/>
    <mergeCell ref="B854:E854"/>
    <mergeCell ref="W845:W849"/>
    <mergeCell ref="E846:F846"/>
    <mergeCell ref="H846:I846"/>
    <mergeCell ref="K846:L846"/>
    <mergeCell ref="N846:O846"/>
    <mergeCell ref="S846:V846"/>
    <mergeCell ref="E847:F847"/>
    <mergeCell ref="H847:I847"/>
    <mergeCell ref="K847:L847"/>
    <mergeCell ref="N847:O847"/>
    <mergeCell ref="K845:L845"/>
    <mergeCell ref="M845:M849"/>
    <mergeCell ref="N845:O845"/>
    <mergeCell ref="P845:P849"/>
    <mergeCell ref="R845:R849"/>
    <mergeCell ref="S845:V845"/>
    <mergeCell ref="S847:V847"/>
    <mergeCell ref="K848:L848"/>
    <mergeCell ref="N848:O848"/>
    <mergeCell ref="S848:V848"/>
    <mergeCell ref="B845:B849"/>
    <mergeCell ref="D845:D849"/>
    <mergeCell ref="E845:F845"/>
    <mergeCell ref="G845:G849"/>
    <mergeCell ref="H845:I845"/>
    <mergeCell ref="J845:J849"/>
    <mergeCell ref="E848:F848"/>
    <mergeCell ref="H848:I848"/>
    <mergeCell ref="E849:F849"/>
    <mergeCell ref="H849:I849"/>
    <mergeCell ref="S843:W843"/>
    <mergeCell ref="E844:F844"/>
    <mergeCell ref="H844:I844"/>
    <mergeCell ref="K844:L844"/>
    <mergeCell ref="N844:O844"/>
    <mergeCell ref="S844:V844"/>
    <mergeCell ref="I839:K840"/>
    <mergeCell ref="B840:E840"/>
    <mergeCell ref="C841:K841"/>
    <mergeCell ref="O841:S841"/>
    <mergeCell ref="B843:D843"/>
    <mergeCell ref="E843:G843"/>
    <mergeCell ref="H843:J843"/>
    <mergeCell ref="K843:M843"/>
    <mergeCell ref="N843:P843"/>
    <mergeCell ref="Q843:R843"/>
    <mergeCell ref="K849:L849"/>
    <mergeCell ref="N849:O849"/>
    <mergeCell ref="S849:V849"/>
    <mergeCell ref="B836:V836"/>
    <mergeCell ref="K832:L832"/>
    <mergeCell ref="N832:O832"/>
    <mergeCell ref="S832:V832"/>
    <mergeCell ref="E833:F833"/>
    <mergeCell ref="H833:I833"/>
    <mergeCell ref="K833:L833"/>
    <mergeCell ref="N833:O833"/>
    <mergeCell ref="S833:V833"/>
    <mergeCell ref="W828:W835"/>
    <mergeCell ref="E829:F829"/>
    <mergeCell ref="H829:I829"/>
    <mergeCell ref="K829:L829"/>
    <mergeCell ref="N829:O829"/>
    <mergeCell ref="S829:V829"/>
    <mergeCell ref="E830:F830"/>
    <mergeCell ref="H830:I830"/>
    <mergeCell ref="K830:L830"/>
    <mergeCell ref="N830:O830"/>
    <mergeCell ref="K828:L828"/>
    <mergeCell ref="M828:M835"/>
    <mergeCell ref="N828:O828"/>
    <mergeCell ref="P828:P835"/>
    <mergeCell ref="R828:R835"/>
    <mergeCell ref="S828:V828"/>
    <mergeCell ref="S830:V830"/>
    <mergeCell ref="K831:L831"/>
    <mergeCell ref="N831:O831"/>
    <mergeCell ref="S831:V831"/>
    <mergeCell ref="B828:B835"/>
    <mergeCell ref="D828:D835"/>
    <mergeCell ref="E828:F828"/>
    <mergeCell ref="G828:G835"/>
    <mergeCell ref="H828:I828"/>
    <mergeCell ref="J828:J835"/>
    <mergeCell ref="E831:F831"/>
    <mergeCell ref="H831:I831"/>
    <mergeCell ref="E832:F832"/>
    <mergeCell ref="H832:I832"/>
    <mergeCell ref="Q826:R826"/>
    <mergeCell ref="S826:W826"/>
    <mergeCell ref="E827:F827"/>
    <mergeCell ref="H827:I827"/>
    <mergeCell ref="K827:L827"/>
    <mergeCell ref="N827:O827"/>
    <mergeCell ref="S827:V827"/>
    <mergeCell ref="E834:F834"/>
    <mergeCell ref="H834:I834"/>
    <mergeCell ref="K834:L834"/>
    <mergeCell ref="N834:O834"/>
    <mergeCell ref="S834:V834"/>
    <mergeCell ref="B819:V819"/>
    <mergeCell ref="I822:K823"/>
    <mergeCell ref="B823:E823"/>
    <mergeCell ref="C824:K824"/>
    <mergeCell ref="O824:S824"/>
    <mergeCell ref="B826:D826"/>
    <mergeCell ref="E826:G826"/>
    <mergeCell ref="H826:J826"/>
    <mergeCell ref="K826:M826"/>
    <mergeCell ref="N826:P826"/>
    <mergeCell ref="K816:L816"/>
    <mergeCell ref="N816:O816"/>
    <mergeCell ref="S816:V816"/>
    <mergeCell ref="E817:F817"/>
    <mergeCell ref="H817:I817"/>
    <mergeCell ref="K817:L817"/>
    <mergeCell ref="N817:O817"/>
    <mergeCell ref="S817:V817"/>
    <mergeCell ref="B812:B818"/>
    <mergeCell ref="D812:D818"/>
    <mergeCell ref="W812:W818"/>
    <mergeCell ref="E813:F813"/>
    <mergeCell ref="H813:I813"/>
    <mergeCell ref="K813:L813"/>
    <mergeCell ref="N813:O813"/>
    <mergeCell ref="S813:V813"/>
    <mergeCell ref="E814:F814"/>
    <mergeCell ref="H814:I814"/>
    <mergeCell ref="K814:L814"/>
    <mergeCell ref="N814:O814"/>
    <mergeCell ref="K812:L812"/>
    <mergeCell ref="M812:M818"/>
    <mergeCell ref="N812:O812"/>
    <mergeCell ref="P812:P818"/>
    <mergeCell ref="R812:R818"/>
    <mergeCell ref="S812:V812"/>
    <mergeCell ref="S814:V814"/>
    <mergeCell ref="K815:L815"/>
    <mergeCell ref="N815:O815"/>
    <mergeCell ref="S815:V815"/>
    <mergeCell ref="E812:F812"/>
    <mergeCell ref="G812:G818"/>
    <mergeCell ref="H812:I812"/>
    <mergeCell ref="J812:J818"/>
    <mergeCell ref="E815:F815"/>
    <mergeCell ref="H815:I815"/>
    <mergeCell ref="E816:F816"/>
    <mergeCell ref="H816:I816"/>
    <mergeCell ref="E799:F799"/>
    <mergeCell ref="H799:I799"/>
    <mergeCell ref="K799:L799"/>
    <mergeCell ref="J797:J802"/>
    <mergeCell ref="K797:L797"/>
    <mergeCell ref="M797:M802"/>
    <mergeCell ref="N797:O797"/>
    <mergeCell ref="P797:P802"/>
    <mergeCell ref="R797:R802"/>
    <mergeCell ref="N799:O799"/>
    <mergeCell ref="S810:W810"/>
    <mergeCell ref="E811:F811"/>
    <mergeCell ref="H811:I811"/>
    <mergeCell ref="K811:L811"/>
    <mergeCell ref="N811:O811"/>
    <mergeCell ref="S811:V811"/>
    <mergeCell ref="I806:K807"/>
    <mergeCell ref="B807:E807"/>
    <mergeCell ref="C808:K808"/>
    <mergeCell ref="O808:S808"/>
    <mergeCell ref="B810:D810"/>
    <mergeCell ref="E810:G810"/>
    <mergeCell ref="H810:J810"/>
    <mergeCell ref="K810:M810"/>
    <mergeCell ref="N810:P810"/>
    <mergeCell ref="Q810:R810"/>
    <mergeCell ref="E801:F801"/>
    <mergeCell ref="H801:I801"/>
    <mergeCell ref="K801:L801"/>
    <mergeCell ref="N801:O801"/>
    <mergeCell ref="S801:V801"/>
    <mergeCell ref="B803:V803"/>
    <mergeCell ref="E796:F796"/>
    <mergeCell ref="H796:I796"/>
    <mergeCell ref="K796:L796"/>
    <mergeCell ref="N796:O796"/>
    <mergeCell ref="S796:V796"/>
    <mergeCell ref="B797:B802"/>
    <mergeCell ref="D797:D802"/>
    <mergeCell ref="E797:F797"/>
    <mergeCell ref="G797:G802"/>
    <mergeCell ref="H797:I797"/>
    <mergeCell ref="C793:K793"/>
    <mergeCell ref="O793:S793"/>
    <mergeCell ref="B795:D795"/>
    <mergeCell ref="E795:G795"/>
    <mergeCell ref="H795:J795"/>
    <mergeCell ref="K795:M795"/>
    <mergeCell ref="N795:P795"/>
    <mergeCell ref="Q795:R795"/>
    <mergeCell ref="S795:W795"/>
    <mergeCell ref="S799:V799"/>
    <mergeCell ref="E800:F800"/>
    <mergeCell ref="H800:I800"/>
    <mergeCell ref="K800:L800"/>
    <mergeCell ref="N800:O800"/>
    <mergeCell ref="S800:V800"/>
    <mergeCell ref="S797:V797"/>
    <mergeCell ref="W797:W802"/>
    <mergeCell ref="E798:F798"/>
    <mergeCell ref="H798:I798"/>
    <mergeCell ref="K798:L798"/>
    <mergeCell ref="N798:O798"/>
    <mergeCell ref="S798:V798"/>
    <mergeCell ref="B788:V788"/>
    <mergeCell ref="I791:K792"/>
    <mergeCell ref="B792:E792"/>
    <mergeCell ref="W782:W787"/>
    <mergeCell ref="E783:F783"/>
    <mergeCell ref="H783:I783"/>
    <mergeCell ref="K783:L783"/>
    <mergeCell ref="N783:O783"/>
    <mergeCell ref="S783:V783"/>
    <mergeCell ref="E784:F784"/>
    <mergeCell ref="H784:I784"/>
    <mergeCell ref="K784:L784"/>
    <mergeCell ref="N784:O784"/>
    <mergeCell ref="K782:L782"/>
    <mergeCell ref="M782:M787"/>
    <mergeCell ref="N782:O782"/>
    <mergeCell ref="P782:P787"/>
    <mergeCell ref="R782:R787"/>
    <mergeCell ref="S782:V782"/>
    <mergeCell ref="S784:V784"/>
    <mergeCell ref="K785:L785"/>
    <mergeCell ref="N785:O785"/>
    <mergeCell ref="S785:V785"/>
    <mergeCell ref="B782:B787"/>
    <mergeCell ref="D782:D787"/>
    <mergeCell ref="E782:F782"/>
    <mergeCell ref="G782:G787"/>
    <mergeCell ref="H782:I782"/>
    <mergeCell ref="J782:J787"/>
    <mergeCell ref="E785:F785"/>
    <mergeCell ref="H785:I785"/>
    <mergeCell ref="E786:F786"/>
    <mergeCell ref="H786:I786"/>
    <mergeCell ref="S780:W780"/>
    <mergeCell ref="E781:F781"/>
    <mergeCell ref="H781:I781"/>
    <mergeCell ref="K781:L781"/>
    <mergeCell ref="N781:O781"/>
    <mergeCell ref="S781:V781"/>
    <mergeCell ref="I776:K777"/>
    <mergeCell ref="B777:E777"/>
    <mergeCell ref="C778:K778"/>
    <mergeCell ref="O778:S778"/>
    <mergeCell ref="B780:D780"/>
    <mergeCell ref="E780:G780"/>
    <mergeCell ref="H780:J780"/>
    <mergeCell ref="K780:M780"/>
    <mergeCell ref="N780:P780"/>
    <mergeCell ref="Q780:R780"/>
    <mergeCell ref="K786:L786"/>
    <mergeCell ref="N786:O786"/>
    <mergeCell ref="S786:V786"/>
    <mergeCell ref="B773:V773"/>
    <mergeCell ref="S769:V769"/>
    <mergeCell ref="E770:F770"/>
    <mergeCell ref="H770:I770"/>
    <mergeCell ref="K770:L770"/>
    <mergeCell ref="N770:O770"/>
    <mergeCell ref="S770:V770"/>
    <mergeCell ref="S767:V767"/>
    <mergeCell ref="W767:W772"/>
    <mergeCell ref="E768:F768"/>
    <mergeCell ref="H768:I768"/>
    <mergeCell ref="K768:L768"/>
    <mergeCell ref="N768:O768"/>
    <mergeCell ref="S768:V768"/>
    <mergeCell ref="E769:F769"/>
    <mergeCell ref="H769:I769"/>
    <mergeCell ref="K769:L769"/>
    <mergeCell ref="J767:J772"/>
    <mergeCell ref="K767:L767"/>
    <mergeCell ref="M767:M772"/>
    <mergeCell ref="N767:O767"/>
    <mergeCell ref="P767:P772"/>
    <mergeCell ref="R767:R772"/>
    <mergeCell ref="N769:O769"/>
    <mergeCell ref="E766:F766"/>
    <mergeCell ref="H766:I766"/>
    <mergeCell ref="K766:L766"/>
    <mergeCell ref="N766:O766"/>
    <mergeCell ref="S766:V766"/>
    <mergeCell ref="B767:B772"/>
    <mergeCell ref="D767:D772"/>
    <mergeCell ref="E767:F767"/>
    <mergeCell ref="G767:G772"/>
    <mergeCell ref="H767:I767"/>
    <mergeCell ref="C763:K763"/>
    <mergeCell ref="O763:S763"/>
    <mergeCell ref="B765:D765"/>
    <mergeCell ref="E765:G765"/>
    <mergeCell ref="H765:J765"/>
    <mergeCell ref="K765:M765"/>
    <mergeCell ref="N765:P765"/>
    <mergeCell ref="Q765:R765"/>
    <mergeCell ref="S765:W765"/>
    <mergeCell ref="E771:F771"/>
    <mergeCell ref="H771:I771"/>
    <mergeCell ref="K771:L771"/>
    <mergeCell ref="N771:O771"/>
    <mergeCell ref="S771:V771"/>
    <mergeCell ref="B758:V758"/>
    <mergeCell ref="I761:K762"/>
    <mergeCell ref="B762:E762"/>
    <mergeCell ref="W752:W757"/>
    <mergeCell ref="E753:F753"/>
    <mergeCell ref="H753:I753"/>
    <mergeCell ref="K753:L753"/>
    <mergeCell ref="N753:O753"/>
    <mergeCell ref="S753:V753"/>
    <mergeCell ref="E754:F754"/>
    <mergeCell ref="H754:I754"/>
    <mergeCell ref="K754:L754"/>
    <mergeCell ref="N754:O754"/>
    <mergeCell ref="K752:L752"/>
    <mergeCell ref="M752:M757"/>
    <mergeCell ref="N752:O752"/>
    <mergeCell ref="P752:P757"/>
    <mergeCell ref="R752:R757"/>
    <mergeCell ref="S752:V752"/>
    <mergeCell ref="S754:V754"/>
    <mergeCell ref="K755:L755"/>
    <mergeCell ref="N755:O755"/>
    <mergeCell ref="S755:V755"/>
    <mergeCell ref="B752:B757"/>
    <mergeCell ref="D752:D757"/>
    <mergeCell ref="E752:F752"/>
    <mergeCell ref="G752:G757"/>
    <mergeCell ref="H752:I752"/>
    <mergeCell ref="J752:J757"/>
    <mergeCell ref="E755:F755"/>
    <mergeCell ref="H755:I755"/>
    <mergeCell ref="E756:F756"/>
    <mergeCell ref="H756:I756"/>
    <mergeCell ref="Q750:R750"/>
    <mergeCell ref="S750:W750"/>
    <mergeCell ref="E751:F751"/>
    <mergeCell ref="H751:I751"/>
    <mergeCell ref="K751:L751"/>
    <mergeCell ref="N751:O751"/>
    <mergeCell ref="S751:V751"/>
    <mergeCell ref="B743:V743"/>
    <mergeCell ref="I746:K747"/>
    <mergeCell ref="B747:E747"/>
    <mergeCell ref="C748:K748"/>
    <mergeCell ref="O748:S748"/>
    <mergeCell ref="B750:D750"/>
    <mergeCell ref="E750:G750"/>
    <mergeCell ref="H750:J750"/>
    <mergeCell ref="K750:M750"/>
    <mergeCell ref="N750:P750"/>
    <mergeCell ref="K756:L756"/>
    <mergeCell ref="N756:O756"/>
    <mergeCell ref="S756:V756"/>
    <mergeCell ref="O734:S734"/>
    <mergeCell ref="B736:D736"/>
    <mergeCell ref="E736:G736"/>
    <mergeCell ref="H736:J736"/>
    <mergeCell ref="K736:M736"/>
    <mergeCell ref="N736:P736"/>
    <mergeCell ref="W738:W742"/>
    <mergeCell ref="E739:F739"/>
    <mergeCell ref="H739:I739"/>
    <mergeCell ref="K739:L739"/>
    <mergeCell ref="N739:O739"/>
    <mergeCell ref="S739:V739"/>
    <mergeCell ref="E740:F740"/>
    <mergeCell ref="H740:I740"/>
    <mergeCell ref="K740:L740"/>
    <mergeCell ref="N740:O740"/>
    <mergeCell ref="K738:L738"/>
    <mergeCell ref="M738:M742"/>
    <mergeCell ref="N738:O738"/>
    <mergeCell ref="P738:P742"/>
    <mergeCell ref="R738:R742"/>
    <mergeCell ref="S738:V738"/>
    <mergeCell ref="S740:V740"/>
    <mergeCell ref="K741:L741"/>
    <mergeCell ref="N741:O741"/>
    <mergeCell ref="S741:V741"/>
    <mergeCell ref="H726:I726"/>
    <mergeCell ref="K726:L726"/>
    <mergeCell ref="N726:O726"/>
    <mergeCell ref="K724:L724"/>
    <mergeCell ref="M724:M728"/>
    <mergeCell ref="N724:O724"/>
    <mergeCell ref="P724:P728"/>
    <mergeCell ref="R724:R728"/>
    <mergeCell ref="S724:V724"/>
    <mergeCell ref="S726:V726"/>
    <mergeCell ref="K727:L727"/>
    <mergeCell ref="N727:O727"/>
    <mergeCell ref="S727:V727"/>
    <mergeCell ref="B738:B742"/>
    <mergeCell ref="D738:D742"/>
    <mergeCell ref="E738:F738"/>
    <mergeCell ref="G738:G742"/>
    <mergeCell ref="H738:I738"/>
    <mergeCell ref="J738:J742"/>
    <mergeCell ref="E741:F741"/>
    <mergeCell ref="H741:I741"/>
    <mergeCell ref="Q736:R736"/>
    <mergeCell ref="S736:W736"/>
    <mergeCell ref="E737:F737"/>
    <mergeCell ref="H737:I737"/>
    <mergeCell ref="K737:L737"/>
    <mergeCell ref="N737:O737"/>
    <mergeCell ref="S737:V737"/>
    <mergeCell ref="B729:V729"/>
    <mergeCell ref="I732:K733"/>
    <mergeCell ref="B733:E733"/>
    <mergeCell ref="C734:K734"/>
    <mergeCell ref="B724:B728"/>
    <mergeCell ref="D724:D728"/>
    <mergeCell ref="E724:F724"/>
    <mergeCell ref="G724:G728"/>
    <mergeCell ref="H724:I724"/>
    <mergeCell ref="J724:J728"/>
    <mergeCell ref="E727:F727"/>
    <mergeCell ref="H727:I727"/>
    <mergeCell ref="Q722:R722"/>
    <mergeCell ref="S722:W722"/>
    <mergeCell ref="E723:F723"/>
    <mergeCell ref="H723:I723"/>
    <mergeCell ref="K723:L723"/>
    <mergeCell ref="N723:O723"/>
    <mergeCell ref="S723:V723"/>
    <mergeCell ref="B715:V715"/>
    <mergeCell ref="I718:K719"/>
    <mergeCell ref="B719:E719"/>
    <mergeCell ref="C720:K720"/>
    <mergeCell ref="O720:S720"/>
    <mergeCell ref="B722:D722"/>
    <mergeCell ref="E722:G722"/>
    <mergeCell ref="H722:J722"/>
    <mergeCell ref="K722:M722"/>
    <mergeCell ref="N722:P722"/>
    <mergeCell ref="W724:W728"/>
    <mergeCell ref="E725:F725"/>
    <mergeCell ref="H725:I725"/>
    <mergeCell ref="K725:L725"/>
    <mergeCell ref="N725:O725"/>
    <mergeCell ref="S725:V725"/>
    <mergeCell ref="E726:F726"/>
    <mergeCell ref="O706:S706"/>
    <mergeCell ref="B708:D708"/>
    <mergeCell ref="E708:G708"/>
    <mergeCell ref="H708:J708"/>
    <mergeCell ref="K708:M708"/>
    <mergeCell ref="N708:P708"/>
    <mergeCell ref="W710:W714"/>
    <mergeCell ref="E711:F711"/>
    <mergeCell ref="H711:I711"/>
    <mergeCell ref="K711:L711"/>
    <mergeCell ref="N711:O711"/>
    <mergeCell ref="S711:V711"/>
    <mergeCell ref="E712:F712"/>
    <mergeCell ref="H712:I712"/>
    <mergeCell ref="K712:L712"/>
    <mergeCell ref="N712:O712"/>
    <mergeCell ref="K710:L710"/>
    <mergeCell ref="M710:M714"/>
    <mergeCell ref="N710:O710"/>
    <mergeCell ref="P710:P714"/>
    <mergeCell ref="R710:R714"/>
    <mergeCell ref="S710:V710"/>
    <mergeCell ref="S712:V712"/>
    <mergeCell ref="K713:L713"/>
    <mergeCell ref="N713:O713"/>
    <mergeCell ref="S713:V713"/>
    <mergeCell ref="H698:I698"/>
    <mergeCell ref="K698:L698"/>
    <mergeCell ref="N698:O698"/>
    <mergeCell ref="K696:L696"/>
    <mergeCell ref="M696:M700"/>
    <mergeCell ref="N696:O696"/>
    <mergeCell ref="P696:P700"/>
    <mergeCell ref="R696:R700"/>
    <mergeCell ref="S696:V696"/>
    <mergeCell ref="S698:V698"/>
    <mergeCell ref="K699:L699"/>
    <mergeCell ref="N699:O699"/>
    <mergeCell ref="S699:V699"/>
    <mergeCell ref="B710:B714"/>
    <mergeCell ref="D710:D714"/>
    <mergeCell ref="E710:F710"/>
    <mergeCell ref="G710:G714"/>
    <mergeCell ref="H710:I710"/>
    <mergeCell ref="J710:J714"/>
    <mergeCell ref="E713:F713"/>
    <mergeCell ref="H713:I713"/>
    <mergeCell ref="Q708:R708"/>
    <mergeCell ref="S708:W708"/>
    <mergeCell ref="E709:F709"/>
    <mergeCell ref="H709:I709"/>
    <mergeCell ref="K709:L709"/>
    <mergeCell ref="N709:O709"/>
    <mergeCell ref="S709:V709"/>
    <mergeCell ref="B701:V701"/>
    <mergeCell ref="I704:K705"/>
    <mergeCell ref="B705:E705"/>
    <mergeCell ref="C706:K706"/>
    <mergeCell ref="B696:B700"/>
    <mergeCell ref="D696:D700"/>
    <mergeCell ref="E696:F696"/>
    <mergeCell ref="G696:G700"/>
    <mergeCell ref="H696:I696"/>
    <mergeCell ref="J696:J700"/>
    <mergeCell ref="E699:F699"/>
    <mergeCell ref="H699:I699"/>
    <mergeCell ref="Q694:R694"/>
    <mergeCell ref="S694:W694"/>
    <mergeCell ref="E695:F695"/>
    <mergeCell ref="H695:I695"/>
    <mergeCell ref="K695:L695"/>
    <mergeCell ref="N695:O695"/>
    <mergeCell ref="S695:V695"/>
    <mergeCell ref="B687:V687"/>
    <mergeCell ref="I690:K691"/>
    <mergeCell ref="B691:E691"/>
    <mergeCell ref="C692:K692"/>
    <mergeCell ref="O692:S692"/>
    <mergeCell ref="B694:D694"/>
    <mergeCell ref="E694:G694"/>
    <mergeCell ref="H694:J694"/>
    <mergeCell ref="K694:M694"/>
    <mergeCell ref="N694:P694"/>
    <mergeCell ref="W696:W700"/>
    <mergeCell ref="E697:F697"/>
    <mergeCell ref="H697:I697"/>
    <mergeCell ref="K697:L697"/>
    <mergeCell ref="N697:O697"/>
    <mergeCell ref="S697:V697"/>
    <mergeCell ref="E698:F698"/>
    <mergeCell ref="N685:O685"/>
    <mergeCell ref="S685:V685"/>
    <mergeCell ref="W680:W686"/>
    <mergeCell ref="E681:F681"/>
    <mergeCell ref="H681:I681"/>
    <mergeCell ref="K681:L681"/>
    <mergeCell ref="N681:O681"/>
    <mergeCell ref="S681:V681"/>
    <mergeCell ref="E682:F682"/>
    <mergeCell ref="H682:I682"/>
    <mergeCell ref="K682:L682"/>
    <mergeCell ref="N682:O682"/>
    <mergeCell ref="K680:L680"/>
    <mergeCell ref="M680:M686"/>
    <mergeCell ref="N680:O680"/>
    <mergeCell ref="P680:P686"/>
    <mergeCell ref="R680:R686"/>
    <mergeCell ref="S680:V680"/>
    <mergeCell ref="S682:V682"/>
    <mergeCell ref="K683:L683"/>
    <mergeCell ref="N683:O683"/>
    <mergeCell ref="S683:V683"/>
    <mergeCell ref="B680:B686"/>
    <mergeCell ref="D680:D686"/>
    <mergeCell ref="E680:F680"/>
    <mergeCell ref="G680:G686"/>
    <mergeCell ref="H680:I680"/>
    <mergeCell ref="J680:J686"/>
    <mergeCell ref="E683:F683"/>
    <mergeCell ref="H683:I683"/>
    <mergeCell ref="E684:F684"/>
    <mergeCell ref="H684:I684"/>
    <mergeCell ref="S678:W678"/>
    <mergeCell ref="E679:F679"/>
    <mergeCell ref="H679:I679"/>
    <mergeCell ref="K679:L679"/>
    <mergeCell ref="N679:O679"/>
    <mergeCell ref="S679:V679"/>
    <mergeCell ref="I674:K675"/>
    <mergeCell ref="B675:E675"/>
    <mergeCell ref="C676:K676"/>
    <mergeCell ref="O676:S676"/>
    <mergeCell ref="B678:D678"/>
    <mergeCell ref="E678:G678"/>
    <mergeCell ref="H678:J678"/>
    <mergeCell ref="K678:M678"/>
    <mergeCell ref="N678:P678"/>
    <mergeCell ref="Q678:R678"/>
    <mergeCell ref="K684:L684"/>
    <mergeCell ref="N684:O684"/>
    <mergeCell ref="S684:V684"/>
    <mergeCell ref="E685:F685"/>
    <mergeCell ref="H685:I685"/>
    <mergeCell ref="K685:L685"/>
    <mergeCell ref="B671:V671"/>
    <mergeCell ref="S667:V667"/>
    <mergeCell ref="E668:F668"/>
    <mergeCell ref="H668:I668"/>
    <mergeCell ref="K668:L668"/>
    <mergeCell ref="N668:O668"/>
    <mergeCell ref="S668:V668"/>
    <mergeCell ref="S665:V665"/>
    <mergeCell ref="W665:W670"/>
    <mergeCell ref="E666:F666"/>
    <mergeCell ref="H666:I666"/>
    <mergeCell ref="K666:L666"/>
    <mergeCell ref="N666:O666"/>
    <mergeCell ref="S666:V666"/>
    <mergeCell ref="E667:F667"/>
    <mergeCell ref="H667:I667"/>
    <mergeCell ref="K667:L667"/>
    <mergeCell ref="J665:J670"/>
    <mergeCell ref="K665:L665"/>
    <mergeCell ref="M665:M670"/>
    <mergeCell ref="N665:O665"/>
    <mergeCell ref="P665:P670"/>
    <mergeCell ref="R665:R670"/>
    <mergeCell ref="N667:O667"/>
    <mergeCell ref="H650:I650"/>
    <mergeCell ref="J650:J655"/>
    <mergeCell ref="E664:F664"/>
    <mergeCell ref="H664:I664"/>
    <mergeCell ref="K664:L664"/>
    <mergeCell ref="N664:O664"/>
    <mergeCell ref="S664:V664"/>
    <mergeCell ref="B665:B670"/>
    <mergeCell ref="D665:D670"/>
    <mergeCell ref="E665:F665"/>
    <mergeCell ref="G665:G670"/>
    <mergeCell ref="H665:I665"/>
    <mergeCell ref="C661:K661"/>
    <mergeCell ref="O661:S661"/>
    <mergeCell ref="B663:D663"/>
    <mergeCell ref="E663:G663"/>
    <mergeCell ref="H663:J663"/>
    <mergeCell ref="K663:M663"/>
    <mergeCell ref="N663:P663"/>
    <mergeCell ref="Q663:R663"/>
    <mergeCell ref="S663:W663"/>
    <mergeCell ref="E669:F669"/>
    <mergeCell ref="H669:I669"/>
    <mergeCell ref="K669:L669"/>
    <mergeCell ref="N669:O669"/>
    <mergeCell ref="S669:V669"/>
    <mergeCell ref="K648:M648"/>
    <mergeCell ref="N648:P648"/>
    <mergeCell ref="K654:L654"/>
    <mergeCell ref="N654:O654"/>
    <mergeCell ref="S654:V654"/>
    <mergeCell ref="B656:V656"/>
    <mergeCell ref="I659:K660"/>
    <mergeCell ref="B660:E660"/>
    <mergeCell ref="W650:W655"/>
    <mergeCell ref="E651:F651"/>
    <mergeCell ref="H651:I651"/>
    <mergeCell ref="K651:L651"/>
    <mergeCell ref="N651:O651"/>
    <mergeCell ref="S651:V651"/>
    <mergeCell ref="E652:F652"/>
    <mergeCell ref="H652:I652"/>
    <mergeCell ref="K652:L652"/>
    <mergeCell ref="N652:O652"/>
    <mergeCell ref="K650:L650"/>
    <mergeCell ref="M650:M655"/>
    <mergeCell ref="N650:O650"/>
    <mergeCell ref="P650:P655"/>
    <mergeCell ref="R650:R655"/>
    <mergeCell ref="S650:V650"/>
    <mergeCell ref="S652:V652"/>
    <mergeCell ref="K653:L653"/>
    <mergeCell ref="N653:O653"/>
    <mergeCell ref="S653:V653"/>
    <mergeCell ref="B650:B655"/>
    <mergeCell ref="D650:D655"/>
    <mergeCell ref="E650:F650"/>
    <mergeCell ref="G650:G655"/>
    <mergeCell ref="H636:I636"/>
    <mergeCell ref="K636:L636"/>
    <mergeCell ref="N636:O636"/>
    <mergeCell ref="K634:L634"/>
    <mergeCell ref="M634:M640"/>
    <mergeCell ref="N634:O634"/>
    <mergeCell ref="P634:P640"/>
    <mergeCell ref="R634:R640"/>
    <mergeCell ref="S634:V634"/>
    <mergeCell ref="S636:V636"/>
    <mergeCell ref="K637:L637"/>
    <mergeCell ref="N637:O637"/>
    <mergeCell ref="S637:V637"/>
    <mergeCell ref="E653:F653"/>
    <mergeCell ref="H653:I653"/>
    <mergeCell ref="E654:F654"/>
    <mergeCell ref="H654:I654"/>
    <mergeCell ref="Q648:R648"/>
    <mergeCell ref="S648:W648"/>
    <mergeCell ref="E649:F649"/>
    <mergeCell ref="H649:I649"/>
    <mergeCell ref="K649:L649"/>
    <mergeCell ref="N649:O649"/>
    <mergeCell ref="S649:V649"/>
    <mergeCell ref="B641:V641"/>
    <mergeCell ref="I644:K645"/>
    <mergeCell ref="B645:E645"/>
    <mergeCell ref="C646:K646"/>
    <mergeCell ref="O646:S646"/>
    <mergeCell ref="B648:D648"/>
    <mergeCell ref="E648:G648"/>
    <mergeCell ref="H648:J648"/>
    <mergeCell ref="B634:B640"/>
    <mergeCell ref="D634:D640"/>
    <mergeCell ref="E634:F634"/>
    <mergeCell ref="G634:G640"/>
    <mergeCell ref="H634:I634"/>
    <mergeCell ref="J634:J640"/>
    <mergeCell ref="E637:F637"/>
    <mergeCell ref="H637:I637"/>
    <mergeCell ref="E638:F638"/>
    <mergeCell ref="H638:I638"/>
    <mergeCell ref="Q632:R632"/>
    <mergeCell ref="S632:W632"/>
    <mergeCell ref="E633:F633"/>
    <mergeCell ref="H633:I633"/>
    <mergeCell ref="K633:L633"/>
    <mergeCell ref="N633:O633"/>
    <mergeCell ref="S633:V633"/>
    <mergeCell ref="K638:L638"/>
    <mergeCell ref="N638:O638"/>
    <mergeCell ref="S638:V638"/>
    <mergeCell ref="E639:F639"/>
    <mergeCell ref="H639:I639"/>
    <mergeCell ref="K639:L639"/>
    <mergeCell ref="N639:O639"/>
    <mergeCell ref="S639:V639"/>
    <mergeCell ref="W634:W640"/>
    <mergeCell ref="E635:F635"/>
    <mergeCell ref="H635:I635"/>
    <mergeCell ref="K635:L635"/>
    <mergeCell ref="N635:O635"/>
    <mergeCell ref="S635:V635"/>
    <mergeCell ref="E636:F636"/>
    <mergeCell ref="B625:V625"/>
    <mergeCell ref="I628:K629"/>
    <mergeCell ref="B629:E629"/>
    <mergeCell ref="C630:K630"/>
    <mergeCell ref="O630:S630"/>
    <mergeCell ref="B632:D632"/>
    <mergeCell ref="E632:G632"/>
    <mergeCell ref="H632:J632"/>
    <mergeCell ref="K632:M632"/>
    <mergeCell ref="N632:P632"/>
    <mergeCell ref="K622:L622"/>
    <mergeCell ref="N622:O622"/>
    <mergeCell ref="S622:V622"/>
    <mergeCell ref="E623:F623"/>
    <mergeCell ref="H623:I623"/>
    <mergeCell ref="K623:L623"/>
    <mergeCell ref="N623:O623"/>
    <mergeCell ref="S623:V623"/>
    <mergeCell ref="B618:B624"/>
    <mergeCell ref="D618:D624"/>
    <mergeCell ref="W618:W624"/>
    <mergeCell ref="E619:F619"/>
    <mergeCell ref="H619:I619"/>
    <mergeCell ref="K619:L619"/>
    <mergeCell ref="N619:O619"/>
    <mergeCell ref="S619:V619"/>
    <mergeCell ref="E620:F620"/>
    <mergeCell ref="H620:I620"/>
    <mergeCell ref="K620:L620"/>
    <mergeCell ref="N620:O620"/>
    <mergeCell ref="K618:L618"/>
    <mergeCell ref="M618:M624"/>
    <mergeCell ref="N618:O618"/>
    <mergeCell ref="P618:P624"/>
    <mergeCell ref="R618:R624"/>
    <mergeCell ref="S618:V618"/>
    <mergeCell ref="S620:V620"/>
    <mergeCell ref="K621:L621"/>
    <mergeCell ref="N621:O621"/>
    <mergeCell ref="S621:V621"/>
    <mergeCell ref="E618:F618"/>
    <mergeCell ref="G618:G624"/>
    <mergeCell ref="H618:I618"/>
    <mergeCell ref="J618:J624"/>
    <mergeCell ref="E621:F621"/>
    <mergeCell ref="H621:I621"/>
    <mergeCell ref="E622:F622"/>
    <mergeCell ref="H622:I622"/>
    <mergeCell ref="E605:F605"/>
    <mergeCell ref="H605:I605"/>
    <mergeCell ref="K605:L605"/>
    <mergeCell ref="J603:J608"/>
    <mergeCell ref="K603:L603"/>
    <mergeCell ref="M603:M608"/>
    <mergeCell ref="N603:O603"/>
    <mergeCell ref="P603:P608"/>
    <mergeCell ref="R603:R608"/>
    <mergeCell ref="N605:O605"/>
    <mergeCell ref="S616:W616"/>
    <mergeCell ref="E617:F617"/>
    <mergeCell ref="H617:I617"/>
    <mergeCell ref="K617:L617"/>
    <mergeCell ref="N617:O617"/>
    <mergeCell ref="S617:V617"/>
    <mergeCell ref="I612:K613"/>
    <mergeCell ref="B613:E613"/>
    <mergeCell ref="C614:K614"/>
    <mergeCell ref="O614:S614"/>
    <mergeCell ref="B616:D616"/>
    <mergeCell ref="E616:G616"/>
    <mergeCell ref="H616:J616"/>
    <mergeCell ref="K616:M616"/>
    <mergeCell ref="N616:P616"/>
    <mergeCell ref="Q616:R616"/>
    <mergeCell ref="E607:F607"/>
    <mergeCell ref="H607:I607"/>
    <mergeCell ref="K607:L607"/>
    <mergeCell ref="N607:O607"/>
    <mergeCell ref="S607:V607"/>
    <mergeCell ref="B609:V609"/>
    <mergeCell ref="E602:F602"/>
    <mergeCell ref="H602:I602"/>
    <mergeCell ref="K602:L602"/>
    <mergeCell ref="N602:O602"/>
    <mergeCell ref="S602:V602"/>
    <mergeCell ref="B603:B608"/>
    <mergeCell ref="D603:D608"/>
    <mergeCell ref="E603:F603"/>
    <mergeCell ref="G603:G608"/>
    <mergeCell ref="H603:I603"/>
    <mergeCell ref="C599:K599"/>
    <mergeCell ref="O599:S599"/>
    <mergeCell ref="B601:D601"/>
    <mergeCell ref="E601:G601"/>
    <mergeCell ref="H601:J601"/>
    <mergeCell ref="K601:M601"/>
    <mergeCell ref="N601:P601"/>
    <mergeCell ref="Q601:R601"/>
    <mergeCell ref="S601:W601"/>
    <mergeCell ref="S605:V605"/>
    <mergeCell ref="E606:F606"/>
    <mergeCell ref="H606:I606"/>
    <mergeCell ref="K606:L606"/>
    <mergeCell ref="N606:O606"/>
    <mergeCell ref="S606:V606"/>
    <mergeCell ref="S603:V603"/>
    <mergeCell ref="W603:W608"/>
    <mergeCell ref="E604:F604"/>
    <mergeCell ref="H604:I604"/>
    <mergeCell ref="K604:L604"/>
    <mergeCell ref="N604:O604"/>
    <mergeCell ref="S604:V604"/>
    <mergeCell ref="B594:V594"/>
    <mergeCell ref="I597:K598"/>
    <mergeCell ref="B598:E598"/>
    <mergeCell ref="W588:W593"/>
    <mergeCell ref="E589:F589"/>
    <mergeCell ref="H589:I589"/>
    <mergeCell ref="K589:L589"/>
    <mergeCell ref="N589:O589"/>
    <mergeCell ref="S589:V589"/>
    <mergeCell ref="E590:F590"/>
    <mergeCell ref="H590:I590"/>
    <mergeCell ref="K590:L590"/>
    <mergeCell ref="N590:O590"/>
    <mergeCell ref="K588:L588"/>
    <mergeCell ref="M588:M593"/>
    <mergeCell ref="N588:O588"/>
    <mergeCell ref="P588:P593"/>
    <mergeCell ref="R588:R593"/>
    <mergeCell ref="S588:V588"/>
    <mergeCell ref="S590:V590"/>
    <mergeCell ref="K591:L591"/>
    <mergeCell ref="N591:O591"/>
    <mergeCell ref="S591:V591"/>
    <mergeCell ref="B588:B593"/>
    <mergeCell ref="D588:D593"/>
    <mergeCell ref="E588:F588"/>
    <mergeCell ref="G588:G593"/>
    <mergeCell ref="H588:I588"/>
    <mergeCell ref="J588:J593"/>
    <mergeCell ref="S576:V576"/>
    <mergeCell ref="K577:L577"/>
    <mergeCell ref="N577:O577"/>
    <mergeCell ref="S577:V577"/>
    <mergeCell ref="E591:F591"/>
    <mergeCell ref="H591:I591"/>
    <mergeCell ref="E592:F592"/>
    <mergeCell ref="H592:I592"/>
    <mergeCell ref="Q586:R586"/>
    <mergeCell ref="S586:W586"/>
    <mergeCell ref="E587:F587"/>
    <mergeCell ref="H587:I587"/>
    <mergeCell ref="K587:L587"/>
    <mergeCell ref="N587:O587"/>
    <mergeCell ref="S587:V587"/>
    <mergeCell ref="B579:V579"/>
    <mergeCell ref="I582:K583"/>
    <mergeCell ref="B583:E583"/>
    <mergeCell ref="C584:K584"/>
    <mergeCell ref="O584:S584"/>
    <mergeCell ref="B586:D586"/>
    <mergeCell ref="E586:G586"/>
    <mergeCell ref="H586:J586"/>
    <mergeCell ref="K586:M586"/>
    <mergeCell ref="N586:P586"/>
    <mergeCell ref="K592:L592"/>
    <mergeCell ref="N592:O592"/>
    <mergeCell ref="S592:V592"/>
    <mergeCell ref="S572:W572"/>
    <mergeCell ref="E573:F573"/>
    <mergeCell ref="H573:I573"/>
    <mergeCell ref="K573:L573"/>
    <mergeCell ref="N573:O573"/>
    <mergeCell ref="S573:V573"/>
    <mergeCell ref="B565:V565"/>
    <mergeCell ref="I568:K569"/>
    <mergeCell ref="B569:E569"/>
    <mergeCell ref="C570:K570"/>
    <mergeCell ref="O570:S570"/>
    <mergeCell ref="B572:D572"/>
    <mergeCell ref="E572:G572"/>
    <mergeCell ref="H572:J572"/>
    <mergeCell ref="K572:M572"/>
    <mergeCell ref="N572:P572"/>
    <mergeCell ref="W574:W578"/>
    <mergeCell ref="E575:F575"/>
    <mergeCell ref="H575:I575"/>
    <mergeCell ref="K575:L575"/>
    <mergeCell ref="N575:O575"/>
    <mergeCell ref="S575:V575"/>
    <mergeCell ref="E576:F576"/>
    <mergeCell ref="H576:I576"/>
    <mergeCell ref="K576:L576"/>
    <mergeCell ref="N576:O576"/>
    <mergeCell ref="K574:L574"/>
    <mergeCell ref="M574:M578"/>
    <mergeCell ref="N574:O574"/>
    <mergeCell ref="P574:P578"/>
    <mergeCell ref="R574:R578"/>
    <mergeCell ref="S574:V574"/>
    <mergeCell ref="E562:F562"/>
    <mergeCell ref="H562:I562"/>
    <mergeCell ref="K562:L562"/>
    <mergeCell ref="J560:J564"/>
    <mergeCell ref="K560:L560"/>
    <mergeCell ref="M560:M564"/>
    <mergeCell ref="N560:O560"/>
    <mergeCell ref="P560:P564"/>
    <mergeCell ref="R560:R564"/>
    <mergeCell ref="N562:O562"/>
    <mergeCell ref="B574:B578"/>
    <mergeCell ref="D574:D578"/>
    <mergeCell ref="E574:F574"/>
    <mergeCell ref="G574:G578"/>
    <mergeCell ref="H574:I574"/>
    <mergeCell ref="J574:J578"/>
    <mergeCell ref="E577:F577"/>
    <mergeCell ref="H577:I577"/>
    <mergeCell ref="Q572:R572"/>
    <mergeCell ref="E559:F559"/>
    <mergeCell ref="H559:I559"/>
    <mergeCell ref="K559:L559"/>
    <mergeCell ref="N559:O559"/>
    <mergeCell ref="S559:V559"/>
    <mergeCell ref="B560:B564"/>
    <mergeCell ref="D560:D564"/>
    <mergeCell ref="E560:F560"/>
    <mergeCell ref="G560:G564"/>
    <mergeCell ref="H560:I560"/>
    <mergeCell ref="C556:K556"/>
    <mergeCell ref="O556:S556"/>
    <mergeCell ref="B558:D558"/>
    <mergeCell ref="E558:G558"/>
    <mergeCell ref="H558:J558"/>
    <mergeCell ref="K558:M558"/>
    <mergeCell ref="N558:P558"/>
    <mergeCell ref="Q558:R558"/>
    <mergeCell ref="S558:W558"/>
    <mergeCell ref="S562:V562"/>
    <mergeCell ref="E563:F563"/>
    <mergeCell ref="H563:I563"/>
    <mergeCell ref="K563:L563"/>
    <mergeCell ref="N563:O563"/>
    <mergeCell ref="S563:V563"/>
    <mergeCell ref="S560:V560"/>
    <mergeCell ref="W560:W564"/>
    <mergeCell ref="E561:F561"/>
    <mergeCell ref="H561:I561"/>
    <mergeCell ref="K561:L561"/>
    <mergeCell ref="N561:O561"/>
    <mergeCell ref="S561:V561"/>
    <mergeCell ref="B551:V551"/>
    <mergeCell ref="I554:K555"/>
    <mergeCell ref="B555:E555"/>
    <mergeCell ref="W545:W550"/>
    <mergeCell ref="E546:F546"/>
    <mergeCell ref="H546:I546"/>
    <mergeCell ref="K546:L546"/>
    <mergeCell ref="N546:O546"/>
    <mergeCell ref="S546:V546"/>
    <mergeCell ref="E547:F547"/>
    <mergeCell ref="H547:I547"/>
    <mergeCell ref="K547:L547"/>
    <mergeCell ref="N547:O547"/>
    <mergeCell ref="K545:L545"/>
    <mergeCell ref="M545:M550"/>
    <mergeCell ref="N545:O545"/>
    <mergeCell ref="P545:P550"/>
    <mergeCell ref="R545:R550"/>
    <mergeCell ref="S545:V545"/>
    <mergeCell ref="S547:V547"/>
    <mergeCell ref="K548:L548"/>
    <mergeCell ref="N548:O548"/>
    <mergeCell ref="S548:V548"/>
    <mergeCell ref="B545:B550"/>
    <mergeCell ref="D545:D550"/>
    <mergeCell ref="E545:F545"/>
    <mergeCell ref="G545:G550"/>
    <mergeCell ref="H545:I545"/>
    <mergeCell ref="J545:J550"/>
    <mergeCell ref="E548:F548"/>
    <mergeCell ref="H548:I548"/>
    <mergeCell ref="E549:F549"/>
    <mergeCell ref="H549:I549"/>
    <mergeCell ref="S543:W543"/>
    <mergeCell ref="E544:F544"/>
    <mergeCell ref="H544:I544"/>
    <mergeCell ref="K544:L544"/>
    <mergeCell ref="N544:O544"/>
    <mergeCell ref="S544:V544"/>
    <mergeCell ref="I539:K540"/>
    <mergeCell ref="B540:E540"/>
    <mergeCell ref="C541:K541"/>
    <mergeCell ref="O541:S541"/>
    <mergeCell ref="B543:D543"/>
    <mergeCell ref="E543:G543"/>
    <mergeCell ref="H543:J543"/>
    <mergeCell ref="K543:M543"/>
    <mergeCell ref="N543:P543"/>
    <mergeCell ref="Q543:R543"/>
    <mergeCell ref="K549:L549"/>
    <mergeCell ref="N549:O549"/>
    <mergeCell ref="S549:V549"/>
    <mergeCell ref="B536:V536"/>
    <mergeCell ref="S532:V532"/>
    <mergeCell ref="E533:F533"/>
    <mergeCell ref="H533:I533"/>
    <mergeCell ref="K533:L533"/>
    <mergeCell ref="N533:O533"/>
    <mergeCell ref="S533:V533"/>
    <mergeCell ref="S530:V530"/>
    <mergeCell ref="W530:W535"/>
    <mergeCell ref="E531:F531"/>
    <mergeCell ref="H531:I531"/>
    <mergeCell ref="K531:L531"/>
    <mergeCell ref="N531:O531"/>
    <mergeCell ref="S531:V531"/>
    <mergeCell ref="E532:F532"/>
    <mergeCell ref="H532:I532"/>
    <mergeCell ref="K532:L532"/>
    <mergeCell ref="J530:J535"/>
    <mergeCell ref="K530:L530"/>
    <mergeCell ref="M530:M535"/>
    <mergeCell ref="N530:O530"/>
    <mergeCell ref="P530:P535"/>
    <mergeCell ref="R530:R535"/>
    <mergeCell ref="N532:O532"/>
    <mergeCell ref="E529:F529"/>
    <mergeCell ref="H529:I529"/>
    <mergeCell ref="K529:L529"/>
    <mergeCell ref="N529:O529"/>
    <mergeCell ref="S529:V529"/>
    <mergeCell ref="B530:B535"/>
    <mergeCell ref="D530:D535"/>
    <mergeCell ref="E530:F530"/>
    <mergeCell ref="G530:G535"/>
    <mergeCell ref="H530:I530"/>
    <mergeCell ref="C526:K526"/>
    <mergeCell ref="O526:S526"/>
    <mergeCell ref="B528:D528"/>
    <mergeCell ref="E528:G528"/>
    <mergeCell ref="H528:J528"/>
    <mergeCell ref="K528:M528"/>
    <mergeCell ref="N528:P528"/>
    <mergeCell ref="Q528:R528"/>
    <mergeCell ref="S528:W528"/>
    <mergeCell ref="E534:F534"/>
    <mergeCell ref="H534:I534"/>
    <mergeCell ref="K534:L534"/>
    <mergeCell ref="N534:O534"/>
    <mergeCell ref="S534:V534"/>
    <mergeCell ref="B521:V521"/>
    <mergeCell ref="I524:K525"/>
    <mergeCell ref="B525:E525"/>
    <mergeCell ref="W515:W520"/>
    <mergeCell ref="E516:F516"/>
    <mergeCell ref="H516:I516"/>
    <mergeCell ref="K516:L516"/>
    <mergeCell ref="N516:O516"/>
    <mergeCell ref="S516:V516"/>
    <mergeCell ref="E517:F517"/>
    <mergeCell ref="H517:I517"/>
    <mergeCell ref="K517:L517"/>
    <mergeCell ref="N517:O517"/>
    <mergeCell ref="K515:L515"/>
    <mergeCell ref="M515:M520"/>
    <mergeCell ref="N515:O515"/>
    <mergeCell ref="P515:P520"/>
    <mergeCell ref="R515:R520"/>
    <mergeCell ref="S515:V515"/>
    <mergeCell ref="S517:V517"/>
    <mergeCell ref="K518:L518"/>
    <mergeCell ref="N518:O518"/>
    <mergeCell ref="S518:V518"/>
    <mergeCell ref="B515:B520"/>
    <mergeCell ref="D515:D520"/>
    <mergeCell ref="E515:F515"/>
    <mergeCell ref="G515:G520"/>
    <mergeCell ref="H515:I515"/>
    <mergeCell ref="J515:J520"/>
    <mergeCell ref="E518:F518"/>
    <mergeCell ref="H518:I518"/>
    <mergeCell ref="E519:F519"/>
    <mergeCell ref="H519:I519"/>
    <mergeCell ref="S513:W513"/>
    <mergeCell ref="E514:F514"/>
    <mergeCell ref="H514:I514"/>
    <mergeCell ref="K514:L514"/>
    <mergeCell ref="N514:O514"/>
    <mergeCell ref="S514:V514"/>
    <mergeCell ref="I509:K510"/>
    <mergeCell ref="B510:E510"/>
    <mergeCell ref="C511:K511"/>
    <mergeCell ref="O511:S511"/>
    <mergeCell ref="B513:D513"/>
    <mergeCell ref="E513:G513"/>
    <mergeCell ref="H513:J513"/>
    <mergeCell ref="K513:M513"/>
    <mergeCell ref="N513:P513"/>
    <mergeCell ref="Q513:R513"/>
    <mergeCell ref="K519:L519"/>
    <mergeCell ref="N519:O519"/>
    <mergeCell ref="S519:V519"/>
    <mergeCell ref="B506:V506"/>
    <mergeCell ref="K502:L502"/>
    <mergeCell ref="N502:O502"/>
    <mergeCell ref="S502:V502"/>
    <mergeCell ref="E503:F503"/>
    <mergeCell ref="H503:I503"/>
    <mergeCell ref="K503:L503"/>
    <mergeCell ref="N503:O503"/>
    <mergeCell ref="S503:V503"/>
    <mergeCell ref="W498:W505"/>
    <mergeCell ref="E499:F499"/>
    <mergeCell ref="H499:I499"/>
    <mergeCell ref="K499:L499"/>
    <mergeCell ref="N499:O499"/>
    <mergeCell ref="S499:V499"/>
    <mergeCell ref="E500:F500"/>
    <mergeCell ref="H500:I500"/>
    <mergeCell ref="K500:L500"/>
    <mergeCell ref="N500:O500"/>
    <mergeCell ref="K498:L498"/>
    <mergeCell ref="M498:M505"/>
    <mergeCell ref="N498:O498"/>
    <mergeCell ref="P498:P505"/>
    <mergeCell ref="R498:R505"/>
    <mergeCell ref="S498:V498"/>
    <mergeCell ref="S500:V500"/>
    <mergeCell ref="K501:L501"/>
    <mergeCell ref="N501:O501"/>
    <mergeCell ref="S501:V501"/>
    <mergeCell ref="B498:B505"/>
    <mergeCell ref="D498:D505"/>
    <mergeCell ref="E498:F498"/>
    <mergeCell ref="G498:G505"/>
    <mergeCell ref="H498:I498"/>
    <mergeCell ref="J498:J505"/>
    <mergeCell ref="E501:F501"/>
    <mergeCell ref="H501:I501"/>
    <mergeCell ref="E502:F502"/>
    <mergeCell ref="H502:I502"/>
    <mergeCell ref="Q496:R496"/>
    <mergeCell ref="S496:W496"/>
    <mergeCell ref="E497:F497"/>
    <mergeCell ref="H497:I497"/>
    <mergeCell ref="K497:L497"/>
    <mergeCell ref="N497:O497"/>
    <mergeCell ref="S497:V497"/>
    <mergeCell ref="E504:F504"/>
    <mergeCell ref="H504:I504"/>
    <mergeCell ref="K504:L504"/>
    <mergeCell ref="N504:O504"/>
    <mergeCell ref="S504:V504"/>
    <mergeCell ref="B489:V489"/>
    <mergeCell ref="I492:K493"/>
    <mergeCell ref="B493:E493"/>
    <mergeCell ref="C494:K494"/>
    <mergeCell ref="O494:S494"/>
    <mergeCell ref="B496:D496"/>
    <mergeCell ref="E496:G496"/>
    <mergeCell ref="H496:J496"/>
    <mergeCell ref="K496:M496"/>
    <mergeCell ref="N496:P496"/>
    <mergeCell ref="K486:L486"/>
    <mergeCell ref="N486:O486"/>
    <mergeCell ref="S486:V486"/>
    <mergeCell ref="E487:F487"/>
    <mergeCell ref="H487:I487"/>
    <mergeCell ref="K487:L487"/>
    <mergeCell ref="N487:O487"/>
    <mergeCell ref="S487:V487"/>
    <mergeCell ref="B482:B488"/>
    <mergeCell ref="D482:D488"/>
    <mergeCell ref="W482:W488"/>
    <mergeCell ref="E483:F483"/>
    <mergeCell ref="H483:I483"/>
    <mergeCell ref="K483:L483"/>
    <mergeCell ref="N483:O483"/>
    <mergeCell ref="S483:V483"/>
    <mergeCell ref="E484:F484"/>
    <mergeCell ref="H484:I484"/>
    <mergeCell ref="K484:L484"/>
    <mergeCell ref="N484:O484"/>
    <mergeCell ref="K482:L482"/>
    <mergeCell ref="M482:M488"/>
    <mergeCell ref="N482:O482"/>
    <mergeCell ref="P482:P488"/>
    <mergeCell ref="R482:R488"/>
    <mergeCell ref="S482:V482"/>
    <mergeCell ref="S484:V484"/>
    <mergeCell ref="K485:L485"/>
    <mergeCell ref="N485:O485"/>
    <mergeCell ref="S485:V485"/>
    <mergeCell ref="E482:F482"/>
    <mergeCell ref="G482:G488"/>
    <mergeCell ref="H482:I482"/>
    <mergeCell ref="J482:J488"/>
    <mergeCell ref="E485:F485"/>
    <mergeCell ref="H485:I485"/>
    <mergeCell ref="E486:F486"/>
    <mergeCell ref="H486:I486"/>
    <mergeCell ref="S466:V466"/>
    <mergeCell ref="S468:V468"/>
    <mergeCell ref="K469:L469"/>
    <mergeCell ref="N469:O469"/>
    <mergeCell ref="S469:V469"/>
    <mergeCell ref="Q480:R480"/>
    <mergeCell ref="S480:W480"/>
    <mergeCell ref="E481:F481"/>
    <mergeCell ref="H481:I481"/>
    <mergeCell ref="K481:L481"/>
    <mergeCell ref="N481:O481"/>
    <mergeCell ref="S481:V481"/>
    <mergeCell ref="B473:V473"/>
    <mergeCell ref="I476:K477"/>
    <mergeCell ref="B477:E477"/>
    <mergeCell ref="C478:K478"/>
    <mergeCell ref="O478:S478"/>
    <mergeCell ref="B480:D480"/>
    <mergeCell ref="E480:G480"/>
    <mergeCell ref="H480:J480"/>
    <mergeCell ref="K480:M480"/>
    <mergeCell ref="N480:P480"/>
    <mergeCell ref="B466:B472"/>
    <mergeCell ref="D466:D472"/>
    <mergeCell ref="E466:F466"/>
    <mergeCell ref="G466:G472"/>
    <mergeCell ref="H466:I466"/>
    <mergeCell ref="J466:J472"/>
    <mergeCell ref="E469:F469"/>
    <mergeCell ref="H469:I469"/>
    <mergeCell ref="E470:F470"/>
    <mergeCell ref="H470:I470"/>
    <mergeCell ref="Q464:R464"/>
    <mergeCell ref="S464:W464"/>
    <mergeCell ref="E465:F465"/>
    <mergeCell ref="H465:I465"/>
    <mergeCell ref="K465:L465"/>
    <mergeCell ref="N465:O465"/>
    <mergeCell ref="S465:V465"/>
    <mergeCell ref="K470:L470"/>
    <mergeCell ref="N470:O470"/>
    <mergeCell ref="S470:V470"/>
    <mergeCell ref="E471:F471"/>
    <mergeCell ref="H471:I471"/>
    <mergeCell ref="K471:L471"/>
    <mergeCell ref="N471:O471"/>
    <mergeCell ref="S471:V471"/>
    <mergeCell ref="W466:W472"/>
    <mergeCell ref="E467:F467"/>
    <mergeCell ref="H467:I467"/>
    <mergeCell ref="K467:L467"/>
    <mergeCell ref="N467:O467"/>
    <mergeCell ref="S467:V467"/>
    <mergeCell ref="E468:F468"/>
    <mergeCell ref="H468:I468"/>
    <mergeCell ref="K468:L468"/>
    <mergeCell ref="N468:O468"/>
    <mergeCell ref="K466:L466"/>
    <mergeCell ref="M466:M472"/>
    <mergeCell ref="N466:O466"/>
    <mergeCell ref="P466:P472"/>
    <mergeCell ref="R466:R472"/>
    <mergeCell ref="J450:J456"/>
    <mergeCell ref="E453:F453"/>
    <mergeCell ref="H453:I453"/>
    <mergeCell ref="E454:F454"/>
    <mergeCell ref="H454:I454"/>
    <mergeCell ref="B457:V457"/>
    <mergeCell ref="I460:K461"/>
    <mergeCell ref="B461:E461"/>
    <mergeCell ref="C462:K462"/>
    <mergeCell ref="O462:S462"/>
    <mergeCell ref="B464:D464"/>
    <mergeCell ref="E464:G464"/>
    <mergeCell ref="H464:J464"/>
    <mergeCell ref="K464:M464"/>
    <mergeCell ref="N464:P464"/>
    <mergeCell ref="K454:L454"/>
    <mergeCell ref="N454:O454"/>
    <mergeCell ref="S454:V454"/>
    <mergeCell ref="E455:F455"/>
    <mergeCell ref="H455:I455"/>
    <mergeCell ref="K455:L455"/>
    <mergeCell ref="N455:O455"/>
    <mergeCell ref="S455:V455"/>
    <mergeCell ref="B450:B456"/>
    <mergeCell ref="D450:D456"/>
    <mergeCell ref="W434:W440"/>
    <mergeCell ref="E435:F435"/>
    <mergeCell ref="H435:I435"/>
    <mergeCell ref="K435:L435"/>
    <mergeCell ref="N435:O435"/>
    <mergeCell ref="S435:V435"/>
    <mergeCell ref="E436:F436"/>
    <mergeCell ref="H436:I436"/>
    <mergeCell ref="K436:L436"/>
    <mergeCell ref="W450:W456"/>
    <mergeCell ref="E451:F451"/>
    <mergeCell ref="H451:I451"/>
    <mergeCell ref="K451:L451"/>
    <mergeCell ref="N451:O451"/>
    <mergeCell ref="S451:V451"/>
    <mergeCell ref="E452:F452"/>
    <mergeCell ref="H452:I452"/>
    <mergeCell ref="K452:L452"/>
    <mergeCell ref="N452:O452"/>
    <mergeCell ref="K450:L450"/>
    <mergeCell ref="M450:M456"/>
    <mergeCell ref="N450:O450"/>
    <mergeCell ref="P450:P456"/>
    <mergeCell ref="R450:R456"/>
    <mergeCell ref="S450:V450"/>
    <mergeCell ref="S452:V452"/>
    <mergeCell ref="K453:L453"/>
    <mergeCell ref="N453:O453"/>
    <mergeCell ref="S453:V453"/>
    <mergeCell ref="E450:F450"/>
    <mergeCell ref="G450:G456"/>
    <mergeCell ref="H450:I450"/>
    <mergeCell ref="Q448:R448"/>
    <mergeCell ref="S448:W448"/>
    <mergeCell ref="E449:F449"/>
    <mergeCell ref="H449:I449"/>
    <mergeCell ref="K449:L449"/>
    <mergeCell ref="N449:O449"/>
    <mergeCell ref="S449:V449"/>
    <mergeCell ref="B441:V441"/>
    <mergeCell ref="I444:K445"/>
    <mergeCell ref="B445:E445"/>
    <mergeCell ref="C446:K446"/>
    <mergeCell ref="O446:S446"/>
    <mergeCell ref="B448:D448"/>
    <mergeCell ref="E448:G448"/>
    <mergeCell ref="H448:J448"/>
    <mergeCell ref="K448:M448"/>
    <mergeCell ref="N448:P448"/>
    <mergeCell ref="J434:J440"/>
    <mergeCell ref="K434:L434"/>
    <mergeCell ref="M434:M440"/>
    <mergeCell ref="N434:O434"/>
    <mergeCell ref="P434:P440"/>
    <mergeCell ref="R434:R440"/>
    <mergeCell ref="N436:O436"/>
    <mergeCell ref="E433:F433"/>
    <mergeCell ref="H433:I433"/>
    <mergeCell ref="K433:L433"/>
    <mergeCell ref="N433:O433"/>
    <mergeCell ref="S433:V433"/>
    <mergeCell ref="E438:F438"/>
    <mergeCell ref="H438:I438"/>
    <mergeCell ref="K438:L438"/>
    <mergeCell ref="N438:O438"/>
    <mergeCell ref="S438:V438"/>
    <mergeCell ref="E439:F439"/>
    <mergeCell ref="H439:I439"/>
    <mergeCell ref="K439:L439"/>
    <mergeCell ref="N439:O439"/>
    <mergeCell ref="S439:V439"/>
    <mergeCell ref="S436:V436"/>
    <mergeCell ref="E437:F437"/>
    <mergeCell ref="H437:I437"/>
    <mergeCell ref="K437:L437"/>
    <mergeCell ref="N437:O437"/>
    <mergeCell ref="S437:V437"/>
    <mergeCell ref="S434:V434"/>
    <mergeCell ref="B434:B440"/>
    <mergeCell ref="D434:D440"/>
    <mergeCell ref="E434:F434"/>
    <mergeCell ref="G434:G440"/>
    <mergeCell ref="H434:I434"/>
    <mergeCell ref="C430:K430"/>
    <mergeCell ref="O430:S430"/>
    <mergeCell ref="B432:D432"/>
    <mergeCell ref="E432:G432"/>
    <mergeCell ref="H432:J432"/>
    <mergeCell ref="K432:M432"/>
    <mergeCell ref="N432:P432"/>
    <mergeCell ref="Q432:R432"/>
    <mergeCell ref="S432:W432"/>
    <mergeCell ref="K423:L423"/>
    <mergeCell ref="N423:O423"/>
    <mergeCell ref="S423:V423"/>
    <mergeCell ref="B425:V425"/>
    <mergeCell ref="I428:K429"/>
    <mergeCell ref="B429:E429"/>
    <mergeCell ref="W419:W424"/>
    <mergeCell ref="E420:F420"/>
    <mergeCell ref="H420:I420"/>
    <mergeCell ref="K420:L420"/>
    <mergeCell ref="N420:O420"/>
    <mergeCell ref="S420:V420"/>
    <mergeCell ref="E421:F421"/>
    <mergeCell ref="H421:I421"/>
    <mergeCell ref="K421:L421"/>
    <mergeCell ref="N421:O421"/>
    <mergeCell ref="K419:L419"/>
    <mergeCell ref="M419:M424"/>
    <mergeCell ref="N419:O419"/>
    <mergeCell ref="P419:P424"/>
    <mergeCell ref="R419:R424"/>
    <mergeCell ref="S419:V419"/>
    <mergeCell ref="S421:V421"/>
    <mergeCell ref="K422:L422"/>
    <mergeCell ref="N422:O422"/>
    <mergeCell ref="S422:V422"/>
    <mergeCell ref="B419:B424"/>
    <mergeCell ref="D419:D424"/>
    <mergeCell ref="E419:F419"/>
    <mergeCell ref="G419:G424"/>
    <mergeCell ref="H419:I419"/>
    <mergeCell ref="J419:J424"/>
    <mergeCell ref="E422:F422"/>
    <mergeCell ref="H422:I422"/>
    <mergeCell ref="E423:F423"/>
    <mergeCell ref="H423:I423"/>
    <mergeCell ref="Q417:R417"/>
    <mergeCell ref="S417:W417"/>
    <mergeCell ref="E418:F418"/>
    <mergeCell ref="H418:I418"/>
    <mergeCell ref="K418:L418"/>
    <mergeCell ref="N418:O418"/>
    <mergeCell ref="S418:V418"/>
    <mergeCell ref="B410:V410"/>
    <mergeCell ref="I413:K414"/>
    <mergeCell ref="B414:E414"/>
    <mergeCell ref="C415:K415"/>
    <mergeCell ref="O415:S415"/>
    <mergeCell ref="B417:D417"/>
    <mergeCell ref="E417:G417"/>
    <mergeCell ref="H417:J417"/>
    <mergeCell ref="K417:M417"/>
    <mergeCell ref="N417:P417"/>
    <mergeCell ref="N408:O408"/>
    <mergeCell ref="S408:V408"/>
    <mergeCell ref="W403:W409"/>
    <mergeCell ref="E404:F404"/>
    <mergeCell ref="H404:I404"/>
    <mergeCell ref="K404:L404"/>
    <mergeCell ref="N404:O404"/>
    <mergeCell ref="S404:V404"/>
    <mergeCell ref="E405:F405"/>
    <mergeCell ref="H405:I405"/>
    <mergeCell ref="K405:L405"/>
    <mergeCell ref="N405:O405"/>
    <mergeCell ref="K403:L403"/>
    <mergeCell ref="M403:M409"/>
    <mergeCell ref="N403:O403"/>
    <mergeCell ref="P403:P409"/>
    <mergeCell ref="R403:R409"/>
    <mergeCell ref="S403:V403"/>
    <mergeCell ref="S405:V405"/>
    <mergeCell ref="K406:L406"/>
    <mergeCell ref="N406:O406"/>
    <mergeCell ref="S406:V406"/>
    <mergeCell ref="B403:B409"/>
    <mergeCell ref="D403:D409"/>
    <mergeCell ref="E403:F403"/>
    <mergeCell ref="G403:G409"/>
    <mergeCell ref="H403:I403"/>
    <mergeCell ref="J403:J409"/>
    <mergeCell ref="E406:F406"/>
    <mergeCell ref="H406:I406"/>
    <mergeCell ref="E407:F407"/>
    <mergeCell ref="H407:I407"/>
    <mergeCell ref="S401:W401"/>
    <mergeCell ref="E402:F402"/>
    <mergeCell ref="H402:I402"/>
    <mergeCell ref="K402:L402"/>
    <mergeCell ref="N402:O402"/>
    <mergeCell ref="S402:V402"/>
    <mergeCell ref="I397:K398"/>
    <mergeCell ref="B398:E398"/>
    <mergeCell ref="C399:K399"/>
    <mergeCell ref="O399:S399"/>
    <mergeCell ref="B401:D401"/>
    <mergeCell ref="E401:G401"/>
    <mergeCell ref="H401:J401"/>
    <mergeCell ref="K401:M401"/>
    <mergeCell ref="N401:P401"/>
    <mergeCell ref="Q401:R401"/>
    <mergeCell ref="K407:L407"/>
    <mergeCell ref="N407:O407"/>
    <mergeCell ref="S407:V407"/>
    <mergeCell ref="E408:F408"/>
    <mergeCell ref="H408:I408"/>
    <mergeCell ref="K408:L408"/>
    <mergeCell ref="B394:V394"/>
    <mergeCell ref="S390:V390"/>
    <mergeCell ref="E391:F391"/>
    <mergeCell ref="H391:I391"/>
    <mergeCell ref="K391:L391"/>
    <mergeCell ref="N391:O391"/>
    <mergeCell ref="S391:V391"/>
    <mergeCell ref="S388:V388"/>
    <mergeCell ref="W388:W393"/>
    <mergeCell ref="E389:F389"/>
    <mergeCell ref="H389:I389"/>
    <mergeCell ref="K389:L389"/>
    <mergeCell ref="N389:O389"/>
    <mergeCell ref="S389:V389"/>
    <mergeCell ref="E390:F390"/>
    <mergeCell ref="H390:I390"/>
    <mergeCell ref="K390:L390"/>
    <mergeCell ref="J388:J393"/>
    <mergeCell ref="K388:L388"/>
    <mergeCell ref="M388:M393"/>
    <mergeCell ref="N388:O388"/>
    <mergeCell ref="P388:P393"/>
    <mergeCell ref="R388:R393"/>
    <mergeCell ref="N390:O390"/>
    <mergeCell ref="E387:F387"/>
    <mergeCell ref="H387:I387"/>
    <mergeCell ref="K387:L387"/>
    <mergeCell ref="N387:O387"/>
    <mergeCell ref="S387:V387"/>
    <mergeCell ref="B388:B393"/>
    <mergeCell ref="D388:D393"/>
    <mergeCell ref="E388:F388"/>
    <mergeCell ref="G388:G393"/>
    <mergeCell ref="H388:I388"/>
    <mergeCell ref="C384:K384"/>
    <mergeCell ref="O384:S384"/>
    <mergeCell ref="B386:D386"/>
    <mergeCell ref="E386:G386"/>
    <mergeCell ref="H386:J386"/>
    <mergeCell ref="K386:M386"/>
    <mergeCell ref="N386:P386"/>
    <mergeCell ref="Q386:R386"/>
    <mergeCell ref="S386:W386"/>
    <mergeCell ref="E392:F392"/>
    <mergeCell ref="H392:I392"/>
    <mergeCell ref="K392:L392"/>
    <mergeCell ref="N392:O392"/>
    <mergeCell ref="S392:V392"/>
    <mergeCell ref="B379:V379"/>
    <mergeCell ref="I382:K383"/>
    <mergeCell ref="B383:E383"/>
    <mergeCell ref="W373:W378"/>
    <mergeCell ref="E374:F374"/>
    <mergeCell ref="H374:I374"/>
    <mergeCell ref="K374:L374"/>
    <mergeCell ref="N374:O374"/>
    <mergeCell ref="S374:V374"/>
    <mergeCell ref="E375:F375"/>
    <mergeCell ref="H375:I375"/>
    <mergeCell ref="K375:L375"/>
    <mergeCell ref="N375:O375"/>
    <mergeCell ref="K373:L373"/>
    <mergeCell ref="M373:M378"/>
    <mergeCell ref="N373:O373"/>
    <mergeCell ref="P373:P378"/>
    <mergeCell ref="R373:R378"/>
    <mergeCell ref="S373:V373"/>
    <mergeCell ref="S375:V375"/>
    <mergeCell ref="K376:L376"/>
    <mergeCell ref="N376:O376"/>
    <mergeCell ref="S376:V376"/>
    <mergeCell ref="B373:B378"/>
    <mergeCell ref="D373:D378"/>
    <mergeCell ref="E373:F373"/>
    <mergeCell ref="G373:G378"/>
    <mergeCell ref="H373:I373"/>
    <mergeCell ref="J373:J378"/>
    <mergeCell ref="E376:F376"/>
    <mergeCell ref="H376:I376"/>
    <mergeCell ref="E377:F377"/>
    <mergeCell ref="H377:I377"/>
    <mergeCell ref="S371:W371"/>
    <mergeCell ref="E372:F372"/>
    <mergeCell ref="H372:I372"/>
    <mergeCell ref="K372:L372"/>
    <mergeCell ref="N372:O372"/>
    <mergeCell ref="S372:V372"/>
    <mergeCell ref="I367:K368"/>
    <mergeCell ref="B368:E368"/>
    <mergeCell ref="C369:K369"/>
    <mergeCell ref="O369:S369"/>
    <mergeCell ref="B371:D371"/>
    <mergeCell ref="E371:G371"/>
    <mergeCell ref="H371:J371"/>
    <mergeCell ref="K371:M371"/>
    <mergeCell ref="N371:P371"/>
    <mergeCell ref="Q371:R371"/>
    <mergeCell ref="K377:L377"/>
    <mergeCell ref="N377:O377"/>
    <mergeCell ref="S377:V377"/>
    <mergeCell ref="K356:L356"/>
    <mergeCell ref="M356:M363"/>
    <mergeCell ref="N356:O356"/>
    <mergeCell ref="P356:P363"/>
    <mergeCell ref="R356:R363"/>
    <mergeCell ref="N358:O358"/>
    <mergeCell ref="E362:F362"/>
    <mergeCell ref="H362:I362"/>
    <mergeCell ref="K362:L362"/>
    <mergeCell ref="N362:O362"/>
    <mergeCell ref="S362:V362"/>
    <mergeCell ref="B364:V364"/>
    <mergeCell ref="E360:F360"/>
    <mergeCell ref="H360:I360"/>
    <mergeCell ref="K360:L360"/>
    <mergeCell ref="N360:O360"/>
    <mergeCell ref="S360:V360"/>
    <mergeCell ref="E361:F361"/>
    <mergeCell ref="H361:I361"/>
    <mergeCell ref="K361:L361"/>
    <mergeCell ref="N361:O361"/>
    <mergeCell ref="S361:V361"/>
    <mergeCell ref="S358:V358"/>
    <mergeCell ref="E359:F359"/>
    <mergeCell ref="H359:I359"/>
    <mergeCell ref="K359:L359"/>
    <mergeCell ref="N359:O359"/>
    <mergeCell ref="S359:V359"/>
    <mergeCell ref="H341:I341"/>
    <mergeCell ref="J341:J346"/>
    <mergeCell ref="E355:F355"/>
    <mergeCell ref="H355:I355"/>
    <mergeCell ref="K355:L355"/>
    <mergeCell ref="N355:O355"/>
    <mergeCell ref="S355:V355"/>
    <mergeCell ref="B356:B363"/>
    <mergeCell ref="D356:D363"/>
    <mergeCell ref="E356:F356"/>
    <mergeCell ref="G356:G363"/>
    <mergeCell ref="H356:I356"/>
    <mergeCell ref="C352:K352"/>
    <mergeCell ref="O352:S352"/>
    <mergeCell ref="B354:D354"/>
    <mergeCell ref="E354:G354"/>
    <mergeCell ref="H354:J354"/>
    <mergeCell ref="K354:M354"/>
    <mergeCell ref="N354:P354"/>
    <mergeCell ref="Q354:R354"/>
    <mergeCell ref="S354:W354"/>
    <mergeCell ref="S356:V356"/>
    <mergeCell ref="W356:W363"/>
    <mergeCell ref="E357:F357"/>
    <mergeCell ref="H357:I357"/>
    <mergeCell ref="K357:L357"/>
    <mergeCell ref="N357:O357"/>
    <mergeCell ref="S357:V357"/>
    <mergeCell ref="E358:F358"/>
    <mergeCell ref="H358:I358"/>
    <mergeCell ref="K358:L358"/>
    <mergeCell ref="J356:J363"/>
    <mergeCell ref="K339:M339"/>
    <mergeCell ref="N339:P339"/>
    <mergeCell ref="K345:L345"/>
    <mergeCell ref="N345:O345"/>
    <mergeCell ref="S345:V345"/>
    <mergeCell ref="B347:V347"/>
    <mergeCell ref="I350:K351"/>
    <mergeCell ref="B351:E351"/>
    <mergeCell ref="W341:W346"/>
    <mergeCell ref="E342:F342"/>
    <mergeCell ref="H342:I342"/>
    <mergeCell ref="K342:L342"/>
    <mergeCell ref="N342:O342"/>
    <mergeCell ref="S342:V342"/>
    <mergeCell ref="E343:F343"/>
    <mergeCell ref="H343:I343"/>
    <mergeCell ref="K343:L343"/>
    <mergeCell ref="N343:O343"/>
    <mergeCell ref="K341:L341"/>
    <mergeCell ref="M341:M346"/>
    <mergeCell ref="N341:O341"/>
    <mergeCell ref="P341:P346"/>
    <mergeCell ref="R341:R346"/>
    <mergeCell ref="S341:V341"/>
    <mergeCell ref="S343:V343"/>
    <mergeCell ref="K344:L344"/>
    <mergeCell ref="N344:O344"/>
    <mergeCell ref="S344:V344"/>
    <mergeCell ref="B341:B346"/>
    <mergeCell ref="D341:D346"/>
    <mergeCell ref="E341:F341"/>
    <mergeCell ref="G341:G346"/>
    <mergeCell ref="H327:I327"/>
    <mergeCell ref="K327:L327"/>
    <mergeCell ref="N327:O327"/>
    <mergeCell ref="K325:L325"/>
    <mergeCell ref="M325:M331"/>
    <mergeCell ref="N325:O325"/>
    <mergeCell ref="P325:P331"/>
    <mergeCell ref="R325:R331"/>
    <mergeCell ref="S325:V325"/>
    <mergeCell ref="S327:V327"/>
    <mergeCell ref="K328:L328"/>
    <mergeCell ref="N328:O328"/>
    <mergeCell ref="S328:V328"/>
    <mergeCell ref="E344:F344"/>
    <mergeCell ref="H344:I344"/>
    <mergeCell ref="E345:F345"/>
    <mergeCell ref="H345:I345"/>
    <mergeCell ref="Q339:R339"/>
    <mergeCell ref="S339:W339"/>
    <mergeCell ref="E340:F340"/>
    <mergeCell ref="H340:I340"/>
    <mergeCell ref="K340:L340"/>
    <mergeCell ref="N340:O340"/>
    <mergeCell ref="S340:V340"/>
    <mergeCell ref="B332:V332"/>
    <mergeCell ref="I335:K336"/>
    <mergeCell ref="B336:E336"/>
    <mergeCell ref="C337:K337"/>
    <mergeCell ref="O337:S337"/>
    <mergeCell ref="B339:D339"/>
    <mergeCell ref="E339:G339"/>
    <mergeCell ref="H339:J339"/>
    <mergeCell ref="B325:B331"/>
    <mergeCell ref="D325:D331"/>
    <mergeCell ref="E325:F325"/>
    <mergeCell ref="G325:G331"/>
    <mergeCell ref="H325:I325"/>
    <mergeCell ref="J325:J331"/>
    <mergeCell ref="E328:F328"/>
    <mergeCell ref="H328:I328"/>
    <mergeCell ref="E329:F329"/>
    <mergeCell ref="H329:I329"/>
    <mergeCell ref="Q323:R323"/>
    <mergeCell ref="S323:W323"/>
    <mergeCell ref="E324:F324"/>
    <mergeCell ref="H324:I324"/>
    <mergeCell ref="K324:L324"/>
    <mergeCell ref="N324:O324"/>
    <mergeCell ref="S324:V324"/>
    <mergeCell ref="K329:L329"/>
    <mergeCell ref="N329:O329"/>
    <mergeCell ref="S329:V329"/>
    <mergeCell ref="E330:F330"/>
    <mergeCell ref="H330:I330"/>
    <mergeCell ref="K330:L330"/>
    <mergeCell ref="N330:O330"/>
    <mergeCell ref="S330:V330"/>
    <mergeCell ref="W325:W331"/>
    <mergeCell ref="E326:F326"/>
    <mergeCell ref="H326:I326"/>
    <mergeCell ref="K326:L326"/>
    <mergeCell ref="N326:O326"/>
    <mergeCell ref="S326:V326"/>
    <mergeCell ref="E327:F327"/>
    <mergeCell ref="B316:V316"/>
    <mergeCell ref="I319:K320"/>
    <mergeCell ref="B320:E320"/>
    <mergeCell ref="C321:K321"/>
    <mergeCell ref="O321:S321"/>
    <mergeCell ref="B323:D323"/>
    <mergeCell ref="E323:G323"/>
    <mergeCell ref="H323:J323"/>
    <mergeCell ref="K323:M323"/>
    <mergeCell ref="N323:P323"/>
    <mergeCell ref="E313:F313"/>
    <mergeCell ref="H313:I313"/>
    <mergeCell ref="K313:L313"/>
    <mergeCell ref="N313:O313"/>
    <mergeCell ref="S313:V313"/>
    <mergeCell ref="E314:F314"/>
    <mergeCell ref="H314:I314"/>
    <mergeCell ref="K314:L314"/>
    <mergeCell ref="N314:O314"/>
    <mergeCell ref="S314:V314"/>
    <mergeCell ref="B307:B315"/>
    <mergeCell ref="D307:D315"/>
    <mergeCell ref="E310:F310"/>
    <mergeCell ref="H310:I310"/>
    <mergeCell ref="E311:F311"/>
    <mergeCell ref="H311:I311"/>
    <mergeCell ref="K311:L311"/>
    <mergeCell ref="N311:O311"/>
    <mergeCell ref="S311:V311"/>
    <mergeCell ref="E312:F312"/>
    <mergeCell ref="H312:I312"/>
    <mergeCell ref="K312:L312"/>
    <mergeCell ref="N312:O312"/>
    <mergeCell ref="S312:V312"/>
    <mergeCell ref="W307:W315"/>
    <mergeCell ref="E308:F308"/>
    <mergeCell ref="H308:I308"/>
    <mergeCell ref="K308:L308"/>
    <mergeCell ref="N308:O308"/>
    <mergeCell ref="S308:V308"/>
    <mergeCell ref="E309:F309"/>
    <mergeCell ref="H309:I309"/>
    <mergeCell ref="K309:L309"/>
    <mergeCell ref="N309:O309"/>
    <mergeCell ref="K307:L307"/>
    <mergeCell ref="M307:M315"/>
    <mergeCell ref="N307:O307"/>
    <mergeCell ref="P307:P315"/>
    <mergeCell ref="R307:R315"/>
    <mergeCell ref="S307:V307"/>
    <mergeCell ref="S309:V309"/>
    <mergeCell ref="K310:L310"/>
    <mergeCell ref="N310:O310"/>
    <mergeCell ref="S310:V310"/>
    <mergeCell ref="E307:F307"/>
    <mergeCell ref="G307:G315"/>
    <mergeCell ref="H307:I307"/>
    <mergeCell ref="J307:J315"/>
    <mergeCell ref="S305:W305"/>
    <mergeCell ref="E306:F306"/>
    <mergeCell ref="H306:I306"/>
    <mergeCell ref="K306:L306"/>
    <mergeCell ref="N306:O306"/>
    <mergeCell ref="S306:V306"/>
    <mergeCell ref="I301:K302"/>
    <mergeCell ref="B302:E302"/>
    <mergeCell ref="C303:K303"/>
    <mergeCell ref="O303:S303"/>
    <mergeCell ref="B305:D305"/>
    <mergeCell ref="E305:G305"/>
    <mergeCell ref="H305:J305"/>
    <mergeCell ref="K305:M305"/>
    <mergeCell ref="N305:P305"/>
    <mergeCell ref="Q305:R305"/>
    <mergeCell ref="E296:F296"/>
    <mergeCell ref="H296:I296"/>
    <mergeCell ref="K296:L296"/>
    <mergeCell ref="N296:O296"/>
    <mergeCell ref="S296:V296"/>
    <mergeCell ref="B298:V298"/>
    <mergeCell ref="B290:B297"/>
    <mergeCell ref="D290:D297"/>
    <mergeCell ref="E293:F293"/>
    <mergeCell ref="H293:I293"/>
    <mergeCell ref="E294:F294"/>
    <mergeCell ref="H294:I294"/>
    <mergeCell ref="E295:F295"/>
    <mergeCell ref="H295:I295"/>
    <mergeCell ref="K295:L295"/>
    <mergeCell ref="N295:O295"/>
    <mergeCell ref="S295:V295"/>
    <mergeCell ref="W290:W297"/>
    <mergeCell ref="E291:F291"/>
    <mergeCell ref="H291:I291"/>
    <mergeCell ref="K291:L291"/>
    <mergeCell ref="N291:O291"/>
    <mergeCell ref="S291:V291"/>
    <mergeCell ref="E292:F292"/>
    <mergeCell ref="H292:I292"/>
    <mergeCell ref="K292:L292"/>
    <mergeCell ref="N292:O292"/>
    <mergeCell ref="K290:L290"/>
    <mergeCell ref="M290:M297"/>
    <mergeCell ref="N290:O290"/>
    <mergeCell ref="P290:P297"/>
    <mergeCell ref="R290:R297"/>
    <mergeCell ref="S290:V290"/>
    <mergeCell ref="S292:V292"/>
    <mergeCell ref="K293:L293"/>
    <mergeCell ref="N293:O293"/>
    <mergeCell ref="S293:V293"/>
    <mergeCell ref="E290:F290"/>
    <mergeCell ref="G290:G297"/>
    <mergeCell ref="H290:I290"/>
    <mergeCell ref="J290:J297"/>
    <mergeCell ref="E289:F289"/>
    <mergeCell ref="H289:I289"/>
    <mergeCell ref="K289:L289"/>
    <mergeCell ref="N289:O289"/>
    <mergeCell ref="S289:V289"/>
    <mergeCell ref="B281:V281"/>
    <mergeCell ref="I284:K285"/>
    <mergeCell ref="B285:E285"/>
    <mergeCell ref="C286:K286"/>
    <mergeCell ref="O286:S286"/>
    <mergeCell ref="B288:D288"/>
    <mergeCell ref="E288:G288"/>
    <mergeCell ref="H288:J288"/>
    <mergeCell ref="K288:M288"/>
    <mergeCell ref="N288:P288"/>
    <mergeCell ref="K294:L294"/>
    <mergeCell ref="N294:O294"/>
    <mergeCell ref="S294:V294"/>
    <mergeCell ref="N275:O275"/>
    <mergeCell ref="S275:V275"/>
    <mergeCell ref="E276:F276"/>
    <mergeCell ref="H276:I276"/>
    <mergeCell ref="K276:L276"/>
    <mergeCell ref="N276:O276"/>
    <mergeCell ref="K274:L274"/>
    <mergeCell ref="M274:M280"/>
    <mergeCell ref="N274:O274"/>
    <mergeCell ref="P274:P280"/>
    <mergeCell ref="R274:R280"/>
    <mergeCell ref="S274:V274"/>
    <mergeCell ref="S276:V276"/>
    <mergeCell ref="K277:L277"/>
    <mergeCell ref="N277:O277"/>
    <mergeCell ref="S277:V277"/>
    <mergeCell ref="Q288:R288"/>
    <mergeCell ref="S288:W288"/>
    <mergeCell ref="S263:V263"/>
    <mergeCell ref="B260:B264"/>
    <mergeCell ref="D260:D264"/>
    <mergeCell ref="B274:B280"/>
    <mergeCell ref="D274:D280"/>
    <mergeCell ref="E274:F274"/>
    <mergeCell ref="G274:G280"/>
    <mergeCell ref="H274:I274"/>
    <mergeCell ref="J274:J280"/>
    <mergeCell ref="E277:F277"/>
    <mergeCell ref="H277:I277"/>
    <mergeCell ref="E278:F278"/>
    <mergeCell ref="H278:I278"/>
    <mergeCell ref="Q272:R272"/>
    <mergeCell ref="S272:W272"/>
    <mergeCell ref="E273:F273"/>
    <mergeCell ref="H273:I273"/>
    <mergeCell ref="K273:L273"/>
    <mergeCell ref="N273:O273"/>
    <mergeCell ref="S273:V273"/>
    <mergeCell ref="K278:L278"/>
    <mergeCell ref="N278:O278"/>
    <mergeCell ref="S278:V278"/>
    <mergeCell ref="E279:F279"/>
    <mergeCell ref="H279:I279"/>
    <mergeCell ref="K279:L279"/>
    <mergeCell ref="N279:O279"/>
    <mergeCell ref="S279:V279"/>
    <mergeCell ref="W274:W280"/>
    <mergeCell ref="E275:F275"/>
    <mergeCell ref="H275:I275"/>
    <mergeCell ref="K275:L275"/>
    <mergeCell ref="H258:J258"/>
    <mergeCell ref="K258:M258"/>
    <mergeCell ref="N258:P258"/>
    <mergeCell ref="B265:V265"/>
    <mergeCell ref="I268:K269"/>
    <mergeCell ref="B269:E269"/>
    <mergeCell ref="C270:K270"/>
    <mergeCell ref="O270:S270"/>
    <mergeCell ref="B272:D272"/>
    <mergeCell ref="E272:G272"/>
    <mergeCell ref="H272:J272"/>
    <mergeCell ref="K272:M272"/>
    <mergeCell ref="N272:P272"/>
    <mergeCell ref="W260:W264"/>
    <mergeCell ref="E261:F261"/>
    <mergeCell ref="H261:I261"/>
    <mergeCell ref="K261:L261"/>
    <mergeCell ref="N261:O261"/>
    <mergeCell ref="S261:V261"/>
    <mergeCell ref="E262:F262"/>
    <mergeCell ref="H262:I262"/>
    <mergeCell ref="K262:L262"/>
    <mergeCell ref="N262:O262"/>
    <mergeCell ref="K260:L260"/>
    <mergeCell ref="M260:M264"/>
    <mergeCell ref="N260:O260"/>
    <mergeCell ref="P260:P264"/>
    <mergeCell ref="R260:R264"/>
    <mergeCell ref="S260:V260"/>
    <mergeCell ref="S262:V262"/>
    <mergeCell ref="K263:L263"/>
    <mergeCell ref="N263:O263"/>
    <mergeCell ref="K248:L248"/>
    <mergeCell ref="N248:O248"/>
    <mergeCell ref="K246:L246"/>
    <mergeCell ref="M246:M250"/>
    <mergeCell ref="N246:O246"/>
    <mergeCell ref="P246:P250"/>
    <mergeCell ref="R246:R250"/>
    <mergeCell ref="S246:V246"/>
    <mergeCell ref="S248:V248"/>
    <mergeCell ref="K249:L249"/>
    <mergeCell ref="N249:O249"/>
    <mergeCell ref="S249:V249"/>
    <mergeCell ref="E260:F260"/>
    <mergeCell ref="G260:G264"/>
    <mergeCell ref="H260:I260"/>
    <mergeCell ref="J260:J264"/>
    <mergeCell ref="E263:F263"/>
    <mergeCell ref="H263:I263"/>
    <mergeCell ref="Q258:R258"/>
    <mergeCell ref="S258:W258"/>
    <mergeCell ref="E259:F259"/>
    <mergeCell ref="H259:I259"/>
    <mergeCell ref="K259:L259"/>
    <mergeCell ref="N259:O259"/>
    <mergeCell ref="S259:V259"/>
    <mergeCell ref="B251:V251"/>
    <mergeCell ref="I254:K255"/>
    <mergeCell ref="B255:E255"/>
    <mergeCell ref="C256:K256"/>
    <mergeCell ref="O256:S256"/>
    <mergeCell ref="B258:D258"/>
    <mergeCell ref="E258:G258"/>
    <mergeCell ref="B246:B250"/>
    <mergeCell ref="D246:D250"/>
    <mergeCell ref="E246:F246"/>
    <mergeCell ref="G246:G250"/>
    <mergeCell ref="H246:I246"/>
    <mergeCell ref="J246:J250"/>
    <mergeCell ref="E249:F249"/>
    <mergeCell ref="H249:I249"/>
    <mergeCell ref="S244:W244"/>
    <mergeCell ref="E245:F245"/>
    <mergeCell ref="H245:I245"/>
    <mergeCell ref="K245:L245"/>
    <mergeCell ref="N245:O245"/>
    <mergeCell ref="S245:V245"/>
    <mergeCell ref="I240:K241"/>
    <mergeCell ref="B241:E241"/>
    <mergeCell ref="C242:K242"/>
    <mergeCell ref="O242:S242"/>
    <mergeCell ref="B244:D244"/>
    <mergeCell ref="E244:G244"/>
    <mergeCell ref="H244:J244"/>
    <mergeCell ref="K244:M244"/>
    <mergeCell ref="N244:P244"/>
    <mergeCell ref="Q244:R244"/>
    <mergeCell ref="W246:W250"/>
    <mergeCell ref="E247:F247"/>
    <mergeCell ref="H247:I247"/>
    <mergeCell ref="K247:L247"/>
    <mergeCell ref="N247:O247"/>
    <mergeCell ref="S247:V247"/>
    <mergeCell ref="E248:F248"/>
    <mergeCell ref="H248:I248"/>
    <mergeCell ref="B237:V237"/>
    <mergeCell ref="K233:L233"/>
    <mergeCell ref="N233:O233"/>
    <mergeCell ref="S233:V233"/>
    <mergeCell ref="E234:F234"/>
    <mergeCell ref="H234:I234"/>
    <mergeCell ref="K234:L234"/>
    <mergeCell ref="N234:O234"/>
    <mergeCell ref="S234:V234"/>
    <mergeCell ref="W229:W236"/>
    <mergeCell ref="E230:F230"/>
    <mergeCell ref="H230:I230"/>
    <mergeCell ref="K230:L230"/>
    <mergeCell ref="N230:O230"/>
    <mergeCell ref="S230:V230"/>
    <mergeCell ref="E231:F231"/>
    <mergeCell ref="H231:I231"/>
    <mergeCell ref="K231:L231"/>
    <mergeCell ref="N231:O231"/>
    <mergeCell ref="K229:L229"/>
    <mergeCell ref="M229:M236"/>
    <mergeCell ref="N229:O229"/>
    <mergeCell ref="P229:P236"/>
    <mergeCell ref="R229:R236"/>
    <mergeCell ref="S229:V229"/>
    <mergeCell ref="S231:V231"/>
    <mergeCell ref="K232:L232"/>
    <mergeCell ref="N232:O232"/>
    <mergeCell ref="S232:V232"/>
    <mergeCell ref="B229:B236"/>
    <mergeCell ref="D229:D236"/>
    <mergeCell ref="E229:F229"/>
    <mergeCell ref="G229:G236"/>
    <mergeCell ref="H229:I229"/>
    <mergeCell ref="J229:J236"/>
    <mergeCell ref="E232:F232"/>
    <mergeCell ref="H232:I232"/>
    <mergeCell ref="E233:F233"/>
    <mergeCell ref="H233:I233"/>
    <mergeCell ref="S227:W227"/>
    <mergeCell ref="E228:F228"/>
    <mergeCell ref="H228:I228"/>
    <mergeCell ref="K228:L228"/>
    <mergeCell ref="N228:O228"/>
    <mergeCell ref="S228:V228"/>
    <mergeCell ref="E235:F235"/>
    <mergeCell ref="H235:I235"/>
    <mergeCell ref="K235:L235"/>
    <mergeCell ref="N235:O235"/>
    <mergeCell ref="S235:V235"/>
    <mergeCell ref="I223:K224"/>
    <mergeCell ref="B224:E224"/>
    <mergeCell ref="C225:K225"/>
    <mergeCell ref="O225:S225"/>
    <mergeCell ref="B227:D227"/>
    <mergeCell ref="E227:G227"/>
    <mergeCell ref="H227:J227"/>
    <mergeCell ref="K227:M227"/>
    <mergeCell ref="N227:P227"/>
    <mergeCell ref="Q227:R227"/>
    <mergeCell ref="E218:F218"/>
    <mergeCell ref="H218:I218"/>
    <mergeCell ref="K218:L218"/>
    <mergeCell ref="N218:O218"/>
    <mergeCell ref="S218:V218"/>
    <mergeCell ref="B220:V220"/>
    <mergeCell ref="K216:L216"/>
    <mergeCell ref="N216:O216"/>
    <mergeCell ref="S216:V216"/>
    <mergeCell ref="E217:F217"/>
    <mergeCell ref="H217:I217"/>
    <mergeCell ref="K217:L217"/>
    <mergeCell ref="N217:O217"/>
    <mergeCell ref="S217:V217"/>
    <mergeCell ref="B212:B219"/>
    <mergeCell ref="D212:D219"/>
    <mergeCell ref="W212:W219"/>
    <mergeCell ref="E213:F213"/>
    <mergeCell ref="H213:I213"/>
    <mergeCell ref="K213:L213"/>
    <mergeCell ref="N213:O213"/>
    <mergeCell ref="S213:V213"/>
    <mergeCell ref="E214:F214"/>
    <mergeCell ref="H214:I214"/>
    <mergeCell ref="K214:L214"/>
    <mergeCell ref="N214:O214"/>
    <mergeCell ref="K212:L212"/>
    <mergeCell ref="M212:M219"/>
    <mergeCell ref="N212:O212"/>
    <mergeCell ref="P212:P219"/>
    <mergeCell ref="R212:R219"/>
    <mergeCell ref="S212:V212"/>
    <mergeCell ref="S214:V214"/>
    <mergeCell ref="K215:L215"/>
    <mergeCell ref="N215:O215"/>
    <mergeCell ref="S215:V215"/>
    <mergeCell ref="E212:F212"/>
    <mergeCell ref="G212:G219"/>
    <mergeCell ref="H212:I212"/>
    <mergeCell ref="J212:J219"/>
    <mergeCell ref="E215:F215"/>
    <mergeCell ref="H215:I215"/>
    <mergeCell ref="E216:F216"/>
    <mergeCell ref="H216:I216"/>
    <mergeCell ref="S196:V196"/>
    <mergeCell ref="S198:V198"/>
    <mergeCell ref="K199:L199"/>
    <mergeCell ref="N199:O199"/>
    <mergeCell ref="S199:V199"/>
    <mergeCell ref="Q210:R210"/>
    <mergeCell ref="S210:W210"/>
    <mergeCell ref="E211:F211"/>
    <mergeCell ref="H211:I211"/>
    <mergeCell ref="K211:L211"/>
    <mergeCell ref="N211:O211"/>
    <mergeCell ref="S211:V211"/>
    <mergeCell ref="B203:V203"/>
    <mergeCell ref="I206:K207"/>
    <mergeCell ref="B207:E207"/>
    <mergeCell ref="C208:K208"/>
    <mergeCell ref="O208:S208"/>
    <mergeCell ref="B210:D210"/>
    <mergeCell ref="E210:G210"/>
    <mergeCell ref="H210:J210"/>
    <mergeCell ref="K210:M210"/>
    <mergeCell ref="N210:P210"/>
    <mergeCell ref="B196:B202"/>
    <mergeCell ref="D196:D202"/>
    <mergeCell ref="E196:F196"/>
    <mergeCell ref="G196:G202"/>
    <mergeCell ref="H196:I196"/>
    <mergeCell ref="J196:J202"/>
    <mergeCell ref="E199:F199"/>
    <mergeCell ref="H199:I199"/>
    <mergeCell ref="E200:F200"/>
    <mergeCell ref="H200:I200"/>
    <mergeCell ref="Q194:R194"/>
    <mergeCell ref="S194:W194"/>
    <mergeCell ref="E195:F195"/>
    <mergeCell ref="H195:I195"/>
    <mergeCell ref="K195:L195"/>
    <mergeCell ref="N195:O195"/>
    <mergeCell ref="S195:V195"/>
    <mergeCell ref="K200:L200"/>
    <mergeCell ref="N200:O200"/>
    <mergeCell ref="S200:V200"/>
    <mergeCell ref="E201:F201"/>
    <mergeCell ref="H201:I201"/>
    <mergeCell ref="K201:L201"/>
    <mergeCell ref="N201:O201"/>
    <mergeCell ref="S201:V201"/>
    <mergeCell ref="W196:W202"/>
    <mergeCell ref="E197:F197"/>
    <mergeCell ref="H197:I197"/>
    <mergeCell ref="K197:L197"/>
    <mergeCell ref="N197:O197"/>
    <mergeCell ref="S197:V197"/>
    <mergeCell ref="E198:F198"/>
    <mergeCell ref="H198:I198"/>
    <mergeCell ref="K198:L198"/>
    <mergeCell ref="N198:O198"/>
    <mergeCell ref="K196:L196"/>
    <mergeCell ref="M196:M202"/>
    <mergeCell ref="N196:O196"/>
    <mergeCell ref="P196:P202"/>
    <mergeCell ref="R196:R202"/>
    <mergeCell ref="B187:V187"/>
    <mergeCell ref="I190:K191"/>
    <mergeCell ref="B191:E191"/>
    <mergeCell ref="C192:K192"/>
    <mergeCell ref="O192:S192"/>
    <mergeCell ref="B194:D194"/>
    <mergeCell ref="E194:G194"/>
    <mergeCell ref="H194:J194"/>
    <mergeCell ref="K194:M194"/>
    <mergeCell ref="N194:P194"/>
    <mergeCell ref="K184:L184"/>
    <mergeCell ref="N184:O184"/>
    <mergeCell ref="S184:V184"/>
    <mergeCell ref="E185:F185"/>
    <mergeCell ref="H185:I185"/>
    <mergeCell ref="K185:L185"/>
    <mergeCell ref="N185:O185"/>
    <mergeCell ref="S185:V185"/>
    <mergeCell ref="B180:B186"/>
    <mergeCell ref="D180:D186"/>
    <mergeCell ref="W180:W186"/>
    <mergeCell ref="E181:F181"/>
    <mergeCell ref="H181:I181"/>
    <mergeCell ref="K181:L181"/>
    <mergeCell ref="N181:O181"/>
    <mergeCell ref="S181:V181"/>
    <mergeCell ref="E182:F182"/>
    <mergeCell ref="H182:I182"/>
    <mergeCell ref="K182:L182"/>
    <mergeCell ref="N182:O182"/>
    <mergeCell ref="K180:L180"/>
    <mergeCell ref="M180:M186"/>
    <mergeCell ref="N180:O180"/>
    <mergeCell ref="P180:P186"/>
    <mergeCell ref="R180:R186"/>
    <mergeCell ref="S180:V180"/>
    <mergeCell ref="S182:V182"/>
    <mergeCell ref="K183:L183"/>
    <mergeCell ref="N183:O183"/>
    <mergeCell ref="S183:V183"/>
    <mergeCell ref="E180:F180"/>
    <mergeCell ref="G180:G186"/>
    <mergeCell ref="H180:I180"/>
    <mergeCell ref="J180:J186"/>
    <mergeCell ref="E183:F183"/>
    <mergeCell ref="H183:I183"/>
    <mergeCell ref="E184:F184"/>
    <mergeCell ref="H184:I184"/>
    <mergeCell ref="S164:V164"/>
    <mergeCell ref="S166:V166"/>
    <mergeCell ref="K167:L167"/>
    <mergeCell ref="N167:O167"/>
    <mergeCell ref="S167:V167"/>
    <mergeCell ref="Q178:R178"/>
    <mergeCell ref="S178:W178"/>
    <mergeCell ref="E179:F179"/>
    <mergeCell ref="H179:I179"/>
    <mergeCell ref="K179:L179"/>
    <mergeCell ref="N179:O179"/>
    <mergeCell ref="S179:V179"/>
    <mergeCell ref="B171:V171"/>
    <mergeCell ref="I174:K175"/>
    <mergeCell ref="B175:E175"/>
    <mergeCell ref="C176:K176"/>
    <mergeCell ref="O176:S176"/>
    <mergeCell ref="B178:D178"/>
    <mergeCell ref="E178:G178"/>
    <mergeCell ref="H178:J178"/>
    <mergeCell ref="K178:M178"/>
    <mergeCell ref="N178:P178"/>
    <mergeCell ref="B164:B170"/>
    <mergeCell ref="D164:D170"/>
    <mergeCell ref="E164:F164"/>
    <mergeCell ref="G164:G170"/>
    <mergeCell ref="H164:I164"/>
    <mergeCell ref="J164:J170"/>
    <mergeCell ref="E167:F167"/>
    <mergeCell ref="H167:I167"/>
    <mergeCell ref="E168:F168"/>
    <mergeCell ref="H168:I168"/>
    <mergeCell ref="Q162:R162"/>
    <mergeCell ref="S162:W162"/>
    <mergeCell ref="E163:F163"/>
    <mergeCell ref="H163:I163"/>
    <mergeCell ref="K163:L163"/>
    <mergeCell ref="N163:O163"/>
    <mergeCell ref="S163:V163"/>
    <mergeCell ref="K168:L168"/>
    <mergeCell ref="N168:O168"/>
    <mergeCell ref="S168:V168"/>
    <mergeCell ref="E169:F169"/>
    <mergeCell ref="H169:I169"/>
    <mergeCell ref="K169:L169"/>
    <mergeCell ref="N169:O169"/>
    <mergeCell ref="S169:V169"/>
    <mergeCell ref="W164:W170"/>
    <mergeCell ref="E165:F165"/>
    <mergeCell ref="H165:I165"/>
    <mergeCell ref="K165:L165"/>
    <mergeCell ref="N165:O165"/>
    <mergeCell ref="S165:V165"/>
    <mergeCell ref="E166:F166"/>
    <mergeCell ref="H166:I166"/>
    <mergeCell ref="K166:L166"/>
    <mergeCell ref="N166:O166"/>
    <mergeCell ref="K164:L164"/>
    <mergeCell ref="M164:M170"/>
    <mergeCell ref="N164:O164"/>
    <mergeCell ref="P164:P170"/>
    <mergeCell ref="R164:R170"/>
    <mergeCell ref="J148:J154"/>
    <mergeCell ref="E151:F151"/>
    <mergeCell ref="H151:I151"/>
    <mergeCell ref="E152:F152"/>
    <mergeCell ref="H152:I152"/>
    <mergeCell ref="B155:V155"/>
    <mergeCell ref="I158:K159"/>
    <mergeCell ref="B159:E159"/>
    <mergeCell ref="C160:K160"/>
    <mergeCell ref="O160:S160"/>
    <mergeCell ref="B162:D162"/>
    <mergeCell ref="E162:G162"/>
    <mergeCell ref="H162:J162"/>
    <mergeCell ref="K162:M162"/>
    <mergeCell ref="N162:P162"/>
    <mergeCell ref="K152:L152"/>
    <mergeCell ref="N152:O152"/>
    <mergeCell ref="S152:V152"/>
    <mergeCell ref="E153:F153"/>
    <mergeCell ref="H153:I153"/>
    <mergeCell ref="K153:L153"/>
    <mergeCell ref="N153:O153"/>
    <mergeCell ref="S153:V153"/>
    <mergeCell ref="B148:B154"/>
    <mergeCell ref="D148:D154"/>
    <mergeCell ref="W132:W138"/>
    <mergeCell ref="E133:F133"/>
    <mergeCell ref="H133:I133"/>
    <mergeCell ref="K133:L133"/>
    <mergeCell ref="N133:O133"/>
    <mergeCell ref="S133:V133"/>
    <mergeCell ref="E134:F134"/>
    <mergeCell ref="H134:I134"/>
    <mergeCell ref="K134:L134"/>
    <mergeCell ref="W148:W154"/>
    <mergeCell ref="E149:F149"/>
    <mergeCell ref="H149:I149"/>
    <mergeCell ref="K149:L149"/>
    <mergeCell ref="N149:O149"/>
    <mergeCell ref="S149:V149"/>
    <mergeCell ref="E150:F150"/>
    <mergeCell ref="H150:I150"/>
    <mergeCell ref="K150:L150"/>
    <mergeCell ref="N150:O150"/>
    <mergeCell ref="K148:L148"/>
    <mergeCell ref="M148:M154"/>
    <mergeCell ref="N148:O148"/>
    <mergeCell ref="P148:P154"/>
    <mergeCell ref="R148:R154"/>
    <mergeCell ref="S148:V148"/>
    <mergeCell ref="S150:V150"/>
    <mergeCell ref="K151:L151"/>
    <mergeCell ref="N151:O151"/>
    <mergeCell ref="S151:V151"/>
    <mergeCell ref="E148:F148"/>
    <mergeCell ref="G148:G154"/>
    <mergeCell ref="H148:I148"/>
    <mergeCell ref="Q146:R146"/>
    <mergeCell ref="S146:W146"/>
    <mergeCell ref="E147:F147"/>
    <mergeCell ref="H147:I147"/>
    <mergeCell ref="K147:L147"/>
    <mergeCell ref="N147:O147"/>
    <mergeCell ref="S147:V147"/>
    <mergeCell ref="B139:V139"/>
    <mergeCell ref="I142:K143"/>
    <mergeCell ref="B143:E143"/>
    <mergeCell ref="C144:K144"/>
    <mergeCell ref="O144:S144"/>
    <mergeCell ref="B146:D146"/>
    <mergeCell ref="E146:G146"/>
    <mergeCell ref="H146:J146"/>
    <mergeCell ref="K146:M146"/>
    <mergeCell ref="N146:P146"/>
    <mergeCell ref="J132:J138"/>
    <mergeCell ref="K132:L132"/>
    <mergeCell ref="M132:M138"/>
    <mergeCell ref="N132:O132"/>
    <mergeCell ref="P132:P138"/>
    <mergeCell ref="R132:R138"/>
    <mergeCell ref="N134:O134"/>
    <mergeCell ref="E131:F131"/>
    <mergeCell ref="H131:I131"/>
    <mergeCell ref="K131:L131"/>
    <mergeCell ref="N131:O131"/>
    <mergeCell ref="S131:V131"/>
    <mergeCell ref="E136:F136"/>
    <mergeCell ref="H136:I136"/>
    <mergeCell ref="K136:L136"/>
    <mergeCell ref="N136:O136"/>
    <mergeCell ref="S136:V136"/>
    <mergeCell ref="E137:F137"/>
    <mergeCell ref="H137:I137"/>
    <mergeCell ref="K137:L137"/>
    <mergeCell ref="N137:O137"/>
    <mergeCell ref="S137:V137"/>
    <mergeCell ref="S134:V134"/>
    <mergeCell ref="E135:F135"/>
    <mergeCell ref="H135:I135"/>
    <mergeCell ref="K135:L135"/>
    <mergeCell ref="N135:O135"/>
    <mergeCell ref="S135:V135"/>
    <mergeCell ref="S132:V132"/>
    <mergeCell ref="B132:B138"/>
    <mergeCell ref="D132:D138"/>
    <mergeCell ref="E132:F132"/>
    <mergeCell ref="G132:G138"/>
    <mergeCell ref="H132:I132"/>
    <mergeCell ref="C128:K128"/>
    <mergeCell ref="O128:S128"/>
    <mergeCell ref="B130:D130"/>
    <mergeCell ref="E130:G130"/>
    <mergeCell ref="H130:J130"/>
    <mergeCell ref="K130:M130"/>
    <mergeCell ref="N130:P130"/>
    <mergeCell ref="Q130:R130"/>
    <mergeCell ref="S130:W130"/>
    <mergeCell ref="K121:L121"/>
    <mergeCell ref="N121:O121"/>
    <mergeCell ref="S121:V121"/>
    <mergeCell ref="B123:V123"/>
    <mergeCell ref="I126:K127"/>
    <mergeCell ref="B127:E127"/>
    <mergeCell ref="W117:W122"/>
    <mergeCell ref="E118:F118"/>
    <mergeCell ref="H118:I118"/>
    <mergeCell ref="K118:L118"/>
    <mergeCell ref="N118:O118"/>
    <mergeCell ref="S118:V118"/>
    <mergeCell ref="E119:F119"/>
    <mergeCell ref="H119:I119"/>
    <mergeCell ref="K119:L119"/>
    <mergeCell ref="N119:O119"/>
    <mergeCell ref="K117:L117"/>
    <mergeCell ref="M117:M122"/>
    <mergeCell ref="N117:O117"/>
    <mergeCell ref="P117:P122"/>
    <mergeCell ref="R117:R122"/>
    <mergeCell ref="S117:V117"/>
    <mergeCell ref="S119:V119"/>
    <mergeCell ref="K120:L120"/>
    <mergeCell ref="N120:O120"/>
    <mergeCell ref="S120:V120"/>
    <mergeCell ref="B117:B122"/>
    <mergeCell ref="D117:D122"/>
    <mergeCell ref="E117:F117"/>
    <mergeCell ref="G117:G122"/>
    <mergeCell ref="H117:I117"/>
    <mergeCell ref="J117:J122"/>
    <mergeCell ref="E120:F120"/>
    <mergeCell ref="H120:I120"/>
    <mergeCell ref="E121:F121"/>
    <mergeCell ref="H121:I121"/>
    <mergeCell ref="E105:F105"/>
    <mergeCell ref="H105:I105"/>
    <mergeCell ref="K105:L105"/>
    <mergeCell ref="J103:J107"/>
    <mergeCell ref="K103:L103"/>
    <mergeCell ref="M103:M107"/>
    <mergeCell ref="N103:O103"/>
    <mergeCell ref="P103:P107"/>
    <mergeCell ref="R103:R107"/>
    <mergeCell ref="N105:O105"/>
    <mergeCell ref="Q115:R115"/>
    <mergeCell ref="S115:W115"/>
    <mergeCell ref="E116:F116"/>
    <mergeCell ref="H116:I116"/>
    <mergeCell ref="K116:L116"/>
    <mergeCell ref="N116:O116"/>
    <mergeCell ref="S116:V116"/>
    <mergeCell ref="B108:V108"/>
    <mergeCell ref="I111:K112"/>
    <mergeCell ref="B112:E112"/>
    <mergeCell ref="C113:K113"/>
    <mergeCell ref="O113:S113"/>
    <mergeCell ref="B115:D115"/>
    <mergeCell ref="E115:G115"/>
    <mergeCell ref="H115:J115"/>
    <mergeCell ref="K115:M115"/>
    <mergeCell ref="N115:P115"/>
    <mergeCell ref="E102:F102"/>
    <mergeCell ref="H102:I102"/>
    <mergeCell ref="K102:L102"/>
    <mergeCell ref="N102:O102"/>
    <mergeCell ref="S102:V102"/>
    <mergeCell ref="B103:B107"/>
    <mergeCell ref="D103:D107"/>
    <mergeCell ref="E103:F103"/>
    <mergeCell ref="G103:G107"/>
    <mergeCell ref="H103:I103"/>
    <mergeCell ref="C99:K99"/>
    <mergeCell ref="O99:S99"/>
    <mergeCell ref="B101:D101"/>
    <mergeCell ref="E101:G101"/>
    <mergeCell ref="H101:J101"/>
    <mergeCell ref="K101:M101"/>
    <mergeCell ref="N101:P101"/>
    <mergeCell ref="Q101:R101"/>
    <mergeCell ref="S101:W101"/>
    <mergeCell ref="S105:V105"/>
    <mergeCell ref="E106:F106"/>
    <mergeCell ref="H106:I106"/>
    <mergeCell ref="K106:L106"/>
    <mergeCell ref="N106:O106"/>
    <mergeCell ref="S106:V106"/>
    <mergeCell ref="S103:V103"/>
    <mergeCell ref="W103:W107"/>
    <mergeCell ref="E104:F104"/>
    <mergeCell ref="H104:I104"/>
    <mergeCell ref="K104:L104"/>
    <mergeCell ref="N104:O104"/>
    <mergeCell ref="S104:V104"/>
    <mergeCell ref="B94:V94"/>
    <mergeCell ref="I97:K98"/>
    <mergeCell ref="B98:E98"/>
    <mergeCell ref="W88:W93"/>
    <mergeCell ref="E89:F89"/>
    <mergeCell ref="H89:I89"/>
    <mergeCell ref="K89:L89"/>
    <mergeCell ref="N89:O89"/>
    <mergeCell ref="S89:V89"/>
    <mergeCell ref="E90:F90"/>
    <mergeCell ref="H90:I90"/>
    <mergeCell ref="K90:L90"/>
    <mergeCell ref="N90:O90"/>
    <mergeCell ref="K88:L88"/>
    <mergeCell ref="M88:M93"/>
    <mergeCell ref="N88:O88"/>
    <mergeCell ref="P88:P93"/>
    <mergeCell ref="R88:R93"/>
    <mergeCell ref="S88:V88"/>
    <mergeCell ref="S90:V90"/>
    <mergeCell ref="K91:L91"/>
    <mergeCell ref="N91:O91"/>
    <mergeCell ref="S91:V91"/>
    <mergeCell ref="B88:B93"/>
    <mergeCell ref="D88:D93"/>
    <mergeCell ref="E88:F88"/>
    <mergeCell ref="G88:G93"/>
    <mergeCell ref="H88:I88"/>
    <mergeCell ref="J88:J93"/>
    <mergeCell ref="E91:F91"/>
    <mergeCell ref="H91:I91"/>
    <mergeCell ref="E92:F92"/>
    <mergeCell ref="H92:I92"/>
    <mergeCell ref="Q86:R86"/>
    <mergeCell ref="S86:W86"/>
    <mergeCell ref="E87:F87"/>
    <mergeCell ref="H87:I87"/>
    <mergeCell ref="K87:L87"/>
    <mergeCell ref="N87:O87"/>
    <mergeCell ref="S87:V87"/>
    <mergeCell ref="B79:V79"/>
    <mergeCell ref="I82:K83"/>
    <mergeCell ref="B83:E83"/>
    <mergeCell ref="C84:K84"/>
    <mergeCell ref="O84:S84"/>
    <mergeCell ref="B86:D86"/>
    <mergeCell ref="E86:G86"/>
    <mergeCell ref="H86:J86"/>
    <mergeCell ref="K86:M86"/>
    <mergeCell ref="N86:P86"/>
    <mergeCell ref="K92:L92"/>
    <mergeCell ref="N92:O92"/>
    <mergeCell ref="S92:V92"/>
    <mergeCell ref="N71:O71"/>
    <mergeCell ref="S71:V71"/>
    <mergeCell ref="E72:F72"/>
    <mergeCell ref="H72:I72"/>
    <mergeCell ref="K72:L72"/>
    <mergeCell ref="J70:J78"/>
    <mergeCell ref="K70:L70"/>
    <mergeCell ref="M70:M78"/>
    <mergeCell ref="N70:O70"/>
    <mergeCell ref="P70:P78"/>
    <mergeCell ref="R70:R78"/>
    <mergeCell ref="N72:O72"/>
    <mergeCell ref="E76:F76"/>
    <mergeCell ref="H76:I76"/>
    <mergeCell ref="K76:L76"/>
    <mergeCell ref="N76:O76"/>
    <mergeCell ref="S76:V76"/>
    <mergeCell ref="E77:F77"/>
    <mergeCell ref="H77:I77"/>
    <mergeCell ref="K77:L77"/>
    <mergeCell ref="N77:O77"/>
    <mergeCell ref="S77:V77"/>
    <mergeCell ref="E74:F74"/>
    <mergeCell ref="H74:I74"/>
    <mergeCell ref="K74:L74"/>
    <mergeCell ref="N74:O74"/>
    <mergeCell ref="S74:V74"/>
    <mergeCell ref="E75:F75"/>
    <mergeCell ref="H75:I75"/>
    <mergeCell ref="K75:L75"/>
    <mergeCell ref="N75:O75"/>
    <mergeCell ref="S75:V75"/>
    <mergeCell ref="H55:I55"/>
    <mergeCell ref="J55:J60"/>
    <mergeCell ref="E69:F69"/>
    <mergeCell ref="H69:I69"/>
    <mergeCell ref="K69:L69"/>
    <mergeCell ref="N69:O69"/>
    <mergeCell ref="S69:V69"/>
    <mergeCell ref="B70:B78"/>
    <mergeCell ref="D70:D78"/>
    <mergeCell ref="E70:F70"/>
    <mergeCell ref="G70:G78"/>
    <mergeCell ref="H70:I70"/>
    <mergeCell ref="C66:K66"/>
    <mergeCell ref="O66:S66"/>
    <mergeCell ref="B68:D68"/>
    <mergeCell ref="E68:G68"/>
    <mergeCell ref="H68:J68"/>
    <mergeCell ref="K68:M68"/>
    <mergeCell ref="N68:P68"/>
    <mergeCell ref="Q68:R68"/>
    <mergeCell ref="S68:W68"/>
    <mergeCell ref="S72:V72"/>
    <mergeCell ref="E73:F73"/>
    <mergeCell ref="H73:I73"/>
    <mergeCell ref="K73:L73"/>
    <mergeCell ref="N73:O73"/>
    <mergeCell ref="S73:V73"/>
    <mergeCell ref="S70:V70"/>
    <mergeCell ref="W70:W78"/>
    <mergeCell ref="E71:F71"/>
    <mergeCell ref="H71:I71"/>
    <mergeCell ref="K71:L71"/>
    <mergeCell ref="K53:M53"/>
    <mergeCell ref="N53:P53"/>
    <mergeCell ref="K59:L59"/>
    <mergeCell ref="N59:O59"/>
    <mergeCell ref="S59:V59"/>
    <mergeCell ref="B61:V61"/>
    <mergeCell ref="I64:K65"/>
    <mergeCell ref="B65:E65"/>
    <mergeCell ref="W55:W60"/>
    <mergeCell ref="E56:F56"/>
    <mergeCell ref="H56:I56"/>
    <mergeCell ref="K56:L56"/>
    <mergeCell ref="N56:O56"/>
    <mergeCell ref="S56:V56"/>
    <mergeCell ref="E57:F57"/>
    <mergeCell ref="H57:I57"/>
    <mergeCell ref="K57:L57"/>
    <mergeCell ref="N57:O57"/>
    <mergeCell ref="K55:L55"/>
    <mergeCell ref="M55:M60"/>
    <mergeCell ref="N55:O55"/>
    <mergeCell ref="P55:P60"/>
    <mergeCell ref="R55:R60"/>
    <mergeCell ref="S55:V55"/>
    <mergeCell ref="S57:V57"/>
    <mergeCell ref="K58:L58"/>
    <mergeCell ref="N58:O58"/>
    <mergeCell ref="S58:V58"/>
    <mergeCell ref="B55:B60"/>
    <mergeCell ref="D55:D60"/>
    <mergeCell ref="E55:F55"/>
    <mergeCell ref="G55:G60"/>
    <mergeCell ref="H41:I41"/>
    <mergeCell ref="K41:L41"/>
    <mergeCell ref="N41:O41"/>
    <mergeCell ref="K39:L39"/>
    <mergeCell ref="M39:M45"/>
    <mergeCell ref="N39:O39"/>
    <mergeCell ref="P39:P45"/>
    <mergeCell ref="R39:R45"/>
    <mergeCell ref="S39:V39"/>
    <mergeCell ref="S41:V41"/>
    <mergeCell ref="K42:L42"/>
    <mergeCell ref="N42:O42"/>
    <mergeCell ref="S42:V42"/>
    <mergeCell ref="E58:F58"/>
    <mergeCell ref="H58:I58"/>
    <mergeCell ref="E59:F59"/>
    <mergeCell ref="H59:I59"/>
    <mergeCell ref="Q53:R53"/>
    <mergeCell ref="S53:W53"/>
    <mergeCell ref="E54:F54"/>
    <mergeCell ref="H54:I54"/>
    <mergeCell ref="K54:L54"/>
    <mergeCell ref="N54:O54"/>
    <mergeCell ref="S54:V54"/>
    <mergeCell ref="B46:V46"/>
    <mergeCell ref="I49:K50"/>
    <mergeCell ref="B50:E50"/>
    <mergeCell ref="C51:K51"/>
    <mergeCell ref="O51:S51"/>
    <mergeCell ref="B53:D53"/>
    <mergeCell ref="E53:G53"/>
    <mergeCell ref="H53:J53"/>
    <mergeCell ref="B39:B45"/>
    <mergeCell ref="D39:D45"/>
    <mergeCell ref="E39:F39"/>
    <mergeCell ref="G39:G45"/>
    <mergeCell ref="H39:I39"/>
    <mergeCell ref="J39:J45"/>
    <mergeCell ref="E42:F42"/>
    <mergeCell ref="H42:I42"/>
    <mergeCell ref="E43:F43"/>
    <mergeCell ref="H43:I43"/>
    <mergeCell ref="Q37:R37"/>
    <mergeCell ref="S37:W37"/>
    <mergeCell ref="E38:F38"/>
    <mergeCell ref="H38:I38"/>
    <mergeCell ref="K38:L38"/>
    <mergeCell ref="N38:O38"/>
    <mergeCell ref="S38:V38"/>
    <mergeCell ref="K43:L43"/>
    <mergeCell ref="N43:O43"/>
    <mergeCell ref="S43:V43"/>
    <mergeCell ref="E44:F44"/>
    <mergeCell ref="H44:I44"/>
    <mergeCell ref="K44:L44"/>
    <mergeCell ref="N44:O44"/>
    <mergeCell ref="S44:V44"/>
    <mergeCell ref="W39:W45"/>
    <mergeCell ref="E40:F40"/>
    <mergeCell ref="H40:I40"/>
    <mergeCell ref="K40:L40"/>
    <mergeCell ref="N40:O40"/>
    <mergeCell ref="S40:V40"/>
    <mergeCell ref="E41:F41"/>
    <mergeCell ref="I33:K34"/>
    <mergeCell ref="B34:E34"/>
    <mergeCell ref="C35:K35"/>
    <mergeCell ref="O35:S35"/>
    <mergeCell ref="B37:D37"/>
    <mergeCell ref="E37:G37"/>
    <mergeCell ref="H37:J37"/>
    <mergeCell ref="K37:M37"/>
    <mergeCell ref="N37:P37"/>
    <mergeCell ref="E27:F27"/>
    <mergeCell ref="H27:I27"/>
    <mergeCell ref="K27:L27"/>
    <mergeCell ref="N27:O27"/>
    <mergeCell ref="S27:V27"/>
    <mergeCell ref="E28:F28"/>
    <mergeCell ref="H28:I28"/>
    <mergeCell ref="K28:L28"/>
    <mergeCell ref="N28:O28"/>
    <mergeCell ref="S28:V28"/>
    <mergeCell ref="W23:W29"/>
    <mergeCell ref="E24:F24"/>
    <mergeCell ref="H24:I24"/>
    <mergeCell ref="K24:L24"/>
    <mergeCell ref="N24:O24"/>
    <mergeCell ref="S24:V24"/>
    <mergeCell ref="E25:F25"/>
    <mergeCell ref="H25:I25"/>
    <mergeCell ref="K25:L25"/>
    <mergeCell ref="J23:J29"/>
    <mergeCell ref="K23:L23"/>
    <mergeCell ref="M23:M29"/>
    <mergeCell ref="N23:O23"/>
    <mergeCell ref="P23:P29"/>
    <mergeCell ref="R23:R29"/>
    <mergeCell ref="N25:O25"/>
    <mergeCell ref="B30:V30"/>
    <mergeCell ref="B8:B13"/>
    <mergeCell ref="D8:D13"/>
    <mergeCell ref="E8:F8"/>
    <mergeCell ref="G8:G13"/>
    <mergeCell ref="H8:I8"/>
    <mergeCell ref="J8:J13"/>
    <mergeCell ref="E22:F22"/>
    <mergeCell ref="H22:I22"/>
    <mergeCell ref="K22:L22"/>
    <mergeCell ref="N22:O22"/>
    <mergeCell ref="S22:V22"/>
    <mergeCell ref="B23:B29"/>
    <mergeCell ref="D23:D29"/>
    <mergeCell ref="E23:F23"/>
    <mergeCell ref="G23:G29"/>
    <mergeCell ref="H23:I23"/>
    <mergeCell ref="C19:K19"/>
    <mergeCell ref="O19:S19"/>
    <mergeCell ref="B21:D21"/>
    <mergeCell ref="E21:G21"/>
    <mergeCell ref="H21:J21"/>
    <mergeCell ref="K21:M21"/>
    <mergeCell ref="N21:P21"/>
    <mergeCell ref="Q21:R21"/>
    <mergeCell ref="S21:W21"/>
    <mergeCell ref="S25:V25"/>
    <mergeCell ref="E26:F26"/>
    <mergeCell ref="H26:I26"/>
    <mergeCell ref="K26:L26"/>
    <mergeCell ref="N26:O26"/>
    <mergeCell ref="S26:V26"/>
    <mergeCell ref="S23:V23"/>
    <mergeCell ref="K9:L9"/>
    <mergeCell ref="N9:O9"/>
    <mergeCell ref="S9:V9"/>
    <mergeCell ref="E10:F10"/>
    <mergeCell ref="H10:I10"/>
    <mergeCell ref="K10:L10"/>
    <mergeCell ref="N10:O10"/>
    <mergeCell ref="K8:L8"/>
    <mergeCell ref="M8:M13"/>
    <mergeCell ref="N8:O8"/>
    <mergeCell ref="P8:P13"/>
    <mergeCell ref="R8:R13"/>
    <mergeCell ref="S8:V8"/>
    <mergeCell ref="S10:V10"/>
    <mergeCell ref="K11:L11"/>
    <mergeCell ref="N11:O11"/>
    <mergeCell ref="S11:V11"/>
    <mergeCell ref="AO1791:AO1792"/>
    <mergeCell ref="AO1994:AO1995"/>
    <mergeCell ref="AO2225:AO2226"/>
    <mergeCell ref="E11:F11"/>
    <mergeCell ref="H11:I11"/>
    <mergeCell ref="E12:F12"/>
    <mergeCell ref="H12:I12"/>
    <mergeCell ref="S6:W6"/>
    <mergeCell ref="E7:F7"/>
    <mergeCell ref="H7:I7"/>
    <mergeCell ref="K7:L7"/>
    <mergeCell ref="N7:O7"/>
    <mergeCell ref="S7:V7"/>
    <mergeCell ref="I2:K3"/>
    <mergeCell ref="B3:E3"/>
    <mergeCell ref="C4:K4"/>
    <mergeCell ref="O4:S4"/>
    <mergeCell ref="B6:D6"/>
    <mergeCell ref="E6:G6"/>
    <mergeCell ref="H6:J6"/>
    <mergeCell ref="K6:M6"/>
    <mergeCell ref="N6:P6"/>
    <mergeCell ref="Q6:R6"/>
    <mergeCell ref="K12:L12"/>
    <mergeCell ref="N12:O12"/>
    <mergeCell ref="S12:V12"/>
    <mergeCell ref="B14:V14"/>
    <mergeCell ref="I17:K18"/>
    <mergeCell ref="B18:E18"/>
    <mergeCell ref="W8:W13"/>
    <mergeCell ref="E9:F9"/>
    <mergeCell ref="H9:I9"/>
  </mergeCells>
  <phoneticPr fontId="1"/>
  <pageMargins left="0" right="0" top="0" bottom="0" header="0" footer="0"/>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CE014-FF0B-4869-ACF0-CD603D59BB84}">
  <dimension ref="B3:J19"/>
  <sheetViews>
    <sheetView topLeftCell="D1" workbookViewId="0">
      <selection activeCell="D3" sqref="D3"/>
    </sheetView>
  </sheetViews>
  <sheetFormatPr defaultRowHeight="13.5"/>
  <cols>
    <col min="1" max="1" width="0" hidden="1" customWidth="1"/>
    <col min="2" max="2" width="10.75" style="157" hidden="1" customWidth="1"/>
    <col min="3" max="3" width="0" hidden="1" customWidth="1"/>
  </cols>
  <sheetData>
    <row r="3" spans="2:10" ht="15.75">
      <c r="B3" s="148" t="s">
        <v>10014</v>
      </c>
      <c r="C3" s="131">
        <f>COUNTIFS(ＤＢ!$AB:$AB,ＤＢ!$Z$3,ＤＢ!$Q:$Q,"*"&amp;B3&amp;"*")</f>
        <v>0</v>
      </c>
      <c r="D3" s="131"/>
      <c r="E3" s="3"/>
      <c r="F3" s="3"/>
      <c r="G3" s="3"/>
      <c r="H3" s="3"/>
      <c r="I3" s="3"/>
      <c r="J3" s="3"/>
    </row>
    <row r="4" spans="2:10" ht="15.75">
      <c r="B4" s="148" t="s">
        <v>10015</v>
      </c>
      <c r="C4" s="148">
        <f>COUNTIFS(ＤＢ!$AB:$AB,ＤＢ!$Z$3,ＤＢ!$Q:$Q,"*"&amp;B4&amp;"*")</f>
        <v>0</v>
      </c>
      <c r="F4" s="3"/>
      <c r="G4" s="3"/>
      <c r="H4" s="3"/>
      <c r="I4" s="3"/>
      <c r="J4" s="3"/>
    </row>
    <row r="5" spans="2:10" ht="15.75">
      <c r="B5" s="148" t="s">
        <v>10017</v>
      </c>
      <c r="C5" s="148">
        <f>COUNTIFS(ＤＢ!$AB:$AB,ＤＢ!$Z$3,ＤＢ!$Q:$Q,"*"&amp;B5&amp;"*")</f>
        <v>0</v>
      </c>
      <c r="D5" s="132"/>
      <c r="E5" s="3"/>
      <c r="F5" s="3"/>
      <c r="G5" s="3"/>
      <c r="H5" s="3"/>
      <c r="I5" s="3"/>
      <c r="J5" s="3"/>
    </row>
    <row r="6" spans="2:10" ht="15.75">
      <c r="B6" s="148" t="s">
        <v>10016</v>
      </c>
      <c r="C6" s="148">
        <f>COUNTIFS(ＤＢ!$AB:$AB,ＤＢ!$Z$3,ＤＢ!$Q:$Q,"*"&amp;B6&amp;"*")</f>
        <v>0</v>
      </c>
      <c r="D6" s="131"/>
      <c r="E6" s="3"/>
      <c r="F6" s="3"/>
      <c r="G6" s="3"/>
      <c r="H6" s="3"/>
      <c r="I6" s="3"/>
      <c r="J6" s="3"/>
    </row>
    <row r="7" spans="2:10" ht="15.75">
      <c r="B7" s="148" t="s">
        <v>15816</v>
      </c>
      <c r="C7" s="148">
        <f>COUNTIFS(ＤＢ!$AB:$AB,ＤＢ!$Z$3,ＤＢ!$Q:$Q,"*"&amp;B7&amp;"*")</f>
        <v>0</v>
      </c>
      <c r="D7" s="148"/>
      <c r="E7" s="3"/>
      <c r="F7" s="3"/>
      <c r="G7" s="3"/>
      <c r="H7" s="3"/>
      <c r="I7" s="3"/>
      <c r="J7" s="3"/>
    </row>
    <row r="8" spans="2:10" ht="15.75">
      <c r="B8" s="148" t="s">
        <v>10018</v>
      </c>
      <c r="C8" s="148">
        <f>COUNTIFS(ＤＢ!$AB:$AB,ＤＢ!$Z$3,ＤＢ!$Q:$Q,"*"&amp;B8&amp;"*")</f>
        <v>0</v>
      </c>
      <c r="D8" s="131"/>
      <c r="E8" s="3"/>
      <c r="F8" s="3"/>
      <c r="G8" s="3"/>
      <c r="H8" s="3"/>
      <c r="I8" s="3"/>
      <c r="J8" s="3"/>
    </row>
    <row r="9" spans="2:10" ht="15.75">
      <c r="B9" s="148" t="s">
        <v>10020</v>
      </c>
      <c r="C9" s="148">
        <f>COUNTIFS(ＤＢ!$AB:$AB,ＤＢ!$Z$3,ＤＢ!$Q:$Q,"*"&amp;B9&amp;"*")</f>
        <v>0</v>
      </c>
      <c r="D9" s="131"/>
      <c r="E9" s="3"/>
      <c r="F9" s="3"/>
      <c r="G9" s="3"/>
      <c r="H9" s="3"/>
      <c r="I9" s="3"/>
      <c r="J9" s="3"/>
    </row>
    <row r="10" spans="2:10" ht="15.75">
      <c r="B10" s="148" t="s">
        <v>15818</v>
      </c>
      <c r="C10" s="148">
        <f>COUNTIFS(ＤＢ!$AB:$AB,ＤＢ!$Z$3,ＤＢ!$Q:$Q,"*"&amp;B10&amp;"*")</f>
        <v>0</v>
      </c>
      <c r="D10" s="148"/>
      <c r="E10" s="3"/>
      <c r="F10" s="3"/>
      <c r="G10" s="3"/>
      <c r="H10" s="3"/>
      <c r="I10" s="3"/>
      <c r="J10" s="3"/>
    </row>
    <row r="11" spans="2:10" ht="15.75">
      <c r="B11" s="148" t="s">
        <v>10023</v>
      </c>
      <c r="C11" s="148">
        <f>COUNTIFS(ＤＢ!$AB:$AB,ＤＢ!$Z$3,ＤＢ!$Q:$Q,"*"&amp;B11&amp;"*")</f>
        <v>0</v>
      </c>
      <c r="D11" s="131"/>
      <c r="E11" s="3"/>
      <c r="F11" s="3"/>
      <c r="G11" s="3"/>
      <c r="H11" s="3"/>
      <c r="I11" s="3"/>
      <c r="J11" s="3"/>
    </row>
    <row r="12" spans="2:10" ht="15.75">
      <c r="B12" s="148" t="s">
        <v>10022</v>
      </c>
      <c r="C12" s="148">
        <f>COUNTIFS(ＤＢ!$AB:$AB,ＤＢ!$Z$3,ＤＢ!$Q:$Q,"*"&amp;B12&amp;"*")</f>
        <v>0</v>
      </c>
      <c r="D12" s="131"/>
      <c r="E12" s="3"/>
      <c r="F12" s="3"/>
      <c r="G12" s="3"/>
      <c r="H12" s="3"/>
      <c r="I12" s="3"/>
      <c r="J12" s="3"/>
    </row>
    <row r="13" spans="2:10" ht="15.75">
      <c r="B13" s="148" t="s">
        <v>10025</v>
      </c>
      <c r="C13" s="148">
        <f>COUNTIFS(ＤＢ!$AB:$AB,ＤＢ!$Z$3,ＤＢ!$Q:$Q,"*"&amp;B13&amp;"*")</f>
        <v>0</v>
      </c>
      <c r="D13" s="131"/>
      <c r="E13" s="3"/>
      <c r="F13" s="3"/>
      <c r="G13" s="3"/>
      <c r="H13" s="3"/>
      <c r="I13" s="3"/>
      <c r="J13" s="3"/>
    </row>
    <row r="14" spans="2:10" ht="15.75">
      <c r="B14" s="148" t="s">
        <v>10028</v>
      </c>
      <c r="C14" s="148">
        <f>COUNTIFS(ＤＢ!$AB:$AB,ＤＢ!$Z$3,ＤＢ!$Q:$Q,"*"&amp;B14&amp;"*")</f>
        <v>0</v>
      </c>
      <c r="E14" s="3"/>
      <c r="G14" s="3"/>
      <c r="I14" s="3"/>
      <c r="J14" s="3"/>
    </row>
    <row r="15" spans="2:10" ht="15.75">
      <c r="B15" s="148" t="s">
        <v>10032</v>
      </c>
      <c r="C15" s="148">
        <f>COUNTIFS(ＤＢ!$AB:$AB,ＤＢ!$Z$3,ＤＢ!$Q:$Q,"*"&amp;B15&amp;"*")</f>
        <v>0</v>
      </c>
      <c r="D15" s="132"/>
      <c r="E15" s="3"/>
      <c r="F15" s="3"/>
      <c r="G15" s="3"/>
      <c r="H15" s="3"/>
      <c r="I15" s="3"/>
      <c r="J15" s="3"/>
    </row>
    <row r="16" spans="2:10" ht="15.75">
      <c r="B16" s="148" t="s">
        <v>10026</v>
      </c>
      <c r="C16" s="148">
        <f>COUNTIFS(ＤＢ!$AB:$AB,ＤＢ!$Z$3,ＤＢ!$Q:$Q,"*"&amp;B16&amp;"*")</f>
        <v>0</v>
      </c>
      <c r="D16" s="132"/>
      <c r="E16" s="3"/>
      <c r="F16" s="3"/>
      <c r="G16" s="3"/>
      <c r="H16" s="3"/>
      <c r="I16" s="3"/>
      <c r="J16" s="3"/>
    </row>
    <row r="17" spans="2:10" ht="15.75">
      <c r="B17" s="148" t="s">
        <v>10030</v>
      </c>
      <c r="C17" s="148">
        <f>COUNTIFS(ＤＢ!$AB:$AB,ＤＢ!$Z$3,ＤＢ!$Q:$Q,"*"&amp;B17&amp;"*")</f>
        <v>0</v>
      </c>
      <c r="D17" s="132"/>
      <c r="E17" s="3"/>
      <c r="F17" s="3"/>
      <c r="G17" s="3"/>
      <c r="H17" s="3"/>
      <c r="I17" s="3"/>
      <c r="J17" s="3"/>
    </row>
    <row r="18" spans="2:10" ht="15.75">
      <c r="B18" s="148" t="s">
        <v>10034</v>
      </c>
      <c r="C18" s="148">
        <f>COUNTIFS(ＤＢ!$AB:$AB,ＤＢ!$Z$3,ＤＢ!$Q:$Q,"*"&amp;B18&amp;"*")</f>
        <v>0</v>
      </c>
      <c r="D18" s="131"/>
      <c r="E18" s="3"/>
      <c r="F18" s="3"/>
      <c r="G18" s="3"/>
      <c r="H18" s="3"/>
      <c r="I18" s="3"/>
      <c r="J18" s="3"/>
    </row>
    <row r="19" spans="2:10" ht="15.75">
      <c r="B19" s="148" t="s">
        <v>10036</v>
      </c>
      <c r="C19" s="148">
        <f>COUNTIFS(ＤＢ!$AB:$AB,ＤＢ!$Z$3,ＤＢ!$Q:$Q,"*"&amp;B19&amp;"*")</f>
        <v>0</v>
      </c>
      <c r="D19" s="131"/>
      <c r="E19" s="3"/>
      <c r="F19" s="3"/>
      <c r="G19" s="3"/>
      <c r="H19" s="3"/>
      <c r="I19" s="3"/>
      <c r="J19" s="3"/>
    </row>
  </sheetData>
  <sheetProtection algorithmName="SHA-512" hashValue="C+3qAZb3rSIGnjbcUnVHiCh2w52QL1mAJbYPKuxKPvzMm4Q28DqUNIiYKzub7+h970DXu2reeyCDos1wAKknZA==" saltValue="FuA8LMe9nMiCsQSYgrP+xw==" spinCount="100000" sheet="1" objects="1" scenarios="1" selectLockedCells="1"/>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41EF9-BB43-42A8-8CF2-C6F8492A128A}">
  <sheetPr transitionEvaluation="1">
    <pageSetUpPr fitToPage="1"/>
  </sheetPr>
  <dimension ref="A1:AO309"/>
  <sheetViews>
    <sheetView showGridLines="0" tabSelected="1" view="pageBreakPreview" zoomScaleNormal="100" zoomScaleSheetLayoutView="100" zoomScalePageLayoutView="90" workbookViewId="0">
      <selection activeCell="G6" sqref="G6"/>
    </sheetView>
  </sheetViews>
  <sheetFormatPr defaultColWidth="9" defaultRowHeight="15.75"/>
  <cols>
    <col min="1" max="1" width="1.125" style="3" customWidth="1"/>
    <col min="2" max="2" width="2.375" style="3" customWidth="1"/>
    <col min="3" max="3" width="9.375" style="3" customWidth="1"/>
    <col min="4" max="4" width="14.125" style="3" customWidth="1"/>
    <col min="5" max="5" width="6.625" style="3" customWidth="1"/>
    <col min="6" max="10" width="5.625" style="3" customWidth="1"/>
    <col min="11" max="11" width="6.625" style="3" customWidth="1"/>
    <col min="12" max="15" width="5.625" style="3" customWidth="1"/>
    <col min="16" max="16" width="5.75" style="3" customWidth="1"/>
    <col min="17" max="20" width="5.625" style="3" customWidth="1"/>
    <col min="21" max="21" width="8.625" style="3" customWidth="1"/>
    <col min="22" max="22" width="18.375" style="3" hidden="1" customWidth="1"/>
    <col min="23" max="23" width="0" style="3" hidden="1" customWidth="1"/>
    <col min="24" max="26" width="9" style="3"/>
    <col min="27" max="28" width="10" style="3" bestFit="1" customWidth="1"/>
    <col min="29" max="16384" width="9" style="3"/>
  </cols>
  <sheetData>
    <row r="1" spans="1:41" ht="16.5">
      <c r="A1" s="1" t="s">
        <v>279</v>
      </c>
      <c r="B1" s="1"/>
      <c r="C1" s="1"/>
      <c r="D1" s="1"/>
      <c r="E1" s="2"/>
      <c r="F1" s="2"/>
      <c r="G1" s="2"/>
      <c r="H1" s="2"/>
      <c r="I1" s="2"/>
      <c r="J1" s="2"/>
      <c r="K1" s="2"/>
      <c r="L1" s="2"/>
      <c r="M1" s="399" t="s">
        <v>0</v>
      </c>
      <c r="N1" s="399"/>
      <c r="O1" s="399"/>
      <c r="P1" s="399"/>
      <c r="Q1" s="399"/>
      <c r="R1" s="399"/>
      <c r="S1" s="399"/>
      <c r="T1" s="399"/>
      <c r="U1" s="399"/>
    </row>
    <row r="2" spans="1:41" ht="21.75" customHeight="1">
      <c r="B2" s="400" t="s">
        <v>216</v>
      </c>
      <c r="C2" s="400"/>
      <c r="D2" s="400"/>
      <c r="E2" s="400"/>
      <c r="F2" s="400"/>
      <c r="G2" s="400"/>
      <c r="H2" s="400"/>
      <c r="I2" s="400"/>
      <c r="J2" s="400"/>
      <c r="K2" s="400"/>
      <c r="L2" s="400"/>
      <c r="M2" s="400"/>
      <c r="N2" s="400"/>
      <c r="O2" s="400"/>
      <c r="P2" s="400"/>
      <c r="Q2" s="400"/>
      <c r="R2" s="400"/>
      <c r="S2" s="400"/>
      <c r="T2" s="400"/>
      <c r="U2" s="400"/>
    </row>
    <row r="3" spans="1:41" ht="6" customHeight="1">
      <c r="B3" s="401"/>
      <c r="C3" s="401"/>
      <c r="D3" s="401"/>
      <c r="E3" s="401"/>
      <c r="F3" s="401"/>
      <c r="G3" s="401"/>
      <c r="H3" s="401"/>
      <c r="I3" s="401"/>
      <c r="J3" s="401"/>
      <c r="K3" s="401"/>
      <c r="L3" s="401"/>
      <c r="M3" s="401"/>
      <c r="N3" s="401"/>
      <c r="O3" s="401"/>
      <c r="P3" s="401"/>
      <c r="Q3" s="401"/>
      <c r="R3" s="401"/>
      <c r="S3" s="401"/>
      <c r="T3" s="401"/>
      <c r="U3" s="401"/>
    </row>
    <row r="4" spans="1:41" ht="6" customHeight="1" thickBot="1">
      <c r="B4" s="401"/>
      <c r="C4" s="401"/>
      <c r="D4" s="401"/>
      <c r="E4" s="401"/>
      <c r="F4" s="401"/>
      <c r="G4" s="401"/>
      <c r="H4" s="401"/>
      <c r="I4" s="401"/>
      <c r="J4" s="401"/>
      <c r="K4" s="401"/>
      <c r="L4" s="401"/>
      <c r="M4" s="401"/>
      <c r="N4" s="401"/>
      <c r="O4" s="401"/>
      <c r="P4" s="401"/>
      <c r="Q4" s="401"/>
      <c r="R4" s="401"/>
      <c r="S4" s="401"/>
      <c r="T4" s="401"/>
      <c r="U4" s="401"/>
    </row>
    <row r="5" spans="1:41" ht="20.100000000000001" customHeight="1" thickTop="1">
      <c r="E5" s="402" t="s">
        <v>1</v>
      </c>
      <c r="F5" s="402"/>
      <c r="G5" s="403" t="s">
        <v>2</v>
      </c>
      <c r="H5" s="403"/>
      <c r="I5" s="403"/>
      <c r="J5" s="403"/>
      <c r="K5" s="403"/>
      <c r="L5" s="403"/>
      <c r="M5" s="403"/>
      <c r="O5" s="404" t="s">
        <v>3</v>
      </c>
      <c r="P5" s="405"/>
      <c r="Q5" s="408" t="s">
        <v>4</v>
      </c>
      <c r="R5" s="408"/>
      <c r="S5" s="408"/>
      <c r="T5" s="408"/>
      <c r="U5" s="409"/>
    </row>
    <row r="6" spans="1:41" ht="24.95" customHeight="1" thickBot="1">
      <c r="B6" s="379" t="s">
        <v>5</v>
      </c>
      <c r="C6" s="380"/>
      <c r="D6" s="380"/>
      <c r="E6" s="58">
        <v>0</v>
      </c>
      <c r="F6" s="59">
        <v>1</v>
      </c>
      <c r="G6" s="55"/>
      <c r="H6" s="56"/>
      <c r="I6" s="56"/>
      <c r="J6" s="56"/>
      <c r="K6" s="56"/>
      <c r="L6" s="55"/>
      <c r="M6" s="57"/>
      <c r="N6" s="4"/>
      <c r="O6" s="406"/>
      <c r="P6" s="407"/>
      <c r="Q6" s="410"/>
      <c r="R6" s="410"/>
      <c r="S6" s="410"/>
      <c r="T6" s="410"/>
      <c r="U6" s="411"/>
    </row>
    <row r="7" spans="1:41" ht="24.95" customHeight="1" thickTop="1">
      <c r="B7" s="298" t="s">
        <v>6</v>
      </c>
      <c r="C7" s="298"/>
      <c r="D7" s="298"/>
      <c r="E7" s="393" t="str">
        <f>IF(ＤＢ!Z3="","",VLOOKUP(ＤＢ!$Z$3,ＤＢ!$AB:$AK,7,0))</f>
        <v/>
      </c>
      <c r="F7" s="394"/>
      <c r="G7" s="394"/>
      <c r="H7" s="394"/>
      <c r="I7" s="394"/>
      <c r="J7" s="394"/>
      <c r="K7" s="394"/>
      <c r="L7" s="394"/>
      <c r="M7" s="395"/>
      <c r="N7" s="14"/>
      <c r="O7" s="14"/>
      <c r="P7" s="14"/>
      <c r="Q7" s="14"/>
      <c r="R7" s="14"/>
      <c r="S7" s="14"/>
      <c r="T7" s="14"/>
      <c r="U7" s="14"/>
    </row>
    <row r="8" spans="1:41" ht="24.95" customHeight="1">
      <c r="B8" s="298" t="s">
        <v>7</v>
      </c>
      <c r="C8" s="298"/>
      <c r="D8" s="298"/>
      <c r="E8" s="396" t="s">
        <v>8</v>
      </c>
      <c r="F8" s="396"/>
      <c r="G8" s="396"/>
      <c r="H8" s="396"/>
      <c r="I8" s="396"/>
      <c r="J8" s="396"/>
      <c r="K8" s="396"/>
      <c r="L8" s="396" t="s">
        <v>9</v>
      </c>
      <c r="M8" s="396"/>
      <c r="N8" s="396"/>
      <c r="O8" s="396"/>
      <c r="P8" s="396"/>
      <c r="Q8" s="396"/>
      <c r="R8" s="397" t="s">
        <v>10</v>
      </c>
      <c r="S8" s="208"/>
      <c r="T8" s="208"/>
      <c r="U8" s="208"/>
      <c r="V8" s="3">
        <v>1</v>
      </c>
    </row>
    <row r="9" spans="1:41" ht="11.1" customHeight="1">
      <c r="B9" s="5"/>
      <c r="C9" s="5"/>
      <c r="D9" s="5"/>
      <c r="E9" s="31"/>
      <c r="F9" s="31"/>
      <c r="G9" s="31"/>
      <c r="H9" s="31"/>
      <c r="I9" s="31"/>
      <c r="J9" s="412" t="s">
        <v>11</v>
      </c>
      <c r="K9" s="412"/>
      <c r="L9" s="412"/>
      <c r="M9" s="412"/>
      <c r="N9" s="412"/>
      <c r="O9" s="412"/>
      <c r="P9" s="412"/>
      <c r="Q9" s="412"/>
      <c r="R9" s="412"/>
      <c r="S9" s="412"/>
      <c r="T9" s="412"/>
      <c r="U9" s="31"/>
    </row>
    <row r="10" spans="1:41" ht="24.95" customHeight="1">
      <c r="B10" s="194" t="s">
        <v>12</v>
      </c>
      <c r="C10" s="194"/>
      <c r="D10" s="194"/>
      <c r="E10" s="194"/>
      <c r="F10" s="194"/>
      <c r="G10" s="194"/>
      <c r="H10" s="354"/>
      <c r="I10" s="197"/>
      <c r="J10" s="198"/>
      <c r="K10" s="398"/>
      <c r="L10" s="31"/>
      <c r="M10" s="31"/>
      <c r="N10" s="31"/>
      <c r="O10" s="31"/>
      <c r="P10" s="31"/>
      <c r="Q10" s="31"/>
      <c r="R10" s="31"/>
      <c r="S10" s="31"/>
      <c r="T10" s="31"/>
      <c r="U10" s="31"/>
    </row>
    <row r="11" spans="1:41" ht="17.25" customHeight="1">
      <c r="C11" s="60" t="s">
        <v>13</v>
      </c>
      <c r="D11" s="61"/>
      <c r="E11" s="61"/>
      <c r="F11" s="61"/>
      <c r="G11" s="62"/>
      <c r="H11" s="61" t="s">
        <v>14</v>
      </c>
      <c r="I11" s="61"/>
      <c r="J11" s="61"/>
      <c r="K11" s="61"/>
      <c r="L11" s="61"/>
      <c r="M11" s="62"/>
      <c r="N11" s="61" t="s">
        <v>15</v>
      </c>
      <c r="O11" s="61"/>
      <c r="P11" s="61"/>
      <c r="Q11" s="61"/>
      <c r="R11" s="62"/>
      <c r="S11" s="61" t="s">
        <v>16</v>
      </c>
      <c r="T11" s="61"/>
      <c r="U11" s="63"/>
    </row>
    <row r="12" spans="1:41" ht="17.25" customHeight="1">
      <c r="C12" s="64" t="s">
        <v>17</v>
      </c>
      <c r="D12" s="65"/>
      <c r="E12" s="65"/>
      <c r="F12" s="65"/>
      <c r="G12" s="66"/>
      <c r="H12" s="65" t="s">
        <v>18</v>
      </c>
      <c r="I12" s="65"/>
      <c r="J12" s="65"/>
      <c r="K12" s="65"/>
      <c r="L12" s="65"/>
      <c r="M12" s="66"/>
      <c r="N12" s="65" t="s">
        <v>19</v>
      </c>
      <c r="O12" s="65"/>
      <c r="P12" s="65"/>
      <c r="Q12" s="65"/>
      <c r="R12" s="66"/>
      <c r="S12" s="65" t="s">
        <v>20</v>
      </c>
      <c r="T12" s="65"/>
      <c r="U12" s="67"/>
    </row>
    <row r="13" spans="1:41" ht="17.25" customHeight="1">
      <c r="C13" s="64" t="s">
        <v>21</v>
      </c>
      <c r="D13" s="65"/>
      <c r="E13" s="65"/>
      <c r="F13" s="65"/>
      <c r="G13" s="66"/>
      <c r="H13" s="65" t="s">
        <v>22</v>
      </c>
      <c r="I13" s="65"/>
      <c r="J13" s="65"/>
      <c r="K13" s="65"/>
      <c r="L13" s="65"/>
      <c r="M13" s="66"/>
      <c r="N13" s="65" t="s">
        <v>23</v>
      </c>
      <c r="O13" s="65"/>
      <c r="P13" s="65"/>
      <c r="Q13" s="65"/>
      <c r="R13" s="65"/>
      <c r="S13" s="65"/>
      <c r="T13" s="65"/>
      <c r="U13" s="67"/>
      <c r="V13" s="6"/>
    </row>
    <row r="14" spans="1:41" ht="17.25" customHeight="1">
      <c r="C14" s="64" t="s">
        <v>24</v>
      </c>
      <c r="D14" s="65"/>
      <c r="E14" s="65"/>
      <c r="F14" s="65"/>
      <c r="G14" s="66"/>
      <c r="H14" s="65" t="s">
        <v>25</v>
      </c>
      <c r="I14" s="65"/>
      <c r="J14" s="65"/>
      <c r="K14" s="65"/>
      <c r="L14" s="65"/>
      <c r="M14" s="66"/>
      <c r="N14" s="65" t="s">
        <v>26</v>
      </c>
      <c r="O14" s="65"/>
      <c r="P14" s="65"/>
      <c r="Q14" s="65"/>
      <c r="R14" s="65"/>
      <c r="S14" s="65"/>
      <c r="T14" s="65"/>
      <c r="U14" s="67"/>
    </row>
    <row r="15" spans="1:41" ht="17.25" customHeight="1">
      <c r="C15" s="68" t="s">
        <v>27</v>
      </c>
      <c r="D15" s="69"/>
      <c r="E15" s="69"/>
      <c r="F15" s="69"/>
      <c r="G15" s="70"/>
      <c r="H15" s="69" t="s">
        <v>28</v>
      </c>
      <c r="I15" s="69"/>
      <c r="J15" s="69"/>
      <c r="K15" s="69"/>
      <c r="L15" s="69"/>
      <c r="M15" s="70"/>
      <c r="N15" s="69" t="s">
        <v>29</v>
      </c>
      <c r="O15" s="69"/>
      <c r="P15" s="69"/>
      <c r="Q15" s="69"/>
      <c r="R15" s="69"/>
      <c r="S15" s="69"/>
      <c r="T15" s="71"/>
      <c r="U15" s="72"/>
      <c r="X15" s="385"/>
      <c r="Y15" s="385"/>
      <c r="Z15" s="385"/>
      <c r="AA15" s="385"/>
      <c r="AB15" s="385"/>
      <c r="AC15" s="385"/>
      <c r="AD15" s="385"/>
      <c r="AE15" s="385"/>
      <c r="AF15" s="385"/>
      <c r="AG15" s="385"/>
      <c r="AH15" s="385"/>
      <c r="AI15" s="385"/>
      <c r="AJ15" s="385"/>
      <c r="AK15" s="385"/>
      <c r="AL15" s="385"/>
      <c r="AM15" s="385"/>
      <c r="AN15" s="385"/>
      <c r="AO15" s="385"/>
    </row>
    <row r="16" spans="1:41" ht="30" customHeight="1">
      <c r="B16" s="194" t="s">
        <v>30</v>
      </c>
      <c r="C16" s="194"/>
      <c r="D16" s="194"/>
      <c r="E16" s="194"/>
      <c r="F16" s="194"/>
      <c r="G16" s="194"/>
      <c r="H16" s="194"/>
      <c r="I16" s="194"/>
      <c r="J16" s="194"/>
      <c r="K16" s="194"/>
      <c r="L16" s="194"/>
      <c r="M16" s="194"/>
      <c r="N16" s="194"/>
      <c r="O16" s="194"/>
      <c r="P16" s="194"/>
      <c r="Q16" s="194"/>
      <c r="R16" s="194"/>
      <c r="S16" s="194"/>
      <c r="T16" s="194"/>
      <c r="U16" s="194"/>
      <c r="X16" s="385"/>
      <c r="Y16" s="385"/>
      <c r="Z16" s="385"/>
      <c r="AA16" s="385"/>
      <c r="AB16" s="385"/>
      <c r="AC16" s="385"/>
      <c r="AD16" s="385"/>
      <c r="AE16" s="385"/>
      <c r="AF16" s="385"/>
      <c r="AG16" s="385"/>
      <c r="AH16" s="385"/>
      <c r="AI16" s="385"/>
      <c r="AJ16" s="385"/>
      <c r="AK16" s="385"/>
      <c r="AL16" s="385"/>
      <c r="AM16" s="385"/>
      <c r="AN16" s="385"/>
      <c r="AO16" s="385"/>
    </row>
    <row r="17" spans="1:41" ht="15" customHeight="1">
      <c r="B17" s="208"/>
      <c r="C17" s="73" t="s">
        <v>31</v>
      </c>
      <c r="D17" s="375"/>
      <c r="E17" s="375"/>
      <c r="F17" s="375"/>
      <c r="G17" s="375"/>
      <c r="H17" s="375"/>
      <c r="I17" s="375"/>
      <c r="J17" s="375"/>
      <c r="K17" s="375"/>
      <c r="L17" s="375"/>
      <c r="M17" s="375"/>
      <c r="N17" s="375"/>
      <c r="O17" s="375"/>
      <c r="P17" s="375"/>
      <c r="Q17" s="375"/>
      <c r="R17" s="375"/>
      <c r="S17" s="375"/>
      <c r="T17" s="375"/>
      <c r="U17" s="375"/>
      <c r="X17" s="385"/>
      <c r="Y17" s="385"/>
      <c r="Z17" s="385"/>
      <c r="AA17" s="385"/>
      <c r="AB17" s="385"/>
      <c r="AC17" s="385"/>
      <c r="AD17" s="385"/>
      <c r="AE17" s="385"/>
      <c r="AF17" s="385"/>
      <c r="AG17" s="385"/>
      <c r="AH17" s="385"/>
      <c r="AI17" s="385"/>
      <c r="AJ17" s="385"/>
      <c r="AK17" s="385"/>
      <c r="AL17" s="385"/>
      <c r="AM17" s="385"/>
      <c r="AN17" s="385"/>
      <c r="AO17" s="385"/>
    </row>
    <row r="18" spans="1:41" ht="15" customHeight="1">
      <c r="B18" s="208"/>
      <c r="C18" s="260" t="s">
        <v>32</v>
      </c>
      <c r="D18" s="150" t="str">
        <f>VLOOKUP(ＤＢ!$Z$3,ＤＢ!$AB:$AK,10,0)</f>
        <v/>
      </c>
      <c r="E18" s="389"/>
      <c r="F18" s="389"/>
      <c r="G18" s="389"/>
      <c r="H18" s="151"/>
      <c r="I18" s="151"/>
      <c r="J18" s="151"/>
      <c r="K18" s="151"/>
      <c r="L18" s="151"/>
      <c r="M18" s="151"/>
      <c r="N18" s="151"/>
      <c r="O18" s="151"/>
      <c r="P18" s="151"/>
      <c r="Q18" s="151"/>
      <c r="R18" s="151"/>
      <c r="S18" s="151"/>
      <c r="T18" s="151"/>
      <c r="U18" s="152"/>
      <c r="X18" s="385"/>
      <c r="Y18" s="385"/>
      <c r="Z18" s="385"/>
      <c r="AA18" s="385"/>
      <c r="AB18" s="385"/>
      <c r="AC18" s="385"/>
      <c r="AD18" s="385"/>
      <c r="AE18" s="385"/>
      <c r="AF18" s="385"/>
      <c r="AG18" s="385"/>
      <c r="AH18" s="385"/>
      <c r="AI18" s="385"/>
      <c r="AJ18" s="385"/>
      <c r="AK18" s="385"/>
      <c r="AL18" s="385"/>
      <c r="AM18" s="385"/>
      <c r="AN18" s="385"/>
      <c r="AO18" s="385"/>
    </row>
    <row r="19" spans="1:41" ht="27.75" customHeight="1">
      <c r="B19" s="208"/>
      <c r="C19" s="386"/>
      <c r="D19" s="390" t="str">
        <f>VLOOKUP(ＤＢ!$Z$3,ＤＢ!$AB:$AK,8,0)</f>
        <v/>
      </c>
      <c r="E19" s="391"/>
      <c r="F19" s="391"/>
      <c r="G19" s="391"/>
      <c r="H19" s="391"/>
      <c r="I19" s="391"/>
      <c r="J19" s="391"/>
      <c r="K19" s="391"/>
      <c r="L19" s="391"/>
      <c r="M19" s="391"/>
      <c r="N19" s="391"/>
      <c r="O19" s="391"/>
      <c r="P19" s="391"/>
      <c r="Q19" s="391"/>
      <c r="R19" s="391"/>
      <c r="S19" s="391"/>
      <c r="T19" s="391"/>
      <c r="U19" s="392"/>
      <c r="X19" s="385"/>
      <c r="Y19" s="385"/>
      <c r="Z19" s="385"/>
      <c r="AA19" s="385"/>
      <c r="AB19" s="385"/>
      <c r="AC19" s="385"/>
      <c r="AD19" s="385"/>
      <c r="AE19" s="385"/>
      <c r="AF19" s="385"/>
      <c r="AG19" s="385"/>
      <c r="AH19" s="385"/>
      <c r="AI19" s="385"/>
      <c r="AJ19" s="385"/>
      <c r="AK19" s="385"/>
      <c r="AL19" s="385"/>
      <c r="AM19" s="385"/>
      <c r="AN19" s="385"/>
      <c r="AO19" s="385"/>
    </row>
    <row r="20" spans="1:41" ht="15" customHeight="1">
      <c r="B20" s="208"/>
      <c r="C20" s="73" t="s">
        <v>31</v>
      </c>
      <c r="D20" s="387"/>
      <c r="E20" s="387"/>
      <c r="F20" s="387"/>
      <c r="G20" s="387"/>
      <c r="H20" s="387"/>
      <c r="I20" s="387"/>
      <c r="J20" s="387"/>
      <c r="K20" s="387"/>
      <c r="L20" s="387"/>
      <c r="M20" s="387"/>
      <c r="N20" s="387"/>
      <c r="O20" s="387"/>
      <c r="P20" s="387"/>
      <c r="Q20" s="387"/>
      <c r="R20" s="387"/>
      <c r="S20" s="387"/>
      <c r="T20" s="387"/>
      <c r="U20" s="387"/>
    </row>
    <row r="21" spans="1:41" ht="30" customHeight="1">
      <c r="B21" s="208"/>
      <c r="C21" s="74" t="s">
        <v>33</v>
      </c>
      <c r="D21" s="388" t="str">
        <f>IF(ＤＢ!Z3="","",VLOOKUP(ＤＢ!$Z$3,ＤＢ!$AB:$AK,5,0))</f>
        <v/>
      </c>
      <c r="E21" s="388"/>
      <c r="F21" s="388"/>
      <c r="G21" s="388"/>
      <c r="H21" s="388"/>
      <c r="I21" s="388"/>
      <c r="J21" s="388"/>
      <c r="K21" s="388"/>
      <c r="L21" s="388"/>
      <c r="M21" s="388"/>
      <c r="N21" s="388"/>
      <c r="O21" s="388"/>
      <c r="P21" s="388"/>
      <c r="Q21" s="388"/>
      <c r="R21" s="388"/>
      <c r="S21" s="388"/>
      <c r="T21" s="388"/>
      <c r="U21" s="388"/>
    </row>
    <row r="22" spans="1:41" s="35" customFormat="1" ht="30" customHeight="1">
      <c r="B22" s="194" t="s">
        <v>34</v>
      </c>
      <c r="C22" s="194"/>
      <c r="D22" s="194"/>
      <c r="E22" s="7"/>
      <c r="F22" s="7"/>
      <c r="G22" s="7"/>
      <c r="H22" s="7"/>
      <c r="I22" s="7"/>
      <c r="J22" s="7"/>
      <c r="K22" s="7"/>
      <c r="L22" s="8"/>
      <c r="M22" s="41"/>
      <c r="N22" s="41"/>
      <c r="O22" s="41"/>
      <c r="P22" s="41"/>
      <c r="Q22" s="41"/>
      <c r="R22" s="7"/>
      <c r="S22" s="7"/>
      <c r="T22" s="7"/>
      <c r="U22" s="7"/>
    </row>
    <row r="23" spans="1:41" ht="42.75" customHeight="1">
      <c r="C23" s="74" t="s">
        <v>35</v>
      </c>
      <c r="D23" s="197"/>
      <c r="E23" s="198"/>
      <c r="F23" s="198"/>
      <c r="G23" s="198"/>
      <c r="H23" s="398"/>
      <c r="I23" s="413" t="s">
        <v>36</v>
      </c>
      <c r="J23" s="414"/>
      <c r="K23" s="415"/>
      <c r="L23" s="419" t="s">
        <v>37</v>
      </c>
      <c r="M23" s="419"/>
      <c r="N23" s="419" t="s">
        <v>38</v>
      </c>
      <c r="O23" s="419"/>
      <c r="P23" s="419" t="s">
        <v>39</v>
      </c>
      <c r="Q23" s="419"/>
      <c r="R23" s="419" t="s">
        <v>40</v>
      </c>
      <c r="S23" s="419"/>
      <c r="T23" s="419"/>
      <c r="U23" s="421"/>
    </row>
    <row r="24" spans="1:41" ht="24.95" customHeight="1">
      <c r="C24" s="423" t="s">
        <v>41</v>
      </c>
      <c r="D24" s="423"/>
      <c r="E24" s="375" t="s">
        <v>42</v>
      </c>
      <c r="F24" s="375"/>
      <c r="G24" s="375"/>
      <c r="H24" s="375"/>
      <c r="I24" s="416"/>
      <c r="J24" s="417"/>
      <c r="K24" s="418"/>
      <c r="L24" s="420"/>
      <c r="M24" s="420"/>
      <c r="N24" s="420"/>
      <c r="O24" s="420"/>
      <c r="P24" s="420"/>
      <c r="Q24" s="420"/>
      <c r="R24" s="420"/>
      <c r="S24" s="420"/>
      <c r="T24" s="420"/>
      <c r="U24" s="422"/>
      <c r="W24" s="3">
        <v>0</v>
      </c>
    </row>
    <row r="25" spans="1:41" ht="24.95" customHeight="1">
      <c r="C25" s="352" t="s">
        <v>43</v>
      </c>
      <c r="D25" s="353"/>
      <c r="E25" s="197"/>
      <c r="F25" s="198"/>
      <c r="G25" s="198"/>
      <c r="H25" s="75" t="s">
        <v>44</v>
      </c>
      <c r="I25" s="376" t="s">
        <v>205</v>
      </c>
      <c r="J25" s="377"/>
      <c r="K25" s="377"/>
      <c r="L25" s="377"/>
      <c r="M25" s="377"/>
      <c r="N25" s="377"/>
      <c r="O25" s="377"/>
      <c r="P25" s="377"/>
      <c r="Q25" s="377"/>
      <c r="R25" s="377"/>
      <c r="S25" s="377"/>
      <c r="T25" s="377"/>
      <c r="U25" s="377"/>
    </row>
    <row r="26" spans="1:41" ht="24.95" customHeight="1">
      <c r="C26" s="335" t="s">
        <v>45</v>
      </c>
      <c r="D26" s="378"/>
      <c r="E26" s="378"/>
      <c r="F26" s="378"/>
      <c r="G26" s="378"/>
      <c r="H26" s="336"/>
      <c r="I26" s="379" t="s">
        <v>32</v>
      </c>
      <c r="J26" s="380"/>
      <c r="K26" s="380"/>
      <c r="L26" s="380"/>
      <c r="M26" s="380"/>
      <c r="N26" s="380"/>
      <c r="O26" s="380"/>
      <c r="P26" s="381"/>
      <c r="Q26" s="382" t="s">
        <v>194</v>
      </c>
      <c r="R26" s="383"/>
      <c r="S26" s="383"/>
      <c r="T26" s="383"/>
      <c r="U26" s="384"/>
    </row>
    <row r="27" spans="1:41" ht="24.95" customHeight="1">
      <c r="C27" s="365"/>
      <c r="D27" s="366"/>
      <c r="E27" s="366"/>
      <c r="F27" s="366"/>
      <c r="G27" s="366"/>
      <c r="H27" s="367"/>
      <c r="I27" s="368"/>
      <c r="J27" s="369"/>
      <c r="K27" s="369"/>
      <c r="L27" s="369"/>
      <c r="M27" s="369"/>
      <c r="N27" s="369"/>
      <c r="O27" s="369"/>
      <c r="P27" s="370"/>
      <c r="Q27" s="365"/>
      <c r="R27" s="366"/>
      <c r="S27" s="366"/>
      <c r="T27" s="366"/>
      <c r="U27" s="367"/>
    </row>
    <row r="28" spans="1:41" ht="24.95" customHeight="1">
      <c r="C28" s="365"/>
      <c r="D28" s="366"/>
      <c r="E28" s="366"/>
      <c r="F28" s="366"/>
      <c r="G28" s="366"/>
      <c r="H28" s="367"/>
      <c r="I28" s="368"/>
      <c r="J28" s="369"/>
      <c r="K28" s="369"/>
      <c r="L28" s="369"/>
      <c r="M28" s="369"/>
      <c r="N28" s="369"/>
      <c r="O28" s="369"/>
      <c r="P28" s="370"/>
      <c r="Q28" s="365"/>
      <c r="R28" s="366"/>
      <c r="S28" s="366"/>
      <c r="T28" s="366"/>
      <c r="U28" s="367"/>
    </row>
    <row r="29" spans="1:41" ht="24.95" customHeight="1">
      <c r="C29" s="365"/>
      <c r="D29" s="366"/>
      <c r="E29" s="366"/>
      <c r="F29" s="366"/>
      <c r="G29" s="366"/>
      <c r="H29" s="367"/>
      <c r="I29" s="368"/>
      <c r="J29" s="369"/>
      <c r="K29" s="369"/>
      <c r="L29" s="369"/>
      <c r="M29" s="369"/>
      <c r="N29" s="369"/>
      <c r="O29" s="369"/>
      <c r="P29" s="370"/>
      <c r="Q29" s="365"/>
      <c r="R29" s="366"/>
      <c r="S29" s="366"/>
      <c r="T29" s="366"/>
      <c r="U29" s="367"/>
      <c r="X29" s="9"/>
      <c r="Y29" s="9"/>
      <c r="Z29" s="9"/>
      <c r="AA29" s="9"/>
      <c r="AB29" s="9"/>
      <c r="AC29" s="9"/>
      <c r="AD29" s="9"/>
      <c r="AE29" s="9"/>
      <c r="AF29" s="9"/>
      <c r="AG29" s="9"/>
      <c r="AH29" s="9"/>
      <c r="AI29" s="9"/>
      <c r="AJ29" s="9"/>
      <c r="AK29" s="9"/>
      <c r="AL29" s="9"/>
      <c r="AM29" s="9"/>
      <c r="AN29" s="9"/>
    </row>
    <row r="30" spans="1:41" s="11" customFormat="1" ht="30" customHeight="1">
      <c r="A30" s="10"/>
      <c r="B30" s="194" t="s">
        <v>46</v>
      </c>
      <c r="C30" s="194"/>
      <c r="D30" s="194"/>
      <c r="E30" s="194"/>
      <c r="F30" s="194"/>
      <c r="G30" s="194"/>
      <c r="H30" s="194"/>
      <c r="I30" s="194"/>
      <c r="J30" s="194"/>
      <c r="K30" s="194"/>
      <c r="L30" s="194"/>
      <c r="M30" s="194"/>
      <c r="N30" s="371" t="s">
        <v>47</v>
      </c>
      <c r="O30" s="371"/>
      <c r="P30" s="371"/>
      <c r="Q30" s="371"/>
      <c r="R30" s="371"/>
      <c r="S30" s="371"/>
      <c r="T30" s="371"/>
      <c r="U30" s="371"/>
      <c r="V30" s="10"/>
    </row>
    <row r="31" spans="1:41" ht="24.95" customHeight="1">
      <c r="C31" s="76" t="s">
        <v>48</v>
      </c>
      <c r="D31" s="197"/>
      <c r="E31" s="198"/>
      <c r="F31" s="372" t="s">
        <v>49</v>
      </c>
      <c r="G31" s="373"/>
      <c r="H31" s="349" t="s">
        <v>32</v>
      </c>
      <c r="I31" s="347"/>
      <c r="J31" s="374"/>
      <c r="K31" s="374"/>
      <c r="L31" s="374"/>
      <c r="M31" s="374"/>
      <c r="N31" s="374"/>
      <c r="O31" s="374"/>
      <c r="P31" s="374"/>
      <c r="Q31" s="374"/>
      <c r="R31" s="374"/>
      <c r="S31" s="374"/>
      <c r="T31" s="374"/>
      <c r="U31" s="374"/>
    </row>
    <row r="32" spans="1:41" ht="11.1" customHeight="1">
      <c r="B32" s="208"/>
      <c r="C32" s="208"/>
      <c r="D32" s="208"/>
      <c r="E32" s="208"/>
      <c r="F32" s="208"/>
      <c r="G32" s="208"/>
      <c r="H32" s="208"/>
      <c r="I32" s="208"/>
      <c r="J32" s="208"/>
      <c r="K32" s="208"/>
      <c r="L32" s="208"/>
      <c r="M32" s="208"/>
      <c r="N32" s="208"/>
      <c r="O32" s="208"/>
      <c r="P32" s="208"/>
      <c r="Q32" s="208"/>
      <c r="R32" s="208"/>
      <c r="S32" s="208"/>
      <c r="T32" s="208"/>
      <c r="U32" s="208"/>
      <c r="W32" s="12">
        <v>0</v>
      </c>
    </row>
    <row r="33" spans="1:23" ht="30" customHeight="1">
      <c r="B33" s="194" t="s">
        <v>50</v>
      </c>
      <c r="C33" s="194"/>
      <c r="D33" s="194"/>
      <c r="E33" s="194"/>
      <c r="F33" s="194"/>
      <c r="G33" s="194"/>
      <c r="H33" s="354"/>
      <c r="I33" s="355" t="s">
        <v>51</v>
      </c>
      <c r="J33" s="356"/>
      <c r="K33" s="190" t="s">
        <v>52</v>
      </c>
      <c r="L33" s="210"/>
      <c r="M33" s="357" t="s">
        <v>215</v>
      </c>
      <c r="N33" s="358"/>
      <c r="O33" s="358"/>
      <c r="P33" s="358"/>
      <c r="Q33" s="358"/>
      <c r="R33" s="358"/>
      <c r="S33" s="358"/>
      <c r="T33" s="358"/>
      <c r="U33" s="358"/>
      <c r="W33" s="3">
        <v>0</v>
      </c>
    </row>
    <row r="34" spans="1:23" ht="20.100000000000001" customHeight="1">
      <c r="B34" s="208"/>
      <c r="C34" s="359" t="s">
        <v>53</v>
      </c>
      <c r="D34" s="360"/>
      <c r="E34" s="360"/>
      <c r="F34" s="360"/>
      <c r="G34" s="360"/>
      <c r="H34" s="77"/>
      <c r="I34" s="360" t="s">
        <v>54</v>
      </c>
      <c r="J34" s="360"/>
      <c r="K34" s="360"/>
      <c r="L34" s="77"/>
      <c r="M34" s="77"/>
      <c r="N34" s="78" t="s">
        <v>55</v>
      </c>
      <c r="O34" s="78"/>
      <c r="P34" s="79"/>
      <c r="Q34" s="78"/>
      <c r="R34" s="78"/>
      <c r="S34" s="78"/>
      <c r="T34" s="78"/>
      <c r="U34" s="80"/>
    </row>
    <row r="35" spans="1:23" ht="20.100000000000001" customHeight="1">
      <c r="B35" s="208"/>
      <c r="C35" s="361" t="s">
        <v>56</v>
      </c>
      <c r="D35" s="362"/>
      <c r="E35" s="362"/>
      <c r="F35" s="362"/>
      <c r="G35" s="362"/>
      <c r="H35" s="81"/>
      <c r="I35" s="82" t="s">
        <v>57</v>
      </c>
      <c r="J35" s="81"/>
      <c r="K35" s="81"/>
      <c r="L35" s="81"/>
      <c r="M35" s="81"/>
      <c r="N35" s="81" t="s">
        <v>58</v>
      </c>
      <c r="O35" s="81"/>
      <c r="P35" s="83"/>
      <c r="Q35" s="83"/>
      <c r="R35" s="81"/>
      <c r="S35" s="81"/>
      <c r="T35" s="81"/>
      <c r="U35" s="80"/>
    </row>
    <row r="36" spans="1:23" ht="20.100000000000001" customHeight="1">
      <c r="B36" s="208"/>
      <c r="C36" s="361" t="s">
        <v>59</v>
      </c>
      <c r="D36" s="362"/>
      <c r="E36" s="362"/>
      <c r="F36" s="362"/>
      <c r="G36" s="362"/>
      <c r="H36" s="84"/>
      <c r="I36" s="81" t="s">
        <v>60</v>
      </c>
      <c r="J36" s="81"/>
      <c r="K36" s="81"/>
      <c r="L36" s="81"/>
      <c r="M36" s="81"/>
      <c r="N36" s="81" t="s">
        <v>61</v>
      </c>
      <c r="O36" s="81"/>
      <c r="P36" s="83"/>
      <c r="Q36" s="81"/>
      <c r="R36" s="81"/>
      <c r="S36" s="81"/>
      <c r="T36" s="81"/>
      <c r="U36" s="80"/>
    </row>
    <row r="37" spans="1:23" ht="20.100000000000001" customHeight="1">
      <c r="B37" s="208"/>
      <c r="C37" s="361" t="s">
        <v>62</v>
      </c>
      <c r="D37" s="362"/>
      <c r="E37" s="362"/>
      <c r="F37" s="362"/>
      <c r="G37" s="362"/>
      <c r="H37" s="84"/>
      <c r="I37" s="81" t="s">
        <v>63</v>
      </c>
      <c r="J37" s="81"/>
      <c r="K37" s="81"/>
      <c r="L37" s="81"/>
      <c r="M37" s="81"/>
      <c r="N37" s="81" t="s">
        <v>64</v>
      </c>
      <c r="O37" s="81"/>
      <c r="P37" s="81"/>
      <c r="Q37" s="81"/>
      <c r="R37" s="81"/>
      <c r="S37" s="81"/>
      <c r="T37" s="81"/>
      <c r="U37" s="80"/>
    </row>
    <row r="38" spans="1:23" ht="20.100000000000001" customHeight="1">
      <c r="B38" s="208"/>
      <c r="C38" s="363" t="s">
        <v>65</v>
      </c>
      <c r="D38" s="364"/>
      <c r="E38" s="364"/>
      <c r="F38" s="364"/>
      <c r="G38" s="364"/>
      <c r="H38" s="364"/>
      <c r="I38" s="85" t="s">
        <v>66</v>
      </c>
      <c r="J38" s="86"/>
      <c r="K38" s="85"/>
      <c r="L38" s="85"/>
      <c r="M38" s="85"/>
      <c r="N38" s="85"/>
      <c r="O38" s="85"/>
      <c r="P38" s="85"/>
      <c r="Q38" s="85"/>
      <c r="R38" s="85"/>
      <c r="S38" s="85"/>
      <c r="T38" s="87"/>
      <c r="U38" s="88"/>
    </row>
    <row r="39" spans="1:23" s="13" customFormat="1" ht="48.75" customHeight="1">
      <c r="A39" s="3"/>
      <c r="B39" s="194" t="s">
        <v>67</v>
      </c>
      <c r="C39" s="194"/>
      <c r="D39" s="194"/>
      <c r="E39" s="283" t="s">
        <v>280</v>
      </c>
      <c r="F39" s="345"/>
      <c r="G39" s="345"/>
      <c r="H39" s="345"/>
      <c r="I39" s="345"/>
      <c r="J39" s="345"/>
      <c r="K39" s="345"/>
      <c r="L39" s="345"/>
      <c r="M39" s="345"/>
      <c r="N39" s="345"/>
      <c r="O39" s="345"/>
      <c r="P39" s="345"/>
      <c r="Q39" s="345"/>
      <c r="R39" s="345"/>
      <c r="S39" s="345"/>
      <c r="T39" s="345"/>
      <c r="U39" s="345"/>
      <c r="V39" s="3"/>
    </row>
    <row r="40" spans="1:23" ht="39.75" customHeight="1">
      <c r="B40" s="14"/>
      <c r="C40" s="346"/>
      <c r="D40" s="346"/>
      <c r="E40" s="346"/>
      <c r="F40" s="347" t="s">
        <v>68</v>
      </c>
      <c r="G40" s="348"/>
      <c r="H40" s="349" t="s">
        <v>69</v>
      </c>
      <c r="I40" s="348"/>
      <c r="J40" s="349" t="s">
        <v>70</v>
      </c>
      <c r="K40" s="348"/>
      <c r="L40" s="349" t="s">
        <v>71</v>
      </c>
      <c r="M40" s="348"/>
      <c r="N40" s="350" t="s">
        <v>206</v>
      </c>
      <c r="O40" s="351"/>
      <c r="P40" s="352" t="s">
        <v>72</v>
      </c>
      <c r="Q40" s="353"/>
      <c r="R40" s="352" t="s">
        <v>73</v>
      </c>
      <c r="S40" s="353"/>
      <c r="T40" s="349" t="s">
        <v>74</v>
      </c>
      <c r="U40" s="348"/>
    </row>
    <row r="41" spans="1:23" ht="15" customHeight="1">
      <c r="B41" s="14"/>
      <c r="C41" s="346"/>
      <c r="D41" s="346"/>
      <c r="E41" s="346"/>
      <c r="F41" s="94" t="s">
        <v>75</v>
      </c>
      <c r="G41" s="95" t="s">
        <v>76</v>
      </c>
      <c r="H41" s="95" t="s">
        <v>75</v>
      </c>
      <c r="I41" s="95" t="s">
        <v>76</v>
      </c>
      <c r="J41" s="95" t="s">
        <v>75</v>
      </c>
      <c r="K41" s="95" t="s">
        <v>76</v>
      </c>
      <c r="L41" s="95" t="s">
        <v>75</v>
      </c>
      <c r="M41" s="95" t="s">
        <v>76</v>
      </c>
      <c r="N41" s="95" t="s">
        <v>75</v>
      </c>
      <c r="O41" s="95" t="s">
        <v>76</v>
      </c>
      <c r="P41" s="95" t="s">
        <v>75</v>
      </c>
      <c r="Q41" s="95" t="s">
        <v>76</v>
      </c>
      <c r="R41" s="95" t="s">
        <v>75</v>
      </c>
      <c r="S41" s="95" t="s">
        <v>76</v>
      </c>
      <c r="T41" s="95" t="s">
        <v>75</v>
      </c>
      <c r="U41" s="73" t="s">
        <v>76</v>
      </c>
    </row>
    <row r="42" spans="1:23" ht="24.95" customHeight="1">
      <c r="B42" s="14"/>
      <c r="C42" s="343" t="s">
        <v>77</v>
      </c>
      <c r="D42" s="343"/>
      <c r="E42" s="343"/>
      <c r="F42" s="57"/>
      <c r="G42" s="89"/>
      <c r="H42" s="89"/>
      <c r="I42" s="89"/>
      <c r="J42" s="89"/>
      <c r="K42" s="89"/>
      <c r="L42" s="89"/>
      <c r="M42" s="89"/>
      <c r="N42" s="89"/>
      <c r="O42" s="90"/>
      <c r="P42" s="90"/>
      <c r="Q42" s="89"/>
      <c r="R42" s="89"/>
      <c r="S42" s="89"/>
      <c r="T42" s="89"/>
      <c r="U42" s="89"/>
    </row>
    <row r="43" spans="1:23" ht="24.95" customHeight="1" thickBot="1">
      <c r="B43" s="14"/>
      <c r="C43" s="343" t="s">
        <v>78</v>
      </c>
      <c r="D43" s="343"/>
      <c r="E43" s="343"/>
      <c r="F43" s="91"/>
      <c r="G43" s="92"/>
      <c r="H43" s="92"/>
      <c r="I43" s="92"/>
      <c r="J43" s="92"/>
      <c r="K43" s="92"/>
      <c r="L43" s="92"/>
      <c r="M43" s="92"/>
      <c r="N43" s="92"/>
      <c r="O43" s="93"/>
      <c r="P43" s="93"/>
      <c r="Q43" s="92"/>
      <c r="R43" s="92"/>
      <c r="S43" s="92"/>
      <c r="T43" s="92"/>
      <c r="U43" s="92"/>
    </row>
    <row r="44" spans="1:23" ht="45" customHeight="1" thickTop="1">
      <c r="B44" s="15"/>
      <c r="C44" s="344" t="s">
        <v>195</v>
      </c>
      <c r="D44" s="344"/>
      <c r="E44" s="344"/>
      <c r="F44" s="339" t="s">
        <v>135</v>
      </c>
      <c r="G44" s="340"/>
      <c r="H44" s="339"/>
      <c r="I44" s="340"/>
      <c r="J44" s="339"/>
      <c r="K44" s="340"/>
      <c r="L44" s="339"/>
      <c r="M44" s="340"/>
      <c r="N44" s="339"/>
      <c r="O44" s="340"/>
      <c r="P44" s="339"/>
      <c r="Q44" s="340"/>
      <c r="R44" s="339"/>
      <c r="S44" s="340"/>
      <c r="T44" s="339" t="s">
        <v>135</v>
      </c>
      <c r="U44" s="340"/>
    </row>
    <row r="45" spans="1:23" ht="24.95" customHeight="1">
      <c r="B45" s="341"/>
      <c r="C45" s="288" t="s">
        <v>196</v>
      </c>
      <c r="D45" s="289"/>
      <c r="E45" s="289"/>
      <c r="F45" s="289"/>
      <c r="G45" s="289"/>
      <c r="H45" s="289"/>
      <c r="I45" s="290"/>
      <c r="J45" s="197"/>
      <c r="K45" s="198"/>
      <c r="L45" s="198"/>
      <c r="M45" s="75" t="s">
        <v>79</v>
      </c>
      <c r="N45" s="342" t="s">
        <v>281</v>
      </c>
      <c r="O45" s="342"/>
      <c r="P45" s="342"/>
      <c r="Q45" s="342"/>
      <c r="R45" s="342"/>
      <c r="S45" s="342"/>
      <c r="T45" s="342"/>
      <c r="U45" s="342"/>
    </row>
    <row r="46" spans="1:23" ht="24.95" customHeight="1">
      <c r="B46" s="341"/>
      <c r="C46" s="199" t="s">
        <v>197</v>
      </c>
      <c r="D46" s="200"/>
      <c r="E46" s="200"/>
      <c r="F46" s="200"/>
      <c r="G46" s="200"/>
      <c r="H46" s="200"/>
      <c r="I46" s="201"/>
      <c r="J46" s="197"/>
      <c r="K46" s="198"/>
      <c r="L46" s="198"/>
      <c r="M46" s="72" t="s">
        <v>79</v>
      </c>
      <c r="N46" s="283"/>
      <c r="O46" s="283"/>
      <c r="P46" s="283"/>
      <c r="Q46" s="283"/>
      <c r="R46" s="283"/>
      <c r="S46" s="283"/>
      <c r="T46" s="283"/>
      <c r="U46" s="283"/>
    </row>
    <row r="47" spans="1:23" s="16" customFormat="1" ht="30" customHeight="1">
      <c r="B47" s="194" t="s">
        <v>80</v>
      </c>
      <c r="C47" s="194"/>
      <c r="D47" s="194"/>
      <c r="E47" s="194"/>
      <c r="F47" s="194"/>
      <c r="G47" s="194"/>
      <c r="H47" s="194"/>
      <c r="I47" s="194"/>
      <c r="J47" s="194"/>
      <c r="K47" s="194"/>
      <c r="L47" s="194"/>
      <c r="M47" s="194"/>
      <c r="N47" s="194"/>
      <c r="O47" s="194"/>
      <c r="P47" s="194"/>
      <c r="Q47" s="194"/>
      <c r="S47" s="17"/>
      <c r="T47" s="17"/>
      <c r="U47" s="17"/>
    </row>
    <row r="48" spans="1:23" ht="24.95" customHeight="1">
      <c r="C48" s="335" t="s">
        <v>81</v>
      </c>
      <c r="D48" s="336"/>
      <c r="E48" s="337" t="s">
        <v>82</v>
      </c>
      <c r="F48" s="338"/>
      <c r="G48" s="338" t="s">
        <v>83</v>
      </c>
      <c r="H48" s="338"/>
      <c r="I48" s="338" t="s">
        <v>84</v>
      </c>
      <c r="J48" s="338"/>
      <c r="K48" s="338" t="s">
        <v>85</v>
      </c>
      <c r="L48" s="338"/>
      <c r="M48" s="338" t="s">
        <v>86</v>
      </c>
      <c r="N48" s="338"/>
      <c r="O48" s="338" t="s">
        <v>87</v>
      </c>
      <c r="P48" s="338"/>
      <c r="Q48" s="338" t="s">
        <v>88</v>
      </c>
      <c r="R48" s="338"/>
      <c r="S48" s="338" t="s">
        <v>89</v>
      </c>
      <c r="T48" s="338"/>
      <c r="U48" s="96"/>
    </row>
    <row r="49" spans="2:24" ht="24.95" customHeight="1">
      <c r="C49" s="199" t="s">
        <v>90</v>
      </c>
      <c r="D49" s="200"/>
      <c r="E49" s="329"/>
      <c r="F49" s="329"/>
      <c r="G49" s="329"/>
      <c r="H49" s="330" t="s">
        <v>51</v>
      </c>
      <c r="I49" s="331"/>
      <c r="J49" s="191" t="s">
        <v>91</v>
      </c>
      <c r="K49" s="210"/>
      <c r="L49" s="332" t="s">
        <v>207</v>
      </c>
      <c r="M49" s="333"/>
      <c r="N49" s="333"/>
      <c r="O49" s="333"/>
      <c r="P49" s="333"/>
      <c r="Q49" s="333"/>
      <c r="R49" s="333"/>
      <c r="S49" s="333"/>
      <c r="T49" s="333"/>
      <c r="U49" s="333"/>
    </row>
    <row r="50" spans="2:24" ht="9" customHeight="1">
      <c r="C50" s="33"/>
      <c r="D50" s="33"/>
      <c r="E50" s="33"/>
      <c r="F50" s="33"/>
      <c r="G50" s="33"/>
      <c r="H50" s="34"/>
      <c r="I50" s="34"/>
      <c r="J50" s="34"/>
      <c r="K50" s="42"/>
      <c r="M50" s="42"/>
      <c r="N50" s="42"/>
      <c r="O50" s="42"/>
      <c r="P50" s="42"/>
      <c r="Q50" s="42"/>
      <c r="R50" s="42"/>
      <c r="S50" s="42"/>
      <c r="T50" s="42"/>
      <c r="U50" s="42"/>
    </row>
    <row r="51" spans="2:24" s="10" customFormat="1" ht="30" customHeight="1">
      <c r="B51" s="334" t="s">
        <v>92</v>
      </c>
      <c r="C51" s="334"/>
      <c r="D51" s="334"/>
      <c r="E51" s="334"/>
      <c r="F51" s="334"/>
      <c r="G51" s="334"/>
      <c r="H51" s="334"/>
      <c r="I51" s="334"/>
      <c r="J51" s="334"/>
      <c r="K51" s="334"/>
      <c r="L51" s="334"/>
      <c r="M51" s="334"/>
      <c r="N51" s="334"/>
      <c r="O51" s="334"/>
      <c r="P51" s="334"/>
      <c r="Q51" s="334"/>
      <c r="R51" s="334"/>
      <c r="S51" s="334"/>
      <c r="T51" s="334"/>
      <c r="U51" s="334"/>
    </row>
    <row r="52" spans="2:24" ht="109.5" customHeight="1">
      <c r="B52" s="2"/>
      <c r="C52" s="244" t="s">
        <v>306</v>
      </c>
      <c r="D52" s="252"/>
      <c r="E52" s="252"/>
      <c r="F52" s="252"/>
      <c r="G52" s="252"/>
      <c r="H52" s="252"/>
      <c r="I52" s="252"/>
      <c r="J52" s="252"/>
      <c r="K52" s="252"/>
      <c r="L52" s="252"/>
      <c r="M52" s="252"/>
      <c r="N52" s="252"/>
      <c r="O52" s="252"/>
      <c r="P52" s="252"/>
      <c r="Q52" s="252"/>
      <c r="R52" s="252"/>
      <c r="S52" s="252"/>
      <c r="T52" s="252"/>
      <c r="U52" s="253"/>
      <c r="W52" s="3" t="s">
        <v>93</v>
      </c>
    </row>
    <row r="53" spans="2:24" ht="24.95" customHeight="1">
      <c r="B53" s="208"/>
      <c r="C53" s="322" t="s">
        <v>94</v>
      </c>
      <c r="D53" s="323"/>
      <c r="E53" s="323"/>
      <c r="F53" s="323"/>
      <c r="G53" s="323"/>
      <c r="H53" s="323"/>
      <c r="I53" s="323"/>
      <c r="J53" s="323"/>
      <c r="K53" s="323"/>
      <c r="L53" s="323"/>
      <c r="M53" s="323"/>
      <c r="N53" s="323"/>
      <c r="O53" s="324"/>
      <c r="P53" s="325" t="str">
        <f>IF(P54+P56+P58=0,"",P54+P56+P58)</f>
        <v/>
      </c>
      <c r="Q53" s="326"/>
      <c r="R53" s="326"/>
      <c r="S53" s="326"/>
      <c r="T53" s="326"/>
      <c r="U53" s="75" t="s">
        <v>79</v>
      </c>
    </row>
    <row r="54" spans="2:24" ht="24.95" customHeight="1">
      <c r="B54" s="208"/>
      <c r="C54" s="327"/>
      <c r="D54" s="187" t="s">
        <v>95</v>
      </c>
      <c r="E54" s="188"/>
      <c r="F54" s="188"/>
      <c r="G54" s="188"/>
      <c r="H54" s="188"/>
      <c r="I54" s="188"/>
      <c r="J54" s="188"/>
      <c r="K54" s="188"/>
      <c r="L54" s="188"/>
      <c r="M54" s="188"/>
      <c r="N54" s="188"/>
      <c r="O54" s="189"/>
      <c r="P54" s="325"/>
      <c r="Q54" s="326"/>
      <c r="R54" s="326"/>
      <c r="S54" s="326"/>
      <c r="T54" s="326"/>
      <c r="U54" s="75" t="s">
        <v>79</v>
      </c>
    </row>
    <row r="55" spans="2:24" ht="24.95" customHeight="1">
      <c r="B55" s="208"/>
      <c r="C55" s="327"/>
      <c r="D55" s="97"/>
      <c r="E55" s="187" t="s">
        <v>96</v>
      </c>
      <c r="F55" s="188"/>
      <c r="G55" s="188"/>
      <c r="H55" s="188"/>
      <c r="I55" s="188"/>
      <c r="J55" s="188"/>
      <c r="K55" s="188"/>
      <c r="L55" s="188"/>
      <c r="M55" s="188"/>
      <c r="N55" s="188"/>
      <c r="O55" s="189"/>
      <c r="P55" s="197"/>
      <c r="Q55" s="198"/>
      <c r="R55" s="198"/>
      <c r="S55" s="198"/>
      <c r="T55" s="198"/>
      <c r="U55" s="75" t="s">
        <v>79</v>
      </c>
      <c r="W55" s="29" t="b">
        <f>IF(P55&gt;P54,"（A)より（a）の数値が大きいです",TRUE)</f>
        <v>1</v>
      </c>
    </row>
    <row r="56" spans="2:24" ht="24.95" customHeight="1">
      <c r="B56" s="208"/>
      <c r="C56" s="327"/>
      <c r="D56" s="187" t="s">
        <v>97</v>
      </c>
      <c r="E56" s="188"/>
      <c r="F56" s="188"/>
      <c r="G56" s="188"/>
      <c r="H56" s="188"/>
      <c r="I56" s="188"/>
      <c r="J56" s="188"/>
      <c r="K56" s="188"/>
      <c r="L56" s="188"/>
      <c r="M56" s="188"/>
      <c r="N56" s="188"/>
      <c r="O56" s="189"/>
      <c r="P56" s="197"/>
      <c r="Q56" s="198"/>
      <c r="R56" s="198"/>
      <c r="S56" s="198"/>
      <c r="T56" s="198"/>
      <c r="U56" s="75" t="s">
        <v>79</v>
      </c>
    </row>
    <row r="57" spans="2:24" ht="24.95" customHeight="1">
      <c r="B57" s="208"/>
      <c r="C57" s="327"/>
      <c r="D57" s="97"/>
      <c r="E57" s="187" t="s">
        <v>98</v>
      </c>
      <c r="F57" s="188"/>
      <c r="G57" s="188"/>
      <c r="H57" s="188"/>
      <c r="I57" s="188"/>
      <c r="J57" s="188"/>
      <c r="K57" s="188"/>
      <c r="L57" s="188"/>
      <c r="M57" s="188"/>
      <c r="N57" s="188"/>
      <c r="O57" s="189"/>
      <c r="P57" s="197"/>
      <c r="Q57" s="198"/>
      <c r="R57" s="198"/>
      <c r="S57" s="198"/>
      <c r="T57" s="198"/>
      <c r="U57" s="75" t="s">
        <v>79</v>
      </c>
      <c r="W57" s="29" t="b">
        <f>IF(P57&gt;P56,"（B)より（b）の数値が大きいです",TRUE)</f>
        <v>1</v>
      </c>
    </row>
    <row r="58" spans="2:24" ht="24.95" customHeight="1">
      <c r="B58" s="208"/>
      <c r="C58" s="328"/>
      <c r="D58" s="187" t="s">
        <v>99</v>
      </c>
      <c r="E58" s="188"/>
      <c r="F58" s="188"/>
      <c r="G58" s="188"/>
      <c r="H58" s="188"/>
      <c r="I58" s="188"/>
      <c r="J58" s="188"/>
      <c r="K58" s="188"/>
      <c r="L58" s="188"/>
      <c r="M58" s="188"/>
      <c r="N58" s="188"/>
      <c r="O58" s="189"/>
      <c r="P58" s="197"/>
      <c r="Q58" s="198"/>
      <c r="R58" s="198"/>
      <c r="S58" s="198"/>
      <c r="T58" s="198"/>
      <c r="U58" s="75" t="s">
        <v>79</v>
      </c>
    </row>
    <row r="59" spans="2:24" ht="9" customHeight="1">
      <c r="B59" s="208"/>
      <c r="C59" s="208"/>
      <c r="D59" s="208"/>
      <c r="E59" s="208"/>
      <c r="F59" s="208"/>
      <c r="G59" s="208"/>
      <c r="H59" s="208"/>
      <c r="I59" s="208"/>
      <c r="J59" s="208"/>
      <c r="K59" s="208"/>
      <c r="L59" s="208"/>
      <c r="M59" s="208"/>
      <c r="N59" s="208"/>
      <c r="O59" s="208"/>
      <c r="P59" s="208"/>
      <c r="Q59" s="208"/>
      <c r="R59" s="208"/>
      <c r="S59" s="208"/>
    </row>
    <row r="60" spans="2:24" ht="30" customHeight="1">
      <c r="B60" s="194" t="s">
        <v>221</v>
      </c>
      <c r="C60" s="194"/>
      <c r="D60" s="194"/>
      <c r="E60" s="194"/>
      <c r="F60" s="194"/>
      <c r="G60" s="194"/>
      <c r="H60" s="194"/>
      <c r="I60" s="194"/>
      <c r="J60" s="33"/>
      <c r="K60" s="281" t="s">
        <v>123</v>
      </c>
      <c r="L60" s="281"/>
      <c r="M60" s="281"/>
      <c r="N60" s="281"/>
      <c r="O60" s="281"/>
      <c r="P60" s="281"/>
      <c r="Q60" s="281"/>
      <c r="R60" s="281"/>
      <c r="S60" s="281"/>
      <c r="T60" s="281"/>
      <c r="U60" s="281"/>
    </row>
    <row r="61" spans="2:24" ht="20.25" customHeight="1">
      <c r="B61" s="2"/>
      <c r="C61" s="321" t="s">
        <v>307</v>
      </c>
      <c r="D61" s="321"/>
      <c r="E61" s="321"/>
      <c r="F61" s="321"/>
      <c r="G61" s="321"/>
      <c r="H61" s="321"/>
      <c r="I61" s="321"/>
      <c r="J61" s="321"/>
      <c r="K61" s="321"/>
      <c r="L61" s="321"/>
      <c r="M61" s="321"/>
      <c r="N61" s="321"/>
      <c r="O61" s="321"/>
      <c r="P61" s="321"/>
      <c r="Q61" s="321"/>
      <c r="R61" s="321"/>
      <c r="S61" s="321"/>
      <c r="T61" s="321"/>
      <c r="U61" s="321"/>
    </row>
    <row r="62" spans="2:24" ht="24.95" customHeight="1">
      <c r="B62" s="208"/>
      <c r="C62" s="187" t="s">
        <v>282</v>
      </c>
      <c r="D62" s="188"/>
      <c r="E62" s="188"/>
      <c r="F62" s="188"/>
      <c r="G62" s="188"/>
      <c r="H62" s="188"/>
      <c r="I62" s="188"/>
      <c r="J62" s="188"/>
      <c r="K62" s="188"/>
      <c r="L62" s="188"/>
      <c r="M62" s="188"/>
      <c r="N62" s="197"/>
      <c r="O62" s="198"/>
      <c r="P62" s="198"/>
      <c r="Q62" s="198"/>
      <c r="R62" s="198"/>
      <c r="S62" s="98" t="s">
        <v>79</v>
      </c>
      <c r="T62" s="36"/>
    </row>
    <row r="63" spans="2:24" ht="24.95" customHeight="1">
      <c r="B63" s="208"/>
      <c r="C63" s="187" t="s">
        <v>124</v>
      </c>
      <c r="D63" s="188"/>
      <c r="E63" s="188"/>
      <c r="F63" s="188"/>
      <c r="G63" s="188"/>
      <c r="H63" s="188"/>
      <c r="I63" s="188"/>
      <c r="J63" s="188"/>
      <c r="K63" s="188"/>
      <c r="L63" s="188"/>
      <c r="M63" s="188"/>
      <c r="N63" s="197"/>
      <c r="O63" s="198"/>
      <c r="P63" s="198"/>
      <c r="Q63" s="198"/>
      <c r="R63" s="198"/>
      <c r="S63" s="98" t="s">
        <v>79</v>
      </c>
      <c r="T63" s="23"/>
      <c r="X63" s="29">
        <f>N64</f>
        <v>0</v>
      </c>
    </row>
    <row r="64" spans="2:24" ht="24.95" customHeight="1">
      <c r="B64" s="208"/>
      <c r="C64" s="187" t="s">
        <v>125</v>
      </c>
      <c r="D64" s="188"/>
      <c r="E64" s="188"/>
      <c r="F64" s="188"/>
      <c r="G64" s="188"/>
      <c r="H64" s="188"/>
      <c r="I64" s="188"/>
      <c r="J64" s="188"/>
      <c r="K64" s="188"/>
      <c r="L64" s="188"/>
      <c r="M64" s="188"/>
      <c r="N64" s="197"/>
      <c r="O64" s="198"/>
      <c r="P64" s="198"/>
      <c r="Q64" s="198"/>
      <c r="R64" s="198"/>
      <c r="S64" s="98" t="s">
        <v>79</v>
      </c>
      <c r="T64" s="6"/>
      <c r="U64" s="314" t="s">
        <v>126</v>
      </c>
      <c r="V64" s="29" t="str">
        <f>IF(N63-N64=0,"",N63-N64)</f>
        <v/>
      </c>
    </row>
    <row r="65" spans="2:23" ht="24.75" customHeight="1">
      <c r="B65" s="208"/>
      <c r="C65" s="187" t="s">
        <v>127</v>
      </c>
      <c r="D65" s="188"/>
      <c r="E65" s="188"/>
      <c r="F65" s="188"/>
      <c r="G65" s="188"/>
      <c r="H65" s="188"/>
      <c r="I65" s="188"/>
      <c r="J65" s="188"/>
      <c r="K65" s="188"/>
      <c r="L65" s="188"/>
      <c r="M65" s="188"/>
      <c r="N65" s="315" t="str">
        <f>IF(AND(N63="",N64=""),"",N63-N64)</f>
        <v/>
      </c>
      <c r="O65" s="316"/>
      <c r="P65" s="316"/>
      <c r="Q65" s="316"/>
      <c r="R65" s="316"/>
      <c r="S65" s="98" t="s">
        <v>79</v>
      </c>
      <c r="T65" s="30" t="s">
        <v>128</v>
      </c>
      <c r="U65" s="314"/>
    </row>
    <row r="66" spans="2:23" ht="6.75" customHeight="1">
      <c r="B66" s="208"/>
      <c r="Q66" s="24"/>
      <c r="R66" s="24"/>
      <c r="S66" s="23"/>
      <c r="T66" s="23"/>
      <c r="U66" s="314"/>
    </row>
    <row r="67" spans="2:23" ht="44.25" customHeight="1">
      <c r="B67" s="208"/>
      <c r="C67" s="317" t="s">
        <v>129</v>
      </c>
      <c r="D67" s="317"/>
      <c r="E67" s="318" t="s">
        <v>209</v>
      </c>
      <c r="F67" s="319"/>
      <c r="G67" s="319"/>
      <c r="H67" s="319"/>
      <c r="I67" s="319"/>
      <c r="J67" s="319"/>
      <c r="K67" s="319"/>
      <c r="L67" s="320"/>
      <c r="M67" s="223" t="s">
        <v>210</v>
      </c>
      <c r="N67" s="224"/>
      <c r="O67" s="224"/>
      <c r="P67" s="224"/>
      <c r="Q67" s="224"/>
      <c r="R67" s="224"/>
      <c r="S67" s="224"/>
      <c r="T67" s="225"/>
      <c r="U67" s="25"/>
    </row>
    <row r="68" spans="2:23" ht="24.95" customHeight="1">
      <c r="B68" s="208"/>
      <c r="C68" s="299" t="s">
        <v>130</v>
      </c>
      <c r="D68" s="299"/>
      <c r="E68" s="197"/>
      <c r="F68" s="198"/>
      <c r="G68" s="198"/>
      <c r="H68" s="198"/>
      <c r="I68" s="198"/>
      <c r="J68" s="198"/>
      <c r="K68" s="192" t="s">
        <v>109</v>
      </c>
      <c r="L68" s="193"/>
      <c r="M68" s="197"/>
      <c r="N68" s="198"/>
      <c r="O68" s="198"/>
      <c r="P68" s="198"/>
      <c r="Q68" s="198"/>
      <c r="R68" s="198"/>
      <c r="S68" s="192" t="s">
        <v>109</v>
      </c>
      <c r="T68" s="193"/>
    </row>
    <row r="69" spans="2:23" ht="24.95" customHeight="1">
      <c r="B69" s="208"/>
      <c r="C69" s="299" t="s">
        <v>131</v>
      </c>
      <c r="D69" s="299"/>
      <c r="E69" s="197"/>
      <c r="F69" s="198"/>
      <c r="G69" s="198"/>
      <c r="H69" s="198"/>
      <c r="I69" s="198"/>
      <c r="J69" s="198"/>
      <c r="K69" s="310" t="s">
        <v>109</v>
      </c>
      <c r="L69" s="311"/>
      <c r="M69" s="312"/>
      <c r="N69" s="313"/>
      <c r="O69" s="313"/>
      <c r="P69" s="313"/>
      <c r="Q69" s="313"/>
      <c r="R69" s="313"/>
      <c r="S69" s="310" t="s">
        <v>109</v>
      </c>
      <c r="T69" s="311"/>
    </row>
    <row r="70" spans="2:23" ht="24.95" customHeight="1">
      <c r="B70" s="208"/>
      <c r="C70" s="299" t="s">
        <v>132</v>
      </c>
      <c r="D70" s="299"/>
      <c r="E70" s="197"/>
      <c r="F70" s="198"/>
      <c r="G70" s="198"/>
      <c r="H70" s="198"/>
      <c r="I70" s="198"/>
      <c r="J70" s="198"/>
      <c r="K70" s="192" t="s">
        <v>109</v>
      </c>
      <c r="L70" s="193"/>
      <c r="M70" s="197"/>
      <c r="N70" s="198"/>
      <c r="O70" s="198"/>
      <c r="P70" s="198"/>
      <c r="Q70" s="198"/>
      <c r="R70" s="198"/>
      <c r="S70" s="192" t="s">
        <v>109</v>
      </c>
      <c r="T70" s="193"/>
    </row>
    <row r="71" spans="2:23" ht="24.95" customHeight="1">
      <c r="B71" s="208"/>
      <c r="C71" s="299" t="s">
        <v>133</v>
      </c>
      <c r="D71" s="299"/>
      <c r="E71" s="197"/>
      <c r="F71" s="198"/>
      <c r="G71" s="198"/>
      <c r="H71" s="198"/>
      <c r="I71" s="198"/>
      <c r="J71" s="198"/>
      <c r="K71" s="310" t="s">
        <v>109</v>
      </c>
      <c r="L71" s="311"/>
      <c r="M71" s="312"/>
      <c r="N71" s="313"/>
      <c r="O71" s="313"/>
      <c r="P71" s="313"/>
      <c r="Q71" s="313"/>
      <c r="R71" s="313"/>
      <c r="S71" s="310" t="s">
        <v>109</v>
      </c>
      <c r="T71" s="311"/>
    </row>
    <row r="72" spans="2:23" ht="24.95" customHeight="1">
      <c r="B72" s="208"/>
      <c r="C72" s="299" t="s">
        <v>134</v>
      </c>
      <c r="D72" s="299"/>
      <c r="E72" s="197" t="s">
        <v>135</v>
      </c>
      <c r="F72" s="198"/>
      <c r="G72" s="198"/>
      <c r="H72" s="198"/>
      <c r="I72" s="198"/>
      <c r="J72" s="198"/>
      <c r="K72" s="192" t="s">
        <v>109</v>
      </c>
      <c r="L72" s="193"/>
      <c r="M72" s="197"/>
      <c r="N72" s="198"/>
      <c r="O72" s="198"/>
      <c r="P72" s="198"/>
      <c r="Q72" s="198"/>
      <c r="R72" s="198"/>
      <c r="S72" s="192" t="s">
        <v>109</v>
      </c>
      <c r="T72" s="193"/>
    </row>
    <row r="73" spans="2:23" ht="24.95" customHeight="1">
      <c r="B73" s="208"/>
      <c r="C73" s="299" t="s">
        <v>136</v>
      </c>
      <c r="D73" s="299"/>
      <c r="E73" s="197" t="s">
        <v>135</v>
      </c>
      <c r="F73" s="198"/>
      <c r="G73" s="198"/>
      <c r="H73" s="198"/>
      <c r="I73" s="198"/>
      <c r="J73" s="198"/>
      <c r="K73" s="310" t="s">
        <v>109</v>
      </c>
      <c r="L73" s="311"/>
      <c r="M73" s="312"/>
      <c r="N73" s="313"/>
      <c r="O73" s="313"/>
      <c r="P73" s="313"/>
      <c r="Q73" s="313"/>
      <c r="R73" s="313"/>
      <c r="S73" s="310" t="s">
        <v>109</v>
      </c>
      <c r="T73" s="311"/>
    </row>
    <row r="74" spans="2:23" ht="24.95" customHeight="1" thickBot="1">
      <c r="B74" s="208"/>
      <c r="C74" s="299" t="s">
        <v>137</v>
      </c>
      <c r="D74" s="299"/>
      <c r="E74" s="197"/>
      <c r="F74" s="198"/>
      <c r="G74" s="198"/>
      <c r="H74" s="198"/>
      <c r="I74" s="198"/>
      <c r="J74" s="198"/>
      <c r="K74" s="264" t="s">
        <v>109</v>
      </c>
      <c r="L74" s="265"/>
      <c r="M74" s="197"/>
      <c r="N74" s="198"/>
      <c r="O74" s="198"/>
      <c r="P74" s="198"/>
      <c r="Q74" s="198"/>
      <c r="R74" s="198"/>
      <c r="S74" s="264" t="s">
        <v>109</v>
      </c>
      <c r="T74" s="265"/>
    </row>
    <row r="75" spans="2:23" ht="21" customHeight="1" thickBot="1">
      <c r="B75" s="208"/>
      <c r="D75" s="26"/>
      <c r="E75" s="300" t="s">
        <v>138</v>
      </c>
      <c r="F75" s="301"/>
      <c r="G75" s="301"/>
      <c r="H75" s="301"/>
      <c r="I75" s="302" t="s">
        <v>139</v>
      </c>
      <c r="J75" s="303"/>
      <c r="K75" s="304" t="str">
        <f>IF(N64="","",IF(N64=SUM(E68:I74),"○","✕"))</f>
        <v/>
      </c>
      <c r="L75" s="305"/>
      <c r="M75" s="306" t="s">
        <v>140</v>
      </c>
      <c r="N75" s="307"/>
      <c r="O75" s="307"/>
      <c r="P75" s="307"/>
      <c r="Q75" s="308" t="s">
        <v>141</v>
      </c>
      <c r="R75" s="309"/>
      <c r="S75" s="291" t="str">
        <f>IF(N65="","",IF(N65=SUM(M68:Q74),"○","✕"))</f>
        <v/>
      </c>
      <c r="T75" s="292"/>
    </row>
    <row r="76" spans="2:23" ht="12" customHeight="1">
      <c r="B76" s="31"/>
      <c r="C76" s="31"/>
      <c r="D76" s="31"/>
      <c r="E76" s="43"/>
      <c r="F76" s="43"/>
      <c r="G76" s="43"/>
      <c r="H76" s="27"/>
      <c r="I76" s="27"/>
      <c r="K76" s="293" t="s">
        <v>142</v>
      </c>
      <c r="L76" s="293"/>
      <c r="M76" s="40"/>
      <c r="N76" s="40"/>
      <c r="O76" s="40"/>
      <c r="P76" s="40"/>
      <c r="Q76" s="40"/>
      <c r="S76" s="294" t="s">
        <v>142</v>
      </c>
      <c r="T76" s="294"/>
      <c r="U76" s="294"/>
    </row>
    <row r="77" spans="2:23" ht="30" customHeight="1">
      <c r="B77" s="194" t="s">
        <v>222</v>
      </c>
      <c r="C77" s="194"/>
      <c r="D77" s="194"/>
      <c r="E77" s="194"/>
      <c r="F77" s="194"/>
      <c r="G77" s="194"/>
      <c r="H77" s="194"/>
      <c r="I77" s="194"/>
      <c r="J77" s="31"/>
      <c r="K77" s="31"/>
      <c r="L77" s="31"/>
      <c r="M77" s="31"/>
      <c r="N77" s="31"/>
      <c r="O77" s="31"/>
      <c r="P77" s="31"/>
      <c r="Q77" s="31"/>
      <c r="R77" s="31"/>
      <c r="S77" s="31"/>
    </row>
    <row r="78" spans="2:23" ht="22.5" customHeight="1">
      <c r="B78" s="32"/>
      <c r="C78" s="295" t="s">
        <v>223</v>
      </c>
      <c r="D78" s="296"/>
      <c r="E78" s="296"/>
      <c r="F78" s="296"/>
      <c r="G78" s="296"/>
      <c r="H78" s="296"/>
      <c r="I78" s="297"/>
      <c r="J78" s="298" t="s">
        <v>224</v>
      </c>
      <c r="K78" s="298"/>
      <c r="L78" s="298"/>
      <c r="M78" s="298"/>
      <c r="N78" s="298"/>
      <c r="O78" s="298"/>
      <c r="P78" s="298"/>
      <c r="Q78" s="298"/>
      <c r="R78" s="298"/>
      <c r="S78" s="298"/>
      <c r="T78" s="298"/>
      <c r="U78" s="298"/>
    </row>
    <row r="79" spans="2:23" ht="24.75" customHeight="1">
      <c r="C79" s="199" t="s">
        <v>300</v>
      </c>
      <c r="D79" s="200"/>
      <c r="E79" s="200"/>
      <c r="F79" s="200"/>
      <c r="G79" s="200"/>
      <c r="H79" s="200"/>
      <c r="I79" s="201"/>
      <c r="J79" s="99"/>
      <c r="K79" s="100"/>
      <c r="L79" s="101"/>
      <c r="M79" s="101" t="s">
        <v>15814</v>
      </c>
      <c r="N79" s="101"/>
      <c r="O79" s="101"/>
      <c r="P79" s="101"/>
      <c r="Q79" s="114"/>
      <c r="R79" s="114" t="s">
        <v>226</v>
      </c>
      <c r="S79" s="101"/>
      <c r="T79" s="101"/>
      <c r="U79" s="102"/>
      <c r="W79" s="3">
        <v>0</v>
      </c>
    </row>
    <row r="80" spans="2:23" ht="24.75" customHeight="1">
      <c r="C80" s="199" t="s">
        <v>301</v>
      </c>
      <c r="D80" s="200"/>
      <c r="E80" s="200"/>
      <c r="F80" s="200"/>
      <c r="G80" s="200"/>
      <c r="H80" s="200"/>
      <c r="I80" s="201"/>
      <c r="J80" s="99"/>
      <c r="K80" s="100"/>
      <c r="L80" s="101" t="s">
        <v>227</v>
      </c>
      <c r="M80" s="66"/>
      <c r="N80" s="101"/>
      <c r="O80" s="66"/>
      <c r="P80" s="101" t="s">
        <v>228</v>
      </c>
      <c r="Q80" s="66"/>
      <c r="R80" s="101"/>
      <c r="S80" s="84"/>
      <c r="T80" s="114" t="s">
        <v>100</v>
      </c>
      <c r="U80" s="102"/>
      <c r="W80" s="3">
        <v>0</v>
      </c>
    </row>
    <row r="81" spans="2:23" ht="24.75" customHeight="1">
      <c r="C81" s="199" t="s">
        <v>229</v>
      </c>
      <c r="D81" s="200"/>
      <c r="E81" s="200"/>
      <c r="F81" s="200"/>
      <c r="G81" s="200"/>
      <c r="H81" s="200"/>
      <c r="I81" s="201"/>
      <c r="J81" s="99"/>
      <c r="K81" s="100"/>
      <c r="L81" s="101"/>
      <c r="M81" s="101" t="s">
        <v>225</v>
      </c>
      <c r="N81" s="101"/>
      <c r="O81" s="101"/>
      <c r="P81" s="101"/>
      <c r="Q81" s="114"/>
      <c r="R81" s="114" t="s">
        <v>226</v>
      </c>
      <c r="S81" s="101"/>
      <c r="T81" s="101"/>
      <c r="U81" s="102"/>
      <c r="W81" s="3">
        <v>0</v>
      </c>
    </row>
    <row r="82" spans="2:23" ht="35.25" customHeight="1">
      <c r="C82" s="288" t="s">
        <v>230</v>
      </c>
      <c r="D82" s="289"/>
      <c r="E82" s="289"/>
      <c r="F82" s="289"/>
      <c r="G82" s="289"/>
      <c r="H82" s="289"/>
      <c r="I82" s="290"/>
      <c r="J82" s="99"/>
      <c r="K82" s="101" t="s">
        <v>231</v>
      </c>
      <c r="L82" s="101"/>
      <c r="M82" s="101" t="s">
        <v>232</v>
      </c>
      <c r="N82" s="101"/>
      <c r="O82" s="101" t="s">
        <v>233</v>
      </c>
      <c r="P82" s="101"/>
      <c r="Q82" s="101"/>
      <c r="R82" s="101"/>
      <c r="S82" s="101"/>
      <c r="T82" s="84"/>
      <c r="U82" s="114" t="s">
        <v>226</v>
      </c>
      <c r="W82" s="3">
        <v>0</v>
      </c>
    </row>
    <row r="83" spans="2:23" ht="24.75" customHeight="1">
      <c r="C83" s="199" t="s">
        <v>234</v>
      </c>
      <c r="D83" s="200"/>
      <c r="E83" s="200"/>
      <c r="F83" s="200"/>
      <c r="G83" s="200"/>
      <c r="H83" s="200"/>
      <c r="I83" s="201"/>
      <c r="J83" s="66"/>
      <c r="K83" s="66"/>
      <c r="L83" s="62"/>
      <c r="M83" s="101" t="s">
        <v>225</v>
      </c>
      <c r="N83" s="101"/>
      <c r="O83" s="101"/>
      <c r="P83" s="101"/>
      <c r="Q83" s="114"/>
      <c r="R83" s="114" t="s">
        <v>226</v>
      </c>
      <c r="S83" s="101"/>
      <c r="T83" s="101"/>
      <c r="U83" s="102"/>
      <c r="W83" s="3">
        <v>0</v>
      </c>
    </row>
    <row r="84" spans="2:23" ht="24.75" customHeight="1">
      <c r="C84" s="199" t="s">
        <v>235</v>
      </c>
      <c r="D84" s="200"/>
      <c r="E84" s="200"/>
      <c r="F84" s="200"/>
      <c r="G84" s="200"/>
      <c r="H84" s="200"/>
      <c r="I84" s="201"/>
      <c r="J84" s="99"/>
      <c r="K84" s="100"/>
      <c r="L84" s="101"/>
      <c r="M84" s="101" t="s">
        <v>225</v>
      </c>
      <c r="N84" s="101"/>
      <c r="O84" s="101"/>
      <c r="P84" s="101"/>
      <c r="Q84" s="114"/>
      <c r="R84" s="114" t="s">
        <v>236</v>
      </c>
      <c r="S84" s="101"/>
      <c r="T84" s="101"/>
      <c r="U84" s="102"/>
      <c r="W84" s="3">
        <v>0</v>
      </c>
    </row>
    <row r="85" spans="2:23" ht="24.75" customHeight="1">
      <c r="C85" s="199" t="s">
        <v>237</v>
      </c>
      <c r="D85" s="200"/>
      <c r="E85" s="200"/>
      <c r="F85" s="200"/>
      <c r="G85" s="200"/>
      <c r="H85" s="200"/>
      <c r="I85" s="201"/>
      <c r="J85" s="120" t="s">
        <v>238</v>
      </c>
      <c r="K85" s="101"/>
      <c r="L85" s="101" t="s">
        <v>239</v>
      </c>
      <c r="M85" s="101"/>
      <c r="N85" s="101" t="s">
        <v>233</v>
      </c>
      <c r="O85" s="101"/>
      <c r="P85" s="101"/>
      <c r="Q85" s="101"/>
      <c r="R85" s="101"/>
      <c r="S85" s="101" t="s">
        <v>240</v>
      </c>
      <c r="T85" s="101"/>
      <c r="U85" s="103" t="s">
        <v>52</v>
      </c>
      <c r="W85" s="3">
        <v>0</v>
      </c>
    </row>
    <row r="86" spans="2:23" ht="24.75" customHeight="1">
      <c r="C86" s="199" t="s">
        <v>241</v>
      </c>
      <c r="D86" s="200"/>
      <c r="E86" s="200"/>
      <c r="F86" s="200"/>
      <c r="G86" s="200"/>
      <c r="H86" s="200"/>
      <c r="I86" s="201"/>
      <c r="J86" s="66"/>
      <c r="K86" s="66"/>
      <c r="L86" s="158"/>
      <c r="M86" s="101" t="s">
        <v>225</v>
      </c>
      <c r="N86" s="101"/>
      <c r="O86" s="101"/>
      <c r="P86" s="101"/>
      <c r="Q86" s="114"/>
      <c r="R86" s="114" t="s">
        <v>226</v>
      </c>
      <c r="S86" s="101"/>
      <c r="T86" s="101"/>
      <c r="U86" s="102"/>
      <c r="W86" s="3">
        <v>0</v>
      </c>
    </row>
    <row r="87" spans="2:23" ht="24.75" customHeight="1">
      <c r="C87" s="199" t="s">
        <v>242</v>
      </c>
      <c r="D87" s="200"/>
      <c r="E87" s="200"/>
      <c r="F87" s="200"/>
      <c r="G87" s="200"/>
      <c r="H87" s="200"/>
      <c r="I87" s="201"/>
      <c r="J87" s="99"/>
      <c r="K87" s="100"/>
      <c r="L87" s="101"/>
      <c r="M87" s="101" t="s">
        <v>225</v>
      </c>
      <c r="N87" s="101"/>
      <c r="O87" s="101"/>
      <c r="P87" s="101"/>
      <c r="Q87" s="114"/>
      <c r="R87" s="114" t="s">
        <v>226</v>
      </c>
      <c r="S87" s="101"/>
      <c r="T87" s="101"/>
      <c r="U87" s="102"/>
      <c r="W87" s="3">
        <v>0</v>
      </c>
    </row>
    <row r="88" spans="2:23" ht="24.75" customHeight="1">
      <c r="C88" s="199" t="s">
        <v>243</v>
      </c>
      <c r="D88" s="200"/>
      <c r="E88" s="200"/>
      <c r="F88" s="200"/>
      <c r="G88" s="200"/>
      <c r="H88" s="200"/>
      <c r="I88" s="201"/>
      <c r="J88" s="99"/>
      <c r="K88" s="100"/>
      <c r="L88" s="101"/>
      <c r="M88" s="101" t="s">
        <v>225</v>
      </c>
      <c r="N88" s="101"/>
      <c r="O88" s="101"/>
      <c r="P88" s="101"/>
      <c r="Q88" s="114"/>
      <c r="R88" s="114" t="s">
        <v>226</v>
      </c>
      <c r="S88" s="101"/>
      <c r="T88" s="101"/>
      <c r="U88" s="102"/>
      <c r="W88" s="3">
        <v>0</v>
      </c>
    </row>
    <row r="89" spans="2:23" ht="24.75" customHeight="1">
      <c r="C89" s="199" t="s">
        <v>302</v>
      </c>
      <c r="D89" s="200"/>
      <c r="E89" s="200"/>
      <c r="F89" s="200"/>
      <c r="G89" s="200"/>
      <c r="H89" s="200"/>
      <c r="I89" s="201"/>
      <c r="J89" s="99"/>
      <c r="K89" s="101">
        <v>1</v>
      </c>
      <c r="L89" s="100"/>
      <c r="M89" s="101">
        <v>2</v>
      </c>
      <c r="N89" s="100"/>
      <c r="O89" s="101">
        <v>3</v>
      </c>
      <c r="P89" s="100"/>
      <c r="Q89" s="101">
        <v>4</v>
      </c>
      <c r="R89" s="101"/>
      <c r="S89" s="84"/>
      <c r="T89" s="114" t="s">
        <v>100</v>
      </c>
      <c r="U89" s="102"/>
      <c r="W89" s="3">
        <v>0</v>
      </c>
    </row>
    <row r="90" spans="2:23" ht="24.75" customHeight="1">
      <c r="C90" s="199" t="s">
        <v>303</v>
      </c>
      <c r="D90" s="200"/>
      <c r="E90" s="200"/>
      <c r="F90" s="200"/>
      <c r="G90" s="200"/>
      <c r="H90" s="200"/>
      <c r="I90" s="201"/>
      <c r="J90" s="99"/>
      <c r="K90" s="100"/>
      <c r="L90" s="101"/>
      <c r="M90" s="101" t="s">
        <v>225</v>
      </c>
      <c r="N90" s="101"/>
      <c r="O90" s="101"/>
      <c r="P90" s="101"/>
      <c r="Q90" s="114"/>
      <c r="R90" s="114" t="s">
        <v>226</v>
      </c>
      <c r="S90" s="101"/>
      <c r="T90" s="101"/>
      <c r="U90" s="102"/>
      <c r="W90" s="3">
        <v>0</v>
      </c>
    </row>
    <row r="91" spans="2:23" ht="24.75" customHeight="1">
      <c r="C91" s="199" t="s">
        <v>304</v>
      </c>
      <c r="D91" s="200"/>
      <c r="E91" s="200"/>
      <c r="F91" s="200"/>
      <c r="G91" s="200"/>
      <c r="H91" s="200"/>
      <c r="I91" s="201"/>
      <c r="J91" s="99"/>
      <c r="K91" s="100"/>
      <c r="L91" s="101"/>
      <c r="M91" s="101" t="s">
        <v>225</v>
      </c>
      <c r="N91" s="101"/>
      <c r="O91" s="101"/>
      <c r="P91" s="101"/>
      <c r="Q91" s="114"/>
      <c r="R91" s="114" t="s">
        <v>226</v>
      </c>
      <c r="S91" s="101"/>
      <c r="T91" s="101"/>
      <c r="U91" s="102"/>
      <c r="W91" s="3">
        <v>0</v>
      </c>
    </row>
    <row r="92" spans="2:23" ht="24.75" customHeight="1">
      <c r="C92" s="199" t="s">
        <v>244</v>
      </c>
      <c r="D92" s="200"/>
      <c r="E92" s="200"/>
      <c r="F92" s="200"/>
      <c r="G92" s="200"/>
      <c r="H92" s="200"/>
      <c r="I92" s="201"/>
      <c r="J92" s="113"/>
      <c r="K92" s="114" t="s">
        <v>122</v>
      </c>
      <c r="L92" s="115"/>
      <c r="M92" s="114" t="s">
        <v>245</v>
      </c>
      <c r="N92" s="115"/>
      <c r="O92" s="114" t="s">
        <v>246</v>
      </c>
      <c r="P92" s="115"/>
      <c r="Q92" s="114" t="s">
        <v>247</v>
      </c>
      <c r="R92" s="114"/>
      <c r="S92" s="114"/>
      <c r="T92" s="114" t="s">
        <v>226</v>
      </c>
      <c r="U92" s="149"/>
      <c r="V92" s="6" t="s">
        <v>248</v>
      </c>
      <c r="W92" s="3">
        <v>0</v>
      </c>
    </row>
    <row r="93" spans="2:23" ht="15.75" customHeight="1">
      <c r="B93" s="32"/>
      <c r="C93" s="3" t="s">
        <v>119</v>
      </c>
    </row>
    <row r="94" spans="2:23" ht="15.75" customHeight="1">
      <c r="B94" s="32"/>
    </row>
    <row r="95" spans="2:23" ht="15.75" customHeight="1">
      <c r="B95" s="44" t="s">
        <v>305</v>
      </c>
    </row>
    <row r="96" spans="2:23" ht="30" customHeight="1">
      <c r="B96" s="54" t="s">
        <v>283</v>
      </c>
      <c r="C96" s="46"/>
      <c r="D96" s="46"/>
      <c r="E96" s="46"/>
      <c r="F96" s="46"/>
      <c r="G96" s="46"/>
      <c r="H96" s="46"/>
      <c r="I96" s="46"/>
      <c r="J96" s="45"/>
      <c r="K96" s="47"/>
      <c r="L96" s="47"/>
      <c r="M96" s="47"/>
      <c r="N96" s="47"/>
      <c r="O96" s="47"/>
      <c r="P96" s="47"/>
      <c r="Q96" s="47"/>
      <c r="R96" s="47"/>
      <c r="S96" s="47"/>
      <c r="T96" s="47"/>
      <c r="U96" s="47"/>
    </row>
    <row r="97" spans="2:25" ht="24.95" customHeight="1">
      <c r="B97" s="208"/>
      <c r="C97" s="196" t="s">
        <v>101</v>
      </c>
      <c r="D97" s="196"/>
      <c r="E97" s="196"/>
      <c r="F97" s="196"/>
      <c r="G97" s="196"/>
      <c r="H97" s="196"/>
      <c r="I97" s="196"/>
      <c r="J97" s="196"/>
      <c r="K97" s="196"/>
      <c r="L97" s="196"/>
      <c r="M97" s="196"/>
      <c r="N97" s="196"/>
      <c r="O97" s="196"/>
      <c r="P97" s="196"/>
      <c r="Q97" s="196"/>
      <c r="R97" s="196"/>
      <c r="S97" s="196"/>
      <c r="T97" s="196"/>
      <c r="U97" s="196"/>
    </row>
    <row r="98" spans="2:25" ht="24.95" customHeight="1">
      <c r="B98" s="208"/>
      <c r="D98" s="74" t="s">
        <v>249</v>
      </c>
      <c r="E98" s="287" t="s">
        <v>68</v>
      </c>
      <c r="F98" s="287"/>
      <c r="G98" s="287"/>
      <c r="H98" s="287"/>
      <c r="I98" s="287" t="s">
        <v>70</v>
      </c>
      <c r="J98" s="287"/>
      <c r="K98" s="287"/>
      <c r="L98" s="287"/>
      <c r="M98" s="287" t="s">
        <v>71</v>
      </c>
      <c r="N98" s="287"/>
      <c r="O98" s="287"/>
      <c r="P98" s="287"/>
      <c r="Q98" s="287" t="s">
        <v>250</v>
      </c>
      <c r="R98" s="287"/>
      <c r="S98" s="287"/>
      <c r="T98" s="287"/>
      <c r="U98" s="2"/>
    </row>
    <row r="99" spans="2:25" ht="30.75" customHeight="1">
      <c r="B99" s="208"/>
      <c r="C99" s="10"/>
      <c r="D99" s="74" t="s">
        <v>251</v>
      </c>
      <c r="E99" s="285"/>
      <c r="F99" s="285"/>
      <c r="G99" s="285"/>
      <c r="H99" s="285"/>
      <c r="I99" s="286"/>
      <c r="J99" s="286"/>
      <c r="K99" s="286"/>
      <c r="L99" s="286"/>
      <c r="M99" s="285"/>
      <c r="N99" s="285"/>
      <c r="O99" s="285"/>
      <c r="P99" s="285"/>
      <c r="Q99" s="285"/>
      <c r="R99" s="285"/>
      <c r="S99" s="285"/>
      <c r="T99" s="285"/>
      <c r="U99" s="10"/>
    </row>
    <row r="100" spans="2:25" ht="9" customHeight="1">
      <c r="B100" s="31"/>
      <c r="C100" s="31"/>
      <c r="D100" s="31"/>
      <c r="E100" s="31"/>
      <c r="F100" s="31"/>
      <c r="G100" s="31"/>
      <c r="H100" s="31"/>
      <c r="I100" s="31"/>
      <c r="J100" s="31"/>
      <c r="K100" s="31"/>
      <c r="L100" s="31"/>
      <c r="M100" s="31"/>
      <c r="N100" s="31"/>
      <c r="O100" s="31"/>
      <c r="P100" s="31"/>
      <c r="Q100" s="31"/>
      <c r="R100" s="31"/>
      <c r="S100" s="31"/>
      <c r="T100" s="31"/>
      <c r="U100" s="31"/>
    </row>
    <row r="101" spans="2:25" ht="30" customHeight="1">
      <c r="B101" s="194" t="s">
        <v>284</v>
      </c>
      <c r="C101" s="194"/>
      <c r="D101" s="194"/>
      <c r="E101" s="194"/>
      <c r="F101" s="194"/>
      <c r="G101" s="194"/>
      <c r="H101" s="194"/>
      <c r="I101" s="194"/>
      <c r="J101" s="33"/>
      <c r="N101" s="281"/>
      <c r="O101" s="281"/>
      <c r="P101" s="281"/>
      <c r="Q101" s="281"/>
      <c r="R101" s="281"/>
      <c r="S101" s="281"/>
      <c r="T101" s="281"/>
      <c r="U101" s="281"/>
    </row>
    <row r="102" spans="2:25" ht="24.95" customHeight="1">
      <c r="B102" s="208"/>
      <c r="C102" s="284" t="s">
        <v>102</v>
      </c>
      <c r="D102" s="284"/>
      <c r="E102" s="284"/>
      <c r="F102" s="284"/>
      <c r="G102" s="284"/>
      <c r="H102" s="284"/>
      <c r="I102" s="284"/>
      <c r="J102" s="284"/>
      <c r="K102" s="284"/>
      <c r="L102" s="284"/>
      <c r="M102" s="284"/>
      <c r="N102" s="284"/>
      <c r="O102" s="284"/>
      <c r="P102" s="284"/>
      <c r="Q102" s="284"/>
      <c r="R102" s="284"/>
      <c r="S102" s="284"/>
      <c r="T102" s="284"/>
      <c r="U102" s="284"/>
      <c r="V102" s="38"/>
      <c r="W102" s="18"/>
    </row>
    <row r="103" spans="2:25" ht="24.95" customHeight="1">
      <c r="B103" s="208"/>
      <c r="C103" s="2"/>
      <c r="D103" s="199" t="s">
        <v>103</v>
      </c>
      <c r="E103" s="200"/>
      <c r="F103" s="200"/>
      <c r="G103" s="200"/>
      <c r="H103" s="200"/>
      <c r="I103" s="200"/>
      <c r="J103" s="200"/>
      <c r="K103" s="200"/>
      <c r="L103" s="200"/>
      <c r="M103" s="201"/>
      <c r="N103" s="205"/>
      <c r="O103" s="205"/>
      <c r="P103" s="205"/>
      <c r="Q103" s="2"/>
      <c r="R103" s="2"/>
      <c r="S103" s="2"/>
      <c r="T103" s="2"/>
      <c r="U103" s="2"/>
    </row>
    <row r="104" spans="2:25" ht="24.95" customHeight="1">
      <c r="B104" s="208"/>
      <c r="C104" s="2"/>
      <c r="D104" s="199" t="s">
        <v>104</v>
      </c>
      <c r="E104" s="200"/>
      <c r="F104" s="200"/>
      <c r="G104" s="200"/>
      <c r="H104" s="200"/>
      <c r="I104" s="200"/>
      <c r="J104" s="200"/>
      <c r="K104" s="200"/>
      <c r="L104" s="200"/>
      <c r="M104" s="201"/>
      <c r="N104" s="205"/>
      <c r="O104" s="205"/>
      <c r="P104" s="205"/>
      <c r="Q104" s="2"/>
      <c r="R104" s="2"/>
      <c r="S104" s="2"/>
      <c r="T104" s="2"/>
      <c r="U104" s="2"/>
    </row>
    <row r="105" spans="2:25" ht="24.95" customHeight="1">
      <c r="B105" s="208"/>
      <c r="C105" s="2"/>
      <c r="D105" s="199" t="s">
        <v>105</v>
      </c>
      <c r="E105" s="200"/>
      <c r="F105" s="200"/>
      <c r="G105" s="200"/>
      <c r="H105" s="200"/>
      <c r="I105" s="200"/>
      <c r="J105" s="200"/>
      <c r="K105" s="200"/>
      <c r="L105" s="200"/>
      <c r="M105" s="201"/>
      <c r="N105" s="205"/>
      <c r="O105" s="205"/>
      <c r="P105" s="205"/>
      <c r="Q105" s="2"/>
      <c r="R105" s="2"/>
      <c r="S105" s="2"/>
      <c r="T105" s="2"/>
      <c r="U105" s="2"/>
    </row>
    <row r="106" spans="2:25" ht="24.95" customHeight="1">
      <c r="B106" s="208"/>
      <c r="C106" s="2"/>
      <c r="D106" s="199" t="s">
        <v>106</v>
      </c>
      <c r="E106" s="200"/>
      <c r="F106" s="200"/>
      <c r="G106" s="200"/>
      <c r="H106" s="200"/>
      <c r="I106" s="200"/>
      <c r="J106" s="200"/>
      <c r="K106" s="200"/>
      <c r="L106" s="200"/>
      <c r="M106" s="201"/>
      <c r="N106" s="205"/>
      <c r="O106" s="205"/>
      <c r="P106" s="205"/>
      <c r="Q106" s="2"/>
      <c r="R106" s="2"/>
      <c r="S106" s="2"/>
      <c r="T106" s="2"/>
      <c r="U106" s="2"/>
    </row>
    <row r="107" spans="2:25" ht="24.95" customHeight="1">
      <c r="B107" s="208"/>
      <c r="C107" s="2"/>
      <c r="D107" s="199" t="s">
        <v>107</v>
      </c>
      <c r="E107" s="200"/>
      <c r="F107" s="200"/>
      <c r="G107" s="200"/>
      <c r="H107" s="200"/>
      <c r="I107" s="200"/>
      <c r="J107" s="200"/>
      <c r="K107" s="200"/>
      <c r="L107" s="200"/>
      <c r="M107" s="201"/>
      <c r="N107" s="205"/>
      <c r="O107" s="205"/>
      <c r="P107" s="205"/>
      <c r="Q107" s="2"/>
      <c r="R107" s="2"/>
      <c r="S107" s="2"/>
      <c r="T107" s="2"/>
      <c r="U107" s="2"/>
    </row>
    <row r="108" spans="2:25" ht="24.95" customHeight="1">
      <c r="B108" s="208"/>
      <c r="C108" s="2"/>
      <c r="D108" s="199" t="s">
        <v>108</v>
      </c>
      <c r="E108" s="200"/>
      <c r="F108" s="200"/>
      <c r="G108" s="200"/>
      <c r="H108" s="200"/>
      <c r="I108" s="200"/>
      <c r="J108" s="200"/>
      <c r="K108" s="200"/>
      <c r="L108" s="200"/>
      <c r="M108" s="201"/>
      <c r="N108" s="205"/>
      <c r="O108" s="205"/>
      <c r="P108" s="205"/>
      <c r="Q108" s="2"/>
      <c r="R108" s="2"/>
      <c r="S108" s="2"/>
      <c r="T108" s="2"/>
      <c r="U108" s="2"/>
    </row>
    <row r="109" spans="2:25" ht="24.95" customHeight="1">
      <c r="B109" s="208"/>
      <c r="C109" s="196" t="s">
        <v>214</v>
      </c>
      <c r="D109" s="196"/>
      <c r="E109" s="196"/>
      <c r="F109" s="196"/>
      <c r="G109" s="196"/>
      <c r="H109" s="196"/>
      <c r="I109" s="196"/>
      <c r="J109" s="196"/>
      <c r="K109" s="196"/>
      <c r="L109" s="196"/>
      <c r="M109" s="196"/>
      <c r="N109" s="196"/>
      <c r="O109" s="196"/>
      <c r="P109" s="196"/>
      <c r="Q109" s="196"/>
      <c r="R109" s="196"/>
      <c r="S109" s="196"/>
      <c r="T109" s="196"/>
      <c r="U109" s="196"/>
      <c r="Y109" s="35"/>
    </row>
    <row r="110" spans="2:25" ht="24.95" customHeight="1">
      <c r="B110" s="208"/>
      <c r="C110" s="19"/>
      <c r="D110" s="199" t="s">
        <v>208</v>
      </c>
      <c r="E110" s="200"/>
      <c r="F110" s="200"/>
      <c r="G110" s="200"/>
      <c r="H110" s="200"/>
      <c r="I110" s="200"/>
      <c r="J110" s="200"/>
      <c r="K110" s="200"/>
      <c r="L110" s="200"/>
      <c r="M110" s="201"/>
      <c r="N110" s="206"/>
      <c r="O110" s="207"/>
      <c r="P110" s="207"/>
      <c r="Q110" s="104" t="s">
        <v>109</v>
      </c>
      <c r="R110" s="2"/>
      <c r="S110" s="2"/>
      <c r="T110" s="2"/>
      <c r="U110" s="2"/>
    </row>
    <row r="111" spans="2:25" ht="24.95" customHeight="1">
      <c r="B111" s="208"/>
      <c r="C111" s="19"/>
      <c r="D111" s="199" t="s">
        <v>110</v>
      </c>
      <c r="E111" s="200"/>
      <c r="F111" s="200"/>
      <c r="G111" s="200"/>
      <c r="H111" s="200"/>
      <c r="I111" s="200"/>
      <c r="J111" s="201"/>
      <c r="K111" s="202" t="s">
        <v>111</v>
      </c>
      <c r="L111" s="203"/>
      <c r="M111" s="203"/>
      <c r="N111" s="203"/>
      <c r="O111" s="203"/>
      <c r="P111" s="203" t="s">
        <v>112</v>
      </c>
      <c r="Q111" s="203"/>
      <c r="R111" s="203"/>
      <c r="S111" s="204"/>
      <c r="T111" s="19"/>
      <c r="U111" s="2"/>
    </row>
    <row r="112" spans="2:25" ht="27.95" customHeight="1">
      <c r="B112" s="208"/>
      <c r="C112" s="196" t="s">
        <v>113</v>
      </c>
      <c r="D112" s="196"/>
      <c r="E112" s="196"/>
      <c r="F112" s="196"/>
      <c r="G112" s="196"/>
      <c r="H112" s="196"/>
      <c r="I112" s="196"/>
      <c r="J112" s="196"/>
      <c r="K112" s="196"/>
      <c r="L112" s="196"/>
      <c r="M112" s="196"/>
      <c r="N112" s="196"/>
      <c r="O112" s="196"/>
      <c r="P112" s="196"/>
      <c r="Q112" s="196"/>
      <c r="R112" s="196"/>
      <c r="S112" s="196"/>
      <c r="T112" s="196"/>
      <c r="U112" s="196"/>
    </row>
    <row r="113" spans="1:23" ht="24.95" customHeight="1">
      <c r="B113" s="208"/>
      <c r="C113" s="19"/>
      <c r="D113" s="199" t="s">
        <v>114</v>
      </c>
      <c r="E113" s="200"/>
      <c r="F113" s="200"/>
      <c r="G113" s="200"/>
      <c r="H113" s="200"/>
      <c r="I113" s="200"/>
      <c r="J113" s="200"/>
      <c r="K113" s="200"/>
      <c r="L113" s="200"/>
      <c r="M113" s="201"/>
      <c r="N113" s="190" t="s">
        <v>115</v>
      </c>
      <c r="O113" s="191"/>
      <c r="P113" s="191" t="s">
        <v>91</v>
      </c>
      <c r="Q113" s="210"/>
      <c r="R113" s="282" t="s">
        <v>116</v>
      </c>
      <c r="S113" s="283"/>
      <c r="T113" s="283"/>
      <c r="U113" s="283"/>
    </row>
    <row r="114" spans="1:23" ht="24.95" customHeight="1">
      <c r="C114" s="19"/>
      <c r="D114" s="199" t="s">
        <v>117</v>
      </c>
      <c r="E114" s="200"/>
      <c r="F114" s="200"/>
      <c r="G114" s="200"/>
      <c r="H114" s="200"/>
      <c r="I114" s="200"/>
      <c r="J114" s="200"/>
      <c r="K114" s="200"/>
      <c r="L114" s="200"/>
      <c r="M114" s="201"/>
      <c r="N114" s="190" t="s">
        <v>115</v>
      </c>
      <c r="O114" s="191"/>
      <c r="P114" s="191" t="s">
        <v>91</v>
      </c>
      <c r="Q114" s="210"/>
      <c r="R114" s="282"/>
      <c r="S114" s="283"/>
      <c r="T114" s="283"/>
      <c r="U114" s="283"/>
    </row>
    <row r="115" spans="1:23" ht="24.95" customHeight="1">
      <c r="C115" s="19"/>
      <c r="D115" s="199" t="s">
        <v>118</v>
      </c>
      <c r="E115" s="200"/>
      <c r="F115" s="200"/>
      <c r="G115" s="200"/>
      <c r="H115" s="200"/>
      <c r="I115" s="200"/>
      <c r="J115" s="200"/>
      <c r="K115" s="200"/>
      <c r="L115" s="200"/>
      <c r="M115" s="201"/>
      <c r="N115" s="190" t="s">
        <v>115</v>
      </c>
      <c r="O115" s="191"/>
      <c r="P115" s="191" t="s">
        <v>91</v>
      </c>
      <c r="Q115" s="210"/>
      <c r="R115" s="282"/>
      <c r="S115" s="283"/>
      <c r="T115" s="283"/>
      <c r="U115" s="283"/>
    </row>
    <row r="116" spans="1:23" ht="9" customHeight="1">
      <c r="C116" s="19"/>
      <c r="D116" s="33"/>
      <c r="E116" s="33"/>
      <c r="F116" s="33"/>
      <c r="G116" s="33"/>
      <c r="H116" s="33"/>
      <c r="I116" s="33"/>
      <c r="J116" s="33"/>
      <c r="K116" s="33"/>
      <c r="L116" s="33"/>
      <c r="M116" s="33"/>
      <c r="N116" s="34"/>
      <c r="O116" s="34"/>
      <c r="P116" s="34"/>
      <c r="Q116" s="34"/>
      <c r="R116" s="39"/>
      <c r="S116" s="39"/>
      <c r="T116" s="39"/>
      <c r="U116" s="39"/>
    </row>
    <row r="117" spans="1:23" ht="30" customHeight="1">
      <c r="B117" s="194" t="s">
        <v>285</v>
      </c>
      <c r="C117" s="194"/>
      <c r="D117" s="194"/>
      <c r="E117" s="194"/>
      <c r="F117" s="194"/>
      <c r="G117" s="194"/>
      <c r="H117" s="194"/>
      <c r="I117" s="194"/>
      <c r="J117" s="194"/>
      <c r="K117" s="281"/>
      <c r="L117" s="281"/>
      <c r="M117" s="281"/>
      <c r="N117" s="281"/>
      <c r="O117" s="281"/>
      <c r="P117" s="281"/>
      <c r="Q117" s="281"/>
      <c r="R117" s="281"/>
      <c r="S117" s="281"/>
      <c r="T117" s="281"/>
      <c r="U117" s="281"/>
    </row>
    <row r="118" spans="1:23" ht="24.95" customHeight="1">
      <c r="B118" s="196" t="s">
        <v>286</v>
      </c>
      <c r="C118" s="196"/>
      <c r="D118" s="196"/>
      <c r="E118" s="196"/>
      <c r="F118" s="196"/>
      <c r="G118" s="196"/>
      <c r="H118" s="196"/>
      <c r="I118" s="196"/>
      <c r="J118" s="196"/>
      <c r="K118" s="196"/>
      <c r="L118" s="196"/>
      <c r="M118" s="196"/>
      <c r="N118" s="196"/>
      <c r="O118" s="196"/>
      <c r="P118" s="196"/>
      <c r="Q118" s="196"/>
      <c r="R118" s="20"/>
      <c r="S118" s="20"/>
      <c r="T118" s="38"/>
      <c r="U118" s="38"/>
      <c r="V118" s="38"/>
    </row>
    <row r="119" spans="1:23" ht="24.95" customHeight="1">
      <c r="C119" s="196" t="s">
        <v>143</v>
      </c>
      <c r="D119" s="196"/>
      <c r="E119" s="196"/>
      <c r="F119" s="196"/>
      <c r="G119" s="196"/>
      <c r="H119" s="196"/>
      <c r="I119" s="196"/>
      <c r="J119" s="196"/>
      <c r="K119" s="196"/>
      <c r="L119" s="196"/>
      <c r="M119" s="196"/>
      <c r="N119" s="196"/>
      <c r="O119" s="196"/>
      <c r="P119" s="196"/>
      <c r="Q119" s="196"/>
      <c r="R119" s="196"/>
      <c r="S119" s="196"/>
      <c r="T119" s="196"/>
      <c r="U119" s="196"/>
      <c r="V119" s="38"/>
    </row>
    <row r="120" spans="1:23" ht="45" customHeight="1">
      <c r="C120" s="19"/>
      <c r="D120" s="244" t="s">
        <v>211</v>
      </c>
      <c r="E120" s="252"/>
      <c r="F120" s="252"/>
      <c r="G120" s="252"/>
      <c r="H120" s="252"/>
      <c r="I120" s="252"/>
      <c r="J120" s="252"/>
      <c r="K120" s="252"/>
      <c r="L120" s="252"/>
      <c r="M120" s="252"/>
      <c r="N120" s="252"/>
      <c r="O120" s="252"/>
      <c r="P120" s="252"/>
      <c r="Q120" s="253"/>
      <c r="R120" s="190" t="s">
        <v>51</v>
      </c>
      <c r="S120" s="191"/>
      <c r="T120" s="191" t="s">
        <v>91</v>
      </c>
      <c r="U120" s="210"/>
      <c r="W120" s="38"/>
    </row>
    <row r="121" spans="1:23" ht="24.95" customHeight="1">
      <c r="C121" s="196" t="s">
        <v>287</v>
      </c>
      <c r="D121" s="196"/>
      <c r="E121" s="196"/>
      <c r="F121" s="196"/>
      <c r="G121" s="196"/>
      <c r="H121" s="196"/>
      <c r="I121" s="196"/>
      <c r="J121" s="196"/>
      <c r="K121" s="196"/>
      <c r="L121" s="196"/>
      <c r="M121" s="196"/>
      <c r="N121" s="196"/>
      <c r="O121" s="196"/>
      <c r="P121" s="196"/>
      <c r="Q121" s="196"/>
      <c r="R121" s="196"/>
      <c r="S121" s="196"/>
      <c r="T121" s="196"/>
      <c r="U121" s="196"/>
      <c r="V121" s="38"/>
    </row>
    <row r="122" spans="1:23" ht="24.95" customHeight="1">
      <c r="C122" s="19"/>
      <c r="D122" s="243" t="s">
        <v>144</v>
      </c>
      <c r="E122" s="192"/>
      <c r="F122" s="192"/>
      <c r="G122" s="192"/>
      <c r="H122" s="193"/>
      <c r="I122" s="243" t="s">
        <v>145</v>
      </c>
      <c r="J122" s="192"/>
      <c r="K122" s="192"/>
      <c r="L122" s="192"/>
      <c r="M122" s="192"/>
      <c r="N122" s="193"/>
      <c r="O122" s="274" t="s">
        <v>146</v>
      </c>
      <c r="P122" s="274"/>
      <c r="Q122" s="274"/>
      <c r="R122" s="274"/>
      <c r="S122" s="274"/>
      <c r="T122" s="274"/>
      <c r="U122" s="274"/>
      <c r="V122" s="38"/>
    </row>
    <row r="123" spans="1:23" ht="24.95" customHeight="1">
      <c r="C123" s="19"/>
      <c r="D123" s="275"/>
      <c r="E123" s="276"/>
      <c r="F123" s="276"/>
      <c r="G123" s="192" t="s">
        <v>79</v>
      </c>
      <c r="H123" s="193"/>
      <c r="I123" s="277"/>
      <c r="J123" s="278"/>
      <c r="K123" s="278"/>
      <c r="L123" s="278"/>
      <c r="M123" s="278"/>
      <c r="N123" s="105" t="s">
        <v>79</v>
      </c>
      <c r="O123" s="279" t="str">
        <f>IFERROR(D123/(D123+I123)*100,"")</f>
        <v/>
      </c>
      <c r="P123" s="280"/>
      <c r="Q123" s="280"/>
      <c r="R123" s="280"/>
      <c r="S123" s="280"/>
      <c r="T123" s="280"/>
      <c r="U123" s="98" t="s">
        <v>121</v>
      </c>
      <c r="V123" s="38"/>
    </row>
    <row r="124" spans="1:23" ht="59.25" customHeight="1">
      <c r="B124" s="38"/>
      <c r="C124" s="14"/>
      <c r="D124" s="266" t="s">
        <v>288</v>
      </c>
      <c r="E124" s="266"/>
      <c r="F124" s="266"/>
      <c r="G124" s="266"/>
      <c r="H124" s="266"/>
      <c r="I124" s="266"/>
      <c r="J124" s="266"/>
      <c r="K124" s="266"/>
      <c r="L124" s="266"/>
      <c r="M124" s="266"/>
      <c r="N124" s="266"/>
      <c r="O124" s="266"/>
      <c r="P124" s="266"/>
      <c r="Q124" s="266"/>
      <c r="R124" s="266"/>
      <c r="S124" s="266"/>
      <c r="T124" s="266"/>
      <c r="U124" s="266"/>
      <c r="V124" s="38"/>
    </row>
    <row r="125" spans="1:23" s="13" customFormat="1" ht="24.95" customHeight="1">
      <c r="A125" s="3"/>
      <c r="B125" s="196" t="s">
        <v>252</v>
      </c>
      <c r="C125" s="196"/>
      <c r="D125" s="196"/>
      <c r="E125" s="196"/>
      <c r="F125" s="196"/>
      <c r="G125" s="196"/>
      <c r="H125" s="196"/>
      <c r="I125" s="196"/>
      <c r="J125" s="196"/>
      <c r="K125" s="196"/>
      <c r="L125" s="196"/>
      <c r="M125" s="196"/>
      <c r="N125" s="196"/>
      <c r="O125" s="196"/>
      <c r="P125" s="196"/>
      <c r="Q125" s="196"/>
      <c r="R125" s="196"/>
      <c r="S125" s="196"/>
      <c r="T125" s="196"/>
      <c r="U125" s="196"/>
      <c r="V125" s="3"/>
    </row>
    <row r="126" spans="1:23" ht="24.95" customHeight="1">
      <c r="C126" s="196" t="s">
        <v>217</v>
      </c>
      <c r="D126" s="196"/>
      <c r="E126" s="196"/>
      <c r="F126" s="196"/>
      <c r="G126" s="196"/>
      <c r="H126" s="196"/>
      <c r="I126" s="196"/>
      <c r="J126" s="196"/>
      <c r="K126" s="196"/>
      <c r="L126" s="196"/>
      <c r="M126" s="196"/>
      <c r="N126" s="196"/>
      <c r="O126" s="196"/>
      <c r="P126" s="196"/>
      <c r="Q126" s="196"/>
      <c r="R126" s="196"/>
      <c r="S126" s="196"/>
      <c r="T126" s="196"/>
      <c r="U126" s="196"/>
    </row>
    <row r="127" spans="1:23" ht="24.95" customHeight="1">
      <c r="C127" s="251"/>
      <c r="D127" s="187" t="s">
        <v>147</v>
      </c>
      <c r="E127" s="188"/>
      <c r="F127" s="188"/>
      <c r="G127" s="188"/>
      <c r="H127" s="188"/>
      <c r="I127" s="188"/>
      <c r="J127" s="188"/>
      <c r="K127" s="188"/>
      <c r="L127" s="188"/>
      <c r="M127" s="188"/>
      <c r="N127" s="188"/>
      <c r="O127" s="188"/>
      <c r="P127" s="188"/>
      <c r="Q127" s="189"/>
      <c r="R127" s="197"/>
      <c r="S127" s="198"/>
      <c r="T127" s="192" t="s">
        <v>148</v>
      </c>
      <c r="U127" s="193"/>
    </row>
    <row r="128" spans="1:23" ht="24.95" customHeight="1">
      <c r="C128" s="251"/>
      <c r="D128" s="187" t="s">
        <v>149</v>
      </c>
      <c r="E128" s="188"/>
      <c r="F128" s="188"/>
      <c r="G128" s="188"/>
      <c r="H128" s="188"/>
      <c r="I128" s="188"/>
      <c r="J128" s="188"/>
      <c r="K128" s="188"/>
      <c r="L128" s="188"/>
      <c r="M128" s="188"/>
      <c r="N128" s="188"/>
      <c r="O128" s="188"/>
      <c r="P128" s="188"/>
      <c r="Q128" s="189"/>
      <c r="R128" s="197"/>
      <c r="S128" s="198"/>
      <c r="T128" s="192" t="s">
        <v>148</v>
      </c>
      <c r="U128" s="193"/>
    </row>
    <row r="129" spans="3:21" ht="24.95" customHeight="1">
      <c r="C129" s="251"/>
      <c r="D129" s="187" t="s">
        <v>150</v>
      </c>
      <c r="E129" s="188"/>
      <c r="F129" s="188"/>
      <c r="G129" s="188"/>
      <c r="H129" s="188"/>
      <c r="I129" s="188"/>
      <c r="J129" s="188"/>
      <c r="K129" s="188"/>
      <c r="L129" s="188"/>
      <c r="M129" s="188"/>
      <c r="N129" s="188"/>
      <c r="O129" s="188"/>
      <c r="P129" s="188"/>
      <c r="Q129" s="189"/>
      <c r="R129" s="197"/>
      <c r="S129" s="198"/>
      <c r="T129" s="192" t="s">
        <v>148</v>
      </c>
      <c r="U129" s="193"/>
    </row>
    <row r="130" spans="3:21" ht="37.5" customHeight="1">
      <c r="C130" s="251"/>
      <c r="D130" s="244" t="s">
        <v>212</v>
      </c>
      <c r="E130" s="252"/>
      <c r="F130" s="252"/>
      <c r="G130" s="252"/>
      <c r="H130" s="252"/>
      <c r="I130" s="252"/>
      <c r="J130" s="252"/>
      <c r="K130" s="252"/>
      <c r="L130" s="252"/>
      <c r="M130" s="252"/>
      <c r="N130" s="252"/>
      <c r="O130" s="252"/>
      <c r="P130" s="252"/>
      <c r="Q130" s="253"/>
      <c r="R130" s="197"/>
      <c r="S130" s="198"/>
      <c r="T130" s="192" t="s">
        <v>148</v>
      </c>
      <c r="U130" s="193"/>
    </row>
    <row r="131" spans="3:21" ht="37.5" customHeight="1" thickBot="1">
      <c r="C131" s="251"/>
      <c r="D131" s="246" t="s">
        <v>151</v>
      </c>
      <c r="E131" s="247"/>
      <c r="F131" s="247"/>
      <c r="G131" s="247"/>
      <c r="H131" s="247"/>
      <c r="I131" s="247"/>
      <c r="J131" s="247"/>
      <c r="K131" s="247"/>
      <c r="L131" s="247"/>
      <c r="M131" s="247"/>
      <c r="N131" s="247"/>
      <c r="O131" s="247"/>
      <c r="P131" s="247"/>
      <c r="Q131" s="248"/>
      <c r="R131" s="227"/>
      <c r="S131" s="228"/>
      <c r="T131" s="267" t="s">
        <v>148</v>
      </c>
      <c r="U131" s="268"/>
    </row>
    <row r="132" spans="3:21" ht="24.95" customHeight="1" thickTop="1">
      <c r="C132" s="251"/>
      <c r="D132" s="269" t="s">
        <v>152</v>
      </c>
      <c r="E132" s="270"/>
      <c r="F132" s="270"/>
      <c r="G132" s="270"/>
      <c r="H132" s="270"/>
      <c r="I132" s="270"/>
      <c r="J132" s="270"/>
      <c r="K132" s="270"/>
      <c r="L132" s="270"/>
      <c r="M132" s="270"/>
      <c r="N132" s="270"/>
      <c r="O132" s="270"/>
      <c r="P132" s="270"/>
      <c r="Q132" s="271"/>
      <c r="R132" s="272" t="str">
        <f>IF(SUM(R127:S131)=0,"",SUM(R127:S131))</f>
        <v/>
      </c>
      <c r="S132" s="273"/>
      <c r="T132" s="213" t="s">
        <v>148</v>
      </c>
      <c r="U132" s="214"/>
    </row>
    <row r="133" spans="3:21" ht="11.1" customHeight="1">
      <c r="C133" s="31"/>
      <c r="D133" s="31"/>
      <c r="E133" s="31"/>
      <c r="F133" s="31"/>
      <c r="G133" s="31"/>
      <c r="H133" s="31"/>
      <c r="I133" s="31"/>
      <c r="J133" s="31"/>
      <c r="K133" s="31"/>
      <c r="L133" s="31"/>
      <c r="M133" s="31"/>
      <c r="N133" s="31"/>
      <c r="O133" s="31"/>
      <c r="P133" s="31"/>
      <c r="Q133" s="31"/>
      <c r="R133" s="31"/>
      <c r="S133" s="31"/>
      <c r="T133" s="31"/>
      <c r="U133" s="22"/>
    </row>
    <row r="134" spans="3:21" ht="27.95" customHeight="1">
      <c r="C134" s="196" t="s">
        <v>218</v>
      </c>
      <c r="D134" s="196"/>
      <c r="E134" s="196"/>
      <c r="F134" s="196"/>
      <c r="G134" s="196"/>
      <c r="H134" s="196"/>
      <c r="I134" s="196"/>
      <c r="J134" s="196"/>
      <c r="K134" s="196"/>
      <c r="L134" s="196"/>
      <c r="M134" s="196"/>
      <c r="N134" s="196"/>
      <c r="O134" s="196"/>
      <c r="P134" s="196"/>
      <c r="Q134" s="196"/>
      <c r="R134" s="196"/>
      <c r="S134" s="196"/>
      <c r="T134" s="196"/>
      <c r="U134" s="196"/>
    </row>
    <row r="135" spans="3:21" ht="24.95" customHeight="1">
      <c r="C135" s="245"/>
      <c r="D135" s="260"/>
      <c r="E135" s="261"/>
      <c r="F135" s="262"/>
      <c r="G135" s="243" t="s">
        <v>153</v>
      </c>
      <c r="H135" s="192"/>
      <c r="I135" s="192"/>
      <c r="J135" s="192"/>
      <c r="K135" s="193"/>
      <c r="L135" s="263" t="s">
        <v>154</v>
      </c>
      <c r="M135" s="264"/>
      <c r="N135" s="264"/>
      <c r="O135" s="264"/>
      <c r="P135" s="265"/>
      <c r="Q135" s="243" t="s">
        <v>155</v>
      </c>
      <c r="R135" s="192"/>
      <c r="S135" s="192"/>
      <c r="T135" s="192"/>
      <c r="U135" s="193"/>
    </row>
    <row r="136" spans="3:21" ht="24.95" customHeight="1">
      <c r="C136" s="245"/>
      <c r="D136" s="243" t="s">
        <v>156</v>
      </c>
      <c r="E136" s="192"/>
      <c r="F136" s="193"/>
      <c r="G136" s="197"/>
      <c r="H136" s="198"/>
      <c r="I136" s="198"/>
      <c r="J136" s="192" t="s">
        <v>79</v>
      </c>
      <c r="K136" s="193"/>
      <c r="L136" s="197"/>
      <c r="M136" s="198"/>
      <c r="N136" s="198"/>
      <c r="O136" s="192" t="s">
        <v>79</v>
      </c>
      <c r="P136" s="193"/>
      <c r="Q136" s="254" t="str">
        <f>IF(G136+L136=0,"",G136+L136)</f>
        <v/>
      </c>
      <c r="R136" s="255"/>
      <c r="S136" s="255"/>
      <c r="T136" s="192" t="s">
        <v>79</v>
      </c>
      <c r="U136" s="193"/>
    </row>
    <row r="137" spans="3:21" ht="24.95" customHeight="1">
      <c r="C137" s="245"/>
      <c r="D137" s="243" t="s">
        <v>157</v>
      </c>
      <c r="E137" s="192"/>
      <c r="F137" s="193"/>
      <c r="G137" s="197"/>
      <c r="H137" s="198"/>
      <c r="I137" s="198"/>
      <c r="J137" s="192" t="s">
        <v>79</v>
      </c>
      <c r="K137" s="193"/>
      <c r="L137" s="197"/>
      <c r="M137" s="198"/>
      <c r="N137" s="198"/>
      <c r="O137" s="192" t="s">
        <v>79</v>
      </c>
      <c r="P137" s="193"/>
      <c r="Q137" s="254" t="str">
        <f>IF(G137+L137=0,"",G137+L137)</f>
        <v/>
      </c>
      <c r="R137" s="255"/>
      <c r="S137" s="255"/>
      <c r="T137" s="192" t="s">
        <v>79</v>
      </c>
      <c r="U137" s="193"/>
    </row>
    <row r="138" spans="3:21" ht="24.95" customHeight="1">
      <c r="C138" s="245"/>
      <c r="D138" s="257" t="s">
        <v>158</v>
      </c>
      <c r="E138" s="215"/>
      <c r="F138" s="216"/>
      <c r="G138" s="258"/>
      <c r="H138" s="259"/>
      <c r="I138" s="259"/>
      <c r="J138" s="192" t="s">
        <v>79</v>
      </c>
      <c r="K138" s="193"/>
      <c r="L138" s="258"/>
      <c r="M138" s="259"/>
      <c r="N138" s="259"/>
      <c r="O138" s="215" t="s">
        <v>79</v>
      </c>
      <c r="P138" s="216"/>
      <c r="Q138" s="217" t="str">
        <f>IF(G138+L138=0,"",G138+L138)</f>
        <v/>
      </c>
      <c r="R138" s="218"/>
      <c r="S138" s="218"/>
      <c r="T138" s="215" t="s">
        <v>79</v>
      </c>
      <c r="U138" s="216"/>
    </row>
    <row r="139" spans="3:21" ht="24.95" customHeight="1">
      <c r="C139" s="196" t="s">
        <v>289</v>
      </c>
      <c r="D139" s="196"/>
      <c r="E139" s="196"/>
      <c r="F139" s="196"/>
      <c r="G139" s="196"/>
      <c r="H139" s="196"/>
      <c r="I139" s="196"/>
      <c r="J139" s="196"/>
      <c r="K139" s="196"/>
      <c r="L139" s="196"/>
      <c r="M139" s="196"/>
      <c r="N139" s="196"/>
      <c r="O139" s="196"/>
      <c r="P139" s="196"/>
      <c r="Q139" s="196"/>
      <c r="R139" s="196"/>
      <c r="S139" s="196"/>
      <c r="T139" s="196"/>
      <c r="U139" s="196"/>
    </row>
    <row r="140" spans="3:21" ht="24.95" customHeight="1">
      <c r="C140" s="209"/>
      <c r="D140" s="187" t="s">
        <v>198</v>
      </c>
      <c r="E140" s="188"/>
      <c r="F140" s="188"/>
      <c r="G140" s="188"/>
      <c r="H140" s="188"/>
      <c r="I140" s="188"/>
      <c r="J140" s="188"/>
      <c r="K140" s="188"/>
      <c r="L140" s="188"/>
      <c r="M140" s="188"/>
      <c r="N140" s="188"/>
      <c r="O140" s="188"/>
      <c r="P140" s="189"/>
      <c r="Q140" s="197"/>
      <c r="R140" s="198"/>
      <c r="S140" s="198"/>
      <c r="T140" s="198"/>
      <c r="U140" s="106" t="s">
        <v>79</v>
      </c>
    </row>
    <row r="141" spans="3:21" ht="24.95" customHeight="1">
      <c r="C141" s="209"/>
      <c r="D141" s="187" t="s">
        <v>199</v>
      </c>
      <c r="E141" s="188"/>
      <c r="F141" s="188"/>
      <c r="G141" s="188"/>
      <c r="H141" s="188"/>
      <c r="I141" s="188"/>
      <c r="J141" s="188"/>
      <c r="K141" s="188"/>
      <c r="L141" s="188"/>
      <c r="M141" s="188"/>
      <c r="N141" s="188"/>
      <c r="O141" s="188"/>
      <c r="P141" s="189"/>
      <c r="Q141" s="234" t="str">
        <f>IF(Q140&gt;0,ROUNDDOWN(Q140/12,1),"")</f>
        <v/>
      </c>
      <c r="R141" s="235"/>
      <c r="S141" s="235"/>
      <c r="T141" s="235"/>
      <c r="U141" s="98" t="s">
        <v>79</v>
      </c>
    </row>
    <row r="142" spans="3:21" ht="42" customHeight="1">
      <c r="C142" s="241" t="s">
        <v>159</v>
      </c>
      <c r="D142" s="241"/>
      <c r="E142" s="241"/>
      <c r="F142" s="241"/>
      <c r="G142" s="241"/>
      <c r="H142" s="241"/>
      <c r="I142" s="241"/>
      <c r="J142" s="241"/>
      <c r="K142" s="241"/>
      <c r="L142" s="241"/>
      <c r="M142" s="241"/>
      <c r="N142" s="241"/>
      <c r="O142" s="241"/>
      <c r="P142" s="241"/>
      <c r="Q142" s="241"/>
      <c r="R142" s="241"/>
      <c r="S142" s="241"/>
      <c r="T142" s="241"/>
      <c r="U142" s="241"/>
    </row>
    <row r="143" spans="3:21" ht="20.25" customHeight="1">
      <c r="C143" s="28"/>
      <c r="D143" s="256" t="s">
        <v>200</v>
      </c>
      <c r="E143" s="256"/>
      <c r="F143" s="256"/>
      <c r="G143" s="256"/>
      <c r="H143" s="256"/>
      <c r="I143" s="256"/>
      <c r="J143" s="256"/>
      <c r="K143" s="256"/>
      <c r="L143" s="256"/>
      <c r="M143" s="256"/>
      <c r="N143" s="256"/>
      <c r="O143" s="256"/>
      <c r="P143" s="256"/>
      <c r="Q143" s="256"/>
      <c r="R143" s="256"/>
      <c r="S143" s="256"/>
      <c r="T143" s="256"/>
      <c r="U143" s="256"/>
    </row>
    <row r="144" spans="3:21" ht="24.95" customHeight="1">
      <c r="C144" s="196" t="s">
        <v>160</v>
      </c>
      <c r="D144" s="196"/>
      <c r="E144" s="196"/>
      <c r="F144" s="196"/>
      <c r="G144" s="196"/>
      <c r="H144" s="196"/>
      <c r="I144" s="196"/>
      <c r="J144" s="196"/>
      <c r="K144" s="196"/>
      <c r="L144" s="196"/>
      <c r="M144" s="196"/>
      <c r="N144" s="196"/>
      <c r="O144" s="196"/>
      <c r="P144" s="196"/>
      <c r="Q144" s="196"/>
      <c r="R144" s="196"/>
      <c r="S144" s="196"/>
      <c r="T144" s="196"/>
      <c r="U144" s="196"/>
    </row>
    <row r="145" spans="1:22" ht="24.95" customHeight="1">
      <c r="C145" s="251"/>
      <c r="D145" s="244" t="s">
        <v>161</v>
      </c>
      <c r="E145" s="252"/>
      <c r="F145" s="252"/>
      <c r="G145" s="252"/>
      <c r="H145" s="252"/>
      <c r="I145" s="252"/>
      <c r="J145" s="252"/>
      <c r="K145" s="252"/>
      <c r="L145" s="252"/>
      <c r="M145" s="252"/>
      <c r="N145" s="252"/>
      <c r="O145" s="252"/>
      <c r="P145" s="252"/>
      <c r="Q145" s="252"/>
      <c r="R145" s="253"/>
      <c r="S145" s="206" t="s">
        <v>135</v>
      </c>
      <c r="T145" s="207"/>
      <c r="U145" s="107" t="s">
        <v>79</v>
      </c>
    </row>
    <row r="146" spans="1:22" ht="37.5" customHeight="1">
      <c r="C146" s="251"/>
      <c r="D146" s="244" t="s">
        <v>213</v>
      </c>
      <c r="E146" s="252"/>
      <c r="F146" s="252"/>
      <c r="G146" s="252"/>
      <c r="H146" s="252"/>
      <c r="I146" s="252"/>
      <c r="J146" s="252"/>
      <c r="K146" s="252"/>
      <c r="L146" s="252"/>
      <c r="M146" s="252"/>
      <c r="N146" s="252"/>
      <c r="O146" s="252"/>
      <c r="P146" s="252"/>
      <c r="Q146" s="252"/>
      <c r="R146" s="253"/>
      <c r="S146" s="197" t="s">
        <v>135</v>
      </c>
      <c r="T146" s="198"/>
      <c r="U146" s="108" t="s">
        <v>79</v>
      </c>
    </row>
    <row r="147" spans="1:22" ht="37.5" customHeight="1">
      <c r="C147" s="251"/>
      <c r="D147" s="244" t="s">
        <v>162</v>
      </c>
      <c r="E147" s="252"/>
      <c r="F147" s="252"/>
      <c r="G147" s="252"/>
      <c r="H147" s="252"/>
      <c r="I147" s="252"/>
      <c r="J147" s="252"/>
      <c r="K147" s="252"/>
      <c r="L147" s="252"/>
      <c r="M147" s="252"/>
      <c r="N147" s="252"/>
      <c r="O147" s="252"/>
      <c r="P147" s="252"/>
      <c r="Q147" s="252"/>
      <c r="R147" s="253"/>
      <c r="S147" s="254" t="str">
        <f>IFERROR((S146/S145)*100,"")</f>
        <v/>
      </c>
      <c r="T147" s="255"/>
      <c r="U147" s="109" t="s">
        <v>121</v>
      </c>
    </row>
    <row r="148" spans="1:22" ht="50.1" customHeight="1">
      <c r="C148" s="241" t="s">
        <v>163</v>
      </c>
      <c r="D148" s="241"/>
      <c r="E148" s="241"/>
      <c r="F148" s="241"/>
      <c r="G148" s="241"/>
      <c r="H148" s="241"/>
      <c r="I148" s="241"/>
      <c r="J148" s="241"/>
      <c r="K148" s="241"/>
      <c r="L148" s="241"/>
      <c r="M148" s="241"/>
      <c r="N148" s="241"/>
      <c r="O148" s="241"/>
      <c r="P148" s="241"/>
      <c r="Q148" s="241"/>
      <c r="R148" s="241"/>
      <c r="S148" s="241"/>
      <c r="T148" s="241"/>
      <c r="U148" s="241"/>
    </row>
    <row r="149" spans="1:22" ht="37.5" customHeight="1">
      <c r="C149" s="251"/>
      <c r="D149" s="244" t="s">
        <v>164</v>
      </c>
      <c r="E149" s="252"/>
      <c r="F149" s="252"/>
      <c r="G149" s="252"/>
      <c r="H149" s="252"/>
      <c r="I149" s="252"/>
      <c r="J149" s="252"/>
      <c r="K149" s="252"/>
      <c r="L149" s="252"/>
      <c r="M149" s="252"/>
      <c r="N149" s="252"/>
      <c r="O149" s="252"/>
      <c r="P149" s="252"/>
      <c r="Q149" s="252"/>
      <c r="R149" s="253"/>
      <c r="S149" s="197"/>
      <c r="T149" s="198"/>
      <c r="U149" s="108" t="s">
        <v>79</v>
      </c>
    </row>
    <row r="150" spans="1:22" ht="37.5" customHeight="1">
      <c r="C150" s="251"/>
      <c r="D150" s="244" t="s">
        <v>165</v>
      </c>
      <c r="E150" s="252"/>
      <c r="F150" s="252"/>
      <c r="G150" s="252"/>
      <c r="H150" s="252"/>
      <c r="I150" s="252"/>
      <c r="J150" s="252"/>
      <c r="K150" s="252"/>
      <c r="L150" s="252"/>
      <c r="M150" s="252"/>
      <c r="N150" s="252"/>
      <c r="O150" s="252"/>
      <c r="P150" s="252"/>
      <c r="Q150" s="252"/>
      <c r="R150" s="253"/>
      <c r="S150" s="197"/>
      <c r="T150" s="198"/>
      <c r="U150" s="108" t="s">
        <v>79</v>
      </c>
    </row>
    <row r="151" spans="1:22" ht="37.5" customHeight="1">
      <c r="C151" s="251"/>
      <c r="D151" s="244" t="s">
        <v>166</v>
      </c>
      <c r="E151" s="252"/>
      <c r="F151" s="252"/>
      <c r="G151" s="252"/>
      <c r="H151" s="252"/>
      <c r="I151" s="252"/>
      <c r="J151" s="252"/>
      <c r="K151" s="252"/>
      <c r="L151" s="252"/>
      <c r="M151" s="252"/>
      <c r="N151" s="252"/>
      <c r="O151" s="252"/>
      <c r="P151" s="252"/>
      <c r="Q151" s="252"/>
      <c r="R151" s="253"/>
      <c r="S151" s="254" t="str">
        <f>IFERROR((S150/S149)*100,"")</f>
        <v/>
      </c>
      <c r="T151" s="255"/>
      <c r="U151" s="108" t="s">
        <v>121</v>
      </c>
    </row>
    <row r="152" spans="1:22" ht="24.95" customHeight="1">
      <c r="C152" s="196" t="s">
        <v>167</v>
      </c>
      <c r="D152" s="196"/>
      <c r="E152" s="196"/>
      <c r="F152" s="196"/>
      <c r="G152" s="196"/>
      <c r="H152" s="196"/>
      <c r="I152" s="196"/>
      <c r="J152" s="196"/>
      <c r="K152" s="196"/>
      <c r="L152" s="196"/>
      <c r="M152" s="196"/>
      <c r="N152" s="196"/>
      <c r="O152" s="196"/>
      <c r="P152" s="196"/>
      <c r="Q152" s="196"/>
      <c r="R152" s="196"/>
      <c r="S152" s="196"/>
      <c r="T152" s="196"/>
      <c r="U152" s="196"/>
    </row>
    <row r="153" spans="1:22" ht="24.95" customHeight="1">
      <c r="C153" s="34"/>
      <c r="D153" s="187" t="s">
        <v>168</v>
      </c>
      <c r="E153" s="188"/>
      <c r="F153" s="188"/>
      <c r="G153" s="188"/>
      <c r="H153" s="188"/>
      <c r="I153" s="188"/>
      <c r="J153" s="188"/>
      <c r="K153" s="188"/>
      <c r="L153" s="188"/>
      <c r="M153" s="189"/>
      <c r="N153" s="197"/>
      <c r="O153" s="198"/>
      <c r="P153" s="192" t="s">
        <v>169</v>
      </c>
      <c r="Q153" s="193"/>
    </row>
    <row r="154" spans="1:22" ht="24.95" customHeight="1">
      <c r="C154" s="34"/>
      <c r="D154" s="187" t="s">
        <v>170</v>
      </c>
      <c r="E154" s="188"/>
      <c r="F154" s="188"/>
      <c r="G154" s="188"/>
      <c r="H154" s="188"/>
      <c r="I154" s="188"/>
      <c r="J154" s="188"/>
      <c r="K154" s="188"/>
      <c r="L154" s="188"/>
      <c r="M154" s="189"/>
      <c r="N154" s="197"/>
      <c r="O154" s="198"/>
      <c r="P154" s="192" t="s">
        <v>169</v>
      </c>
      <c r="Q154" s="193"/>
    </row>
    <row r="155" spans="1:22" s="13" customFormat="1" ht="29.1" customHeight="1">
      <c r="A155" s="3"/>
      <c r="B155" s="196" t="s">
        <v>171</v>
      </c>
      <c r="C155" s="196"/>
      <c r="D155" s="196"/>
      <c r="E155" s="196"/>
      <c r="F155" s="196"/>
      <c r="G155" s="196"/>
      <c r="H155" s="196"/>
      <c r="I155" s="196"/>
      <c r="J155" s="196"/>
      <c r="K155" s="196"/>
      <c r="L155" s="196"/>
      <c r="M155" s="196"/>
      <c r="N155" s="196"/>
      <c r="O155" s="196"/>
      <c r="P155" s="196"/>
      <c r="Q155" s="196"/>
      <c r="R155" s="196"/>
      <c r="S155" s="196"/>
      <c r="T155" s="196"/>
      <c r="U155" s="196"/>
      <c r="V155" s="3"/>
    </row>
    <row r="156" spans="1:22" ht="24" customHeight="1">
      <c r="C156" s="196" t="s">
        <v>290</v>
      </c>
      <c r="D156" s="196"/>
      <c r="E156" s="196"/>
      <c r="F156" s="196"/>
      <c r="G156" s="196"/>
      <c r="H156" s="196"/>
      <c r="I156" s="196"/>
      <c r="J156" s="196"/>
      <c r="K156" s="196"/>
      <c r="L156" s="196"/>
      <c r="M156" s="196"/>
      <c r="N156" s="196"/>
      <c r="O156" s="196"/>
      <c r="P156" s="196"/>
      <c r="Q156" s="196"/>
      <c r="R156" s="196"/>
      <c r="S156" s="196"/>
      <c r="T156" s="196"/>
      <c r="U156" s="196"/>
    </row>
    <row r="157" spans="1:22" ht="24.95" customHeight="1">
      <c r="C157" s="196" t="s">
        <v>201</v>
      </c>
      <c r="D157" s="196"/>
      <c r="E157" s="196"/>
      <c r="F157" s="196"/>
      <c r="G157" s="196"/>
      <c r="H157" s="196"/>
      <c r="I157" s="196"/>
      <c r="J157" s="196"/>
      <c r="K157" s="196"/>
      <c r="L157" s="196"/>
      <c r="M157" s="196"/>
      <c r="N157" s="196"/>
      <c r="O157" s="196"/>
      <c r="P157" s="196"/>
      <c r="Q157" s="196"/>
      <c r="R157" s="196"/>
      <c r="S157" s="196"/>
      <c r="T157" s="196"/>
      <c r="U157" s="196"/>
    </row>
    <row r="158" spans="1:22" ht="24.95" customHeight="1">
      <c r="C158" s="242"/>
      <c r="D158" s="199"/>
      <c r="E158" s="200"/>
      <c r="F158" s="200"/>
      <c r="G158" s="200"/>
      <c r="H158" s="200"/>
      <c r="I158" s="200"/>
      <c r="J158" s="200"/>
      <c r="K158" s="201"/>
      <c r="L158" s="243" t="s">
        <v>172</v>
      </c>
      <c r="M158" s="192"/>
      <c r="N158" s="192"/>
      <c r="O158" s="192"/>
      <c r="P158" s="193"/>
      <c r="Q158" s="243" t="s">
        <v>173</v>
      </c>
      <c r="R158" s="192"/>
      <c r="S158" s="192"/>
      <c r="T158" s="192"/>
      <c r="U158" s="193"/>
    </row>
    <row r="159" spans="1:22" ht="24.95" customHeight="1">
      <c r="C159" s="242"/>
      <c r="D159" s="187" t="s">
        <v>202</v>
      </c>
      <c r="E159" s="188"/>
      <c r="F159" s="188"/>
      <c r="G159" s="188"/>
      <c r="H159" s="188"/>
      <c r="I159" s="188"/>
      <c r="J159" s="188"/>
      <c r="K159" s="189"/>
      <c r="L159" s="197"/>
      <c r="M159" s="198"/>
      <c r="N159" s="198"/>
      <c r="O159" s="198"/>
      <c r="P159" s="98" t="s">
        <v>79</v>
      </c>
      <c r="Q159" s="234" t="str">
        <f>IF(OR(L159="",L159=0),"",L159/12)</f>
        <v/>
      </c>
      <c r="R159" s="235"/>
      <c r="S159" s="235"/>
      <c r="T159" s="235"/>
      <c r="U159" s="98" t="s">
        <v>79</v>
      </c>
    </row>
    <row r="160" spans="1:22" ht="24.95" customHeight="1">
      <c r="C160" s="242"/>
      <c r="D160" s="187" t="s">
        <v>203</v>
      </c>
      <c r="E160" s="188"/>
      <c r="F160" s="188"/>
      <c r="G160" s="188"/>
      <c r="H160" s="188"/>
      <c r="I160" s="188"/>
      <c r="J160" s="188"/>
      <c r="K160" s="189"/>
      <c r="L160" s="197"/>
      <c r="M160" s="198"/>
      <c r="N160" s="198"/>
      <c r="O160" s="198"/>
      <c r="P160" s="98" t="s">
        <v>79</v>
      </c>
      <c r="Q160" s="234" t="str">
        <f t="shared" ref="Q160" si="0">IF(OR(L160="",L160=0),"",L160/12)</f>
        <v/>
      </c>
      <c r="R160" s="235"/>
      <c r="S160" s="235"/>
      <c r="T160" s="235"/>
      <c r="U160" s="98" t="s">
        <v>79</v>
      </c>
    </row>
    <row r="161" spans="1:22" ht="24.95" customHeight="1" thickBot="1">
      <c r="C161" s="242"/>
      <c r="D161" s="246" t="s">
        <v>174</v>
      </c>
      <c r="E161" s="247"/>
      <c r="F161" s="247"/>
      <c r="G161" s="247"/>
      <c r="H161" s="247"/>
      <c r="I161" s="247"/>
      <c r="J161" s="247"/>
      <c r="K161" s="248"/>
      <c r="L161" s="227"/>
      <c r="M161" s="228"/>
      <c r="N161" s="228"/>
      <c r="O161" s="228"/>
      <c r="P161" s="110" t="s">
        <v>79</v>
      </c>
      <c r="Q161" s="234" t="str">
        <f>IF(OR(L161="",L161=0),"",L161/12)</f>
        <v/>
      </c>
      <c r="R161" s="235"/>
      <c r="S161" s="235"/>
      <c r="T161" s="235"/>
      <c r="U161" s="110" t="s">
        <v>79</v>
      </c>
    </row>
    <row r="162" spans="1:22" ht="24.95" customHeight="1" thickTop="1">
      <c r="C162" s="242"/>
      <c r="D162" s="236" t="s">
        <v>175</v>
      </c>
      <c r="E162" s="213"/>
      <c r="F162" s="213"/>
      <c r="G162" s="213"/>
      <c r="H162" s="213"/>
      <c r="I162" s="213"/>
      <c r="J162" s="213"/>
      <c r="K162" s="214"/>
      <c r="L162" s="237">
        <f>SUM(L159:O161)</f>
        <v>0</v>
      </c>
      <c r="M162" s="238"/>
      <c r="N162" s="238"/>
      <c r="O162" s="238"/>
      <c r="P162" s="111" t="s">
        <v>79</v>
      </c>
      <c r="Q162" s="249" t="str">
        <f>IF(L162&gt;0,ROUNDDOWN(L162/12,1),"")</f>
        <v/>
      </c>
      <c r="R162" s="250"/>
      <c r="S162" s="250"/>
      <c r="T162" s="250"/>
      <c r="U162" s="111" t="s">
        <v>79</v>
      </c>
    </row>
    <row r="163" spans="1:22" ht="24.95" customHeight="1">
      <c r="C163" s="196" t="s">
        <v>176</v>
      </c>
      <c r="D163" s="196"/>
      <c r="E163" s="196"/>
      <c r="F163" s="196"/>
      <c r="G163" s="196"/>
      <c r="H163" s="196"/>
      <c r="I163" s="196"/>
      <c r="J163" s="196"/>
      <c r="K163" s="196"/>
      <c r="L163" s="196"/>
      <c r="M163" s="196"/>
      <c r="N163" s="196"/>
      <c r="O163" s="196"/>
      <c r="P163" s="196"/>
      <c r="Q163" s="196"/>
      <c r="R163" s="196"/>
      <c r="S163" s="196"/>
      <c r="T163" s="196"/>
      <c r="U163" s="196"/>
    </row>
    <row r="164" spans="1:22" ht="24.95" customHeight="1">
      <c r="C164" s="245"/>
      <c r="D164" s="243"/>
      <c r="E164" s="192"/>
      <c r="F164" s="192"/>
      <c r="G164" s="192"/>
      <c r="H164" s="192"/>
      <c r="I164" s="192"/>
      <c r="J164" s="192"/>
      <c r="K164" s="193"/>
      <c r="L164" s="243" t="s">
        <v>172</v>
      </c>
      <c r="M164" s="192"/>
      <c r="N164" s="192"/>
      <c r="O164" s="192"/>
      <c r="P164" s="193"/>
      <c r="Q164" s="243" t="s">
        <v>173</v>
      </c>
      <c r="R164" s="192"/>
      <c r="S164" s="192"/>
      <c r="T164" s="192"/>
      <c r="U164" s="193"/>
    </row>
    <row r="165" spans="1:22" ht="24.95" customHeight="1">
      <c r="C165" s="245"/>
      <c r="D165" s="187" t="s">
        <v>177</v>
      </c>
      <c r="E165" s="188"/>
      <c r="F165" s="188"/>
      <c r="G165" s="188"/>
      <c r="H165" s="188"/>
      <c r="I165" s="188"/>
      <c r="J165" s="188"/>
      <c r="K165" s="189"/>
      <c r="L165" s="197"/>
      <c r="M165" s="198"/>
      <c r="N165" s="198"/>
      <c r="O165" s="198"/>
      <c r="P165" s="98" t="s">
        <v>79</v>
      </c>
      <c r="Q165" s="235" t="str">
        <f>IF(OR(L165="",L165=0),"",L165/12)</f>
        <v/>
      </c>
      <c r="R165" s="235"/>
      <c r="S165" s="235"/>
      <c r="T165" s="235"/>
      <c r="U165" s="98" t="s">
        <v>79</v>
      </c>
    </row>
    <row r="166" spans="1:22" s="13" customFormat="1" ht="29.1" customHeight="1">
      <c r="A166" s="3"/>
      <c r="B166" s="196" t="s">
        <v>291</v>
      </c>
      <c r="C166" s="196"/>
      <c r="D166" s="196"/>
      <c r="E166" s="196"/>
      <c r="F166" s="196"/>
      <c r="G166" s="196"/>
      <c r="H166" s="196"/>
      <c r="I166" s="196"/>
      <c r="J166" s="196"/>
      <c r="K166" s="196"/>
      <c r="L166" s="196"/>
      <c r="M166" s="196"/>
      <c r="N166" s="196"/>
      <c r="O166" s="196"/>
      <c r="P166" s="196"/>
      <c r="Q166" s="196"/>
      <c r="R166" s="196"/>
      <c r="S166" s="196"/>
      <c r="T166" s="196"/>
      <c r="U166" s="196"/>
      <c r="V166" s="3"/>
    </row>
    <row r="167" spans="1:22" ht="24" customHeight="1">
      <c r="C167" s="196" t="s">
        <v>15828</v>
      </c>
      <c r="D167" s="196"/>
      <c r="E167" s="196"/>
      <c r="F167" s="196"/>
      <c r="G167" s="196"/>
      <c r="H167" s="196"/>
      <c r="I167" s="196"/>
      <c r="J167" s="196"/>
      <c r="K167" s="196"/>
      <c r="L167" s="196"/>
      <c r="M167" s="196"/>
      <c r="N167" s="196"/>
      <c r="O167" s="196"/>
      <c r="P167" s="196"/>
      <c r="Q167" s="196"/>
      <c r="R167" s="196"/>
      <c r="S167" s="196"/>
      <c r="T167" s="196"/>
      <c r="U167" s="196"/>
    </row>
    <row r="168" spans="1:22" ht="24.95" customHeight="1">
      <c r="C168" s="196" t="s">
        <v>292</v>
      </c>
      <c r="D168" s="196"/>
      <c r="E168" s="196"/>
      <c r="F168" s="196"/>
      <c r="G168" s="196"/>
      <c r="H168" s="196"/>
      <c r="I168" s="196"/>
      <c r="J168" s="196"/>
      <c r="K168" s="196"/>
      <c r="L168" s="196"/>
      <c r="M168" s="196"/>
      <c r="N168" s="196"/>
      <c r="O168" s="196"/>
      <c r="P168" s="196"/>
      <c r="Q168" s="196"/>
      <c r="R168" s="196"/>
      <c r="S168" s="196"/>
      <c r="T168" s="196"/>
      <c r="U168" s="196"/>
    </row>
    <row r="169" spans="1:22" ht="24.95" customHeight="1">
      <c r="C169" s="242"/>
      <c r="D169" s="199"/>
      <c r="E169" s="200"/>
      <c r="F169" s="200"/>
      <c r="G169" s="200"/>
      <c r="H169" s="200"/>
      <c r="I169" s="200"/>
      <c r="J169" s="200"/>
      <c r="K169" s="201"/>
      <c r="L169" s="243" t="s">
        <v>172</v>
      </c>
      <c r="M169" s="192"/>
      <c r="N169" s="192"/>
      <c r="O169" s="192"/>
      <c r="P169" s="193"/>
      <c r="Q169" s="243" t="s">
        <v>173</v>
      </c>
      <c r="R169" s="192"/>
      <c r="S169" s="192"/>
      <c r="T169" s="192"/>
      <c r="U169" s="193"/>
    </row>
    <row r="170" spans="1:22" ht="24.95" customHeight="1">
      <c r="C170" s="242"/>
      <c r="D170" s="187" t="s">
        <v>202</v>
      </c>
      <c r="E170" s="188"/>
      <c r="F170" s="188"/>
      <c r="G170" s="188"/>
      <c r="H170" s="188"/>
      <c r="I170" s="188"/>
      <c r="J170" s="188"/>
      <c r="K170" s="189"/>
      <c r="L170" s="197"/>
      <c r="M170" s="198"/>
      <c r="N170" s="198"/>
      <c r="O170" s="198"/>
      <c r="P170" s="98" t="s">
        <v>79</v>
      </c>
      <c r="Q170" s="234" t="str">
        <f>IF(OR(L170="",L170=0),"",L170/12)</f>
        <v/>
      </c>
      <c r="R170" s="235"/>
      <c r="S170" s="235"/>
      <c r="T170" s="235"/>
      <c r="U170" s="98" t="s">
        <v>79</v>
      </c>
    </row>
    <row r="171" spans="1:22" ht="24.95" customHeight="1" thickBot="1">
      <c r="C171" s="242"/>
      <c r="D171" s="187" t="s">
        <v>203</v>
      </c>
      <c r="E171" s="188"/>
      <c r="F171" s="188"/>
      <c r="G171" s="188"/>
      <c r="H171" s="188"/>
      <c r="I171" s="188"/>
      <c r="J171" s="188"/>
      <c r="K171" s="189"/>
      <c r="L171" s="197"/>
      <c r="M171" s="198"/>
      <c r="N171" s="198"/>
      <c r="O171" s="198"/>
      <c r="P171" s="106" t="s">
        <v>79</v>
      </c>
      <c r="Q171" s="234" t="str">
        <f>IF(OR(L171="",L171=0),"",L171/12)</f>
        <v/>
      </c>
      <c r="R171" s="235"/>
      <c r="S171" s="235"/>
      <c r="T171" s="235"/>
      <c r="U171" s="106" t="s">
        <v>79</v>
      </c>
    </row>
    <row r="172" spans="1:22" ht="24.95" customHeight="1" thickTop="1">
      <c r="C172" s="242"/>
      <c r="D172" s="236" t="s">
        <v>155</v>
      </c>
      <c r="E172" s="213"/>
      <c r="F172" s="213"/>
      <c r="G172" s="213"/>
      <c r="H172" s="213"/>
      <c r="I172" s="213"/>
      <c r="J172" s="213"/>
      <c r="K172" s="214"/>
      <c r="L172" s="237">
        <f>SUM(L170:O171)</f>
        <v>0</v>
      </c>
      <c r="M172" s="238"/>
      <c r="N172" s="238"/>
      <c r="O172" s="238"/>
      <c r="P172" s="112" t="s">
        <v>79</v>
      </c>
      <c r="Q172" s="239" t="str">
        <f>IF(L172&gt;0,ROUNDDOWN(L172/12,1),"")</f>
        <v/>
      </c>
      <c r="R172" s="240"/>
      <c r="S172" s="240"/>
      <c r="T172" s="240"/>
      <c r="U172" s="112" t="s">
        <v>79</v>
      </c>
    </row>
    <row r="173" spans="1:22" ht="37.5" customHeight="1">
      <c r="C173" s="241" t="s">
        <v>293</v>
      </c>
      <c r="D173" s="196"/>
      <c r="E173" s="196"/>
      <c r="F173" s="196"/>
      <c r="G173" s="196"/>
      <c r="H173" s="196"/>
      <c r="I173" s="196"/>
      <c r="J173" s="196"/>
      <c r="K173" s="196"/>
      <c r="L173" s="196"/>
      <c r="M173" s="196"/>
      <c r="N173" s="196"/>
      <c r="O173" s="196"/>
      <c r="P173" s="196"/>
      <c r="Q173" s="196"/>
      <c r="R173" s="196"/>
      <c r="S173" s="196"/>
      <c r="T173" s="196"/>
      <c r="U173" s="196"/>
    </row>
    <row r="174" spans="1:22" ht="24.95" customHeight="1">
      <c r="C174" s="242"/>
      <c r="D174" s="199"/>
      <c r="E174" s="200"/>
      <c r="F174" s="200"/>
      <c r="G174" s="200"/>
      <c r="H174" s="200"/>
      <c r="I174" s="200"/>
      <c r="J174" s="200"/>
      <c r="K174" s="201"/>
      <c r="L174" s="243" t="s">
        <v>172</v>
      </c>
      <c r="M174" s="192"/>
      <c r="N174" s="192"/>
      <c r="O174" s="192"/>
      <c r="P174" s="193"/>
      <c r="Q174" s="243" t="s">
        <v>173</v>
      </c>
      <c r="R174" s="192"/>
      <c r="S174" s="192"/>
      <c r="T174" s="192"/>
      <c r="U174" s="193"/>
    </row>
    <row r="175" spans="1:22" ht="34.5" customHeight="1">
      <c r="C175" s="242"/>
      <c r="D175" s="244" t="s">
        <v>253</v>
      </c>
      <c r="E175" s="188"/>
      <c r="F175" s="188"/>
      <c r="G175" s="188"/>
      <c r="H175" s="188"/>
      <c r="I175" s="188"/>
      <c r="J175" s="188"/>
      <c r="K175" s="189"/>
      <c r="L175" s="197"/>
      <c r="M175" s="198"/>
      <c r="N175" s="198"/>
      <c r="O175" s="198"/>
      <c r="P175" s="98" t="s">
        <v>79</v>
      </c>
      <c r="Q175" s="234" t="str">
        <f>IF(OR(L175="",L175=0),"",L175/12)</f>
        <v/>
      </c>
      <c r="R175" s="235"/>
      <c r="S175" s="235"/>
      <c r="T175" s="235"/>
      <c r="U175" s="98" t="s">
        <v>79</v>
      </c>
    </row>
    <row r="176" spans="1:22" ht="24.95" customHeight="1" thickBot="1">
      <c r="C176" s="242"/>
      <c r="D176" s="187" t="s">
        <v>254</v>
      </c>
      <c r="E176" s="188"/>
      <c r="F176" s="188"/>
      <c r="G176" s="188"/>
      <c r="H176" s="188"/>
      <c r="I176" s="188"/>
      <c r="J176" s="188"/>
      <c r="K176" s="189"/>
      <c r="L176" s="197"/>
      <c r="M176" s="198"/>
      <c r="N176" s="198"/>
      <c r="O176" s="198"/>
      <c r="P176" s="106" t="s">
        <v>79</v>
      </c>
      <c r="Q176" s="234" t="str">
        <f>IF(OR(L176="",L176=0),"",L176/12)</f>
        <v/>
      </c>
      <c r="R176" s="235"/>
      <c r="S176" s="235"/>
      <c r="T176" s="235"/>
      <c r="U176" s="106" t="s">
        <v>79</v>
      </c>
    </row>
    <row r="177" spans="1:23" ht="24.95" customHeight="1" thickTop="1">
      <c r="C177" s="242"/>
      <c r="D177" s="236" t="s">
        <v>155</v>
      </c>
      <c r="E177" s="213"/>
      <c r="F177" s="213"/>
      <c r="G177" s="213"/>
      <c r="H177" s="213"/>
      <c r="I177" s="213"/>
      <c r="J177" s="213"/>
      <c r="K177" s="214"/>
      <c r="L177" s="237">
        <f>SUM(L175:O176)</f>
        <v>0</v>
      </c>
      <c r="M177" s="238"/>
      <c r="N177" s="238"/>
      <c r="O177" s="238"/>
      <c r="P177" s="112" t="s">
        <v>79</v>
      </c>
      <c r="Q177" s="239" t="str">
        <f>IF(L177&gt;0,ROUNDDOWN(L177/12,1),"")</f>
        <v/>
      </c>
      <c r="R177" s="240"/>
      <c r="S177" s="240"/>
      <c r="T177" s="240"/>
      <c r="U177" s="112" t="s">
        <v>79</v>
      </c>
    </row>
    <row r="178" spans="1:23" s="13" customFormat="1" ht="29.1" customHeight="1">
      <c r="A178" s="3"/>
      <c r="B178" s="196" t="s">
        <v>294</v>
      </c>
      <c r="C178" s="196"/>
      <c r="D178" s="196"/>
      <c r="E178" s="196"/>
      <c r="F178" s="196"/>
      <c r="G178" s="196"/>
      <c r="H178" s="196"/>
      <c r="I178" s="196"/>
      <c r="J178" s="196"/>
      <c r="K178" s="196"/>
      <c r="L178" s="196"/>
      <c r="M178" s="196"/>
      <c r="N178" s="196"/>
      <c r="O178" s="196"/>
      <c r="P178" s="196"/>
      <c r="Q178" s="196"/>
      <c r="R178" s="196"/>
      <c r="S178" s="196"/>
      <c r="T178" s="196"/>
      <c r="U178" s="196"/>
      <c r="V178" s="3"/>
    </row>
    <row r="179" spans="1:23" ht="24" customHeight="1">
      <c r="C179" s="196" t="s">
        <v>178</v>
      </c>
      <c r="D179" s="196"/>
      <c r="E179" s="196"/>
      <c r="F179" s="196"/>
      <c r="G179" s="196"/>
      <c r="H179" s="196"/>
      <c r="I179" s="196"/>
      <c r="J179" s="196"/>
      <c r="K179" s="196"/>
      <c r="L179" s="196"/>
      <c r="M179" s="196"/>
      <c r="N179" s="196"/>
      <c r="O179" s="196"/>
      <c r="P179" s="196"/>
      <c r="Q179" s="196"/>
      <c r="R179" s="196"/>
      <c r="S179" s="196"/>
      <c r="T179" s="196"/>
      <c r="U179" s="196"/>
    </row>
    <row r="180" spans="1:23" ht="24.95" customHeight="1">
      <c r="C180" s="37"/>
      <c r="D180" s="231" t="s">
        <v>179</v>
      </c>
      <c r="E180" s="220"/>
      <c r="F180" s="220"/>
      <c r="G180" s="220"/>
      <c r="H180" s="220"/>
      <c r="I180" s="220"/>
      <c r="J180" s="220"/>
      <c r="K180" s="220"/>
      <c r="L180" s="220"/>
      <c r="M180" s="220"/>
      <c r="N180" s="220"/>
      <c r="O180" s="220"/>
      <c r="P180" s="221"/>
      <c r="Q180" s="197"/>
      <c r="R180" s="198"/>
      <c r="S180" s="198"/>
      <c r="T180" s="192" t="s">
        <v>180</v>
      </c>
      <c r="U180" s="193"/>
    </row>
    <row r="181" spans="1:23" ht="24.95" customHeight="1">
      <c r="C181" s="37"/>
      <c r="D181" s="231" t="s">
        <v>181</v>
      </c>
      <c r="E181" s="220"/>
      <c r="F181" s="220"/>
      <c r="G181" s="220"/>
      <c r="H181" s="220"/>
      <c r="I181" s="220"/>
      <c r="J181" s="220"/>
      <c r="K181" s="220"/>
      <c r="L181" s="220"/>
      <c r="M181" s="220"/>
      <c r="N181" s="220"/>
      <c r="O181" s="220"/>
      <c r="P181" s="221"/>
      <c r="Q181" s="197"/>
      <c r="R181" s="198"/>
      <c r="S181" s="198"/>
      <c r="T181" s="192" t="s">
        <v>169</v>
      </c>
      <c r="U181" s="193"/>
    </row>
    <row r="182" spans="1:23" ht="35.25" customHeight="1">
      <c r="C182" s="37"/>
      <c r="D182" s="219" t="s">
        <v>255</v>
      </c>
      <c r="E182" s="232"/>
      <c r="F182" s="232"/>
      <c r="G182" s="232"/>
      <c r="H182" s="232"/>
      <c r="I182" s="232"/>
      <c r="J182" s="232"/>
      <c r="K182" s="232"/>
      <c r="L182" s="232"/>
      <c r="M182" s="232"/>
      <c r="N182" s="232"/>
      <c r="O182" s="232"/>
      <c r="P182" s="233"/>
      <c r="Q182" s="197"/>
      <c r="R182" s="198"/>
      <c r="S182" s="198"/>
      <c r="T182" s="192" t="s">
        <v>182</v>
      </c>
      <c r="U182" s="193"/>
    </row>
    <row r="183" spans="1:23" ht="35.25" customHeight="1">
      <c r="C183" s="37"/>
      <c r="D183" s="219" t="s">
        <v>219</v>
      </c>
      <c r="E183" s="232"/>
      <c r="F183" s="232"/>
      <c r="G183" s="232"/>
      <c r="H183" s="232"/>
      <c r="I183" s="232"/>
      <c r="J183" s="232"/>
      <c r="K183" s="232"/>
      <c r="L183" s="232"/>
      <c r="M183" s="232"/>
      <c r="N183" s="232"/>
      <c r="O183" s="232"/>
      <c r="P183" s="233"/>
      <c r="Q183" s="197"/>
      <c r="R183" s="198"/>
      <c r="S183" s="198"/>
      <c r="T183" s="192" t="s">
        <v>183</v>
      </c>
      <c r="U183" s="193"/>
    </row>
    <row r="184" spans="1:23" ht="24" customHeight="1">
      <c r="C184" s="37"/>
      <c r="D184" s="231" t="s">
        <v>295</v>
      </c>
      <c r="E184" s="220"/>
      <c r="F184" s="220"/>
      <c r="G184" s="220"/>
      <c r="H184" s="220"/>
      <c r="I184" s="220"/>
      <c r="J184" s="220"/>
      <c r="K184" s="220"/>
      <c r="L184" s="220"/>
      <c r="M184" s="220"/>
      <c r="N184" s="220"/>
      <c r="O184" s="220"/>
      <c r="P184" s="221"/>
      <c r="Q184" s="197"/>
      <c r="R184" s="198"/>
      <c r="S184" s="198"/>
      <c r="T184" s="192" t="s">
        <v>256</v>
      </c>
      <c r="U184" s="193"/>
    </row>
    <row r="185" spans="1:23" ht="24" customHeight="1">
      <c r="C185" s="37"/>
      <c r="D185" s="231" t="s">
        <v>296</v>
      </c>
      <c r="E185" s="220"/>
      <c r="F185" s="220"/>
      <c r="G185" s="220"/>
      <c r="H185" s="220"/>
      <c r="I185" s="220"/>
      <c r="J185" s="220"/>
      <c r="K185" s="220"/>
      <c r="L185" s="220"/>
      <c r="M185" s="220"/>
      <c r="N185" s="220"/>
      <c r="O185" s="220"/>
      <c r="P185" s="221"/>
      <c r="Q185" s="197"/>
      <c r="R185" s="198"/>
      <c r="S185" s="198"/>
      <c r="T185" s="192" t="s">
        <v>257</v>
      </c>
      <c r="U185" s="193"/>
    </row>
    <row r="186" spans="1:23" ht="35.25" customHeight="1">
      <c r="C186" s="37"/>
      <c r="D186" s="219" t="s">
        <v>297</v>
      </c>
      <c r="E186" s="220"/>
      <c r="F186" s="220"/>
      <c r="G186" s="220"/>
      <c r="H186" s="220"/>
      <c r="I186" s="220"/>
      <c r="J186" s="220"/>
      <c r="K186" s="220"/>
      <c r="L186" s="220"/>
      <c r="M186" s="220"/>
      <c r="N186" s="220"/>
      <c r="O186" s="220"/>
      <c r="P186" s="221"/>
      <c r="Q186" s="197"/>
      <c r="R186" s="198"/>
      <c r="S186" s="198"/>
      <c r="T186" s="192" t="s">
        <v>257</v>
      </c>
      <c r="U186" s="193"/>
    </row>
    <row r="187" spans="1:23" ht="11.1" customHeight="1">
      <c r="C187" s="31"/>
      <c r="D187" s="22"/>
      <c r="Q187" s="31"/>
      <c r="R187" s="31"/>
      <c r="S187" s="31"/>
    </row>
    <row r="188" spans="1:23" ht="24" customHeight="1">
      <c r="C188" s="196" t="s">
        <v>220</v>
      </c>
      <c r="D188" s="196"/>
      <c r="E188" s="196"/>
      <c r="F188" s="196"/>
      <c r="G188" s="196"/>
      <c r="H188" s="196"/>
      <c r="I188" s="196"/>
      <c r="J188" s="196"/>
      <c r="K188" s="196"/>
      <c r="L188" s="196"/>
      <c r="M188" s="196"/>
      <c r="N188" s="196"/>
      <c r="O188" s="196"/>
      <c r="P188" s="196"/>
      <c r="Q188" s="196"/>
      <c r="R188" s="196"/>
      <c r="S188" s="196"/>
      <c r="T188" s="196"/>
      <c r="U188" s="196"/>
    </row>
    <row r="189" spans="1:23" ht="17.25" customHeight="1">
      <c r="C189" s="209"/>
      <c r="D189" s="222" t="s">
        <v>204</v>
      </c>
      <c r="E189" s="222"/>
      <c r="F189" s="222"/>
      <c r="G189" s="222"/>
      <c r="H189" s="222"/>
      <c r="I189" s="222"/>
      <c r="J189" s="222"/>
      <c r="K189" s="222"/>
      <c r="L189" s="222"/>
      <c r="M189" s="222"/>
      <c r="N189" s="222"/>
      <c r="O189" s="222"/>
      <c r="P189" s="222"/>
      <c r="Q189" s="222"/>
      <c r="R189" s="222"/>
      <c r="S189" s="222"/>
      <c r="T189" s="222"/>
      <c r="U189" s="222"/>
    </row>
    <row r="190" spans="1:23" ht="39" customHeight="1">
      <c r="C190" s="209"/>
      <c r="D190" s="116"/>
      <c r="E190" s="223" t="s">
        <v>184</v>
      </c>
      <c r="F190" s="224"/>
      <c r="G190" s="224"/>
      <c r="H190" s="224"/>
      <c r="I190" s="224"/>
      <c r="J190" s="225"/>
      <c r="K190" s="226" t="s">
        <v>185</v>
      </c>
      <c r="L190" s="226"/>
      <c r="M190" s="226"/>
      <c r="N190" s="226"/>
      <c r="O190" s="226"/>
      <c r="P190" s="226"/>
      <c r="Q190" s="2"/>
      <c r="R190" s="2"/>
      <c r="S190" s="2"/>
      <c r="T190" s="34"/>
      <c r="U190" s="2"/>
    </row>
    <row r="191" spans="1:23" ht="24.95" customHeight="1">
      <c r="C191" s="209"/>
      <c r="D191" s="117" t="s">
        <v>156</v>
      </c>
      <c r="E191" s="206"/>
      <c r="F191" s="207"/>
      <c r="G191" s="207"/>
      <c r="H191" s="207"/>
      <c r="I191" s="207"/>
      <c r="J191" s="106" t="s">
        <v>79</v>
      </c>
      <c r="K191" s="197"/>
      <c r="L191" s="198"/>
      <c r="M191" s="198"/>
      <c r="N191" s="198"/>
      <c r="O191" s="198"/>
      <c r="P191" s="98" t="s">
        <v>79</v>
      </c>
      <c r="Q191" s="2"/>
      <c r="R191" s="2"/>
      <c r="S191" s="2"/>
      <c r="T191" s="21"/>
      <c r="U191" s="2"/>
      <c r="W191" s="3" t="s">
        <v>120</v>
      </c>
    </row>
    <row r="192" spans="1:23" ht="24.95" customHeight="1">
      <c r="C192" s="209"/>
      <c r="D192" s="117" t="s">
        <v>157</v>
      </c>
      <c r="E192" s="197"/>
      <c r="F192" s="198"/>
      <c r="G192" s="198"/>
      <c r="H192" s="198"/>
      <c r="I192" s="198"/>
      <c r="J192" s="98" t="s">
        <v>79</v>
      </c>
      <c r="K192" s="197"/>
      <c r="L192" s="198"/>
      <c r="M192" s="198"/>
      <c r="N192" s="198"/>
      <c r="O192" s="198"/>
      <c r="P192" s="98" t="s">
        <v>79</v>
      </c>
      <c r="Q192" s="2"/>
      <c r="R192" s="2"/>
      <c r="S192" s="2"/>
      <c r="T192" s="21"/>
      <c r="U192" s="2"/>
    </row>
    <row r="193" spans="1:23" ht="24.95" customHeight="1" thickBot="1">
      <c r="C193" s="209"/>
      <c r="D193" s="118" t="s">
        <v>158</v>
      </c>
      <c r="E193" s="227"/>
      <c r="F193" s="228"/>
      <c r="G193" s="228"/>
      <c r="H193" s="228"/>
      <c r="I193" s="228"/>
      <c r="J193" s="110" t="s">
        <v>79</v>
      </c>
      <c r="K193" s="227"/>
      <c r="L193" s="228"/>
      <c r="M193" s="228"/>
      <c r="N193" s="228"/>
      <c r="O193" s="228"/>
      <c r="P193" s="110" t="s">
        <v>79</v>
      </c>
      <c r="Q193" s="229" t="s">
        <v>186</v>
      </c>
      <c r="R193" s="229"/>
      <c r="S193" s="229"/>
      <c r="T193" s="229"/>
      <c r="U193" s="230"/>
    </row>
    <row r="194" spans="1:23" ht="30.75" customHeight="1" thickTop="1">
      <c r="C194" s="34"/>
      <c r="D194" s="119" t="s">
        <v>187</v>
      </c>
      <c r="E194" s="211">
        <f>SUM(E191:H193)</f>
        <v>0</v>
      </c>
      <c r="F194" s="212"/>
      <c r="G194" s="212"/>
      <c r="H194" s="212"/>
      <c r="I194" s="213" t="s">
        <v>188</v>
      </c>
      <c r="J194" s="214"/>
      <c r="K194" s="211">
        <f>SUM(K191:N193)</f>
        <v>0</v>
      </c>
      <c r="L194" s="212"/>
      <c r="M194" s="212"/>
      <c r="N194" s="212"/>
      <c r="O194" s="215" t="s">
        <v>189</v>
      </c>
      <c r="P194" s="216"/>
      <c r="Q194" s="217" t="str">
        <f>IFERROR((E194/K194)*100,"")</f>
        <v/>
      </c>
      <c r="R194" s="218"/>
      <c r="S194" s="218"/>
      <c r="T194" s="218"/>
      <c r="U194" s="111" t="s">
        <v>121</v>
      </c>
    </row>
    <row r="195" spans="1:23" ht="11.1" customHeight="1">
      <c r="C195" s="209"/>
      <c r="D195" s="209"/>
      <c r="E195" s="209"/>
      <c r="F195" s="209"/>
      <c r="G195" s="209"/>
      <c r="H195" s="209"/>
      <c r="I195" s="209"/>
      <c r="J195" s="209"/>
      <c r="K195" s="209"/>
      <c r="L195" s="209"/>
      <c r="M195" s="209"/>
      <c r="N195" s="209"/>
      <c r="O195" s="209"/>
      <c r="P195" s="209"/>
      <c r="Q195" s="209"/>
      <c r="R195" s="209"/>
      <c r="S195" s="209"/>
      <c r="T195" s="209"/>
      <c r="U195" s="209"/>
    </row>
    <row r="196" spans="1:23" s="13" customFormat="1" ht="24.95" customHeight="1">
      <c r="A196" s="3"/>
      <c r="B196" s="196" t="s">
        <v>298</v>
      </c>
      <c r="C196" s="196"/>
      <c r="D196" s="196"/>
      <c r="E196" s="196"/>
      <c r="F196" s="196"/>
      <c r="G196" s="196"/>
      <c r="H196" s="196"/>
      <c r="I196" s="196"/>
      <c r="J196" s="196"/>
      <c r="K196" s="196"/>
      <c r="L196" s="196"/>
      <c r="M196" s="196"/>
      <c r="N196" s="196"/>
      <c r="O196" s="196"/>
      <c r="P196" s="196"/>
      <c r="Q196" s="196"/>
      <c r="R196" s="196"/>
      <c r="S196" s="196"/>
      <c r="T196" s="196"/>
      <c r="U196" s="196"/>
      <c r="V196" s="3"/>
    </row>
    <row r="197" spans="1:23" ht="24" customHeight="1">
      <c r="C197" s="196" t="s">
        <v>190</v>
      </c>
      <c r="D197" s="196"/>
      <c r="E197" s="196"/>
      <c r="F197" s="196"/>
      <c r="G197" s="196"/>
      <c r="H197" s="196"/>
      <c r="I197" s="196"/>
      <c r="J197" s="196"/>
      <c r="K197" s="196"/>
      <c r="L197" s="196"/>
      <c r="M197" s="196"/>
      <c r="N197" s="196"/>
      <c r="O197" s="196"/>
      <c r="P197" s="196"/>
      <c r="Q197" s="196"/>
      <c r="R197" s="196"/>
      <c r="S197" s="196"/>
      <c r="T197" s="196"/>
      <c r="U197" s="196"/>
    </row>
    <row r="198" spans="1:23" ht="24.95" customHeight="1">
      <c r="C198" s="34"/>
      <c r="D198" s="187" t="s">
        <v>191</v>
      </c>
      <c r="E198" s="188"/>
      <c r="F198" s="188"/>
      <c r="G198" s="188"/>
      <c r="H198" s="188"/>
      <c r="I198" s="188"/>
      <c r="J198" s="189"/>
      <c r="K198" s="190" t="s">
        <v>192</v>
      </c>
      <c r="L198" s="191"/>
      <c r="M198" s="191"/>
      <c r="N198" s="191" t="s">
        <v>91</v>
      </c>
      <c r="O198" s="191"/>
      <c r="P198" s="210"/>
      <c r="Q198" s="197" t="s">
        <v>135</v>
      </c>
      <c r="R198" s="198"/>
      <c r="S198" s="198"/>
      <c r="T198" s="198"/>
      <c r="U198" s="98" t="s">
        <v>193</v>
      </c>
      <c r="V198" s="3">
        <v>0</v>
      </c>
    </row>
    <row r="199" spans="1:23" ht="13.5" customHeight="1">
      <c r="C199" s="208"/>
      <c r="D199" s="208"/>
      <c r="E199" s="208"/>
      <c r="F199" s="208"/>
      <c r="G199" s="208"/>
      <c r="H199" s="208"/>
      <c r="I199" s="208"/>
      <c r="J199" s="208"/>
      <c r="K199" s="208"/>
      <c r="L199" s="208"/>
      <c r="M199" s="208"/>
      <c r="N199" s="208"/>
      <c r="O199" s="208"/>
      <c r="P199" s="208"/>
      <c r="Q199" s="208"/>
      <c r="R199" s="208"/>
      <c r="S199" s="208"/>
      <c r="T199" s="208"/>
      <c r="U199" s="208"/>
    </row>
    <row r="200" spans="1:23" s="18" customFormat="1" ht="24.95" customHeight="1">
      <c r="B200" s="194" t="s">
        <v>258</v>
      </c>
      <c r="C200" s="194"/>
      <c r="D200" s="194"/>
      <c r="E200" s="194"/>
      <c r="F200" s="194"/>
      <c r="G200" s="194"/>
      <c r="H200" s="194"/>
      <c r="I200" s="194"/>
      <c r="J200" s="50"/>
      <c r="K200" s="195"/>
      <c r="L200" s="195"/>
      <c r="M200" s="195"/>
      <c r="N200" s="195"/>
      <c r="O200" s="195"/>
      <c r="P200" s="195"/>
      <c r="Q200" s="195"/>
      <c r="R200" s="195"/>
      <c r="S200" s="195"/>
      <c r="T200" s="195"/>
      <c r="U200" s="195"/>
    </row>
    <row r="201" spans="1:23" s="13" customFormat="1" ht="24" customHeight="1">
      <c r="A201" s="3"/>
      <c r="B201" s="196" t="s">
        <v>259</v>
      </c>
      <c r="C201" s="196"/>
      <c r="D201" s="196"/>
      <c r="E201" s="196"/>
      <c r="F201" s="196"/>
      <c r="G201" s="196"/>
      <c r="H201" s="196"/>
      <c r="I201" s="196"/>
      <c r="J201" s="196"/>
      <c r="K201" s="196"/>
      <c r="L201" s="196"/>
      <c r="M201" s="196"/>
      <c r="N201" s="196"/>
      <c r="O201" s="196"/>
      <c r="P201" s="196"/>
      <c r="Q201" s="196"/>
      <c r="R201" s="196"/>
      <c r="S201" s="196"/>
      <c r="T201" s="196"/>
      <c r="U201" s="196"/>
      <c r="V201" s="3"/>
    </row>
    <row r="202" spans="1:23" ht="24.95" customHeight="1">
      <c r="C202" s="120" t="s">
        <v>260</v>
      </c>
      <c r="D202" s="101"/>
      <c r="E202" s="101"/>
      <c r="F202" s="113"/>
      <c r="G202" s="114" t="s">
        <v>261</v>
      </c>
      <c r="H202" s="114"/>
      <c r="I202" s="114"/>
      <c r="J202" s="115"/>
      <c r="K202" s="115"/>
      <c r="L202" s="114" t="s">
        <v>262</v>
      </c>
      <c r="M202" s="114"/>
      <c r="N202" s="114"/>
      <c r="O202" s="114"/>
      <c r="P202" s="114" t="s">
        <v>263</v>
      </c>
      <c r="Q202" s="114"/>
      <c r="R202" s="114"/>
      <c r="S202" s="114"/>
      <c r="T202" s="114"/>
      <c r="U202" s="103"/>
    </row>
    <row r="203" spans="1:23" ht="24" customHeight="1">
      <c r="B203" s="52" t="s">
        <v>264</v>
      </c>
      <c r="D203" s="52"/>
      <c r="E203" s="52"/>
      <c r="F203" s="52"/>
      <c r="G203" s="52"/>
      <c r="H203" s="52"/>
      <c r="I203" s="52"/>
      <c r="J203" s="52"/>
      <c r="K203" s="52"/>
      <c r="L203" s="52"/>
      <c r="M203" s="52"/>
      <c r="N203" s="52"/>
      <c r="O203" s="52"/>
      <c r="P203" s="52"/>
      <c r="Q203" s="52"/>
      <c r="R203" s="52"/>
      <c r="S203" s="52"/>
      <c r="T203" s="52"/>
      <c r="U203" s="52"/>
      <c r="V203" s="38"/>
      <c r="W203" s="18"/>
    </row>
    <row r="204" spans="1:23" ht="24.75" customHeight="1">
      <c r="C204" s="52" t="s">
        <v>265</v>
      </c>
      <c r="D204" s="52"/>
      <c r="E204" s="52"/>
      <c r="F204" s="52"/>
      <c r="G204" s="52"/>
      <c r="H204" s="52"/>
      <c r="I204" s="52"/>
      <c r="J204" s="52"/>
      <c r="K204" s="52"/>
      <c r="L204" s="52"/>
      <c r="M204" s="52"/>
      <c r="N204" s="52"/>
      <c r="O204" s="52"/>
      <c r="P204" s="52"/>
      <c r="Q204" s="52"/>
      <c r="R204" s="52"/>
      <c r="S204" s="52"/>
      <c r="T204" s="52"/>
      <c r="U204" s="52"/>
      <c r="V204" s="38"/>
      <c r="W204" s="18"/>
    </row>
    <row r="205" spans="1:23" ht="24.95" customHeight="1">
      <c r="B205" s="48"/>
      <c r="C205" s="2"/>
      <c r="D205" s="199" t="s">
        <v>103</v>
      </c>
      <c r="E205" s="200"/>
      <c r="F205" s="200"/>
      <c r="G205" s="200"/>
      <c r="H205" s="200"/>
      <c r="I205" s="200"/>
      <c r="J205" s="200"/>
      <c r="K205" s="200"/>
      <c r="L205" s="200"/>
      <c r="M205" s="201"/>
      <c r="N205" s="205"/>
      <c r="O205" s="205"/>
      <c r="P205" s="205"/>
      <c r="Q205" s="2"/>
      <c r="R205" s="2"/>
      <c r="S205" s="2"/>
      <c r="T205" s="2"/>
      <c r="U205" s="2"/>
    </row>
    <row r="206" spans="1:23" ht="24.95" customHeight="1">
      <c r="B206" s="48"/>
      <c r="C206" s="2"/>
      <c r="D206" s="199" t="s">
        <v>104</v>
      </c>
      <c r="E206" s="200"/>
      <c r="F206" s="200"/>
      <c r="G206" s="200"/>
      <c r="H206" s="200"/>
      <c r="I206" s="200"/>
      <c r="J206" s="200"/>
      <c r="K206" s="200"/>
      <c r="L206" s="200"/>
      <c r="M206" s="201"/>
      <c r="N206" s="205"/>
      <c r="O206" s="205"/>
      <c r="P206" s="205"/>
      <c r="Q206" s="2"/>
      <c r="R206" s="2"/>
      <c r="S206" s="2"/>
      <c r="T206" s="2"/>
      <c r="U206" s="2"/>
    </row>
    <row r="207" spans="1:23" ht="24.95" customHeight="1">
      <c r="B207" s="48"/>
      <c r="C207" s="2"/>
      <c r="D207" s="199" t="s">
        <v>105</v>
      </c>
      <c r="E207" s="200"/>
      <c r="F207" s="200"/>
      <c r="G207" s="200"/>
      <c r="H207" s="200"/>
      <c r="I207" s="200"/>
      <c r="J207" s="200"/>
      <c r="K207" s="200"/>
      <c r="L207" s="200"/>
      <c r="M207" s="201"/>
      <c r="N207" s="205"/>
      <c r="O207" s="205"/>
      <c r="P207" s="205"/>
      <c r="Q207" s="2"/>
      <c r="R207" s="2"/>
      <c r="S207" s="2"/>
      <c r="T207" s="2"/>
      <c r="U207" s="2"/>
    </row>
    <row r="208" spans="1:23" ht="24.95" customHeight="1">
      <c r="B208" s="48"/>
      <c r="C208" s="2"/>
      <c r="D208" s="199" t="s">
        <v>106</v>
      </c>
      <c r="E208" s="200"/>
      <c r="F208" s="200"/>
      <c r="G208" s="200"/>
      <c r="H208" s="200"/>
      <c r="I208" s="200"/>
      <c r="J208" s="200"/>
      <c r="K208" s="200"/>
      <c r="L208" s="200"/>
      <c r="M208" s="201"/>
      <c r="N208" s="205"/>
      <c r="O208" s="205"/>
      <c r="P208" s="205"/>
      <c r="Q208" s="2"/>
      <c r="R208" s="2"/>
      <c r="S208" s="2"/>
      <c r="T208" s="2"/>
      <c r="U208" s="2"/>
    </row>
    <row r="209" spans="2:25" ht="24.95" customHeight="1">
      <c r="B209" s="48"/>
      <c r="C209" s="2"/>
      <c r="D209" s="199" t="s">
        <v>107</v>
      </c>
      <c r="E209" s="200"/>
      <c r="F209" s="200"/>
      <c r="G209" s="200"/>
      <c r="H209" s="200"/>
      <c r="I209" s="200"/>
      <c r="J209" s="200"/>
      <c r="K209" s="200"/>
      <c r="L209" s="200"/>
      <c r="M209" s="201"/>
      <c r="N209" s="205"/>
      <c r="O209" s="205"/>
      <c r="P209" s="205"/>
      <c r="Q209" s="2"/>
      <c r="R209" s="2"/>
      <c r="S209" s="2"/>
      <c r="T209" s="2"/>
      <c r="U209" s="2"/>
    </row>
    <row r="210" spans="2:25" ht="24.95" customHeight="1">
      <c r="C210" s="52" t="s">
        <v>266</v>
      </c>
      <c r="D210" s="52"/>
      <c r="E210" s="52"/>
      <c r="F210" s="52"/>
      <c r="G210" s="52"/>
      <c r="H210" s="52"/>
      <c r="I210" s="52"/>
      <c r="J210" s="52"/>
      <c r="K210" s="52"/>
      <c r="L210" s="52"/>
      <c r="M210" s="52"/>
      <c r="N210" s="52"/>
      <c r="O210" s="52"/>
      <c r="P210" s="52"/>
      <c r="Q210" s="52"/>
      <c r="R210" s="52"/>
      <c r="S210" s="52"/>
      <c r="T210" s="52"/>
      <c r="U210" s="52"/>
      <c r="Y210" s="35"/>
    </row>
    <row r="211" spans="2:25" ht="24.95" customHeight="1">
      <c r="B211" s="48"/>
      <c r="C211" s="52"/>
      <c r="D211" s="199" t="s">
        <v>208</v>
      </c>
      <c r="E211" s="200"/>
      <c r="F211" s="200"/>
      <c r="G211" s="200"/>
      <c r="H211" s="200"/>
      <c r="I211" s="200"/>
      <c r="J211" s="200"/>
      <c r="K211" s="200"/>
      <c r="L211" s="200"/>
      <c r="M211" s="201"/>
      <c r="N211" s="206"/>
      <c r="O211" s="207"/>
      <c r="P211" s="207"/>
      <c r="Q211" s="104" t="s">
        <v>109</v>
      </c>
      <c r="R211" s="2"/>
      <c r="S211" s="2"/>
      <c r="T211" s="2"/>
      <c r="U211" s="2"/>
    </row>
    <row r="212" spans="2:25" ht="24.95" customHeight="1">
      <c r="B212" s="48"/>
      <c r="C212" s="52"/>
      <c r="D212" s="199" t="s">
        <v>110</v>
      </c>
      <c r="E212" s="200"/>
      <c r="F212" s="200"/>
      <c r="G212" s="200"/>
      <c r="H212" s="200"/>
      <c r="I212" s="200"/>
      <c r="J212" s="201"/>
      <c r="K212" s="202" t="s">
        <v>111</v>
      </c>
      <c r="L212" s="203"/>
      <c r="M212" s="203"/>
      <c r="N212" s="203"/>
      <c r="O212" s="203"/>
      <c r="P212" s="203" t="s">
        <v>112</v>
      </c>
      <c r="Q212" s="203"/>
      <c r="R212" s="203"/>
      <c r="S212" s="204"/>
      <c r="T212" s="52"/>
      <c r="U212" s="2"/>
    </row>
    <row r="213" spans="2:25" ht="24" customHeight="1">
      <c r="B213" s="52" t="s">
        <v>267</v>
      </c>
      <c r="D213" s="52"/>
      <c r="E213" s="52"/>
      <c r="F213" s="52"/>
      <c r="G213" s="52"/>
      <c r="H213" s="52"/>
      <c r="I213" s="52"/>
      <c r="J213" s="52"/>
      <c r="K213" s="52"/>
      <c r="L213" s="52"/>
      <c r="M213" s="52"/>
      <c r="N213" s="52"/>
      <c r="O213" s="52"/>
      <c r="P213" s="52"/>
      <c r="Q213" s="52"/>
      <c r="R213" s="52"/>
      <c r="S213" s="52"/>
      <c r="T213" s="52"/>
      <c r="U213" s="52"/>
      <c r="Y213" s="35"/>
    </row>
    <row r="214" spans="2:25" ht="24.95" customHeight="1">
      <c r="C214" s="196" t="s">
        <v>268</v>
      </c>
      <c r="D214" s="196"/>
      <c r="E214" s="196"/>
      <c r="F214" s="196"/>
      <c r="G214" s="196"/>
      <c r="H214" s="196"/>
      <c r="I214" s="196"/>
      <c r="J214" s="196"/>
      <c r="K214" s="196"/>
      <c r="L214" s="196"/>
      <c r="M214" s="196"/>
      <c r="N214" s="196"/>
      <c r="O214" s="196"/>
      <c r="P214" s="196"/>
      <c r="Q214" s="196"/>
      <c r="R214" s="196"/>
      <c r="S214" s="196"/>
      <c r="T214" s="196"/>
      <c r="U214" s="196"/>
    </row>
    <row r="215" spans="2:25" ht="24.95" customHeight="1">
      <c r="C215" s="49"/>
      <c r="D215" s="187" t="s">
        <v>269</v>
      </c>
      <c r="E215" s="188"/>
      <c r="F215" s="188"/>
      <c r="G215" s="188"/>
      <c r="H215" s="188"/>
      <c r="I215" s="188"/>
      <c r="J215" s="188"/>
      <c r="K215" s="188"/>
      <c r="L215" s="188"/>
      <c r="M215" s="189"/>
      <c r="N215" s="197"/>
      <c r="O215" s="198"/>
      <c r="P215" s="192" t="s">
        <v>169</v>
      </c>
      <c r="Q215" s="193"/>
    </row>
    <row r="216" spans="2:25" ht="24.95" customHeight="1">
      <c r="C216" s="196" t="s">
        <v>270</v>
      </c>
      <c r="D216" s="196"/>
      <c r="E216" s="196"/>
      <c r="F216" s="196"/>
      <c r="G216" s="196"/>
      <c r="H216" s="196"/>
      <c r="I216" s="196"/>
      <c r="J216" s="196"/>
      <c r="K216" s="196"/>
      <c r="L216" s="196"/>
      <c r="M216" s="196"/>
      <c r="N216" s="196"/>
      <c r="O216" s="196"/>
      <c r="P216" s="196"/>
      <c r="Q216" s="196"/>
      <c r="R216" s="196"/>
      <c r="S216" s="196"/>
      <c r="T216" s="196"/>
      <c r="U216" s="196"/>
    </row>
    <row r="217" spans="2:25" ht="24.95" customHeight="1">
      <c r="C217" s="49"/>
      <c r="D217" s="187" t="s">
        <v>271</v>
      </c>
      <c r="E217" s="188"/>
      <c r="F217" s="188"/>
      <c r="G217" s="188"/>
      <c r="H217" s="188"/>
      <c r="I217" s="188"/>
      <c r="J217" s="188"/>
      <c r="K217" s="188"/>
      <c r="L217" s="188"/>
      <c r="M217" s="189"/>
      <c r="N217" s="197"/>
      <c r="O217" s="198"/>
      <c r="P217" s="192" t="s">
        <v>169</v>
      </c>
      <c r="Q217" s="193"/>
    </row>
    <row r="218" spans="2:25" ht="24.95" customHeight="1">
      <c r="C218" s="49"/>
      <c r="D218" s="187" t="s">
        <v>272</v>
      </c>
      <c r="E218" s="188"/>
      <c r="F218" s="188"/>
      <c r="G218" s="188"/>
      <c r="H218" s="188"/>
      <c r="I218" s="188"/>
      <c r="J218" s="188"/>
      <c r="K218" s="188"/>
      <c r="L218" s="188"/>
      <c r="M218" s="189"/>
      <c r="N218" s="197"/>
      <c r="O218" s="198"/>
      <c r="P218" s="192" t="s">
        <v>169</v>
      </c>
      <c r="Q218" s="193"/>
    </row>
    <row r="219" spans="2:25" ht="24.95" customHeight="1">
      <c r="C219" s="49"/>
      <c r="D219" s="187" t="s">
        <v>299</v>
      </c>
      <c r="E219" s="188"/>
      <c r="F219" s="188"/>
      <c r="G219" s="188"/>
      <c r="H219" s="188"/>
      <c r="I219" s="188"/>
      <c r="J219" s="188"/>
      <c r="K219" s="188"/>
      <c r="L219" s="188"/>
      <c r="M219" s="189"/>
      <c r="N219" s="197"/>
      <c r="O219" s="198"/>
      <c r="P219" s="198"/>
      <c r="Q219" s="398"/>
    </row>
    <row r="220" spans="2:25">
      <c r="B220" s="18"/>
      <c r="C220" s="18"/>
      <c r="D220" s="18"/>
      <c r="E220" s="18"/>
      <c r="F220" s="18"/>
      <c r="G220" s="18"/>
      <c r="H220" s="18"/>
      <c r="I220" s="18"/>
      <c r="J220" s="18"/>
      <c r="K220" s="18"/>
      <c r="L220" s="18"/>
      <c r="M220" s="18"/>
      <c r="N220" s="18"/>
      <c r="O220" s="18"/>
      <c r="P220" s="18"/>
      <c r="Q220" s="18"/>
      <c r="R220" s="18"/>
      <c r="S220" s="18"/>
      <c r="T220" s="18"/>
      <c r="U220" s="18"/>
    </row>
    <row r="221" spans="2:25" s="18" customFormat="1" ht="24.95" customHeight="1">
      <c r="B221" s="194" t="s">
        <v>273</v>
      </c>
      <c r="C221" s="194"/>
      <c r="D221" s="194"/>
      <c r="E221" s="194"/>
      <c r="F221" s="194"/>
      <c r="G221" s="194"/>
      <c r="H221" s="194"/>
      <c r="I221" s="194"/>
      <c r="J221" s="50"/>
      <c r="K221" s="195"/>
      <c r="L221" s="195"/>
      <c r="M221" s="195"/>
      <c r="N221" s="195"/>
      <c r="O221" s="195"/>
      <c r="P221" s="195"/>
      <c r="Q221" s="195"/>
      <c r="R221" s="195"/>
      <c r="S221" s="195"/>
      <c r="T221" s="195"/>
      <c r="U221" s="195"/>
    </row>
    <row r="222" spans="2:25" s="18" customFormat="1" ht="24.95" customHeight="1">
      <c r="B222" s="3"/>
      <c r="C222" s="196" t="s">
        <v>278</v>
      </c>
      <c r="D222" s="196"/>
      <c r="E222" s="196"/>
      <c r="F222" s="196"/>
      <c r="G222" s="196"/>
      <c r="H222" s="196"/>
      <c r="I222" s="196"/>
      <c r="J222" s="196"/>
      <c r="K222" s="196"/>
      <c r="L222" s="196"/>
      <c r="M222" s="196"/>
      <c r="N222" s="196"/>
      <c r="O222" s="196"/>
      <c r="P222" s="196"/>
      <c r="Q222" s="196"/>
      <c r="R222" s="196"/>
      <c r="S222" s="196"/>
      <c r="T222" s="196"/>
      <c r="U222" s="196"/>
    </row>
    <row r="223" spans="2:25" s="18" customFormat="1" ht="24.95" customHeight="1">
      <c r="B223" s="51"/>
      <c r="C223" s="51"/>
      <c r="D223" s="187" t="s">
        <v>274</v>
      </c>
      <c r="E223" s="188"/>
      <c r="F223" s="188"/>
      <c r="G223" s="188"/>
      <c r="H223" s="188"/>
      <c r="I223" s="188"/>
      <c r="J223" s="189"/>
      <c r="K223" s="190"/>
      <c r="L223" s="191"/>
      <c r="M223" s="191"/>
      <c r="N223" s="192" t="s">
        <v>275</v>
      </c>
      <c r="O223" s="192"/>
      <c r="P223" s="193"/>
      <c r="Q223" s="53"/>
      <c r="R223" s="53"/>
      <c r="S223" s="53"/>
      <c r="T223" s="53"/>
      <c r="U223" s="53"/>
    </row>
    <row r="224" spans="2:25" s="18" customFormat="1" ht="24.95" customHeight="1">
      <c r="B224" s="51"/>
      <c r="C224" s="51"/>
      <c r="D224" s="187" t="s">
        <v>276</v>
      </c>
      <c r="E224" s="188"/>
      <c r="F224" s="188"/>
      <c r="G224" s="188"/>
      <c r="H224" s="188"/>
      <c r="I224" s="188"/>
      <c r="J224" s="189"/>
      <c r="K224" s="190"/>
      <c r="L224" s="191"/>
      <c r="M224" s="191"/>
      <c r="N224" s="192" t="s">
        <v>277</v>
      </c>
      <c r="O224" s="192"/>
      <c r="P224" s="193"/>
      <c r="Q224" s="53"/>
      <c r="R224" s="53"/>
      <c r="S224" s="53"/>
      <c r="T224" s="53"/>
      <c r="U224" s="53"/>
    </row>
    <row r="225" spans="2:21" ht="24.75" customHeight="1">
      <c r="B225" s="18"/>
      <c r="C225" s="18"/>
      <c r="D225" s="18"/>
      <c r="E225" s="18"/>
      <c r="F225" s="18"/>
      <c r="G225" s="18"/>
      <c r="H225" s="18"/>
      <c r="I225" s="18"/>
      <c r="J225" s="18"/>
      <c r="K225" s="18"/>
      <c r="L225" s="18"/>
      <c r="M225" s="18"/>
      <c r="N225" s="18"/>
      <c r="O225" s="18"/>
      <c r="P225" s="18"/>
      <c r="Q225" s="18"/>
      <c r="R225" s="18"/>
      <c r="S225" s="18"/>
      <c r="T225" s="18"/>
      <c r="U225" s="18"/>
    </row>
    <row r="226" spans="2:21" ht="24.75" customHeight="1"/>
    <row r="227" spans="2:21" ht="24.75" customHeight="1"/>
    <row r="228" spans="2:21" ht="24.75" customHeight="1"/>
    <row r="229" spans="2:21" ht="24.75" customHeight="1"/>
    <row r="230" spans="2:21" ht="24.75" customHeight="1"/>
    <row r="231" spans="2:21" ht="24.75" customHeight="1"/>
    <row r="232" spans="2:21" ht="24.75" customHeight="1"/>
    <row r="233" spans="2:21" ht="24.75" customHeight="1"/>
    <row r="234" spans="2:21" ht="24.75" customHeight="1"/>
    <row r="235" spans="2:21" ht="24.75" customHeight="1"/>
    <row r="236" spans="2:21" ht="24.75" customHeight="1"/>
    <row r="237" spans="2:21" ht="24.75" customHeight="1"/>
    <row r="238" spans="2:21" ht="24.75" customHeight="1"/>
    <row r="239" spans="2:21" ht="24.75" customHeight="1"/>
    <row r="240" spans="2:21" ht="24.75" customHeight="1"/>
    <row r="241" ht="24.75" customHeight="1"/>
    <row r="242" ht="24.75" customHeight="1"/>
    <row r="243" ht="24.75" customHeight="1"/>
    <row r="244" ht="24.75" customHeight="1"/>
    <row r="245" ht="24.75" customHeight="1"/>
    <row r="246" ht="24.75" customHeight="1"/>
    <row r="247" ht="24.75" customHeight="1"/>
    <row r="248" ht="24.75" customHeight="1"/>
    <row r="249" ht="24.75" customHeight="1"/>
    <row r="250" ht="24.75" customHeight="1"/>
    <row r="251" ht="24.75" customHeight="1"/>
    <row r="252" ht="24.75" customHeight="1"/>
    <row r="253" ht="24.75" customHeight="1"/>
    <row r="254" ht="24.75" customHeight="1"/>
    <row r="255" ht="24.75" customHeight="1"/>
    <row r="256" ht="24.75" customHeight="1"/>
    <row r="257" ht="24.75" customHeight="1"/>
    <row r="258" ht="24.75" customHeight="1"/>
    <row r="259" ht="24.75" customHeight="1"/>
    <row r="260" ht="24.75" customHeight="1"/>
    <row r="261" ht="24.75" customHeight="1"/>
    <row r="262" ht="24.75" customHeight="1"/>
    <row r="263" ht="24.75" customHeight="1"/>
    <row r="264" ht="24.75" customHeight="1"/>
    <row r="265" ht="24.75" customHeight="1"/>
    <row r="266" ht="24.75" customHeight="1"/>
    <row r="267" ht="24.75" customHeight="1"/>
    <row r="268" ht="24.75" customHeight="1"/>
    <row r="269" ht="24.75" customHeight="1"/>
    <row r="270" ht="24.75" customHeight="1"/>
    <row r="271" ht="24.75" customHeight="1"/>
    <row r="272" ht="24.75" customHeight="1"/>
    <row r="273" ht="24.75" customHeight="1"/>
    <row r="274" ht="24.75" customHeight="1"/>
    <row r="275" ht="24.75" customHeight="1"/>
    <row r="276" ht="24.75" customHeight="1"/>
    <row r="277" ht="24.75" customHeight="1"/>
    <row r="278" ht="24.75" customHeight="1"/>
    <row r="279" ht="24.75" customHeight="1"/>
    <row r="280" ht="24.75" customHeight="1"/>
    <row r="281" ht="24.75" customHeight="1"/>
    <row r="282" ht="24.75" customHeight="1"/>
    <row r="283" ht="24.75" customHeight="1"/>
    <row r="284" ht="24.75" customHeight="1"/>
    <row r="285" ht="24.75" customHeight="1"/>
    <row r="286" ht="24.75" customHeight="1"/>
    <row r="287" ht="24.75" customHeight="1"/>
    <row r="288" ht="24.75" customHeight="1"/>
    <row r="289" ht="24.75" customHeight="1"/>
    <row r="290" ht="24.75" customHeight="1"/>
    <row r="291" ht="24.75" customHeight="1"/>
    <row r="292" ht="24.75" customHeight="1"/>
    <row r="293" ht="24.75" customHeight="1"/>
    <row r="294" ht="24.75" customHeight="1"/>
    <row r="295" ht="24.75" customHeight="1"/>
    <row r="296" ht="24.75" customHeight="1"/>
    <row r="297" ht="24.75" customHeight="1"/>
    <row r="298" ht="24.75" customHeight="1"/>
    <row r="299" ht="24.75" customHeight="1"/>
    <row r="300" ht="24.75" customHeight="1"/>
    <row r="301" ht="24.75" customHeight="1"/>
    <row r="302" ht="24.75" customHeight="1"/>
    <row r="303" ht="24.75" customHeight="1"/>
    <row r="304" ht="24.75" customHeight="1"/>
    <row r="305" ht="24.75" customHeight="1"/>
    <row r="306" ht="24.75" customHeight="1"/>
    <row r="307" ht="24.75" customHeight="1"/>
    <row r="308" ht="24.75" customHeight="1"/>
    <row r="309" ht="24.75" customHeight="1"/>
  </sheetData>
  <sheetProtection selectLockedCells="1"/>
  <mergeCells count="502">
    <mergeCell ref="D219:M219"/>
    <mergeCell ref="N219:O219"/>
    <mergeCell ref="P219:Q219"/>
    <mergeCell ref="M1:U1"/>
    <mergeCell ref="B2:U2"/>
    <mergeCell ref="B3:U3"/>
    <mergeCell ref="B4:U4"/>
    <mergeCell ref="E5:F5"/>
    <mergeCell ref="G5:M5"/>
    <mergeCell ref="O5:P6"/>
    <mergeCell ref="Q5:U6"/>
    <mergeCell ref="B6:D6"/>
    <mergeCell ref="J9:T9"/>
    <mergeCell ref="B10:H10"/>
    <mergeCell ref="I10:K10"/>
    <mergeCell ref="B16:U16"/>
    <mergeCell ref="B22:D22"/>
    <mergeCell ref="D23:H23"/>
    <mergeCell ref="I23:K24"/>
    <mergeCell ref="L23:M24"/>
    <mergeCell ref="N23:O24"/>
    <mergeCell ref="P23:Q24"/>
    <mergeCell ref="R23:U24"/>
    <mergeCell ref="C24:D24"/>
    <mergeCell ref="X15:AB15"/>
    <mergeCell ref="AC15:AI15"/>
    <mergeCell ref="AJ15:AO15"/>
    <mergeCell ref="B7:D7"/>
    <mergeCell ref="E7:M7"/>
    <mergeCell ref="B8:D8"/>
    <mergeCell ref="E8:K8"/>
    <mergeCell ref="L8:Q8"/>
    <mergeCell ref="R8:U8"/>
    <mergeCell ref="X16:AB16"/>
    <mergeCell ref="AC16:AI16"/>
    <mergeCell ref="AJ16:AO16"/>
    <mergeCell ref="B17:B21"/>
    <mergeCell ref="D17:U17"/>
    <mergeCell ref="X17:AB17"/>
    <mergeCell ref="AC17:AI17"/>
    <mergeCell ref="AJ17:AO17"/>
    <mergeCell ref="C18:C19"/>
    <mergeCell ref="X18:AB18"/>
    <mergeCell ref="AC18:AI18"/>
    <mergeCell ref="AJ18:AO18"/>
    <mergeCell ref="X19:AB19"/>
    <mergeCell ref="AC19:AI19"/>
    <mergeCell ref="AJ19:AO19"/>
    <mergeCell ref="D20:U20"/>
    <mergeCell ref="D21:U21"/>
    <mergeCell ref="E18:G18"/>
    <mergeCell ref="D19:U19"/>
    <mergeCell ref="C27:H27"/>
    <mergeCell ref="I27:P27"/>
    <mergeCell ref="Q27:U27"/>
    <mergeCell ref="C28:H28"/>
    <mergeCell ref="I28:P28"/>
    <mergeCell ref="Q28:U28"/>
    <mergeCell ref="E24:H24"/>
    <mergeCell ref="C25:D25"/>
    <mergeCell ref="E25:G25"/>
    <mergeCell ref="I25:U25"/>
    <mergeCell ref="C26:H26"/>
    <mergeCell ref="I26:P26"/>
    <mergeCell ref="Q26:U26"/>
    <mergeCell ref="C29:H29"/>
    <mergeCell ref="I29:P29"/>
    <mergeCell ref="Q29:U29"/>
    <mergeCell ref="B30:M30"/>
    <mergeCell ref="N30:U30"/>
    <mergeCell ref="D31:E31"/>
    <mergeCell ref="F31:G31"/>
    <mergeCell ref="H31:I31"/>
    <mergeCell ref="J31:U31"/>
    <mergeCell ref="B32:U32"/>
    <mergeCell ref="B33:H33"/>
    <mergeCell ref="I33:J33"/>
    <mergeCell ref="K33:L33"/>
    <mergeCell ref="M33:U33"/>
    <mergeCell ref="B34:B38"/>
    <mergeCell ref="C34:G34"/>
    <mergeCell ref="I34:K34"/>
    <mergeCell ref="C35:G35"/>
    <mergeCell ref="C36:G36"/>
    <mergeCell ref="C37:G37"/>
    <mergeCell ref="C38:H38"/>
    <mergeCell ref="B39:D39"/>
    <mergeCell ref="E39:U39"/>
    <mergeCell ref="C40:E41"/>
    <mergeCell ref="F40:G40"/>
    <mergeCell ref="H40:I40"/>
    <mergeCell ref="J40:K40"/>
    <mergeCell ref="L40:M40"/>
    <mergeCell ref="N40:O40"/>
    <mergeCell ref="P40:Q40"/>
    <mergeCell ref="R40:S40"/>
    <mergeCell ref="T40:U40"/>
    <mergeCell ref="C42:E42"/>
    <mergeCell ref="C43:E43"/>
    <mergeCell ref="C44:E44"/>
    <mergeCell ref="F44:G44"/>
    <mergeCell ref="H44:I44"/>
    <mergeCell ref="J44:K44"/>
    <mergeCell ref="L44:M44"/>
    <mergeCell ref="N44:O44"/>
    <mergeCell ref="P44:Q44"/>
    <mergeCell ref="R44:S44"/>
    <mergeCell ref="T44:U44"/>
    <mergeCell ref="B45:B46"/>
    <mergeCell ref="C45:I45"/>
    <mergeCell ref="J45:L45"/>
    <mergeCell ref="N45:U46"/>
    <mergeCell ref="C46:I46"/>
    <mergeCell ref="J46:L46"/>
    <mergeCell ref="S48:T48"/>
    <mergeCell ref="C49:G49"/>
    <mergeCell ref="H49:I49"/>
    <mergeCell ref="J49:K49"/>
    <mergeCell ref="L49:U49"/>
    <mergeCell ref="B51:U51"/>
    <mergeCell ref="B47:Q47"/>
    <mergeCell ref="C48:D48"/>
    <mergeCell ref="E48:F48"/>
    <mergeCell ref="G48:H48"/>
    <mergeCell ref="I48:J48"/>
    <mergeCell ref="K48:L48"/>
    <mergeCell ref="M48:N48"/>
    <mergeCell ref="O48:P48"/>
    <mergeCell ref="Q48:R48"/>
    <mergeCell ref="P56:T56"/>
    <mergeCell ref="E57:O57"/>
    <mergeCell ref="P57:T57"/>
    <mergeCell ref="D58:O58"/>
    <mergeCell ref="P58:T58"/>
    <mergeCell ref="B59:S59"/>
    <mergeCell ref="C52:U52"/>
    <mergeCell ref="B53:B58"/>
    <mergeCell ref="C53:O53"/>
    <mergeCell ref="P53:T53"/>
    <mergeCell ref="C54:C58"/>
    <mergeCell ref="D54:O54"/>
    <mergeCell ref="P54:T54"/>
    <mergeCell ref="E55:O55"/>
    <mergeCell ref="P55:T55"/>
    <mergeCell ref="D56:O56"/>
    <mergeCell ref="U64:U66"/>
    <mergeCell ref="C65:M65"/>
    <mergeCell ref="N65:R65"/>
    <mergeCell ref="C67:D67"/>
    <mergeCell ref="E67:L67"/>
    <mergeCell ref="M67:T67"/>
    <mergeCell ref="B60:I60"/>
    <mergeCell ref="K60:U60"/>
    <mergeCell ref="C61:U61"/>
    <mergeCell ref="B62:B75"/>
    <mergeCell ref="C62:M62"/>
    <mergeCell ref="N62:R62"/>
    <mergeCell ref="C63:M63"/>
    <mergeCell ref="N63:R63"/>
    <mergeCell ref="C64:M64"/>
    <mergeCell ref="N64:R64"/>
    <mergeCell ref="C68:D68"/>
    <mergeCell ref="E68:J68"/>
    <mergeCell ref="K68:L68"/>
    <mergeCell ref="M68:R68"/>
    <mergeCell ref="S68:T68"/>
    <mergeCell ref="C69:D69"/>
    <mergeCell ref="E69:J69"/>
    <mergeCell ref="K69:L69"/>
    <mergeCell ref="M69:R69"/>
    <mergeCell ref="S69:T69"/>
    <mergeCell ref="C70:D70"/>
    <mergeCell ref="E70:J70"/>
    <mergeCell ref="K70:L70"/>
    <mergeCell ref="M70:R70"/>
    <mergeCell ref="S70:T70"/>
    <mergeCell ref="C71:D71"/>
    <mergeCell ref="E71:J71"/>
    <mergeCell ref="K71:L71"/>
    <mergeCell ref="M71:R71"/>
    <mergeCell ref="S71:T71"/>
    <mergeCell ref="C72:D72"/>
    <mergeCell ref="E72:J72"/>
    <mergeCell ref="K72:L72"/>
    <mergeCell ref="M72:R72"/>
    <mergeCell ref="S72:T72"/>
    <mergeCell ref="C73:D73"/>
    <mergeCell ref="E73:J73"/>
    <mergeCell ref="K73:L73"/>
    <mergeCell ref="M73:R73"/>
    <mergeCell ref="S73:T73"/>
    <mergeCell ref="S75:T75"/>
    <mergeCell ref="K76:L76"/>
    <mergeCell ref="S76:U76"/>
    <mergeCell ref="B77:I77"/>
    <mergeCell ref="C78:I78"/>
    <mergeCell ref="J78:U78"/>
    <mergeCell ref="C74:D74"/>
    <mergeCell ref="E74:J74"/>
    <mergeCell ref="K74:L74"/>
    <mergeCell ref="M74:R74"/>
    <mergeCell ref="S74:T74"/>
    <mergeCell ref="E75:H75"/>
    <mergeCell ref="I75:J75"/>
    <mergeCell ref="K75:L75"/>
    <mergeCell ref="M75:P75"/>
    <mergeCell ref="Q75:R75"/>
    <mergeCell ref="C85:I85"/>
    <mergeCell ref="C86:I86"/>
    <mergeCell ref="C87:I87"/>
    <mergeCell ref="C88:I88"/>
    <mergeCell ref="C89:I89"/>
    <mergeCell ref="C90:I90"/>
    <mergeCell ref="C79:I79"/>
    <mergeCell ref="C80:I80"/>
    <mergeCell ref="C81:I81"/>
    <mergeCell ref="C82:I82"/>
    <mergeCell ref="C83:I83"/>
    <mergeCell ref="C84:I84"/>
    <mergeCell ref="E99:H99"/>
    <mergeCell ref="I99:L99"/>
    <mergeCell ref="M99:P99"/>
    <mergeCell ref="Q99:T99"/>
    <mergeCell ref="B101:I101"/>
    <mergeCell ref="N101:U101"/>
    <mergeCell ref="C91:I91"/>
    <mergeCell ref="C92:I92"/>
    <mergeCell ref="B97:B99"/>
    <mergeCell ref="C97:U97"/>
    <mergeCell ref="E98:H98"/>
    <mergeCell ref="I98:L98"/>
    <mergeCell ref="M98:P98"/>
    <mergeCell ref="Q98:T98"/>
    <mergeCell ref="D107:M107"/>
    <mergeCell ref="N107:P107"/>
    <mergeCell ref="D108:M108"/>
    <mergeCell ref="N108:P108"/>
    <mergeCell ref="C109:U109"/>
    <mergeCell ref="D110:M110"/>
    <mergeCell ref="N110:P110"/>
    <mergeCell ref="B102:B113"/>
    <mergeCell ref="C102:U102"/>
    <mergeCell ref="D103:M103"/>
    <mergeCell ref="N103:P103"/>
    <mergeCell ref="D104:M104"/>
    <mergeCell ref="N104:P104"/>
    <mergeCell ref="D105:M105"/>
    <mergeCell ref="N105:P105"/>
    <mergeCell ref="D106:M106"/>
    <mergeCell ref="N106:P106"/>
    <mergeCell ref="P114:Q114"/>
    <mergeCell ref="D115:M115"/>
    <mergeCell ref="N115:O115"/>
    <mergeCell ref="P115:Q115"/>
    <mergeCell ref="K117:U117"/>
    <mergeCell ref="D111:J111"/>
    <mergeCell ref="K111:O111"/>
    <mergeCell ref="P111:S111"/>
    <mergeCell ref="C112:U112"/>
    <mergeCell ref="D113:M113"/>
    <mergeCell ref="N113:O113"/>
    <mergeCell ref="P113:Q113"/>
    <mergeCell ref="R113:U115"/>
    <mergeCell ref="D114:M114"/>
    <mergeCell ref="N114:O114"/>
    <mergeCell ref="B117:J117"/>
    <mergeCell ref="D122:H122"/>
    <mergeCell ref="I122:N122"/>
    <mergeCell ref="O122:U122"/>
    <mergeCell ref="D123:F123"/>
    <mergeCell ref="G123:H123"/>
    <mergeCell ref="I123:M123"/>
    <mergeCell ref="O123:T123"/>
    <mergeCell ref="B118:Q118"/>
    <mergeCell ref="C119:U119"/>
    <mergeCell ref="D120:Q120"/>
    <mergeCell ref="R120:S120"/>
    <mergeCell ref="T120:U120"/>
    <mergeCell ref="C121:U121"/>
    <mergeCell ref="D124:U124"/>
    <mergeCell ref="B125:U125"/>
    <mergeCell ref="C126:U126"/>
    <mergeCell ref="C127:C132"/>
    <mergeCell ref="D127:Q127"/>
    <mergeCell ref="R127:S127"/>
    <mergeCell ref="T127:U127"/>
    <mergeCell ref="D128:Q128"/>
    <mergeCell ref="R128:S128"/>
    <mergeCell ref="T128:U128"/>
    <mergeCell ref="D131:Q131"/>
    <mergeCell ref="R131:S131"/>
    <mergeCell ref="T131:U131"/>
    <mergeCell ref="D132:Q132"/>
    <mergeCell ref="R132:S132"/>
    <mergeCell ref="T132:U132"/>
    <mergeCell ref="D129:Q129"/>
    <mergeCell ref="R129:S129"/>
    <mergeCell ref="T129:U129"/>
    <mergeCell ref="D130:Q130"/>
    <mergeCell ref="R130:S130"/>
    <mergeCell ref="T130:U130"/>
    <mergeCell ref="C134:U134"/>
    <mergeCell ref="C135:C138"/>
    <mergeCell ref="D135:F135"/>
    <mergeCell ref="G135:K135"/>
    <mergeCell ref="L135:P135"/>
    <mergeCell ref="Q135:U135"/>
    <mergeCell ref="D136:F136"/>
    <mergeCell ref="G136:I136"/>
    <mergeCell ref="J136:K136"/>
    <mergeCell ref="L136:N136"/>
    <mergeCell ref="O136:P136"/>
    <mergeCell ref="Q136:S136"/>
    <mergeCell ref="T136:U136"/>
    <mergeCell ref="D137:F137"/>
    <mergeCell ref="G137:I137"/>
    <mergeCell ref="J137:K137"/>
    <mergeCell ref="L137:N137"/>
    <mergeCell ref="O137:P137"/>
    <mergeCell ref="Q137:S137"/>
    <mergeCell ref="T137:U137"/>
    <mergeCell ref="T138:U138"/>
    <mergeCell ref="C139:U139"/>
    <mergeCell ref="C140:C141"/>
    <mergeCell ref="D140:P140"/>
    <mergeCell ref="Q140:T140"/>
    <mergeCell ref="D141:P141"/>
    <mergeCell ref="Q141:T141"/>
    <mergeCell ref="D138:F138"/>
    <mergeCell ref="G138:I138"/>
    <mergeCell ref="J138:K138"/>
    <mergeCell ref="L138:N138"/>
    <mergeCell ref="O138:P138"/>
    <mergeCell ref="Q138:S138"/>
    <mergeCell ref="C142:U142"/>
    <mergeCell ref="D143:U143"/>
    <mergeCell ref="C144:U144"/>
    <mergeCell ref="C145:C147"/>
    <mergeCell ref="D145:R145"/>
    <mergeCell ref="S145:T145"/>
    <mergeCell ref="D146:R146"/>
    <mergeCell ref="S146:T146"/>
    <mergeCell ref="D147:R147"/>
    <mergeCell ref="S147:T147"/>
    <mergeCell ref="C152:U152"/>
    <mergeCell ref="D153:M153"/>
    <mergeCell ref="N153:O153"/>
    <mergeCell ref="P153:Q153"/>
    <mergeCell ref="D154:M154"/>
    <mergeCell ref="N154:O154"/>
    <mergeCell ref="P154:Q154"/>
    <mergeCell ref="C148:U148"/>
    <mergeCell ref="C149:C151"/>
    <mergeCell ref="D149:R149"/>
    <mergeCell ref="S149:T149"/>
    <mergeCell ref="D150:R150"/>
    <mergeCell ref="S150:T150"/>
    <mergeCell ref="D151:R151"/>
    <mergeCell ref="S151:T151"/>
    <mergeCell ref="D160:K160"/>
    <mergeCell ref="L160:O160"/>
    <mergeCell ref="Q160:T160"/>
    <mergeCell ref="D161:K161"/>
    <mergeCell ref="L161:O161"/>
    <mergeCell ref="Q161:T161"/>
    <mergeCell ref="B155:U155"/>
    <mergeCell ref="C156:U156"/>
    <mergeCell ref="C157:U157"/>
    <mergeCell ref="C158:C162"/>
    <mergeCell ref="D158:K158"/>
    <mergeCell ref="L158:P158"/>
    <mergeCell ref="Q158:U158"/>
    <mergeCell ref="D159:K159"/>
    <mergeCell ref="L159:O159"/>
    <mergeCell ref="Q159:T159"/>
    <mergeCell ref="D162:K162"/>
    <mergeCell ref="L162:O162"/>
    <mergeCell ref="Q162:T162"/>
    <mergeCell ref="C163:U163"/>
    <mergeCell ref="C164:C165"/>
    <mergeCell ref="D164:K164"/>
    <mergeCell ref="L164:P164"/>
    <mergeCell ref="Q164:U164"/>
    <mergeCell ref="D165:K165"/>
    <mergeCell ref="L165:O165"/>
    <mergeCell ref="Q170:T170"/>
    <mergeCell ref="D171:K171"/>
    <mergeCell ref="L171:O171"/>
    <mergeCell ref="Q171:T171"/>
    <mergeCell ref="D172:K172"/>
    <mergeCell ref="L172:O172"/>
    <mergeCell ref="Q172:T172"/>
    <mergeCell ref="Q165:T165"/>
    <mergeCell ref="B166:U166"/>
    <mergeCell ref="C167:U167"/>
    <mergeCell ref="C168:U168"/>
    <mergeCell ref="C169:C172"/>
    <mergeCell ref="D169:K169"/>
    <mergeCell ref="L169:P169"/>
    <mergeCell ref="Q169:U169"/>
    <mergeCell ref="D170:K170"/>
    <mergeCell ref="L170:O170"/>
    <mergeCell ref="C173:U173"/>
    <mergeCell ref="C174:C177"/>
    <mergeCell ref="D174:K174"/>
    <mergeCell ref="L174:P174"/>
    <mergeCell ref="Q174:U174"/>
    <mergeCell ref="D175:K175"/>
    <mergeCell ref="L175:O175"/>
    <mergeCell ref="Q175:T175"/>
    <mergeCell ref="D176:K176"/>
    <mergeCell ref="L176:O176"/>
    <mergeCell ref="D180:P180"/>
    <mergeCell ref="Q180:S180"/>
    <mergeCell ref="T180:U180"/>
    <mergeCell ref="D181:P181"/>
    <mergeCell ref="Q181:S181"/>
    <mergeCell ref="T181:U181"/>
    <mergeCell ref="Q176:T176"/>
    <mergeCell ref="D177:K177"/>
    <mergeCell ref="L177:O177"/>
    <mergeCell ref="Q177:T177"/>
    <mergeCell ref="B178:U178"/>
    <mergeCell ref="C179:U179"/>
    <mergeCell ref="D184:P184"/>
    <mergeCell ref="Q184:S184"/>
    <mergeCell ref="T184:U184"/>
    <mergeCell ref="D185:P185"/>
    <mergeCell ref="Q185:S185"/>
    <mergeCell ref="T185:U185"/>
    <mergeCell ref="D182:P182"/>
    <mergeCell ref="Q182:S182"/>
    <mergeCell ref="T182:U182"/>
    <mergeCell ref="D183:P183"/>
    <mergeCell ref="Q183:S183"/>
    <mergeCell ref="T183:U183"/>
    <mergeCell ref="E194:H194"/>
    <mergeCell ref="I194:J194"/>
    <mergeCell ref="K194:N194"/>
    <mergeCell ref="O194:P194"/>
    <mergeCell ref="Q194:T194"/>
    <mergeCell ref="D186:P186"/>
    <mergeCell ref="Q186:S186"/>
    <mergeCell ref="T186:U186"/>
    <mergeCell ref="C188:U188"/>
    <mergeCell ref="C189:C193"/>
    <mergeCell ref="D189:U189"/>
    <mergeCell ref="E190:J190"/>
    <mergeCell ref="K190:P190"/>
    <mergeCell ref="E191:I191"/>
    <mergeCell ref="K191:O191"/>
    <mergeCell ref="E192:I192"/>
    <mergeCell ref="K192:O192"/>
    <mergeCell ref="E193:I193"/>
    <mergeCell ref="K193:O193"/>
    <mergeCell ref="Q193:U193"/>
    <mergeCell ref="C199:U199"/>
    <mergeCell ref="B200:I200"/>
    <mergeCell ref="K200:U200"/>
    <mergeCell ref="C195:U195"/>
    <mergeCell ref="B196:U196"/>
    <mergeCell ref="C197:U197"/>
    <mergeCell ref="D198:J198"/>
    <mergeCell ref="K198:M198"/>
    <mergeCell ref="N198:P198"/>
    <mergeCell ref="Q198:T198"/>
    <mergeCell ref="D208:M208"/>
    <mergeCell ref="N208:P208"/>
    <mergeCell ref="D209:M209"/>
    <mergeCell ref="N209:P209"/>
    <mergeCell ref="D211:M211"/>
    <mergeCell ref="N211:P211"/>
    <mergeCell ref="B201:U201"/>
    <mergeCell ref="D205:M205"/>
    <mergeCell ref="N205:P205"/>
    <mergeCell ref="D206:M206"/>
    <mergeCell ref="N206:P206"/>
    <mergeCell ref="D207:M207"/>
    <mergeCell ref="N207:P207"/>
    <mergeCell ref="C216:U216"/>
    <mergeCell ref="D217:M217"/>
    <mergeCell ref="N217:O217"/>
    <mergeCell ref="P217:Q217"/>
    <mergeCell ref="D218:M218"/>
    <mergeCell ref="N218:O218"/>
    <mergeCell ref="P218:Q218"/>
    <mergeCell ref="D212:J212"/>
    <mergeCell ref="K212:O212"/>
    <mergeCell ref="P212:S212"/>
    <mergeCell ref="C214:U214"/>
    <mergeCell ref="D215:M215"/>
    <mergeCell ref="N215:O215"/>
    <mergeCell ref="P215:Q215"/>
    <mergeCell ref="D224:J224"/>
    <mergeCell ref="K224:M224"/>
    <mergeCell ref="N224:P224"/>
    <mergeCell ref="B221:I221"/>
    <mergeCell ref="K221:U221"/>
    <mergeCell ref="C222:U222"/>
    <mergeCell ref="D223:J223"/>
    <mergeCell ref="K223:M223"/>
    <mergeCell ref="N223:P223"/>
  </mergeCells>
  <phoneticPr fontId="1"/>
  <conditionalFormatting sqref="B117 K117:U117 B118:U198">
    <cfRule type="expression" dxfId="36" priority="32">
      <formula>$W$89=5</formula>
    </cfRule>
  </conditionalFormatting>
  <conditionalFormatting sqref="B96:U99">
    <cfRule type="expression" dxfId="35" priority="30">
      <formula>$W$79=2</formula>
    </cfRule>
  </conditionalFormatting>
  <conditionalFormatting sqref="B101:U115">
    <cfRule type="expression" dxfId="34" priority="29">
      <formula>$W$80=3</formula>
    </cfRule>
  </conditionalFormatting>
  <conditionalFormatting sqref="B125:U154 B166:U177">
    <cfRule type="expression" dxfId="33" priority="44">
      <formula>$W$89=3</formula>
    </cfRule>
  </conditionalFormatting>
  <conditionalFormatting sqref="B125:U165">
    <cfRule type="expression" dxfId="32" priority="45">
      <formula>$W$89=4</formula>
    </cfRule>
  </conditionalFormatting>
  <conditionalFormatting sqref="B155:U194">
    <cfRule type="expression" dxfId="31" priority="31">
      <formula>OR($W$89=1,$W$89=2)</formula>
    </cfRule>
  </conditionalFormatting>
  <conditionalFormatting sqref="B200:U218 B219:D219 N219 R219:U219">
    <cfRule type="expression" dxfId="30" priority="27">
      <formula>$W$90=2</formula>
    </cfRule>
  </conditionalFormatting>
  <conditionalFormatting sqref="B201:U201 B202">
    <cfRule type="expression" dxfId="29" priority="38">
      <formula>#REF!=4</formula>
    </cfRule>
  </conditionalFormatting>
  <conditionalFormatting sqref="B214:U214 B215:Q215">
    <cfRule type="expression" dxfId="28" priority="34">
      <formula>#REF!=3</formula>
    </cfRule>
    <cfRule type="expression" dxfId="27" priority="35">
      <formula>#REF!=4</formula>
    </cfRule>
  </conditionalFormatting>
  <conditionalFormatting sqref="B216:U216 B217:Q218 B219:D219 N219">
    <cfRule type="expression" dxfId="26" priority="36">
      <formula>#REF!=3</formula>
    </cfRule>
    <cfRule type="expression" dxfId="25" priority="37">
      <formula>#REF!=4</formula>
    </cfRule>
  </conditionalFormatting>
  <conditionalFormatting sqref="B221:U221 B223:U224">
    <cfRule type="expression" dxfId="24" priority="26">
      <formula>$W$91=2</formula>
    </cfRule>
  </conditionalFormatting>
  <conditionalFormatting sqref="B222:U222">
    <cfRule type="expression" dxfId="23" priority="25">
      <formula>#REF!=4</formula>
    </cfRule>
    <cfRule type="expression" dxfId="22" priority="24">
      <formula>#REF!=3</formula>
    </cfRule>
  </conditionalFormatting>
  <conditionalFormatting sqref="C25:U29">
    <cfRule type="expression" dxfId="21" priority="39">
      <formula>$W$24=2</formula>
    </cfRule>
  </conditionalFormatting>
  <conditionalFormatting sqref="C34:U38">
    <cfRule type="expression" dxfId="20" priority="40">
      <formula>$W$33=2</formula>
    </cfRule>
  </conditionalFormatting>
  <conditionalFormatting sqref="C102:U108">
    <cfRule type="expression" dxfId="19" priority="28">
      <formula>$W$80=2</formula>
    </cfRule>
  </conditionalFormatting>
  <conditionalFormatting sqref="L159:L162 P159:Q162 U159:U162 L165 P165 U165 L170:L172 P170:Q172 U170:U172 L175:L177 P175:Q177 U175:U177 Q180:Q186 T180:T186 J191:K193 P191:P193 E191:E194 I194 K194 O194 Q194 U194">
    <cfRule type="expression" dxfId="15" priority="43">
      <formula>OR(#REF!=1,#REF!=2)</formula>
    </cfRule>
  </conditionalFormatting>
  <conditionalFormatting sqref="Q110">
    <cfRule type="expression" dxfId="9" priority="41">
      <formula>#REF!=3</formula>
    </cfRule>
  </conditionalFormatting>
  <conditionalFormatting sqref="Q198 U198">
    <cfRule type="expression" dxfId="8" priority="42">
      <formula>#REF!=2</formula>
    </cfRule>
  </conditionalFormatting>
  <conditionalFormatting sqref="Q211">
    <cfRule type="expression" dxfId="7" priority="33">
      <formula>#REF!=3</formula>
    </cfRule>
  </conditionalFormatting>
  <dataValidations count="3">
    <dataValidation type="list" allowBlank="1" showInputMessage="1" showErrorMessage="1" sqref="I10" xr:uid="{BE3586CA-59F6-452C-85F1-1FEA61D72070}">
      <formula1>"1,2,3,4,5,6,7,8,9,10,11,12,13,14,15,16,17"</formula1>
    </dataValidation>
    <dataValidation type="list" allowBlank="1" showInputMessage="1" showErrorMessage="1" sqref="F6:M6" xr:uid="{A2DE8630-123E-4EFD-8936-E88FB28ECC78}">
      <formula1>"0,1,2,3,4,5,6,7,8,9"</formula1>
    </dataValidation>
    <dataValidation type="list" allowBlank="1" showInputMessage="1" showErrorMessage="1" sqref="E6" xr:uid="{A44E90D8-A800-4367-8BF3-A2FAC66BFC22}">
      <formula1>"0,1,2,3,4"</formula1>
    </dataValidation>
  </dataValidations>
  <printOptions horizontalCentered="1"/>
  <pageMargins left="0.62992125984251968" right="0.62992125984251968" top="0.98425196850393704" bottom="0.59055118110236227" header="0.51181102362204722" footer="0.51181102362204722"/>
  <pageSetup paperSize="9" scale="70" fitToHeight="0" orientation="portrait" cellComments="asDisplayed" r:id="rId1"/>
  <headerFooter>
    <oddFooter>&amp;C&amp;P</oddFooter>
  </headerFooter>
  <rowBreaks count="5" manualBreakCount="5">
    <brk id="49" max="20" man="1"/>
    <brk id="91" max="20" man="1"/>
    <brk id="133" max="20" man="1"/>
    <brk id="172" max="20" man="1"/>
    <brk id="214" max="20" man="1"/>
  </rowBreaks>
  <colBreaks count="1" manualBreakCount="1">
    <brk id="1"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2</xdr:col>
                    <xdr:colOff>0</xdr:colOff>
                    <xdr:row>32</xdr:row>
                    <xdr:rowOff>304800</xdr:rowOff>
                  </from>
                  <to>
                    <xdr:col>2</xdr:col>
                    <xdr:colOff>352425</xdr:colOff>
                    <xdr:row>34</xdr:row>
                    <xdr:rowOff>95250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2</xdr:col>
                    <xdr:colOff>0</xdr:colOff>
                    <xdr:row>33</xdr:row>
                    <xdr:rowOff>171450</xdr:rowOff>
                  </from>
                  <to>
                    <xdr:col>2</xdr:col>
                    <xdr:colOff>361950</xdr:colOff>
                    <xdr:row>35</xdr:row>
                    <xdr:rowOff>104775</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2</xdr:col>
                    <xdr:colOff>0</xdr:colOff>
                    <xdr:row>34</xdr:row>
                    <xdr:rowOff>161925</xdr:rowOff>
                  </from>
                  <to>
                    <xdr:col>2</xdr:col>
                    <xdr:colOff>352425</xdr:colOff>
                    <xdr:row>36</xdr:row>
                    <xdr:rowOff>95250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2</xdr:col>
                    <xdr:colOff>0</xdr:colOff>
                    <xdr:row>35</xdr:row>
                    <xdr:rowOff>171450</xdr:rowOff>
                  </from>
                  <to>
                    <xdr:col>2</xdr:col>
                    <xdr:colOff>352425</xdr:colOff>
                    <xdr:row>37</xdr:row>
                    <xdr:rowOff>104775</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2</xdr:col>
                    <xdr:colOff>0</xdr:colOff>
                    <xdr:row>36</xdr:row>
                    <xdr:rowOff>161925</xdr:rowOff>
                  </from>
                  <to>
                    <xdr:col>2</xdr:col>
                    <xdr:colOff>352425</xdr:colOff>
                    <xdr:row>38</xdr:row>
                    <xdr:rowOff>95250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4</xdr:col>
                    <xdr:colOff>180975</xdr:colOff>
                    <xdr:row>46</xdr:row>
                    <xdr:rowOff>333375</xdr:rowOff>
                  </from>
                  <to>
                    <xdr:col>5</xdr:col>
                    <xdr:colOff>28575</xdr:colOff>
                    <xdr:row>48</xdr:row>
                    <xdr:rowOff>57150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6</xdr:col>
                    <xdr:colOff>114300</xdr:colOff>
                    <xdr:row>46</xdr:row>
                    <xdr:rowOff>333375</xdr:rowOff>
                  </from>
                  <to>
                    <xdr:col>7</xdr:col>
                    <xdr:colOff>38100</xdr:colOff>
                    <xdr:row>48</xdr:row>
                    <xdr:rowOff>57150</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8</xdr:col>
                    <xdr:colOff>123825</xdr:colOff>
                    <xdr:row>46</xdr:row>
                    <xdr:rowOff>333375</xdr:rowOff>
                  </from>
                  <to>
                    <xdr:col>9</xdr:col>
                    <xdr:colOff>38100</xdr:colOff>
                    <xdr:row>48</xdr:row>
                    <xdr:rowOff>57150</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10</xdr:col>
                    <xdr:colOff>161925</xdr:colOff>
                    <xdr:row>46</xdr:row>
                    <xdr:rowOff>333375</xdr:rowOff>
                  </from>
                  <to>
                    <xdr:col>11</xdr:col>
                    <xdr:colOff>9525</xdr:colOff>
                    <xdr:row>48</xdr:row>
                    <xdr:rowOff>57150</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12</xdr:col>
                    <xdr:colOff>123825</xdr:colOff>
                    <xdr:row>46</xdr:row>
                    <xdr:rowOff>333375</xdr:rowOff>
                  </from>
                  <to>
                    <xdr:col>13</xdr:col>
                    <xdr:colOff>47625</xdr:colOff>
                    <xdr:row>48</xdr:row>
                    <xdr:rowOff>57150</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from>
                    <xdr:col>14</xdr:col>
                    <xdr:colOff>114300</xdr:colOff>
                    <xdr:row>46</xdr:row>
                    <xdr:rowOff>333375</xdr:rowOff>
                  </from>
                  <to>
                    <xdr:col>15</xdr:col>
                    <xdr:colOff>28575</xdr:colOff>
                    <xdr:row>48</xdr:row>
                    <xdr:rowOff>57150</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from>
                    <xdr:col>16</xdr:col>
                    <xdr:colOff>171450</xdr:colOff>
                    <xdr:row>46</xdr:row>
                    <xdr:rowOff>342900</xdr:rowOff>
                  </from>
                  <to>
                    <xdr:col>17</xdr:col>
                    <xdr:colOff>95250</xdr:colOff>
                    <xdr:row>48</xdr:row>
                    <xdr:rowOff>66675</xdr:rowOff>
                  </to>
                </anchor>
              </controlPr>
            </control>
          </mc:Choice>
        </mc:AlternateContent>
        <mc:AlternateContent xmlns:mc="http://schemas.openxmlformats.org/markup-compatibility/2006">
          <mc:Choice Requires="x14">
            <control shapeId="3085" r:id="rId16" name="Check Box 13">
              <controlPr defaultSize="0" autoFill="0" autoLine="0" autoPict="0">
                <anchor moveWithCells="1">
                  <from>
                    <xdr:col>18</xdr:col>
                    <xdr:colOff>266700</xdr:colOff>
                    <xdr:row>46</xdr:row>
                    <xdr:rowOff>333375</xdr:rowOff>
                  </from>
                  <to>
                    <xdr:col>19</xdr:col>
                    <xdr:colOff>190500</xdr:colOff>
                    <xdr:row>48</xdr:row>
                    <xdr:rowOff>57150</xdr:rowOff>
                  </to>
                </anchor>
              </controlPr>
            </control>
          </mc:Choice>
        </mc:AlternateContent>
        <mc:AlternateContent xmlns:mc="http://schemas.openxmlformats.org/markup-compatibility/2006">
          <mc:Choice Requires="x14">
            <control shapeId="3086" r:id="rId17" name="Check Box 14">
              <controlPr defaultSize="0" autoFill="0" autoLine="0" autoPict="0">
                <anchor moveWithCells="1">
                  <from>
                    <xdr:col>14</xdr:col>
                    <xdr:colOff>95250</xdr:colOff>
                    <xdr:row>101</xdr:row>
                    <xdr:rowOff>266700</xdr:rowOff>
                  </from>
                  <to>
                    <xdr:col>15</xdr:col>
                    <xdr:colOff>28575</xdr:colOff>
                    <xdr:row>103</xdr:row>
                    <xdr:rowOff>38100</xdr:rowOff>
                  </to>
                </anchor>
              </controlPr>
            </control>
          </mc:Choice>
        </mc:AlternateContent>
        <mc:AlternateContent xmlns:mc="http://schemas.openxmlformats.org/markup-compatibility/2006">
          <mc:Choice Requires="x14">
            <control shapeId="3087" r:id="rId18" name="Check Box 15">
              <controlPr defaultSize="0" autoFill="0" autoLine="0" autoPict="0">
                <anchor moveWithCells="1">
                  <from>
                    <xdr:col>14</xdr:col>
                    <xdr:colOff>95250</xdr:colOff>
                    <xdr:row>102</xdr:row>
                    <xdr:rowOff>257175</xdr:rowOff>
                  </from>
                  <to>
                    <xdr:col>15</xdr:col>
                    <xdr:colOff>28575</xdr:colOff>
                    <xdr:row>104</xdr:row>
                    <xdr:rowOff>38100</xdr:rowOff>
                  </to>
                </anchor>
              </controlPr>
            </control>
          </mc:Choice>
        </mc:AlternateContent>
        <mc:AlternateContent xmlns:mc="http://schemas.openxmlformats.org/markup-compatibility/2006">
          <mc:Choice Requires="x14">
            <control shapeId="3088" r:id="rId19" name="Check Box 16">
              <controlPr defaultSize="0" autoFill="0" autoLine="0" autoPict="0">
                <anchor moveWithCells="1">
                  <from>
                    <xdr:col>14</xdr:col>
                    <xdr:colOff>95250</xdr:colOff>
                    <xdr:row>103</xdr:row>
                    <xdr:rowOff>257175</xdr:rowOff>
                  </from>
                  <to>
                    <xdr:col>15</xdr:col>
                    <xdr:colOff>28575</xdr:colOff>
                    <xdr:row>105</xdr:row>
                    <xdr:rowOff>38100</xdr:rowOff>
                  </to>
                </anchor>
              </controlPr>
            </control>
          </mc:Choice>
        </mc:AlternateContent>
        <mc:AlternateContent xmlns:mc="http://schemas.openxmlformats.org/markup-compatibility/2006">
          <mc:Choice Requires="x14">
            <control shapeId="3089" r:id="rId20" name="Check Box 17">
              <controlPr defaultSize="0" autoFill="0" autoLine="0" autoPict="0">
                <anchor moveWithCells="1">
                  <from>
                    <xdr:col>14</xdr:col>
                    <xdr:colOff>95250</xdr:colOff>
                    <xdr:row>104</xdr:row>
                    <xdr:rowOff>247650</xdr:rowOff>
                  </from>
                  <to>
                    <xdr:col>15</xdr:col>
                    <xdr:colOff>28575</xdr:colOff>
                    <xdr:row>106</xdr:row>
                    <xdr:rowOff>28575</xdr:rowOff>
                  </to>
                </anchor>
              </controlPr>
            </control>
          </mc:Choice>
        </mc:AlternateContent>
        <mc:AlternateContent xmlns:mc="http://schemas.openxmlformats.org/markup-compatibility/2006">
          <mc:Choice Requires="x14">
            <control shapeId="3090" r:id="rId21" name="Check Box 18">
              <controlPr defaultSize="0" autoFill="0" autoLine="0" autoPict="0">
                <anchor moveWithCells="1">
                  <from>
                    <xdr:col>14</xdr:col>
                    <xdr:colOff>95250</xdr:colOff>
                    <xdr:row>105</xdr:row>
                    <xdr:rowOff>247650</xdr:rowOff>
                  </from>
                  <to>
                    <xdr:col>15</xdr:col>
                    <xdr:colOff>28575</xdr:colOff>
                    <xdr:row>107</xdr:row>
                    <xdr:rowOff>28575</xdr:rowOff>
                  </to>
                </anchor>
              </controlPr>
            </control>
          </mc:Choice>
        </mc:AlternateContent>
        <mc:AlternateContent xmlns:mc="http://schemas.openxmlformats.org/markup-compatibility/2006">
          <mc:Choice Requires="x14">
            <control shapeId="3091" r:id="rId22" name="Check Box 19">
              <controlPr defaultSize="0" autoFill="0" autoLine="0" autoPict="0">
                <anchor moveWithCells="1">
                  <from>
                    <xdr:col>14</xdr:col>
                    <xdr:colOff>95250</xdr:colOff>
                    <xdr:row>106</xdr:row>
                    <xdr:rowOff>257175</xdr:rowOff>
                  </from>
                  <to>
                    <xdr:col>15</xdr:col>
                    <xdr:colOff>28575</xdr:colOff>
                    <xdr:row>108</xdr:row>
                    <xdr:rowOff>38100</xdr:rowOff>
                  </to>
                </anchor>
              </controlPr>
            </control>
          </mc:Choice>
        </mc:AlternateContent>
        <mc:AlternateContent xmlns:mc="http://schemas.openxmlformats.org/markup-compatibility/2006">
          <mc:Choice Requires="x14">
            <control shapeId="3092" r:id="rId23" name="Check Box 20">
              <controlPr defaultSize="0" autoFill="0" autoLine="0" autoPict="0">
                <anchor moveWithCells="1">
                  <from>
                    <xdr:col>7</xdr:col>
                    <xdr:colOff>352425</xdr:colOff>
                    <xdr:row>32</xdr:row>
                    <xdr:rowOff>314325</xdr:rowOff>
                  </from>
                  <to>
                    <xdr:col>8</xdr:col>
                    <xdr:colOff>276225</xdr:colOff>
                    <xdr:row>34</xdr:row>
                    <xdr:rowOff>104775</xdr:rowOff>
                  </to>
                </anchor>
              </controlPr>
            </control>
          </mc:Choice>
        </mc:AlternateContent>
        <mc:AlternateContent xmlns:mc="http://schemas.openxmlformats.org/markup-compatibility/2006">
          <mc:Choice Requires="x14">
            <control shapeId="3093" r:id="rId24" name="Check Box 21">
              <controlPr defaultSize="0" autoFill="0" autoLine="0" autoPict="0">
                <anchor moveWithCells="1">
                  <from>
                    <xdr:col>7</xdr:col>
                    <xdr:colOff>352425</xdr:colOff>
                    <xdr:row>33</xdr:row>
                    <xdr:rowOff>171450</xdr:rowOff>
                  </from>
                  <to>
                    <xdr:col>8</xdr:col>
                    <xdr:colOff>285750</xdr:colOff>
                    <xdr:row>35</xdr:row>
                    <xdr:rowOff>104775</xdr:rowOff>
                  </to>
                </anchor>
              </controlPr>
            </control>
          </mc:Choice>
        </mc:AlternateContent>
        <mc:AlternateContent xmlns:mc="http://schemas.openxmlformats.org/markup-compatibility/2006">
          <mc:Choice Requires="x14">
            <control shapeId="3094" r:id="rId25" name="Check Box 22">
              <controlPr defaultSize="0" autoFill="0" autoLine="0" autoPict="0">
                <anchor moveWithCells="1">
                  <from>
                    <xdr:col>7</xdr:col>
                    <xdr:colOff>352425</xdr:colOff>
                    <xdr:row>34</xdr:row>
                    <xdr:rowOff>171450</xdr:rowOff>
                  </from>
                  <to>
                    <xdr:col>8</xdr:col>
                    <xdr:colOff>276225</xdr:colOff>
                    <xdr:row>36</xdr:row>
                    <xdr:rowOff>104775</xdr:rowOff>
                  </to>
                </anchor>
              </controlPr>
            </control>
          </mc:Choice>
        </mc:AlternateContent>
        <mc:AlternateContent xmlns:mc="http://schemas.openxmlformats.org/markup-compatibility/2006">
          <mc:Choice Requires="x14">
            <control shapeId="3095" r:id="rId26" name="Check Box 23">
              <controlPr defaultSize="0" autoFill="0" autoLine="0" autoPict="0">
                <anchor moveWithCells="1">
                  <from>
                    <xdr:col>7</xdr:col>
                    <xdr:colOff>352425</xdr:colOff>
                    <xdr:row>35</xdr:row>
                    <xdr:rowOff>171450</xdr:rowOff>
                  </from>
                  <to>
                    <xdr:col>8</xdr:col>
                    <xdr:colOff>276225</xdr:colOff>
                    <xdr:row>37</xdr:row>
                    <xdr:rowOff>104775</xdr:rowOff>
                  </to>
                </anchor>
              </controlPr>
            </control>
          </mc:Choice>
        </mc:AlternateContent>
        <mc:AlternateContent xmlns:mc="http://schemas.openxmlformats.org/markup-compatibility/2006">
          <mc:Choice Requires="x14">
            <control shapeId="3096" r:id="rId27" name="Check Box 24">
              <controlPr defaultSize="0" autoFill="0" autoLine="0" autoPict="0">
                <anchor moveWithCells="1">
                  <from>
                    <xdr:col>7</xdr:col>
                    <xdr:colOff>352425</xdr:colOff>
                    <xdr:row>36</xdr:row>
                    <xdr:rowOff>171450</xdr:rowOff>
                  </from>
                  <to>
                    <xdr:col>8</xdr:col>
                    <xdr:colOff>276225</xdr:colOff>
                    <xdr:row>38</xdr:row>
                    <xdr:rowOff>104775</xdr:rowOff>
                  </to>
                </anchor>
              </controlPr>
            </control>
          </mc:Choice>
        </mc:AlternateContent>
        <mc:AlternateContent xmlns:mc="http://schemas.openxmlformats.org/markup-compatibility/2006">
          <mc:Choice Requires="x14">
            <control shapeId="3097" r:id="rId28" name="Option Button 25">
              <controlPr defaultSize="0" autoFill="0" autoLine="0" autoPict="0">
                <anchor moveWithCells="1">
                  <from>
                    <xdr:col>4</xdr:col>
                    <xdr:colOff>180975</xdr:colOff>
                    <xdr:row>7</xdr:row>
                    <xdr:rowOff>47625</xdr:rowOff>
                  </from>
                  <to>
                    <xdr:col>5</xdr:col>
                    <xdr:colOff>28575</xdr:colOff>
                    <xdr:row>7</xdr:row>
                    <xdr:rowOff>276225</xdr:rowOff>
                  </to>
                </anchor>
              </controlPr>
            </control>
          </mc:Choice>
        </mc:AlternateContent>
        <mc:AlternateContent xmlns:mc="http://schemas.openxmlformats.org/markup-compatibility/2006">
          <mc:Choice Requires="x14">
            <control shapeId="3098" r:id="rId29" name="Option Button 26">
              <controlPr defaultSize="0" autoFill="0" autoLine="0" autoPict="0">
                <anchor moveWithCells="1">
                  <from>
                    <xdr:col>12</xdr:col>
                    <xdr:colOff>28575</xdr:colOff>
                    <xdr:row>7</xdr:row>
                    <xdr:rowOff>47625</xdr:rowOff>
                  </from>
                  <to>
                    <xdr:col>12</xdr:col>
                    <xdr:colOff>361950</xdr:colOff>
                    <xdr:row>7</xdr:row>
                    <xdr:rowOff>285750</xdr:rowOff>
                  </to>
                </anchor>
              </controlPr>
            </control>
          </mc:Choice>
        </mc:AlternateContent>
        <mc:AlternateContent xmlns:mc="http://schemas.openxmlformats.org/markup-compatibility/2006">
          <mc:Choice Requires="x14">
            <control shapeId="3099" r:id="rId30" name="Group Box 27">
              <controlPr defaultSize="0" autoFill="0" autoPict="0">
                <anchor moveWithCells="1">
                  <from>
                    <xdr:col>4</xdr:col>
                    <xdr:colOff>57150</xdr:colOff>
                    <xdr:row>6</xdr:row>
                    <xdr:rowOff>257175</xdr:rowOff>
                  </from>
                  <to>
                    <xdr:col>17</xdr:col>
                    <xdr:colOff>38100</xdr:colOff>
                    <xdr:row>8</xdr:row>
                    <xdr:rowOff>28575</xdr:rowOff>
                  </to>
                </anchor>
              </controlPr>
            </control>
          </mc:Choice>
        </mc:AlternateContent>
        <mc:AlternateContent xmlns:mc="http://schemas.openxmlformats.org/markup-compatibility/2006">
          <mc:Choice Requires="x14">
            <control shapeId="3100" r:id="rId31" name="Option Button 28">
              <controlPr defaultSize="0" autoFill="0" autoLine="0" autoPict="0">
                <anchor moveWithCells="1">
                  <from>
                    <xdr:col>11</xdr:col>
                    <xdr:colOff>28575</xdr:colOff>
                    <xdr:row>22</xdr:row>
                    <xdr:rowOff>285750</xdr:rowOff>
                  </from>
                  <to>
                    <xdr:col>11</xdr:col>
                    <xdr:colOff>276225</xdr:colOff>
                    <xdr:row>22</xdr:row>
                    <xdr:rowOff>533400</xdr:rowOff>
                  </to>
                </anchor>
              </controlPr>
            </control>
          </mc:Choice>
        </mc:AlternateContent>
        <mc:AlternateContent xmlns:mc="http://schemas.openxmlformats.org/markup-compatibility/2006">
          <mc:Choice Requires="x14">
            <control shapeId="3101" r:id="rId32" name="Option Button 29">
              <controlPr defaultSize="0" autoFill="0" autoLine="0" autoPict="0">
                <anchor moveWithCells="1">
                  <from>
                    <xdr:col>13</xdr:col>
                    <xdr:colOff>28575</xdr:colOff>
                    <xdr:row>22</xdr:row>
                    <xdr:rowOff>285750</xdr:rowOff>
                  </from>
                  <to>
                    <xdr:col>13</xdr:col>
                    <xdr:colOff>276225</xdr:colOff>
                    <xdr:row>22</xdr:row>
                    <xdr:rowOff>533400</xdr:rowOff>
                  </to>
                </anchor>
              </controlPr>
            </control>
          </mc:Choice>
        </mc:AlternateContent>
        <mc:AlternateContent xmlns:mc="http://schemas.openxmlformats.org/markup-compatibility/2006">
          <mc:Choice Requires="x14">
            <control shapeId="3102" r:id="rId33" name="Option Button 30">
              <controlPr defaultSize="0" autoFill="0" autoLine="0" autoPict="0">
                <anchor moveWithCells="1">
                  <from>
                    <xdr:col>15</xdr:col>
                    <xdr:colOff>28575</xdr:colOff>
                    <xdr:row>22</xdr:row>
                    <xdr:rowOff>285750</xdr:rowOff>
                  </from>
                  <to>
                    <xdr:col>15</xdr:col>
                    <xdr:colOff>276225</xdr:colOff>
                    <xdr:row>22</xdr:row>
                    <xdr:rowOff>533400</xdr:rowOff>
                  </to>
                </anchor>
              </controlPr>
            </control>
          </mc:Choice>
        </mc:AlternateContent>
        <mc:AlternateContent xmlns:mc="http://schemas.openxmlformats.org/markup-compatibility/2006">
          <mc:Choice Requires="x14">
            <control shapeId="3103" r:id="rId34" name="Option Button 31">
              <controlPr defaultSize="0" autoFill="0" autoLine="0" autoPict="0">
                <anchor moveWithCells="1">
                  <from>
                    <xdr:col>17</xdr:col>
                    <xdr:colOff>66675</xdr:colOff>
                    <xdr:row>22</xdr:row>
                    <xdr:rowOff>285750</xdr:rowOff>
                  </from>
                  <to>
                    <xdr:col>17</xdr:col>
                    <xdr:colOff>314325</xdr:colOff>
                    <xdr:row>22</xdr:row>
                    <xdr:rowOff>533400</xdr:rowOff>
                  </to>
                </anchor>
              </controlPr>
            </control>
          </mc:Choice>
        </mc:AlternateContent>
        <mc:AlternateContent xmlns:mc="http://schemas.openxmlformats.org/markup-compatibility/2006">
          <mc:Choice Requires="x14">
            <control shapeId="3104" r:id="rId35" name="Group Box 32">
              <controlPr defaultSize="0" autoFill="0" autoPict="0">
                <anchor moveWithCells="1">
                  <from>
                    <xdr:col>10</xdr:col>
                    <xdr:colOff>466725</xdr:colOff>
                    <xdr:row>21</xdr:row>
                    <xdr:rowOff>361950</xdr:rowOff>
                  </from>
                  <to>
                    <xdr:col>20</xdr:col>
                    <xdr:colOff>390525</xdr:colOff>
                    <xdr:row>23</xdr:row>
                    <xdr:rowOff>257175</xdr:rowOff>
                  </to>
                </anchor>
              </controlPr>
            </control>
          </mc:Choice>
        </mc:AlternateContent>
        <mc:AlternateContent xmlns:mc="http://schemas.openxmlformats.org/markup-compatibility/2006">
          <mc:Choice Requires="x14">
            <control shapeId="3105" r:id="rId36" name="Option Button 33">
              <controlPr defaultSize="0" autoFill="0" autoLine="0" autoPict="0">
                <anchor moveWithCells="1">
                  <from>
                    <xdr:col>4</xdr:col>
                    <xdr:colOff>238125</xdr:colOff>
                    <xdr:row>23</xdr:row>
                    <xdr:rowOff>28575</xdr:rowOff>
                  </from>
                  <to>
                    <xdr:col>5</xdr:col>
                    <xdr:colOff>0</xdr:colOff>
                    <xdr:row>23</xdr:row>
                    <xdr:rowOff>285750</xdr:rowOff>
                  </to>
                </anchor>
              </controlPr>
            </control>
          </mc:Choice>
        </mc:AlternateContent>
        <mc:AlternateContent xmlns:mc="http://schemas.openxmlformats.org/markup-compatibility/2006">
          <mc:Choice Requires="x14">
            <control shapeId="3106" r:id="rId37" name="Option Button 34">
              <controlPr defaultSize="0" autoFill="0" autoLine="0" autoPict="0">
                <anchor moveWithCells="1">
                  <from>
                    <xdr:col>5</xdr:col>
                    <xdr:colOff>381000</xdr:colOff>
                    <xdr:row>23</xdr:row>
                    <xdr:rowOff>38100</xdr:rowOff>
                  </from>
                  <to>
                    <xdr:col>6</xdr:col>
                    <xdr:colOff>219075</xdr:colOff>
                    <xdr:row>23</xdr:row>
                    <xdr:rowOff>266700</xdr:rowOff>
                  </to>
                </anchor>
              </controlPr>
            </control>
          </mc:Choice>
        </mc:AlternateContent>
        <mc:AlternateContent xmlns:mc="http://schemas.openxmlformats.org/markup-compatibility/2006">
          <mc:Choice Requires="x14">
            <control shapeId="3107" r:id="rId38" name="Group Box 35">
              <controlPr defaultSize="0" autoFill="0" autoPict="0">
                <anchor moveWithCells="1">
                  <from>
                    <xdr:col>4</xdr:col>
                    <xdr:colOff>19050</xdr:colOff>
                    <xdr:row>23</xdr:row>
                    <xdr:rowOff>0</xdr:rowOff>
                  </from>
                  <to>
                    <xdr:col>7</xdr:col>
                    <xdr:colOff>371475</xdr:colOff>
                    <xdr:row>24</xdr:row>
                    <xdr:rowOff>0</xdr:rowOff>
                  </to>
                </anchor>
              </controlPr>
            </control>
          </mc:Choice>
        </mc:AlternateContent>
        <mc:AlternateContent xmlns:mc="http://schemas.openxmlformats.org/markup-compatibility/2006">
          <mc:Choice Requires="x14">
            <control shapeId="3108" r:id="rId39" name="Option Button 36">
              <controlPr defaultSize="0" autoFill="0" autoLine="0" autoPict="0">
                <anchor moveWithCells="1">
                  <from>
                    <xdr:col>8</xdr:col>
                    <xdr:colOff>133350</xdr:colOff>
                    <xdr:row>32</xdr:row>
                    <xdr:rowOff>66675</xdr:rowOff>
                  </from>
                  <to>
                    <xdr:col>9</xdr:col>
                    <xdr:colOff>9525</xdr:colOff>
                    <xdr:row>32</xdr:row>
                    <xdr:rowOff>314325</xdr:rowOff>
                  </to>
                </anchor>
              </controlPr>
            </control>
          </mc:Choice>
        </mc:AlternateContent>
        <mc:AlternateContent xmlns:mc="http://schemas.openxmlformats.org/markup-compatibility/2006">
          <mc:Choice Requires="x14">
            <control shapeId="3109" r:id="rId40" name="Option Button 37">
              <controlPr defaultSize="0" autoFill="0" autoLine="0" autoPict="0">
                <anchor moveWithCells="1">
                  <from>
                    <xdr:col>10</xdr:col>
                    <xdr:colOff>152400</xdr:colOff>
                    <xdr:row>32</xdr:row>
                    <xdr:rowOff>66675</xdr:rowOff>
                  </from>
                  <to>
                    <xdr:col>10</xdr:col>
                    <xdr:colOff>419100</xdr:colOff>
                    <xdr:row>32</xdr:row>
                    <xdr:rowOff>304800</xdr:rowOff>
                  </to>
                </anchor>
              </controlPr>
            </control>
          </mc:Choice>
        </mc:AlternateContent>
        <mc:AlternateContent xmlns:mc="http://schemas.openxmlformats.org/markup-compatibility/2006">
          <mc:Choice Requires="x14">
            <control shapeId="3110" r:id="rId41" name="Group Box 38">
              <controlPr defaultSize="0" autoFill="0" autoPict="0">
                <anchor moveWithCells="1">
                  <from>
                    <xdr:col>7</xdr:col>
                    <xdr:colOff>361950</xdr:colOff>
                    <xdr:row>31</xdr:row>
                    <xdr:rowOff>123825</xdr:rowOff>
                  </from>
                  <to>
                    <xdr:col>12</xdr:col>
                    <xdr:colOff>19050</xdr:colOff>
                    <xdr:row>32</xdr:row>
                    <xdr:rowOff>371475</xdr:rowOff>
                  </to>
                </anchor>
              </controlPr>
            </control>
          </mc:Choice>
        </mc:AlternateContent>
        <mc:AlternateContent xmlns:mc="http://schemas.openxmlformats.org/markup-compatibility/2006">
          <mc:Choice Requires="x14">
            <control shapeId="3111" r:id="rId42" name="Option Button 39">
              <controlPr defaultSize="0" autoFill="0" autoLine="0" autoPict="0">
                <anchor moveWithCells="1">
                  <from>
                    <xdr:col>7</xdr:col>
                    <xdr:colOff>152400</xdr:colOff>
                    <xdr:row>48</xdr:row>
                    <xdr:rowOff>66675</xdr:rowOff>
                  </from>
                  <to>
                    <xdr:col>8</xdr:col>
                    <xdr:colOff>28575</xdr:colOff>
                    <xdr:row>48</xdr:row>
                    <xdr:rowOff>257175</xdr:rowOff>
                  </to>
                </anchor>
              </controlPr>
            </control>
          </mc:Choice>
        </mc:AlternateContent>
        <mc:AlternateContent xmlns:mc="http://schemas.openxmlformats.org/markup-compatibility/2006">
          <mc:Choice Requires="x14">
            <control shapeId="3112" r:id="rId43" name="Option Button 40">
              <controlPr defaultSize="0" autoFill="0" autoLine="0" autoPict="0">
                <anchor moveWithCells="1">
                  <from>
                    <xdr:col>9</xdr:col>
                    <xdr:colOff>171450</xdr:colOff>
                    <xdr:row>48</xdr:row>
                    <xdr:rowOff>76200</xdr:rowOff>
                  </from>
                  <to>
                    <xdr:col>10</xdr:col>
                    <xdr:colOff>47625</xdr:colOff>
                    <xdr:row>48</xdr:row>
                    <xdr:rowOff>247650</xdr:rowOff>
                  </to>
                </anchor>
              </controlPr>
            </control>
          </mc:Choice>
        </mc:AlternateContent>
        <mc:AlternateContent xmlns:mc="http://schemas.openxmlformats.org/markup-compatibility/2006">
          <mc:Choice Requires="x14">
            <control shapeId="3113" r:id="rId44" name="Group Box 41">
              <controlPr defaultSize="0" autoFill="0" autoPict="0">
                <anchor moveWithCells="1">
                  <from>
                    <xdr:col>7</xdr:col>
                    <xdr:colOff>19050</xdr:colOff>
                    <xdr:row>47</xdr:row>
                    <xdr:rowOff>304800</xdr:rowOff>
                  </from>
                  <to>
                    <xdr:col>11</xdr:col>
                    <xdr:colOff>9525</xdr:colOff>
                    <xdr:row>49</xdr:row>
                    <xdr:rowOff>9525</xdr:rowOff>
                  </to>
                </anchor>
              </controlPr>
            </control>
          </mc:Choice>
        </mc:AlternateContent>
        <mc:AlternateContent xmlns:mc="http://schemas.openxmlformats.org/markup-compatibility/2006">
          <mc:Choice Requires="x14">
            <control shapeId="3114" r:id="rId45" name="Group Box 42">
              <controlPr defaultSize="0" autoFill="0" autoPict="0">
                <anchor moveWithCells="1">
                  <from>
                    <xdr:col>4</xdr:col>
                    <xdr:colOff>57150</xdr:colOff>
                    <xdr:row>96</xdr:row>
                    <xdr:rowOff>0</xdr:rowOff>
                  </from>
                  <to>
                    <xdr:col>9</xdr:col>
                    <xdr:colOff>19050</xdr:colOff>
                    <xdr:row>96</xdr:row>
                    <xdr:rowOff>295275</xdr:rowOff>
                  </to>
                </anchor>
              </controlPr>
            </control>
          </mc:Choice>
        </mc:AlternateContent>
        <mc:AlternateContent xmlns:mc="http://schemas.openxmlformats.org/markup-compatibility/2006">
          <mc:Choice Requires="x14">
            <control shapeId="3115" r:id="rId46" name="Group Box 43">
              <controlPr defaultSize="0" autoFill="0" autoPict="0">
                <anchor moveWithCells="1">
                  <from>
                    <xdr:col>4</xdr:col>
                    <xdr:colOff>19050</xdr:colOff>
                    <xdr:row>100</xdr:row>
                    <xdr:rowOff>371475</xdr:rowOff>
                  </from>
                  <to>
                    <xdr:col>14</xdr:col>
                    <xdr:colOff>28575</xdr:colOff>
                    <xdr:row>102</xdr:row>
                    <xdr:rowOff>0</xdr:rowOff>
                  </to>
                </anchor>
              </controlPr>
            </control>
          </mc:Choice>
        </mc:AlternateContent>
        <mc:AlternateContent xmlns:mc="http://schemas.openxmlformats.org/markup-compatibility/2006">
          <mc:Choice Requires="x14">
            <control shapeId="3116" r:id="rId47" name="Option Button 44">
              <controlPr defaultSize="0" autoFill="0" autoLine="0" autoPict="0">
                <anchor moveWithCells="1">
                  <from>
                    <xdr:col>15</xdr:col>
                    <xdr:colOff>47625</xdr:colOff>
                    <xdr:row>112</xdr:row>
                    <xdr:rowOff>76200</xdr:rowOff>
                  </from>
                  <to>
                    <xdr:col>15</xdr:col>
                    <xdr:colOff>428625</xdr:colOff>
                    <xdr:row>112</xdr:row>
                    <xdr:rowOff>228600</xdr:rowOff>
                  </to>
                </anchor>
              </controlPr>
            </control>
          </mc:Choice>
        </mc:AlternateContent>
        <mc:AlternateContent xmlns:mc="http://schemas.openxmlformats.org/markup-compatibility/2006">
          <mc:Choice Requires="x14">
            <control shapeId="3117" r:id="rId48" name="Option Button 45">
              <controlPr defaultSize="0" autoFill="0" autoLine="0" autoPict="0">
                <anchor moveWithCells="1">
                  <from>
                    <xdr:col>13</xdr:col>
                    <xdr:colOff>114300</xdr:colOff>
                    <xdr:row>112</xdr:row>
                    <xdr:rowOff>76200</xdr:rowOff>
                  </from>
                  <to>
                    <xdr:col>14</xdr:col>
                    <xdr:colOff>0</xdr:colOff>
                    <xdr:row>112</xdr:row>
                    <xdr:rowOff>238125</xdr:rowOff>
                  </to>
                </anchor>
              </controlPr>
            </control>
          </mc:Choice>
        </mc:AlternateContent>
        <mc:AlternateContent xmlns:mc="http://schemas.openxmlformats.org/markup-compatibility/2006">
          <mc:Choice Requires="x14">
            <control shapeId="3118" r:id="rId49" name="Group Box 46">
              <controlPr defaultSize="0" autoFill="0" autoPict="0">
                <anchor moveWithCells="1">
                  <from>
                    <xdr:col>13</xdr:col>
                    <xdr:colOff>9525</xdr:colOff>
                    <xdr:row>111</xdr:row>
                    <xdr:rowOff>304800</xdr:rowOff>
                  </from>
                  <to>
                    <xdr:col>17</xdr:col>
                    <xdr:colOff>9525</xdr:colOff>
                    <xdr:row>112</xdr:row>
                    <xdr:rowOff>266700</xdr:rowOff>
                  </to>
                </anchor>
              </controlPr>
            </control>
          </mc:Choice>
        </mc:AlternateContent>
        <mc:AlternateContent xmlns:mc="http://schemas.openxmlformats.org/markup-compatibility/2006">
          <mc:Choice Requires="x14">
            <control shapeId="3119" r:id="rId50" name="Option Button 47">
              <controlPr defaultSize="0" autoFill="0" autoLine="0" autoPict="0">
                <anchor moveWithCells="1">
                  <from>
                    <xdr:col>13</xdr:col>
                    <xdr:colOff>114300</xdr:colOff>
                    <xdr:row>113</xdr:row>
                    <xdr:rowOff>28575</xdr:rowOff>
                  </from>
                  <to>
                    <xdr:col>13</xdr:col>
                    <xdr:colOff>361950</xdr:colOff>
                    <xdr:row>113</xdr:row>
                    <xdr:rowOff>266700</xdr:rowOff>
                  </to>
                </anchor>
              </controlPr>
            </control>
          </mc:Choice>
        </mc:AlternateContent>
        <mc:AlternateContent xmlns:mc="http://schemas.openxmlformats.org/markup-compatibility/2006">
          <mc:Choice Requires="x14">
            <control shapeId="3120" r:id="rId51" name="Option Button 48">
              <controlPr defaultSize="0" autoFill="0" autoLine="0" autoPict="0">
                <anchor moveWithCells="1">
                  <from>
                    <xdr:col>15</xdr:col>
                    <xdr:colOff>47625</xdr:colOff>
                    <xdr:row>113</xdr:row>
                    <xdr:rowOff>28575</xdr:rowOff>
                  </from>
                  <to>
                    <xdr:col>15</xdr:col>
                    <xdr:colOff>333375</xdr:colOff>
                    <xdr:row>113</xdr:row>
                    <xdr:rowOff>266700</xdr:rowOff>
                  </to>
                </anchor>
              </controlPr>
            </control>
          </mc:Choice>
        </mc:AlternateContent>
        <mc:AlternateContent xmlns:mc="http://schemas.openxmlformats.org/markup-compatibility/2006">
          <mc:Choice Requires="x14">
            <control shapeId="3121" r:id="rId52" name="Group Box 49">
              <controlPr defaultSize="0" autoFill="0" autoPict="0">
                <anchor moveWithCells="1">
                  <from>
                    <xdr:col>13</xdr:col>
                    <xdr:colOff>0</xdr:colOff>
                    <xdr:row>113</xdr:row>
                    <xdr:rowOff>9525</xdr:rowOff>
                  </from>
                  <to>
                    <xdr:col>17</xdr:col>
                    <xdr:colOff>9525</xdr:colOff>
                    <xdr:row>113</xdr:row>
                    <xdr:rowOff>276225</xdr:rowOff>
                  </to>
                </anchor>
              </controlPr>
            </control>
          </mc:Choice>
        </mc:AlternateContent>
        <mc:AlternateContent xmlns:mc="http://schemas.openxmlformats.org/markup-compatibility/2006">
          <mc:Choice Requires="x14">
            <control shapeId="3122" r:id="rId53" name="Option Button 50">
              <controlPr defaultSize="0" autoFill="0" autoLine="0" autoPict="0">
                <anchor moveWithCells="1">
                  <from>
                    <xdr:col>15</xdr:col>
                    <xdr:colOff>47625</xdr:colOff>
                    <xdr:row>114</xdr:row>
                    <xdr:rowOff>38100</xdr:rowOff>
                  </from>
                  <to>
                    <xdr:col>15</xdr:col>
                    <xdr:colOff>333375</xdr:colOff>
                    <xdr:row>114</xdr:row>
                    <xdr:rowOff>276225</xdr:rowOff>
                  </to>
                </anchor>
              </controlPr>
            </control>
          </mc:Choice>
        </mc:AlternateContent>
        <mc:AlternateContent xmlns:mc="http://schemas.openxmlformats.org/markup-compatibility/2006">
          <mc:Choice Requires="x14">
            <control shapeId="3123" r:id="rId54" name="Option Button 51">
              <controlPr defaultSize="0" autoFill="0" autoLine="0" autoPict="0">
                <anchor moveWithCells="1">
                  <from>
                    <xdr:col>13</xdr:col>
                    <xdr:colOff>123825</xdr:colOff>
                    <xdr:row>114</xdr:row>
                    <xdr:rowOff>28575</xdr:rowOff>
                  </from>
                  <to>
                    <xdr:col>14</xdr:col>
                    <xdr:colOff>0</xdr:colOff>
                    <xdr:row>114</xdr:row>
                    <xdr:rowOff>276225</xdr:rowOff>
                  </to>
                </anchor>
              </controlPr>
            </control>
          </mc:Choice>
        </mc:AlternateContent>
        <mc:AlternateContent xmlns:mc="http://schemas.openxmlformats.org/markup-compatibility/2006">
          <mc:Choice Requires="x14">
            <control shapeId="3124" r:id="rId55" name="Group Box 52">
              <controlPr defaultSize="0" autoFill="0" autoPict="0">
                <anchor moveWithCells="1">
                  <from>
                    <xdr:col>13</xdr:col>
                    <xdr:colOff>9525</xdr:colOff>
                    <xdr:row>114</xdr:row>
                    <xdr:rowOff>9525</xdr:rowOff>
                  </from>
                  <to>
                    <xdr:col>17</xdr:col>
                    <xdr:colOff>9525</xdr:colOff>
                    <xdr:row>114</xdr:row>
                    <xdr:rowOff>276225</xdr:rowOff>
                  </to>
                </anchor>
              </controlPr>
            </control>
          </mc:Choice>
        </mc:AlternateContent>
        <mc:AlternateContent xmlns:mc="http://schemas.openxmlformats.org/markup-compatibility/2006">
          <mc:Choice Requires="x14">
            <control shapeId="3125" r:id="rId56" name="Group Box 53">
              <controlPr defaultSize="0" autoFill="0" autoPict="0">
                <anchor moveWithCells="1">
                  <from>
                    <xdr:col>4</xdr:col>
                    <xdr:colOff>9525</xdr:colOff>
                    <xdr:row>116</xdr:row>
                    <xdr:rowOff>0</xdr:rowOff>
                  </from>
                  <to>
                    <xdr:col>9</xdr:col>
                    <xdr:colOff>19050</xdr:colOff>
                    <xdr:row>116</xdr:row>
                    <xdr:rowOff>285750</xdr:rowOff>
                  </to>
                </anchor>
              </controlPr>
            </control>
          </mc:Choice>
        </mc:AlternateContent>
        <mc:AlternateContent xmlns:mc="http://schemas.openxmlformats.org/markup-compatibility/2006">
          <mc:Choice Requires="x14">
            <control shapeId="3126" r:id="rId57" name="Group Box 54">
              <controlPr defaultSize="0" autoFill="0" autoPict="0">
                <anchor moveWithCells="1">
                  <from>
                    <xdr:col>12</xdr:col>
                    <xdr:colOff>381000</xdr:colOff>
                    <xdr:row>116</xdr:row>
                    <xdr:rowOff>0</xdr:rowOff>
                  </from>
                  <to>
                    <xdr:col>16</xdr:col>
                    <xdr:colOff>371475</xdr:colOff>
                    <xdr:row>116</xdr:row>
                    <xdr:rowOff>266700</xdr:rowOff>
                  </to>
                </anchor>
              </controlPr>
            </control>
          </mc:Choice>
        </mc:AlternateContent>
        <mc:AlternateContent xmlns:mc="http://schemas.openxmlformats.org/markup-compatibility/2006">
          <mc:Choice Requires="x14">
            <control shapeId="3127" r:id="rId58" name="Group Box 55">
              <controlPr defaultSize="0" autoFill="0" autoPict="0">
                <anchor moveWithCells="1">
                  <from>
                    <xdr:col>13</xdr:col>
                    <xdr:colOff>0</xdr:colOff>
                    <xdr:row>116</xdr:row>
                    <xdr:rowOff>0</xdr:rowOff>
                  </from>
                  <to>
                    <xdr:col>17</xdr:col>
                    <xdr:colOff>9525</xdr:colOff>
                    <xdr:row>116</xdr:row>
                    <xdr:rowOff>266700</xdr:rowOff>
                  </to>
                </anchor>
              </controlPr>
            </control>
          </mc:Choice>
        </mc:AlternateContent>
        <mc:AlternateContent xmlns:mc="http://schemas.openxmlformats.org/markup-compatibility/2006">
          <mc:Choice Requires="x14">
            <control shapeId="3128" r:id="rId59" name="Group Box 56">
              <controlPr defaultSize="0" autoFill="0" autoPict="0">
                <anchor moveWithCells="1">
                  <from>
                    <xdr:col>13</xdr:col>
                    <xdr:colOff>9525</xdr:colOff>
                    <xdr:row>116</xdr:row>
                    <xdr:rowOff>0</xdr:rowOff>
                  </from>
                  <to>
                    <xdr:col>17</xdr:col>
                    <xdr:colOff>9525</xdr:colOff>
                    <xdr:row>116</xdr:row>
                    <xdr:rowOff>266700</xdr:rowOff>
                  </to>
                </anchor>
              </controlPr>
            </control>
          </mc:Choice>
        </mc:AlternateContent>
        <mc:AlternateContent xmlns:mc="http://schemas.openxmlformats.org/markup-compatibility/2006">
          <mc:Choice Requires="x14">
            <control shapeId="3129" r:id="rId60" name="Group Box 57">
              <controlPr defaultSize="0" autoFill="0" autoPict="0">
                <anchor moveWithCells="1">
                  <from>
                    <xdr:col>13</xdr:col>
                    <xdr:colOff>19050</xdr:colOff>
                    <xdr:row>116</xdr:row>
                    <xdr:rowOff>0</xdr:rowOff>
                  </from>
                  <to>
                    <xdr:col>17</xdr:col>
                    <xdr:colOff>9525</xdr:colOff>
                    <xdr:row>116</xdr:row>
                    <xdr:rowOff>314325</xdr:rowOff>
                  </to>
                </anchor>
              </controlPr>
            </control>
          </mc:Choice>
        </mc:AlternateContent>
        <mc:AlternateContent xmlns:mc="http://schemas.openxmlformats.org/markup-compatibility/2006">
          <mc:Choice Requires="x14">
            <control shapeId="3130" r:id="rId61" name="Group Box 58">
              <controlPr defaultSize="0" autoFill="0" autoPict="0">
                <anchor moveWithCells="1">
                  <from>
                    <xdr:col>13</xdr:col>
                    <xdr:colOff>9525</xdr:colOff>
                    <xdr:row>116</xdr:row>
                    <xdr:rowOff>0</xdr:rowOff>
                  </from>
                  <to>
                    <xdr:col>17</xdr:col>
                    <xdr:colOff>19050</xdr:colOff>
                    <xdr:row>116</xdr:row>
                    <xdr:rowOff>314325</xdr:rowOff>
                  </to>
                </anchor>
              </controlPr>
            </control>
          </mc:Choice>
        </mc:AlternateContent>
        <mc:AlternateContent xmlns:mc="http://schemas.openxmlformats.org/markup-compatibility/2006">
          <mc:Choice Requires="x14">
            <control shapeId="3131" r:id="rId62" name="Group Box 59">
              <controlPr defaultSize="0" autoFill="0" autoPict="0">
                <anchor moveWithCells="1">
                  <from>
                    <xdr:col>13</xdr:col>
                    <xdr:colOff>0</xdr:colOff>
                    <xdr:row>116</xdr:row>
                    <xdr:rowOff>0</xdr:rowOff>
                  </from>
                  <to>
                    <xdr:col>17</xdr:col>
                    <xdr:colOff>9525</xdr:colOff>
                    <xdr:row>116</xdr:row>
                    <xdr:rowOff>285750</xdr:rowOff>
                  </to>
                </anchor>
              </controlPr>
            </control>
          </mc:Choice>
        </mc:AlternateContent>
        <mc:AlternateContent xmlns:mc="http://schemas.openxmlformats.org/markup-compatibility/2006">
          <mc:Choice Requires="x14">
            <control shapeId="3132" r:id="rId63" name="Group Box 60">
              <controlPr defaultSize="0" autoFill="0" autoPict="0">
                <anchor moveWithCells="1">
                  <from>
                    <xdr:col>13</xdr:col>
                    <xdr:colOff>0</xdr:colOff>
                    <xdr:row>116</xdr:row>
                    <xdr:rowOff>0</xdr:rowOff>
                  </from>
                  <to>
                    <xdr:col>17</xdr:col>
                    <xdr:colOff>9525</xdr:colOff>
                    <xdr:row>116</xdr:row>
                    <xdr:rowOff>285750</xdr:rowOff>
                  </to>
                </anchor>
              </controlPr>
            </control>
          </mc:Choice>
        </mc:AlternateContent>
        <mc:AlternateContent xmlns:mc="http://schemas.openxmlformats.org/markup-compatibility/2006">
          <mc:Choice Requires="x14">
            <control shapeId="3133" r:id="rId64" name="Group Box 61">
              <controlPr defaultSize="0" autoFill="0" autoPict="0">
                <anchor moveWithCells="1">
                  <from>
                    <xdr:col>13</xdr:col>
                    <xdr:colOff>0</xdr:colOff>
                    <xdr:row>116</xdr:row>
                    <xdr:rowOff>0</xdr:rowOff>
                  </from>
                  <to>
                    <xdr:col>17</xdr:col>
                    <xdr:colOff>9525</xdr:colOff>
                    <xdr:row>116</xdr:row>
                    <xdr:rowOff>285750</xdr:rowOff>
                  </to>
                </anchor>
              </controlPr>
            </control>
          </mc:Choice>
        </mc:AlternateContent>
        <mc:AlternateContent xmlns:mc="http://schemas.openxmlformats.org/markup-compatibility/2006">
          <mc:Choice Requires="x14">
            <control shapeId="3134" r:id="rId65" name="Group Box 62">
              <controlPr defaultSize="0" autoFill="0" autoPict="0">
                <anchor moveWithCells="1">
                  <from>
                    <xdr:col>13</xdr:col>
                    <xdr:colOff>0</xdr:colOff>
                    <xdr:row>116</xdr:row>
                    <xdr:rowOff>0</xdr:rowOff>
                  </from>
                  <to>
                    <xdr:col>17</xdr:col>
                    <xdr:colOff>9525</xdr:colOff>
                    <xdr:row>116</xdr:row>
                    <xdr:rowOff>285750</xdr:rowOff>
                  </to>
                </anchor>
              </controlPr>
            </control>
          </mc:Choice>
        </mc:AlternateContent>
        <mc:AlternateContent xmlns:mc="http://schemas.openxmlformats.org/markup-compatibility/2006">
          <mc:Choice Requires="x14">
            <control shapeId="3135" r:id="rId66" name="Group Box 63">
              <controlPr defaultSize="0" autoFill="0" autoPict="0">
                <anchor moveWithCells="1">
                  <from>
                    <xdr:col>4</xdr:col>
                    <xdr:colOff>0</xdr:colOff>
                    <xdr:row>116</xdr:row>
                    <xdr:rowOff>0</xdr:rowOff>
                  </from>
                  <to>
                    <xdr:col>9</xdr:col>
                    <xdr:colOff>19050</xdr:colOff>
                    <xdr:row>116</xdr:row>
                    <xdr:rowOff>304800</xdr:rowOff>
                  </to>
                </anchor>
              </controlPr>
            </control>
          </mc:Choice>
        </mc:AlternateContent>
        <mc:AlternateContent xmlns:mc="http://schemas.openxmlformats.org/markup-compatibility/2006">
          <mc:Choice Requires="x14">
            <control shapeId="3136" r:id="rId67" name="Group Box 64">
              <controlPr defaultSize="0" autoFill="0" autoPict="0">
                <anchor moveWithCells="1">
                  <from>
                    <xdr:col>4</xdr:col>
                    <xdr:colOff>19050</xdr:colOff>
                    <xdr:row>116</xdr:row>
                    <xdr:rowOff>0</xdr:rowOff>
                  </from>
                  <to>
                    <xdr:col>9</xdr:col>
                    <xdr:colOff>38100</xdr:colOff>
                    <xdr:row>116</xdr:row>
                    <xdr:rowOff>295275</xdr:rowOff>
                  </to>
                </anchor>
              </controlPr>
            </control>
          </mc:Choice>
        </mc:AlternateContent>
        <mc:AlternateContent xmlns:mc="http://schemas.openxmlformats.org/markup-compatibility/2006">
          <mc:Choice Requires="x14">
            <control shapeId="3137" r:id="rId68" name="Group Box 65">
              <controlPr defaultSize="0" autoFill="0" autoPict="0">
                <anchor moveWithCells="1">
                  <from>
                    <xdr:col>4</xdr:col>
                    <xdr:colOff>0</xdr:colOff>
                    <xdr:row>116</xdr:row>
                    <xdr:rowOff>0</xdr:rowOff>
                  </from>
                  <to>
                    <xdr:col>9</xdr:col>
                    <xdr:colOff>19050</xdr:colOff>
                    <xdr:row>116</xdr:row>
                    <xdr:rowOff>285750</xdr:rowOff>
                  </to>
                </anchor>
              </controlPr>
            </control>
          </mc:Choice>
        </mc:AlternateContent>
        <mc:AlternateContent xmlns:mc="http://schemas.openxmlformats.org/markup-compatibility/2006">
          <mc:Choice Requires="x14">
            <control shapeId="3138" r:id="rId69" name="Group Box 66">
              <controlPr defaultSize="0" autoFill="0" autoPict="0">
                <anchor moveWithCells="1">
                  <from>
                    <xdr:col>11</xdr:col>
                    <xdr:colOff>0</xdr:colOff>
                    <xdr:row>117</xdr:row>
                    <xdr:rowOff>0</xdr:rowOff>
                  </from>
                  <to>
                    <xdr:col>19</xdr:col>
                    <xdr:colOff>95250</xdr:colOff>
                    <xdr:row>118</xdr:row>
                    <xdr:rowOff>285750</xdr:rowOff>
                  </to>
                </anchor>
              </controlPr>
            </control>
          </mc:Choice>
        </mc:AlternateContent>
        <mc:AlternateContent xmlns:mc="http://schemas.openxmlformats.org/markup-compatibility/2006">
          <mc:Choice Requires="x14">
            <control shapeId="3139" r:id="rId70" name="Option Button 67">
              <controlPr defaultSize="0" autoFill="0" autoLine="0" autoPict="0">
                <anchor moveWithCells="1">
                  <from>
                    <xdr:col>17</xdr:col>
                    <xdr:colOff>123825</xdr:colOff>
                    <xdr:row>119</xdr:row>
                    <xdr:rowOff>161925</xdr:rowOff>
                  </from>
                  <to>
                    <xdr:col>17</xdr:col>
                    <xdr:colOff>419100</xdr:colOff>
                    <xdr:row>119</xdr:row>
                    <xdr:rowOff>400050</xdr:rowOff>
                  </to>
                </anchor>
              </controlPr>
            </control>
          </mc:Choice>
        </mc:AlternateContent>
        <mc:AlternateContent xmlns:mc="http://schemas.openxmlformats.org/markup-compatibility/2006">
          <mc:Choice Requires="x14">
            <control shapeId="3140" r:id="rId71" name="Option Button 68">
              <controlPr defaultSize="0" autoFill="0" autoLine="0" autoPict="0">
                <anchor moveWithCells="1">
                  <from>
                    <xdr:col>19</xdr:col>
                    <xdr:colOff>28575</xdr:colOff>
                    <xdr:row>119</xdr:row>
                    <xdr:rowOff>161925</xdr:rowOff>
                  </from>
                  <to>
                    <xdr:col>19</xdr:col>
                    <xdr:colOff>361950</xdr:colOff>
                    <xdr:row>119</xdr:row>
                    <xdr:rowOff>400050</xdr:rowOff>
                  </to>
                </anchor>
              </controlPr>
            </control>
          </mc:Choice>
        </mc:AlternateContent>
        <mc:AlternateContent xmlns:mc="http://schemas.openxmlformats.org/markup-compatibility/2006">
          <mc:Choice Requires="x14">
            <control shapeId="3141" r:id="rId72" name="Group Box 69">
              <controlPr defaultSize="0" autoFill="0" autoPict="0">
                <anchor moveWithCells="1">
                  <from>
                    <xdr:col>17</xdr:col>
                    <xdr:colOff>0</xdr:colOff>
                    <xdr:row>118</xdr:row>
                    <xdr:rowOff>304800</xdr:rowOff>
                  </from>
                  <to>
                    <xdr:col>20</xdr:col>
                    <xdr:colOff>514350</xdr:colOff>
                    <xdr:row>120</xdr:row>
                    <xdr:rowOff>0</xdr:rowOff>
                  </to>
                </anchor>
              </controlPr>
            </control>
          </mc:Choice>
        </mc:AlternateContent>
        <mc:AlternateContent xmlns:mc="http://schemas.openxmlformats.org/markup-compatibility/2006">
          <mc:Choice Requires="x14">
            <control shapeId="3142" r:id="rId73" name="Group Box 70">
              <controlPr defaultSize="0" autoFill="0" autoPict="0">
                <anchor moveWithCells="1">
                  <from>
                    <xdr:col>13</xdr:col>
                    <xdr:colOff>9525</xdr:colOff>
                    <xdr:row>151</xdr:row>
                    <xdr:rowOff>304800</xdr:rowOff>
                  </from>
                  <to>
                    <xdr:col>17</xdr:col>
                    <xdr:colOff>9525</xdr:colOff>
                    <xdr:row>152</xdr:row>
                    <xdr:rowOff>304800</xdr:rowOff>
                  </to>
                </anchor>
              </controlPr>
            </control>
          </mc:Choice>
        </mc:AlternateContent>
        <mc:AlternateContent xmlns:mc="http://schemas.openxmlformats.org/markup-compatibility/2006">
          <mc:Choice Requires="x14">
            <control shapeId="3143" r:id="rId74" name="Group Box 71">
              <controlPr defaultSize="0" autoFill="0" autoPict="0">
                <anchor moveWithCells="1">
                  <from>
                    <xdr:col>13</xdr:col>
                    <xdr:colOff>0</xdr:colOff>
                    <xdr:row>153</xdr:row>
                    <xdr:rowOff>9525</xdr:rowOff>
                  </from>
                  <to>
                    <xdr:col>17</xdr:col>
                    <xdr:colOff>9525</xdr:colOff>
                    <xdr:row>154</xdr:row>
                    <xdr:rowOff>9525</xdr:rowOff>
                  </to>
                </anchor>
              </controlPr>
            </control>
          </mc:Choice>
        </mc:AlternateContent>
        <mc:AlternateContent xmlns:mc="http://schemas.openxmlformats.org/markup-compatibility/2006">
          <mc:Choice Requires="x14">
            <control shapeId="3144" r:id="rId75" name="Option Button 72">
              <controlPr defaultSize="0" autoFill="0" autoLine="0" autoPict="0">
                <anchor moveWithCells="1">
                  <from>
                    <xdr:col>10</xdr:col>
                    <xdr:colOff>276225</xdr:colOff>
                    <xdr:row>197</xdr:row>
                    <xdr:rowOff>28575</xdr:rowOff>
                  </from>
                  <to>
                    <xdr:col>11</xdr:col>
                    <xdr:colOff>76200</xdr:colOff>
                    <xdr:row>197</xdr:row>
                    <xdr:rowOff>266700</xdr:rowOff>
                  </to>
                </anchor>
              </controlPr>
            </control>
          </mc:Choice>
        </mc:AlternateContent>
        <mc:AlternateContent xmlns:mc="http://schemas.openxmlformats.org/markup-compatibility/2006">
          <mc:Choice Requires="x14">
            <control shapeId="3145" r:id="rId76" name="Option Button 73">
              <controlPr defaultSize="0" autoFill="0" autoLine="0" autoPict="0">
                <anchor moveWithCells="1">
                  <from>
                    <xdr:col>13</xdr:col>
                    <xdr:colOff>57150</xdr:colOff>
                    <xdr:row>197</xdr:row>
                    <xdr:rowOff>28575</xdr:rowOff>
                  </from>
                  <to>
                    <xdr:col>13</xdr:col>
                    <xdr:colOff>361950</xdr:colOff>
                    <xdr:row>197</xdr:row>
                    <xdr:rowOff>266700</xdr:rowOff>
                  </to>
                </anchor>
              </controlPr>
            </control>
          </mc:Choice>
        </mc:AlternateContent>
        <mc:AlternateContent xmlns:mc="http://schemas.openxmlformats.org/markup-compatibility/2006">
          <mc:Choice Requires="x14">
            <control shapeId="3146" r:id="rId77" name="Group Box 74">
              <controlPr defaultSize="0" autoFill="0" autoPict="0">
                <anchor moveWithCells="1">
                  <from>
                    <xdr:col>10</xdr:col>
                    <xdr:colOff>19050</xdr:colOff>
                    <xdr:row>196</xdr:row>
                    <xdr:rowOff>304800</xdr:rowOff>
                  </from>
                  <to>
                    <xdr:col>16</xdr:col>
                    <xdr:colOff>9525</xdr:colOff>
                    <xdr:row>197</xdr:row>
                    <xdr:rowOff>304800</xdr:rowOff>
                  </to>
                </anchor>
              </controlPr>
            </control>
          </mc:Choice>
        </mc:AlternateContent>
        <mc:AlternateContent xmlns:mc="http://schemas.openxmlformats.org/markup-compatibility/2006">
          <mc:Choice Requires="x14">
            <control shapeId="3149" r:id="rId78" name="Group Box 77">
              <controlPr defaultSize="0" autoFill="0" autoPict="0">
                <anchor moveWithCells="1">
                  <from>
                    <xdr:col>10</xdr:col>
                    <xdr:colOff>19050</xdr:colOff>
                    <xdr:row>198</xdr:row>
                    <xdr:rowOff>0</xdr:rowOff>
                  </from>
                  <to>
                    <xdr:col>16</xdr:col>
                    <xdr:colOff>9525</xdr:colOff>
                    <xdr:row>199</xdr:row>
                    <xdr:rowOff>123825</xdr:rowOff>
                  </to>
                </anchor>
              </controlPr>
            </control>
          </mc:Choice>
        </mc:AlternateContent>
        <mc:AlternateContent xmlns:mc="http://schemas.openxmlformats.org/markup-compatibility/2006">
          <mc:Choice Requires="x14">
            <control shapeId="3150" r:id="rId79" name="Check Box 78">
              <controlPr defaultSize="0" autoFill="0" autoLine="0" autoPict="0">
                <anchor moveWithCells="1">
                  <from>
                    <xdr:col>13</xdr:col>
                    <xdr:colOff>9525</xdr:colOff>
                    <xdr:row>32</xdr:row>
                    <xdr:rowOff>295275</xdr:rowOff>
                  </from>
                  <to>
                    <xdr:col>14</xdr:col>
                    <xdr:colOff>0</xdr:colOff>
                    <xdr:row>34</xdr:row>
                    <xdr:rowOff>95250</xdr:rowOff>
                  </to>
                </anchor>
              </controlPr>
            </control>
          </mc:Choice>
        </mc:AlternateContent>
        <mc:AlternateContent xmlns:mc="http://schemas.openxmlformats.org/markup-compatibility/2006">
          <mc:Choice Requires="x14">
            <control shapeId="3151" r:id="rId80" name="Check Box 79">
              <controlPr defaultSize="0" autoFill="0" autoLine="0" autoPict="0">
                <anchor moveWithCells="1">
                  <from>
                    <xdr:col>13</xdr:col>
                    <xdr:colOff>9525</xdr:colOff>
                    <xdr:row>33</xdr:row>
                    <xdr:rowOff>161925</xdr:rowOff>
                  </from>
                  <to>
                    <xdr:col>13</xdr:col>
                    <xdr:colOff>361950</xdr:colOff>
                    <xdr:row>35</xdr:row>
                    <xdr:rowOff>104775</xdr:rowOff>
                  </to>
                </anchor>
              </controlPr>
            </control>
          </mc:Choice>
        </mc:AlternateContent>
        <mc:AlternateContent xmlns:mc="http://schemas.openxmlformats.org/markup-compatibility/2006">
          <mc:Choice Requires="x14">
            <control shapeId="3152" r:id="rId81" name="Check Box 80">
              <controlPr defaultSize="0" autoFill="0" autoLine="0" autoPict="0">
                <anchor moveWithCells="1">
                  <from>
                    <xdr:col>13</xdr:col>
                    <xdr:colOff>0</xdr:colOff>
                    <xdr:row>34</xdr:row>
                    <xdr:rowOff>171450</xdr:rowOff>
                  </from>
                  <to>
                    <xdr:col>13</xdr:col>
                    <xdr:colOff>352425</xdr:colOff>
                    <xdr:row>36</xdr:row>
                    <xdr:rowOff>104775</xdr:rowOff>
                  </to>
                </anchor>
              </controlPr>
            </control>
          </mc:Choice>
        </mc:AlternateContent>
        <mc:AlternateContent xmlns:mc="http://schemas.openxmlformats.org/markup-compatibility/2006">
          <mc:Choice Requires="x14">
            <control shapeId="3153" r:id="rId82" name="Check Box 81">
              <controlPr defaultSize="0" autoFill="0" autoLine="0" autoPict="0">
                <anchor moveWithCells="1">
                  <from>
                    <xdr:col>13</xdr:col>
                    <xdr:colOff>0</xdr:colOff>
                    <xdr:row>35</xdr:row>
                    <xdr:rowOff>152400</xdr:rowOff>
                  </from>
                  <to>
                    <xdr:col>13</xdr:col>
                    <xdr:colOff>352425</xdr:colOff>
                    <xdr:row>37</xdr:row>
                    <xdr:rowOff>85725</xdr:rowOff>
                  </to>
                </anchor>
              </controlPr>
            </control>
          </mc:Choice>
        </mc:AlternateContent>
        <mc:AlternateContent xmlns:mc="http://schemas.openxmlformats.org/markup-compatibility/2006">
          <mc:Choice Requires="x14">
            <control shapeId="3154" r:id="rId83" name="Check Box 82">
              <controlPr defaultSize="0" autoFill="0" autoLine="0" autoPict="0">
                <anchor moveWithCells="1">
                  <from>
                    <xdr:col>10</xdr:col>
                    <xdr:colOff>285750</xdr:colOff>
                    <xdr:row>110</xdr:row>
                    <xdr:rowOff>47625</xdr:rowOff>
                  </from>
                  <to>
                    <xdr:col>11</xdr:col>
                    <xdr:colOff>66675</xdr:colOff>
                    <xdr:row>110</xdr:row>
                    <xdr:rowOff>285750</xdr:rowOff>
                  </to>
                </anchor>
              </controlPr>
            </control>
          </mc:Choice>
        </mc:AlternateContent>
        <mc:AlternateContent xmlns:mc="http://schemas.openxmlformats.org/markup-compatibility/2006">
          <mc:Choice Requires="x14">
            <control shapeId="3155" r:id="rId84" name="Check Box 83">
              <controlPr defaultSize="0" autoFill="0" autoLine="0" autoPict="0">
                <anchor moveWithCells="1">
                  <from>
                    <xdr:col>14</xdr:col>
                    <xdr:colOff>419100</xdr:colOff>
                    <xdr:row>110</xdr:row>
                    <xdr:rowOff>47625</xdr:rowOff>
                  </from>
                  <to>
                    <xdr:col>15</xdr:col>
                    <xdr:colOff>266700</xdr:colOff>
                    <xdr:row>110</xdr:row>
                    <xdr:rowOff>285750</xdr:rowOff>
                  </to>
                </anchor>
              </controlPr>
            </control>
          </mc:Choice>
        </mc:AlternateContent>
        <mc:AlternateContent xmlns:mc="http://schemas.openxmlformats.org/markup-compatibility/2006">
          <mc:Choice Requires="x14">
            <control shapeId="3156" r:id="rId85" name="Group Box 84">
              <controlPr defaultSize="0" autoFill="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3157" r:id="rId86" name="Group Box 85">
              <controlPr defaultSize="0" autoFill="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3158" r:id="rId87" name="Group Box 86">
              <controlPr defaultSize="0" autoFill="0" autoPict="0">
                <anchor moveWithCells="1">
                  <from>
                    <xdr:col>11</xdr:col>
                    <xdr:colOff>0</xdr:colOff>
                    <xdr:row>117</xdr:row>
                    <xdr:rowOff>0</xdr:rowOff>
                  </from>
                  <to>
                    <xdr:col>19</xdr:col>
                    <xdr:colOff>66675</xdr:colOff>
                    <xdr:row>118</xdr:row>
                    <xdr:rowOff>285750</xdr:rowOff>
                  </to>
                </anchor>
              </controlPr>
            </control>
          </mc:Choice>
        </mc:AlternateContent>
        <mc:AlternateContent xmlns:mc="http://schemas.openxmlformats.org/markup-compatibility/2006">
          <mc:Choice Requires="x14">
            <control shapeId="3159" r:id="rId88" name="Group Box 87">
              <controlPr defaultSize="0" autoFill="0" autoPict="0">
                <anchor moveWithCells="1">
                  <from>
                    <xdr:col>4</xdr:col>
                    <xdr:colOff>19050</xdr:colOff>
                    <xdr:row>116</xdr:row>
                    <xdr:rowOff>0</xdr:rowOff>
                  </from>
                  <to>
                    <xdr:col>9</xdr:col>
                    <xdr:colOff>38100</xdr:colOff>
                    <xdr:row>116</xdr:row>
                    <xdr:rowOff>295275</xdr:rowOff>
                  </to>
                </anchor>
              </controlPr>
            </control>
          </mc:Choice>
        </mc:AlternateContent>
        <mc:AlternateContent xmlns:mc="http://schemas.openxmlformats.org/markup-compatibility/2006">
          <mc:Choice Requires="x14">
            <control shapeId="3160" r:id="rId89" name="Group Box 88">
              <controlPr defaultSize="0" autoFill="0" autoPict="0">
                <anchor moveWithCells="1">
                  <from>
                    <xdr:col>13</xdr:col>
                    <xdr:colOff>0</xdr:colOff>
                    <xdr:row>199</xdr:row>
                    <xdr:rowOff>9525</xdr:rowOff>
                  </from>
                  <to>
                    <xdr:col>17</xdr:col>
                    <xdr:colOff>9525</xdr:colOff>
                    <xdr:row>200</xdr:row>
                    <xdr:rowOff>9525</xdr:rowOff>
                  </to>
                </anchor>
              </controlPr>
            </control>
          </mc:Choice>
        </mc:AlternateContent>
        <mc:AlternateContent xmlns:mc="http://schemas.openxmlformats.org/markup-compatibility/2006">
          <mc:Choice Requires="x14">
            <control shapeId="3161" r:id="rId90" name="Group Box 89">
              <controlPr defaultSize="0" autoFill="0" autoPict="0">
                <anchor moveWithCells="1">
                  <from>
                    <xdr:col>13</xdr:col>
                    <xdr:colOff>0</xdr:colOff>
                    <xdr:row>165</xdr:row>
                    <xdr:rowOff>0</xdr:rowOff>
                  </from>
                  <to>
                    <xdr:col>17</xdr:col>
                    <xdr:colOff>9525</xdr:colOff>
                    <xdr:row>165</xdr:row>
                    <xdr:rowOff>314325</xdr:rowOff>
                  </to>
                </anchor>
              </controlPr>
            </control>
          </mc:Choice>
        </mc:AlternateContent>
        <mc:AlternateContent xmlns:mc="http://schemas.openxmlformats.org/markup-compatibility/2006">
          <mc:Choice Requires="x14">
            <control shapeId="3162" r:id="rId91" name="Group Box 90">
              <controlPr defaultSize="0" autoFill="0" autoPict="0">
                <anchor moveWithCells="1">
                  <from>
                    <xdr:col>13</xdr:col>
                    <xdr:colOff>0</xdr:colOff>
                    <xdr:row>171</xdr:row>
                    <xdr:rowOff>9525</xdr:rowOff>
                  </from>
                  <to>
                    <xdr:col>17</xdr:col>
                    <xdr:colOff>9525</xdr:colOff>
                    <xdr:row>172</xdr:row>
                    <xdr:rowOff>9525</xdr:rowOff>
                  </to>
                </anchor>
              </controlPr>
            </control>
          </mc:Choice>
        </mc:AlternateContent>
        <mc:AlternateContent xmlns:mc="http://schemas.openxmlformats.org/markup-compatibility/2006">
          <mc:Choice Requires="x14">
            <control shapeId="3163" r:id="rId92" name="Group Box 91">
              <controlPr defaultSize="0" autoFill="0" autoPict="0">
                <anchor moveWithCells="1">
                  <from>
                    <xdr:col>13</xdr:col>
                    <xdr:colOff>0</xdr:colOff>
                    <xdr:row>176</xdr:row>
                    <xdr:rowOff>9525</xdr:rowOff>
                  </from>
                  <to>
                    <xdr:col>17</xdr:col>
                    <xdr:colOff>9525</xdr:colOff>
                    <xdr:row>177</xdr:row>
                    <xdr:rowOff>9525</xdr:rowOff>
                  </to>
                </anchor>
              </controlPr>
            </control>
          </mc:Choice>
        </mc:AlternateContent>
        <mc:AlternateContent xmlns:mc="http://schemas.openxmlformats.org/markup-compatibility/2006">
          <mc:Choice Requires="x14">
            <control shapeId="3164" r:id="rId93" name="Group Box 92">
              <controlPr defaultSize="0" autoFill="0" autoPict="0">
                <anchor moveWithCells="1">
                  <from>
                    <xdr:col>10</xdr:col>
                    <xdr:colOff>19050</xdr:colOff>
                    <xdr:row>220</xdr:row>
                    <xdr:rowOff>304800</xdr:rowOff>
                  </from>
                  <to>
                    <xdr:col>16</xdr:col>
                    <xdr:colOff>9525</xdr:colOff>
                    <xdr:row>221</xdr:row>
                    <xdr:rowOff>295275</xdr:rowOff>
                  </to>
                </anchor>
              </controlPr>
            </control>
          </mc:Choice>
        </mc:AlternateContent>
        <mc:AlternateContent xmlns:mc="http://schemas.openxmlformats.org/markup-compatibility/2006">
          <mc:Choice Requires="x14">
            <control shapeId="3165" r:id="rId94" name="Group Box 93">
              <controlPr defaultSize="0" autoFill="0" autoPict="0">
                <anchor moveWithCells="1">
                  <from>
                    <xdr:col>13</xdr:col>
                    <xdr:colOff>0</xdr:colOff>
                    <xdr:row>177</xdr:row>
                    <xdr:rowOff>0</xdr:rowOff>
                  </from>
                  <to>
                    <xdr:col>17</xdr:col>
                    <xdr:colOff>9525</xdr:colOff>
                    <xdr:row>177</xdr:row>
                    <xdr:rowOff>314325</xdr:rowOff>
                  </to>
                </anchor>
              </controlPr>
            </control>
          </mc:Choice>
        </mc:AlternateContent>
        <mc:AlternateContent xmlns:mc="http://schemas.openxmlformats.org/markup-compatibility/2006">
          <mc:Choice Requires="x14">
            <control shapeId="3166" r:id="rId95" name="Group Box 94">
              <controlPr defaultSize="0" autoFill="0" autoPict="0">
                <anchor moveWithCells="1">
                  <from>
                    <xdr:col>13</xdr:col>
                    <xdr:colOff>9525</xdr:colOff>
                    <xdr:row>215</xdr:row>
                    <xdr:rowOff>304800</xdr:rowOff>
                  </from>
                  <to>
                    <xdr:col>17</xdr:col>
                    <xdr:colOff>9525</xdr:colOff>
                    <xdr:row>216</xdr:row>
                    <xdr:rowOff>304800</xdr:rowOff>
                  </to>
                </anchor>
              </controlPr>
            </control>
          </mc:Choice>
        </mc:AlternateContent>
        <mc:AlternateContent xmlns:mc="http://schemas.openxmlformats.org/markup-compatibility/2006">
          <mc:Choice Requires="x14">
            <control shapeId="3167" r:id="rId96" name="Group Box 95">
              <controlPr defaultSize="0" autoFill="0" autoPict="0">
                <anchor moveWithCells="1">
                  <from>
                    <xdr:col>13</xdr:col>
                    <xdr:colOff>0</xdr:colOff>
                    <xdr:row>217</xdr:row>
                    <xdr:rowOff>9525</xdr:rowOff>
                  </from>
                  <to>
                    <xdr:col>17</xdr:col>
                    <xdr:colOff>9525</xdr:colOff>
                    <xdr:row>218</xdr:row>
                    <xdr:rowOff>9525</xdr:rowOff>
                  </to>
                </anchor>
              </controlPr>
            </control>
          </mc:Choice>
        </mc:AlternateContent>
        <mc:AlternateContent xmlns:mc="http://schemas.openxmlformats.org/markup-compatibility/2006">
          <mc:Choice Requires="x14">
            <control shapeId="3168" r:id="rId97" name="Group Box 96">
              <controlPr defaultSize="0" autoFill="0" autoPict="0">
                <anchor moveWithCells="1">
                  <from>
                    <xdr:col>13</xdr:col>
                    <xdr:colOff>9525</xdr:colOff>
                    <xdr:row>213</xdr:row>
                    <xdr:rowOff>304800</xdr:rowOff>
                  </from>
                  <to>
                    <xdr:col>17</xdr:col>
                    <xdr:colOff>9525</xdr:colOff>
                    <xdr:row>214</xdr:row>
                    <xdr:rowOff>304800</xdr:rowOff>
                  </to>
                </anchor>
              </controlPr>
            </control>
          </mc:Choice>
        </mc:AlternateContent>
        <mc:AlternateContent xmlns:mc="http://schemas.openxmlformats.org/markup-compatibility/2006">
          <mc:Choice Requires="x14">
            <control shapeId="3169" r:id="rId98" name="Group Box 97">
              <controlPr defaultSize="0" autoFill="0" autoPict="0">
                <anchor moveWithCells="1">
                  <from>
                    <xdr:col>13</xdr:col>
                    <xdr:colOff>0</xdr:colOff>
                    <xdr:row>215</xdr:row>
                    <xdr:rowOff>0</xdr:rowOff>
                  </from>
                  <to>
                    <xdr:col>17</xdr:col>
                    <xdr:colOff>9525</xdr:colOff>
                    <xdr:row>216</xdr:row>
                    <xdr:rowOff>0</xdr:rowOff>
                  </to>
                </anchor>
              </controlPr>
            </control>
          </mc:Choice>
        </mc:AlternateContent>
        <mc:AlternateContent xmlns:mc="http://schemas.openxmlformats.org/markup-compatibility/2006">
          <mc:Choice Requires="x14">
            <control shapeId="3170" r:id="rId99" name="Check Box 98">
              <controlPr defaultSize="0" autoFill="0" autoLine="0" autoPict="0">
                <anchor moveWithCells="1">
                  <from>
                    <xdr:col>14</xdr:col>
                    <xdr:colOff>95250</xdr:colOff>
                    <xdr:row>204</xdr:row>
                    <xdr:rowOff>257175</xdr:rowOff>
                  </from>
                  <to>
                    <xdr:col>15</xdr:col>
                    <xdr:colOff>28575</xdr:colOff>
                    <xdr:row>206</xdr:row>
                    <xdr:rowOff>47625</xdr:rowOff>
                  </to>
                </anchor>
              </controlPr>
            </control>
          </mc:Choice>
        </mc:AlternateContent>
        <mc:AlternateContent xmlns:mc="http://schemas.openxmlformats.org/markup-compatibility/2006">
          <mc:Choice Requires="x14">
            <control shapeId="3171" r:id="rId100" name="Check Box 99">
              <controlPr defaultSize="0" autoFill="0" autoLine="0" autoPict="0">
                <anchor moveWithCells="1">
                  <from>
                    <xdr:col>14</xdr:col>
                    <xdr:colOff>95250</xdr:colOff>
                    <xdr:row>205</xdr:row>
                    <xdr:rowOff>257175</xdr:rowOff>
                  </from>
                  <to>
                    <xdr:col>15</xdr:col>
                    <xdr:colOff>28575</xdr:colOff>
                    <xdr:row>207</xdr:row>
                    <xdr:rowOff>47625</xdr:rowOff>
                  </to>
                </anchor>
              </controlPr>
            </control>
          </mc:Choice>
        </mc:AlternateContent>
        <mc:AlternateContent xmlns:mc="http://schemas.openxmlformats.org/markup-compatibility/2006">
          <mc:Choice Requires="x14">
            <control shapeId="3172" r:id="rId101" name="Check Box 100">
              <controlPr defaultSize="0" autoFill="0" autoLine="0" autoPict="0">
                <anchor moveWithCells="1">
                  <from>
                    <xdr:col>14</xdr:col>
                    <xdr:colOff>95250</xdr:colOff>
                    <xdr:row>206</xdr:row>
                    <xdr:rowOff>247650</xdr:rowOff>
                  </from>
                  <to>
                    <xdr:col>15</xdr:col>
                    <xdr:colOff>28575</xdr:colOff>
                    <xdr:row>208</xdr:row>
                    <xdr:rowOff>38100</xdr:rowOff>
                  </to>
                </anchor>
              </controlPr>
            </control>
          </mc:Choice>
        </mc:AlternateContent>
        <mc:AlternateContent xmlns:mc="http://schemas.openxmlformats.org/markup-compatibility/2006">
          <mc:Choice Requires="x14">
            <control shapeId="3173" r:id="rId102" name="Check Box 101">
              <controlPr defaultSize="0" autoFill="0" autoLine="0" autoPict="0">
                <anchor moveWithCells="1">
                  <from>
                    <xdr:col>14</xdr:col>
                    <xdr:colOff>95250</xdr:colOff>
                    <xdr:row>207</xdr:row>
                    <xdr:rowOff>247650</xdr:rowOff>
                  </from>
                  <to>
                    <xdr:col>15</xdr:col>
                    <xdr:colOff>28575</xdr:colOff>
                    <xdr:row>209</xdr:row>
                    <xdr:rowOff>38100</xdr:rowOff>
                  </to>
                </anchor>
              </controlPr>
            </control>
          </mc:Choice>
        </mc:AlternateContent>
        <mc:AlternateContent xmlns:mc="http://schemas.openxmlformats.org/markup-compatibility/2006">
          <mc:Choice Requires="x14">
            <control shapeId="3174" r:id="rId103" name="Check Box 102">
              <controlPr defaultSize="0" autoFill="0" autoLine="0" autoPict="0">
                <anchor moveWithCells="1">
                  <from>
                    <xdr:col>14</xdr:col>
                    <xdr:colOff>95250</xdr:colOff>
                    <xdr:row>203</xdr:row>
                    <xdr:rowOff>257175</xdr:rowOff>
                  </from>
                  <to>
                    <xdr:col>15</xdr:col>
                    <xdr:colOff>28575</xdr:colOff>
                    <xdr:row>205</xdr:row>
                    <xdr:rowOff>38100</xdr:rowOff>
                  </to>
                </anchor>
              </controlPr>
            </control>
          </mc:Choice>
        </mc:AlternateContent>
        <mc:AlternateContent xmlns:mc="http://schemas.openxmlformats.org/markup-compatibility/2006">
          <mc:Choice Requires="x14">
            <control shapeId="3175" r:id="rId104" name="Group Box 103">
              <controlPr defaultSize="0" autoFill="0" autoPict="0">
                <anchor moveWithCells="1">
                  <from>
                    <xdr:col>4</xdr:col>
                    <xdr:colOff>19050</xdr:colOff>
                    <xdr:row>202</xdr:row>
                    <xdr:rowOff>0</xdr:rowOff>
                  </from>
                  <to>
                    <xdr:col>14</xdr:col>
                    <xdr:colOff>28575</xdr:colOff>
                    <xdr:row>203</xdr:row>
                    <xdr:rowOff>19050</xdr:rowOff>
                  </to>
                </anchor>
              </controlPr>
            </control>
          </mc:Choice>
        </mc:AlternateContent>
        <mc:AlternateContent xmlns:mc="http://schemas.openxmlformats.org/markup-compatibility/2006">
          <mc:Choice Requires="x14">
            <control shapeId="3176" r:id="rId105" name="Check Box 104">
              <controlPr defaultSize="0" autoFill="0" autoLine="0" autoPict="0">
                <anchor moveWithCells="1">
                  <from>
                    <xdr:col>10</xdr:col>
                    <xdr:colOff>285750</xdr:colOff>
                    <xdr:row>211</xdr:row>
                    <xdr:rowOff>47625</xdr:rowOff>
                  </from>
                  <to>
                    <xdr:col>11</xdr:col>
                    <xdr:colOff>66675</xdr:colOff>
                    <xdr:row>211</xdr:row>
                    <xdr:rowOff>285750</xdr:rowOff>
                  </to>
                </anchor>
              </controlPr>
            </control>
          </mc:Choice>
        </mc:AlternateContent>
        <mc:AlternateContent xmlns:mc="http://schemas.openxmlformats.org/markup-compatibility/2006">
          <mc:Choice Requires="x14">
            <control shapeId="3177" r:id="rId106" name="Check Box 105">
              <controlPr defaultSize="0" autoFill="0" autoLine="0" autoPict="0">
                <anchor moveWithCells="1">
                  <from>
                    <xdr:col>14</xdr:col>
                    <xdr:colOff>419100</xdr:colOff>
                    <xdr:row>211</xdr:row>
                    <xdr:rowOff>47625</xdr:rowOff>
                  </from>
                  <to>
                    <xdr:col>15</xdr:col>
                    <xdr:colOff>266700</xdr:colOff>
                    <xdr:row>211</xdr:row>
                    <xdr:rowOff>285750</xdr:rowOff>
                  </to>
                </anchor>
              </controlPr>
            </control>
          </mc:Choice>
        </mc:AlternateContent>
        <mc:AlternateContent xmlns:mc="http://schemas.openxmlformats.org/markup-compatibility/2006">
          <mc:Choice Requires="x14">
            <control shapeId="3178" r:id="rId107" name="Option Button 106">
              <controlPr defaultSize="0" autoFill="0" autoLine="0" autoPict="0">
                <anchor moveWithCells="1">
                  <from>
                    <xdr:col>11</xdr:col>
                    <xdr:colOff>200025</xdr:colOff>
                    <xdr:row>78</xdr:row>
                    <xdr:rowOff>38100</xdr:rowOff>
                  </from>
                  <to>
                    <xdr:col>12</xdr:col>
                    <xdr:colOff>19050</xdr:colOff>
                    <xdr:row>78</xdr:row>
                    <xdr:rowOff>257175</xdr:rowOff>
                  </to>
                </anchor>
              </controlPr>
            </control>
          </mc:Choice>
        </mc:AlternateContent>
        <mc:AlternateContent xmlns:mc="http://schemas.openxmlformats.org/markup-compatibility/2006">
          <mc:Choice Requires="x14">
            <control shapeId="3179" r:id="rId108" name="Option Button 107">
              <controlPr defaultSize="0" autoFill="0" autoLine="0" autoPict="0">
                <anchor moveWithCells="1">
                  <from>
                    <xdr:col>16</xdr:col>
                    <xdr:colOff>219075</xdr:colOff>
                    <xdr:row>78</xdr:row>
                    <xdr:rowOff>19050</xdr:rowOff>
                  </from>
                  <to>
                    <xdr:col>17</xdr:col>
                    <xdr:colOff>47625</xdr:colOff>
                    <xdr:row>78</xdr:row>
                    <xdr:rowOff>257175</xdr:rowOff>
                  </to>
                </anchor>
              </controlPr>
            </control>
          </mc:Choice>
        </mc:AlternateContent>
        <mc:AlternateContent xmlns:mc="http://schemas.openxmlformats.org/markup-compatibility/2006">
          <mc:Choice Requires="x14">
            <control shapeId="3180" r:id="rId109" name="Option Button 108">
              <controlPr defaultSize="0" autoFill="0" autoLine="0" autoPict="0">
                <anchor moveWithCells="1">
                  <from>
                    <xdr:col>9</xdr:col>
                    <xdr:colOff>219075</xdr:colOff>
                    <xdr:row>81</xdr:row>
                    <xdr:rowOff>95250</xdr:rowOff>
                  </from>
                  <to>
                    <xdr:col>10</xdr:col>
                    <xdr:colOff>95250</xdr:colOff>
                    <xdr:row>81</xdr:row>
                    <xdr:rowOff>342900</xdr:rowOff>
                  </to>
                </anchor>
              </controlPr>
            </control>
          </mc:Choice>
        </mc:AlternateContent>
        <mc:AlternateContent xmlns:mc="http://schemas.openxmlformats.org/markup-compatibility/2006">
          <mc:Choice Requires="x14">
            <control shapeId="3181" r:id="rId110" name="Option Button 109">
              <controlPr defaultSize="0" autoFill="0" autoLine="0" autoPict="0">
                <anchor moveWithCells="1">
                  <from>
                    <xdr:col>11</xdr:col>
                    <xdr:colOff>219075</xdr:colOff>
                    <xdr:row>81</xdr:row>
                    <xdr:rowOff>104775</xdr:rowOff>
                  </from>
                  <to>
                    <xdr:col>12</xdr:col>
                    <xdr:colOff>95250</xdr:colOff>
                    <xdr:row>81</xdr:row>
                    <xdr:rowOff>352425</xdr:rowOff>
                  </to>
                </anchor>
              </controlPr>
            </control>
          </mc:Choice>
        </mc:AlternateContent>
        <mc:AlternateContent xmlns:mc="http://schemas.openxmlformats.org/markup-compatibility/2006">
          <mc:Choice Requires="x14">
            <control shapeId="3182" r:id="rId111" name="Option Button 110">
              <controlPr defaultSize="0" autoFill="0" autoLine="0" autoPict="0">
                <anchor moveWithCells="1">
                  <from>
                    <xdr:col>13</xdr:col>
                    <xdr:colOff>285750</xdr:colOff>
                    <xdr:row>81</xdr:row>
                    <xdr:rowOff>85725</xdr:rowOff>
                  </from>
                  <to>
                    <xdr:col>14</xdr:col>
                    <xdr:colOff>171450</xdr:colOff>
                    <xdr:row>81</xdr:row>
                    <xdr:rowOff>333375</xdr:rowOff>
                  </to>
                </anchor>
              </controlPr>
            </control>
          </mc:Choice>
        </mc:AlternateContent>
        <mc:AlternateContent xmlns:mc="http://schemas.openxmlformats.org/markup-compatibility/2006">
          <mc:Choice Requires="x14">
            <control shapeId="3183" r:id="rId112" name="Option Button 111">
              <controlPr defaultSize="0" autoFill="0" autoLine="0" autoPict="0">
                <anchor moveWithCells="1">
                  <from>
                    <xdr:col>19</xdr:col>
                    <xdr:colOff>142875</xdr:colOff>
                    <xdr:row>81</xdr:row>
                    <xdr:rowOff>76200</xdr:rowOff>
                  </from>
                  <to>
                    <xdr:col>20</xdr:col>
                    <xdr:colOff>28575</xdr:colOff>
                    <xdr:row>81</xdr:row>
                    <xdr:rowOff>323850</xdr:rowOff>
                  </to>
                </anchor>
              </controlPr>
            </control>
          </mc:Choice>
        </mc:AlternateContent>
        <mc:AlternateContent xmlns:mc="http://schemas.openxmlformats.org/markup-compatibility/2006">
          <mc:Choice Requires="x14">
            <control shapeId="3184" r:id="rId113" name="Option Button 112">
              <controlPr defaultSize="0" autoFill="0" autoLine="0" autoPict="0">
                <anchor moveWithCells="1">
                  <from>
                    <xdr:col>11</xdr:col>
                    <xdr:colOff>190500</xdr:colOff>
                    <xdr:row>82</xdr:row>
                    <xdr:rowOff>28575</xdr:rowOff>
                  </from>
                  <to>
                    <xdr:col>12</xdr:col>
                    <xdr:colOff>76200</xdr:colOff>
                    <xdr:row>82</xdr:row>
                    <xdr:rowOff>276225</xdr:rowOff>
                  </to>
                </anchor>
              </controlPr>
            </control>
          </mc:Choice>
        </mc:AlternateContent>
        <mc:AlternateContent xmlns:mc="http://schemas.openxmlformats.org/markup-compatibility/2006">
          <mc:Choice Requires="x14">
            <control shapeId="3185" r:id="rId114" name="Option Button 113">
              <controlPr defaultSize="0" autoFill="0" autoLine="0" autoPict="0">
                <anchor moveWithCells="1">
                  <from>
                    <xdr:col>16</xdr:col>
                    <xdr:colOff>104775</xdr:colOff>
                    <xdr:row>82</xdr:row>
                    <xdr:rowOff>28575</xdr:rowOff>
                  </from>
                  <to>
                    <xdr:col>16</xdr:col>
                    <xdr:colOff>419100</xdr:colOff>
                    <xdr:row>82</xdr:row>
                    <xdr:rowOff>276225</xdr:rowOff>
                  </to>
                </anchor>
              </controlPr>
            </control>
          </mc:Choice>
        </mc:AlternateContent>
        <mc:AlternateContent xmlns:mc="http://schemas.openxmlformats.org/markup-compatibility/2006">
          <mc:Choice Requires="x14">
            <control shapeId="3186" r:id="rId115" name="Option Button 114">
              <controlPr defaultSize="0" autoFill="0" autoLine="0" autoPict="0">
                <anchor moveWithCells="1">
                  <from>
                    <xdr:col>11</xdr:col>
                    <xdr:colOff>190500</xdr:colOff>
                    <xdr:row>83</xdr:row>
                    <xdr:rowOff>28575</xdr:rowOff>
                  </from>
                  <to>
                    <xdr:col>12</xdr:col>
                    <xdr:colOff>76200</xdr:colOff>
                    <xdr:row>83</xdr:row>
                    <xdr:rowOff>276225</xdr:rowOff>
                  </to>
                </anchor>
              </controlPr>
            </control>
          </mc:Choice>
        </mc:AlternateContent>
        <mc:AlternateContent xmlns:mc="http://schemas.openxmlformats.org/markup-compatibility/2006">
          <mc:Choice Requires="x14">
            <control shapeId="3187" r:id="rId116" name="Option Button 115">
              <controlPr defaultSize="0" autoFill="0" autoLine="0" autoPict="0">
                <anchor moveWithCells="1">
                  <from>
                    <xdr:col>16</xdr:col>
                    <xdr:colOff>95250</xdr:colOff>
                    <xdr:row>83</xdr:row>
                    <xdr:rowOff>28575</xdr:rowOff>
                  </from>
                  <to>
                    <xdr:col>16</xdr:col>
                    <xdr:colOff>409575</xdr:colOff>
                    <xdr:row>83</xdr:row>
                    <xdr:rowOff>276225</xdr:rowOff>
                  </to>
                </anchor>
              </controlPr>
            </control>
          </mc:Choice>
        </mc:AlternateContent>
        <mc:AlternateContent xmlns:mc="http://schemas.openxmlformats.org/markup-compatibility/2006">
          <mc:Choice Requires="x14">
            <control shapeId="3188" r:id="rId117" name="Option Button 116">
              <controlPr defaultSize="0" autoFill="0" autoLine="0" autoPict="0">
                <anchor moveWithCells="1">
                  <from>
                    <xdr:col>9</xdr:col>
                    <xdr:colOff>38100</xdr:colOff>
                    <xdr:row>84</xdr:row>
                    <xdr:rowOff>9525</xdr:rowOff>
                  </from>
                  <to>
                    <xdr:col>9</xdr:col>
                    <xdr:colOff>352425</xdr:colOff>
                    <xdr:row>84</xdr:row>
                    <xdr:rowOff>257175</xdr:rowOff>
                  </to>
                </anchor>
              </controlPr>
            </control>
          </mc:Choice>
        </mc:AlternateContent>
        <mc:AlternateContent xmlns:mc="http://schemas.openxmlformats.org/markup-compatibility/2006">
          <mc:Choice Requires="x14">
            <control shapeId="3189" r:id="rId118" name="Option Button 117">
              <controlPr defaultSize="0" autoFill="0" autoLine="0" autoPict="0">
                <anchor moveWithCells="1">
                  <from>
                    <xdr:col>10</xdr:col>
                    <xdr:colOff>428625</xdr:colOff>
                    <xdr:row>84</xdr:row>
                    <xdr:rowOff>28575</xdr:rowOff>
                  </from>
                  <to>
                    <xdr:col>11</xdr:col>
                    <xdr:colOff>238125</xdr:colOff>
                    <xdr:row>84</xdr:row>
                    <xdr:rowOff>276225</xdr:rowOff>
                  </to>
                </anchor>
              </controlPr>
            </control>
          </mc:Choice>
        </mc:AlternateContent>
        <mc:AlternateContent xmlns:mc="http://schemas.openxmlformats.org/markup-compatibility/2006">
          <mc:Choice Requires="x14">
            <control shapeId="3190" r:id="rId119" name="Option Button 118">
              <controlPr defaultSize="0" autoFill="0" autoLine="0" autoPict="0">
                <anchor moveWithCells="1">
                  <from>
                    <xdr:col>12</xdr:col>
                    <xdr:colOff>276225</xdr:colOff>
                    <xdr:row>84</xdr:row>
                    <xdr:rowOff>28575</xdr:rowOff>
                  </from>
                  <to>
                    <xdr:col>13</xdr:col>
                    <xdr:colOff>161925</xdr:colOff>
                    <xdr:row>84</xdr:row>
                    <xdr:rowOff>276225</xdr:rowOff>
                  </to>
                </anchor>
              </controlPr>
            </control>
          </mc:Choice>
        </mc:AlternateContent>
        <mc:AlternateContent xmlns:mc="http://schemas.openxmlformats.org/markup-compatibility/2006">
          <mc:Choice Requires="x14">
            <control shapeId="3191" r:id="rId120" name="Option Button 119">
              <controlPr defaultSize="0" autoFill="0" autoLine="0" autoPict="0">
                <anchor moveWithCells="1">
                  <from>
                    <xdr:col>17</xdr:col>
                    <xdr:colOff>352425</xdr:colOff>
                    <xdr:row>84</xdr:row>
                    <xdr:rowOff>19050</xdr:rowOff>
                  </from>
                  <to>
                    <xdr:col>18</xdr:col>
                    <xdr:colOff>238125</xdr:colOff>
                    <xdr:row>84</xdr:row>
                    <xdr:rowOff>266700</xdr:rowOff>
                  </to>
                </anchor>
              </controlPr>
            </control>
          </mc:Choice>
        </mc:AlternateContent>
        <mc:AlternateContent xmlns:mc="http://schemas.openxmlformats.org/markup-compatibility/2006">
          <mc:Choice Requires="x14">
            <control shapeId="3192" r:id="rId121" name="Option Button 120">
              <controlPr defaultSize="0" autoFill="0" autoLine="0" autoPict="0">
                <anchor moveWithCells="1">
                  <from>
                    <xdr:col>19</xdr:col>
                    <xdr:colOff>361950</xdr:colOff>
                    <xdr:row>84</xdr:row>
                    <xdr:rowOff>19050</xdr:rowOff>
                  </from>
                  <to>
                    <xdr:col>20</xdr:col>
                    <xdr:colOff>247650</xdr:colOff>
                    <xdr:row>84</xdr:row>
                    <xdr:rowOff>266700</xdr:rowOff>
                  </to>
                </anchor>
              </controlPr>
            </control>
          </mc:Choice>
        </mc:AlternateContent>
        <mc:AlternateContent xmlns:mc="http://schemas.openxmlformats.org/markup-compatibility/2006">
          <mc:Choice Requires="x14">
            <control shapeId="3193" r:id="rId122" name="Option Button 121">
              <controlPr defaultSize="0" autoFill="0" autoLine="0" autoPict="0">
                <anchor moveWithCells="1">
                  <from>
                    <xdr:col>11</xdr:col>
                    <xdr:colOff>190500</xdr:colOff>
                    <xdr:row>85</xdr:row>
                    <xdr:rowOff>28575</xdr:rowOff>
                  </from>
                  <to>
                    <xdr:col>12</xdr:col>
                    <xdr:colOff>76200</xdr:colOff>
                    <xdr:row>85</xdr:row>
                    <xdr:rowOff>276225</xdr:rowOff>
                  </to>
                </anchor>
              </controlPr>
            </control>
          </mc:Choice>
        </mc:AlternateContent>
        <mc:AlternateContent xmlns:mc="http://schemas.openxmlformats.org/markup-compatibility/2006">
          <mc:Choice Requires="x14">
            <control shapeId="3194" r:id="rId123" name="Option Button 122">
              <controlPr defaultSize="0" autoFill="0" autoLine="0" autoPict="0">
                <anchor moveWithCells="1">
                  <from>
                    <xdr:col>16</xdr:col>
                    <xdr:colOff>152400</xdr:colOff>
                    <xdr:row>85</xdr:row>
                    <xdr:rowOff>38100</xdr:rowOff>
                  </from>
                  <to>
                    <xdr:col>17</xdr:col>
                    <xdr:colOff>38100</xdr:colOff>
                    <xdr:row>85</xdr:row>
                    <xdr:rowOff>276225</xdr:rowOff>
                  </to>
                </anchor>
              </controlPr>
            </control>
          </mc:Choice>
        </mc:AlternateContent>
        <mc:AlternateContent xmlns:mc="http://schemas.openxmlformats.org/markup-compatibility/2006">
          <mc:Choice Requires="x14">
            <control shapeId="3195" r:id="rId124" name="Option Button 123">
              <controlPr defaultSize="0" autoFill="0" autoLine="0" autoPict="0">
                <anchor moveWithCells="1">
                  <from>
                    <xdr:col>11</xdr:col>
                    <xdr:colOff>200025</xdr:colOff>
                    <xdr:row>86</xdr:row>
                    <xdr:rowOff>38100</xdr:rowOff>
                  </from>
                  <to>
                    <xdr:col>12</xdr:col>
                    <xdr:colOff>85725</xdr:colOff>
                    <xdr:row>86</xdr:row>
                    <xdr:rowOff>285750</xdr:rowOff>
                  </to>
                </anchor>
              </controlPr>
            </control>
          </mc:Choice>
        </mc:AlternateContent>
        <mc:AlternateContent xmlns:mc="http://schemas.openxmlformats.org/markup-compatibility/2006">
          <mc:Choice Requires="x14">
            <control shapeId="3196" r:id="rId125" name="Option Button 124">
              <controlPr defaultSize="0" autoFill="0" autoLine="0" autoPict="0">
                <anchor moveWithCells="1">
                  <from>
                    <xdr:col>16</xdr:col>
                    <xdr:colOff>161925</xdr:colOff>
                    <xdr:row>86</xdr:row>
                    <xdr:rowOff>38100</xdr:rowOff>
                  </from>
                  <to>
                    <xdr:col>17</xdr:col>
                    <xdr:colOff>47625</xdr:colOff>
                    <xdr:row>86</xdr:row>
                    <xdr:rowOff>285750</xdr:rowOff>
                  </to>
                </anchor>
              </controlPr>
            </control>
          </mc:Choice>
        </mc:AlternateContent>
        <mc:AlternateContent xmlns:mc="http://schemas.openxmlformats.org/markup-compatibility/2006">
          <mc:Choice Requires="x14">
            <control shapeId="3197" r:id="rId126" name="Option Button 125">
              <controlPr defaultSize="0" autoFill="0" autoLine="0" autoPict="0">
                <anchor moveWithCells="1">
                  <from>
                    <xdr:col>11</xdr:col>
                    <xdr:colOff>200025</xdr:colOff>
                    <xdr:row>87</xdr:row>
                    <xdr:rowOff>47625</xdr:rowOff>
                  </from>
                  <to>
                    <xdr:col>12</xdr:col>
                    <xdr:colOff>85725</xdr:colOff>
                    <xdr:row>87</xdr:row>
                    <xdr:rowOff>295275</xdr:rowOff>
                  </to>
                </anchor>
              </controlPr>
            </control>
          </mc:Choice>
        </mc:AlternateContent>
        <mc:AlternateContent xmlns:mc="http://schemas.openxmlformats.org/markup-compatibility/2006">
          <mc:Choice Requires="x14">
            <control shapeId="3198" r:id="rId127" name="Option Button 126">
              <controlPr defaultSize="0" autoFill="0" autoLine="0" autoPict="0">
                <anchor moveWithCells="1">
                  <from>
                    <xdr:col>16</xdr:col>
                    <xdr:colOff>171450</xdr:colOff>
                    <xdr:row>87</xdr:row>
                    <xdr:rowOff>19050</xdr:rowOff>
                  </from>
                  <to>
                    <xdr:col>17</xdr:col>
                    <xdr:colOff>57150</xdr:colOff>
                    <xdr:row>87</xdr:row>
                    <xdr:rowOff>266700</xdr:rowOff>
                  </to>
                </anchor>
              </controlPr>
            </control>
          </mc:Choice>
        </mc:AlternateContent>
        <mc:AlternateContent xmlns:mc="http://schemas.openxmlformats.org/markup-compatibility/2006">
          <mc:Choice Requires="x14">
            <control shapeId="3199" r:id="rId128" name="Option Button 127">
              <controlPr defaultSize="0" autoFill="0" autoLine="0" autoPict="0">
                <anchor moveWithCells="1">
                  <from>
                    <xdr:col>10</xdr:col>
                    <xdr:colOff>85725</xdr:colOff>
                    <xdr:row>88</xdr:row>
                    <xdr:rowOff>0</xdr:rowOff>
                  </from>
                  <to>
                    <xdr:col>10</xdr:col>
                    <xdr:colOff>400050</xdr:colOff>
                    <xdr:row>88</xdr:row>
                    <xdr:rowOff>247650</xdr:rowOff>
                  </to>
                </anchor>
              </controlPr>
            </control>
          </mc:Choice>
        </mc:AlternateContent>
        <mc:AlternateContent xmlns:mc="http://schemas.openxmlformats.org/markup-compatibility/2006">
          <mc:Choice Requires="x14">
            <control shapeId="3200" r:id="rId129" name="Option Button 128">
              <controlPr defaultSize="0" autoFill="0" autoLine="0" autoPict="0">
                <anchor moveWithCells="1">
                  <from>
                    <xdr:col>12</xdr:col>
                    <xdr:colOff>19050</xdr:colOff>
                    <xdr:row>88</xdr:row>
                    <xdr:rowOff>9525</xdr:rowOff>
                  </from>
                  <to>
                    <xdr:col>12</xdr:col>
                    <xdr:colOff>333375</xdr:colOff>
                    <xdr:row>88</xdr:row>
                    <xdr:rowOff>257175</xdr:rowOff>
                  </to>
                </anchor>
              </controlPr>
            </control>
          </mc:Choice>
        </mc:AlternateContent>
        <mc:AlternateContent xmlns:mc="http://schemas.openxmlformats.org/markup-compatibility/2006">
          <mc:Choice Requires="x14">
            <control shapeId="3201" r:id="rId130" name="Option Button 129">
              <controlPr defaultSize="0" autoFill="0" autoLine="0" autoPict="0">
                <anchor moveWithCells="1">
                  <from>
                    <xdr:col>14</xdr:col>
                    <xdr:colOff>28575</xdr:colOff>
                    <xdr:row>88</xdr:row>
                    <xdr:rowOff>9525</xdr:rowOff>
                  </from>
                  <to>
                    <xdr:col>14</xdr:col>
                    <xdr:colOff>342900</xdr:colOff>
                    <xdr:row>88</xdr:row>
                    <xdr:rowOff>257175</xdr:rowOff>
                  </to>
                </anchor>
              </controlPr>
            </control>
          </mc:Choice>
        </mc:AlternateContent>
        <mc:AlternateContent xmlns:mc="http://schemas.openxmlformats.org/markup-compatibility/2006">
          <mc:Choice Requires="x14">
            <control shapeId="3202" r:id="rId131" name="Option Button 130">
              <controlPr defaultSize="0" autoFill="0" autoLine="0" autoPict="0">
                <anchor moveWithCells="1">
                  <from>
                    <xdr:col>16</xdr:col>
                    <xdr:colOff>38100</xdr:colOff>
                    <xdr:row>88</xdr:row>
                    <xdr:rowOff>38100</xdr:rowOff>
                  </from>
                  <to>
                    <xdr:col>16</xdr:col>
                    <xdr:colOff>352425</xdr:colOff>
                    <xdr:row>88</xdr:row>
                    <xdr:rowOff>285750</xdr:rowOff>
                  </to>
                </anchor>
              </controlPr>
            </control>
          </mc:Choice>
        </mc:AlternateContent>
        <mc:AlternateContent xmlns:mc="http://schemas.openxmlformats.org/markup-compatibility/2006">
          <mc:Choice Requires="x14">
            <control shapeId="3203" r:id="rId132" name="Option Button 131">
              <controlPr defaultSize="0" autoFill="0" autoLine="0" autoPict="0">
                <anchor moveWithCells="1">
                  <from>
                    <xdr:col>18</xdr:col>
                    <xdr:colOff>161925</xdr:colOff>
                    <xdr:row>88</xdr:row>
                    <xdr:rowOff>28575</xdr:rowOff>
                  </from>
                  <to>
                    <xdr:col>19</xdr:col>
                    <xdr:colOff>47625</xdr:colOff>
                    <xdr:row>88</xdr:row>
                    <xdr:rowOff>276225</xdr:rowOff>
                  </to>
                </anchor>
              </controlPr>
            </control>
          </mc:Choice>
        </mc:AlternateContent>
        <mc:AlternateContent xmlns:mc="http://schemas.openxmlformats.org/markup-compatibility/2006">
          <mc:Choice Requires="x14">
            <control shapeId="3204" r:id="rId133" name="Option Button 132">
              <controlPr defaultSize="0" autoFill="0" autoLine="0" autoPict="0">
                <anchor moveWithCells="1">
                  <from>
                    <xdr:col>11</xdr:col>
                    <xdr:colOff>190500</xdr:colOff>
                    <xdr:row>89</xdr:row>
                    <xdr:rowOff>28575</xdr:rowOff>
                  </from>
                  <to>
                    <xdr:col>12</xdr:col>
                    <xdr:colOff>76200</xdr:colOff>
                    <xdr:row>89</xdr:row>
                    <xdr:rowOff>276225</xdr:rowOff>
                  </to>
                </anchor>
              </controlPr>
            </control>
          </mc:Choice>
        </mc:AlternateContent>
        <mc:AlternateContent xmlns:mc="http://schemas.openxmlformats.org/markup-compatibility/2006">
          <mc:Choice Requires="x14">
            <control shapeId="3205" r:id="rId134" name="Option Button 133">
              <controlPr defaultSize="0" autoFill="0" autoLine="0" autoPict="0">
                <anchor moveWithCells="1">
                  <from>
                    <xdr:col>16</xdr:col>
                    <xdr:colOff>142875</xdr:colOff>
                    <xdr:row>89</xdr:row>
                    <xdr:rowOff>28575</xdr:rowOff>
                  </from>
                  <to>
                    <xdr:col>17</xdr:col>
                    <xdr:colOff>19050</xdr:colOff>
                    <xdr:row>89</xdr:row>
                    <xdr:rowOff>276225</xdr:rowOff>
                  </to>
                </anchor>
              </controlPr>
            </control>
          </mc:Choice>
        </mc:AlternateContent>
        <mc:AlternateContent xmlns:mc="http://schemas.openxmlformats.org/markup-compatibility/2006">
          <mc:Choice Requires="x14">
            <control shapeId="3206" r:id="rId135" name="Option Button 134">
              <controlPr defaultSize="0" autoFill="0" autoLine="0" autoPict="0">
                <anchor moveWithCells="1">
                  <from>
                    <xdr:col>11</xdr:col>
                    <xdr:colOff>180975</xdr:colOff>
                    <xdr:row>90</xdr:row>
                    <xdr:rowOff>19050</xdr:rowOff>
                  </from>
                  <to>
                    <xdr:col>12</xdr:col>
                    <xdr:colOff>66675</xdr:colOff>
                    <xdr:row>90</xdr:row>
                    <xdr:rowOff>266700</xdr:rowOff>
                  </to>
                </anchor>
              </controlPr>
            </control>
          </mc:Choice>
        </mc:AlternateContent>
        <mc:AlternateContent xmlns:mc="http://schemas.openxmlformats.org/markup-compatibility/2006">
          <mc:Choice Requires="x14">
            <control shapeId="3207" r:id="rId136" name="Option Button 135">
              <controlPr defaultSize="0" autoFill="0" autoLine="0" autoPict="0">
                <anchor moveWithCells="1">
                  <from>
                    <xdr:col>16</xdr:col>
                    <xdr:colOff>161925</xdr:colOff>
                    <xdr:row>90</xdr:row>
                    <xdr:rowOff>19050</xdr:rowOff>
                  </from>
                  <to>
                    <xdr:col>17</xdr:col>
                    <xdr:colOff>47625</xdr:colOff>
                    <xdr:row>90</xdr:row>
                    <xdr:rowOff>266700</xdr:rowOff>
                  </to>
                </anchor>
              </controlPr>
            </control>
          </mc:Choice>
        </mc:AlternateContent>
        <mc:AlternateContent xmlns:mc="http://schemas.openxmlformats.org/markup-compatibility/2006">
          <mc:Choice Requires="x14">
            <control shapeId="3208" r:id="rId137" name="Option Button 136">
              <controlPr defaultSize="0" autoFill="0" autoLine="0" autoPict="0">
                <anchor moveWithCells="1">
                  <from>
                    <xdr:col>9</xdr:col>
                    <xdr:colOff>247650</xdr:colOff>
                    <xdr:row>91</xdr:row>
                    <xdr:rowOff>38100</xdr:rowOff>
                  </from>
                  <to>
                    <xdr:col>10</xdr:col>
                    <xdr:colOff>123825</xdr:colOff>
                    <xdr:row>91</xdr:row>
                    <xdr:rowOff>285750</xdr:rowOff>
                  </to>
                </anchor>
              </controlPr>
            </control>
          </mc:Choice>
        </mc:AlternateContent>
        <mc:AlternateContent xmlns:mc="http://schemas.openxmlformats.org/markup-compatibility/2006">
          <mc:Choice Requires="x14">
            <control shapeId="3209" r:id="rId138" name="Option Button 137">
              <controlPr defaultSize="0" autoFill="0" autoLine="0" autoPict="0">
                <anchor moveWithCells="1">
                  <from>
                    <xdr:col>11</xdr:col>
                    <xdr:colOff>257175</xdr:colOff>
                    <xdr:row>91</xdr:row>
                    <xdr:rowOff>38100</xdr:rowOff>
                  </from>
                  <to>
                    <xdr:col>12</xdr:col>
                    <xdr:colOff>142875</xdr:colOff>
                    <xdr:row>91</xdr:row>
                    <xdr:rowOff>285750</xdr:rowOff>
                  </to>
                </anchor>
              </controlPr>
            </control>
          </mc:Choice>
        </mc:AlternateContent>
        <mc:AlternateContent xmlns:mc="http://schemas.openxmlformats.org/markup-compatibility/2006">
          <mc:Choice Requires="x14">
            <control shapeId="3210" r:id="rId139" name="Option Button 138">
              <controlPr defaultSize="0" autoFill="0" autoLine="0" autoPict="0">
                <anchor moveWithCells="1">
                  <from>
                    <xdr:col>13</xdr:col>
                    <xdr:colOff>257175</xdr:colOff>
                    <xdr:row>91</xdr:row>
                    <xdr:rowOff>28575</xdr:rowOff>
                  </from>
                  <to>
                    <xdr:col>14</xdr:col>
                    <xdr:colOff>142875</xdr:colOff>
                    <xdr:row>91</xdr:row>
                    <xdr:rowOff>276225</xdr:rowOff>
                  </to>
                </anchor>
              </controlPr>
            </control>
          </mc:Choice>
        </mc:AlternateContent>
        <mc:AlternateContent xmlns:mc="http://schemas.openxmlformats.org/markup-compatibility/2006">
          <mc:Choice Requires="x14">
            <control shapeId="3211" r:id="rId140" name="Option Button 139">
              <controlPr defaultSize="0" autoFill="0" autoLine="0" autoPict="0">
                <anchor moveWithCells="1">
                  <from>
                    <xdr:col>15</xdr:col>
                    <xdr:colOff>257175</xdr:colOff>
                    <xdr:row>91</xdr:row>
                    <xdr:rowOff>28575</xdr:rowOff>
                  </from>
                  <to>
                    <xdr:col>16</xdr:col>
                    <xdr:colOff>133350</xdr:colOff>
                    <xdr:row>91</xdr:row>
                    <xdr:rowOff>276225</xdr:rowOff>
                  </to>
                </anchor>
              </controlPr>
            </control>
          </mc:Choice>
        </mc:AlternateContent>
        <mc:AlternateContent xmlns:mc="http://schemas.openxmlformats.org/markup-compatibility/2006">
          <mc:Choice Requires="x14">
            <control shapeId="3212" r:id="rId141" name="Option Button 140">
              <controlPr defaultSize="0" autoFill="0" autoLine="0" autoPict="0">
                <anchor moveWithCells="1">
                  <from>
                    <xdr:col>18</xdr:col>
                    <xdr:colOff>209550</xdr:colOff>
                    <xdr:row>91</xdr:row>
                    <xdr:rowOff>0</xdr:rowOff>
                  </from>
                  <to>
                    <xdr:col>19</xdr:col>
                    <xdr:colOff>95250</xdr:colOff>
                    <xdr:row>91</xdr:row>
                    <xdr:rowOff>247650</xdr:rowOff>
                  </to>
                </anchor>
              </controlPr>
            </control>
          </mc:Choice>
        </mc:AlternateContent>
        <mc:AlternateContent xmlns:mc="http://schemas.openxmlformats.org/markup-compatibility/2006">
          <mc:Choice Requires="x14">
            <control shapeId="3213" r:id="rId142" name="Option Button 141">
              <controlPr defaultSize="0" autoFill="0" autoLine="0" autoPict="0">
                <anchor moveWithCells="1">
                  <from>
                    <xdr:col>5</xdr:col>
                    <xdr:colOff>247650</xdr:colOff>
                    <xdr:row>201</xdr:row>
                    <xdr:rowOff>38100</xdr:rowOff>
                  </from>
                  <to>
                    <xdr:col>6</xdr:col>
                    <xdr:colOff>123825</xdr:colOff>
                    <xdr:row>201</xdr:row>
                    <xdr:rowOff>276225</xdr:rowOff>
                  </to>
                </anchor>
              </controlPr>
            </control>
          </mc:Choice>
        </mc:AlternateContent>
        <mc:AlternateContent xmlns:mc="http://schemas.openxmlformats.org/markup-compatibility/2006">
          <mc:Choice Requires="x14">
            <control shapeId="3214" r:id="rId143" name="Option Button 142">
              <controlPr defaultSize="0" autoFill="0" autoLine="0" autoPict="0">
                <anchor moveWithCells="1">
                  <from>
                    <xdr:col>10</xdr:col>
                    <xdr:colOff>304800</xdr:colOff>
                    <xdr:row>201</xdr:row>
                    <xdr:rowOff>38100</xdr:rowOff>
                  </from>
                  <to>
                    <xdr:col>11</xdr:col>
                    <xdr:colOff>104775</xdr:colOff>
                    <xdr:row>201</xdr:row>
                    <xdr:rowOff>276225</xdr:rowOff>
                  </to>
                </anchor>
              </controlPr>
            </control>
          </mc:Choice>
        </mc:AlternateContent>
        <mc:AlternateContent xmlns:mc="http://schemas.openxmlformats.org/markup-compatibility/2006">
          <mc:Choice Requires="x14">
            <control shapeId="3215" r:id="rId144" name="Option Button 143">
              <controlPr defaultSize="0" autoFill="0" autoLine="0" autoPict="0">
                <anchor moveWithCells="1">
                  <from>
                    <xdr:col>14</xdr:col>
                    <xdr:colOff>200025</xdr:colOff>
                    <xdr:row>201</xdr:row>
                    <xdr:rowOff>47625</xdr:rowOff>
                  </from>
                  <to>
                    <xdr:col>15</xdr:col>
                    <xdr:colOff>66675</xdr:colOff>
                    <xdr:row>201</xdr:row>
                    <xdr:rowOff>276225</xdr:rowOff>
                  </to>
                </anchor>
              </controlPr>
            </control>
          </mc:Choice>
        </mc:AlternateContent>
        <mc:AlternateContent xmlns:mc="http://schemas.openxmlformats.org/markup-compatibility/2006">
          <mc:Choice Requires="x14">
            <control shapeId="3216" r:id="rId145" name="Option Button 144">
              <controlPr defaultSize="0" autoFill="0" autoLine="0" autoPict="0">
                <anchor moveWithCells="1">
                  <from>
                    <xdr:col>10</xdr:col>
                    <xdr:colOff>295275</xdr:colOff>
                    <xdr:row>79</xdr:row>
                    <xdr:rowOff>38100</xdr:rowOff>
                  </from>
                  <to>
                    <xdr:col>12</xdr:col>
                    <xdr:colOff>276225</xdr:colOff>
                    <xdr:row>79</xdr:row>
                    <xdr:rowOff>276225</xdr:rowOff>
                  </to>
                </anchor>
              </controlPr>
            </control>
          </mc:Choice>
        </mc:AlternateContent>
        <mc:AlternateContent xmlns:mc="http://schemas.openxmlformats.org/markup-compatibility/2006">
          <mc:Choice Requires="x14">
            <control shapeId="3217" r:id="rId146" name="Option Button 145">
              <controlPr defaultSize="0" autoFill="0" autoLine="0" autoPict="0">
                <anchor moveWithCells="1">
                  <from>
                    <xdr:col>14</xdr:col>
                    <xdr:colOff>238125</xdr:colOff>
                    <xdr:row>79</xdr:row>
                    <xdr:rowOff>19050</xdr:rowOff>
                  </from>
                  <to>
                    <xdr:col>16</xdr:col>
                    <xdr:colOff>276225</xdr:colOff>
                    <xdr:row>79</xdr:row>
                    <xdr:rowOff>266700</xdr:rowOff>
                  </to>
                </anchor>
              </controlPr>
            </control>
          </mc:Choice>
        </mc:AlternateContent>
        <mc:AlternateContent xmlns:mc="http://schemas.openxmlformats.org/markup-compatibility/2006">
          <mc:Choice Requires="x14">
            <control shapeId="3218" r:id="rId147" name="Group Box 146">
              <controlPr defaultSize="0" autoFill="0" autoPict="0">
                <anchor moveWithCells="1">
                  <from>
                    <xdr:col>9</xdr:col>
                    <xdr:colOff>0</xdr:colOff>
                    <xdr:row>78</xdr:row>
                    <xdr:rowOff>0</xdr:rowOff>
                  </from>
                  <to>
                    <xdr:col>21</xdr:col>
                    <xdr:colOff>0</xdr:colOff>
                    <xdr:row>79</xdr:row>
                    <xdr:rowOff>0</xdr:rowOff>
                  </to>
                </anchor>
              </controlPr>
            </control>
          </mc:Choice>
        </mc:AlternateContent>
        <mc:AlternateContent xmlns:mc="http://schemas.openxmlformats.org/markup-compatibility/2006">
          <mc:Choice Requires="x14">
            <control shapeId="3219" r:id="rId148" name="Option Button 147">
              <controlPr defaultSize="0" autoFill="0" autoLine="0" autoPict="0">
                <anchor moveWithCells="1">
                  <from>
                    <xdr:col>18</xdr:col>
                    <xdr:colOff>247650</xdr:colOff>
                    <xdr:row>79</xdr:row>
                    <xdr:rowOff>28575</xdr:rowOff>
                  </from>
                  <to>
                    <xdr:col>20</xdr:col>
                    <xdr:colOff>295275</xdr:colOff>
                    <xdr:row>79</xdr:row>
                    <xdr:rowOff>276225</xdr:rowOff>
                  </to>
                </anchor>
              </controlPr>
            </control>
          </mc:Choice>
        </mc:AlternateContent>
        <mc:AlternateContent xmlns:mc="http://schemas.openxmlformats.org/markup-compatibility/2006">
          <mc:Choice Requires="x14">
            <control shapeId="3220" r:id="rId149" name="Option Button 148">
              <controlPr defaultSize="0" autoFill="0" autoLine="0" autoPict="0">
                <anchor moveWithCells="1">
                  <from>
                    <xdr:col>11</xdr:col>
                    <xdr:colOff>200025</xdr:colOff>
                    <xdr:row>80</xdr:row>
                    <xdr:rowOff>19050</xdr:rowOff>
                  </from>
                  <to>
                    <xdr:col>12</xdr:col>
                    <xdr:colOff>66675</xdr:colOff>
                    <xdr:row>80</xdr:row>
                    <xdr:rowOff>266700</xdr:rowOff>
                  </to>
                </anchor>
              </controlPr>
            </control>
          </mc:Choice>
        </mc:AlternateContent>
        <mc:AlternateContent xmlns:mc="http://schemas.openxmlformats.org/markup-compatibility/2006">
          <mc:Choice Requires="x14">
            <control shapeId="3221" r:id="rId150" name="Option Button 149">
              <controlPr defaultSize="0" autoFill="0" autoLine="0" autoPict="0">
                <anchor moveWithCells="1">
                  <from>
                    <xdr:col>16</xdr:col>
                    <xdr:colOff>104775</xdr:colOff>
                    <xdr:row>80</xdr:row>
                    <xdr:rowOff>38100</xdr:rowOff>
                  </from>
                  <to>
                    <xdr:col>16</xdr:col>
                    <xdr:colOff>419100</xdr:colOff>
                    <xdr:row>80</xdr:row>
                    <xdr:rowOff>266700</xdr:rowOff>
                  </to>
                </anchor>
              </controlPr>
            </control>
          </mc:Choice>
        </mc:AlternateContent>
        <mc:AlternateContent xmlns:mc="http://schemas.openxmlformats.org/markup-compatibility/2006">
          <mc:Choice Requires="x14">
            <control shapeId="3222" r:id="rId151" name="Group Box 150">
              <controlPr defaultSize="0" autoFill="0" autoPict="0">
                <anchor moveWithCells="1">
                  <from>
                    <xdr:col>9</xdr:col>
                    <xdr:colOff>0</xdr:colOff>
                    <xdr:row>79</xdr:row>
                    <xdr:rowOff>0</xdr:rowOff>
                  </from>
                  <to>
                    <xdr:col>20</xdr:col>
                    <xdr:colOff>647700</xdr:colOff>
                    <xdr:row>80</xdr:row>
                    <xdr:rowOff>0</xdr:rowOff>
                  </to>
                </anchor>
              </controlPr>
            </control>
          </mc:Choice>
        </mc:AlternateContent>
        <mc:AlternateContent xmlns:mc="http://schemas.openxmlformats.org/markup-compatibility/2006">
          <mc:Choice Requires="x14">
            <control shapeId="3223" r:id="rId152" name="Group Box 151">
              <controlPr defaultSize="0" autoFill="0" autoPict="0">
                <anchor moveWithCells="1">
                  <from>
                    <xdr:col>9</xdr:col>
                    <xdr:colOff>0</xdr:colOff>
                    <xdr:row>80</xdr:row>
                    <xdr:rowOff>0</xdr:rowOff>
                  </from>
                  <to>
                    <xdr:col>20</xdr:col>
                    <xdr:colOff>647700</xdr:colOff>
                    <xdr:row>81</xdr:row>
                    <xdr:rowOff>0</xdr:rowOff>
                  </to>
                </anchor>
              </controlPr>
            </control>
          </mc:Choice>
        </mc:AlternateContent>
        <mc:AlternateContent xmlns:mc="http://schemas.openxmlformats.org/markup-compatibility/2006">
          <mc:Choice Requires="x14">
            <control shapeId="3224" r:id="rId153" name="Group Box 152">
              <controlPr defaultSize="0" autoFill="0" autoPict="0">
                <anchor moveWithCells="1">
                  <from>
                    <xdr:col>9</xdr:col>
                    <xdr:colOff>0</xdr:colOff>
                    <xdr:row>80</xdr:row>
                    <xdr:rowOff>314325</xdr:rowOff>
                  </from>
                  <to>
                    <xdr:col>20</xdr:col>
                    <xdr:colOff>647700</xdr:colOff>
                    <xdr:row>82</xdr:row>
                    <xdr:rowOff>0</xdr:rowOff>
                  </to>
                </anchor>
              </controlPr>
            </control>
          </mc:Choice>
        </mc:AlternateContent>
        <mc:AlternateContent xmlns:mc="http://schemas.openxmlformats.org/markup-compatibility/2006">
          <mc:Choice Requires="x14">
            <control shapeId="3225" r:id="rId154" name="Group Box 153">
              <controlPr defaultSize="0" autoFill="0" autoPict="0">
                <anchor moveWithCells="1">
                  <from>
                    <xdr:col>9</xdr:col>
                    <xdr:colOff>0</xdr:colOff>
                    <xdr:row>83</xdr:row>
                    <xdr:rowOff>0</xdr:rowOff>
                  </from>
                  <to>
                    <xdr:col>23</xdr:col>
                    <xdr:colOff>9525</xdr:colOff>
                    <xdr:row>84</xdr:row>
                    <xdr:rowOff>0</xdr:rowOff>
                  </to>
                </anchor>
              </controlPr>
            </control>
          </mc:Choice>
        </mc:AlternateContent>
        <mc:AlternateContent xmlns:mc="http://schemas.openxmlformats.org/markup-compatibility/2006">
          <mc:Choice Requires="x14">
            <control shapeId="3226" r:id="rId155" name="Group Box 154">
              <controlPr defaultSize="0" autoFill="0" autoPict="0">
                <anchor moveWithCells="1">
                  <from>
                    <xdr:col>9</xdr:col>
                    <xdr:colOff>0</xdr:colOff>
                    <xdr:row>82</xdr:row>
                    <xdr:rowOff>0</xdr:rowOff>
                  </from>
                  <to>
                    <xdr:col>23</xdr:col>
                    <xdr:colOff>9525</xdr:colOff>
                    <xdr:row>83</xdr:row>
                    <xdr:rowOff>0</xdr:rowOff>
                  </to>
                </anchor>
              </controlPr>
            </control>
          </mc:Choice>
        </mc:AlternateContent>
        <mc:AlternateContent xmlns:mc="http://schemas.openxmlformats.org/markup-compatibility/2006">
          <mc:Choice Requires="x14">
            <control shapeId="3227" r:id="rId156" name="Group Box 155">
              <controlPr defaultSize="0" autoFill="0" autoPict="0">
                <anchor moveWithCells="1">
                  <from>
                    <xdr:col>9</xdr:col>
                    <xdr:colOff>0</xdr:colOff>
                    <xdr:row>84</xdr:row>
                    <xdr:rowOff>0</xdr:rowOff>
                  </from>
                  <to>
                    <xdr:col>23</xdr:col>
                    <xdr:colOff>9525</xdr:colOff>
                    <xdr:row>85</xdr:row>
                    <xdr:rowOff>0</xdr:rowOff>
                  </to>
                </anchor>
              </controlPr>
            </control>
          </mc:Choice>
        </mc:AlternateContent>
        <mc:AlternateContent xmlns:mc="http://schemas.openxmlformats.org/markup-compatibility/2006">
          <mc:Choice Requires="x14">
            <control shapeId="3228" r:id="rId157" name="Group Box 156">
              <controlPr defaultSize="0" autoFill="0" autoPict="0">
                <anchor moveWithCells="1">
                  <from>
                    <xdr:col>8</xdr:col>
                    <xdr:colOff>428625</xdr:colOff>
                    <xdr:row>84</xdr:row>
                    <xdr:rowOff>314325</xdr:rowOff>
                  </from>
                  <to>
                    <xdr:col>23</xdr:col>
                    <xdr:colOff>9525</xdr:colOff>
                    <xdr:row>86</xdr:row>
                    <xdr:rowOff>0</xdr:rowOff>
                  </to>
                </anchor>
              </controlPr>
            </control>
          </mc:Choice>
        </mc:AlternateContent>
        <mc:AlternateContent xmlns:mc="http://schemas.openxmlformats.org/markup-compatibility/2006">
          <mc:Choice Requires="x14">
            <control shapeId="3229" r:id="rId158" name="Group Box 157">
              <controlPr defaultSize="0" autoFill="0" autoPict="0">
                <anchor moveWithCells="1">
                  <from>
                    <xdr:col>9</xdr:col>
                    <xdr:colOff>0</xdr:colOff>
                    <xdr:row>87</xdr:row>
                    <xdr:rowOff>0</xdr:rowOff>
                  </from>
                  <to>
                    <xdr:col>21</xdr:col>
                    <xdr:colOff>0</xdr:colOff>
                    <xdr:row>88</xdr:row>
                    <xdr:rowOff>0</xdr:rowOff>
                  </to>
                </anchor>
              </controlPr>
            </control>
          </mc:Choice>
        </mc:AlternateContent>
        <mc:AlternateContent xmlns:mc="http://schemas.openxmlformats.org/markup-compatibility/2006">
          <mc:Choice Requires="x14">
            <control shapeId="3230" r:id="rId159" name="Group Box 158">
              <controlPr defaultSize="0" autoFill="0" autoPict="0">
                <anchor moveWithCells="1">
                  <from>
                    <xdr:col>9</xdr:col>
                    <xdr:colOff>0</xdr:colOff>
                    <xdr:row>86</xdr:row>
                    <xdr:rowOff>0</xdr:rowOff>
                  </from>
                  <to>
                    <xdr:col>21</xdr:col>
                    <xdr:colOff>0</xdr:colOff>
                    <xdr:row>87</xdr:row>
                    <xdr:rowOff>0</xdr:rowOff>
                  </to>
                </anchor>
              </controlPr>
            </control>
          </mc:Choice>
        </mc:AlternateContent>
        <mc:AlternateContent xmlns:mc="http://schemas.openxmlformats.org/markup-compatibility/2006">
          <mc:Choice Requires="x14">
            <control shapeId="3231" r:id="rId160" name="Group Box 159">
              <controlPr defaultSize="0" autoFill="0" autoPict="0">
                <anchor moveWithCells="1">
                  <from>
                    <xdr:col>9</xdr:col>
                    <xdr:colOff>0</xdr:colOff>
                    <xdr:row>89</xdr:row>
                    <xdr:rowOff>0</xdr:rowOff>
                  </from>
                  <to>
                    <xdr:col>23</xdr:col>
                    <xdr:colOff>9525</xdr:colOff>
                    <xdr:row>90</xdr:row>
                    <xdr:rowOff>0</xdr:rowOff>
                  </to>
                </anchor>
              </controlPr>
            </control>
          </mc:Choice>
        </mc:AlternateContent>
        <mc:AlternateContent xmlns:mc="http://schemas.openxmlformats.org/markup-compatibility/2006">
          <mc:Choice Requires="x14">
            <control shapeId="3232" r:id="rId161" name="Group Box 160">
              <controlPr defaultSize="0" autoFill="0" autoPict="0">
                <anchor moveWithCells="1">
                  <from>
                    <xdr:col>9</xdr:col>
                    <xdr:colOff>0</xdr:colOff>
                    <xdr:row>90</xdr:row>
                    <xdr:rowOff>0</xdr:rowOff>
                  </from>
                  <to>
                    <xdr:col>21</xdr:col>
                    <xdr:colOff>0</xdr:colOff>
                    <xdr:row>91</xdr:row>
                    <xdr:rowOff>0</xdr:rowOff>
                  </to>
                </anchor>
              </controlPr>
            </control>
          </mc:Choice>
        </mc:AlternateContent>
        <mc:AlternateContent xmlns:mc="http://schemas.openxmlformats.org/markup-compatibility/2006">
          <mc:Choice Requires="x14">
            <control shapeId="3233" r:id="rId162" name="Group Box 161">
              <controlPr defaultSize="0" autoFill="0" autoPict="0">
                <anchor moveWithCells="1">
                  <from>
                    <xdr:col>9</xdr:col>
                    <xdr:colOff>0</xdr:colOff>
                    <xdr:row>91</xdr:row>
                    <xdr:rowOff>0</xdr:rowOff>
                  </from>
                  <to>
                    <xdr:col>23</xdr:col>
                    <xdr:colOff>9525</xdr:colOff>
                    <xdr:row>92</xdr:row>
                    <xdr:rowOff>0</xdr:rowOff>
                  </to>
                </anchor>
              </controlPr>
            </control>
          </mc:Choice>
        </mc:AlternateContent>
        <mc:AlternateContent xmlns:mc="http://schemas.openxmlformats.org/markup-compatibility/2006">
          <mc:Choice Requires="x14">
            <control shapeId="3234" r:id="rId163" name="Group Box 162">
              <controlPr defaultSize="0" autoFill="0" autoPict="0">
                <anchor moveWithCells="1">
                  <from>
                    <xdr:col>9</xdr:col>
                    <xdr:colOff>0</xdr:colOff>
                    <xdr:row>88</xdr:row>
                    <xdr:rowOff>0</xdr:rowOff>
                  </from>
                  <to>
                    <xdr:col>21</xdr:col>
                    <xdr:colOff>0</xdr:colOff>
                    <xdr:row>89</xdr:row>
                    <xdr:rowOff>0</xdr:rowOff>
                  </to>
                </anchor>
              </controlPr>
            </control>
          </mc:Choice>
        </mc:AlternateContent>
        <mc:AlternateContent xmlns:mc="http://schemas.openxmlformats.org/markup-compatibility/2006">
          <mc:Choice Requires="x14">
            <control shapeId="3235" r:id="rId164" name="Group Box 163">
              <controlPr defaultSize="0" autoFill="0" autoPict="0">
                <anchor moveWithCells="1">
                  <from>
                    <xdr:col>10</xdr:col>
                    <xdr:colOff>19050</xdr:colOff>
                    <xdr:row>220</xdr:row>
                    <xdr:rowOff>304800</xdr:rowOff>
                  </from>
                  <to>
                    <xdr:col>16</xdr:col>
                    <xdr:colOff>9525</xdr:colOff>
                    <xdr:row>221</xdr:row>
                    <xdr:rowOff>295275</xdr:rowOff>
                  </to>
                </anchor>
              </controlPr>
            </control>
          </mc:Choice>
        </mc:AlternateContent>
        <mc:AlternateContent xmlns:mc="http://schemas.openxmlformats.org/markup-compatibility/2006">
          <mc:Choice Requires="x14">
            <control shapeId="3236" r:id="rId165" name="Group Box 164">
              <controlPr defaultSize="0" autoFill="0" autoPict="0">
                <anchor moveWithCells="1">
                  <from>
                    <xdr:col>10</xdr:col>
                    <xdr:colOff>19050</xdr:colOff>
                    <xdr:row>220</xdr:row>
                    <xdr:rowOff>304800</xdr:rowOff>
                  </from>
                  <to>
                    <xdr:col>16</xdr:col>
                    <xdr:colOff>9525</xdr:colOff>
                    <xdr:row>221</xdr:row>
                    <xdr:rowOff>295275</xdr:rowOff>
                  </to>
                </anchor>
              </controlPr>
            </control>
          </mc:Choice>
        </mc:AlternateContent>
        <mc:AlternateContent xmlns:mc="http://schemas.openxmlformats.org/markup-compatibility/2006">
          <mc:Choice Requires="x14">
            <control shapeId="3237" r:id="rId166" name="Group Box 165">
              <controlPr defaultSize="0" autoFill="0" autoPict="0">
                <anchor moveWithCells="1">
                  <from>
                    <xdr:col>13</xdr:col>
                    <xdr:colOff>9525</xdr:colOff>
                    <xdr:row>221</xdr:row>
                    <xdr:rowOff>304800</xdr:rowOff>
                  </from>
                  <to>
                    <xdr:col>17</xdr:col>
                    <xdr:colOff>9525</xdr:colOff>
                    <xdr:row>223</xdr:row>
                    <xdr:rowOff>47625</xdr:rowOff>
                  </to>
                </anchor>
              </controlPr>
            </control>
          </mc:Choice>
        </mc:AlternateContent>
        <mc:AlternateContent xmlns:mc="http://schemas.openxmlformats.org/markup-compatibility/2006">
          <mc:Choice Requires="x14">
            <control shapeId="3238" r:id="rId167" name="Group Box 166">
              <controlPr defaultSize="0" autoFill="0" autoPict="0">
                <anchor moveWithCells="1">
                  <from>
                    <xdr:col>13</xdr:col>
                    <xdr:colOff>0</xdr:colOff>
                    <xdr:row>221</xdr:row>
                    <xdr:rowOff>0</xdr:rowOff>
                  </from>
                  <to>
                    <xdr:col>17</xdr:col>
                    <xdr:colOff>9525</xdr:colOff>
                    <xdr:row>222</xdr:row>
                    <xdr:rowOff>0</xdr:rowOff>
                  </to>
                </anchor>
              </controlPr>
            </control>
          </mc:Choice>
        </mc:AlternateContent>
        <mc:AlternateContent xmlns:mc="http://schemas.openxmlformats.org/markup-compatibility/2006">
          <mc:Choice Requires="x14">
            <control shapeId="3240" r:id="rId168" name="Option Button 168">
              <controlPr defaultSize="0" autoFill="0" autoLine="0" autoPict="0">
                <anchor moveWithCells="1">
                  <from>
                    <xdr:col>13</xdr:col>
                    <xdr:colOff>171450</xdr:colOff>
                    <xdr:row>217</xdr:row>
                    <xdr:rowOff>304800</xdr:rowOff>
                  </from>
                  <to>
                    <xdr:col>14</xdr:col>
                    <xdr:colOff>190500</xdr:colOff>
                    <xdr:row>218</xdr:row>
                    <xdr:rowOff>285750</xdr:rowOff>
                  </to>
                </anchor>
              </controlPr>
            </control>
          </mc:Choice>
        </mc:AlternateContent>
        <mc:AlternateContent xmlns:mc="http://schemas.openxmlformats.org/markup-compatibility/2006">
          <mc:Choice Requires="x14">
            <control shapeId="3241" r:id="rId169" name="Option Button 169">
              <controlPr defaultSize="0" autoFill="0" autoLine="0" autoPict="0">
                <anchor moveWithCells="1">
                  <from>
                    <xdr:col>15</xdr:col>
                    <xdr:colOff>180975</xdr:colOff>
                    <xdr:row>218</xdr:row>
                    <xdr:rowOff>19050</xdr:rowOff>
                  </from>
                  <to>
                    <xdr:col>16</xdr:col>
                    <xdr:colOff>152400</xdr:colOff>
                    <xdr:row>218</xdr:row>
                    <xdr:rowOff>285750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0" id="{06E3DABB-260E-4350-8FF7-7990EA0F5722}">
            <xm:f>'DB2'!$C$7</xm:f>
            <x14:dxf>
              <fill>
                <patternFill>
                  <bgColor theme="9" tint="0.79998168889431442"/>
                </patternFill>
              </fill>
            </x14:dxf>
          </x14:cfRule>
          <xm:sqref>J82:S82</xm:sqref>
        </x14:conditionalFormatting>
        <x14:conditionalFormatting xmlns:xm="http://schemas.microsoft.com/office/excel/2006/main">
          <x14:cfRule type="expression" priority="2" id="{AA219311-A7AE-408A-842B-86FC8A7AE873}">
            <xm:f>'DB2'!$C$10</xm:f>
            <x14:dxf>
              <fill>
                <patternFill>
                  <bgColor theme="9" tint="0.79998168889431442"/>
                </patternFill>
              </fill>
            </x14:dxf>
          </x14:cfRule>
          <xm:sqref>J85:T85</xm:sqref>
        </x14:conditionalFormatting>
        <x14:conditionalFormatting xmlns:xm="http://schemas.microsoft.com/office/excel/2006/main">
          <x14:cfRule type="expression" priority="17" id="{70311230-AD68-4F60-B132-C09BAA06ED1C}">
            <xm:f>'DB2'!$C$4</xm:f>
            <x14:dxf>
              <fill>
                <patternFill>
                  <bgColor theme="9" tint="0.79998168889431442"/>
                </patternFill>
              </fill>
            </x14:dxf>
          </x14:cfRule>
          <xm:sqref>K80:L80</xm:sqref>
        </x14:conditionalFormatting>
        <x14:conditionalFormatting xmlns:xm="http://schemas.microsoft.com/office/excel/2006/main">
          <x14:cfRule type="expression" priority="21" id="{6F2EF301-2D5E-43BD-A6B7-F68AC85632A5}">
            <xm:f>'DB2'!$C$3</xm:f>
            <x14:dxf>
              <fill>
                <patternFill>
                  <bgColor theme="9" tint="0.79998168889431442"/>
                </patternFill>
              </fill>
            </x14:dxf>
          </x14:cfRule>
          <xm:sqref>L79:M79</xm:sqref>
        </x14:conditionalFormatting>
        <x14:conditionalFormatting xmlns:xm="http://schemas.microsoft.com/office/excel/2006/main">
          <x14:cfRule type="expression" priority="12" id="{1D6B074B-D030-4608-B732-B4BA6E55D6F8}">
            <xm:f>'DB2'!$C$6</xm:f>
            <x14:dxf>
              <fill>
                <patternFill>
                  <bgColor theme="9" tint="0.79998168889431442"/>
                </patternFill>
              </fill>
            </x14:dxf>
          </x14:cfRule>
          <xm:sqref>L81:M81</xm:sqref>
        </x14:conditionalFormatting>
        <x14:conditionalFormatting xmlns:xm="http://schemas.microsoft.com/office/excel/2006/main">
          <x14:cfRule type="expression" priority="8" id="{28B67A77-94AC-4874-BB22-2A1D11325BA4}">
            <xm:f>'DB2'!$C$8</xm:f>
            <x14:dxf>
              <fill>
                <patternFill>
                  <bgColor theme="9" tint="0.79998168889431442"/>
                </patternFill>
              </fill>
            </x14:dxf>
          </x14:cfRule>
          <xm:sqref>L83:M83</xm:sqref>
        </x14:conditionalFormatting>
        <x14:conditionalFormatting xmlns:xm="http://schemas.microsoft.com/office/excel/2006/main">
          <x14:cfRule type="expression" priority="6" id="{E36DA37C-1578-429B-9A05-AC83616056E5}">
            <xm:f>'DB2'!$C$9</xm:f>
            <x14:dxf>
              <fill>
                <patternFill>
                  <bgColor theme="9" tint="0.79998168889431442"/>
                </patternFill>
              </fill>
            </x14:dxf>
          </x14:cfRule>
          <xm:sqref>L84:M84</xm:sqref>
        </x14:conditionalFormatting>
        <x14:conditionalFormatting xmlns:xm="http://schemas.microsoft.com/office/excel/2006/main">
          <x14:cfRule type="expression" priority="15" id="{FF6AE3F8-EF6C-4733-A881-012F28C0515E}">
            <xm:f>'DB2'!$C$5</xm:f>
            <x14:dxf>
              <fill>
                <patternFill>
                  <bgColor theme="9" tint="0.79998168889431442"/>
                </patternFill>
              </fill>
            </x14:dxf>
          </x14:cfRule>
          <xm:sqref>O80:P80</xm:sqref>
        </x14:conditionalFormatting>
        <x14:conditionalFormatting xmlns:xm="http://schemas.microsoft.com/office/excel/2006/main">
          <x14:cfRule type="expression" priority="19" id="{0ADB584C-5C2E-4328-8BBF-281CCDF1BA71}">
            <xm:f>'DB2'!$C$3</xm:f>
            <x14:dxf>
              <fill>
                <patternFill>
                  <bgColor theme="0" tint="-4.9989318521683403E-2"/>
                </patternFill>
              </fill>
            </x14:dxf>
          </x14:cfRule>
          <xm:sqref>Q79:R79</xm:sqref>
        </x14:conditionalFormatting>
        <x14:conditionalFormatting xmlns:xm="http://schemas.microsoft.com/office/excel/2006/main">
          <x14:cfRule type="expression" priority="11" id="{AC3911B3-9644-4C36-AEBB-42CCDF6D4069}">
            <xm:f>'DB2'!$C$6</xm:f>
            <x14:dxf>
              <fill>
                <patternFill>
                  <bgColor theme="0" tint="-4.9989318521683403E-2"/>
                </patternFill>
              </fill>
            </x14:dxf>
          </x14:cfRule>
          <xm:sqref>Q81:R81</xm:sqref>
        </x14:conditionalFormatting>
        <x14:conditionalFormatting xmlns:xm="http://schemas.microsoft.com/office/excel/2006/main">
          <x14:cfRule type="expression" priority="7" id="{F4D62591-70FF-43C5-9068-7FADD93A1422}">
            <xm:f>'DB2'!$C$8</xm:f>
            <x14:dxf>
              <fill>
                <patternFill>
                  <bgColor theme="0" tint="-4.9989318521683403E-2"/>
                </patternFill>
              </fill>
            </x14:dxf>
          </x14:cfRule>
          <xm:sqref>Q83:R83</xm:sqref>
        </x14:conditionalFormatting>
        <x14:conditionalFormatting xmlns:xm="http://schemas.microsoft.com/office/excel/2006/main">
          <x14:cfRule type="expression" priority="5" id="{21867431-6BB9-4EC8-8D7F-3EDA3B59604C}">
            <xm:f>'DB2'!$C$9</xm:f>
            <x14:dxf>
              <fill>
                <patternFill>
                  <bgColor theme="0" tint="-4.9989318521683403E-2"/>
                </patternFill>
              </fill>
            </x14:dxf>
          </x14:cfRule>
          <xm:sqref>Q84:R84</xm:sqref>
        </x14:conditionalFormatting>
        <x14:conditionalFormatting xmlns:xm="http://schemas.microsoft.com/office/excel/2006/main">
          <x14:cfRule type="expression" priority="13" id="{1D4A3020-9A06-4E04-869B-9DDC4493D481}">
            <xm:f>'DB2'!$C$4+'DB2'!$C$5</xm:f>
            <x14:dxf>
              <fill>
                <patternFill>
                  <bgColor theme="0" tint="-4.9989318521683403E-2"/>
                </patternFill>
              </fill>
            </x14:dxf>
          </x14:cfRule>
          <xm:sqref>S80:T80</xm:sqref>
        </x14:conditionalFormatting>
        <x14:conditionalFormatting xmlns:xm="http://schemas.microsoft.com/office/excel/2006/main">
          <x14:cfRule type="expression" priority="9" id="{E2C7285B-8719-4889-9FC1-7DAB3EFE129C}">
            <xm:f>'DB2'!$C$7</xm:f>
            <x14:dxf>
              <fill>
                <patternFill>
                  <bgColor theme="0" tint="-4.9989318521683403E-2"/>
                </patternFill>
              </fill>
            </x14:dxf>
          </x14:cfRule>
          <xm:sqref>T82:U82</xm:sqref>
        </x14:conditionalFormatting>
        <x14:conditionalFormatting xmlns:xm="http://schemas.microsoft.com/office/excel/2006/main">
          <x14:cfRule type="expression" priority="1" id="{265BDA59-5AD1-438A-9E98-245CEFD9AD72}">
            <xm:f>'DB2'!$C$10</xm:f>
            <x14:dxf>
              <fill>
                <patternFill>
                  <bgColor theme="0" tint="-4.9989318521683403E-2"/>
                </patternFill>
              </fill>
            </x14:dxf>
          </x14:cfRule>
          <xm:sqref>U85</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3FE06-7507-4D27-8F43-D8EB91D068D9}">
  <dimension ref="A1:G93"/>
  <sheetViews>
    <sheetView showGridLines="0" view="pageBreakPreview" zoomScaleNormal="140" zoomScaleSheetLayoutView="100" workbookViewId="0">
      <selection activeCell="B53" sqref="B53:G53"/>
    </sheetView>
  </sheetViews>
  <sheetFormatPr defaultRowHeight="12.75"/>
  <cols>
    <col min="1" max="1" width="3.875" style="130" customWidth="1"/>
    <col min="2" max="6" width="12.625" style="125" customWidth="1"/>
    <col min="7" max="7" width="14.75" style="125" customWidth="1"/>
    <col min="8" max="16384" width="9" style="125"/>
  </cols>
  <sheetData>
    <row r="1" spans="1:7" s="121" customFormat="1" ht="14.25">
      <c r="A1" s="425" t="s">
        <v>308</v>
      </c>
      <c r="B1" s="425"/>
      <c r="C1" s="425"/>
      <c r="D1" s="425"/>
      <c r="E1" s="425"/>
      <c r="F1" s="425"/>
      <c r="G1" s="425"/>
    </row>
    <row r="2" spans="1:7" s="121" customFormat="1" ht="14.25">
      <c r="A2" s="122"/>
      <c r="B2" s="426" t="s">
        <v>309</v>
      </c>
      <c r="C2" s="426"/>
      <c r="D2" s="426"/>
      <c r="E2" s="426"/>
      <c r="F2" s="426"/>
      <c r="G2" s="426"/>
    </row>
    <row r="3" spans="1:7" ht="15" customHeight="1">
      <c r="A3" s="123"/>
      <c r="B3" s="124"/>
      <c r="C3" s="124"/>
      <c r="D3" s="124"/>
      <c r="E3" s="124"/>
      <c r="F3" s="124"/>
      <c r="G3" s="124"/>
    </row>
    <row r="4" spans="1:7" ht="13.5">
      <c r="A4" s="126" t="s">
        <v>310</v>
      </c>
      <c r="B4" s="427" t="s">
        <v>311</v>
      </c>
      <c r="C4" s="427"/>
      <c r="D4" s="427"/>
      <c r="E4" s="427"/>
      <c r="F4" s="427"/>
      <c r="G4" s="427"/>
    </row>
    <row r="5" spans="1:7" ht="4.5" customHeight="1">
      <c r="A5" s="126"/>
      <c r="B5" s="153"/>
      <c r="C5" s="153"/>
      <c r="D5" s="153"/>
      <c r="E5" s="153"/>
      <c r="F5" s="153"/>
      <c r="G5" s="153"/>
    </row>
    <row r="6" spans="1:7" ht="30" customHeight="1">
      <c r="A6" s="126" t="s">
        <v>312</v>
      </c>
      <c r="B6" s="427" t="s">
        <v>313</v>
      </c>
      <c r="C6" s="427"/>
      <c r="D6" s="427"/>
      <c r="E6" s="427"/>
      <c r="F6" s="427"/>
      <c r="G6" s="427"/>
    </row>
    <row r="7" spans="1:7" ht="9.9499999999999993" customHeight="1">
      <c r="A7" s="126"/>
      <c r="B7" s="153"/>
      <c r="C7" s="153"/>
      <c r="D7" s="153"/>
      <c r="E7" s="153"/>
      <c r="F7" s="153"/>
      <c r="G7" s="153"/>
    </row>
    <row r="8" spans="1:7" ht="15" customHeight="1">
      <c r="A8" s="126" t="s">
        <v>314</v>
      </c>
      <c r="B8" s="427" t="s">
        <v>315</v>
      </c>
      <c r="C8" s="427"/>
      <c r="D8" s="427"/>
      <c r="E8" s="427"/>
      <c r="F8" s="427"/>
      <c r="G8" s="427"/>
    </row>
    <row r="9" spans="1:7" ht="9.9499999999999993" customHeight="1">
      <c r="A9" s="126"/>
      <c r="B9" s="153"/>
      <c r="C9" s="153"/>
      <c r="D9" s="153"/>
      <c r="E9" s="153"/>
      <c r="F9" s="153"/>
      <c r="G9" s="153"/>
    </row>
    <row r="10" spans="1:7" ht="30" customHeight="1">
      <c r="A10" s="126" t="s">
        <v>316</v>
      </c>
      <c r="B10" s="427" t="s">
        <v>317</v>
      </c>
      <c r="C10" s="427"/>
      <c r="D10" s="427"/>
      <c r="E10" s="427"/>
      <c r="F10" s="427"/>
      <c r="G10" s="427"/>
    </row>
    <row r="11" spans="1:7" ht="9.9499999999999993" customHeight="1">
      <c r="A11" s="126"/>
      <c r="B11" s="153"/>
      <c r="C11" s="153"/>
      <c r="D11" s="153"/>
      <c r="E11" s="153"/>
      <c r="F11" s="153"/>
      <c r="G11" s="153"/>
    </row>
    <row r="12" spans="1:7" ht="13.5">
      <c r="A12" s="126" t="s">
        <v>318</v>
      </c>
      <c r="B12" s="427" t="s">
        <v>319</v>
      </c>
      <c r="C12" s="427"/>
      <c r="D12" s="427"/>
      <c r="E12" s="427"/>
      <c r="F12" s="427"/>
      <c r="G12" s="427"/>
    </row>
    <row r="13" spans="1:7" ht="9.9499999999999993" customHeight="1">
      <c r="A13" s="126"/>
      <c r="B13" s="153"/>
      <c r="C13" s="153"/>
      <c r="D13" s="153"/>
      <c r="E13" s="153"/>
      <c r="F13" s="153"/>
      <c r="G13" s="153"/>
    </row>
    <row r="14" spans="1:7" ht="30" customHeight="1">
      <c r="A14" s="126" t="s">
        <v>320</v>
      </c>
      <c r="B14" s="427" t="s">
        <v>15821</v>
      </c>
      <c r="C14" s="427"/>
      <c r="D14" s="427"/>
      <c r="E14" s="427"/>
      <c r="F14" s="427"/>
      <c r="G14" s="427"/>
    </row>
    <row r="15" spans="1:7" ht="9.9499999999999993" customHeight="1">
      <c r="A15" s="126"/>
      <c r="B15" s="153"/>
      <c r="C15" s="153"/>
      <c r="D15" s="153"/>
      <c r="E15" s="153"/>
      <c r="F15" s="153"/>
      <c r="G15" s="153"/>
    </row>
    <row r="16" spans="1:7" ht="60" customHeight="1">
      <c r="A16" s="126" t="s">
        <v>321</v>
      </c>
      <c r="B16" s="427" t="s">
        <v>322</v>
      </c>
      <c r="C16" s="427"/>
      <c r="D16" s="427"/>
      <c r="E16" s="427"/>
      <c r="F16" s="427"/>
      <c r="G16" s="427"/>
    </row>
    <row r="17" spans="1:7" ht="9.9499999999999993" customHeight="1">
      <c r="A17" s="126"/>
      <c r="B17" s="153"/>
      <c r="C17" s="153"/>
      <c r="D17" s="153"/>
      <c r="E17" s="153"/>
      <c r="F17" s="153"/>
      <c r="G17" s="153"/>
    </row>
    <row r="18" spans="1:7" ht="45" customHeight="1">
      <c r="A18" s="126" t="s">
        <v>323</v>
      </c>
      <c r="B18" s="427" t="s">
        <v>324</v>
      </c>
      <c r="C18" s="427"/>
      <c r="D18" s="427"/>
      <c r="E18" s="427"/>
      <c r="F18" s="427"/>
      <c r="G18" s="427"/>
    </row>
    <row r="19" spans="1:7" ht="9.9499999999999993" customHeight="1">
      <c r="A19" s="126"/>
      <c r="B19" s="153"/>
      <c r="C19" s="153"/>
      <c r="D19" s="153"/>
      <c r="E19" s="153"/>
      <c r="F19" s="153"/>
      <c r="G19" s="153"/>
    </row>
    <row r="20" spans="1:7" ht="30" customHeight="1">
      <c r="A20" s="126" t="s">
        <v>325</v>
      </c>
      <c r="B20" s="427" t="s">
        <v>15822</v>
      </c>
      <c r="C20" s="427"/>
      <c r="D20" s="427"/>
      <c r="E20" s="427"/>
      <c r="F20" s="427"/>
      <c r="G20" s="427"/>
    </row>
    <row r="21" spans="1:7" ht="14.25" thickBot="1">
      <c r="A21" s="153"/>
      <c r="B21" s="424" t="s">
        <v>326</v>
      </c>
      <c r="C21" s="424"/>
      <c r="D21" s="424"/>
      <c r="E21" s="424"/>
      <c r="F21" s="424"/>
      <c r="G21" s="424"/>
    </row>
    <row r="22" spans="1:7" ht="14.25" thickBot="1">
      <c r="A22" s="160"/>
      <c r="B22" s="161" t="s">
        <v>327</v>
      </c>
      <c r="C22" s="162" t="s">
        <v>328</v>
      </c>
      <c r="D22" s="161" t="s">
        <v>327</v>
      </c>
      <c r="E22" s="162" t="s">
        <v>328</v>
      </c>
      <c r="F22" s="161" t="s">
        <v>327</v>
      </c>
      <c r="G22" s="162" t="s">
        <v>328</v>
      </c>
    </row>
    <row r="23" spans="1:7" ht="14.25" thickTop="1">
      <c r="A23" s="160"/>
      <c r="B23" s="163" t="s">
        <v>329</v>
      </c>
      <c r="C23" s="164" t="s">
        <v>330</v>
      </c>
      <c r="D23" s="165" t="s">
        <v>331</v>
      </c>
      <c r="E23" s="166" t="s">
        <v>332</v>
      </c>
      <c r="F23" s="165" t="s">
        <v>333</v>
      </c>
      <c r="G23" s="166" t="s">
        <v>334</v>
      </c>
    </row>
    <row r="24" spans="1:7" ht="13.5">
      <c r="A24" s="160"/>
      <c r="B24" s="165" t="s">
        <v>335</v>
      </c>
      <c r="C24" s="166" t="s">
        <v>336</v>
      </c>
      <c r="D24" s="165" t="s">
        <v>337</v>
      </c>
      <c r="E24" s="166" t="s">
        <v>338</v>
      </c>
      <c r="F24" s="165" t="s">
        <v>339</v>
      </c>
      <c r="G24" s="166" t="s">
        <v>340</v>
      </c>
    </row>
    <row r="25" spans="1:7" ht="13.5">
      <c r="A25" s="160"/>
      <c r="B25" s="165" t="s">
        <v>341</v>
      </c>
      <c r="C25" s="166" t="s">
        <v>342</v>
      </c>
      <c r="D25" s="165" t="s">
        <v>343</v>
      </c>
      <c r="E25" s="166" t="s">
        <v>344</v>
      </c>
      <c r="F25" s="165" t="s">
        <v>345</v>
      </c>
      <c r="G25" s="166" t="s">
        <v>346</v>
      </c>
    </row>
    <row r="26" spans="1:7" ht="13.5">
      <c r="A26" s="160"/>
      <c r="B26" s="165" t="s">
        <v>347</v>
      </c>
      <c r="C26" s="166" t="s">
        <v>348</v>
      </c>
      <c r="D26" s="165" t="s">
        <v>349</v>
      </c>
      <c r="E26" s="166" t="s">
        <v>350</v>
      </c>
      <c r="F26" s="165" t="s">
        <v>351</v>
      </c>
      <c r="G26" s="166" t="s">
        <v>352</v>
      </c>
    </row>
    <row r="27" spans="1:7" ht="13.5">
      <c r="A27" s="160"/>
      <c r="B27" s="165" t="s">
        <v>353</v>
      </c>
      <c r="C27" s="166" t="s">
        <v>354</v>
      </c>
      <c r="D27" s="165" t="s">
        <v>355</v>
      </c>
      <c r="E27" s="166" t="s">
        <v>356</v>
      </c>
      <c r="F27" s="165" t="s">
        <v>357</v>
      </c>
      <c r="G27" s="166" t="s">
        <v>358</v>
      </c>
    </row>
    <row r="28" spans="1:7" ht="13.5">
      <c r="A28" s="160"/>
      <c r="B28" s="165" t="s">
        <v>359</v>
      </c>
      <c r="C28" s="166" t="s">
        <v>360</v>
      </c>
      <c r="D28" s="165" t="s">
        <v>361</v>
      </c>
      <c r="E28" s="166" t="s">
        <v>362</v>
      </c>
      <c r="F28" s="165" t="s">
        <v>363</v>
      </c>
      <c r="G28" s="166" t="s">
        <v>364</v>
      </c>
    </row>
    <row r="29" spans="1:7" ht="13.5">
      <c r="A29" s="160"/>
      <c r="B29" s="165" t="s">
        <v>365</v>
      </c>
      <c r="C29" s="166" t="s">
        <v>366</v>
      </c>
      <c r="D29" s="165" t="s">
        <v>367</v>
      </c>
      <c r="E29" s="166" t="s">
        <v>368</v>
      </c>
      <c r="F29" s="165" t="s">
        <v>369</v>
      </c>
      <c r="G29" s="166" t="s">
        <v>370</v>
      </c>
    </row>
    <row r="30" spans="1:7" ht="13.5">
      <c r="A30" s="160"/>
      <c r="B30" s="165" t="s">
        <v>371</v>
      </c>
      <c r="C30" s="166" t="s">
        <v>372</v>
      </c>
      <c r="D30" s="165" t="s">
        <v>373</v>
      </c>
      <c r="E30" s="166" t="s">
        <v>374</v>
      </c>
      <c r="F30" s="165" t="s">
        <v>375</v>
      </c>
      <c r="G30" s="166" t="s">
        <v>376</v>
      </c>
    </row>
    <row r="31" spans="1:7" ht="13.5">
      <c r="A31" s="160"/>
      <c r="B31" s="165" t="s">
        <v>377</v>
      </c>
      <c r="C31" s="166" t="s">
        <v>378</v>
      </c>
      <c r="D31" s="165" t="s">
        <v>379</v>
      </c>
      <c r="E31" s="166" t="s">
        <v>380</v>
      </c>
      <c r="F31" s="165" t="s">
        <v>381</v>
      </c>
      <c r="G31" s="166" t="s">
        <v>382</v>
      </c>
    </row>
    <row r="32" spans="1:7" ht="13.5">
      <c r="A32" s="160"/>
      <c r="B32" s="165" t="s">
        <v>383</v>
      </c>
      <c r="C32" s="166" t="s">
        <v>384</v>
      </c>
      <c r="D32" s="165" t="s">
        <v>385</v>
      </c>
      <c r="E32" s="166" t="s">
        <v>386</v>
      </c>
      <c r="F32" s="165" t="s">
        <v>387</v>
      </c>
      <c r="G32" s="166" t="s">
        <v>388</v>
      </c>
    </row>
    <row r="33" spans="1:7" ht="13.5">
      <c r="A33" s="160"/>
      <c r="B33" s="165" t="s">
        <v>389</v>
      </c>
      <c r="C33" s="166" t="s">
        <v>390</v>
      </c>
      <c r="D33" s="165" t="s">
        <v>391</v>
      </c>
      <c r="E33" s="166" t="s">
        <v>392</v>
      </c>
      <c r="F33" s="165" t="s">
        <v>393</v>
      </c>
      <c r="G33" s="166" t="s">
        <v>394</v>
      </c>
    </row>
    <row r="34" spans="1:7" ht="13.5">
      <c r="A34" s="160"/>
      <c r="B34" s="165" t="s">
        <v>395</v>
      </c>
      <c r="C34" s="166" t="s">
        <v>396</v>
      </c>
      <c r="D34" s="165" t="s">
        <v>397</v>
      </c>
      <c r="E34" s="166" t="s">
        <v>398</v>
      </c>
      <c r="F34" s="165" t="s">
        <v>399</v>
      </c>
      <c r="G34" s="166" t="s">
        <v>400</v>
      </c>
    </row>
    <row r="35" spans="1:7" ht="13.5">
      <c r="A35" s="160"/>
      <c r="B35" s="165" t="s">
        <v>401</v>
      </c>
      <c r="C35" s="166" t="s">
        <v>402</v>
      </c>
      <c r="D35" s="165" t="s">
        <v>403</v>
      </c>
      <c r="E35" s="166" t="s">
        <v>404</v>
      </c>
      <c r="F35" s="165" t="s">
        <v>405</v>
      </c>
      <c r="G35" s="166" t="s">
        <v>406</v>
      </c>
    </row>
    <row r="36" spans="1:7" ht="13.5">
      <c r="A36" s="160"/>
      <c r="B36" s="165" t="s">
        <v>407</v>
      </c>
      <c r="C36" s="166" t="s">
        <v>408</v>
      </c>
      <c r="D36" s="165" t="s">
        <v>409</v>
      </c>
      <c r="E36" s="166" t="s">
        <v>410</v>
      </c>
      <c r="F36" s="165" t="s">
        <v>411</v>
      </c>
      <c r="G36" s="166" t="s">
        <v>412</v>
      </c>
    </row>
    <row r="37" spans="1:7" ht="14.25" thickBot="1">
      <c r="A37" s="160"/>
      <c r="B37" s="165" t="s">
        <v>413</v>
      </c>
      <c r="C37" s="166" t="s">
        <v>414</v>
      </c>
      <c r="D37" s="165" t="s">
        <v>415</v>
      </c>
      <c r="E37" s="166" t="s">
        <v>416</v>
      </c>
      <c r="F37" s="167" t="s">
        <v>417</v>
      </c>
      <c r="G37" s="168" t="s">
        <v>418</v>
      </c>
    </row>
    <row r="38" spans="1:7" ht="14.25" thickBot="1">
      <c r="A38" s="160"/>
      <c r="B38" s="167" t="s">
        <v>419</v>
      </c>
      <c r="C38" s="168" t="s">
        <v>420</v>
      </c>
      <c r="D38" s="169" t="s">
        <v>421</v>
      </c>
      <c r="E38" s="170" t="s">
        <v>422</v>
      </c>
      <c r="F38" s="171"/>
      <c r="G38" s="171"/>
    </row>
    <row r="39" spans="1:7" ht="13.5">
      <c r="A39" s="153"/>
      <c r="B39" s="153"/>
      <c r="C39" s="153"/>
      <c r="D39" s="153"/>
      <c r="E39" s="153"/>
      <c r="F39" s="153"/>
      <c r="G39" s="153"/>
    </row>
    <row r="40" spans="1:7" ht="45" customHeight="1">
      <c r="A40" s="126" t="s">
        <v>423</v>
      </c>
      <c r="B40" s="427" t="s">
        <v>424</v>
      </c>
      <c r="C40" s="427"/>
      <c r="D40" s="427"/>
      <c r="E40" s="427"/>
      <c r="F40" s="427"/>
      <c r="G40" s="427"/>
    </row>
    <row r="41" spans="1:7" ht="9.9499999999999993" customHeight="1">
      <c r="A41" s="126"/>
      <c r="B41" s="153"/>
      <c r="C41" s="153"/>
      <c r="D41" s="153"/>
      <c r="E41" s="153"/>
      <c r="F41" s="153"/>
      <c r="G41" s="153"/>
    </row>
    <row r="42" spans="1:7" ht="15" customHeight="1">
      <c r="A42" s="127" t="s">
        <v>425</v>
      </c>
      <c r="B42" s="428" t="s">
        <v>426</v>
      </c>
      <c r="C42" s="428"/>
      <c r="D42" s="428"/>
      <c r="E42" s="428"/>
      <c r="F42" s="428"/>
      <c r="G42" s="428"/>
    </row>
    <row r="43" spans="1:7" ht="84.95" customHeight="1">
      <c r="A43" s="126"/>
      <c r="B43" s="427" t="s">
        <v>427</v>
      </c>
      <c r="C43" s="427"/>
      <c r="D43" s="427"/>
      <c r="E43" s="427"/>
      <c r="F43" s="427"/>
      <c r="G43" s="427"/>
    </row>
    <row r="44" spans="1:7" ht="80.099999999999994" customHeight="1">
      <c r="A44" s="172" t="s">
        <v>428</v>
      </c>
      <c r="B44" s="427" t="s">
        <v>429</v>
      </c>
      <c r="C44" s="427"/>
      <c r="D44" s="427"/>
      <c r="E44" s="427"/>
      <c r="F44" s="427"/>
      <c r="G44" s="427"/>
    </row>
    <row r="45" spans="1:7" ht="9.9499999999999993" customHeight="1">
      <c r="A45" s="126"/>
      <c r="B45" s="153"/>
      <c r="C45" s="153"/>
      <c r="D45" s="153"/>
      <c r="E45" s="153"/>
      <c r="F45" s="153"/>
      <c r="G45" s="153"/>
    </row>
    <row r="46" spans="1:7" ht="30" customHeight="1">
      <c r="A46" s="127" t="s">
        <v>430</v>
      </c>
      <c r="B46" s="427" t="s">
        <v>431</v>
      </c>
      <c r="C46" s="427"/>
      <c r="D46" s="427"/>
      <c r="E46" s="427"/>
      <c r="F46" s="427"/>
      <c r="G46" s="427"/>
    </row>
    <row r="47" spans="1:7" ht="30" customHeight="1">
      <c r="A47" s="126"/>
      <c r="B47" s="427" t="s">
        <v>432</v>
      </c>
      <c r="C47" s="427"/>
      <c r="D47" s="427"/>
      <c r="E47" s="427"/>
      <c r="F47" s="427"/>
      <c r="G47" s="427"/>
    </row>
    <row r="48" spans="1:7" ht="15" customHeight="1">
      <c r="A48" s="126"/>
      <c r="B48" s="427" t="s">
        <v>433</v>
      </c>
      <c r="C48" s="427"/>
      <c r="D48" s="427"/>
      <c r="E48" s="427"/>
      <c r="F48" s="427"/>
      <c r="G48" s="427"/>
    </row>
    <row r="49" spans="1:7" ht="15" customHeight="1">
      <c r="A49" s="126"/>
      <c r="B49" s="427" t="s">
        <v>434</v>
      </c>
      <c r="C49" s="427"/>
      <c r="D49" s="427"/>
      <c r="E49" s="427"/>
      <c r="F49" s="427"/>
      <c r="G49" s="427"/>
    </row>
    <row r="50" spans="1:7" ht="30" customHeight="1">
      <c r="A50" s="126"/>
      <c r="B50" s="427" t="s">
        <v>435</v>
      </c>
      <c r="C50" s="427"/>
      <c r="D50" s="427"/>
      <c r="E50" s="427"/>
      <c r="F50" s="427"/>
      <c r="G50" s="427"/>
    </row>
    <row r="51" spans="1:7" ht="9.9499999999999993" customHeight="1">
      <c r="A51" s="153"/>
      <c r="B51" s="153"/>
      <c r="C51" s="153"/>
      <c r="D51" s="153"/>
      <c r="E51" s="153"/>
      <c r="F51" s="153"/>
      <c r="G51" s="153"/>
    </row>
    <row r="52" spans="1:7" ht="13.5">
      <c r="A52" s="127" t="s">
        <v>436</v>
      </c>
      <c r="B52" s="427" t="s">
        <v>437</v>
      </c>
      <c r="C52" s="427"/>
      <c r="D52" s="427"/>
      <c r="E52" s="427"/>
      <c r="F52" s="427"/>
      <c r="G52" s="427"/>
    </row>
    <row r="53" spans="1:7" ht="13.5">
      <c r="A53" s="126"/>
      <c r="B53" s="427" t="s">
        <v>438</v>
      </c>
      <c r="C53" s="427"/>
      <c r="D53" s="427"/>
      <c r="E53" s="427"/>
      <c r="F53" s="427"/>
      <c r="G53" s="427"/>
    </row>
    <row r="54" spans="1:7" ht="30" customHeight="1">
      <c r="A54" s="126"/>
      <c r="B54" s="427" t="s">
        <v>439</v>
      </c>
      <c r="C54" s="427"/>
      <c r="D54" s="427"/>
      <c r="E54" s="427"/>
      <c r="F54" s="427"/>
      <c r="G54" s="427"/>
    </row>
    <row r="55" spans="1:7" ht="13.5">
      <c r="A55" s="126"/>
      <c r="B55" s="427" t="s">
        <v>440</v>
      </c>
      <c r="C55" s="427"/>
      <c r="D55" s="427"/>
      <c r="E55" s="427"/>
      <c r="F55" s="427"/>
      <c r="G55" s="427"/>
    </row>
    <row r="56" spans="1:7" ht="60" customHeight="1">
      <c r="A56" s="126"/>
      <c r="B56" s="427" t="s">
        <v>441</v>
      </c>
      <c r="C56" s="427"/>
      <c r="D56" s="427"/>
      <c r="E56" s="427"/>
      <c r="F56" s="427"/>
      <c r="G56" s="427"/>
    </row>
    <row r="57" spans="1:7" ht="200.1" customHeight="1">
      <c r="A57" s="126"/>
      <c r="B57" s="427" t="s">
        <v>442</v>
      </c>
      <c r="C57" s="427"/>
      <c r="D57" s="427"/>
      <c r="E57" s="427"/>
      <c r="F57" s="427"/>
      <c r="G57" s="427"/>
    </row>
    <row r="58" spans="1:7" ht="45" customHeight="1">
      <c r="A58" s="126"/>
      <c r="B58" s="427" t="s">
        <v>443</v>
      </c>
      <c r="C58" s="427"/>
      <c r="D58" s="427"/>
      <c r="E58" s="427"/>
      <c r="F58" s="427"/>
      <c r="G58" s="427"/>
    </row>
    <row r="59" spans="1:7" ht="30" customHeight="1">
      <c r="A59" s="126"/>
      <c r="B59" s="427" t="s">
        <v>444</v>
      </c>
      <c r="C59" s="427"/>
      <c r="D59" s="427"/>
      <c r="E59" s="427"/>
      <c r="F59" s="427"/>
      <c r="G59" s="427"/>
    </row>
    <row r="60" spans="1:7" ht="9.9499999999999993" customHeight="1">
      <c r="A60" s="126"/>
      <c r="B60" s="153"/>
      <c r="C60" s="153"/>
      <c r="D60" s="153"/>
      <c r="E60" s="153"/>
      <c r="F60" s="153"/>
      <c r="G60" s="153"/>
    </row>
    <row r="61" spans="1:7" ht="13.5">
      <c r="A61" s="128" t="s">
        <v>445</v>
      </c>
      <c r="B61" s="429" t="s">
        <v>446</v>
      </c>
      <c r="C61" s="429"/>
      <c r="D61" s="429"/>
      <c r="E61" s="429"/>
      <c r="F61" s="429"/>
      <c r="G61" s="429"/>
    </row>
    <row r="62" spans="1:7" ht="45" customHeight="1">
      <c r="A62" s="128"/>
      <c r="B62" s="430" t="s">
        <v>447</v>
      </c>
      <c r="C62" s="430"/>
      <c r="D62" s="430"/>
      <c r="E62" s="430"/>
      <c r="F62" s="430"/>
      <c r="G62" s="430"/>
    </row>
    <row r="63" spans="1:7" ht="9.9499999999999993" customHeight="1">
      <c r="A63" s="128"/>
      <c r="B63" s="156"/>
      <c r="C63" s="156"/>
      <c r="D63" s="156"/>
      <c r="E63" s="156"/>
      <c r="F63" s="156"/>
      <c r="G63" s="156"/>
    </row>
    <row r="64" spans="1:7" ht="13.5">
      <c r="A64" s="126" t="s">
        <v>448</v>
      </c>
      <c r="B64" s="427" t="s">
        <v>449</v>
      </c>
      <c r="C64" s="427"/>
      <c r="D64" s="427"/>
      <c r="E64" s="427"/>
      <c r="F64" s="427"/>
      <c r="G64" s="427"/>
    </row>
    <row r="65" spans="1:7" ht="30" customHeight="1">
      <c r="A65" s="126"/>
      <c r="B65" s="427" t="s">
        <v>15823</v>
      </c>
      <c r="C65" s="427"/>
      <c r="D65" s="427"/>
      <c r="E65" s="427"/>
      <c r="F65" s="427"/>
      <c r="G65" s="427"/>
    </row>
    <row r="66" spans="1:7" ht="45" customHeight="1">
      <c r="A66" s="126"/>
      <c r="B66" s="427" t="s">
        <v>450</v>
      </c>
      <c r="C66" s="427"/>
      <c r="D66" s="427"/>
      <c r="E66" s="427"/>
      <c r="F66" s="427"/>
      <c r="G66" s="427"/>
    </row>
    <row r="67" spans="1:7" ht="13.5">
      <c r="A67" s="126"/>
      <c r="B67" s="427" t="s">
        <v>451</v>
      </c>
      <c r="C67" s="427"/>
      <c r="D67" s="427"/>
      <c r="E67" s="427"/>
      <c r="F67" s="427"/>
      <c r="G67" s="427"/>
    </row>
    <row r="68" spans="1:7" ht="60" customHeight="1">
      <c r="A68" s="126"/>
      <c r="B68" s="427" t="s">
        <v>15824</v>
      </c>
      <c r="C68" s="427"/>
      <c r="D68" s="427"/>
      <c r="E68" s="427"/>
      <c r="F68" s="427"/>
      <c r="G68" s="427"/>
    </row>
    <row r="69" spans="1:7" ht="45" customHeight="1">
      <c r="A69" s="126"/>
      <c r="B69" s="427" t="s">
        <v>15825</v>
      </c>
      <c r="C69" s="427"/>
      <c r="D69" s="427"/>
      <c r="E69" s="427"/>
      <c r="F69" s="427"/>
      <c r="G69" s="427"/>
    </row>
    <row r="70" spans="1:7" ht="9.9499999999999993" customHeight="1">
      <c r="A70" s="126"/>
      <c r="B70" s="153"/>
      <c r="C70" s="153"/>
      <c r="D70" s="153"/>
      <c r="E70" s="153"/>
      <c r="F70" s="153"/>
      <c r="G70" s="153"/>
    </row>
    <row r="71" spans="1:7" ht="13.5">
      <c r="A71" s="128" t="s">
        <v>452</v>
      </c>
      <c r="B71" s="430" t="s">
        <v>453</v>
      </c>
      <c r="C71" s="430"/>
      <c r="D71" s="430"/>
      <c r="E71" s="430"/>
      <c r="F71" s="430"/>
      <c r="G71" s="430"/>
    </row>
    <row r="72" spans="1:7" ht="17.25" customHeight="1">
      <c r="A72" s="126"/>
      <c r="B72" s="430" t="s">
        <v>454</v>
      </c>
      <c r="C72" s="430"/>
      <c r="D72" s="430"/>
      <c r="E72" s="430"/>
      <c r="F72" s="430"/>
      <c r="G72" s="430"/>
    </row>
    <row r="73" spans="1:7" ht="45" customHeight="1">
      <c r="A73" s="126"/>
      <c r="B73" s="430" t="s">
        <v>15826</v>
      </c>
      <c r="C73" s="430"/>
      <c r="D73" s="430"/>
      <c r="E73" s="430"/>
      <c r="F73" s="430"/>
      <c r="G73" s="430"/>
    </row>
    <row r="74" spans="1:7" ht="60" customHeight="1">
      <c r="A74" s="126"/>
      <c r="B74" s="427" t="s">
        <v>15827</v>
      </c>
      <c r="C74" s="427"/>
      <c r="D74" s="427"/>
      <c r="E74" s="427"/>
      <c r="F74" s="427"/>
      <c r="G74" s="427"/>
    </row>
    <row r="75" spans="1:7" ht="60" customHeight="1">
      <c r="A75" s="126"/>
      <c r="B75" s="427" t="s">
        <v>455</v>
      </c>
      <c r="C75" s="427"/>
      <c r="D75" s="427"/>
      <c r="E75" s="427"/>
      <c r="F75" s="427"/>
      <c r="G75" s="427"/>
    </row>
    <row r="76" spans="1:7" ht="60" customHeight="1">
      <c r="A76" s="126"/>
      <c r="B76" s="427" t="s">
        <v>456</v>
      </c>
      <c r="C76" s="427"/>
      <c r="D76" s="427"/>
      <c r="E76" s="427"/>
      <c r="F76" s="427"/>
      <c r="G76" s="427"/>
    </row>
    <row r="77" spans="1:7" ht="60" customHeight="1">
      <c r="A77" s="126"/>
      <c r="B77" s="427" t="s">
        <v>457</v>
      </c>
      <c r="C77" s="427"/>
      <c r="D77" s="427"/>
      <c r="E77" s="427"/>
      <c r="F77" s="427"/>
      <c r="G77" s="427"/>
    </row>
    <row r="78" spans="1:7" ht="45" customHeight="1">
      <c r="A78" s="126"/>
      <c r="B78" s="427" t="s">
        <v>458</v>
      </c>
      <c r="C78" s="427"/>
      <c r="D78" s="427"/>
      <c r="E78" s="427"/>
      <c r="F78" s="427"/>
      <c r="G78" s="427"/>
    </row>
    <row r="79" spans="1:7" ht="45" customHeight="1">
      <c r="A79" s="126"/>
      <c r="B79" s="427" t="s">
        <v>459</v>
      </c>
      <c r="C79" s="427"/>
      <c r="D79" s="427"/>
      <c r="E79" s="427"/>
      <c r="F79" s="427"/>
      <c r="G79" s="427"/>
    </row>
    <row r="80" spans="1:7" ht="76.5" customHeight="1">
      <c r="A80" s="128" t="s">
        <v>460</v>
      </c>
      <c r="B80" s="430" t="s">
        <v>461</v>
      </c>
      <c r="C80" s="430"/>
      <c r="D80" s="430"/>
      <c r="E80" s="430"/>
      <c r="F80" s="430"/>
      <c r="G80" s="430"/>
    </row>
    <row r="81" spans="1:7" ht="9.9499999999999993" customHeight="1">
      <c r="A81" s="126"/>
      <c r="B81" s="153"/>
      <c r="C81" s="153"/>
      <c r="D81" s="153"/>
      <c r="E81" s="153"/>
      <c r="F81" s="153"/>
      <c r="G81" s="153"/>
    </row>
    <row r="82" spans="1:7" ht="45" customHeight="1">
      <c r="A82" s="128" t="s">
        <v>462</v>
      </c>
      <c r="B82" s="430" t="s">
        <v>463</v>
      </c>
      <c r="C82" s="430"/>
      <c r="D82" s="430"/>
      <c r="E82" s="430"/>
      <c r="F82" s="430"/>
      <c r="G82" s="430"/>
    </row>
    <row r="83" spans="1:7" ht="9.9499999999999993" customHeight="1">
      <c r="A83" s="126"/>
      <c r="B83" s="153"/>
      <c r="C83" s="153"/>
      <c r="D83" s="153"/>
      <c r="E83" s="153"/>
      <c r="F83" s="153"/>
      <c r="G83" s="153"/>
    </row>
    <row r="84" spans="1:7" ht="45" customHeight="1">
      <c r="A84" s="128" t="s">
        <v>464</v>
      </c>
      <c r="B84" s="430" t="s">
        <v>465</v>
      </c>
      <c r="C84" s="430"/>
      <c r="D84" s="430"/>
      <c r="E84" s="430"/>
      <c r="F84" s="430"/>
      <c r="G84" s="430"/>
    </row>
    <row r="85" spans="1:7" ht="9.9499999999999993" customHeight="1">
      <c r="A85" s="127"/>
      <c r="B85" s="154"/>
      <c r="C85" s="154"/>
      <c r="D85" s="154"/>
      <c r="E85" s="154"/>
      <c r="F85" s="154"/>
      <c r="G85" s="154"/>
    </row>
    <row r="86" spans="1:7" ht="13.5">
      <c r="A86" s="126" t="s">
        <v>466</v>
      </c>
      <c r="B86" s="427" t="s">
        <v>467</v>
      </c>
      <c r="C86" s="427"/>
      <c r="D86" s="427"/>
      <c r="E86" s="427"/>
      <c r="F86" s="427"/>
      <c r="G86" s="427"/>
    </row>
    <row r="87" spans="1:7" ht="75" customHeight="1">
      <c r="A87" s="154"/>
      <c r="B87" s="427" t="s">
        <v>468</v>
      </c>
      <c r="C87" s="427"/>
      <c r="D87" s="427"/>
      <c r="E87" s="427"/>
      <c r="F87" s="427"/>
      <c r="G87" s="427"/>
    </row>
    <row r="88" spans="1:7" ht="15" customHeight="1">
      <c r="A88" s="154"/>
      <c r="B88" s="428" t="s">
        <v>469</v>
      </c>
      <c r="C88" s="428"/>
      <c r="D88" s="428"/>
      <c r="E88" s="428"/>
      <c r="F88" s="428"/>
      <c r="G88" s="428"/>
    </row>
    <row r="89" spans="1:7" ht="30" customHeight="1">
      <c r="A89" s="154"/>
      <c r="B89" s="430" t="s">
        <v>470</v>
      </c>
      <c r="C89" s="430"/>
      <c r="D89" s="430"/>
      <c r="E89" s="430"/>
      <c r="F89" s="430"/>
      <c r="G89" s="430"/>
    </row>
    <row r="90" spans="1:7" ht="60" customHeight="1">
      <c r="A90" s="129"/>
      <c r="B90" s="427" t="s">
        <v>471</v>
      </c>
      <c r="C90" s="427"/>
      <c r="D90" s="427"/>
      <c r="E90" s="427"/>
      <c r="F90" s="427"/>
      <c r="G90" s="427"/>
    </row>
    <row r="91" spans="1:7" ht="60" customHeight="1">
      <c r="A91" s="129"/>
      <c r="B91" s="427" t="s">
        <v>472</v>
      </c>
      <c r="C91" s="427"/>
      <c r="D91" s="427"/>
      <c r="E91" s="427"/>
      <c r="F91" s="427"/>
      <c r="G91" s="427"/>
    </row>
    <row r="92" spans="1:7" ht="61.5" customHeight="1">
      <c r="A92" s="128" t="s">
        <v>473</v>
      </c>
      <c r="B92" s="427" t="s">
        <v>474</v>
      </c>
      <c r="C92" s="427"/>
      <c r="D92" s="427"/>
      <c r="E92" s="427"/>
      <c r="F92" s="427"/>
      <c r="G92" s="427"/>
    </row>
    <row r="93" spans="1:7" ht="45" customHeight="1">
      <c r="A93" s="155">
        <v>22</v>
      </c>
      <c r="B93" s="427" t="s">
        <v>475</v>
      </c>
      <c r="C93" s="427"/>
      <c r="D93" s="427"/>
      <c r="E93" s="427"/>
      <c r="F93" s="427"/>
      <c r="G93" s="427"/>
    </row>
  </sheetData>
  <mergeCells count="57">
    <mergeCell ref="B91:G91"/>
    <mergeCell ref="B92:G92"/>
    <mergeCell ref="B93:G93"/>
    <mergeCell ref="B84:G84"/>
    <mergeCell ref="B86:G86"/>
    <mergeCell ref="B87:G87"/>
    <mergeCell ref="B88:G88"/>
    <mergeCell ref="B89:G89"/>
    <mergeCell ref="B90:G90"/>
    <mergeCell ref="B82:G82"/>
    <mergeCell ref="B69:G69"/>
    <mergeCell ref="B71:G71"/>
    <mergeCell ref="B72:G72"/>
    <mergeCell ref="B73:G73"/>
    <mergeCell ref="B74:G74"/>
    <mergeCell ref="B75:G75"/>
    <mergeCell ref="B76:G76"/>
    <mergeCell ref="B77:G77"/>
    <mergeCell ref="B78:G78"/>
    <mergeCell ref="B79:G79"/>
    <mergeCell ref="B80:G80"/>
    <mergeCell ref="B68:G68"/>
    <mergeCell ref="B55:G55"/>
    <mergeCell ref="B56:G56"/>
    <mergeCell ref="B57:G57"/>
    <mergeCell ref="B58:G58"/>
    <mergeCell ref="B59:G59"/>
    <mergeCell ref="B61:G61"/>
    <mergeCell ref="B62:G62"/>
    <mergeCell ref="B64:G64"/>
    <mergeCell ref="B65:G65"/>
    <mergeCell ref="B66:G66"/>
    <mergeCell ref="B67:G67"/>
    <mergeCell ref="B54:G54"/>
    <mergeCell ref="B40:G40"/>
    <mergeCell ref="B42:G42"/>
    <mergeCell ref="B43:G43"/>
    <mergeCell ref="B44:G44"/>
    <mergeCell ref="B46:G46"/>
    <mergeCell ref="B47:G47"/>
    <mergeCell ref="B48:G48"/>
    <mergeCell ref="B49:G49"/>
    <mergeCell ref="B50:G50"/>
    <mergeCell ref="B52:G52"/>
    <mergeCell ref="B53:G53"/>
    <mergeCell ref="B21:G21"/>
    <mergeCell ref="A1:G1"/>
    <mergeCell ref="B2:G2"/>
    <mergeCell ref="B4:G4"/>
    <mergeCell ref="B6:G6"/>
    <mergeCell ref="B8:G8"/>
    <mergeCell ref="B10:G10"/>
    <mergeCell ref="B12:G12"/>
    <mergeCell ref="B14:G14"/>
    <mergeCell ref="B16:G16"/>
    <mergeCell ref="B18:G18"/>
    <mergeCell ref="B20:G20"/>
  </mergeCells>
  <phoneticPr fontId="1"/>
  <pageMargins left="0.70866141732283472" right="0.51181102362204722" top="0.55118110236220474" bottom="0.55118110236220474" header="0.31496062992125984" footer="0.31496062992125984"/>
  <pageSetup paperSize="9" orientation="portrait" r:id="rId1"/>
  <rowBreaks count="1" manualBreakCount="1">
    <brk id="60" max="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2A101-8FA2-42BA-8802-2BA6E8743B1F}">
  <dimension ref="A1:B186"/>
  <sheetViews>
    <sheetView workbookViewId="0">
      <selection activeCell="F9" sqref="F9"/>
    </sheetView>
  </sheetViews>
  <sheetFormatPr defaultRowHeight="13.5"/>
  <cols>
    <col min="1" max="16384" width="9" style="144"/>
  </cols>
  <sheetData>
    <row r="1" spans="1:2" ht="40.5">
      <c r="A1" s="143" t="s">
        <v>6710</v>
      </c>
      <c r="B1" s="143" t="s">
        <v>6711</v>
      </c>
    </row>
    <row r="2" spans="1:2">
      <c r="A2" s="145" t="s">
        <v>329</v>
      </c>
      <c r="B2" s="145" t="s">
        <v>6712</v>
      </c>
    </row>
    <row r="3" spans="1:2">
      <c r="A3" s="145" t="s">
        <v>329</v>
      </c>
      <c r="B3" s="145" t="s">
        <v>6713</v>
      </c>
    </row>
    <row r="4" spans="1:2">
      <c r="A4" s="145" t="s">
        <v>329</v>
      </c>
      <c r="B4" s="145" t="s">
        <v>6714</v>
      </c>
    </row>
    <row r="5" spans="1:2">
      <c r="A5" s="145" t="s">
        <v>329</v>
      </c>
      <c r="B5" s="145" t="s">
        <v>6715</v>
      </c>
    </row>
    <row r="6" spans="1:2">
      <c r="A6" s="145" t="s">
        <v>329</v>
      </c>
      <c r="B6" s="145" t="s">
        <v>6716</v>
      </c>
    </row>
    <row r="7" spans="1:2">
      <c r="A7" s="145" t="s">
        <v>329</v>
      </c>
      <c r="B7" s="145" t="s">
        <v>6717</v>
      </c>
    </row>
    <row r="8" spans="1:2">
      <c r="A8" s="145" t="s">
        <v>329</v>
      </c>
      <c r="B8" s="145" t="s">
        <v>6718</v>
      </c>
    </row>
    <row r="9" spans="1:2">
      <c r="A9" s="145" t="s">
        <v>329</v>
      </c>
      <c r="B9" s="145" t="s">
        <v>6719</v>
      </c>
    </row>
    <row r="10" spans="1:2">
      <c r="A10" s="145" t="s">
        <v>329</v>
      </c>
      <c r="B10" s="145" t="s">
        <v>6720</v>
      </c>
    </row>
    <row r="11" spans="1:2">
      <c r="A11" s="145" t="s">
        <v>329</v>
      </c>
      <c r="B11" s="145" t="s">
        <v>6721</v>
      </c>
    </row>
    <row r="12" spans="1:2">
      <c r="A12" s="145" t="s">
        <v>329</v>
      </c>
      <c r="B12" s="145" t="s">
        <v>6722</v>
      </c>
    </row>
    <row r="13" spans="1:2">
      <c r="A13" s="145" t="s">
        <v>329</v>
      </c>
      <c r="B13" s="145" t="s">
        <v>6723</v>
      </c>
    </row>
    <row r="14" spans="1:2">
      <c r="A14" s="145" t="s">
        <v>329</v>
      </c>
      <c r="B14" s="145" t="s">
        <v>6724</v>
      </c>
    </row>
    <row r="15" spans="1:2">
      <c r="A15" s="145" t="s">
        <v>329</v>
      </c>
      <c r="B15" s="145" t="s">
        <v>6725</v>
      </c>
    </row>
    <row r="16" spans="1:2">
      <c r="A16" s="145" t="s">
        <v>6726</v>
      </c>
      <c r="B16" s="145" t="s">
        <v>6727</v>
      </c>
    </row>
    <row r="17" spans="1:2">
      <c r="A17" s="145" t="s">
        <v>329</v>
      </c>
      <c r="B17" s="145" t="s">
        <v>6728</v>
      </c>
    </row>
    <row r="18" spans="1:2">
      <c r="A18" s="145" t="s">
        <v>329</v>
      </c>
      <c r="B18" s="145" t="s">
        <v>6729</v>
      </c>
    </row>
    <row r="19" spans="1:2">
      <c r="A19" s="145" t="s">
        <v>329</v>
      </c>
      <c r="B19" s="145" t="s">
        <v>6730</v>
      </c>
    </row>
    <row r="20" spans="1:2">
      <c r="A20" s="145" t="s">
        <v>329</v>
      </c>
      <c r="B20" s="145" t="s">
        <v>6731</v>
      </c>
    </row>
    <row r="21" spans="1:2">
      <c r="A21" s="145" t="s">
        <v>329</v>
      </c>
      <c r="B21" s="145" t="s">
        <v>6732</v>
      </c>
    </row>
    <row r="22" spans="1:2">
      <c r="A22" s="145" t="s">
        <v>329</v>
      </c>
      <c r="B22" s="145" t="s">
        <v>6733</v>
      </c>
    </row>
    <row r="23" spans="1:2">
      <c r="A23" s="145" t="s">
        <v>329</v>
      </c>
      <c r="B23" s="145" t="s">
        <v>6734</v>
      </c>
    </row>
    <row r="24" spans="1:2">
      <c r="A24" s="145" t="s">
        <v>329</v>
      </c>
      <c r="B24" s="145" t="s">
        <v>6735</v>
      </c>
    </row>
    <row r="25" spans="1:2">
      <c r="A25" s="145" t="s">
        <v>329</v>
      </c>
      <c r="B25" s="145" t="s">
        <v>6736</v>
      </c>
    </row>
    <row r="26" spans="1:2">
      <c r="A26" s="145" t="s">
        <v>329</v>
      </c>
      <c r="B26" s="145" t="s">
        <v>6737</v>
      </c>
    </row>
    <row r="27" spans="1:2">
      <c r="A27" s="145" t="s">
        <v>329</v>
      </c>
      <c r="B27" s="145" t="s">
        <v>6738</v>
      </c>
    </row>
    <row r="28" spans="1:2">
      <c r="A28" s="145" t="s">
        <v>329</v>
      </c>
      <c r="B28" s="145" t="s">
        <v>6739</v>
      </c>
    </row>
    <row r="29" spans="1:2">
      <c r="A29" s="145" t="s">
        <v>329</v>
      </c>
      <c r="B29" s="145" t="s">
        <v>6740</v>
      </c>
    </row>
    <row r="30" spans="1:2">
      <c r="A30" s="145" t="s">
        <v>329</v>
      </c>
      <c r="B30" s="145" t="s">
        <v>6741</v>
      </c>
    </row>
    <row r="31" spans="1:2">
      <c r="A31" s="145" t="s">
        <v>329</v>
      </c>
      <c r="B31" s="145" t="s">
        <v>6742</v>
      </c>
    </row>
    <row r="32" spans="1:2">
      <c r="A32" s="145" t="s">
        <v>329</v>
      </c>
      <c r="B32" s="145" t="s">
        <v>6743</v>
      </c>
    </row>
    <row r="33" spans="1:2">
      <c r="A33" s="145" t="s">
        <v>329</v>
      </c>
      <c r="B33" s="145" t="s">
        <v>6744</v>
      </c>
    </row>
    <row r="34" spans="1:2">
      <c r="A34" s="145" t="s">
        <v>329</v>
      </c>
      <c r="B34" s="145" t="s">
        <v>6745</v>
      </c>
    </row>
    <row r="35" spans="1:2">
      <c r="A35" s="145" t="s">
        <v>329</v>
      </c>
      <c r="B35" s="145" t="s">
        <v>6746</v>
      </c>
    </row>
    <row r="36" spans="1:2">
      <c r="A36" s="145" t="s">
        <v>329</v>
      </c>
      <c r="B36" s="145" t="s">
        <v>6747</v>
      </c>
    </row>
    <row r="37" spans="1:2">
      <c r="A37" s="145" t="s">
        <v>329</v>
      </c>
      <c r="B37" s="145" t="s">
        <v>6748</v>
      </c>
    </row>
    <row r="38" spans="1:2">
      <c r="A38" s="145" t="s">
        <v>329</v>
      </c>
      <c r="B38" s="145" t="s">
        <v>6749</v>
      </c>
    </row>
    <row r="39" spans="1:2">
      <c r="A39" s="145" t="s">
        <v>329</v>
      </c>
      <c r="B39" s="145" t="s">
        <v>6750</v>
      </c>
    </row>
    <row r="40" spans="1:2">
      <c r="A40" s="145" t="s">
        <v>329</v>
      </c>
      <c r="B40" s="145" t="s">
        <v>6751</v>
      </c>
    </row>
    <row r="41" spans="1:2">
      <c r="A41" s="145" t="s">
        <v>329</v>
      </c>
      <c r="B41" s="145" t="s">
        <v>6752</v>
      </c>
    </row>
    <row r="42" spans="1:2">
      <c r="A42" s="145" t="s">
        <v>329</v>
      </c>
      <c r="B42" s="145" t="s">
        <v>6753</v>
      </c>
    </row>
    <row r="43" spans="1:2">
      <c r="A43" s="145" t="s">
        <v>329</v>
      </c>
      <c r="B43" s="145" t="s">
        <v>6754</v>
      </c>
    </row>
    <row r="44" spans="1:2">
      <c r="A44" s="145" t="s">
        <v>329</v>
      </c>
      <c r="B44" s="145" t="s">
        <v>6755</v>
      </c>
    </row>
    <row r="45" spans="1:2">
      <c r="A45" s="145" t="s">
        <v>329</v>
      </c>
      <c r="B45" s="145" t="s">
        <v>6756</v>
      </c>
    </row>
    <row r="46" spans="1:2">
      <c r="A46" s="145" t="s">
        <v>329</v>
      </c>
      <c r="B46" s="145" t="s">
        <v>6757</v>
      </c>
    </row>
    <row r="47" spans="1:2">
      <c r="A47" s="145" t="s">
        <v>329</v>
      </c>
      <c r="B47" s="145" t="s">
        <v>6758</v>
      </c>
    </row>
    <row r="48" spans="1:2">
      <c r="A48" s="145" t="s">
        <v>329</v>
      </c>
      <c r="B48" s="145" t="s">
        <v>6759</v>
      </c>
    </row>
    <row r="49" spans="1:2">
      <c r="A49" s="145" t="s">
        <v>329</v>
      </c>
      <c r="B49" s="145" t="s">
        <v>6760</v>
      </c>
    </row>
    <row r="50" spans="1:2">
      <c r="A50" s="145" t="s">
        <v>329</v>
      </c>
      <c r="B50" s="145" t="s">
        <v>6761</v>
      </c>
    </row>
    <row r="51" spans="1:2">
      <c r="A51" s="145" t="s">
        <v>329</v>
      </c>
      <c r="B51" s="145" t="s">
        <v>6762</v>
      </c>
    </row>
    <row r="52" spans="1:2">
      <c r="A52" s="145" t="s">
        <v>329</v>
      </c>
      <c r="B52" s="145" t="s">
        <v>6763</v>
      </c>
    </row>
    <row r="53" spans="1:2">
      <c r="A53" s="145" t="s">
        <v>329</v>
      </c>
      <c r="B53" s="145" t="s">
        <v>6764</v>
      </c>
    </row>
    <row r="54" spans="1:2">
      <c r="A54" s="145" t="s">
        <v>329</v>
      </c>
      <c r="B54" s="145" t="s">
        <v>6765</v>
      </c>
    </row>
    <row r="55" spans="1:2">
      <c r="A55" s="145" t="s">
        <v>329</v>
      </c>
      <c r="B55" s="145" t="s">
        <v>6766</v>
      </c>
    </row>
    <row r="56" spans="1:2">
      <c r="A56" s="145" t="s">
        <v>329</v>
      </c>
      <c r="B56" s="145" t="s">
        <v>6767</v>
      </c>
    </row>
    <row r="57" spans="1:2">
      <c r="A57" s="145" t="s">
        <v>329</v>
      </c>
      <c r="B57" s="145" t="s">
        <v>6768</v>
      </c>
    </row>
    <row r="58" spans="1:2">
      <c r="A58" s="145" t="s">
        <v>329</v>
      </c>
      <c r="B58" s="145" t="s">
        <v>6769</v>
      </c>
    </row>
    <row r="59" spans="1:2">
      <c r="A59" s="145" t="s">
        <v>329</v>
      </c>
      <c r="B59" s="145" t="s">
        <v>6770</v>
      </c>
    </row>
    <row r="60" spans="1:2">
      <c r="A60" s="145" t="s">
        <v>329</v>
      </c>
      <c r="B60" s="145" t="s">
        <v>6771</v>
      </c>
    </row>
    <row r="61" spans="1:2">
      <c r="A61" s="145" t="s">
        <v>329</v>
      </c>
      <c r="B61" s="145" t="s">
        <v>6772</v>
      </c>
    </row>
    <row r="62" spans="1:2">
      <c r="A62" s="145" t="s">
        <v>329</v>
      </c>
      <c r="B62" s="145" t="s">
        <v>6773</v>
      </c>
    </row>
    <row r="63" spans="1:2">
      <c r="A63" s="145" t="s">
        <v>329</v>
      </c>
      <c r="B63" s="145" t="s">
        <v>6774</v>
      </c>
    </row>
    <row r="64" spans="1:2">
      <c r="A64" s="145" t="s">
        <v>329</v>
      </c>
      <c r="B64" s="145" t="s">
        <v>6775</v>
      </c>
    </row>
    <row r="65" spans="1:2">
      <c r="A65" s="145" t="s">
        <v>329</v>
      </c>
      <c r="B65" s="145" t="s">
        <v>6776</v>
      </c>
    </row>
    <row r="66" spans="1:2">
      <c r="A66" s="145" t="s">
        <v>329</v>
      </c>
      <c r="B66" s="145" t="s">
        <v>6777</v>
      </c>
    </row>
    <row r="67" spans="1:2">
      <c r="A67" s="145" t="s">
        <v>329</v>
      </c>
      <c r="B67" s="145" t="s">
        <v>6778</v>
      </c>
    </row>
    <row r="68" spans="1:2">
      <c r="A68" s="145" t="s">
        <v>329</v>
      </c>
      <c r="B68" s="145" t="s">
        <v>6779</v>
      </c>
    </row>
    <row r="69" spans="1:2">
      <c r="A69" s="145" t="s">
        <v>329</v>
      </c>
      <c r="B69" s="145" t="s">
        <v>6780</v>
      </c>
    </row>
    <row r="70" spans="1:2">
      <c r="A70" s="145" t="s">
        <v>329</v>
      </c>
      <c r="B70" s="145" t="s">
        <v>6781</v>
      </c>
    </row>
    <row r="71" spans="1:2">
      <c r="A71" s="145" t="s">
        <v>329</v>
      </c>
      <c r="B71" s="145" t="s">
        <v>6782</v>
      </c>
    </row>
    <row r="72" spans="1:2">
      <c r="A72" s="145" t="s">
        <v>329</v>
      </c>
      <c r="B72" s="145" t="s">
        <v>6783</v>
      </c>
    </row>
    <row r="73" spans="1:2">
      <c r="A73" s="145" t="s">
        <v>329</v>
      </c>
      <c r="B73" s="145" t="s">
        <v>6784</v>
      </c>
    </row>
    <row r="74" spans="1:2">
      <c r="A74" s="145" t="s">
        <v>329</v>
      </c>
      <c r="B74" s="145" t="s">
        <v>6785</v>
      </c>
    </row>
    <row r="75" spans="1:2">
      <c r="A75" s="145" t="s">
        <v>329</v>
      </c>
      <c r="B75" s="145" t="s">
        <v>6786</v>
      </c>
    </row>
    <row r="76" spans="1:2">
      <c r="A76" s="145" t="s">
        <v>329</v>
      </c>
      <c r="B76" s="145" t="s">
        <v>6787</v>
      </c>
    </row>
    <row r="77" spans="1:2">
      <c r="A77" s="145" t="s">
        <v>329</v>
      </c>
      <c r="B77" s="145" t="s">
        <v>6788</v>
      </c>
    </row>
    <row r="78" spans="1:2">
      <c r="A78" s="145" t="s">
        <v>329</v>
      </c>
      <c r="B78" s="145" t="s">
        <v>6789</v>
      </c>
    </row>
    <row r="79" spans="1:2">
      <c r="A79" s="145" t="s">
        <v>329</v>
      </c>
      <c r="B79" s="145" t="s">
        <v>6790</v>
      </c>
    </row>
    <row r="80" spans="1:2">
      <c r="A80" s="145" t="s">
        <v>329</v>
      </c>
      <c r="B80" s="145" t="s">
        <v>6791</v>
      </c>
    </row>
    <row r="81" spans="1:2">
      <c r="A81" s="145" t="s">
        <v>329</v>
      </c>
      <c r="B81" s="145" t="s">
        <v>6792</v>
      </c>
    </row>
    <row r="82" spans="1:2">
      <c r="A82" s="145" t="s">
        <v>329</v>
      </c>
      <c r="B82" s="145" t="s">
        <v>6793</v>
      </c>
    </row>
    <row r="83" spans="1:2">
      <c r="A83" s="145" t="s">
        <v>329</v>
      </c>
      <c r="B83" s="145" t="s">
        <v>6794</v>
      </c>
    </row>
    <row r="84" spans="1:2">
      <c r="A84" s="145" t="s">
        <v>329</v>
      </c>
      <c r="B84" s="145" t="s">
        <v>6795</v>
      </c>
    </row>
    <row r="85" spans="1:2">
      <c r="A85" s="145" t="s">
        <v>329</v>
      </c>
      <c r="B85" s="145" t="s">
        <v>6796</v>
      </c>
    </row>
    <row r="86" spans="1:2">
      <c r="A86" s="145" t="s">
        <v>329</v>
      </c>
      <c r="B86" s="145" t="s">
        <v>6797</v>
      </c>
    </row>
    <row r="87" spans="1:2">
      <c r="A87" s="145" t="s">
        <v>329</v>
      </c>
      <c r="B87" s="145" t="s">
        <v>6798</v>
      </c>
    </row>
    <row r="88" spans="1:2">
      <c r="A88" s="145" t="s">
        <v>329</v>
      </c>
      <c r="B88" s="145" t="s">
        <v>6799</v>
      </c>
    </row>
    <row r="89" spans="1:2">
      <c r="A89" s="145" t="s">
        <v>329</v>
      </c>
      <c r="B89" s="145" t="s">
        <v>6800</v>
      </c>
    </row>
    <row r="90" spans="1:2">
      <c r="A90" s="145" t="s">
        <v>329</v>
      </c>
      <c r="B90" s="145" t="s">
        <v>6801</v>
      </c>
    </row>
    <row r="91" spans="1:2">
      <c r="A91" s="145" t="s">
        <v>329</v>
      </c>
      <c r="B91" s="145" t="s">
        <v>6802</v>
      </c>
    </row>
    <row r="92" spans="1:2">
      <c r="A92" s="145" t="s">
        <v>329</v>
      </c>
      <c r="B92" s="145" t="s">
        <v>6803</v>
      </c>
    </row>
    <row r="93" spans="1:2">
      <c r="A93" s="145" t="s">
        <v>329</v>
      </c>
      <c r="B93" s="145" t="s">
        <v>6804</v>
      </c>
    </row>
    <row r="94" spans="1:2">
      <c r="A94" s="145" t="s">
        <v>329</v>
      </c>
      <c r="B94" s="145" t="s">
        <v>6805</v>
      </c>
    </row>
    <row r="95" spans="1:2">
      <c r="A95" s="145" t="s">
        <v>329</v>
      </c>
      <c r="B95" s="145" t="s">
        <v>6806</v>
      </c>
    </row>
    <row r="96" spans="1:2">
      <c r="A96" s="145" t="s">
        <v>329</v>
      </c>
      <c r="B96" s="145" t="s">
        <v>6807</v>
      </c>
    </row>
    <row r="97" spans="1:2">
      <c r="A97" s="145" t="s">
        <v>329</v>
      </c>
      <c r="B97" s="145" t="s">
        <v>6808</v>
      </c>
    </row>
    <row r="98" spans="1:2">
      <c r="A98" s="145" t="s">
        <v>329</v>
      </c>
      <c r="B98" s="145" t="s">
        <v>6809</v>
      </c>
    </row>
    <row r="99" spans="1:2">
      <c r="A99" s="145" t="s">
        <v>329</v>
      </c>
      <c r="B99" s="145" t="s">
        <v>6810</v>
      </c>
    </row>
    <row r="100" spans="1:2">
      <c r="A100" s="145" t="s">
        <v>329</v>
      </c>
      <c r="B100" s="145" t="s">
        <v>6811</v>
      </c>
    </row>
    <row r="101" spans="1:2">
      <c r="A101" s="145" t="s">
        <v>329</v>
      </c>
      <c r="B101" s="145" t="s">
        <v>6812</v>
      </c>
    </row>
    <row r="102" spans="1:2">
      <c r="A102" s="145" t="s">
        <v>329</v>
      </c>
      <c r="B102" s="145" t="s">
        <v>6813</v>
      </c>
    </row>
    <row r="103" spans="1:2">
      <c r="A103" s="145" t="s">
        <v>329</v>
      </c>
      <c r="B103" s="145" t="s">
        <v>6814</v>
      </c>
    </row>
    <row r="104" spans="1:2">
      <c r="A104" s="145" t="s">
        <v>329</v>
      </c>
      <c r="B104" s="145" t="s">
        <v>6815</v>
      </c>
    </row>
    <row r="105" spans="1:2">
      <c r="A105" s="145" t="s">
        <v>329</v>
      </c>
      <c r="B105" s="145" t="s">
        <v>6816</v>
      </c>
    </row>
    <row r="106" spans="1:2">
      <c r="A106" s="145" t="s">
        <v>329</v>
      </c>
      <c r="B106" s="145" t="s">
        <v>6817</v>
      </c>
    </row>
    <row r="107" spans="1:2">
      <c r="A107" s="145" t="s">
        <v>329</v>
      </c>
      <c r="B107" s="145" t="s">
        <v>6818</v>
      </c>
    </row>
    <row r="108" spans="1:2">
      <c r="A108" s="145" t="s">
        <v>329</v>
      </c>
      <c r="B108" s="145" t="s">
        <v>6819</v>
      </c>
    </row>
    <row r="109" spans="1:2">
      <c r="A109" s="145" t="s">
        <v>329</v>
      </c>
      <c r="B109" s="145" t="s">
        <v>6820</v>
      </c>
    </row>
    <row r="110" spans="1:2">
      <c r="A110" s="145" t="s">
        <v>329</v>
      </c>
      <c r="B110" s="145" t="s">
        <v>6821</v>
      </c>
    </row>
    <row r="111" spans="1:2">
      <c r="A111" s="145" t="s">
        <v>329</v>
      </c>
      <c r="B111" s="145" t="s">
        <v>6822</v>
      </c>
    </row>
    <row r="112" spans="1:2">
      <c r="A112" s="145" t="s">
        <v>329</v>
      </c>
      <c r="B112" s="145" t="s">
        <v>6823</v>
      </c>
    </row>
    <row r="113" spans="1:2">
      <c r="A113" s="145" t="s">
        <v>329</v>
      </c>
      <c r="B113" s="145" t="s">
        <v>6824</v>
      </c>
    </row>
    <row r="114" spans="1:2">
      <c r="A114" s="145" t="s">
        <v>329</v>
      </c>
      <c r="B114" s="145" t="s">
        <v>6825</v>
      </c>
    </row>
    <row r="115" spans="1:2">
      <c r="A115" s="145" t="s">
        <v>329</v>
      </c>
      <c r="B115" s="145" t="s">
        <v>6826</v>
      </c>
    </row>
    <row r="116" spans="1:2">
      <c r="A116" s="145" t="s">
        <v>329</v>
      </c>
      <c r="B116" s="145" t="s">
        <v>6827</v>
      </c>
    </row>
    <row r="117" spans="1:2">
      <c r="A117" s="145" t="s">
        <v>329</v>
      </c>
      <c r="B117" s="145" t="s">
        <v>6828</v>
      </c>
    </row>
    <row r="118" spans="1:2">
      <c r="A118" s="145" t="s">
        <v>329</v>
      </c>
      <c r="B118" s="145" t="s">
        <v>6829</v>
      </c>
    </row>
    <row r="119" spans="1:2">
      <c r="A119" s="145" t="s">
        <v>329</v>
      </c>
      <c r="B119" s="145" t="s">
        <v>6830</v>
      </c>
    </row>
    <row r="120" spans="1:2">
      <c r="A120" s="145" t="s">
        <v>329</v>
      </c>
      <c r="B120" s="145" t="s">
        <v>6831</v>
      </c>
    </row>
    <row r="121" spans="1:2">
      <c r="A121" s="145" t="s">
        <v>329</v>
      </c>
      <c r="B121" s="145" t="s">
        <v>6832</v>
      </c>
    </row>
    <row r="122" spans="1:2">
      <c r="A122" s="145" t="s">
        <v>329</v>
      </c>
      <c r="B122" s="145" t="s">
        <v>6833</v>
      </c>
    </row>
    <row r="123" spans="1:2">
      <c r="A123" s="145" t="s">
        <v>329</v>
      </c>
      <c r="B123" s="145" t="s">
        <v>6834</v>
      </c>
    </row>
    <row r="124" spans="1:2">
      <c r="A124" s="145" t="s">
        <v>329</v>
      </c>
      <c r="B124" s="145" t="s">
        <v>6835</v>
      </c>
    </row>
    <row r="125" spans="1:2">
      <c r="A125" s="145" t="s">
        <v>329</v>
      </c>
      <c r="B125" s="145" t="s">
        <v>6836</v>
      </c>
    </row>
    <row r="126" spans="1:2">
      <c r="A126" s="145" t="s">
        <v>329</v>
      </c>
      <c r="B126" s="145" t="s">
        <v>6837</v>
      </c>
    </row>
    <row r="127" spans="1:2">
      <c r="A127" s="145" t="s">
        <v>329</v>
      </c>
      <c r="B127" s="145" t="s">
        <v>6838</v>
      </c>
    </row>
    <row r="128" spans="1:2">
      <c r="A128" s="145" t="s">
        <v>329</v>
      </c>
      <c r="B128" s="145" t="s">
        <v>6839</v>
      </c>
    </row>
    <row r="129" spans="1:2">
      <c r="A129" s="145" t="s">
        <v>329</v>
      </c>
      <c r="B129" s="145" t="s">
        <v>6840</v>
      </c>
    </row>
    <row r="130" spans="1:2">
      <c r="A130" s="145" t="s">
        <v>329</v>
      </c>
      <c r="B130" s="145" t="s">
        <v>6841</v>
      </c>
    </row>
    <row r="131" spans="1:2">
      <c r="A131" s="145" t="s">
        <v>329</v>
      </c>
      <c r="B131" s="145" t="s">
        <v>6842</v>
      </c>
    </row>
    <row r="132" spans="1:2">
      <c r="A132" s="145" t="s">
        <v>329</v>
      </c>
      <c r="B132" s="145" t="s">
        <v>6843</v>
      </c>
    </row>
    <row r="133" spans="1:2">
      <c r="A133" s="145" t="s">
        <v>329</v>
      </c>
      <c r="B133" s="145" t="s">
        <v>6844</v>
      </c>
    </row>
    <row r="134" spans="1:2">
      <c r="A134" s="145" t="s">
        <v>329</v>
      </c>
      <c r="B134" s="145" t="s">
        <v>6845</v>
      </c>
    </row>
    <row r="135" spans="1:2">
      <c r="A135" s="145" t="s">
        <v>329</v>
      </c>
      <c r="B135" s="145" t="s">
        <v>6846</v>
      </c>
    </row>
    <row r="136" spans="1:2">
      <c r="A136" s="145" t="s">
        <v>329</v>
      </c>
      <c r="B136" s="145" t="s">
        <v>6847</v>
      </c>
    </row>
    <row r="137" spans="1:2">
      <c r="A137" s="145" t="s">
        <v>329</v>
      </c>
      <c r="B137" s="145" t="s">
        <v>6848</v>
      </c>
    </row>
    <row r="138" spans="1:2">
      <c r="A138" s="145" t="s">
        <v>329</v>
      </c>
      <c r="B138" s="145" t="s">
        <v>6849</v>
      </c>
    </row>
    <row r="139" spans="1:2">
      <c r="A139" s="145" t="s">
        <v>329</v>
      </c>
      <c r="B139" s="145" t="s">
        <v>6850</v>
      </c>
    </row>
    <row r="140" spans="1:2">
      <c r="A140" s="145" t="s">
        <v>329</v>
      </c>
      <c r="B140" s="145" t="s">
        <v>6851</v>
      </c>
    </row>
    <row r="141" spans="1:2">
      <c r="A141" s="145" t="s">
        <v>329</v>
      </c>
      <c r="B141" s="145" t="s">
        <v>6852</v>
      </c>
    </row>
    <row r="142" spans="1:2">
      <c r="A142" s="145" t="s">
        <v>329</v>
      </c>
      <c r="B142" s="145" t="s">
        <v>6853</v>
      </c>
    </row>
    <row r="143" spans="1:2">
      <c r="A143" s="145" t="s">
        <v>329</v>
      </c>
      <c r="B143" s="145" t="s">
        <v>6854</v>
      </c>
    </row>
    <row r="144" spans="1:2">
      <c r="A144" s="145" t="s">
        <v>329</v>
      </c>
      <c r="B144" s="145" t="s">
        <v>6855</v>
      </c>
    </row>
    <row r="145" spans="1:2">
      <c r="A145" s="145" t="s">
        <v>329</v>
      </c>
      <c r="B145" s="145" t="s">
        <v>6856</v>
      </c>
    </row>
    <row r="146" spans="1:2">
      <c r="A146" s="145" t="s">
        <v>329</v>
      </c>
      <c r="B146" s="145" t="s">
        <v>6857</v>
      </c>
    </row>
    <row r="147" spans="1:2">
      <c r="A147" s="145" t="s">
        <v>329</v>
      </c>
      <c r="B147" s="145" t="s">
        <v>6858</v>
      </c>
    </row>
    <row r="148" spans="1:2">
      <c r="A148" s="145" t="s">
        <v>329</v>
      </c>
      <c r="B148" s="145" t="s">
        <v>6859</v>
      </c>
    </row>
    <row r="149" spans="1:2">
      <c r="A149" s="145" t="s">
        <v>329</v>
      </c>
      <c r="B149" s="145" t="s">
        <v>6860</v>
      </c>
    </row>
    <row r="150" spans="1:2">
      <c r="A150" s="145" t="s">
        <v>329</v>
      </c>
      <c r="B150" s="145" t="s">
        <v>6861</v>
      </c>
    </row>
    <row r="151" spans="1:2">
      <c r="A151" s="145" t="s">
        <v>329</v>
      </c>
      <c r="B151" s="145" t="s">
        <v>6862</v>
      </c>
    </row>
    <row r="152" spans="1:2">
      <c r="A152" s="145" t="s">
        <v>329</v>
      </c>
      <c r="B152" s="145" t="s">
        <v>6863</v>
      </c>
    </row>
    <row r="153" spans="1:2">
      <c r="A153" s="145" t="s">
        <v>329</v>
      </c>
      <c r="B153" s="145" t="s">
        <v>6864</v>
      </c>
    </row>
    <row r="154" spans="1:2">
      <c r="A154" s="145" t="s">
        <v>329</v>
      </c>
      <c r="B154" s="145" t="s">
        <v>6865</v>
      </c>
    </row>
    <row r="155" spans="1:2">
      <c r="A155" s="145" t="s">
        <v>329</v>
      </c>
      <c r="B155" s="145" t="s">
        <v>6866</v>
      </c>
    </row>
    <row r="156" spans="1:2">
      <c r="A156" s="145" t="s">
        <v>329</v>
      </c>
      <c r="B156" s="145" t="s">
        <v>6867</v>
      </c>
    </row>
    <row r="157" spans="1:2">
      <c r="A157" s="145" t="s">
        <v>329</v>
      </c>
      <c r="B157" s="145" t="s">
        <v>6868</v>
      </c>
    </row>
    <row r="158" spans="1:2">
      <c r="A158" s="145" t="s">
        <v>329</v>
      </c>
      <c r="B158" s="145" t="s">
        <v>6869</v>
      </c>
    </row>
    <row r="159" spans="1:2">
      <c r="A159" s="145" t="s">
        <v>329</v>
      </c>
      <c r="B159" s="145" t="s">
        <v>6870</v>
      </c>
    </row>
    <row r="160" spans="1:2">
      <c r="A160" s="145" t="s">
        <v>329</v>
      </c>
      <c r="B160" s="145" t="s">
        <v>6871</v>
      </c>
    </row>
    <row r="161" spans="1:2">
      <c r="A161" s="145" t="s">
        <v>329</v>
      </c>
      <c r="B161" s="145" t="s">
        <v>6872</v>
      </c>
    </row>
    <row r="162" spans="1:2">
      <c r="A162" s="145" t="s">
        <v>329</v>
      </c>
      <c r="B162" s="145" t="s">
        <v>6873</v>
      </c>
    </row>
    <row r="163" spans="1:2">
      <c r="A163" s="145" t="s">
        <v>329</v>
      </c>
      <c r="B163" s="145" t="s">
        <v>6874</v>
      </c>
    </row>
    <row r="164" spans="1:2">
      <c r="A164" s="145" t="s">
        <v>329</v>
      </c>
      <c r="B164" s="145" t="s">
        <v>6875</v>
      </c>
    </row>
    <row r="165" spans="1:2">
      <c r="A165" s="145" t="s">
        <v>329</v>
      </c>
      <c r="B165" s="145" t="s">
        <v>6876</v>
      </c>
    </row>
    <row r="166" spans="1:2">
      <c r="A166" s="145" t="s">
        <v>329</v>
      </c>
      <c r="B166" s="145" t="s">
        <v>6877</v>
      </c>
    </row>
    <row r="167" spans="1:2">
      <c r="A167" s="145" t="s">
        <v>329</v>
      </c>
      <c r="B167" s="145" t="s">
        <v>6878</v>
      </c>
    </row>
    <row r="168" spans="1:2">
      <c r="A168" s="145" t="s">
        <v>329</v>
      </c>
      <c r="B168" s="145" t="s">
        <v>6879</v>
      </c>
    </row>
    <row r="169" spans="1:2">
      <c r="A169" s="145" t="s">
        <v>329</v>
      </c>
      <c r="B169" s="145" t="s">
        <v>6880</v>
      </c>
    </row>
    <row r="170" spans="1:2">
      <c r="A170" s="145" t="s">
        <v>329</v>
      </c>
      <c r="B170" s="145" t="s">
        <v>6881</v>
      </c>
    </row>
    <row r="171" spans="1:2">
      <c r="A171" s="145" t="s">
        <v>329</v>
      </c>
      <c r="B171" s="145" t="s">
        <v>6882</v>
      </c>
    </row>
    <row r="172" spans="1:2">
      <c r="A172" s="145" t="s">
        <v>329</v>
      </c>
      <c r="B172" s="145" t="s">
        <v>6883</v>
      </c>
    </row>
    <row r="173" spans="1:2">
      <c r="A173" s="145" t="s">
        <v>329</v>
      </c>
      <c r="B173" s="145" t="s">
        <v>6884</v>
      </c>
    </row>
    <row r="174" spans="1:2">
      <c r="A174" s="145" t="s">
        <v>329</v>
      </c>
      <c r="B174" s="145" t="s">
        <v>6885</v>
      </c>
    </row>
    <row r="175" spans="1:2">
      <c r="A175" s="145" t="s">
        <v>329</v>
      </c>
      <c r="B175" s="145" t="s">
        <v>6886</v>
      </c>
    </row>
    <row r="176" spans="1:2">
      <c r="A176" s="145" t="s">
        <v>329</v>
      </c>
      <c r="B176" s="145" t="s">
        <v>6887</v>
      </c>
    </row>
    <row r="177" spans="1:2">
      <c r="A177" s="145" t="s">
        <v>329</v>
      </c>
      <c r="B177" s="145" t="s">
        <v>6888</v>
      </c>
    </row>
    <row r="178" spans="1:2">
      <c r="A178" s="145" t="s">
        <v>329</v>
      </c>
      <c r="B178" s="145" t="s">
        <v>6889</v>
      </c>
    </row>
    <row r="179" spans="1:2">
      <c r="A179" s="145" t="s">
        <v>329</v>
      </c>
      <c r="B179" s="145" t="s">
        <v>6890</v>
      </c>
    </row>
    <row r="180" spans="1:2">
      <c r="A180" s="145" t="s">
        <v>329</v>
      </c>
      <c r="B180" s="145" t="s">
        <v>6891</v>
      </c>
    </row>
    <row r="181" spans="1:2">
      <c r="A181" s="145" t="s">
        <v>329</v>
      </c>
      <c r="B181" s="145" t="s">
        <v>6892</v>
      </c>
    </row>
    <row r="182" spans="1:2">
      <c r="A182" s="145" t="s">
        <v>329</v>
      </c>
      <c r="B182" s="145" t="s">
        <v>6893</v>
      </c>
    </row>
    <row r="183" spans="1:2">
      <c r="A183" s="145" t="s">
        <v>329</v>
      </c>
      <c r="B183" s="145" t="s">
        <v>6894</v>
      </c>
    </row>
    <row r="184" spans="1:2">
      <c r="A184" s="145" t="s">
        <v>329</v>
      </c>
      <c r="B184" s="145" t="s">
        <v>6895</v>
      </c>
    </row>
    <row r="185" spans="1:2">
      <c r="A185" s="145" t="s">
        <v>329</v>
      </c>
      <c r="B185" s="145" t="s">
        <v>6896</v>
      </c>
    </row>
    <row r="186" spans="1:2">
      <c r="A186" s="145" t="s">
        <v>329</v>
      </c>
      <c r="B186" s="145" t="s">
        <v>6897</v>
      </c>
    </row>
  </sheetData>
  <phoneticPr fontId="1"/>
  <pageMargins left="0.7" right="0.7" top="0.75" bottom="0.75" header="0.3" footer="0.3"/>
  <pageSetup paperSize="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11D19E1AD31604EBD7DE4576B48DB52" ma:contentTypeVersion="15" ma:contentTypeDescription="新しいドキュメントを作成します。" ma:contentTypeScope="" ma:versionID="b67615c334a00f71ebaf767db4548042">
  <xsd:schema xmlns:xsd="http://www.w3.org/2001/XMLSchema" xmlns:xs="http://www.w3.org/2001/XMLSchema" xmlns:p="http://schemas.microsoft.com/office/2006/metadata/properties" xmlns:ns2="b0c83a4f-42d2-4fa5-93e7-2b0daa073de2" xmlns:ns3="263dbbe5-076b-4606-a03b-9598f5f2f35a" targetNamespace="http://schemas.microsoft.com/office/2006/metadata/properties" ma:root="true" ma:fieldsID="ddd8baaf13cc78d99fc2bd24652da5df" ns2:_="" ns3:_="">
    <xsd:import namespace="b0c83a4f-42d2-4fa5-93e7-2b0daa073de2"/>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c83a4f-42d2-4fa5-93e7-2b0daa073de2"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dde9cba-d98f-4c0a-80df-ce96d6023e76}"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b0c83a4f-42d2-4fa5-93e7-2b0daa073de2">
      <Terms xmlns="http://schemas.microsoft.com/office/infopath/2007/PartnerControls"/>
    </lcf76f155ced4ddcb4097134ff3c332f>
    <Owner xmlns="b0c83a4f-42d2-4fa5-93e7-2b0daa073de2">
      <UserInfo>
        <DisplayName/>
        <AccountId xsi:nil="true"/>
        <AccountType/>
      </UserInfo>
    </Owner>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DE38466-4DDF-4FB0-A2FB-D03D47BF98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c83a4f-42d2-4fa5-93e7-2b0daa073de2"/>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F872B8A-BE6D-4E1B-B25D-07D3E880BA3E}">
  <ds:schemaRefs>
    <ds:schemaRef ds:uri="http://schemas.microsoft.com/office/2006/documentManagement/types"/>
    <ds:schemaRef ds:uri="263dbbe5-076b-4606-a03b-9598f5f2f35a"/>
    <ds:schemaRef ds:uri="http://purl.org/dc/terms/"/>
    <ds:schemaRef ds:uri="http://purl.org/dc/elements/1.1/"/>
    <ds:schemaRef ds:uri="http://schemas.microsoft.com/office/2006/metadata/properties"/>
    <ds:schemaRef ds:uri="b0c83a4f-42d2-4fa5-93e7-2b0daa073de2"/>
    <ds:schemaRef ds:uri="http://www.w3.org/XML/1998/namespace"/>
    <ds:schemaRef ds:uri="http://purl.org/dc/dcmitype/"/>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18725F5B-3A34-48E4-8BF2-B5FE7012B5B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ＤＢ</vt:lpstr>
      <vt:lpstr>DB2</vt:lpstr>
      <vt:lpstr>別紙様式１０ </vt:lpstr>
      <vt:lpstr>別紙様式１０記載上の注意</vt:lpstr>
      <vt:lpstr>市町村コード</vt:lpstr>
      <vt:lpstr>JR_PAGE_ANCHOR_0_1</vt:lpstr>
      <vt:lpstr>'別紙様式１０ '!Print_Area</vt:lpstr>
      <vt:lpstr>別紙様式１０記載上の注意!Print_Area</vt:lpstr>
      <vt:lpstr>'別紙様式１０ '!Print_Titles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0x010100111D19E1AD31604EBD7DE4576B48DB52</vt:lpwstr>
  </property>
  <property fmtid="{D5CDD505-2E9C-101B-9397-08002B2CF9AE}" pid="3" name="MediaServiceImageTags">
    <vt:lpwstr/>
  </property>
</Properties>
</file>