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11" documentId="14_{5C6D842F-A126-4796-85BD-FE220AAFCF92}" xr6:coauthVersionLast="47" xr6:coauthVersionMax="47" xr10:uidLastSave="{E4D938A7-E52C-4A58-9E61-B0F98ACBAEAA}"/>
  <bookViews>
    <workbookView xWindow="-120" yWindow="-16320" windowWidth="29040" windowHeight="15840" xr2:uid="{5251C522-9CED-4A04-92CE-BD10E774812F}"/>
  </bookViews>
  <sheets>
    <sheet name="（教育内容）別添1_新旧対照表(学校以外)" sheetId="3" r:id="rId1"/>
    <sheet name="error word" sheetId="5" state="hidden" r:id="rId2"/>
    <sheet name="別添２_変更概要の詳細" sheetId="4" r:id="rId3"/>
  </sheets>
  <definedNames>
    <definedName name="_xlnm.Print_Area" localSheetId="0">'（教育内容）別添1_新旧対照表(学校以外)'!$B$1:$L$107</definedName>
    <definedName name="_xlnm.Print_Area" localSheetId="2">別添２_変更概要の詳細!$B$2:$C$14</definedName>
    <definedName name="_xlnm.Print_Titles" localSheetId="0">'（教育内容）別添1_新旧対照表(学校以外)'!$5:$8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3" l="1"/>
  <c r="J106" i="3"/>
  <c r="H106" i="3"/>
  <c r="G106" i="3"/>
  <c r="K105" i="3"/>
  <c r="J105" i="3"/>
  <c r="H105" i="3"/>
  <c r="G105" i="3"/>
  <c r="H100" i="3"/>
  <c r="K100" i="3"/>
  <c r="J104" i="3"/>
  <c r="G104" i="3"/>
  <c r="K37" i="3"/>
  <c r="H37" i="3"/>
  <c r="K15" i="3"/>
  <c r="K20" i="3"/>
  <c r="K28" i="3"/>
  <c r="K34" i="3"/>
  <c r="H34" i="3"/>
  <c r="H28" i="3"/>
  <c r="H20" i="3"/>
  <c r="H15" i="3"/>
  <c r="O7" i="3"/>
  <c r="N38" i="3"/>
  <c r="K38" i="3" l="1"/>
  <c r="H38" i="3"/>
  <c r="N83" i="3"/>
  <c r="N88" i="3"/>
  <c r="N100" i="3"/>
  <c r="N97" i="3"/>
  <c r="N93" i="3"/>
  <c r="N78" i="3"/>
  <c r="N104" i="3"/>
  <c r="N72" i="3"/>
  <c r="N69" i="3"/>
  <c r="N68" i="3"/>
  <c r="N59" i="3"/>
  <c r="N45" i="3"/>
  <c r="O2" i="3" l="1"/>
  <c r="O3" i="3"/>
  <c r="O4" i="3"/>
  <c r="O5" i="3"/>
  <c r="O6" i="3"/>
  <c r="O8" i="3"/>
  <c r="J37" i="3" l="1"/>
  <c r="G37" i="3"/>
  <c r="J34" i="3"/>
  <c r="G34" i="3"/>
  <c r="J28" i="3"/>
  <c r="G28" i="3"/>
  <c r="J20" i="3"/>
  <c r="G20" i="3"/>
  <c r="J15" i="3"/>
  <c r="G15" i="3"/>
  <c r="G45" i="3"/>
  <c r="K104" i="3"/>
  <c r="H104" i="3"/>
  <c r="J100" i="3"/>
  <c r="G100" i="3"/>
  <c r="K97" i="3"/>
  <c r="J97" i="3"/>
  <c r="H97" i="3"/>
  <c r="G97" i="3"/>
  <c r="K93" i="3"/>
  <c r="J93" i="3"/>
  <c r="H93" i="3"/>
  <c r="G93" i="3"/>
  <c r="K88" i="3"/>
  <c r="J88" i="3"/>
  <c r="H88" i="3"/>
  <c r="G88" i="3"/>
  <c r="K83" i="3"/>
  <c r="J83" i="3"/>
  <c r="H83" i="3"/>
  <c r="G83" i="3"/>
  <c r="K78" i="3"/>
  <c r="J78" i="3"/>
  <c r="H78" i="3"/>
  <c r="G78" i="3"/>
  <c r="K72" i="3"/>
  <c r="J72" i="3"/>
  <c r="H72" i="3"/>
  <c r="G72" i="3"/>
  <c r="K68" i="3"/>
  <c r="J68" i="3"/>
  <c r="H68" i="3"/>
  <c r="G68" i="3"/>
  <c r="K59" i="3"/>
  <c r="J59" i="3"/>
  <c r="H59" i="3"/>
  <c r="G59" i="3"/>
  <c r="K45" i="3"/>
  <c r="J45" i="3"/>
  <c r="H45" i="3"/>
  <c r="J38" i="3" l="1"/>
  <c r="G38" i="3"/>
  <c r="H69" i="3"/>
  <c r="G69" i="3"/>
  <c r="J69" i="3"/>
  <c r="K69" i="3"/>
  <c r="N106" i="3" l="1"/>
  <c r="N10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949F4EF6-C0BB-494B-9397-10E7FDE8C58D}">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L5" authorId="0" shapeId="0" xr:uid="{48443C62-C7FA-4068-BC65-DB2E66B9EB4D}">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6" authorId="0" shapeId="0" xr:uid="{D4C48CC3-3AC9-48D3-A245-3C1B57811DE7}">
      <text>
        <r>
          <rPr>
            <sz val="8"/>
            <color indexed="81"/>
            <rFont val="MS P ゴシック"/>
            <family val="3"/>
            <charset val="128"/>
          </rPr>
          <t>管理栄養士課程の必修科目のみの一覧としてください。</t>
        </r>
      </text>
    </comment>
    <comment ref="J6" authorId="0" shapeId="0" xr:uid="{03C0B600-11A5-45EC-9AD1-C2F2E326E834}">
      <text>
        <r>
          <rPr>
            <sz val="8"/>
            <color indexed="81"/>
            <rFont val="MS P ゴシック"/>
            <family val="3"/>
            <charset val="128"/>
          </rPr>
          <t>・基礎分野の保健体育の履修方法は、講義及び実技によるものとしてください。
・臨地実習以外の専門分野の教育内容の実験又は実習は、教育内容ごとに１単位以上としてください。
・臨地実習の単位数には、給食の運営に係る校外実習の１単位を含めてください。</t>
        </r>
      </text>
    </comment>
    <comment ref="C101" authorId="0" shapeId="0" xr:uid="{F2A4F515-2CA1-4DA8-A89D-E54A59D489EF}">
      <text>
        <r>
          <rPr>
            <sz val="8"/>
            <color indexed="81"/>
            <rFont val="MS P ゴシック"/>
            <family val="3"/>
            <charset val="128"/>
          </rPr>
          <t>「臨地実習」について、「給食の運営」に係る校外実習の１単位を含む科目に「※」を付けてください。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43E21252-6F9C-4602-8584-57BC9D639955}">
      <text>
        <r>
          <rPr>
            <sz val="9"/>
            <color indexed="81"/>
            <rFont val="MS P ゴシック"/>
            <family val="3"/>
            <charset val="128"/>
          </rPr>
          <t xml:space="preserve">授業科目の数に応じ、適宜行数を増減して作成してください。
</t>
        </r>
      </text>
    </comment>
    <comment ref="C6" authorId="0" shapeId="0" xr:uid="{BE4A804C-6765-4F9D-9656-A207B8973D5D}">
      <text>
        <r>
          <rPr>
            <sz val="9"/>
            <color indexed="81"/>
            <rFont val="MS P ゴシック"/>
            <family val="3"/>
            <charset val="128"/>
          </rPr>
          <t xml:space="preserve">・科目について、理由及び授業概要を記載してください。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なお、授業内容について、シラバスを添付いただいても構いません。
</t>
        </r>
        <r>
          <rPr>
            <sz val="8"/>
            <color indexed="81"/>
            <rFont val="MS P ゴシック"/>
            <family val="3"/>
            <charset val="128"/>
          </rPr>
          <t>（参考）
【学校以外】栄養士法施行令の一部を改正する政令等の施行について
（平成13年９月21日健発第935号厚生労働省健康局長通知）</t>
        </r>
      </text>
    </comment>
  </commentList>
</comments>
</file>

<file path=xl/sharedStrings.xml><?xml version="1.0" encoding="utf-8"?>
<sst xmlns="http://schemas.openxmlformats.org/spreadsheetml/2006/main" count="275" uniqueCount="150">
  <si>
    <t>旧</t>
  </si>
  <si>
    <t>新</t>
  </si>
  <si>
    <t>教育内容</t>
  </si>
  <si>
    <t>単位数</t>
  </si>
  <si>
    <t>科目名</t>
  </si>
  <si>
    <t>専門基礎分野</t>
  </si>
  <si>
    <t>削除</t>
  </si>
  <si>
    <t>小計</t>
  </si>
  <si>
    <t>食べ物と健康</t>
  </si>
  <si>
    <t>専門基礎分野合計</t>
  </si>
  <si>
    <t>社会・環境と健康</t>
    <phoneticPr fontId="1"/>
  </si>
  <si>
    <t>人体の構造と機能及び疾病の成り立ち</t>
    <phoneticPr fontId="1"/>
  </si>
  <si>
    <t>講義
又は
演習</t>
    <phoneticPr fontId="1"/>
  </si>
  <si>
    <t>実験
又は
実習</t>
    <phoneticPr fontId="1"/>
  </si>
  <si>
    <t>単位数</t>
    <phoneticPr fontId="1"/>
  </si>
  <si>
    <t>専門分野</t>
  </si>
  <si>
    <t>－</t>
  </si>
  <si>
    <t>専門分野合計</t>
  </si>
  <si>
    <t>合計</t>
  </si>
  <si>
    <t>基礎
栄養学</t>
    <phoneticPr fontId="1"/>
  </si>
  <si>
    <t>応用
栄養学</t>
    <phoneticPr fontId="1"/>
  </si>
  <si>
    <t>栄養
教育論</t>
    <phoneticPr fontId="1"/>
  </si>
  <si>
    <t>臨床
栄養学</t>
    <phoneticPr fontId="1"/>
  </si>
  <si>
    <t>公衆
栄養学</t>
    <phoneticPr fontId="1"/>
  </si>
  <si>
    <t>給食
経営
管理論</t>
    <phoneticPr fontId="1"/>
  </si>
  <si>
    <t>総合
演習</t>
    <phoneticPr fontId="1"/>
  </si>
  <si>
    <t>臨地
実習</t>
    <phoneticPr fontId="1"/>
  </si>
  <si>
    <t>基礎分野</t>
  </si>
  <si>
    <t>基礎分野合計</t>
  </si>
  <si>
    <t>外国語</t>
    <rPh sb="0" eb="3">
      <t>ガイコクゴ</t>
    </rPh>
    <phoneticPr fontId="1"/>
  </si>
  <si>
    <t>人文
科学</t>
    <phoneticPr fontId="1"/>
  </si>
  <si>
    <t>社会
科学</t>
    <phoneticPr fontId="1"/>
  </si>
  <si>
    <t>自然
科学</t>
    <phoneticPr fontId="1"/>
  </si>
  <si>
    <t>保健
体育</t>
    <phoneticPr fontId="1"/>
  </si>
  <si>
    <t>新旧対照表</t>
    <phoneticPr fontId="1"/>
  </si>
  <si>
    <t>栄養士法施行規則の規定</t>
    <rPh sb="0" eb="3">
      <t>エイヨウシ</t>
    </rPh>
    <rPh sb="3" eb="4">
      <t>ホウ</t>
    </rPh>
    <rPh sb="4" eb="6">
      <t>セコウ</t>
    </rPh>
    <rPh sb="6" eb="8">
      <t>キソク</t>
    </rPh>
    <phoneticPr fontId="1"/>
  </si>
  <si>
    <t>（別添１）新旧対照表</t>
    <phoneticPr fontId="1"/>
  </si>
  <si>
    <t>担当者確認欄</t>
    <rPh sb="0" eb="3">
      <t>タントウシャ</t>
    </rPh>
    <rPh sb="3" eb="5">
      <t>カクニン</t>
    </rPh>
    <rPh sb="5" eb="6">
      <t>ラン</t>
    </rPh>
    <phoneticPr fontId="1"/>
  </si>
  <si>
    <t>新設</t>
    <phoneticPr fontId="1"/>
  </si>
  <si>
    <t>科目名</t>
    <phoneticPr fontId="1"/>
  </si>
  <si>
    <t>変更概要</t>
    <phoneticPr fontId="1"/>
  </si>
  <si>
    <t>※給食の運営に係る校外実習</t>
    <phoneticPr fontId="1"/>
  </si>
  <si>
    <t>科目の統合</t>
    <phoneticPr fontId="1"/>
  </si>
  <si>
    <t>科目の分割</t>
    <phoneticPr fontId="1"/>
  </si>
  <si>
    <t>（別添２）変更概要の詳細</t>
    <rPh sb="5" eb="7">
      <t>ヘンコウ</t>
    </rPh>
    <rPh sb="7" eb="9">
      <t>ガイヨウ</t>
    </rPh>
    <rPh sb="10" eb="12">
      <t>ショウサイ</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</si>
  <si>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</si>
  <si>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</si>
  <si>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</si>
  <si>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</si>
  <si>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</si>
  <si>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〇〇について、〇〇のため名称変更する。なお、名称を変更しても授業内容に変更はない。</t>
  </si>
  <si>
    <t>名称変更する科目名</t>
    <phoneticPr fontId="1"/>
  </si>
  <si>
    <t>「社会・環境と健康」のエラー</t>
    <rPh sb="1" eb="3">
      <t>シャカイ</t>
    </rPh>
    <rPh sb="4" eb="6">
      <t>カンキョウ</t>
    </rPh>
    <rPh sb="7" eb="9">
      <t>ケンコウ</t>
    </rPh>
    <phoneticPr fontId="1"/>
  </si>
  <si>
    <t>「人体の構造と機能及び疾病の成り立ち」のエラー</t>
    <phoneticPr fontId="1"/>
  </si>
  <si>
    <t>「食べ物と健康」のエラー</t>
    <phoneticPr fontId="1"/>
  </si>
  <si>
    <t>「専門基礎分野」のエラー</t>
    <phoneticPr fontId="1"/>
  </si>
  <si>
    <t>「基礎栄養学」のエラー</t>
    <rPh sb="1" eb="3">
      <t>キソ</t>
    </rPh>
    <rPh sb="3" eb="5">
      <t>エイヨウ</t>
    </rPh>
    <rPh sb="5" eb="6">
      <t>ガク</t>
    </rPh>
    <phoneticPr fontId="1"/>
  </si>
  <si>
    <t>「応用栄養学」のエラー</t>
    <rPh sb="1" eb="3">
      <t>オウヨウ</t>
    </rPh>
    <rPh sb="3" eb="5">
      <t>エイヨウ</t>
    </rPh>
    <rPh sb="5" eb="6">
      <t>ガク</t>
    </rPh>
    <phoneticPr fontId="1"/>
  </si>
  <si>
    <t>「栄養教育論」のエラー</t>
    <rPh sb="1" eb="3">
      <t>エイヨウ</t>
    </rPh>
    <rPh sb="3" eb="6">
      <t>キョウイクロン</t>
    </rPh>
    <phoneticPr fontId="1"/>
  </si>
  <si>
    <t>「臨床栄養学」のエラー</t>
    <rPh sb="1" eb="3">
      <t>リンショウ</t>
    </rPh>
    <rPh sb="3" eb="5">
      <t>エイヨウ</t>
    </rPh>
    <rPh sb="5" eb="6">
      <t>ガク</t>
    </rPh>
    <phoneticPr fontId="1"/>
  </si>
  <si>
    <t>「公衆栄養学」のエラー</t>
    <rPh sb="1" eb="3">
      <t>コウシュウ</t>
    </rPh>
    <rPh sb="3" eb="5">
      <t>エイヨウ</t>
    </rPh>
    <rPh sb="5" eb="6">
      <t>ガク</t>
    </rPh>
    <phoneticPr fontId="1"/>
  </si>
  <si>
    <t>「給食経営管理論」のエラー</t>
    <rPh sb="1" eb="3">
      <t>キュウショク</t>
    </rPh>
    <rPh sb="3" eb="5">
      <t>ケイエイ</t>
    </rPh>
    <rPh sb="5" eb="7">
      <t>カンリ</t>
    </rPh>
    <rPh sb="7" eb="8">
      <t>ロン</t>
    </rPh>
    <phoneticPr fontId="1"/>
  </si>
  <si>
    <t>「総合演習」のエラー</t>
    <rPh sb="1" eb="3">
      <t>ソウゴウ</t>
    </rPh>
    <rPh sb="3" eb="5">
      <t>エンシュウ</t>
    </rPh>
    <phoneticPr fontId="1"/>
  </si>
  <si>
    <t>エラーリスト</t>
    <phoneticPr fontId="1"/>
  </si>
  <si>
    <t>講義又は演習の単位数が×の場合：</t>
    <rPh sb="0" eb="2">
      <t>コウギ</t>
    </rPh>
    <rPh sb="2" eb="3">
      <t>マタ</t>
    </rPh>
    <rPh sb="4" eb="6">
      <t>エンシュウ</t>
    </rPh>
    <rPh sb="7" eb="10">
      <t>タンイスウ</t>
    </rPh>
    <rPh sb="13" eb="15">
      <t>バアイ</t>
    </rPh>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</si>
  <si>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</si>
  <si>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実験又は実習の単位数が×の場合：</t>
    <phoneticPr fontId="1"/>
  </si>
  <si>
    <t>「臨地実習」のエラー</t>
    <rPh sb="1" eb="3">
      <t>リンチ</t>
    </rPh>
    <rPh sb="3" eb="5">
      <t>ジッシュウ</t>
    </rPh>
    <phoneticPr fontId="1"/>
  </si>
  <si>
    <t>「合計」が「講義又は演習」は60単位以上、「実験又は実習」は22単位以上となるようにしてください</t>
    <rPh sb="1" eb="3">
      <t>ゴウケイ</t>
    </rPh>
    <phoneticPr fontId="1"/>
  </si>
  <si>
    <t>「合計」が「講義又は演習」は60単位以上となるようにしてください</t>
    <rPh sb="1" eb="3">
      <t>ゴウケイ</t>
    </rPh>
    <phoneticPr fontId="1"/>
  </si>
  <si>
    <t>「合計」が「実験又は実習」は22単位以上となるようにしてください</t>
    <rPh sb="1" eb="3">
      <t>ゴウケイ</t>
    </rPh>
    <phoneticPr fontId="1"/>
  </si>
  <si>
    <t>「専門分野」のエラー</t>
    <phoneticPr fontId="1"/>
  </si>
  <si>
    <t>「専門分野」の合計を「講義又は演習」は32単位以上、「実験又は実習」は12単位以上となるようにしてください</t>
    <phoneticPr fontId="1"/>
  </si>
  <si>
    <t>「専門基礎分野」の合計が「講義又は演習」は28単位以上、「実験又は実習」は10単位以上となるようにしてください</t>
    <phoneticPr fontId="1"/>
  </si>
  <si>
    <t>「専門基礎分野」の合計が「講義又は演習」は28単位以上となるようにしてください</t>
    <phoneticPr fontId="1"/>
  </si>
  <si>
    <t>「専門基礎分野」の合計が「実験又は実習」は10単位以上となるようにしてください</t>
    <phoneticPr fontId="1"/>
  </si>
  <si>
    <t>「基礎栄養学」の合計が「講義又は演習」は２単位以上、「実験又は実習」は１単位以上となるようにしてください</t>
    <rPh sb="1" eb="3">
      <t>キソ</t>
    </rPh>
    <rPh sb="3" eb="5">
      <t>エイヨウ</t>
    </rPh>
    <rPh sb="5" eb="6">
      <t>ガク</t>
    </rPh>
    <phoneticPr fontId="1"/>
  </si>
  <si>
    <t>「基礎栄養学」の「講義又は演習」は２単位以上となるようにしてください</t>
    <rPh sb="1" eb="3">
      <t>キソ</t>
    </rPh>
    <rPh sb="3" eb="5">
      <t>エイヨウ</t>
    </rPh>
    <rPh sb="5" eb="6">
      <t>ガク</t>
    </rPh>
    <phoneticPr fontId="1"/>
  </si>
  <si>
    <t>「応用栄養学」の「講義又は演習」は６単位以上、「実験又は実習」は１単位以上となるようにしてください</t>
    <phoneticPr fontId="1"/>
  </si>
  <si>
    <t>「応用栄養学」の「講義又は演習」は６単位以上となるようにしてください</t>
    <phoneticPr fontId="1"/>
  </si>
  <si>
    <t>「応用栄養学」の「実験又は実習」は１単位以上となるようにしてください</t>
    <phoneticPr fontId="1"/>
  </si>
  <si>
    <t>「栄養教育論」の「講義又は演習」は６単位以上、「実験又は実習」は１単位以上となるようにしてください</t>
    <rPh sb="1" eb="3">
      <t>エイヨウ</t>
    </rPh>
    <rPh sb="3" eb="6">
      <t>キョウイクロン</t>
    </rPh>
    <phoneticPr fontId="1"/>
  </si>
  <si>
    <t>「栄養教育論」の「講義又は演習」は６単位以上となるようにしてください</t>
    <rPh sb="1" eb="3">
      <t>エイヨウ</t>
    </rPh>
    <rPh sb="3" eb="6">
      <t>キョウイクロン</t>
    </rPh>
    <phoneticPr fontId="1"/>
  </si>
  <si>
    <t>「栄養教育論」の「実験又は実習」は１単位以上となるようにしてください</t>
    <phoneticPr fontId="1"/>
  </si>
  <si>
    <t>「臨床栄養学」の「講義又は演習」は８単位以上、「実験又は実習」は１単位以上となるようにしてください</t>
    <rPh sb="1" eb="3">
      <t>リンショウ</t>
    </rPh>
    <rPh sb="3" eb="5">
      <t>エイヨウ</t>
    </rPh>
    <rPh sb="5" eb="6">
      <t>ガク</t>
    </rPh>
    <phoneticPr fontId="1"/>
  </si>
  <si>
    <t>「臨床栄養学」の「講義又は演習」は８単位以上となるようにしてください</t>
    <rPh sb="1" eb="3">
      <t>リンショウ</t>
    </rPh>
    <rPh sb="3" eb="5">
      <t>エイヨウ</t>
    </rPh>
    <rPh sb="5" eb="6">
      <t>ガク</t>
    </rPh>
    <phoneticPr fontId="1"/>
  </si>
  <si>
    <t>「臨床栄養学」の「実験又は実習」は１単位以上となるようにしてください</t>
    <rPh sb="1" eb="3">
      <t>リンショウ</t>
    </rPh>
    <rPh sb="3" eb="5">
      <t>エイヨウ</t>
    </rPh>
    <rPh sb="5" eb="6">
      <t>ガク</t>
    </rPh>
    <phoneticPr fontId="1"/>
  </si>
  <si>
    <t>「食べ物と健康」の「講義又は演習」は、８単位以上となるようにしてください</t>
    <phoneticPr fontId="1"/>
  </si>
  <si>
    <t>「人体の構造と機能及び疾病の成り立ち」の「講義又は演習」は、14単位以上となるようにしてください</t>
    <phoneticPr fontId="1"/>
  </si>
  <si>
    <t>「社会・環境と健康」の「講義又は演習」は、６単位以上となるようにしてください</t>
    <phoneticPr fontId="1"/>
  </si>
  <si>
    <t>「公衆栄養学」の「実験又は実習」は１単位以上となるようにしてください</t>
    <rPh sb="1" eb="6">
      <t>コウシュウエイヨウガク</t>
    </rPh>
    <phoneticPr fontId="1"/>
  </si>
  <si>
    <t>「公衆栄養学」の「講義又は演習」は４単位以上、「実験又は実習」は１単位以上となるようにしてください</t>
    <rPh sb="1" eb="6">
      <t>コウシュウエイヨウガク</t>
    </rPh>
    <phoneticPr fontId="1"/>
  </si>
  <si>
    <t>「公衆栄養学」の「講義又は演習」は４単位以上となるようにしてください</t>
    <rPh sb="1" eb="6">
      <t>コウシュウエイヨウガク</t>
    </rPh>
    <phoneticPr fontId="1"/>
  </si>
  <si>
    <t>「給食経営管理論」の「講義又は演習」は４単位以上、「実験又は実習」は１単位以上となるようにしてください</t>
    <rPh sb="1" eb="8">
      <t>キュウショクケイエイカンリロン</t>
    </rPh>
    <phoneticPr fontId="1"/>
  </si>
  <si>
    <t>「給食経営管理論」の「講義又は演習」は４単位以上となるようにしてください</t>
    <phoneticPr fontId="1"/>
  </si>
  <si>
    <t>「給食経営管理論」の「実験又は実習」は１単位以上となるようにしてください</t>
    <phoneticPr fontId="1"/>
  </si>
  <si>
    <t>！基準を満たしません</t>
    <rPh sb="1" eb="3">
      <t>キジュン</t>
    </rPh>
    <rPh sb="4" eb="5">
      <t>ミ</t>
    </rPh>
    <phoneticPr fontId="1"/>
  </si>
  <si>
    <t>「総合演習」の「講義又は演習」は４単位以上となるようにしてください</t>
    <rPh sb="1" eb="3">
      <t>ソウゴウ</t>
    </rPh>
    <rPh sb="3" eb="5">
      <t>エンシュウ</t>
    </rPh>
    <phoneticPr fontId="1"/>
  </si>
  <si>
    <t>「臨地実習」の「実験又は実習」は４単位以上となるようにしてください</t>
    <rPh sb="1" eb="3">
      <t>リンチ</t>
    </rPh>
    <rPh sb="3" eb="5">
      <t>ジッシュウ</t>
    </rPh>
    <phoneticPr fontId="1"/>
  </si>
  <si>
    <t>「専門分野」の合計を「講義又は演習」は32単位以上となるようにしてください</t>
    <phoneticPr fontId="1"/>
  </si>
  <si>
    <t>「専門基礎分野」の合計を「実験又は実習」は12単位以上となるようにしてください</t>
    <phoneticPr fontId="1"/>
  </si>
  <si>
    <t>「基礎栄養学」の「実験又は実習」は１単位以上となるようにしてください</t>
    <rPh sb="1" eb="3">
      <t>キソ</t>
    </rPh>
    <rPh sb="3" eb="5">
      <t>エイヨウ</t>
    </rPh>
    <rPh sb="5" eb="6">
      <t>ガク</t>
    </rPh>
    <phoneticPr fontId="1"/>
  </si>
  <si>
    <t>！基準を満たしません「社会・環境と健康」の「講義又は演習」は、６単位以上となるようにしてください</t>
  </si>
  <si>
    <t/>
  </si>
  <si>
    <t>！基準を満たしません「人体の構造と機能及び疾病の成り立ち」の「講義又は演習」は、14単位以上となるようにしてください</t>
  </si>
  <si>
    <t>！基準を満たしません「食べ物と健康」の「講義又は演習」は、８単位以上となるようにしてください</t>
  </si>
  <si>
    <t>！基準を満たしません「専門基礎分野」の合計が「講義又は演習」は28単位以上、「実験又は実習」は10単位以上となるようにしてください</t>
  </si>
  <si>
    <t>！基準を満たしません「専門基礎分野」の合計が「実験又は実習」は10単位以上となるようにしてください</t>
  </si>
  <si>
    <t>！基準を満たしません「基礎栄養学」の「講義又は演習」は２単位以上となるようにしてください</t>
  </si>
  <si>
    <t>！基準を満たしません「基礎栄養学」の「実験又は実習」は１単位以上となるようにしてください</t>
  </si>
  <si>
    <t>！基準を満たしません「応用栄養学」の「講義又は演習」は６単位以上、「実験又は実習」は１単位以上となるようにしてください</t>
  </si>
  <si>
    <t>！基準を満たしません「応用栄養学」の「講義又は演習」は６単位以上となるようにしてください</t>
  </si>
  <si>
    <t>！基準を満たしません「応用栄養学」の「実験又は実習」は１単位以上となるようにしてください</t>
  </si>
  <si>
    <t>！基準を満たしません「栄養教育論」の「講義又は演習」は６単位以上、「実験又は実習」は１単位以上となるようにしてください</t>
  </si>
  <si>
    <t>！基準を満たしません「栄養教育論」の「講義又は演習」は６単位以上となるようにしてください</t>
  </si>
  <si>
    <t>！基準を満たしません「栄養教育論」の「実験又は実習」は１単位以上となるようにしてください</t>
  </si>
  <si>
    <t>！基準を満たしません「臨床栄養学」の「講義又は演習」は８単位以上、「実験又は実習」は１単位以上となるようにしてください</t>
  </si>
  <si>
    <t>！基準を満たしません「臨床栄養学」の「講義又は演習」は８単位以上となるようにしてください</t>
  </si>
  <si>
    <t>！基準を満たしません「臨床栄養学」の「実験又は実習」は１単位以上となるようにしてください</t>
  </si>
  <si>
    <t>！基準を満たしません「公衆栄養学」の「講義又は演習」は４単位以上、「実験又は実習」は１単位以上となるようにしてください</t>
  </si>
  <si>
    <t>！基準を満たしません「公衆栄養学」の「講義又は演習」は４単位以上となるようにしてください</t>
  </si>
  <si>
    <t>！基準を満たしません「公衆栄養学」の「実験又は実習」は１単位以上となるようにしてください</t>
  </si>
  <si>
    <t>！基準を満たしません「給食経営管理論」の「講義又は演習」は４単位以上、「実験又は実習」は１単位以上となるようにしてください</t>
  </si>
  <si>
    <t>！基準を満たしません「給食経営管理論」の「講義又は演習」は４単位以上となるようにしてください</t>
  </si>
  <si>
    <t>！基準を満たしません「給食経営管理論」の「実験又は実習」は１単位以上となるようにしてください</t>
  </si>
  <si>
    <t>！基準を満たしません「総合演習」の「講義又は演習」は４単位以上となるようにしてください</t>
  </si>
  <si>
    <t>！基準を満たしません「臨地実習」の「実験又は実習」は４単位以上となるようにしてください</t>
  </si>
  <si>
    <t>！基準を満たしません「専門分野」の合計を「講義又は演習」は32単位以上、「実験又は実習」は12単位以上となるようにしてください</t>
  </si>
  <si>
    <t>！基準を満たしません「専門分野」の合計を「講義又は演習」は32単位以上となるようにしてください</t>
  </si>
  <si>
    <t>！基準を満たしません「専門基礎分野」の合計を「実験又は実習」は12単位以上となるようにしてください</t>
  </si>
  <si>
    <t>！基準を満たしません「合計」が「講義又は演習」は60単位以上、「実験又は実習」は22単位以上となるようにしてください</t>
  </si>
  <si>
    <t>！基準を満たしません「合計」が「講義又は演習」は60単位以上となるようにしてください</t>
  </si>
  <si>
    <t>！基準を満たしません「合計」が「実験又は実習」は22単位以上となるようにしてください</t>
  </si>
  <si>
    <t>A</t>
    <phoneticPr fontId="1"/>
  </si>
  <si>
    <t>B</t>
    <phoneticPr fontId="1"/>
  </si>
  <si>
    <t>C</t>
    <phoneticPr fontId="1"/>
  </si>
  <si>
    <t>！基準を満たしません「専門基礎分野」の合計が「講義又は演習」は28単位以上となるようにしてください</t>
    <phoneticPr fontId="1"/>
  </si>
  <si>
    <t>「基礎分野」の合計</t>
    <rPh sb="1" eb="3">
      <t>キソ</t>
    </rPh>
    <rPh sb="3" eb="5">
      <t>ブンヤ</t>
    </rPh>
    <rPh sb="7" eb="9">
      <t>ゴウケイ</t>
    </rPh>
    <phoneticPr fontId="1"/>
  </si>
  <si>
    <t>！基準を満たしません「基礎分野」の「講義又は演習」は、42単位以上となるようにしてください</t>
    <rPh sb="11" eb="13">
      <t>キソ</t>
    </rPh>
    <rPh sb="13" eb="15">
      <t>ブンヤ</t>
    </rPh>
    <phoneticPr fontId="1"/>
  </si>
  <si>
    <t>「合計」（学校）のエラー</t>
    <rPh sb="1" eb="3">
      <t>ゴウケイ</t>
    </rPh>
    <rPh sb="5" eb="7">
      <t>ガッコウ</t>
    </rPh>
    <phoneticPr fontId="1"/>
  </si>
  <si>
    <t>「合計」（学校以外）のエラー</t>
    <rPh sb="1" eb="3">
      <t>ゴウケイ</t>
    </rPh>
    <rPh sb="5" eb="7">
      <t>ガッコウ</t>
    </rPh>
    <rPh sb="7" eb="9">
      <t>イガイ</t>
    </rPh>
    <phoneticPr fontId="1"/>
  </si>
  <si>
    <t>！基準を満たしません「合計」が「講義又は演習」は102単位以上、「実験又は実習」は22単位以上となるようにしてください</t>
    <phoneticPr fontId="1"/>
  </si>
  <si>
    <t>！基準を満たしません「合計」が「講義又は演習」は102単位以上となるようにしてください</t>
    <phoneticPr fontId="1"/>
  </si>
  <si>
    <t>エラーチェック</t>
    <phoneticPr fontId="1"/>
  </si>
  <si>
    <t>！基準を満たしません「基礎栄養学」の「講義又は演習」は２単位以上、「実験又は実習」は１単位以上となるようにしてください</t>
    <phoneticPr fontId="1"/>
  </si>
  <si>
    <t>単位数の変更</t>
    <rPh sb="0" eb="3">
      <t>タンイスウ</t>
    </rPh>
    <phoneticPr fontId="1"/>
  </si>
  <si>
    <t>名称の変更</t>
    <rPh sb="0" eb="2">
      <t>メイショウ</t>
    </rPh>
    <phoneticPr fontId="1"/>
  </si>
  <si>
    <t>履修方法の変更</t>
    <rPh sb="0" eb="2">
      <t>リシュウ</t>
    </rPh>
    <rPh sb="2" eb="4">
      <t>ホウホウ</t>
    </rPh>
    <rPh sb="5" eb="7">
      <t>ヘンコウ</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</si>
  <si>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</si>
  <si>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（様式例２－２：教育内容（学校以外））</t>
    <rPh sb="15" eb="17">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</si>
</sst>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9"/>
      <color theme="0" tint="-0.249977111117893"/>
      <name val="ＭＳ 明朝"/>
      <family val="1"/>
      <charset val="128"/>
    </font>
    <font>
      <sz val="11"/>
      <color theme="0" tint="-0.249977111117893"/>
      <name val="ＭＳ 明朝"/>
      <family val="1"/>
      <charset val="128"/>
    </font>
    <font>
      <sz val="9"/>
      <name val="Meiryo UI"/>
      <family val="3"/>
      <charset val="128"/>
    </font>
    <font>
      <sz val="10"/>
      <color rgb="FF000000"/>
      <name val="ＭＳ 明朝"/>
      <family val="1"/>
      <charset val="128"/>
    </font>
    <font>
      <sz val="9"/>
      <color indexed="81"/>
      <name val="MS P ゴシック"/>
      <family val="3"/>
      <charset val="128"/>
    </font>
    <font>
      <sz val="8"/>
      <color indexed="81"/>
      <name val="MS P ゴシック"/>
      <family val="3"/>
      <charset val="128"/>
    </font>
    <font>
      <sz val="9"/>
      <name val="ＭＳ 明朝"/>
      <family val="1"/>
      <charset val="128"/>
    </font>
    <font>
      <b/>
      <sz val="11"/>
      <color rgb="FFFF0000"/>
      <name val="Meiryo UI"/>
      <family val="3"/>
      <charset val="128"/>
    </font>
    <font>
      <sz val="9"/>
      <color theme="1"/>
      <name val="Meiryo UI"/>
      <family val="3"/>
      <charset val="128"/>
    </font>
    <font>
      <sz val="12"/>
      <name val="ＭＳ 明朝"/>
      <family val="1"/>
      <charset val="128"/>
    </font>
  </fonts>
  <fills count="2">
    <fill>
      <patternFill patternType="none"/>
    </fill>
    <fill>
      <patternFill patternType="gray125"/>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medium">
        <color indexed="64"/>
      </bottom>
      <diagonal/>
    </border>
    <border>
      <left/>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double">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10">
    <xf numFmtId="0" fontId="0" fillId="0" borderId="0" xfId="0">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2" fillId="0" borderId="27" xfId="0" applyFont="1" applyFill="1" applyBorder="1">
      <alignment vertical="center"/>
    </xf>
    <xf numFmtId="0" fontId="12" fillId="0" borderId="29" xfId="0" applyFont="1" applyFill="1" applyBorder="1">
      <alignment vertical="center"/>
    </xf>
    <xf numFmtId="0" fontId="12" fillId="0" borderId="0" xfId="0" applyFont="1" applyFill="1" applyBorder="1" applyAlignment="1">
      <alignment vertical="center"/>
    </xf>
    <xf numFmtId="0" fontId="18" fillId="0" borderId="0" xfId="0" applyFont="1">
      <alignment vertical="center"/>
    </xf>
    <xf numFmtId="0" fontId="18" fillId="0" borderId="0" xfId="0" applyFont="1" applyAlignment="1">
      <alignment vertical="center" shrinkToFit="1"/>
    </xf>
    <xf numFmtId="0" fontId="18" fillId="0" borderId="0" xfId="0" applyFont="1" applyAlignment="1">
      <alignment horizontal="left" vertical="center" shrinkToFit="1"/>
    </xf>
    <xf numFmtId="0" fontId="18" fillId="0" borderId="0" xfId="0" applyFont="1" applyAlignment="1">
      <alignment horizontal="center" vertical="center"/>
    </xf>
    <xf numFmtId="0" fontId="2" fillId="0" borderId="0" xfId="0" applyFont="1" applyFill="1" applyAlignment="1">
      <alignment vertical="center"/>
    </xf>
    <xf numFmtId="0" fontId="12" fillId="0" borderId="41" xfId="0" applyFont="1" applyFill="1" applyBorder="1">
      <alignment vertical="center"/>
    </xf>
    <xf numFmtId="0" fontId="18" fillId="0" borderId="27" xfId="0" applyFont="1" applyFill="1" applyBorder="1" applyAlignment="1">
      <alignment horizontal="left" vertical="center"/>
    </xf>
    <xf numFmtId="0" fontId="18" fillId="0" borderId="28" xfId="0" applyFont="1" applyFill="1" applyBorder="1" applyAlignment="1">
      <alignment horizontal="left" vertical="center"/>
    </xf>
    <xf numFmtId="0" fontId="2" fillId="0" borderId="0" xfId="0" applyFont="1" applyFill="1" applyBorder="1" applyAlignment="1">
      <alignment horizontal="left" vertical="center" wrapText="1"/>
    </xf>
    <xf numFmtId="0" fontId="4"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12" fillId="0" borderId="31" xfId="0" applyFont="1" applyFill="1" applyBorder="1" applyAlignment="1">
      <alignment vertical="center"/>
    </xf>
    <xf numFmtId="0" fontId="12" fillId="0" borderId="32" xfId="0" applyFont="1" applyFill="1" applyBorder="1" applyAlignment="1">
      <alignment vertical="center"/>
    </xf>
    <xf numFmtId="0" fontId="4" fillId="0" borderId="0" xfId="0" applyFont="1" applyFill="1" applyAlignment="1">
      <alignment horizontal="left" vertical="center"/>
    </xf>
    <xf numFmtId="0" fontId="6" fillId="0" borderId="0" xfId="0" applyFont="1" applyFill="1">
      <alignment vertical="center"/>
    </xf>
    <xf numFmtId="0" fontId="12" fillId="0" borderId="42" xfId="0" applyFont="1" applyFill="1" applyBorder="1" applyAlignment="1">
      <alignment horizontal="left" vertical="center"/>
    </xf>
    <xf numFmtId="0" fontId="12" fillId="0" borderId="28" xfId="0" applyFont="1" applyFill="1" applyBorder="1" applyAlignment="1">
      <alignment horizontal="left" vertical="center"/>
    </xf>
    <xf numFmtId="0" fontId="9" fillId="0" borderId="10" xfId="0" applyFont="1" applyFill="1" applyBorder="1" applyAlignment="1">
      <alignment vertical="center"/>
    </xf>
    <xf numFmtId="0" fontId="9"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12" fillId="0" borderId="30" xfId="0" applyFont="1" applyFill="1" applyBorder="1" applyAlignment="1">
      <alignment horizontal="left" vertical="center"/>
    </xf>
    <xf numFmtId="0" fontId="2" fillId="0" borderId="7" xfId="0" applyFont="1" applyFill="1" applyBorder="1" applyAlignment="1">
      <alignment horizontal="left" vertical="center" shrinkToFit="1"/>
    </xf>
    <xf numFmtId="0" fontId="13" fillId="0" borderId="7" xfId="0" applyFont="1" applyFill="1" applyBorder="1" applyAlignment="1">
      <alignment horizontal="center" vertical="center"/>
    </xf>
    <xf numFmtId="0" fontId="2" fillId="0" borderId="22" xfId="0" applyFont="1" applyFill="1" applyBorder="1" applyAlignment="1">
      <alignment horizontal="left" vertical="center" wrapText="1"/>
    </xf>
    <xf numFmtId="0" fontId="2" fillId="0" borderId="24" xfId="0" applyFont="1" applyFill="1" applyBorder="1" applyAlignment="1">
      <alignment horizontal="left" vertical="center" shrinkToFit="1"/>
    </xf>
    <xf numFmtId="0" fontId="13" fillId="0" borderId="9" xfId="0" applyFont="1" applyFill="1" applyBorder="1" applyAlignment="1">
      <alignment horizontal="center" vertical="center"/>
    </xf>
    <xf numFmtId="0" fontId="2" fillId="0" borderId="9" xfId="0" applyFont="1" applyFill="1" applyBorder="1" applyAlignment="1">
      <alignment horizontal="left" vertical="center" shrinkToFit="1"/>
    </xf>
    <xf numFmtId="0" fontId="2" fillId="0" borderId="26" xfId="0" applyFont="1" applyFill="1" applyBorder="1" applyAlignment="1">
      <alignment horizontal="left" vertical="center" wrapText="1"/>
    </xf>
    <xf numFmtId="0" fontId="2" fillId="0" borderId="9" xfId="0" applyFont="1" applyFill="1" applyBorder="1" applyAlignment="1">
      <alignment horizontal="right" vertical="center" shrinkToFit="1"/>
    </xf>
    <xf numFmtId="0" fontId="2" fillId="0" borderId="23" xfId="0" applyFont="1" applyFill="1" applyBorder="1" applyAlignment="1">
      <alignment horizontal="left" vertical="center" wrapText="1"/>
    </xf>
    <xf numFmtId="0" fontId="12" fillId="0" borderId="0" xfId="0" applyFont="1" applyFill="1" applyAlignment="1">
      <alignment horizontal="left" vertical="top"/>
    </xf>
    <xf numFmtId="0" fontId="13" fillId="0" borderId="4" xfId="0" applyFont="1" applyFill="1" applyBorder="1" applyAlignment="1">
      <alignment horizontal="center" vertical="center"/>
    </xf>
    <xf numFmtId="0" fontId="13" fillId="0" borderId="20" xfId="0" applyFont="1" applyFill="1" applyBorder="1" applyAlignment="1">
      <alignment horizontal="center" vertical="center"/>
    </xf>
    <xf numFmtId="0" fontId="2" fillId="0" borderId="4" xfId="0" applyFont="1" applyFill="1" applyBorder="1" applyAlignment="1">
      <alignment horizontal="left" vertical="center" shrinkToFit="1"/>
    </xf>
    <xf numFmtId="0" fontId="2" fillId="0" borderId="25" xfId="0" applyFont="1" applyFill="1" applyBorder="1" applyAlignment="1">
      <alignment horizontal="left" vertical="center" wrapText="1"/>
    </xf>
    <xf numFmtId="0" fontId="17" fillId="0" borderId="0" xfId="0" applyFont="1" applyFill="1" applyAlignment="1">
      <alignment horizontal="left" vertical="center"/>
    </xf>
    <xf numFmtId="0" fontId="2" fillId="0" borderId="9"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9" xfId="0" applyFont="1" applyFill="1" applyBorder="1" applyAlignment="1">
      <alignment horizontal="left" vertical="center" indent="1"/>
    </xf>
    <xf numFmtId="0" fontId="11" fillId="0" borderId="0" xfId="0" applyFont="1" applyFill="1" applyBorder="1" applyAlignment="1">
      <alignment vertical="center"/>
    </xf>
    <xf numFmtId="0" fontId="4" fillId="0" borderId="0" xfId="0" applyFont="1" applyFill="1" applyBorder="1">
      <alignment vertical="center"/>
    </xf>
    <xf numFmtId="0" fontId="13" fillId="0" borderId="11" xfId="0" applyFont="1" applyFill="1" applyBorder="1" applyAlignment="1">
      <alignment horizontal="center" vertical="center"/>
    </xf>
    <xf numFmtId="0" fontId="7" fillId="0" borderId="0" xfId="0" applyFont="1" applyFill="1">
      <alignment vertical="center"/>
    </xf>
    <xf numFmtId="0" fontId="7" fillId="0" borderId="0" xfId="0" applyFont="1" applyFill="1" applyAlignment="1">
      <alignment vertical="center"/>
    </xf>
    <xf numFmtId="0" fontId="7" fillId="0" borderId="0" xfId="0" applyFont="1" applyFill="1" applyBorder="1" applyAlignment="1">
      <alignment vertical="center"/>
    </xf>
    <xf numFmtId="0" fontId="8" fillId="0" borderId="0" xfId="0" applyFont="1" applyFill="1" applyAlignment="1">
      <alignment horizontal="left" vertical="center" indent="1"/>
    </xf>
    <xf numFmtId="0" fontId="19" fillId="0" borderId="0" xfId="0" applyFont="1" applyFill="1" applyAlignment="1">
      <alignment vertical="center"/>
    </xf>
    <xf numFmtId="0" fontId="19" fillId="0" borderId="0" xfId="0" applyFont="1" applyFill="1" applyAlignment="1">
      <alignment vertical="center" wrapText="1"/>
    </xf>
    <xf numFmtId="0" fontId="19" fillId="0" borderId="0" xfId="0" applyFont="1" applyFill="1">
      <alignment vertical="center"/>
    </xf>
    <xf numFmtId="0" fontId="19" fillId="0" borderId="39"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37" xfId="0" applyFont="1" applyFill="1" applyBorder="1" applyAlignment="1">
      <alignment vertical="center" wrapText="1"/>
    </xf>
    <xf numFmtId="0" fontId="19" fillId="0" borderId="38" xfId="0" applyFont="1" applyFill="1" applyBorder="1" applyAlignment="1">
      <alignment vertical="center" wrapText="1"/>
    </xf>
    <xf numFmtId="0" fontId="19" fillId="0" borderId="33" xfId="0" applyFont="1" applyFill="1" applyBorder="1" applyAlignment="1">
      <alignment vertical="center" wrapText="1"/>
    </xf>
    <xf numFmtId="0" fontId="19" fillId="0" borderId="34" xfId="0" applyFont="1" applyFill="1" applyBorder="1" applyAlignment="1">
      <alignment vertical="center" wrapText="1"/>
    </xf>
    <xf numFmtId="0" fontId="19" fillId="0" borderId="35" xfId="0" applyFont="1" applyFill="1" applyBorder="1" applyAlignment="1">
      <alignment vertical="center" wrapText="1"/>
    </xf>
    <xf numFmtId="0" fontId="19" fillId="0" borderId="36"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lignment vertical="center"/>
    </xf>
    <xf numFmtId="0" fontId="2" fillId="0" borderId="0" xfId="0" applyFont="1" applyFill="1" applyBorder="1" applyAlignment="1">
      <alignment horizontal="left" vertical="center" wrapText="1"/>
    </xf>
    <xf numFmtId="0" fontId="2" fillId="0" borderId="0" xfId="0" applyFont="1" applyFill="1" applyAlignment="1">
      <alignment horizontal="left" vertical="center" wrapText="1"/>
    </xf>
    <xf numFmtId="0" fontId="13" fillId="0" borderId="16"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18" xfId="0" applyFont="1" applyFill="1" applyBorder="1" applyAlignment="1">
      <alignment horizontal="center" vertical="center"/>
    </xf>
    <xf numFmtId="0" fontId="2" fillId="0" borderId="21" xfId="0" applyFont="1" applyFill="1" applyBorder="1" applyAlignment="1">
      <alignment horizontal="left" vertical="center" indent="1"/>
    </xf>
    <xf numFmtId="0" fontId="16" fillId="0" borderId="16"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6"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2" fillId="0" borderId="1" xfId="0" applyFont="1" applyFill="1" applyBorder="1">
      <alignment vertical="center"/>
    </xf>
    <xf numFmtId="0" fontId="2" fillId="0" borderId="4" xfId="0" applyFont="1" applyFill="1" applyBorder="1">
      <alignment vertical="center"/>
    </xf>
    <xf numFmtId="0" fontId="13" fillId="0" borderId="16"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D9C8B-9DFF-46D5-8709-5AAB932797EE}">
  <sheetPr codeName="Sheet2">
    <pageSetUpPr fitToPage="1"/>
  </sheetPr>
  <dimension ref="A1:S108"/>
  <sheetViews>
    <sheetView tabSelected="1" view="pageBreakPreview" zoomScaleNormal="100" zoomScaleSheetLayoutView="100" workbookViewId="0">
      <pane ySplit="8" topLeftCell="A9" activePane="bottomLeft" state="frozen"/>
      <selection pane="bottomLeft" activeCell="B1" sqref="B1"/>
    </sheetView>
  </sheetViews>
  <sheetFormatPr defaultColWidth="8.75" defaultRowHeight="13.5"/>
  <cols>
    <col min="1" max="1" width="0.75" style="17" customWidth="1"/>
    <col min="2" max="2" width="6.25" style="17" customWidth="1"/>
    <col min="3" max="3" width="6.5" style="17" customWidth="1"/>
    <col min="4" max="4" width="5.75" style="17" customWidth="1"/>
    <col min="5" max="5" width="5.75" style="19" customWidth="1"/>
    <col min="6" max="6" width="12.5" style="17" customWidth="1"/>
    <col min="7" max="8" width="5.75" style="17" customWidth="1"/>
    <col min="9" max="9" width="12.5" style="17" customWidth="1"/>
    <col min="10" max="11" width="5.75" style="17" customWidth="1"/>
    <col min="12" max="12" width="11" style="20" customWidth="1"/>
    <col min="13" max="13" width="1.625" style="20" customWidth="1"/>
    <col min="14" max="14" width="13.875" style="1" bestFit="1" customWidth="1"/>
    <col min="15" max="17" width="5.75" style="1" customWidth="1"/>
    <col min="18" max="18" width="6.5" style="17" customWidth="1"/>
    <col min="19" max="19" width="5.75" style="23" customWidth="1"/>
    <col min="20" max="16384" width="8.75" style="17"/>
  </cols>
  <sheetData>
    <row r="1" spans="1:19" s="1" customFormat="1">
      <c r="A1" s="17"/>
      <c r="B1" s="18" t="s">
        <v>149</v>
      </c>
      <c r="C1" s="17"/>
      <c r="D1" s="17"/>
      <c r="E1" s="19"/>
      <c r="F1" s="17"/>
      <c r="G1" s="17"/>
      <c r="H1" s="17"/>
      <c r="I1" s="17"/>
      <c r="J1" s="17"/>
      <c r="K1" s="17"/>
      <c r="L1" s="20"/>
      <c r="M1" s="20"/>
      <c r="N1" s="21" t="s">
        <v>37</v>
      </c>
      <c r="O1" s="22"/>
      <c r="R1" s="17"/>
      <c r="S1" s="23"/>
    </row>
    <row r="2" spans="1:19" s="1" customFormat="1" ht="14.25">
      <c r="A2" s="17"/>
      <c r="B2" s="24" t="s">
        <v>36</v>
      </c>
      <c r="C2" s="17"/>
      <c r="D2" s="17"/>
      <c r="E2" s="19"/>
      <c r="F2" s="17"/>
      <c r="G2" s="17"/>
      <c r="H2" s="17"/>
      <c r="I2" s="17"/>
      <c r="J2" s="17"/>
      <c r="K2" s="17"/>
      <c r="L2" s="20"/>
      <c r="M2" s="20"/>
      <c r="N2" s="13" t="s">
        <v>38</v>
      </c>
      <c r="O2" s="25">
        <f>COUNTIF($L$9:$L$104,N2)</f>
        <v>0</v>
      </c>
      <c r="R2" s="17"/>
      <c r="S2" s="23"/>
    </row>
    <row r="3" spans="1:19" s="1" customFormat="1" ht="12.75" customHeight="1">
      <c r="A3" s="17"/>
      <c r="B3" s="24"/>
      <c r="C3" s="17"/>
      <c r="D3" s="17"/>
      <c r="E3" s="19"/>
      <c r="F3" s="17"/>
      <c r="G3" s="17"/>
      <c r="H3" s="17"/>
      <c r="I3" s="17"/>
      <c r="J3" s="17"/>
      <c r="K3" s="17"/>
      <c r="L3" s="20"/>
      <c r="M3" s="20"/>
      <c r="N3" s="5" t="s">
        <v>6</v>
      </c>
      <c r="O3" s="26">
        <f t="shared" ref="O3:O7" si="0">COUNTIF($L$9:$L$104,N3)</f>
        <v>0</v>
      </c>
      <c r="R3" s="17"/>
      <c r="S3" s="23"/>
    </row>
    <row r="4" spans="1:19" s="1" customFormat="1" ht="14.25" thickBot="1">
      <c r="A4" s="17"/>
      <c r="B4" s="27" t="s">
        <v>34</v>
      </c>
      <c r="C4" s="27"/>
      <c r="D4" s="27"/>
      <c r="E4" s="27"/>
      <c r="F4" s="27"/>
      <c r="G4" s="27"/>
      <c r="H4" s="27"/>
      <c r="I4" s="27"/>
      <c r="J4" s="27"/>
      <c r="K4" s="27"/>
      <c r="L4" s="27"/>
      <c r="M4" s="28"/>
      <c r="N4" s="5" t="s">
        <v>42</v>
      </c>
      <c r="O4" s="26">
        <f t="shared" si="0"/>
        <v>0</v>
      </c>
      <c r="R4" s="17"/>
      <c r="S4" s="23"/>
    </row>
    <row r="5" spans="1:19" s="1" customFormat="1" ht="14.25" thickBot="1">
      <c r="A5" s="17"/>
      <c r="B5" s="81" t="s">
        <v>35</v>
      </c>
      <c r="C5" s="94"/>
      <c r="D5" s="94"/>
      <c r="E5" s="95"/>
      <c r="F5" s="96" t="s">
        <v>0</v>
      </c>
      <c r="G5" s="94"/>
      <c r="H5" s="82"/>
      <c r="I5" s="81" t="s">
        <v>1</v>
      </c>
      <c r="J5" s="94"/>
      <c r="K5" s="94"/>
      <c r="L5" s="83" t="s">
        <v>40</v>
      </c>
      <c r="M5" s="29"/>
      <c r="N5" s="5" t="s">
        <v>43</v>
      </c>
      <c r="O5" s="26">
        <f t="shared" si="0"/>
        <v>0</v>
      </c>
      <c r="R5" s="17"/>
      <c r="S5" s="23"/>
    </row>
    <row r="6" spans="1:19" s="1" customFormat="1" ht="14.25" thickBot="1">
      <c r="A6" s="17"/>
      <c r="B6" s="97" t="s">
        <v>2</v>
      </c>
      <c r="C6" s="98"/>
      <c r="D6" s="81" t="s">
        <v>14</v>
      </c>
      <c r="E6" s="95"/>
      <c r="F6" s="98" t="s">
        <v>4</v>
      </c>
      <c r="G6" s="81" t="s">
        <v>3</v>
      </c>
      <c r="H6" s="94"/>
      <c r="I6" s="103" t="s">
        <v>39</v>
      </c>
      <c r="J6" s="81" t="s">
        <v>3</v>
      </c>
      <c r="K6" s="94"/>
      <c r="L6" s="84"/>
      <c r="M6" s="29"/>
      <c r="N6" s="5" t="s">
        <v>145</v>
      </c>
      <c r="O6" s="26">
        <f t="shared" si="0"/>
        <v>0</v>
      </c>
      <c r="R6" s="17"/>
      <c r="S6" s="23"/>
    </row>
    <row r="7" spans="1:19" s="1" customFormat="1" ht="18" customHeight="1">
      <c r="A7" s="17"/>
      <c r="B7" s="99"/>
      <c r="C7" s="100"/>
      <c r="D7" s="83" t="s">
        <v>12</v>
      </c>
      <c r="E7" s="106" t="s">
        <v>13</v>
      </c>
      <c r="F7" s="100"/>
      <c r="G7" s="83" t="s">
        <v>12</v>
      </c>
      <c r="H7" s="108" t="s">
        <v>13</v>
      </c>
      <c r="I7" s="104"/>
      <c r="J7" s="83" t="s">
        <v>12</v>
      </c>
      <c r="K7" s="108" t="s">
        <v>13</v>
      </c>
      <c r="L7" s="84"/>
      <c r="M7" s="29"/>
      <c r="N7" s="14" t="s">
        <v>147</v>
      </c>
      <c r="O7" s="15">
        <f t="shared" si="0"/>
        <v>0</v>
      </c>
      <c r="R7" s="17"/>
      <c r="S7" s="23"/>
    </row>
    <row r="8" spans="1:19" s="1" customFormat="1" ht="18" customHeight="1" thickBot="1">
      <c r="B8" s="101"/>
      <c r="C8" s="102"/>
      <c r="D8" s="85"/>
      <c r="E8" s="107"/>
      <c r="F8" s="102"/>
      <c r="G8" s="85"/>
      <c r="H8" s="109"/>
      <c r="I8" s="105"/>
      <c r="J8" s="85"/>
      <c r="K8" s="109"/>
      <c r="L8" s="85"/>
      <c r="M8" s="29"/>
      <c r="N8" s="6" t="s">
        <v>146</v>
      </c>
      <c r="O8" s="30">
        <f>COUNTIF($L$9:$L$104,N8)</f>
        <v>0</v>
      </c>
      <c r="R8" s="17"/>
      <c r="S8" s="23"/>
    </row>
    <row r="9" spans="1:19">
      <c r="B9" s="86" t="s">
        <v>27</v>
      </c>
      <c r="C9" s="83" t="s">
        <v>30</v>
      </c>
      <c r="D9" s="91">
        <v>42</v>
      </c>
      <c r="E9" s="74" t="s">
        <v>16</v>
      </c>
      <c r="F9" s="31"/>
      <c r="G9" s="32"/>
      <c r="H9" s="32"/>
      <c r="I9" s="31"/>
      <c r="J9" s="32"/>
      <c r="K9" s="32"/>
      <c r="L9" s="33"/>
      <c r="M9" s="16"/>
      <c r="N9" s="2"/>
      <c r="O9" s="2"/>
    </row>
    <row r="10" spans="1:19">
      <c r="B10" s="87"/>
      <c r="C10" s="84"/>
      <c r="D10" s="92"/>
      <c r="E10" s="75"/>
      <c r="F10" s="31"/>
      <c r="G10" s="32"/>
      <c r="H10" s="32"/>
      <c r="I10" s="31"/>
      <c r="J10" s="32"/>
      <c r="K10" s="32"/>
      <c r="L10" s="33"/>
      <c r="M10" s="16"/>
      <c r="N10" s="2"/>
      <c r="O10" s="2"/>
    </row>
    <row r="11" spans="1:19">
      <c r="B11" s="87"/>
      <c r="C11" s="84"/>
      <c r="D11" s="92"/>
      <c r="E11" s="75"/>
      <c r="F11" s="31"/>
      <c r="G11" s="32"/>
      <c r="H11" s="32"/>
      <c r="I11" s="31"/>
      <c r="J11" s="32"/>
      <c r="K11" s="32"/>
      <c r="L11" s="33"/>
      <c r="M11" s="16"/>
      <c r="N11" s="2"/>
      <c r="O11" s="2"/>
    </row>
    <row r="12" spans="1:19">
      <c r="B12" s="87"/>
      <c r="C12" s="84"/>
      <c r="D12" s="92"/>
      <c r="E12" s="75"/>
      <c r="F12" s="31"/>
      <c r="G12" s="32"/>
      <c r="H12" s="32"/>
      <c r="I12" s="31"/>
      <c r="J12" s="32"/>
      <c r="K12" s="32"/>
      <c r="L12" s="33"/>
      <c r="M12" s="16"/>
      <c r="N12" s="2"/>
      <c r="O12" s="2"/>
    </row>
    <row r="13" spans="1:19">
      <c r="B13" s="87"/>
      <c r="C13" s="84"/>
      <c r="D13" s="92"/>
      <c r="E13" s="75"/>
      <c r="F13" s="31"/>
      <c r="G13" s="32"/>
      <c r="H13" s="32"/>
      <c r="I13" s="31"/>
      <c r="J13" s="32"/>
      <c r="K13" s="32"/>
      <c r="L13" s="33"/>
      <c r="M13" s="16"/>
      <c r="N13" s="2"/>
      <c r="O13" s="2"/>
    </row>
    <row r="14" spans="1:19" ht="14.25" thickBot="1">
      <c r="B14" s="87"/>
      <c r="C14" s="84"/>
      <c r="D14" s="92"/>
      <c r="E14" s="75"/>
      <c r="F14" s="34"/>
      <c r="G14" s="35"/>
      <c r="H14" s="35"/>
      <c r="I14" s="36"/>
      <c r="J14" s="35"/>
      <c r="K14" s="35"/>
      <c r="L14" s="37"/>
      <c r="M14" s="16"/>
      <c r="N14" s="2"/>
      <c r="O14" s="2"/>
    </row>
    <row r="15" spans="1:19" ht="14.25" thickBot="1">
      <c r="B15" s="87"/>
      <c r="C15" s="85"/>
      <c r="D15" s="92"/>
      <c r="E15" s="75"/>
      <c r="F15" s="38" t="s">
        <v>7</v>
      </c>
      <c r="G15" s="35">
        <f>SUM(G9:G14)</f>
        <v>0</v>
      </c>
      <c r="H15" s="35">
        <f>SUM(H9:H14)</f>
        <v>0</v>
      </c>
      <c r="I15" s="38" t="s">
        <v>7</v>
      </c>
      <c r="J15" s="35">
        <f>SUM(J9:J14)</f>
        <v>0</v>
      </c>
      <c r="K15" s="35">
        <f>SUM(K9:K14)</f>
        <v>0</v>
      </c>
      <c r="L15" s="39"/>
      <c r="M15" s="16"/>
      <c r="N15" s="2"/>
      <c r="O15" s="2"/>
    </row>
    <row r="16" spans="1:19">
      <c r="B16" s="87"/>
      <c r="C16" s="83" t="s">
        <v>31</v>
      </c>
      <c r="D16" s="92"/>
      <c r="E16" s="75"/>
      <c r="F16" s="31"/>
      <c r="G16" s="32"/>
      <c r="H16" s="32"/>
      <c r="I16" s="31"/>
      <c r="J16" s="32"/>
      <c r="K16" s="32"/>
      <c r="L16" s="33"/>
      <c r="M16" s="16"/>
      <c r="N16" s="2"/>
      <c r="O16" s="2"/>
    </row>
    <row r="17" spans="2:15">
      <c r="B17" s="87"/>
      <c r="C17" s="84"/>
      <c r="D17" s="92"/>
      <c r="E17" s="75"/>
      <c r="F17" s="31"/>
      <c r="G17" s="32"/>
      <c r="H17" s="32"/>
      <c r="I17" s="31"/>
      <c r="J17" s="32"/>
      <c r="K17" s="32"/>
      <c r="L17" s="33"/>
      <c r="M17" s="16"/>
      <c r="N17" s="2"/>
      <c r="O17" s="2"/>
    </row>
    <row r="18" spans="2:15">
      <c r="B18" s="87"/>
      <c r="C18" s="84"/>
      <c r="D18" s="92"/>
      <c r="E18" s="75"/>
      <c r="F18" s="31"/>
      <c r="G18" s="32"/>
      <c r="H18" s="32"/>
      <c r="I18" s="31"/>
      <c r="J18" s="32"/>
      <c r="K18" s="32"/>
      <c r="L18" s="33"/>
      <c r="M18" s="16"/>
      <c r="N18" s="2"/>
      <c r="O18" s="2"/>
    </row>
    <row r="19" spans="2:15" ht="14.25" thickBot="1">
      <c r="B19" s="87"/>
      <c r="C19" s="84"/>
      <c r="D19" s="92"/>
      <c r="E19" s="75"/>
      <c r="F19" s="34"/>
      <c r="G19" s="35"/>
      <c r="H19" s="35"/>
      <c r="I19" s="36"/>
      <c r="J19" s="35"/>
      <c r="K19" s="35"/>
      <c r="L19" s="37"/>
      <c r="M19" s="16"/>
      <c r="N19" s="2"/>
      <c r="O19" s="2"/>
    </row>
    <row r="20" spans="2:15" ht="14.25" thickBot="1">
      <c r="B20" s="87"/>
      <c r="C20" s="85"/>
      <c r="D20" s="92"/>
      <c r="E20" s="75"/>
      <c r="F20" s="38" t="s">
        <v>7</v>
      </c>
      <c r="G20" s="35">
        <f>SUM(G16:G19)</f>
        <v>0</v>
      </c>
      <c r="H20" s="35">
        <f>SUM(H16:H19)</f>
        <v>0</v>
      </c>
      <c r="I20" s="38" t="s">
        <v>7</v>
      </c>
      <c r="J20" s="35">
        <f>SUM(J16:J19)</f>
        <v>0</v>
      </c>
      <c r="K20" s="35">
        <f>SUM(K16:K19)</f>
        <v>0</v>
      </c>
      <c r="L20" s="39"/>
      <c r="M20" s="16"/>
      <c r="N20" s="2"/>
      <c r="O20" s="2"/>
    </row>
    <row r="21" spans="2:15">
      <c r="B21" s="87"/>
      <c r="C21" s="83" t="s">
        <v>32</v>
      </c>
      <c r="D21" s="92"/>
      <c r="E21" s="75"/>
      <c r="F21" s="31"/>
      <c r="G21" s="32"/>
      <c r="H21" s="32"/>
      <c r="I21" s="31"/>
      <c r="J21" s="32"/>
      <c r="K21" s="32"/>
      <c r="L21" s="33"/>
      <c r="M21" s="16"/>
      <c r="N21" s="2"/>
      <c r="O21" s="2"/>
    </row>
    <row r="22" spans="2:15">
      <c r="B22" s="87"/>
      <c r="C22" s="84"/>
      <c r="D22" s="92"/>
      <c r="E22" s="75"/>
      <c r="F22" s="31"/>
      <c r="G22" s="32"/>
      <c r="H22" s="32"/>
      <c r="I22" s="31"/>
      <c r="J22" s="32"/>
      <c r="K22" s="32"/>
      <c r="L22" s="33"/>
      <c r="M22" s="16"/>
      <c r="N22" s="2"/>
      <c r="O22" s="2"/>
    </row>
    <row r="23" spans="2:15">
      <c r="B23" s="87"/>
      <c r="C23" s="84"/>
      <c r="D23" s="92"/>
      <c r="E23" s="75"/>
      <c r="F23" s="31"/>
      <c r="G23" s="32"/>
      <c r="H23" s="32"/>
      <c r="I23" s="31"/>
      <c r="J23" s="32"/>
      <c r="K23" s="32"/>
      <c r="L23" s="33"/>
      <c r="M23" s="16"/>
      <c r="N23" s="2"/>
      <c r="O23" s="2"/>
    </row>
    <row r="24" spans="2:15">
      <c r="B24" s="87"/>
      <c r="C24" s="84"/>
      <c r="D24" s="92"/>
      <c r="E24" s="75"/>
      <c r="F24" s="31"/>
      <c r="G24" s="32"/>
      <c r="H24" s="32"/>
      <c r="I24" s="31"/>
      <c r="J24" s="32"/>
      <c r="K24" s="32"/>
      <c r="L24" s="33"/>
      <c r="M24" s="16"/>
      <c r="N24" s="2"/>
      <c r="O24" s="2"/>
    </row>
    <row r="25" spans="2:15">
      <c r="B25" s="87"/>
      <c r="C25" s="84"/>
      <c r="D25" s="92"/>
      <c r="E25" s="75"/>
      <c r="F25" s="31"/>
      <c r="G25" s="32"/>
      <c r="H25" s="32"/>
      <c r="I25" s="31"/>
      <c r="J25" s="32"/>
      <c r="K25" s="32"/>
      <c r="L25" s="33"/>
      <c r="M25" s="16"/>
      <c r="N25" s="2"/>
      <c r="O25" s="2"/>
    </row>
    <row r="26" spans="2:15">
      <c r="B26" s="87"/>
      <c r="C26" s="84"/>
      <c r="D26" s="92"/>
      <c r="E26" s="75"/>
      <c r="F26" s="31"/>
      <c r="G26" s="32"/>
      <c r="H26" s="32"/>
      <c r="I26" s="31"/>
      <c r="J26" s="32"/>
      <c r="K26" s="32"/>
      <c r="L26" s="33"/>
      <c r="M26" s="16"/>
      <c r="N26" s="2"/>
      <c r="O26" s="2"/>
    </row>
    <row r="27" spans="2:15" ht="14.25" thickBot="1">
      <c r="B27" s="87"/>
      <c r="C27" s="84"/>
      <c r="D27" s="92"/>
      <c r="E27" s="75"/>
      <c r="F27" s="34"/>
      <c r="G27" s="35"/>
      <c r="H27" s="35"/>
      <c r="I27" s="36"/>
      <c r="J27" s="35"/>
      <c r="K27" s="35"/>
      <c r="L27" s="37"/>
      <c r="M27" s="16"/>
      <c r="N27" s="2"/>
      <c r="O27" s="2"/>
    </row>
    <row r="28" spans="2:15" ht="14.25" thickBot="1">
      <c r="B28" s="87"/>
      <c r="C28" s="85"/>
      <c r="D28" s="92"/>
      <c r="E28" s="75"/>
      <c r="F28" s="38" t="s">
        <v>7</v>
      </c>
      <c r="G28" s="35">
        <f>SUM(G21:G27)</f>
        <v>0</v>
      </c>
      <c r="H28" s="35">
        <f>SUM(H21:H27)</f>
        <v>0</v>
      </c>
      <c r="I28" s="38" t="s">
        <v>7</v>
      </c>
      <c r="J28" s="35">
        <f>SUM(J21:J27)</f>
        <v>0</v>
      </c>
      <c r="K28" s="35">
        <f>SUM(K21:K27)</f>
        <v>0</v>
      </c>
      <c r="L28" s="39"/>
      <c r="M28" s="16"/>
      <c r="N28" s="2"/>
      <c r="O28" s="2"/>
    </row>
    <row r="29" spans="2:15">
      <c r="B29" s="87"/>
      <c r="C29" s="84" t="s">
        <v>29</v>
      </c>
      <c r="D29" s="92"/>
      <c r="E29" s="75"/>
      <c r="F29" s="31"/>
      <c r="G29" s="32"/>
      <c r="H29" s="32"/>
      <c r="I29" s="31"/>
      <c r="J29" s="32"/>
      <c r="K29" s="32"/>
      <c r="L29" s="33"/>
      <c r="M29" s="16"/>
      <c r="N29" s="2"/>
      <c r="O29" s="2"/>
    </row>
    <row r="30" spans="2:15">
      <c r="B30" s="87"/>
      <c r="C30" s="84"/>
      <c r="D30" s="92"/>
      <c r="E30" s="75"/>
      <c r="F30" s="31"/>
      <c r="G30" s="32"/>
      <c r="H30" s="32"/>
      <c r="I30" s="31"/>
      <c r="J30" s="32"/>
      <c r="K30" s="32"/>
      <c r="L30" s="33"/>
      <c r="M30" s="16"/>
      <c r="N30" s="2"/>
      <c r="O30" s="2"/>
    </row>
    <row r="31" spans="2:15">
      <c r="B31" s="87"/>
      <c r="C31" s="84"/>
      <c r="D31" s="92"/>
      <c r="E31" s="75"/>
      <c r="F31" s="31"/>
      <c r="G31" s="32"/>
      <c r="H31" s="32"/>
      <c r="I31" s="31"/>
      <c r="J31" s="32"/>
      <c r="K31" s="32"/>
      <c r="L31" s="33"/>
      <c r="M31" s="16"/>
      <c r="N31" s="2"/>
      <c r="O31" s="2"/>
    </row>
    <row r="32" spans="2:15">
      <c r="B32" s="87"/>
      <c r="C32" s="84"/>
      <c r="D32" s="92"/>
      <c r="E32" s="75"/>
      <c r="F32" s="31"/>
      <c r="G32" s="32"/>
      <c r="H32" s="32"/>
      <c r="I32" s="31"/>
      <c r="J32" s="32"/>
      <c r="K32" s="32"/>
      <c r="L32" s="33"/>
      <c r="M32" s="16"/>
      <c r="N32" s="2"/>
      <c r="O32" s="2"/>
    </row>
    <row r="33" spans="2:19" ht="14.25" thickBot="1">
      <c r="B33" s="87"/>
      <c r="C33" s="84"/>
      <c r="D33" s="92"/>
      <c r="E33" s="75"/>
      <c r="F33" s="34"/>
      <c r="G33" s="35"/>
      <c r="H33" s="35"/>
      <c r="I33" s="36"/>
      <c r="J33" s="35"/>
      <c r="K33" s="35"/>
      <c r="L33" s="37"/>
      <c r="M33" s="16"/>
      <c r="N33" s="2"/>
      <c r="O33" s="2"/>
    </row>
    <row r="34" spans="2:19" ht="14.25" thickBot="1">
      <c r="B34" s="87"/>
      <c r="C34" s="85"/>
      <c r="D34" s="92"/>
      <c r="E34" s="75"/>
      <c r="F34" s="38" t="s">
        <v>7</v>
      </c>
      <c r="G34" s="35">
        <f>SUM(G29:G33)</f>
        <v>0</v>
      </c>
      <c r="H34" s="35">
        <f>SUM(H29:H33)</f>
        <v>0</v>
      </c>
      <c r="I34" s="38" t="s">
        <v>7</v>
      </c>
      <c r="J34" s="35">
        <f>SUM(J29:J33)</f>
        <v>0</v>
      </c>
      <c r="K34" s="35">
        <f>SUM(K29:K33)</f>
        <v>0</v>
      </c>
      <c r="L34" s="39"/>
      <c r="M34" s="16"/>
      <c r="N34" s="2"/>
      <c r="O34" s="2"/>
    </row>
    <row r="35" spans="2:19">
      <c r="B35" s="87"/>
      <c r="C35" s="84" t="s">
        <v>33</v>
      </c>
      <c r="D35" s="92"/>
      <c r="E35" s="75"/>
      <c r="F35" s="31"/>
      <c r="G35" s="32"/>
      <c r="H35" s="32"/>
      <c r="I35" s="31"/>
      <c r="J35" s="32"/>
      <c r="K35" s="32"/>
      <c r="L35" s="33"/>
      <c r="M35" s="16"/>
      <c r="N35" s="2"/>
      <c r="O35" s="2"/>
    </row>
    <row r="36" spans="2:19" ht="14.25" thickBot="1">
      <c r="B36" s="87"/>
      <c r="C36" s="84"/>
      <c r="D36" s="92"/>
      <c r="E36" s="75"/>
      <c r="F36" s="34"/>
      <c r="G36" s="35"/>
      <c r="H36" s="35"/>
      <c r="I36" s="36"/>
      <c r="J36" s="35"/>
      <c r="K36" s="35"/>
      <c r="L36" s="37"/>
      <c r="M36" s="16"/>
      <c r="N36" s="2"/>
      <c r="O36" s="2"/>
    </row>
    <row r="37" spans="2:19" ht="14.25" thickBot="1">
      <c r="B37" s="88"/>
      <c r="C37" s="85"/>
      <c r="D37" s="93"/>
      <c r="E37" s="76"/>
      <c r="F37" s="38" t="s">
        <v>7</v>
      </c>
      <c r="G37" s="35">
        <f>SUM(G35:G36)</f>
        <v>0</v>
      </c>
      <c r="H37" s="35">
        <f>SUM(H35:H36)</f>
        <v>0</v>
      </c>
      <c r="I37" s="38" t="s">
        <v>7</v>
      </c>
      <c r="J37" s="35">
        <f>SUM(J35:J36)</f>
        <v>0</v>
      </c>
      <c r="K37" s="35">
        <f>SUM(K35:K36)</f>
        <v>0</v>
      </c>
      <c r="L37" s="39"/>
      <c r="M37" s="16"/>
      <c r="N37" s="40" t="s">
        <v>143</v>
      </c>
      <c r="O37" s="2"/>
    </row>
    <row r="38" spans="2:19" ht="16.5" thickBot="1">
      <c r="B38" s="89" t="s">
        <v>28</v>
      </c>
      <c r="C38" s="90"/>
      <c r="D38" s="41">
        <v>42</v>
      </c>
      <c r="E38" s="42" t="s">
        <v>16</v>
      </c>
      <c r="F38" s="43"/>
      <c r="G38" s="41">
        <f>SUM(G15,G20,G28,G34,G37)</f>
        <v>0</v>
      </c>
      <c r="H38" s="41">
        <f>SUM(H15,H20,H28,H34,H37)</f>
        <v>0</v>
      </c>
      <c r="I38" s="43"/>
      <c r="J38" s="41">
        <f>SUM(J15,J20,J28,J34,J37)</f>
        <v>0</v>
      </c>
      <c r="K38" s="41">
        <f>SUM(K15,K20,K28,K34,K37)</f>
        <v>0</v>
      </c>
      <c r="L38" s="44"/>
      <c r="M38" s="16"/>
      <c r="N38" s="45" t="str">
        <f>IF($J38&gt;=$D38,"〇",'error word'!$F$3)</f>
        <v>！基準を満たしません「基礎分野」の「講義又は演習」は、42単位以上となるようにしてください</v>
      </c>
      <c r="O38" s="2"/>
    </row>
    <row r="39" spans="2:19" s="1" customFormat="1" ht="15" customHeight="1">
      <c r="B39" s="86" t="s">
        <v>5</v>
      </c>
      <c r="C39" s="83" t="s">
        <v>10</v>
      </c>
      <c r="D39" s="71">
        <v>6</v>
      </c>
      <c r="E39" s="74">
        <v>10</v>
      </c>
      <c r="F39" s="31"/>
      <c r="G39" s="32"/>
      <c r="H39" s="32"/>
      <c r="I39" s="31"/>
      <c r="J39" s="32"/>
      <c r="K39" s="32"/>
      <c r="L39" s="33"/>
      <c r="M39" s="16"/>
      <c r="N39" s="2"/>
      <c r="O39" s="2"/>
      <c r="R39" s="17"/>
      <c r="S39" s="23"/>
    </row>
    <row r="40" spans="2:19" s="1" customFormat="1" ht="15" customHeight="1">
      <c r="B40" s="87"/>
      <c r="C40" s="84"/>
      <c r="D40" s="72"/>
      <c r="E40" s="75"/>
      <c r="F40" s="31"/>
      <c r="G40" s="32"/>
      <c r="H40" s="32"/>
      <c r="I40" s="31"/>
      <c r="J40" s="32"/>
      <c r="K40" s="32"/>
      <c r="L40" s="33"/>
      <c r="M40" s="16"/>
      <c r="N40" s="2"/>
      <c r="O40" s="2"/>
      <c r="R40" s="17"/>
      <c r="S40" s="23"/>
    </row>
    <row r="41" spans="2:19" s="1" customFormat="1" ht="15" customHeight="1">
      <c r="B41" s="87"/>
      <c r="C41" s="84"/>
      <c r="D41" s="72"/>
      <c r="E41" s="75"/>
      <c r="F41" s="31"/>
      <c r="G41" s="32"/>
      <c r="H41" s="32"/>
      <c r="I41" s="31"/>
      <c r="J41" s="32"/>
      <c r="K41" s="32"/>
      <c r="L41" s="33"/>
      <c r="M41" s="16"/>
      <c r="N41" s="2"/>
      <c r="O41" s="2"/>
      <c r="R41" s="17"/>
      <c r="S41" s="23"/>
    </row>
    <row r="42" spans="2:19" s="1" customFormat="1" ht="15" customHeight="1">
      <c r="B42" s="87"/>
      <c r="C42" s="84"/>
      <c r="D42" s="72"/>
      <c r="E42" s="75"/>
      <c r="F42" s="31"/>
      <c r="G42" s="32"/>
      <c r="H42" s="32"/>
      <c r="I42" s="31"/>
      <c r="J42" s="32"/>
      <c r="K42" s="32"/>
      <c r="L42" s="33"/>
      <c r="M42" s="16"/>
      <c r="N42" s="2"/>
      <c r="O42" s="2"/>
      <c r="R42" s="17"/>
      <c r="S42" s="23"/>
    </row>
    <row r="43" spans="2:19" s="1" customFormat="1" ht="15" customHeight="1">
      <c r="B43" s="87"/>
      <c r="C43" s="84"/>
      <c r="D43" s="72"/>
      <c r="E43" s="75"/>
      <c r="F43" s="31"/>
      <c r="G43" s="32"/>
      <c r="H43" s="32"/>
      <c r="I43" s="31"/>
      <c r="J43" s="32"/>
      <c r="K43" s="32"/>
      <c r="L43" s="33"/>
      <c r="M43" s="16"/>
      <c r="N43" s="2"/>
      <c r="O43" s="2"/>
      <c r="R43" s="17"/>
      <c r="S43" s="23"/>
    </row>
    <row r="44" spans="2:19" s="1" customFormat="1" ht="15" customHeight="1" thickBot="1">
      <c r="B44" s="87"/>
      <c r="C44" s="84"/>
      <c r="D44" s="72"/>
      <c r="E44" s="75"/>
      <c r="F44" s="36"/>
      <c r="G44" s="35"/>
      <c r="H44" s="35"/>
      <c r="I44" s="36"/>
      <c r="J44" s="35"/>
      <c r="K44" s="35"/>
      <c r="L44" s="37"/>
      <c r="M44" s="16"/>
      <c r="N44" s="2"/>
      <c r="O44" s="2"/>
      <c r="R44" s="17"/>
      <c r="S44" s="23"/>
    </row>
    <row r="45" spans="2:19" s="1" customFormat="1" ht="15" customHeight="1" thickBot="1">
      <c r="B45" s="87"/>
      <c r="C45" s="85"/>
      <c r="D45" s="73"/>
      <c r="E45" s="75"/>
      <c r="F45" s="38" t="s">
        <v>7</v>
      </c>
      <c r="G45" s="35">
        <f>SUM(G39:G44)</f>
        <v>0</v>
      </c>
      <c r="H45" s="35">
        <f>SUM(H39:H44)</f>
        <v>0</v>
      </c>
      <c r="I45" s="38" t="s">
        <v>7</v>
      </c>
      <c r="J45" s="35">
        <f>SUM(J39:J44)</f>
        <v>0</v>
      </c>
      <c r="K45" s="35">
        <f>SUM(K39:K44)</f>
        <v>0</v>
      </c>
      <c r="L45" s="46"/>
      <c r="M45" s="16"/>
      <c r="N45" s="45" t="str">
        <f>IF($J45&gt;=$D39,"〇",'error word'!$F$5)</f>
        <v>！基準を満たしません「社会・環境と健康」の「講義又は演習」は、６単位以上となるようにしてください</v>
      </c>
      <c r="O45" s="2"/>
      <c r="R45" s="17"/>
      <c r="S45" s="23"/>
    </row>
    <row r="46" spans="2:19" s="1" customFormat="1" ht="15" customHeight="1">
      <c r="B46" s="87"/>
      <c r="C46" s="84" t="s">
        <v>11</v>
      </c>
      <c r="D46" s="72">
        <v>14</v>
      </c>
      <c r="E46" s="75"/>
      <c r="F46" s="31"/>
      <c r="G46" s="32"/>
      <c r="H46" s="32"/>
      <c r="I46" s="31"/>
      <c r="J46" s="32"/>
      <c r="K46" s="32"/>
      <c r="L46" s="33"/>
      <c r="M46" s="16"/>
      <c r="N46" s="2"/>
      <c r="O46" s="2"/>
      <c r="R46" s="17"/>
      <c r="S46" s="23"/>
    </row>
    <row r="47" spans="2:19" s="1" customFormat="1" ht="15" customHeight="1">
      <c r="B47" s="87"/>
      <c r="C47" s="84"/>
      <c r="D47" s="72"/>
      <c r="E47" s="75"/>
      <c r="F47" s="31"/>
      <c r="G47" s="32"/>
      <c r="H47" s="32"/>
      <c r="I47" s="31"/>
      <c r="J47" s="32"/>
      <c r="K47" s="32"/>
      <c r="L47" s="33"/>
      <c r="M47" s="16"/>
      <c r="N47" s="2"/>
      <c r="O47" s="2"/>
      <c r="R47" s="17"/>
      <c r="S47" s="23"/>
    </row>
    <row r="48" spans="2:19" s="1" customFormat="1" ht="15" customHeight="1">
      <c r="B48" s="87"/>
      <c r="C48" s="84"/>
      <c r="D48" s="72"/>
      <c r="E48" s="75"/>
      <c r="F48" s="31"/>
      <c r="G48" s="32"/>
      <c r="H48" s="32"/>
      <c r="I48" s="31"/>
      <c r="J48" s="32"/>
      <c r="K48" s="32"/>
      <c r="L48" s="33"/>
      <c r="M48" s="16"/>
      <c r="N48" s="2"/>
      <c r="O48" s="2"/>
      <c r="R48" s="17"/>
      <c r="S48" s="23"/>
    </row>
    <row r="49" spans="2:19" s="1" customFormat="1" ht="15" customHeight="1">
      <c r="B49" s="87"/>
      <c r="C49" s="84"/>
      <c r="D49" s="72"/>
      <c r="E49" s="75"/>
      <c r="F49" s="31"/>
      <c r="G49" s="32"/>
      <c r="H49" s="32"/>
      <c r="I49" s="31"/>
      <c r="J49" s="32"/>
      <c r="K49" s="32"/>
      <c r="L49" s="33"/>
      <c r="M49" s="16"/>
      <c r="N49" s="2"/>
      <c r="O49" s="2"/>
      <c r="R49" s="17"/>
      <c r="S49" s="23"/>
    </row>
    <row r="50" spans="2:19" s="1" customFormat="1" ht="15" customHeight="1">
      <c r="B50" s="87"/>
      <c r="C50" s="84"/>
      <c r="D50" s="72"/>
      <c r="E50" s="75"/>
      <c r="F50" s="31"/>
      <c r="G50" s="32"/>
      <c r="H50" s="32"/>
      <c r="I50" s="31"/>
      <c r="J50" s="32"/>
      <c r="K50" s="32"/>
      <c r="L50" s="33"/>
      <c r="M50" s="16"/>
      <c r="N50" s="2"/>
      <c r="O50" s="2"/>
      <c r="R50" s="17"/>
      <c r="S50" s="23"/>
    </row>
    <row r="51" spans="2:19" s="1" customFormat="1" ht="15" customHeight="1">
      <c r="B51" s="87"/>
      <c r="C51" s="84"/>
      <c r="D51" s="72"/>
      <c r="E51" s="75"/>
      <c r="F51" s="31"/>
      <c r="G51" s="32"/>
      <c r="H51" s="32"/>
      <c r="I51" s="31"/>
      <c r="J51" s="32"/>
      <c r="K51" s="32"/>
      <c r="L51" s="33"/>
      <c r="M51" s="16"/>
      <c r="N51" s="2"/>
      <c r="O51" s="2"/>
      <c r="R51" s="17"/>
      <c r="S51" s="23"/>
    </row>
    <row r="52" spans="2:19" s="1" customFormat="1" ht="15" customHeight="1">
      <c r="B52" s="87"/>
      <c r="C52" s="84"/>
      <c r="D52" s="72"/>
      <c r="E52" s="75"/>
      <c r="F52" s="31"/>
      <c r="G52" s="32"/>
      <c r="H52" s="32"/>
      <c r="I52" s="31"/>
      <c r="J52" s="32"/>
      <c r="K52" s="32"/>
      <c r="L52" s="33"/>
      <c r="M52" s="16"/>
      <c r="N52" s="2"/>
      <c r="O52" s="2"/>
      <c r="R52" s="17"/>
      <c r="S52" s="23"/>
    </row>
    <row r="53" spans="2:19" s="1" customFormat="1" ht="15" customHeight="1">
      <c r="B53" s="87"/>
      <c r="C53" s="84"/>
      <c r="D53" s="72"/>
      <c r="E53" s="75"/>
      <c r="F53" s="31"/>
      <c r="G53" s="32"/>
      <c r="H53" s="32"/>
      <c r="I53" s="31"/>
      <c r="J53" s="32"/>
      <c r="K53" s="32"/>
      <c r="L53" s="33"/>
      <c r="M53" s="16"/>
      <c r="N53" s="2"/>
      <c r="O53" s="2"/>
      <c r="R53" s="17"/>
      <c r="S53" s="23"/>
    </row>
    <row r="54" spans="2:19" s="1" customFormat="1" ht="15" customHeight="1">
      <c r="B54" s="87"/>
      <c r="C54" s="84"/>
      <c r="D54" s="72"/>
      <c r="E54" s="75"/>
      <c r="F54" s="31"/>
      <c r="G54" s="32"/>
      <c r="H54" s="32"/>
      <c r="I54" s="31"/>
      <c r="J54" s="32"/>
      <c r="K54" s="32"/>
      <c r="L54" s="33"/>
      <c r="M54" s="16"/>
      <c r="N54" s="2"/>
      <c r="O54" s="2"/>
      <c r="R54" s="17"/>
      <c r="S54" s="23"/>
    </row>
    <row r="55" spans="2:19" s="1" customFormat="1" ht="15" customHeight="1">
      <c r="B55" s="87"/>
      <c r="C55" s="84"/>
      <c r="D55" s="72"/>
      <c r="E55" s="75"/>
      <c r="F55" s="31"/>
      <c r="G55" s="32"/>
      <c r="H55" s="32"/>
      <c r="I55" s="31"/>
      <c r="J55" s="32"/>
      <c r="K55" s="32"/>
      <c r="L55" s="33"/>
      <c r="M55" s="16"/>
      <c r="N55" s="2"/>
      <c r="O55" s="2"/>
      <c r="R55" s="17"/>
      <c r="S55" s="23"/>
    </row>
    <row r="56" spans="2:19" s="1" customFormat="1" ht="15" customHeight="1">
      <c r="B56" s="87"/>
      <c r="C56" s="84"/>
      <c r="D56" s="72"/>
      <c r="E56" s="75"/>
      <c r="F56" s="31"/>
      <c r="G56" s="32"/>
      <c r="H56" s="32"/>
      <c r="I56" s="31"/>
      <c r="J56" s="32"/>
      <c r="K56" s="32"/>
      <c r="L56" s="33"/>
      <c r="M56" s="16"/>
      <c r="N56" s="2"/>
      <c r="O56" s="2"/>
      <c r="R56" s="17"/>
      <c r="S56" s="23"/>
    </row>
    <row r="57" spans="2:19" s="1" customFormat="1" ht="15" customHeight="1">
      <c r="B57" s="87"/>
      <c r="C57" s="84"/>
      <c r="D57" s="72"/>
      <c r="E57" s="75"/>
      <c r="F57" s="31"/>
      <c r="G57" s="32"/>
      <c r="H57" s="32"/>
      <c r="I57" s="31"/>
      <c r="J57" s="32"/>
      <c r="K57" s="32"/>
      <c r="L57" s="33"/>
      <c r="M57" s="16"/>
      <c r="N57" s="2"/>
      <c r="O57" s="2"/>
      <c r="R57" s="17"/>
      <c r="S57" s="23"/>
    </row>
    <row r="58" spans="2:19" s="1" customFormat="1" ht="15" customHeight="1" thickBot="1">
      <c r="B58" s="87"/>
      <c r="C58" s="84"/>
      <c r="D58" s="72"/>
      <c r="E58" s="75"/>
      <c r="F58" s="36"/>
      <c r="G58" s="35"/>
      <c r="H58" s="35"/>
      <c r="I58" s="36"/>
      <c r="J58" s="35"/>
      <c r="K58" s="35"/>
      <c r="L58" s="37"/>
      <c r="M58" s="16"/>
      <c r="N58" s="2"/>
      <c r="O58" s="2"/>
      <c r="R58" s="17"/>
      <c r="S58" s="23"/>
    </row>
    <row r="59" spans="2:19" s="1" customFormat="1" ht="15" customHeight="1" thickBot="1">
      <c r="B59" s="87"/>
      <c r="C59" s="85"/>
      <c r="D59" s="73"/>
      <c r="E59" s="75"/>
      <c r="F59" s="38" t="s">
        <v>7</v>
      </c>
      <c r="G59" s="35">
        <f>SUM(G46:G58)</f>
        <v>0</v>
      </c>
      <c r="H59" s="35">
        <f>SUM(H46:H58)</f>
        <v>0</v>
      </c>
      <c r="I59" s="38" t="s">
        <v>7</v>
      </c>
      <c r="J59" s="35">
        <f>SUM(J46:J58)</f>
        <v>0</v>
      </c>
      <c r="K59" s="35">
        <f>SUM(K46:K58)</f>
        <v>0</v>
      </c>
      <c r="L59" s="46"/>
      <c r="M59" s="16"/>
      <c r="N59" s="45" t="str">
        <f>IF($J59&gt;=$D46,"〇",'error word'!$F$7)</f>
        <v>！基準を満たしません「人体の構造と機能及び疾病の成り立ち」の「講義又は演習」は、14単位以上となるようにしてください</v>
      </c>
      <c r="O59" s="2"/>
      <c r="R59" s="17"/>
      <c r="S59" s="23"/>
    </row>
    <row r="60" spans="2:19" s="1" customFormat="1" ht="15" customHeight="1">
      <c r="B60" s="87"/>
      <c r="C60" s="83" t="s">
        <v>8</v>
      </c>
      <c r="D60" s="71">
        <v>8</v>
      </c>
      <c r="E60" s="75"/>
      <c r="F60" s="31"/>
      <c r="G60" s="32"/>
      <c r="H60" s="32"/>
      <c r="I60" s="31"/>
      <c r="J60" s="32"/>
      <c r="K60" s="32"/>
      <c r="L60" s="33"/>
      <c r="M60" s="16"/>
      <c r="N60" s="2"/>
      <c r="O60" s="2"/>
      <c r="R60" s="17"/>
      <c r="S60" s="23"/>
    </row>
    <row r="61" spans="2:19" s="1" customFormat="1" ht="15" customHeight="1">
      <c r="B61" s="87"/>
      <c r="C61" s="84"/>
      <c r="D61" s="72"/>
      <c r="E61" s="75"/>
      <c r="F61" s="31"/>
      <c r="G61" s="32"/>
      <c r="H61" s="32"/>
      <c r="I61" s="31"/>
      <c r="J61" s="32"/>
      <c r="K61" s="32"/>
      <c r="L61" s="33"/>
      <c r="M61" s="16"/>
      <c r="N61" s="2"/>
      <c r="O61" s="2"/>
      <c r="R61" s="17"/>
      <c r="S61" s="23"/>
    </row>
    <row r="62" spans="2:19" s="1" customFormat="1" ht="15" customHeight="1">
      <c r="B62" s="87"/>
      <c r="C62" s="84"/>
      <c r="D62" s="72"/>
      <c r="E62" s="75"/>
      <c r="F62" s="31"/>
      <c r="G62" s="32"/>
      <c r="H62" s="32"/>
      <c r="I62" s="31"/>
      <c r="J62" s="32"/>
      <c r="K62" s="32"/>
      <c r="L62" s="33"/>
      <c r="M62" s="16"/>
      <c r="N62" s="2"/>
      <c r="O62" s="2"/>
      <c r="R62" s="17"/>
      <c r="S62" s="23"/>
    </row>
    <row r="63" spans="2:19" s="1" customFormat="1" ht="15" customHeight="1">
      <c r="B63" s="87"/>
      <c r="C63" s="84"/>
      <c r="D63" s="72"/>
      <c r="E63" s="75"/>
      <c r="F63" s="31"/>
      <c r="G63" s="32"/>
      <c r="H63" s="32"/>
      <c r="I63" s="31"/>
      <c r="J63" s="32"/>
      <c r="K63" s="32"/>
      <c r="L63" s="33"/>
      <c r="M63" s="16"/>
      <c r="N63" s="2"/>
      <c r="O63" s="2"/>
      <c r="R63" s="17"/>
      <c r="S63" s="23"/>
    </row>
    <row r="64" spans="2:19" s="1" customFormat="1" ht="15" customHeight="1">
      <c r="B64" s="87"/>
      <c r="C64" s="84"/>
      <c r="D64" s="72"/>
      <c r="E64" s="75"/>
      <c r="F64" s="31"/>
      <c r="G64" s="32"/>
      <c r="H64" s="32"/>
      <c r="I64" s="31"/>
      <c r="J64" s="32"/>
      <c r="K64" s="32"/>
      <c r="L64" s="33"/>
      <c r="M64" s="16"/>
      <c r="N64" s="2"/>
      <c r="O64" s="2"/>
      <c r="R64" s="17"/>
      <c r="S64" s="23"/>
    </row>
    <row r="65" spans="2:19" s="1" customFormat="1" ht="15" customHeight="1">
      <c r="B65" s="87"/>
      <c r="C65" s="84"/>
      <c r="D65" s="72"/>
      <c r="E65" s="75"/>
      <c r="F65" s="31"/>
      <c r="G65" s="32"/>
      <c r="H65" s="32"/>
      <c r="I65" s="31"/>
      <c r="J65" s="32"/>
      <c r="K65" s="32"/>
      <c r="L65" s="33"/>
      <c r="M65" s="16"/>
      <c r="N65" s="2"/>
      <c r="O65" s="2"/>
      <c r="R65" s="17"/>
      <c r="S65" s="23"/>
    </row>
    <row r="66" spans="2:19" s="1" customFormat="1" ht="15" customHeight="1">
      <c r="B66" s="87"/>
      <c r="C66" s="84"/>
      <c r="D66" s="72"/>
      <c r="E66" s="75"/>
      <c r="F66" s="31"/>
      <c r="G66" s="32"/>
      <c r="H66" s="32"/>
      <c r="I66" s="31"/>
      <c r="J66" s="32"/>
      <c r="K66" s="32"/>
      <c r="L66" s="33"/>
      <c r="M66" s="16"/>
      <c r="N66" s="2"/>
      <c r="O66" s="2"/>
      <c r="R66" s="17"/>
      <c r="S66" s="23"/>
    </row>
    <row r="67" spans="2:19" s="1" customFormat="1" ht="15" customHeight="1" thickBot="1">
      <c r="B67" s="87"/>
      <c r="C67" s="84"/>
      <c r="D67" s="72"/>
      <c r="E67" s="75"/>
      <c r="F67" s="36"/>
      <c r="G67" s="35"/>
      <c r="H67" s="35"/>
      <c r="I67" s="36"/>
      <c r="J67" s="35"/>
      <c r="K67" s="35"/>
      <c r="L67" s="37"/>
      <c r="M67" s="16"/>
      <c r="N67" s="2"/>
      <c r="O67" s="2"/>
      <c r="R67" s="17"/>
      <c r="S67" s="23"/>
    </row>
    <row r="68" spans="2:19" s="1" customFormat="1" ht="15" customHeight="1" thickBot="1">
      <c r="B68" s="88"/>
      <c r="C68" s="85"/>
      <c r="D68" s="73"/>
      <c r="E68" s="76"/>
      <c r="F68" s="38" t="s">
        <v>7</v>
      </c>
      <c r="G68" s="35">
        <f>SUM(G60:G67)</f>
        <v>0</v>
      </c>
      <c r="H68" s="35">
        <f>SUM(H60:H67)</f>
        <v>0</v>
      </c>
      <c r="I68" s="38" t="s">
        <v>7</v>
      </c>
      <c r="J68" s="35">
        <f>SUM(J60:J67)</f>
        <v>0</v>
      </c>
      <c r="K68" s="35">
        <f>SUM(K60:K67)</f>
        <v>0</v>
      </c>
      <c r="L68" s="46"/>
      <c r="M68" s="16"/>
      <c r="N68" s="45" t="str">
        <f>IF($J68&gt;=$D60,"〇",'error word'!$F$9)</f>
        <v>！基準を満たしません「食べ物と健康」の「講義又は演習」は、８単位以上となるようにしてください</v>
      </c>
      <c r="O68" s="2"/>
      <c r="R68" s="17"/>
      <c r="S68" s="23"/>
    </row>
    <row r="69" spans="2:19" s="1" customFormat="1" ht="15" customHeight="1" thickBot="1">
      <c r="B69" s="81" t="s">
        <v>9</v>
      </c>
      <c r="C69" s="82"/>
      <c r="D69" s="41">
        <v>28</v>
      </c>
      <c r="E69" s="42">
        <v>10</v>
      </c>
      <c r="F69" s="43"/>
      <c r="G69" s="41">
        <f>SUM(G45,G59,G68)</f>
        <v>0</v>
      </c>
      <c r="H69" s="41">
        <f>SUM(H45,H59,H68)</f>
        <v>0</v>
      </c>
      <c r="I69" s="43"/>
      <c r="J69" s="41">
        <f>SUM(J45,J59,J68)</f>
        <v>0</v>
      </c>
      <c r="K69" s="41">
        <f>SUM(K45,K59,K68)</f>
        <v>0</v>
      </c>
      <c r="L69" s="47"/>
      <c r="M69" s="16"/>
      <c r="N69" s="45" t="str">
        <f>IF(AND(J69&lt;D69, K69&lt;E69), 'error word'!$F$11, IF(J69&lt;D69, 'error word'!$F$12, IF(K69&lt;E69, 'error word'!$F$13, "〇")))</f>
        <v>！基準を満たしません「専門基礎分野」の合計が「講義又は演習」は28単位以上、「実験又は実習」は10単位以上となるようにしてください</v>
      </c>
      <c r="O69" s="2"/>
      <c r="R69" s="17"/>
      <c r="S69" s="23"/>
    </row>
    <row r="70" spans="2:19" s="1" customFormat="1" ht="15" customHeight="1">
      <c r="B70" s="86" t="s">
        <v>15</v>
      </c>
      <c r="C70" s="83" t="s">
        <v>19</v>
      </c>
      <c r="D70" s="71">
        <v>2</v>
      </c>
      <c r="E70" s="74">
        <v>8</v>
      </c>
      <c r="F70" s="31"/>
      <c r="G70" s="32"/>
      <c r="H70" s="32"/>
      <c r="I70" s="31"/>
      <c r="J70" s="32"/>
      <c r="K70" s="32"/>
      <c r="L70" s="33"/>
      <c r="M70" s="16"/>
      <c r="N70" s="69"/>
      <c r="O70" s="70"/>
      <c r="R70" s="17"/>
      <c r="S70" s="23"/>
    </row>
    <row r="71" spans="2:19" s="1" customFormat="1" ht="15" customHeight="1" thickBot="1">
      <c r="B71" s="87"/>
      <c r="C71" s="84"/>
      <c r="D71" s="72"/>
      <c r="E71" s="75"/>
      <c r="F71" s="36"/>
      <c r="G71" s="35"/>
      <c r="H71" s="35"/>
      <c r="I71" s="36"/>
      <c r="J71" s="35"/>
      <c r="K71" s="35"/>
      <c r="L71" s="37"/>
      <c r="M71" s="16"/>
      <c r="N71" s="69"/>
      <c r="O71" s="70"/>
      <c r="R71" s="17"/>
      <c r="S71" s="23"/>
    </row>
    <row r="72" spans="2:19" s="1" customFormat="1" ht="15" customHeight="1" thickBot="1">
      <c r="B72" s="87"/>
      <c r="C72" s="85"/>
      <c r="D72" s="73"/>
      <c r="E72" s="75"/>
      <c r="F72" s="38" t="s">
        <v>7</v>
      </c>
      <c r="G72" s="35">
        <f>SUM(G70:G71)</f>
        <v>0</v>
      </c>
      <c r="H72" s="35">
        <f>SUM(H70:H71)</f>
        <v>0</v>
      </c>
      <c r="I72" s="38" t="s">
        <v>7</v>
      </c>
      <c r="J72" s="35">
        <f>SUM(J70:J71)</f>
        <v>0</v>
      </c>
      <c r="K72" s="35">
        <f>SUM(K70:K71)</f>
        <v>0</v>
      </c>
      <c r="L72" s="46"/>
      <c r="M72" s="16"/>
      <c r="N72" s="45" t="str">
        <f>IF(AND(J72&lt;D70, K72&lt;1),'error word'!$F$15, IF(J72&lt;D70, 'error word'!$F$16, IF(K72&lt;1, 'error word'!$F$17, "〇")))</f>
        <v>！基準を満たしません「基礎栄養学」の「講義又は演習」は２単位以上、「実験又は実習」は１単位以上となるようにしてください</v>
      </c>
      <c r="O72" s="12"/>
      <c r="R72" s="17"/>
      <c r="S72" s="23"/>
    </row>
    <row r="73" spans="2:19" s="1" customFormat="1" ht="15" customHeight="1">
      <c r="B73" s="87"/>
      <c r="C73" s="83" t="s">
        <v>20</v>
      </c>
      <c r="D73" s="71">
        <v>6</v>
      </c>
      <c r="E73" s="75"/>
      <c r="F73" s="31"/>
      <c r="G73" s="32"/>
      <c r="H73" s="32"/>
      <c r="I73" s="31"/>
      <c r="J73" s="32"/>
      <c r="K73" s="32"/>
      <c r="L73" s="33"/>
      <c r="M73" s="16"/>
      <c r="N73" s="69"/>
      <c r="O73" s="70"/>
      <c r="R73" s="17"/>
      <c r="S73" s="23"/>
    </row>
    <row r="74" spans="2:19" s="1" customFormat="1" ht="15" customHeight="1">
      <c r="B74" s="87"/>
      <c r="C74" s="84"/>
      <c r="D74" s="72"/>
      <c r="E74" s="75"/>
      <c r="F74" s="31"/>
      <c r="G74" s="32"/>
      <c r="H74" s="32"/>
      <c r="I74" s="31"/>
      <c r="J74" s="32"/>
      <c r="K74" s="32"/>
      <c r="L74" s="33"/>
      <c r="M74" s="16"/>
      <c r="N74" s="69"/>
      <c r="O74" s="70"/>
      <c r="R74" s="17"/>
      <c r="S74" s="23"/>
    </row>
    <row r="75" spans="2:19" s="1" customFormat="1" ht="15" customHeight="1">
      <c r="B75" s="87"/>
      <c r="C75" s="84"/>
      <c r="D75" s="72"/>
      <c r="E75" s="75"/>
      <c r="F75" s="31"/>
      <c r="G75" s="32"/>
      <c r="H75" s="32"/>
      <c r="I75" s="31"/>
      <c r="J75" s="32"/>
      <c r="K75" s="32"/>
      <c r="L75" s="33"/>
      <c r="M75" s="16"/>
      <c r="N75" s="69"/>
      <c r="O75" s="70"/>
      <c r="R75" s="17"/>
      <c r="S75" s="23"/>
    </row>
    <row r="76" spans="2:19" s="1" customFormat="1" ht="15" customHeight="1">
      <c r="B76" s="87"/>
      <c r="C76" s="84"/>
      <c r="D76" s="72"/>
      <c r="E76" s="75"/>
      <c r="F76" s="31"/>
      <c r="G76" s="32"/>
      <c r="H76" s="32"/>
      <c r="I76" s="31"/>
      <c r="J76" s="32"/>
      <c r="K76" s="32"/>
      <c r="L76" s="33"/>
      <c r="M76" s="16"/>
      <c r="N76" s="69"/>
      <c r="O76" s="70"/>
    </row>
    <row r="77" spans="2:19" s="1" customFormat="1" ht="15" customHeight="1" thickBot="1">
      <c r="B77" s="87"/>
      <c r="C77" s="84"/>
      <c r="D77" s="72"/>
      <c r="E77" s="75"/>
      <c r="F77" s="36"/>
      <c r="G77" s="35"/>
      <c r="H77" s="35"/>
      <c r="I77" s="36"/>
      <c r="J77" s="35"/>
      <c r="K77" s="35"/>
      <c r="L77" s="37"/>
      <c r="M77" s="16"/>
      <c r="N77" s="69"/>
      <c r="O77" s="70"/>
    </row>
    <row r="78" spans="2:19" s="1" customFormat="1" ht="15" customHeight="1" thickBot="1">
      <c r="B78" s="87"/>
      <c r="C78" s="85"/>
      <c r="D78" s="73"/>
      <c r="E78" s="75"/>
      <c r="F78" s="38" t="s">
        <v>7</v>
      </c>
      <c r="G78" s="35">
        <f>SUM(G73:G77)</f>
        <v>0</v>
      </c>
      <c r="H78" s="35">
        <f>SUM(H73:H77)</f>
        <v>0</v>
      </c>
      <c r="I78" s="38" t="s">
        <v>7</v>
      </c>
      <c r="J78" s="35">
        <f>SUM(J73:J77)</f>
        <v>0</v>
      </c>
      <c r="K78" s="35">
        <f>SUM(K73:K77)</f>
        <v>0</v>
      </c>
      <c r="L78" s="46"/>
      <c r="M78" s="16"/>
      <c r="N78" s="45" t="str">
        <f>IF(AND(J78&lt;D73, K78&lt;1),'error word'!$F$19, IF(J78&lt;D73, 'error word'!$F$20, IF(K78&lt;1, 'error word'!$F$21, "〇")))</f>
        <v>！基準を満たしません「応用栄養学」の「講義又は演習」は６単位以上、「実験又は実習」は１単位以上となるようにしてください</v>
      </c>
      <c r="O78" s="45"/>
    </row>
    <row r="79" spans="2:19" s="1" customFormat="1" ht="15" customHeight="1">
      <c r="B79" s="87"/>
      <c r="C79" s="83" t="s">
        <v>21</v>
      </c>
      <c r="D79" s="71">
        <v>6</v>
      </c>
      <c r="E79" s="75"/>
      <c r="F79" s="31"/>
      <c r="G79" s="32"/>
      <c r="H79" s="32"/>
      <c r="I79" s="31"/>
      <c r="J79" s="32"/>
      <c r="K79" s="32"/>
      <c r="L79" s="33"/>
      <c r="M79" s="16"/>
      <c r="N79" s="7"/>
      <c r="O79" s="7"/>
    </row>
    <row r="80" spans="2:19" s="1" customFormat="1" ht="15" customHeight="1">
      <c r="B80" s="87"/>
      <c r="C80" s="84"/>
      <c r="D80" s="72"/>
      <c r="E80" s="75"/>
      <c r="F80" s="31"/>
      <c r="G80" s="32"/>
      <c r="H80" s="32"/>
      <c r="I80" s="31"/>
      <c r="J80" s="32"/>
      <c r="K80" s="32"/>
      <c r="L80" s="33"/>
      <c r="M80" s="16"/>
      <c r="N80" s="7"/>
      <c r="O80" s="7"/>
    </row>
    <row r="81" spans="2:19" s="1" customFormat="1" ht="15" customHeight="1">
      <c r="B81" s="87"/>
      <c r="C81" s="84"/>
      <c r="D81" s="72"/>
      <c r="E81" s="75"/>
      <c r="F81" s="31"/>
      <c r="G81" s="32"/>
      <c r="H81" s="32"/>
      <c r="I81" s="31"/>
      <c r="J81" s="32"/>
      <c r="K81" s="32"/>
      <c r="L81" s="33"/>
      <c r="M81" s="16"/>
      <c r="N81" s="7"/>
      <c r="O81" s="7"/>
    </row>
    <row r="82" spans="2:19" s="1" customFormat="1" ht="15" customHeight="1" thickBot="1">
      <c r="B82" s="87"/>
      <c r="C82" s="84"/>
      <c r="D82" s="72"/>
      <c r="E82" s="75"/>
      <c r="F82" s="36"/>
      <c r="G82" s="35"/>
      <c r="H82" s="35"/>
      <c r="I82" s="36"/>
      <c r="J82" s="35"/>
      <c r="K82" s="35"/>
      <c r="L82" s="37"/>
      <c r="M82" s="16"/>
      <c r="N82" s="7"/>
      <c r="O82" s="7"/>
    </row>
    <row r="83" spans="2:19" s="1" customFormat="1" ht="15" customHeight="1" thickBot="1">
      <c r="B83" s="87"/>
      <c r="C83" s="85"/>
      <c r="D83" s="73"/>
      <c r="E83" s="75"/>
      <c r="F83" s="38" t="s">
        <v>7</v>
      </c>
      <c r="G83" s="35">
        <f>SUM(G79:G82)</f>
        <v>0</v>
      </c>
      <c r="H83" s="35">
        <f>SUM(H79:H82)</f>
        <v>0</v>
      </c>
      <c r="I83" s="38" t="s">
        <v>7</v>
      </c>
      <c r="J83" s="35">
        <f>SUM(J79:J82)</f>
        <v>0</v>
      </c>
      <c r="K83" s="35">
        <f>SUM(K79:K82)</f>
        <v>0</v>
      </c>
      <c r="L83" s="46"/>
      <c r="M83" s="16"/>
      <c r="N83" s="45" t="str">
        <f>IF(AND(J83&lt;D79, K83&lt;1),'error word'!$F$23, IF(J83&lt;D79, 'error word'!$F$24, IF(K83&lt;1, 'error word'!$F$25, "〇")))</f>
        <v>！基準を満たしません「栄養教育論」の「講義又は演習」は６単位以上、「実験又は実習」は１単位以上となるようにしてください</v>
      </c>
      <c r="O83" s="45"/>
      <c r="R83" s="17"/>
      <c r="S83" s="23"/>
    </row>
    <row r="84" spans="2:19" s="1" customFormat="1" ht="15" customHeight="1">
      <c r="B84" s="87"/>
      <c r="C84" s="83" t="s">
        <v>22</v>
      </c>
      <c r="D84" s="71">
        <v>8</v>
      </c>
      <c r="E84" s="75"/>
      <c r="F84" s="31"/>
      <c r="G84" s="32"/>
      <c r="H84" s="32"/>
      <c r="I84" s="31"/>
      <c r="J84" s="32"/>
      <c r="K84" s="32"/>
      <c r="L84" s="33"/>
      <c r="M84" s="16"/>
      <c r="N84" s="7"/>
      <c r="O84" s="7"/>
      <c r="R84" s="17"/>
      <c r="S84" s="23"/>
    </row>
    <row r="85" spans="2:19" s="1" customFormat="1" ht="15" customHeight="1">
      <c r="B85" s="87"/>
      <c r="C85" s="84"/>
      <c r="D85" s="72"/>
      <c r="E85" s="75"/>
      <c r="F85" s="31"/>
      <c r="G85" s="32"/>
      <c r="H85" s="32"/>
      <c r="I85" s="31"/>
      <c r="J85" s="32"/>
      <c r="K85" s="32"/>
      <c r="L85" s="33"/>
      <c r="M85" s="16"/>
      <c r="N85" s="7"/>
      <c r="O85" s="7"/>
      <c r="R85" s="17"/>
      <c r="S85" s="23"/>
    </row>
    <row r="86" spans="2:19" s="1" customFormat="1" ht="15" customHeight="1">
      <c r="B86" s="87"/>
      <c r="C86" s="84"/>
      <c r="D86" s="72"/>
      <c r="E86" s="75"/>
      <c r="F86" s="31"/>
      <c r="G86" s="32"/>
      <c r="H86" s="32"/>
      <c r="I86" s="31"/>
      <c r="J86" s="32"/>
      <c r="K86" s="32"/>
      <c r="L86" s="33"/>
      <c r="M86" s="16"/>
      <c r="N86" s="7"/>
      <c r="O86" s="7"/>
      <c r="R86" s="17"/>
      <c r="S86" s="23"/>
    </row>
    <row r="87" spans="2:19" s="1" customFormat="1" ht="15" customHeight="1" thickBot="1">
      <c r="B87" s="87"/>
      <c r="C87" s="84"/>
      <c r="D87" s="72"/>
      <c r="E87" s="75"/>
      <c r="F87" s="36"/>
      <c r="G87" s="35"/>
      <c r="H87" s="35"/>
      <c r="I87" s="36"/>
      <c r="J87" s="35"/>
      <c r="K87" s="35"/>
      <c r="L87" s="37"/>
      <c r="M87" s="16"/>
      <c r="N87" s="7"/>
      <c r="O87" s="7"/>
      <c r="R87" s="17"/>
      <c r="S87" s="23"/>
    </row>
    <row r="88" spans="2:19" s="1" customFormat="1" ht="15" customHeight="1" thickBot="1">
      <c r="B88" s="87"/>
      <c r="C88" s="85"/>
      <c r="D88" s="73"/>
      <c r="E88" s="75"/>
      <c r="F88" s="38" t="s">
        <v>7</v>
      </c>
      <c r="G88" s="35">
        <f>SUM(G84:G87)</f>
        <v>0</v>
      </c>
      <c r="H88" s="35">
        <f>SUM(H84:H87)</f>
        <v>0</v>
      </c>
      <c r="I88" s="38" t="s">
        <v>7</v>
      </c>
      <c r="J88" s="35">
        <f>SUM(J84:J87)</f>
        <v>0</v>
      </c>
      <c r="K88" s="35">
        <f>SUM(K84:K87)</f>
        <v>0</v>
      </c>
      <c r="L88" s="46"/>
      <c r="M88" s="16"/>
      <c r="N88" s="45" t="str">
        <f>IF(AND(J88&lt;D84, K88&lt;1),'error word'!$F$27, IF(J88&lt;D84, 'error word'!$F$28, IF(K88&lt;1, 'error word'!$F$29, "〇")))</f>
        <v>！基準を満たしません「臨床栄養学」の「講義又は演習」は８単位以上、「実験又は実習」は１単位以上となるようにしてください</v>
      </c>
      <c r="O88" s="45"/>
      <c r="R88" s="17"/>
      <c r="S88" s="23"/>
    </row>
    <row r="89" spans="2:19" s="1" customFormat="1" ht="15" customHeight="1">
      <c r="B89" s="87"/>
      <c r="C89" s="83" t="s">
        <v>23</v>
      </c>
      <c r="D89" s="71">
        <v>4</v>
      </c>
      <c r="E89" s="75"/>
      <c r="F89" s="31"/>
      <c r="G89" s="32"/>
      <c r="H89" s="32"/>
      <c r="I89" s="31"/>
      <c r="J89" s="32"/>
      <c r="K89" s="32"/>
      <c r="L89" s="33"/>
      <c r="M89" s="16"/>
      <c r="N89" s="7"/>
      <c r="O89" s="7"/>
      <c r="R89" s="17"/>
      <c r="S89" s="23"/>
    </row>
    <row r="90" spans="2:19" s="1" customFormat="1" ht="15" customHeight="1">
      <c r="B90" s="87"/>
      <c r="C90" s="84"/>
      <c r="D90" s="72"/>
      <c r="E90" s="75"/>
      <c r="F90" s="31"/>
      <c r="G90" s="32"/>
      <c r="H90" s="32"/>
      <c r="I90" s="31"/>
      <c r="J90" s="32"/>
      <c r="K90" s="32"/>
      <c r="L90" s="33"/>
      <c r="M90" s="16"/>
      <c r="N90" s="7"/>
      <c r="O90" s="7"/>
      <c r="R90" s="17"/>
      <c r="S90" s="23"/>
    </row>
    <row r="91" spans="2:19" s="1" customFormat="1" ht="15" customHeight="1">
      <c r="B91" s="87"/>
      <c r="C91" s="84"/>
      <c r="D91" s="72"/>
      <c r="E91" s="75"/>
      <c r="F91" s="31"/>
      <c r="G91" s="32"/>
      <c r="H91" s="32"/>
      <c r="I91" s="31"/>
      <c r="J91" s="32"/>
      <c r="K91" s="32"/>
      <c r="L91" s="33"/>
      <c r="M91" s="16"/>
      <c r="N91" s="7"/>
      <c r="O91" s="7"/>
      <c r="R91" s="17"/>
      <c r="S91" s="23"/>
    </row>
    <row r="92" spans="2:19" s="1" customFormat="1" ht="15" customHeight="1" thickBot="1">
      <c r="B92" s="87"/>
      <c r="C92" s="84"/>
      <c r="D92" s="72"/>
      <c r="E92" s="75"/>
      <c r="F92" s="36"/>
      <c r="G92" s="35"/>
      <c r="H92" s="35"/>
      <c r="I92" s="36"/>
      <c r="J92" s="35"/>
      <c r="K92" s="35"/>
      <c r="L92" s="37"/>
      <c r="M92" s="16"/>
      <c r="N92" s="7"/>
      <c r="O92" s="7"/>
      <c r="R92" s="17"/>
      <c r="S92" s="23"/>
    </row>
    <row r="93" spans="2:19" s="1" customFormat="1" ht="15" customHeight="1" thickBot="1">
      <c r="B93" s="87"/>
      <c r="C93" s="85"/>
      <c r="D93" s="73"/>
      <c r="E93" s="75"/>
      <c r="F93" s="38" t="s">
        <v>7</v>
      </c>
      <c r="G93" s="35">
        <f>SUM(G89:G92)</f>
        <v>0</v>
      </c>
      <c r="H93" s="35">
        <f>SUM(H89:H92)</f>
        <v>0</v>
      </c>
      <c r="I93" s="38" t="s">
        <v>7</v>
      </c>
      <c r="J93" s="35">
        <f>SUM(J89:J92)</f>
        <v>0</v>
      </c>
      <c r="K93" s="35">
        <f>SUM(K89:K92)</f>
        <v>0</v>
      </c>
      <c r="L93" s="46"/>
      <c r="M93" s="16"/>
      <c r="N93" s="45" t="str">
        <f>IF(AND(J93&lt;D89, K93&lt;1),'error word'!$F$31, IF(J93&lt;D89, 'error word'!$F$32, IF(K93&lt;1, 'error word'!$F$33, "〇")))</f>
        <v>！基準を満たしません「公衆栄養学」の「講義又は演習」は４単位以上、「実験又は実習」は１単位以上となるようにしてください</v>
      </c>
      <c r="O93" s="45"/>
      <c r="R93" s="17"/>
      <c r="S93" s="23"/>
    </row>
    <row r="94" spans="2:19" s="1" customFormat="1" ht="15" customHeight="1">
      <c r="B94" s="87"/>
      <c r="C94" s="83" t="s">
        <v>24</v>
      </c>
      <c r="D94" s="71">
        <v>4</v>
      </c>
      <c r="E94" s="75"/>
      <c r="F94" s="31"/>
      <c r="G94" s="32"/>
      <c r="H94" s="32"/>
      <c r="I94" s="31"/>
      <c r="J94" s="32"/>
      <c r="K94" s="32"/>
      <c r="L94" s="33"/>
      <c r="M94" s="16"/>
      <c r="N94" s="69"/>
      <c r="O94" s="70"/>
      <c r="R94" s="17"/>
      <c r="S94" s="23"/>
    </row>
    <row r="95" spans="2:19" s="1" customFormat="1" ht="15" customHeight="1">
      <c r="B95" s="87"/>
      <c r="C95" s="84"/>
      <c r="D95" s="72"/>
      <c r="E95" s="75"/>
      <c r="F95" s="31"/>
      <c r="G95" s="32"/>
      <c r="H95" s="32"/>
      <c r="I95" s="31"/>
      <c r="J95" s="32"/>
      <c r="K95" s="32"/>
      <c r="L95" s="33"/>
      <c r="M95" s="16"/>
      <c r="N95" s="69"/>
      <c r="O95" s="70"/>
      <c r="R95" s="17"/>
      <c r="S95" s="23"/>
    </row>
    <row r="96" spans="2:19" ht="15" customHeight="1" thickBot="1">
      <c r="B96" s="87"/>
      <c r="C96" s="84"/>
      <c r="D96" s="72"/>
      <c r="E96" s="75"/>
      <c r="F96" s="36"/>
      <c r="G96" s="35"/>
      <c r="H96" s="35"/>
      <c r="I96" s="36"/>
      <c r="J96" s="35"/>
      <c r="K96" s="35"/>
      <c r="L96" s="37"/>
      <c r="M96" s="16"/>
      <c r="N96" s="69"/>
      <c r="O96" s="70"/>
    </row>
    <row r="97" spans="2:18" ht="15" customHeight="1" thickBot="1">
      <c r="B97" s="87"/>
      <c r="C97" s="85"/>
      <c r="D97" s="73"/>
      <c r="E97" s="76"/>
      <c r="F97" s="38" t="s">
        <v>7</v>
      </c>
      <c r="G97" s="35">
        <f>SUM(G94:G96)</f>
        <v>0</v>
      </c>
      <c r="H97" s="35">
        <f>SUM(H94:H96)</f>
        <v>0</v>
      </c>
      <c r="I97" s="38" t="s">
        <v>7</v>
      </c>
      <c r="J97" s="35">
        <f>SUM(J94:J96)</f>
        <v>0</v>
      </c>
      <c r="K97" s="35">
        <f>SUM(K94:K96)</f>
        <v>0</v>
      </c>
      <c r="L97" s="46"/>
      <c r="M97" s="16"/>
      <c r="N97" s="45" t="str">
        <f>IF(AND(J97&lt;D94, K97&lt;1),'error word'!$F$35, IF(J97&lt;D94, 'error word'!$F$36, IF(K97&lt;1, 'error word'!$F$37, "〇")))</f>
        <v>！基準を満たしません「給食経営管理論」の「講義又は演習」は４単位以上、「実験又は実習」は１単位以上となるようにしてください</v>
      </c>
      <c r="O97" s="45"/>
    </row>
    <row r="98" spans="2:18" ht="15" customHeight="1">
      <c r="B98" s="87"/>
      <c r="C98" s="83" t="s">
        <v>25</v>
      </c>
      <c r="D98" s="71">
        <v>2</v>
      </c>
      <c r="E98" s="74" t="s">
        <v>16</v>
      </c>
      <c r="F98" s="31"/>
      <c r="G98" s="32"/>
      <c r="H98" s="32"/>
      <c r="I98" s="31"/>
      <c r="J98" s="32"/>
      <c r="K98" s="32"/>
      <c r="L98" s="33"/>
      <c r="M98" s="16"/>
      <c r="N98" s="7"/>
      <c r="O98" s="7"/>
    </row>
    <row r="99" spans="2:18" ht="15" customHeight="1" thickBot="1">
      <c r="B99" s="87"/>
      <c r="C99" s="84"/>
      <c r="D99" s="72"/>
      <c r="E99" s="75"/>
      <c r="F99" s="36"/>
      <c r="G99" s="35"/>
      <c r="H99" s="35"/>
      <c r="I99" s="36"/>
      <c r="J99" s="35"/>
      <c r="K99" s="35"/>
      <c r="L99" s="37"/>
      <c r="M99" s="16"/>
      <c r="N99" s="7"/>
      <c r="O99" s="7"/>
    </row>
    <row r="100" spans="2:18" ht="15" customHeight="1" thickBot="1">
      <c r="B100" s="87"/>
      <c r="C100" s="85"/>
      <c r="D100" s="73"/>
      <c r="E100" s="76"/>
      <c r="F100" s="38" t="s">
        <v>7</v>
      </c>
      <c r="G100" s="35">
        <f>SUM(G98:G99)</f>
        <v>0</v>
      </c>
      <c r="H100" s="35">
        <f>SUM(H98:H99)</f>
        <v>0</v>
      </c>
      <c r="I100" s="38" t="s">
        <v>7</v>
      </c>
      <c r="J100" s="35">
        <f>SUM(J98:J99)</f>
        <v>0</v>
      </c>
      <c r="K100" s="35">
        <f>SUM(K98:K99)</f>
        <v>0</v>
      </c>
      <c r="L100" s="46"/>
      <c r="M100" s="16"/>
      <c r="N100" s="45" t="str">
        <f>IF($J100&gt;=$D98,"〇",'error word'!$F$39)</f>
        <v>！基準を満たしません「総合演習」の「講義又は演習」は４単位以上となるようにしてください</v>
      </c>
      <c r="O100" s="45"/>
    </row>
    <row r="101" spans="2:18" ht="15" customHeight="1">
      <c r="B101" s="87"/>
      <c r="C101" s="78" t="s">
        <v>26</v>
      </c>
      <c r="D101" s="71" t="s">
        <v>16</v>
      </c>
      <c r="E101" s="74">
        <v>4</v>
      </c>
      <c r="F101" s="31"/>
      <c r="G101" s="32"/>
      <c r="H101" s="32"/>
      <c r="I101" s="31"/>
      <c r="J101" s="32"/>
      <c r="K101" s="32"/>
      <c r="L101" s="33"/>
      <c r="M101" s="16"/>
      <c r="N101" s="69"/>
      <c r="O101" s="70"/>
    </row>
    <row r="102" spans="2:18" ht="15" customHeight="1">
      <c r="B102" s="87"/>
      <c r="C102" s="79"/>
      <c r="D102" s="72"/>
      <c r="E102" s="75"/>
      <c r="F102" s="31"/>
      <c r="G102" s="32"/>
      <c r="H102" s="32"/>
      <c r="I102" s="31"/>
      <c r="J102" s="32"/>
      <c r="K102" s="32"/>
      <c r="L102" s="33"/>
      <c r="M102" s="16"/>
      <c r="N102" s="69"/>
      <c r="O102" s="70"/>
    </row>
    <row r="103" spans="2:18" ht="15" customHeight="1" thickBot="1">
      <c r="B103" s="87"/>
      <c r="C103" s="79"/>
      <c r="D103" s="72"/>
      <c r="E103" s="75"/>
      <c r="F103" s="36"/>
      <c r="G103" s="35"/>
      <c r="H103" s="35"/>
      <c r="I103" s="36"/>
      <c r="J103" s="35"/>
      <c r="K103" s="35"/>
      <c r="L103" s="33"/>
      <c r="M103" s="16"/>
      <c r="N103" s="69"/>
      <c r="O103" s="70"/>
    </row>
    <row r="104" spans="2:18" ht="15" customHeight="1" thickBot="1">
      <c r="B104" s="88"/>
      <c r="C104" s="80"/>
      <c r="D104" s="73"/>
      <c r="E104" s="76"/>
      <c r="F104" s="38" t="s">
        <v>7</v>
      </c>
      <c r="G104" s="35">
        <f>SUM(G101:G103)</f>
        <v>0</v>
      </c>
      <c r="H104" s="35">
        <f>SUM(H101:H103)</f>
        <v>0</v>
      </c>
      <c r="I104" s="38" t="s">
        <v>7</v>
      </c>
      <c r="J104" s="35">
        <f>SUM(J101:J103)</f>
        <v>0</v>
      </c>
      <c r="K104" s="35">
        <f>SUM(K101:K103)</f>
        <v>0</v>
      </c>
      <c r="L104" s="47"/>
      <c r="M104" s="16"/>
      <c r="N104" s="45" t="str">
        <f>IF($K104&gt;=$E101,"〇",'error word'!$F$41)</f>
        <v>！基準を満たしません「臨地実習」の「実験又は実習」は４単位以上となるようにしてください</v>
      </c>
      <c r="O104" s="45"/>
    </row>
    <row r="105" spans="2:18" ht="15" customHeight="1" thickBot="1">
      <c r="B105" s="81" t="s">
        <v>17</v>
      </c>
      <c r="C105" s="82"/>
      <c r="D105" s="35">
        <v>32</v>
      </c>
      <c r="E105" s="42">
        <v>12</v>
      </c>
      <c r="F105" s="48"/>
      <c r="G105" s="35">
        <f>SUM(G72,G78,G83,G88,G93,G97,G100,G104)</f>
        <v>0</v>
      </c>
      <c r="H105" s="35">
        <f>SUM(H72,H78,H83,H88,H93,H97,H100,H104)</f>
        <v>0</v>
      </c>
      <c r="I105" s="48"/>
      <c r="J105" s="35">
        <f>SUM(J72,J78,J83,J88,J93,J97,J100,J104)</f>
        <v>0</v>
      </c>
      <c r="K105" s="35">
        <f>SUM(K72,K78,K83,K88,K93,K97,K100,K104)</f>
        <v>0</v>
      </c>
      <c r="L105" s="46"/>
      <c r="M105" s="16"/>
      <c r="N105" s="45" t="str">
        <f>IF(AND(J105&lt;D105, K105&lt;E105), 'error word'!$F$43, IF(J105&lt;D105, 'error word'!$F$44, IF(K105&lt;E105, 'error word'!$F$45, "〇")))</f>
        <v>！基準を満たしません「専門分野」の合計を「講義又は演習」は32単位以上、「実験又は実習」は12単位以上となるようにしてください</v>
      </c>
      <c r="O105" s="45"/>
      <c r="P105" s="49"/>
      <c r="Q105" s="49"/>
      <c r="R105" s="50"/>
    </row>
    <row r="106" spans="2:18" ht="15" customHeight="1" thickBot="1">
      <c r="B106" s="81" t="s">
        <v>18</v>
      </c>
      <c r="C106" s="82"/>
      <c r="D106" s="35">
        <v>102</v>
      </c>
      <c r="E106" s="51">
        <v>22</v>
      </c>
      <c r="F106" s="48"/>
      <c r="G106" s="35">
        <f>SUM(G38,G69,G105)</f>
        <v>0</v>
      </c>
      <c r="H106" s="35">
        <f>SUM(H38,H69,H105)</f>
        <v>0</v>
      </c>
      <c r="I106" s="48"/>
      <c r="J106" s="35">
        <f>SUM(J38,J69,J105)</f>
        <v>0</v>
      </c>
      <c r="K106" s="35">
        <f>SUM(K38,K69,K105)</f>
        <v>0</v>
      </c>
      <c r="L106" s="46"/>
      <c r="M106" s="16"/>
      <c r="N106" s="45" t="str">
        <f>IF(AND(J106&lt;D106, K106&lt;E106), 'error word'!$F$51, IF(J106&lt;D106, 'error word'!$F$52, IF(K106&lt;E106, 'error word'!$F$53, "〇")))</f>
        <v>！基準を満たしません「合計」が「講義又は演習」は102単位以上、「実験又は実習」は22単位以上となるようにしてください</v>
      </c>
      <c r="O106" s="45"/>
      <c r="P106" s="4"/>
      <c r="Q106" s="4"/>
      <c r="R106" s="50"/>
    </row>
    <row r="107" spans="2:18" ht="15" customHeight="1">
      <c r="B107" s="77" t="s">
        <v>41</v>
      </c>
      <c r="C107" s="77"/>
      <c r="D107" s="77"/>
      <c r="E107" s="77"/>
      <c r="F107" s="77"/>
      <c r="G107" s="52"/>
      <c r="H107" s="52"/>
      <c r="I107" s="52"/>
      <c r="J107" s="52"/>
      <c r="K107" s="52"/>
      <c r="L107" s="53"/>
      <c r="M107" s="53"/>
      <c r="N107" s="54"/>
      <c r="O107" s="3"/>
      <c r="P107" s="3"/>
      <c r="Q107" s="3"/>
      <c r="R107" s="50"/>
    </row>
    <row r="108" spans="2:18" ht="14.25">
      <c r="B108" s="55"/>
    </row>
  </sheetData>
  <dataConsolidate/>
  <mergeCells count="70">
    <mergeCell ref="B5:E5"/>
    <mergeCell ref="F5:H5"/>
    <mergeCell ref="I5:K5"/>
    <mergeCell ref="L5:L8"/>
    <mergeCell ref="B6:C8"/>
    <mergeCell ref="D6:E6"/>
    <mergeCell ref="F6:F8"/>
    <mergeCell ref="G6:H6"/>
    <mergeCell ref="I6:I8"/>
    <mergeCell ref="J6:K6"/>
    <mergeCell ref="D7:D8"/>
    <mergeCell ref="E7:E8"/>
    <mergeCell ref="G7:G8"/>
    <mergeCell ref="H7:H8"/>
    <mergeCell ref="J7:J8"/>
    <mergeCell ref="K7:K8"/>
    <mergeCell ref="B39:B68"/>
    <mergeCell ref="C39:C45"/>
    <mergeCell ref="D39:D45"/>
    <mergeCell ref="E39:E68"/>
    <mergeCell ref="C46:C59"/>
    <mergeCell ref="D46:D59"/>
    <mergeCell ref="C60:C68"/>
    <mergeCell ref="D60:D68"/>
    <mergeCell ref="B38:C38"/>
    <mergeCell ref="B9:B37"/>
    <mergeCell ref="C9:C15"/>
    <mergeCell ref="D9:D37"/>
    <mergeCell ref="E9:E37"/>
    <mergeCell ref="C16:C20"/>
    <mergeCell ref="C21:C28"/>
    <mergeCell ref="C29:C34"/>
    <mergeCell ref="C35:C37"/>
    <mergeCell ref="B69:C69"/>
    <mergeCell ref="B70:B104"/>
    <mergeCell ref="C70:C72"/>
    <mergeCell ref="D70:D72"/>
    <mergeCell ref="E70:E97"/>
    <mergeCell ref="D84:D88"/>
    <mergeCell ref="C84:C88"/>
    <mergeCell ref="C79:C83"/>
    <mergeCell ref="D94:D97"/>
    <mergeCell ref="D89:D93"/>
    <mergeCell ref="D79:D83"/>
    <mergeCell ref="C98:C100"/>
    <mergeCell ref="C94:C97"/>
    <mergeCell ref="C89:C93"/>
    <mergeCell ref="N70:O70"/>
    <mergeCell ref="N71:O71"/>
    <mergeCell ref="C73:C78"/>
    <mergeCell ref="D73:D78"/>
    <mergeCell ref="N73:O73"/>
    <mergeCell ref="N74:O74"/>
    <mergeCell ref="N75:O75"/>
    <mergeCell ref="N76:O76"/>
    <mergeCell ref="N77:O77"/>
    <mergeCell ref="B107:F107"/>
    <mergeCell ref="C101:C104"/>
    <mergeCell ref="D101:D104"/>
    <mergeCell ref="E101:E104"/>
    <mergeCell ref="N101:O101"/>
    <mergeCell ref="N102:O102"/>
    <mergeCell ref="N103:O103"/>
    <mergeCell ref="B105:C105"/>
    <mergeCell ref="B106:C106"/>
    <mergeCell ref="N94:O94"/>
    <mergeCell ref="N95:O95"/>
    <mergeCell ref="N96:O96"/>
    <mergeCell ref="D98:D100"/>
    <mergeCell ref="E98:E100"/>
  </mergeCells>
  <phoneticPr fontId="1"/>
  <dataValidations count="1">
    <dataValidation type="list" allowBlank="1" showInputMessage="1" showErrorMessage="1" sqref="L16:L19 L21:L27 L29:L33 L35:L36 L39:L44 L46:L58 L60:L67 L70:L71 L73:L77 L79:L82 L84:L87 L89:L92 L94:L96 L98:L99 L101:L103 L9:L14" xr:uid="{7C1239CD-E5ED-4CD2-ADC5-9AF797AA85DD}">
      <formula1>$N$2:$N$8</formula1>
    </dataValidation>
  </dataValidations>
  <pageMargins left="0.51181102362204722" right="0.51181102362204722" top="0.55118110236220474" bottom="0.55118110236220474" header="0.31496062992125984" footer="0.31496062992125984"/>
  <pageSetup paperSize="9" fitToHeight="0" orientation="portrait" r:id="rId1"/>
  <rowBreaks count="2" manualBreakCount="2">
    <brk id="38" min="1" max="11" man="1"/>
    <brk id="69" min="1"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5E627-3D45-4DD0-AFE2-5F0C51B2127A}">
  <sheetPr codeName="Sheet4">
    <tabColor theme="0" tint="-0.499984740745262"/>
  </sheetPr>
  <dimension ref="A1:F53"/>
  <sheetViews>
    <sheetView zoomScaleNormal="100" workbookViewId="0">
      <selection activeCell="R19" sqref="R19"/>
    </sheetView>
  </sheetViews>
  <sheetFormatPr defaultRowHeight="12"/>
  <cols>
    <col min="1" max="1" width="3" style="8" customWidth="1"/>
    <col min="2" max="2" width="2.25" style="8" customWidth="1"/>
    <col min="3" max="3" width="27.875" style="9" customWidth="1"/>
    <col min="4" max="4" width="14" style="9" hidden="1" customWidth="1"/>
    <col min="5" max="5" width="71.375" style="8" hidden="1" customWidth="1"/>
    <col min="6" max="16384" width="9" style="8"/>
  </cols>
  <sheetData>
    <row r="1" spans="1:6">
      <c r="A1" s="8" t="s">
        <v>63</v>
      </c>
    </row>
    <row r="2" spans="1:6">
      <c r="B2" s="8" t="s">
        <v>137</v>
      </c>
    </row>
    <row r="3" spans="1:6">
      <c r="C3" s="10" t="s">
        <v>64</v>
      </c>
      <c r="D3" s="10" t="s">
        <v>96</v>
      </c>
      <c r="E3" s="8" t="s">
        <v>89</v>
      </c>
      <c r="F3" s="8" t="s">
        <v>138</v>
      </c>
    </row>
    <row r="4" spans="1:6">
      <c r="B4" s="8" t="s">
        <v>52</v>
      </c>
    </row>
    <row r="5" spans="1:6">
      <c r="C5" s="10" t="s">
        <v>64</v>
      </c>
      <c r="D5" s="10" t="s">
        <v>96</v>
      </c>
      <c r="E5" s="8" t="s">
        <v>89</v>
      </c>
      <c r="F5" s="8" t="s">
        <v>102</v>
      </c>
    </row>
    <row r="6" spans="1:6">
      <c r="B6" s="8" t="s">
        <v>53</v>
      </c>
      <c r="C6" s="10"/>
      <c r="D6" s="10"/>
      <c r="F6" s="8" t="s">
        <v>103</v>
      </c>
    </row>
    <row r="7" spans="1:6">
      <c r="C7" s="10" t="s">
        <v>64</v>
      </c>
      <c r="D7" s="10" t="s">
        <v>96</v>
      </c>
      <c r="E7" s="8" t="s">
        <v>88</v>
      </c>
      <c r="F7" s="8" t="s">
        <v>104</v>
      </c>
    </row>
    <row r="8" spans="1:6">
      <c r="B8" s="8" t="s">
        <v>54</v>
      </c>
      <c r="C8" s="10"/>
      <c r="D8" s="10"/>
      <c r="F8" s="8" t="s">
        <v>103</v>
      </c>
    </row>
    <row r="9" spans="1:6">
      <c r="C9" s="10" t="s">
        <v>64</v>
      </c>
      <c r="D9" s="10" t="s">
        <v>96</v>
      </c>
      <c r="E9" s="8" t="s">
        <v>87</v>
      </c>
      <c r="F9" s="8" t="s">
        <v>105</v>
      </c>
    </row>
    <row r="10" spans="1:6">
      <c r="B10" s="8" t="s">
        <v>55</v>
      </c>
      <c r="C10" s="10"/>
      <c r="D10" s="10"/>
    </row>
    <row r="11" spans="1:6">
      <c r="B11" s="11" t="s">
        <v>133</v>
      </c>
      <c r="C11" s="10" t="s">
        <v>65</v>
      </c>
      <c r="D11" s="10" t="s">
        <v>96</v>
      </c>
      <c r="E11" s="7" t="s">
        <v>73</v>
      </c>
      <c r="F11" s="8" t="s">
        <v>106</v>
      </c>
    </row>
    <row r="12" spans="1:6">
      <c r="B12" s="11" t="s">
        <v>134</v>
      </c>
      <c r="C12" s="10" t="s">
        <v>64</v>
      </c>
      <c r="D12" s="10" t="s">
        <v>96</v>
      </c>
      <c r="E12" s="7" t="s">
        <v>74</v>
      </c>
      <c r="F12" s="8" t="s">
        <v>136</v>
      </c>
    </row>
    <row r="13" spans="1:6">
      <c r="B13" s="11" t="s">
        <v>135</v>
      </c>
      <c r="C13" s="10" t="s">
        <v>66</v>
      </c>
      <c r="D13" s="10" t="s">
        <v>96</v>
      </c>
      <c r="E13" s="7" t="s">
        <v>75</v>
      </c>
      <c r="F13" s="8" t="s">
        <v>107</v>
      </c>
    </row>
    <row r="14" spans="1:6">
      <c r="B14" s="8" t="s">
        <v>56</v>
      </c>
      <c r="F14" s="8" t="s">
        <v>103</v>
      </c>
    </row>
    <row r="15" spans="1:6">
      <c r="C15" s="10" t="s">
        <v>65</v>
      </c>
      <c r="D15" s="10" t="s">
        <v>96</v>
      </c>
      <c r="E15" s="7" t="s">
        <v>76</v>
      </c>
      <c r="F15" s="8" t="s">
        <v>144</v>
      </c>
    </row>
    <row r="16" spans="1:6">
      <c r="C16" s="10" t="s">
        <v>64</v>
      </c>
      <c r="D16" s="10" t="s">
        <v>96</v>
      </c>
      <c r="E16" s="7" t="s">
        <v>77</v>
      </c>
      <c r="F16" s="8" t="s">
        <v>108</v>
      </c>
    </row>
    <row r="17" spans="2:6">
      <c r="C17" s="10" t="s">
        <v>66</v>
      </c>
      <c r="D17" s="10" t="s">
        <v>96</v>
      </c>
      <c r="E17" s="7" t="s">
        <v>101</v>
      </c>
      <c r="F17" s="8" t="s">
        <v>109</v>
      </c>
    </row>
    <row r="18" spans="2:6">
      <c r="B18" s="8" t="s">
        <v>57</v>
      </c>
      <c r="F18" s="8" t="s">
        <v>103</v>
      </c>
    </row>
    <row r="19" spans="2:6">
      <c r="C19" s="10" t="s">
        <v>65</v>
      </c>
      <c r="D19" s="10" t="s">
        <v>96</v>
      </c>
      <c r="E19" s="7" t="s">
        <v>78</v>
      </c>
      <c r="F19" s="8" t="s">
        <v>110</v>
      </c>
    </row>
    <row r="20" spans="2:6">
      <c r="C20" s="10" t="s">
        <v>64</v>
      </c>
      <c r="D20" s="10" t="s">
        <v>96</v>
      </c>
      <c r="E20" s="7" t="s">
        <v>79</v>
      </c>
      <c r="F20" s="8" t="s">
        <v>111</v>
      </c>
    </row>
    <row r="21" spans="2:6">
      <c r="C21" s="10" t="s">
        <v>66</v>
      </c>
      <c r="D21" s="10" t="s">
        <v>96</v>
      </c>
      <c r="E21" s="7" t="s">
        <v>80</v>
      </c>
      <c r="F21" s="8" t="s">
        <v>112</v>
      </c>
    </row>
    <row r="22" spans="2:6">
      <c r="B22" s="8" t="s">
        <v>58</v>
      </c>
      <c r="E22" s="7"/>
      <c r="F22" s="8" t="s">
        <v>103</v>
      </c>
    </row>
    <row r="23" spans="2:6">
      <c r="C23" s="10" t="s">
        <v>65</v>
      </c>
      <c r="D23" s="10" t="s">
        <v>96</v>
      </c>
      <c r="E23" s="7" t="s">
        <v>81</v>
      </c>
      <c r="F23" s="8" t="s">
        <v>113</v>
      </c>
    </row>
    <row r="24" spans="2:6">
      <c r="C24" s="10" t="s">
        <v>64</v>
      </c>
      <c r="D24" s="10" t="s">
        <v>96</v>
      </c>
      <c r="E24" s="7" t="s">
        <v>82</v>
      </c>
      <c r="F24" s="8" t="s">
        <v>114</v>
      </c>
    </row>
    <row r="25" spans="2:6">
      <c r="C25" s="10" t="s">
        <v>66</v>
      </c>
      <c r="D25" s="10" t="s">
        <v>96</v>
      </c>
      <c r="E25" s="7" t="s">
        <v>83</v>
      </c>
      <c r="F25" s="8" t="s">
        <v>115</v>
      </c>
    </row>
    <row r="26" spans="2:6">
      <c r="B26" s="8" t="s">
        <v>59</v>
      </c>
      <c r="F26" s="8" t="s">
        <v>103</v>
      </c>
    </row>
    <row r="27" spans="2:6">
      <c r="C27" s="10" t="s">
        <v>65</v>
      </c>
      <c r="D27" s="10" t="s">
        <v>96</v>
      </c>
      <c r="E27" s="7" t="s">
        <v>84</v>
      </c>
      <c r="F27" s="8" t="s">
        <v>116</v>
      </c>
    </row>
    <row r="28" spans="2:6">
      <c r="C28" s="10" t="s">
        <v>64</v>
      </c>
      <c r="D28" s="10" t="s">
        <v>96</v>
      </c>
      <c r="E28" s="7" t="s">
        <v>85</v>
      </c>
      <c r="F28" s="8" t="s">
        <v>117</v>
      </c>
    </row>
    <row r="29" spans="2:6">
      <c r="C29" s="10" t="s">
        <v>66</v>
      </c>
      <c r="D29" s="10" t="s">
        <v>96</v>
      </c>
      <c r="E29" s="7" t="s">
        <v>86</v>
      </c>
      <c r="F29" s="8" t="s">
        <v>118</v>
      </c>
    </row>
    <row r="30" spans="2:6" ht="12.75" customHeight="1">
      <c r="B30" s="8" t="s">
        <v>60</v>
      </c>
      <c r="F30" s="8" t="s">
        <v>103</v>
      </c>
    </row>
    <row r="31" spans="2:6" ht="12.75" customHeight="1">
      <c r="C31" s="10" t="s">
        <v>65</v>
      </c>
      <c r="D31" s="10" t="s">
        <v>96</v>
      </c>
      <c r="E31" s="7" t="s">
        <v>91</v>
      </c>
      <c r="F31" s="8" t="s">
        <v>119</v>
      </c>
    </row>
    <row r="32" spans="2:6" ht="12.75" customHeight="1">
      <c r="C32" s="10" t="s">
        <v>64</v>
      </c>
      <c r="D32" s="10" t="s">
        <v>96</v>
      </c>
      <c r="E32" s="7" t="s">
        <v>92</v>
      </c>
      <c r="F32" s="8" t="s">
        <v>120</v>
      </c>
    </row>
    <row r="33" spans="2:6">
      <c r="C33" s="10" t="s">
        <v>66</v>
      </c>
      <c r="D33" s="10" t="s">
        <v>96</v>
      </c>
      <c r="E33" s="7" t="s">
        <v>90</v>
      </c>
      <c r="F33" s="8" t="s">
        <v>121</v>
      </c>
    </row>
    <row r="34" spans="2:6">
      <c r="B34" s="8" t="s">
        <v>61</v>
      </c>
      <c r="F34" s="8" t="s">
        <v>103</v>
      </c>
    </row>
    <row r="35" spans="2:6">
      <c r="C35" s="10" t="s">
        <v>65</v>
      </c>
      <c r="D35" s="10" t="s">
        <v>96</v>
      </c>
      <c r="E35" s="7" t="s">
        <v>93</v>
      </c>
      <c r="F35" s="8" t="s">
        <v>122</v>
      </c>
    </row>
    <row r="36" spans="2:6">
      <c r="C36" s="10" t="s">
        <v>64</v>
      </c>
      <c r="D36" s="10" t="s">
        <v>96</v>
      </c>
      <c r="E36" s="7" t="s">
        <v>94</v>
      </c>
      <c r="F36" s="8" t="s">
        <v>123</v>
      </c>
    </row>
    <row r="37" spans="2:6">
      <c r="C37" s="10" t="s">
        <v>66</v>
      </c>
      <c r="D37" s="10" t="s">
        <v>96</v>
      </c>
      <c r="E37" s="7" t="s">
        <v>95</v>
      </c>
      <c r="F37" s="8" t="s">
        <v>124</v>
      </c>
    </row>
    <row r="38" spans="2:6">
      <c r="B38" s="8" t="s">
        <v>62</v>
      </c>
      <c r="F38" s="8" t="s">
        <v>103</v>
      </c>
    </row>
    <row r="39" spans="2:6">
      <c r="C39" s="10" t="s">
        <v>64</v>
      </c>
      <c r="D39" s="10" t="s">
        <v>96</v>
      </c>
      <c r="E39" s="7" t="s">
        <v>97</v>
      </c>
      <c r="F39" s="8" t="s">
        <v>125</v>
      </c>
    </row>
    <row r="40" spans="2:6">
      <c r="B40" s="8" t="s">
        <v>67</v>
      </c>
      <c r="F40" s="8" t="s">
        <v>103</v>
      </c>
    </row>
    <row r="41" spans="2:6">
      <c r="C41" s="10" t="s">
        <v>66</v>
      </c>
      <c r="D41" s="10" t="s">
        <v>96</v>
      </c>
      <c r="E41" s="7" t="s">
        <v>98</v>
      </c>
      <c r="F41" s="8" t="s">
        <v>126</v>
      </c>
    </row>
    <row r="42" spans="2:6">
      <c r="B42" s="8" t="s">
        <v>71</v>
      </c>
      <c r="C42" s="10"/>
      <c r="F42" s="8" t="s">
        <v>103</v>
      </c>
    </row>
    <row r="43" spans="2:6">
      <c r="C43" s="10" t="s">
        <v>65</v>
      </c>
      <c r="D43" s="10" t="s">
        <v>96</v>
      </c>
      <c r="E43" s="7" t="s">
        <v>72</v>
      </c>
      <c r="F43" s="8" t="s">
        <v>127</v>
      </c>
    </row>
    <row r="44" spans="2:6">
      <c r="C44" s="10" t="s">
        <v>64</v>
      </c>
      <c r="D44" s="10" t="s">
        <v>96</v>
      </c>
      <c r="E44" s="7" t="s">
        <v>99</v>
      </c>
      <c r="F44" s="8" t="s">
        <v>128</v>
      </c>
    </row>
    <row r="45" spans="2:6">
      <c r="C45" s="10" t="s">
        <v>66</v>
      </c>
      <c r="D45" s="10" t="s">
        <v>96</v>
      </c>
      <c r="E45" s="7" t="s">
        <v>100</v>
      </c>
      <c r="F45" s="8" t="s">
        <v>129</v>
      </c>
    </row>
    <row r="46" spans="2:6">
      <c r="B46" s="8" t="s">
        <v>139</v>
      </c>
      <c r="C46" s="10"/>
      <c r="D46" s="10"/>
      <c r="F46" s="8" t="s">
        <v>103</v>
      </c>
    </row>
    <row r="47" spans="2:6">
      <c r="C47" s="10" t="s">
        <v>65</v>
      </c>
      <c r="D47" s="10" t="s">
        <v>96</v>
      </c>
      <c r="E47" s="7" t="s">
        <v>68</v>
      </c>
      <c r="F47" s="8" t="s">
        <v>130</v>
      </c>
    </row>
    <row r="48" spans="2:6">
      <c r="C48" s="10" t="s">
        <v>64</v>
      </c>
      <c r="D48" s="10" t="s">
        <v>96</v>
      </c>
      <c r="E48" s="7" t="s">
        <v>69</v>
      </c>
      <c r="F48" s="8" t="s">
        <v>131</v>
      </c>
    </row>
    <row r="49" spans="2:6">
      <c r="C49" s="10" t="s">
        <v>66</v>
      </c>
      <c r="D49" s="10" t="s">
        <v>96</v>
      </c>
      <c r="E49" s="7" t="s">
        <v>70</v>
      </c>
      <c r="F49" s="8" t="s">
        <v>132</v>
      </c>
    </row>
    <row r="50" spans="2:6">
      <c r="B50" s="8" t="s">
        <v>140</v>
      </c>
      <c r="C50" s="10"/>
      <c r="D50" s="10"/>
      <c r="F50" s="8" t="s">
        <v>103</v>
      </c>
    </row>
    <row r="51" spans="2:6">
      <c r="C51" s="10" t="s">
        <v>65</v>
      </c>
      <c r="D51" s="10" t="s">
        <v>96</v>
      </c>
      <c r="E51" s="7" t="s">
        <v>68</v>
      </c>
      <c r="F51" s="8" t="s">
        <v>141</v>
      </c>
    </row>
    <row r="52" spans="2:6">
      <c r="C52" s="10" t="s">
        <v>64</v>
      </c>
      <c r="D52" s="10" t="s">
        <v>96</v>
      </c>
      <c r="E52" s="7" t="s">
        <v>69</v>
      </c>
      <c r="F52" s="8" t="s">
        <v>142</v>
      </c>
    </row>
    <row r="53" spans="2:6">
      <c r="C53" s="10" t="s">
        <v>66</v>
      </c>
      <c r="D53" s="10" t="s">
        <v>96</v>
      </c>
      <c r="E53" s="7" t="s">
        <v>70</v>
      </c>
      <c r="F53" s="8" t="s">
        <v>132</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5055-6A92-40AF-9C05-6277C8A985DB}">
  <sheetPr codeName="Sheet3">
    <pageSetUpPr fitToPage="1"/>
  </sheetPr>
  <dimension ref="B2:C29"/>
  <sheetViews>
    <sheetView view="pageBreakPreview" zoomScaleNormal="100" zoomScaleSheetLayoutView="100" workbookViewId="0">
      <pane ySplit="6" topLeftCell="A7" activePane="bottomLeft" state="frozen"/>
      <selection pane="bottomLeft" activeCell="B2" sqref="B2"/>
    </sheetView>
  </sheetViews>
  <sheetFormatPr defaultRowHeight="14.25"/>
  <cols>
    <col min="1" max="1" width="2.75" style="58" customWidth="1"/>
    <col min="2" max="2" width="22.75" style="57" customWidth="1"/>
    <col min="3" max="3" width="84.5" style="57" customWidth="1"/>
    <col min="4" max="16384" width="9" style="58"/>
  </cols>
  <sheetData>
    <row r="2" spans="2:3">
      <c r="B2" s="56" t="s">
        <v>44</v>
      </c>
    </row>
    <row r="3" spans="2:3" ht="10.5" customHeight="1"/>
    <row r="4" spans="2:3">
      <c r="B4" s="58" t="s">
        <v>148</v>
      </c>
    </row>
    <row r="5" spans="2:3" ht="12" customHeight="1" thickBot="1"/>
    <row r="6" spans="2:3" ht="45" customHeight="1" thickBot="1">
      <c r="B6" s="59" t="s">
        <v>39</v>
      </c>
      <c r="C6" s="60" t="s">
        <v>45</v>
      </c>
    </row>
    <row r="7" spans="2:3" ht="81.75" customHeight="1">
      <c r="B7" s="61" t="s">
        <v>46</v>
      </c>
      <c r="C7" s="62" t="s">
        <v>47</v>
      </c>
    </row>
    <row r="8" spans="2:3" ht="81.75" customHeight="1">
      <c r="B8" s="63" t="s">
        <v>48</v>
      </c>
      <c r="C8" s="64" t="s">
        <v>49</v>
      </c>
    </row>
    <row r="9" spans="2:3" ht="81.75" customHeight="1">
      <c r="B9" s="63" t="s">
        <v>51</v>
      </c>
      <c r="C9" s="64" t="s">
        <v>50</v>
      </c>
    </row>
    <row r="10" spans="2:3" ht="81.75" customHeight="1">
      <c r="B10" s="63"/>
      <c r="C10" s="64"/>
    </row>
    <row r="11" spans="2:3" ht="81.75" customHeight="1">
      <c r="B11" s="63"/>
      <c r="C11" s="64"/>
    </row>
    <row r="12" spans="2:3" ht="81.75" customHeight="1">
      <c r="B12" s="63"/>
      <c r="C12" s="64"/>
    </row>
    <row r="13" spans="2:3" ht="81.75" customHeight="1">
      <c r="B13" s="63"/>
      <c r="C13" s="64"/>
    </row>
    <row r="14" spans="2:3" ht="81.75" customHeight="1" thickBot="1">
      <c r="B14" s="65"/>
      <c r="C14" s="66"/>
    </row>
    <row r="15" spans="2:3" s="68" customFormat="1" ht="46.5" customHeight="1">
      <c r="B15" s="67"/>
      <c r="C15" s="67"/>
    </row>
    <row r="16" spans="2:3" s="68" customFormat="1" ht="46.5" customHeight="1">
      <c r="B16" s="67"/>
      <c r="C16" s="67"/>
    </row>
    <row r="17" spans="2:3" s="68" customFormat="1" ht="46.5" customHeight="1">
      <c r="B17" s="67"/>
      <c r="C17" s="67"/>
    </row>
    <row r="18" spans="2:3" s="68" customFormat="1" ht="46.5" customHeight="1">
      <c r="B18" s="67"/>
      <c r="C18" s="67"/>
    </row>
    <row r="19" spans="2:3" s="68" customFormat="1" ht="46.5" customHeight="1">
      <c r="B19" s="67"/>
      <c r="C19" s="67"/>
    </row>
    <row r="20" spans="2:3" s="68" customFormat="1" ht="46.5" customHeight="1">
      <c r="B20" s="67"/>
      <c r="C20" s="67"/>
    </row>
    <row r="21" spans="2:3" s="68" customFormat="1" ht="46.5" customHeight="1">
      <c r="B21" s="67"/>
      <c r="C21" s="67"/>
    </row>
    <row r="22" spans="2:3" s="68" customFormat="1" ht="46.5" customHeight="1">
      <c r="B22" s="67"/>
      <c r="C22" s="67"/>
    </row>
    <row r="23" spans="2:3" ht="46.5" customHeight="1"/>
    <row r="24" spans="2:3" ht="46.5" customHeight="1"/>
    <row r="25" spans="2:3" ht="46.5" customHeight="1"/>
    <row r="26" spans="2:3" ht="46.5" customHeight="1"/>
    <row r="27" spans="2:3" ht="46.5" customHeight="1"/>
    <row r="28" spans="2:3" ht="46.5" customHeight="1"/>
    <row r="29" spans="2:3" ht="46.5" customHeight="1"/>
  </sheetData>
  <phoneticPr fontId="1"/>
  <pageMargins left="0.7" right="0.7" top="0.75" bottom="0.75" header="0.3" footer="0.3"/>
  <pageSetup paperSize="9" scale="77" orientation="portrait" r:id="rId1"/>
  <colBreaks count="1" manualBreakCount="1">
    <brk id="1" max="1048575" man="1"/>
  </col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acebc2dc1072db6835f1453851799e7e">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f742876cc36003126f71eddfedd1d31e"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Props1.xml><?xml version="1.0" encoding="utf-8"?>
<ds:datastoreItem xmlns:ds="http://schemas.openxmlformats.org/officeDocument/2006/customXml" ds:itemID="{F58DD500-21BC-40EE-9FCB-D85DC24F8C79}"/>
</file>

<file path=customXml/itemProps2.xml><?xml version="1.0" encoding="utf-8"?>
<ds:datastoreItem xmlns:ds="http://schemas.openxmlformats.org/officeDocument/2006/customXml" ds:itemID="{04C27676-8D5A-4E96-B59D-A40E2DE16F9A}"/>
</file>

<file path=customXml/itemProps3.xml><?xml version="1.0" encoding="utf-8"?>
<ds:datastoreItem xmlns:ds="http://schemas.openxmlformats.org/officeDocument/2006/customXml" ds:itemID="{9B4F911B-D104-4070-909C-9261939C464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（教育内容）別添1_新旧対照表(学校以外)</vt:lpstr>
      <vt:lpstr>error word</vt:lpstr>
      <vt:lpstr>別添２_変更概要の詳細</vt:lpstr>
      <vt:lpstr>'（教育内容）別添1_新旧対照表(学校以外)'!Print_Area</vt:lpstr>
      <vt:lpstr>別添２_変更概要の詳細!Print_Area</vt:lpstr>
      <vt:lpstr>'（教育内容）別添1_新旧対照表(学校以外)'!Print_Titles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