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51" documentId="13_ncr:1_{0D010FF6-0830-4AFA-B26F-F20A1F812912}" xr6:coauthVersionLast="47" xr6:coauthVersionMax="47" xr10:uidLastSave="{2E66862E-D672-4DA3-9E7E-ED11D69A6411}"/>
  <bookViews>
    <workbookView xWindow="-120" yWindow="-120" windowWidth="29040" windowHeight="15720" xr2:uid="{5251C522-9CED-4A04-92CE-BD10E774812F}"/>
  </bookViews>
  <sheets>
    <sheet name="（教育内容）別添1_新旧対照表(学校)" sheetId="1" r:id="rId1"/>
    <sheet name="error word" sheetId="5" state="hidden" r:id="rId2"/>
    <sheet name="別添２_変更概要の詳細" sheetId="4" r:id="rId3"/>
  </sheets>
  <definedNames>
    <definedName name="_xlnm.Print_Area" localSheetId="0">'（教育内容）別添1_新旧対照表(学校)'!$B$1:$L$77</definedName>
    <definedName name="_xlnm.Print_Area" localSheetId="2">別添２_変更概要の詳細!$B$2:$C$14</definedName>
    <definedName name="_xlnm.Print_Titles" localSheetId="0">'（教育内容）別添1_新旧対照表(学校)'!$5:$8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G76" i="1"/>
  <c r="K75" i="1"/>
  <c r="J75" i="1"/>
  <c r="H75" i="1"/>
  <c r="G75" i="1"/>
  <c r="J74" i="1"/>
  <c r="G74" i="1"/>
  <c r="K70" i="1"/>
  <c r="H70" i="1"/>
  <c r="O7" i="1"/>
  <c r="O6" i="1"/>
  <c r="O5" i="1"/>
  <c r="O4" i="1"/>
  <c r="O3" i="1"/>
  <c r="O2" i="1"/>
  <c r="N48" i="1" l="1"/>
  <c r="N74" i="1"/>
  <c r="N70" i="1"/>
  <c r="N67" i="1"/>
  <c r="N63" i="1"/>
  <c r="N58" i="1"/>
  <c r="N53" i="1"/>
  <c r="N42" i="1"/>
  <c r="N39" i="1"/>
  <c r="N38" i="1"/>
  <c r="N29" i="1"/>
  <c r="N15" i="1"/>
  <c r="O8" i="1" l="1"/>
  <c r="K74" i="1" l="1"/>
  <c r="H74" i="1"/>
  <c r="J70" i="1"/>
  <c r="G70" i="1"/>
  <c r="J67" i="1"/>
  <c r="K67" i="1"/>
  <c r="H67" i="1"/>
  <c r="G67" i="1"/>
  <c r="K63" i="1"/>
  <c r="J63" i="1"/>
  <c r="H63" i="1"/>
  <c r="G63" i="1"/>
  <c r="K58" i="1"/>
  <c r="J58" i="1"/>
  <c r="H58" i="1"/>
  <c r="G58" i="1"/>
  <c r="K53" i="1"/>
  <c r="J53" i="1"/>
  <c r="H53" i="1"/>
  <c r="G53" i="1"/>
  <c r="K48" i="1"/>
  <c r="J48" i="1"/>
  <c r="H48" i="1"/>
  <c r="G48" i="1"/>
  <c r="K42" i="1"/>
  <c r="J42" i="1"/>
  <c r="H42" i="1"/>
  <c r="G42" i="1"/>
  <c r="G38" i="1"/>
  <c r="G29" i="1"/>
  <c r="G15" i="1"/>
  <c r="K38" i="1"/>
  <c r="J38" i="1"/>
  <c r="H38" i="1"/>
  <c r="K29" i="1"/>
  <c r="J29" i="1"/>
  <c r="H29" i="1"/>
  <c r="K15" i="1"/>
  <c r="J15" i="1"/>
  <c r="H15" i="1"/>
  <c r="J39" i="1" l="1"/>
  <c r="N75" i="1"/>
  <c r="G39" i="1"/>
  <c r="H39" i="1"/>
  <c r="K39" i="1"/>
  <c r="J76" i="1" l="1"/>
  <c r="K76" i="1"/>
  <c r="N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55C5AA9C-5A2A-4632-901D-73FCE50BBEC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9A7F40BF-D6B5-4E0D-9C6E-C58683C96CDA}">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B1AA9C4B-6596-49B0-8162-DEAF9BBBDDD0}">
      <text>
        <r>
          <rPr>
            <sz val="8"/>
            <color indexed="81"/>
            <rFont val="MS P ゴシック"/>
            <family val="3"/>
            <charset val="128"/>
          </rPr>
          <t>管理栄養士課程の必修科目のみの一覧としてください。</t>
        </r>
      </text>
    </comment>
    <comment ref="J6" authorId="0" shapeId="0" xr:uid="{AADE04BD-B87C-4F27-95BB-7E4A310EB36F}">
      <text>
        <r>
          <rPr>
            <sz val="8"/>
            <color indexed="81"/>
            <rFont val="MS P ゴシック"/>
            <family val="3"/>
            <charset val="128"/>
          </rPr>
          <t>・臨地実習以外の専門分野の教育内容の実験又は実習は、教育内容ごとに１単位以上としてください。
・臨地実習の単位数には、給食の運営に係る校外実習の１単位を含めてください。</t>
        </r>
      </text>
    </comment>
    <comment ref="C71" authorId="0" shapeId="0" xr:uid="{5AF14F55-9037-45D6-94FC-282E6959B372}">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C05E2209-DA44-4584-8BEC-3CB460DEAE29}">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【学校】管理栄養士学校指定規則の一部を改正する省令の施行について
（平成13年９月25日13文科高第405号・健発第938号文部科学省高等教育局長・厚生労働省健康局長通知）</t>
        </r>
      </text>
    </comment>
  </commentList>
</comments>
</file>

<file path=xl/sharedStrings.xml><?xml version="1.0" encoding="utf-8"?>
<sst xmlns="http://schemas.openxmlformats.org/spreadsheetml/2006/main" count="237" uniqueCount="138">
  <si>
    <t>担当者確認欄</t>
    <phoneticPr fontId="1"/>
  </si>
  <si>
    <t>（別添１）新旧対照表</t>
    <phoneticPr fontId="1"/>
  </si>
  <si>
    <t>新設</t>
    <phoneticPr fontId="1"/>
  </si>
  <si>
    <t>削除</t>
  </si>
  <si>
    <t>新旧対照表</t>
  </si>
  <si>
    <t>科目の統合</t>
    <phoneticPr fontId="1"/>
  </si>
  <si>
    <t>管理栄養士学校指定規則の規定</t>
  </si>
  <si>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</si>
  <si>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</si>
  <si>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</si>
  <si>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</si>
  <si>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</si>
  <si>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</si>
  <si>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</si>
  <si>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</si>
  <si>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</si>
  <si>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</si>
  <si>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</si>
  <si>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</si>
  <si>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</si>
  <si>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</si>
  <si>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専門基礎分野</t>
  </si>
  <si>
    <t>社会・環境と健康</t>
    <phoneticPr fontId="1"/>
  </si>
  <si>
    <t>エラーチェック</t>
    <phoneticPr fontId="1"/>
  </si>
  <si>
    <t>小計</t>
  </si>
  <si>
    <t>人体の構造と機能及び疾病の成り立ち</t>
    <phoneticPr fontId="1"/>
  </si>
  <si>
    <t>食べ物と健康</t>
  </si>
  <si>
    <t>専門基礎分野合計</t>
  </si>
  <si>
    <t>専門分野</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</si>
  <si>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</si>
  <si>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</si>
  <si>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</si>
  <si>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</si>
  <si>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</si>
  <si>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</si>
  <si>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</si>
  <si>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t>
  </si>
  <si>
    <t>臨地
実習</t>
    <phoneticPr fontId="1"/>
  </si>
  <si>
    <t>専門分野合計</t>
  </si>
  <si>
    <t>合計</t>
  </si>
  <si>
    <t xml:space="preserve">※給食の運営に係る校外実習 </t>
    <phoneticPr fontId="1"/>
  </si>
  <si>
    <t>エラーリスト</t>
    <phoneticPr fontId="1"/>
  </si>
  <si>
    <t>「社会・環境と健康」のエラー</t>
    <rPh sb="1" eb="3">
      <t>シャカイ</t>
    </rPh>
    <rPh sb="4" eb="6">
      <t>カンキョウ</t>
    </rPh>
    <rPh sb="7" eb="9">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</si>
  <si>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</si>
  <si>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</si>
  <si>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「社会・環境と健康」の「講義又は演習」は、６単位以上となるようにしてください</t>
    <phoneticPr fontId="1"/>
  </si>
  <si>
    <t>！基準を満たしません「社会・環境と健康」の「講義又は演習」は、６単位以上となるようにしてください</t>
  </si>
  <si>
    <t>「人体の構造と機能及び疾病の成り立ち」のエラー</t>
    <phoneticPr fontId="1"/>
  </si>
  <si>
    <t/>
  </si>
  <si>
    <t>「人体の構造と機能及び疾病の成り立ち」の「講義又は演習」は、14単位以上となるようにしてください</t>
    <phoneticPr fontId="1"/>
  </si>
  <si>
    <t>！基準を満たしません「人体の構造と機能及び疾病の成り立ち」の「講義又は演習」は、14単位以上となるようにしてください</t>
  </si>
  <si>
    <t>「食べ物と健康」のエラー</t>
    <phoneticPr fontId="1"/>
  </si>
  <si>
    <t>「食べ物と健康」の「講義又は演習」は、８単位以上となるようにしてください</t>
    <phoneticPr fontId="1"/>
  </si>
  <si>
    <t>！基準を満たしません「食べ物と健康」の「講義又は演習」は、８単位以上となるようにしてください</t>
  </si>
  <si>
    <t>「専門基礎分野」のエラー</t>
    <phoneticPr fontId="1"/>
  </si>
  <si>
    <t>A</t>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</si>
  <si>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</si>
  <si>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「専門基礎分野」の合計が「講義又は演習」は28単位以上、「実験又は実習」は10単位以上となるようにしてください</t>
    <phoneticPr fontId="1"/>
  </si>
  <si>
    <t>！基準を満たしません「専門基礎分野」の合計が「講義又は演習」は28単位以上、「実験又は実習」は10単位以上となるようにしてください</t>
  </si>
  <si>
    <t>B</t>
    <phoneticPr fontId="1"/>
  </si>
  <si>
    <t>「専門基礎分野」の合計が「講義又は演習」は28単位以上となるようにしてください</t>
    <phoneticPr fontId="1"/>
  </si>
  <si>
    <t>！基準を満たしません「専門基礎分野」の合計が「講義又は演習」は28単位以上となるようにしてください</t>
    <phoneticPr fontId="1"/>
  </si>
  <si>
    <t>C</t>
    <phoneticPr fontId="1"/>
  </si>
  <si>
    <t>実験又は実習の単位数が×の場合：</t>
    <phoneticPr fontId="1"/>
  </si>
  <si>
    <t>「専門基礎分野」の合計が「実験又は実習」は10単位以上となるようにしてください</t>
    <phoneticPr fontId="1"/>
  </si>
  <si>
    <t>！基準を満たしません「専門基礎分野」の合計が「実験又は実習」は10単位以上となるようにしてください</t>
  </si>
  <si>
    <t>「基礎栄養学」のエラー</t>
    <rPh sb="1" eb="3">
      <t>キソ</t>
    </rPh>
    <rPh sb="3" eb="5">
      <t>エイヨウ</t>
    </rPh>
    <rPh sb="5" eb="6">
      <t>ガク</t>
    </rPh>
    <phoneticPr fontId="1"/>
  </si>
  <si>
    <t>「基礎栄養学」の合計が「講義又は演習」は２単位以上、「実験又は実習」は１単位以上となるようにしてください</t>
    <rPh sb="1" eb="3">
      <t>キソ</t>
    </rPh>
    <rPh sb="3" eb="5">
      <t>エイヨウ</t>
    </rPh>
    <rPh sb="5" eb="6">
      <t>ガク</t>
    </rPh>
    <phoneticPr fontId="1"/>
  </si>
  <si>
    <t>！基準を満たしません「基礎栄養学」の「講義又は演習」は２単位以上、「実験又は実習」は１単位以上となるようにしてください</t>
    <phoneticPr fontId="1"/>
  </si>
  <si>
    <t>「基礎栄養学」の「講義又は演習」は２単位以上となるようにしてください</t>
    <rPh sb="1" eb="3">
      <t>キソ</t>
    </rPh>
    <rPh sb="3" eb="5">
      <t>エイヨウ</t>
    </rPh>
    <rPh sb="5" eb="6">
      <t>ガク</t>
    </rPh>
    <phoneticPr fontId="1"/>
  </si>
  <si>
    <t>！基準を満たしません「基礎栄養学」の「講義又は演習」は２単位以上となるようにしてください</t>
  </si>
  <si>
    <t>「基礎栄養学」の「実験又は実習」は１単位以上となるようにしてください</t>
    <rPh sb="1" eb="3">
      <t>キソ</t>
    </rPh>
    <rPh sb="3" eb="5">
      <t>エイヨウ</t>
    </rPh>
    <rPh sb="5" eb="6">
      <t>ガク</t>
    </rPh>
    <phoneticPr fontId="1"/>
  </si>
  <si>
    <t>！基準を満たしません「基礎栄養学」の「実験又は実習」は１単位以上となるようにしてください</t>
  </si>
  <si>
    <t>「応用栄養学」のエラー</t>
    <rPh sb="1" eb="3">
      <t>オウヨウ</t>
    </rPh>
    <rPh sb="3" eb="5">
      <t>エイヨウ</t>
    </rPh>
    <rPh sb="5" eb="6">
      <t>ガク</t>
    </rPh>
    <phoneticPr fontId="1"/>
  </si>
  <si>
    <t>「応用栄養学」の「講義又は演習」は６単位以上、「実験又は実習」は１単位以上となるようにしてください</t>
    <phoneticPr fontId="1"/>
  </si>
  <si>
    <t>！基準を満たしません「応用栄養学」の「講義又は演習」は６単位以上、「実験又は実習」は１単位以上となるようにしてください</t>
  </si>
  <si>
    <t>「応用栄養学」の「講義又は演習」は６単位以上となるようにしてください</t>
    <phoneticPr fontId="1"/>
  </si>
  <si>
    <t>！基準を満たしません「応用栄養学」の「講義又は演習」は６単位以上となるようにしてください</t>
  </si>
  <si>
    <t>「応用栄養学」の「実験又は実習」は１単位以上となるようにしてください</t>
    <phoneticPr fontId="1"/>
  </si>
  <si>
    <t>！基準を満たしません「応用栄養学」の「実験又は実習」は１単位以上となるようにしてください</t>
  </si>
  <si>
    <t>「栄養教育論」のエラー</t>
    <rPh sb="1" eb="3">
      <t>エイヨウ</t>
    </rPh>
    <rPh sb="3" eb="6">
      <t>キョウイクロン</t>
    </rPh>
    <phoneticPr fontId="1"/>
  </si>
  <si>
    <t>「栄養教育論」の「講義又は演習」は６単位以上、「実験又は実習」は１単位以上となるようにしてください</t>
    <rPh sb="1" eb="3">
      <t>エイヨウ</t>
    </rPh>
    <rPh sb="3" eb="6">
      <t>キョウイクロン</t>
    </rPh>
    <phoneticPr fontId="1"/>
  </si>
  <si>
    <t>！基準を満たしません「栄養教育論」の「講義又は演習」は６単位以上、「実験又は実習」は１単位以上となるようにしてください</t>
  </si>
  <si>
    <t>「栄養教育論」の「講義又は演習」は６単位以上となるようにしてください</t>
    <rPh sb="1" eb="3">
      <t>エイヨウ</t>
    </rPh>
    <rPh sb="3" eb="6">
      <t>キョウイクロン</t>
    </rPh>
    <phoneticPr fontId="1"/>
  </si>
  <si>
    <t>！基準を満たしません「栄養教育論」の「講義又は演習」は６単位以上となるようにしてください</t>
  </si>
  <si>
    <t>「栄養教育論」の「実験又は実習」は１単位以上となるようにしてください</t>
    <phoneticPr fontId="1"/>
  </si>
  <si>
    <t>！基準を満たしません「栄養教育論」の「実験又は実習」は１単位以上となるようにしてください</t>
  </si>
  <si>
    <t>「臨床栄養学」のエラー</t>
    <rPh sb="1" eb="3">
      <t>リンショウ</t>
    </rPh>
    <rPh sb="3" eb="5">
      <t>エイヨウ</t>
    </rPh>
    <rPh sb="5" eb="6">
      <t>ガク</t>
    </rPh>
    <phoneticPr fontId="1"/>
  </si>
  <si>
    <t>「臨床栄養学」の「講義又は演習」は８単位以上、「実験又は実習」は１単位以上となるようにしてください</t>
    <rPh sb="1" eb="3">
      <t>リンショウ</t>
    </rPh>
    <rPh sb="3" eb="5">
      <t>エイヨウ</t>
    </rPh>
    <rPh sb="5" eb="6">
      <t>ガク</t>
    </rPh>
    <phoneticPr fontId="1"/>
  </si>
  <si>
    <t>！基準を満たしません「臨床栄養学」の「講義又は演習」は８単位以上、「実験又は実習」は１単位以上となるようにしてください</t>
  </si>
  <si>
    <t>「臨床栄養学」の「講義又は演習」は８単位以上となるようにしてください</t>
    <rPh sb="1" eb="3">
      <t>リンショウ</t>
    </rPh>
    <rPh sb="3" eb="5">
      <t>エイヨウ</t>
    </rPh>
    <rPh sb="5" eb="6">
      <t>ガク</t>
    </rPh>
    <phoneticPr fontId="1"/>
  </si>
  <si>
    <t>！基準を満たしません「臨床栄養学」の「講義又は演習」は８単位以上となるようにしてください</t>
  </si>
  <si>
    <t>「臨床栄養学」の「実験又は実習」は１単位以上となるようにしてください</t>
    <rPh sb="1" eb="3">
      <t>リンショウ</t>
    </rPh>
    <rPh sb="3" eb="5">
      <t>エイヨウ</t>
    </rPh>
    <rPh sb="5" eb="6">
      <t>ガク</t>
    </rPh>
    <phoneticPr fontId="1"/>
  </si>
  <si>
    <t>！基準を満たしません「臨床栄養学」の「実験又は実習」は１単位以上となるようにしてください</t>
  </si>
  <si>
    <t>「公衆栄養学」のエラー</t>
    <rPh sb="1" eb="3">
      <t>コウシュウ</t>
    </rPh>
    <rPh sb="3" eb="5">
      <t>エイヨウ</t>
    </rPh>
    <rPh sb="5" eb="6">
      <t>ガク</t>
    </rPh>
    <phoneticPr fontId="1"/>
  </si>
  <si>
    <t>「公衆栄養学」の「講義又は演習」は４単位以上、「実験又は実習」は１単位以上となるようにしてください</t>
    <rPh sb="1" eb="6">
      <t>コウシュウエイヨウガク</t>
    </rPh>
    <phoneticPr fontId="1"/>
  </si>
  <si>
    <t>！基準を満たしません「公衆栄養学」の「講義又は演習」は４単位以上、「実験又は実習」は１単位以上となるようにしてください</t>
  </si>
  <si>
    <t>「公衆栄養学」の「講義又は演習」は４単位以上となるようにしてください</t>
    <rPh sb="1" eb="6">
      <t>コウシュウエイヨウガク</t>
    </rPh>
    <phoneticPr fontId="1"/>
  </si>
  <si>
    <t>！基準を満たしません「公衆栄養学」の「講義又は演習」は４単位以上となるようにしてください</t>
  </si>
  <si>
    <t>「公衆栄養学」の「実験又は実習」は１単位以上となるようにしてください</t>
    <rPh sb="1" eb="6">
      <t>コウシュウエイヨウガク</t>
    </rPh>
    <phoneticPr fontId="1"/>
  </si>
  <si>
    <t>！基準を満たしません「公衆栄養学」の「実験又は実習」は１単位以上となるようにしてください</t>
  </si>
  <si>
    <t>「給食経営管理論」のエラー</t>
    <rPh sb="1" eb="3">
      <t>キュウショク</t>
    </rPh>
    <rPh sb="3" eb="5">
      <t>ケイエイ</t>
    </rPh>
    <rPh sb="5" eb="7">
      <t>カンリ</t>
    </rPh>
    <rPh sb="7" eb="8">
      <t>ロン</t>
    </rPh>
    <phoneticPr fontId="1"/>
  </si>
  <si>
    <t>「給食経営管理論」の「講義又は演習」は４単位以上、「実験又は実習」は１単位以上となるようにしてください</t>
    <rPh sb="1" eb="8">
      <t>キュウショクケイエイカンリロン</t>
    </rPh>
    <phoneticPr fontId="1"/>
  </si>
  <si>
    <t>！基準を満たしません「給食経営管理論」の「講義又は演習」は４単位以上、「実験又は実習」は１単位以上となるようにしてください</t>
  </si>
  <si>
    <t>「給食経営管理論」の「講義又は演習」は４単位以上となるようにしてください</t>
    <phoneticPr fontId="1"/>
  </si>
  <si>
    <t>！基準を満たしません「給食経営管理論」の「講義又は演習」は４単位以上となるようにしてください</t>
  </si>
  <si>
    <t>「給食経営管理論」の「実験又は実習」は１単位以上となるようにしてください</t>
    <phoneticPr fontId="1"/>
  </si>
  <si>
    <t>！基準を満たしません「給食経営管理論」の「実験又は実習」は１単位以上となるようにしてください</t>
  </si>
  <si>
    <t>「総合演習」のエラー</t>
    <rPh sb="1" eb="3">
      <t>ソウゴウ</t>
    </rPh>
    <rPh sb="3" eb="5">
      <t>エンシュウ</t>
    </rPh>
    <phoneticPr fontId="1"/>
  </si>
  <si>
    <t>「総合演習」の「講義又は演習」は４単位以上となるようにしてください</t>
    <rPh sb="1" eb="3">
      <t>ソウゴウ</t>
    </rPh>
    <rPh sb="3" eb="5">
      <t>エンシュウ</t>
    </rPh>
    <phoneticPr fontId="1"/>
  </si>
  <si>
    <t>！基準を満たしません「総合演習」の「講義又は演習」は４単位以上となるようにしてください</t>
  </si>
  <si>
    <t>「臨地実習」のエラー</t>
    <rPh sb="1" eb="3">
      <t>リンチ</t>
    </rPh>
    <rPh sb="3" eb="5">
      <t>ジッシュウ</t>
    </rPh>
    <phoneticPr fontId="1"/>
  </si>
  <si>
    <t>「臨地実習」の「実験又は実習」は４単位以上となるようにしてください</t>
    <rPh sb="1" eb="3">
      <t>リンチ</t>
    </rPh>
    <rPh sb="3" eb="5">
      <t>ジッシュウ</t>
    </rPh>
    <phoneticPr fontId="1"/>
  </si>
  <si>
    <t>！基準を満たしません「臨地実習」の「実験又は実習」は４単位以上となるようにしてください</t>
  </si>
  <si>
    <t>「専門分野」のエラー</t>
    <phoneticPr fontId="1"/>
  </si>
  <si>
    <t>「専門分野」の合計を「講義又は演習」は32単位以上、「実験又は実習」は12単位以上となるようにしてください</t>
    <phoneticPr fontId="1"/>
  </si>
  <si>
    <t>！基準を満たしません「専門分野」の合計を「講義又は演習」は32単位以上、「実験又は実習」は12単位以上となるようにしてください</t>
  </si>
  <si>
    <t>「専門分野」の合計を「講義又は演習」は32単位以上となるようにしてください</t>
    <phoneticPr fontId="1"/>
  </si>
  <si>
    <t>！基準を満たしません「専門分野」の合計を「講義又は演習」は32単位以上となるようにしてください</t>
  </si>
  <si>
    <t>「専門基礎分野」の合計を「実験又は実習」は12単位以上となるようにしてください</t>
    <phoneticPr fontId="1"/>
  </si>
  <si>
    <t>！基準を満たしません「専門基礎分野」の合計を「実験又は実習」は12単位以上となるようにしてください</t>
  </si>
  <si>
    <t>「合計」（学校）のエラー</t>
    <rPh sb="1" eb="3">
      <t>ゴウケイ</t>
    </rPh>
    <rPh sb="5" eb="7">
      <t>ガッコウ</t>
    </rPh>
    <phoneticPr fontId="1"/>
  </si>
  <si>
    <t>「合計」が「講義又は演習」は60単位以上、「実験又は実習」は22単位以上となるようにしてください</t>
    <rPh sb="1" eb="3">
      <t>ゴウケイ</t>
    </rPh>
    <phoneticPr fontId="1"/>
  </si>
  <si>
    <t>！基準を満たしません「合計」が「講義又は演習」は60単位以上、「実験又は実習」は22単位以上となるようにしてください</t>
  </si>
  <si>
    <t>「合計」が「講義又は演習」は60単位以上となるようにしてください</t>
    <rPh sb="1" eb="3">
      <t>ゴウケイ</t>
    </rPh>
    <phoneticPr fontId="1"/>
  </si>
  <si>
    <t>！基準を満たしません「合計」が「講義又は演習」は60単位以上となるようにしてください</t>
  </si>
  <si>
    <t>「合計」が「実験又は実習」は22単位以上となるようにしてください</t>
    <rPh sb="1" eb="3">
      <t>ゴウケイ</t>
    </rPh>
    <phoneticPr fontId="1"/>
  </si>
  <si>
    <t>！基準を満たしません「合計」が「実験又は実習」は22単位以上となるようにしてください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</si>
  <si>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</si>
  <si>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</si>
  <si>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</si>
  <si>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</si>
  <si>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</si>
  <si>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</si>
  <si>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</si>
  <si>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</si>
  <si>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</si>
  <si>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（様式例２－１：教育内容（学校））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</si>
</sst>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b/>
      <sz val="11"/>
      <color theme="4"/>
      <name val="ＭＳ 明朝"/>
      <family val="1"/>
      <charset val="128"/>
    </font>
    <font>
      <sz val="9"/>
      <name val="Meiryo UI"/>
      <family val="3"/>
      <charset val="128"/>
    </font>
    <font>
      <sz val="9"/>
      <color indexed="81"/>
      <name val="MS P ゴシック"/>
      <family val="3"/>
      <charset val="128"/>
    </font>
    <font>
      <sz val="8"/>
      <color indexed="81"/>
      <name val="MS P ゴシック"/>
      <family val="3"/>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0.5"/>
      <name val="ＭＳ 明朝"/>
      <family val="1"/>
      <charset val="128"/>
    </font>
    <font>
      <b/>
      <sz val="11"/>
      <color rgb="FFFF0000"/>
      <name val="Meiryo UI"/>
      <family val="3"/>
      <charset val="128"/>
    </font>
    <font>
      <b/>
      <sz val="11"/>
      <name val="Meiryo UI"/>
      <family val="3"/>
      <charset val="128"/>
    </font>
    <font>
      <sz val="11"/>
      <name val="Meiryo UI"/>
      <family val="3"/>
      <charset val="128"/>
    </font>
    <font>
      <sz val="10.5"/>
      <name val="Meiryo UI"/>
      <family val="3"/>
      <charset val="128"/>
    </font>
    <font>
      <sz val="9"/>
      <color theme="1"/>
      <name val="Meiryo UI"/>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xf>
    <xf numFmtId="0" fontId="6" fillId="0" borderId="10" xfId="0" applyFont="1" applyBorder="1">
      <alignment vertical="center"/>
    </xf>
    <xf numFmtId="0" fontId="7" fillId="0" borderId="0" xfId="0" applyFont="1" applyAlignment="1">
      <alignment horizontal="center" vertical="center" wrapText="1"/>
    </xf>
    <xf numFmtId="0" fontId="7" fillId="0" borderId="0" xfId="0" applyFont="1" applyAlignment="1">
      <alignment horizontal="left" vertical="center" indent="2"/>
    </xf>
    <xf numFmtId="0" fontId="7" fillId="0" borderId="7" xfId="0" applyFont="1" applyBorder="1" applyAlignment="1">
      <alignment horizontal="left" vertical="center" shrinkToFit="1"/>
    </xf>
    <xf numFmtId="0" fontId="9"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shrinkToFit="1"/>
    </xf>
    <xf numFmtId="0" fontId="9"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9" xfId="0" applyFont="1" applyBorder="1" applyAlignment="1">
      <alignment horizontal="right" vertical="center" shrinkToFit="1"/>
    </xf>
    <xf numFmtId="0" fontId="7" fillId="0" borderId="9" xfId="0" applyFont="1" applyBorder="1" applyAlignment="1">
      <alignment horizontal="left" vertical="center" wrapText="1"/>
    </xf>
    <xf numFmtId="0" fontId="7" fillId="0" borderId="22" xfId="0" applyFont="1" applyBorder="1" applyAlignment="1">
      <alignment horizontal="left" vertical="center" wrapText="1"/>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indent="1"/>
    </xf>
    <xf numFmtId="0" fontId="9" fillId="0" borderId="11" xfId="0" applyFont="1" applyBorder="1" applyAlignment="1">
      <alignment horizontal="center" vertical="center"/>
    </xf>
    <xf numFmtId="0" fontId="10" fillId="0" borderId="0" xfId="0" applyFo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12" fillId="0" borderId="0" xfId="0" applyFont="1">
      <alignment vertical="center"/>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15" fillId="0" borderId="0" xfId="0" applyFont="1">
      <alignment vertical="center"/>
    </xf>
    <xf numFmtId="0" fontId="15" fillId="0" borderId="0" xfId="0" applyFont="1" applyAlignment="1">
      <alignment vertical="center" shrinkToFit="1"/>
    </xf>
    <xf numFmtId="0" fontId="15" fillId="0" borderId="0" xfId="0" applyFont="1" applyAlignment="1">
      <alignment horizontal="left" vertical="center" shrinkToFit="1"/>
    </xf>
    <xf numFmtId="0" fontId="15" fillId="0" borderId="0" xfId="0" applyFont="1" applyAlignment="1">
      <alignment horizontal="center" vertical="center"/>
    </xf>
    <xf numFmtId="0" fontId="3" fillId="0" borderId="0" xfId="0" applyFont="1" applyAlignment="1">
      <alignment horizontal="left" vertical="top"/>
    </xf>
    <xf numFmtId="0" fontId="3" fillId="0" borderId="37" xfId="0" applyFont="1" applyBorder="1">
      <alignment vertical="center"/>
    </xf>
    <xf numFmtId="0" fontId="3" fillId="0" borderId="23" xfId="0" applyFont="1" applyBorder="1">
      <alignment vertical="center"/>
    </xf>
    <xf numFmtId="0" fontId="15" fillId="0" borderId="23" xfId="0" applyFont="1" applyBorder="1" applyAlignment="1">
      <alignment horizontal="left" vertical="center"/>
    </xf>
    <xf numFmtId="0" fontId="3" fillId="0" borderId="25" xfId="0" applyFont="1" applyBorder="1">
      <alignment vertical="center"/>
    </xf>
    <xf numFmtId="0" fontId="9" fillId="0" borderId="9" xfId="0" applyFont="1" applyFill="1" applyBorder="1" applyAlignment="1">
      <alignment horizontal="center" vertical="center"/>
    </xf>
    <xf numFmtId="0" fontId="7" fillId="0" borderId="9" xfId="0" applyFont="1" applyFill="1" applyBorder="1" applyAlignment="1">
      <alignment horizontal="left" vertical="center" shrinkToFit="1"/>
    </xf>
    <xf numFmtId="0" fontId="7" fillId="0" borderId="9" xfId="0" applyFont="1" applyFill="1" applyBorder="1" applyAlignment="1">
      <alignment horizontal="right" vertical="center" shrinkToFit="1"/>
    </xf>
    <xf numFmtId="0" fontId="9" fillId="0" borderId="7" xfId="0" applyFont="1" applyFill="1" applyBorder="1" applyAlignment="1">
      <alignment horizontal="center" vertical="center"/>
    </xf>
    <xf numFmtId="0" fontId="7" fillId="0" borderId="7" xfId="0" applyFont="1" applyFill="1" applyBorder="1" applyAlignment="1">
      <alignment horizontal="left" vertical="center" shrinkToFit="1"/>
    </xf>
    <xf numFmtId="0" fontId="7" fillId="0" borderId="9" xfId="0" applyFont="1" applyFill="1" applyBorder="1" applyAlignment="1">
      <alignment horizontal="left" vertical="center" indent="1"/>
    </xf>
    <xf numFmtId="0" fontId="8" fillId="0" borderId="0" xfId="0" applyFont="1" applyFill="1">
      <alignment vertical="center"/>
    </xf>
    <xf numFmtId="0" fontId="8" fillId="0" borderId="0" xfId="0" applyFont="1" applyFill="1" applyAlignment="1">
      <alignment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5" xfId="0" applyFont="1" applyBorder="1" applyAlignment="1">
      <alignment horizontal="center" vertical="center" textRotation="255"/>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5" xfId="0" applyFont="1" applyBorder="1" applyAlignment="1">
      <alignment vertical="center" wrapText="1"/>
    </xf>
    <xf numFmtId="0" fontId="7" fillId="0" borderId="21"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codeName="Sheet1">
    <pageSetUpPr fitToPage="1"/>
  </sheetPr>
  <dimension ref="B1:X78"/>
  <sheetViews>
    <sheetView tabSelected="1" view="pageBreakPreview" zoomScaleNormal="100" zoomScaleSheetLayoutView="100" workbookViewId="0">
      <pane ySplit="8" topLeftCell="A9" activePane="bottomLeft" state="frozen"/>
      <selection pane="bottomLeft" activeCell="B1" sqref="B1"/>
    </sheetView>
  </sheetViews>
  <sheetFormatPr defaultColWidth="8.75" defaultRowHeight="13.5"/>
  <cols>
    <col min="1" max="1" width="0.875" style="6" customWidth="1"/>
    <col min="2" max="2" width="6.25" style="6" customWidth="1"/>
    <col min="3" max="3" width="6.5" style="6" customWidth="1"/>
    <col min="4" max="4" width="5.75" style="6" customWidth="1"/>
    <col min="5" max="5" width="5.75" style="7" customWidth="1"/>
    <col min="6" max="6" width="12.5" style="6" customWidth="1"/>
    <col min="7" max="8" width="5.75" style="6" customWidth="1"/>
    <col min="9" max="9" width="12.5" style="6" customWidth="1"/>
    <col min="10" max="11" width="5.75" style="6" customWidth="1"/>
    <col min="12" max="12" width="11" style="8" customWidth="1"/>
    <col min="13" max="13" width="1.5" style="8" customWidth="1"/>
    <col min="14" max="14" width="19.125" style="9" customWidth="1"/>
    <col min="15" max="15" width="17.5" style="9" customWidth="1"/>
    <col min="16" max="17" width="5.75" style="9" customWidth="1"/>
    <col min="18" max="18" width="15.875" style="6" customWidth="1"/>
    <col min="19" max="19" width="5.75" style="10" customWidth="1"/>
    <col min="20" max="16384" width="8.75" style="6"/>
  </cols>
  <sheetData>
    <row r="1" spans="2:24">
      <c r="B1" s="1" t="s">
        <v>137</v>
      </c>
      <c r="N1" s="2" t="s">
        <v>0</v>
      </c>
      <c r="O1" s="3"/>
    </row>
    <row r="2" spans="2:24" ht="14.25">
      <c r="B2" s="11" t="s">
        <v>1</v>
      </c>
      <c r="N2" s="48" t="s">
        <v>2</v>
      </c>
      <c r="O2" s="4">
        <f>COUNTIF($L$9:$L$74,N2)</f>
        <v>0</v>
      </c>
      <c r="R2" s="12"/>
    </row>
    <row r="3" spans="2:24" ht="13.5" customHeight="1">
      <c r="B3" s="11"/>
      <c r="N3" s="49" t="s">
        <v>3</v>
      </c>
      <c r="O3" s="4">
        <f>COUNTIF($L$9:$L$74,N3)</f>
        <v>0</v>
      </c>
      <c r="R3" s="12"/>
    </row>
    <row r="4" spans="2:24" ht="14.25" thickBot="1">
      <c r="B4" s="13" t="s">
        <v>4</v>
      </c>
      <c r="C4" s="13"/>
      <c r="D4" s="13"/>
      <c r="E4" s="13"/>
      <c r="F4" s="13"/>
      <c r="G4" s="13"/>
      <c r="H4" s="13"/>
      <c r="I4" s="13"/>
      <c r="J4" s="13"/>
      <c r="K4" s="13"/>
      <c r="L4" s="13"/>
      <c r="M4" s="10"/>
      <c r="N4" s="49" t="s">
        <v>5</v>
      </c>
      <c r="O4" s="4">
        <f t="shared" ref="O4:O7" si="0">COUNTIF($L$9:$L$74,N4)</f>
        <v>0</v>
      </c>
      <c r="R4" s="12"/>
    </row>
    <row r="5" spans="2:24" ht="14.25" thickBot="1">
      <c r="B5" s="71" t="s">
        <v>6</v>
      </c>
      <c r="C5" s="72"/>
      <c r="D5" s="72"/>
      <c r="E5" s="73"/>
      <c r="F5" s="74" t="s">
        <v>7</v>
      </c>
      <c r="G5" s="72"/>
      <c r="H5" s="75"/>
      <c r="I5" s="71" t="s">
        <v>8</v>
      </c>
      <c r="J5" s="72"/>
      <c r="K5" s="72"/>
      <c r="L5" s="68" t="s">
        <v>9</v>
      </c>
      <c r="M5" s="14"/>
      <c r="N5" s="49" t="s">
        <v>10</v>
      </c>
      <c r="O5" s="4">
        <f t="shared" si="0"/>
        <v>0</v>
      </c>
      <c r="R5" s="15"/>
    </row>
    <row r="6" spans="2:24" ht="14.25" thickBot="1">
      <c r="B6" s="76" t="s">
        <v>11</v>
      </c>
      <c r="C6" s="77"/>
      <c r="D6" s="71" t="s">
        <v>12</v>
      </c>
      <c r="E6" s="73"/>
      <c r="F6" s="77" t="s">
        <v>13</v>
      </c>
      <c r="G6" s="71" t="s">
        <v>14</v>
      </c>
      <c r="H6" s="72"/>
      <c r="I6" s="82" t="s">
        <v>15</v>
      </c>
      <c r="J6" s="71" t="s">
        <v>14</v>
      </c>
      <c r="K6" s="72"/>
      <c r="L6" s="69"/>
      <c r="M6" s="14"/>
      <c r="N6" s="49" t="s">
        <v>16</v>
      </c>
      <c r="O6" s="4">
        <f t="shared" si="0"/>
        <v>0</v>
      </c>
      <c r="R6" s="15"/>
    </row>
    <row r="7" spans="2:24" ht="21.6" customHeight="1">
      <c r="B7" s="78"/>
      <c r="C7" s="79"/>
      <c r="D7" s="68" t="s">
        <v>17</v>
      </c>
      <c r="E7" s="85" t="s">
        <v>18</v>
      </c>
      <c r="F7" s="79"/>
      <c r="G7" s="68" t="s">
        <v>17</v>
      </c>
      <c r="H7" s="87" t="s">
        <v>18</v>
      </c>
      <c r="I7" s="83"/>
      <c r="J7" s="68" t="s">
        <v>17</v>
      </c>
      <c r="K7" s="87" t="s">
        <v>18</v>
      </c>
      <c r="L7" s="69"/>
      <c r="M7" s="14"/>
      <c r="N7" s="50" t="s">
        <v>19</v>
      </c>
      <c r="O7" s="4">
        <f t="shared" si="0"/>
        <v>0</v>
      </c>
      <c r="R7" s="15"/>
    </row>
    <row r="8" spans="2:24" ht="14.25" thickBot="1">
      <c r="B8" s="80"/>
      <c r="C8" s="81"/>
      <c r="D8" s="70"/>
      <c r="E8" s="86"/>
      <c r="F8" s="81"/>
      <c r="G8" s="70"/>
      <c r="H8" s="88"/>
      <c r="I8" s="84"/>
      <c r="J8" s="70"/>
      <c r="K8" s="88"/>
      <c r="L8" s="70"/>
      <c r="M8" s="14"/>
      <c r="N8" s="51" t="s">
        <v>20</v>
      </c>
      <c r="O8" s="5">
        <f t="shared" ref="O8" si="1">COUNTIF($L$9:$L$74,N8)</f>
        <v>0</v>
      </c>
      <c r="R8" s="15"/>
    </row>
    <row r="9" spans="2:24" ht="15" customHeight="1">
      <c r="B9" s="89" t="s">
        <v>21</v>
      </c>
      <c r="C9" s="68" t="s">
        <v>22</v>
      </c>
      <c r="D9" s="92">
        <v>6</v>
      </c>
      <c r="E9" s="95">
        <v>10</v>
      </c>
      <c r="F9" s="16"/>
      <c r="G9" s="17"/>
      <c r="H9" s="17"/>
      <c r="I9" s="16"/>
      <c r="J9" s="17"/>
      <c r="K9" s="17"/>
      <c r="L9" s="18"/>
      <c r="M9" s="19"/>
      <c r="N9" s="12"/>
      <c r="O9" s="6"/>
      <c r="P9" s="6"/>
      <c r="Q9" s="7"/>
      <c r="R9" s="12"/>
      <c r="S9" s="6"/>
      <c r="X9" s="8"/>
    </row>
    <row r="10" spans="2:24" ht="15" customHeight="1">
      <c r="B10" s="90"/>
      <c r="C10" s="69"/>
      <c r="D10" s="93"/>
      <c r="E10" s="96"/>
      <c r="F10" s="16"/>
      <c r="G10" s="17"/>
      <c r="H10" s="17"/>
      <c r="I10" s="16"/>
      <c r="J10" s="17"/>
      <c r="K10" s="17"/>
      <c r="L10" s="18"/>
      <c r="M10" s="19"/>
      <c r="N10" s="12"/>
      <c r="O10" s="6"/>
      <c r="P10" s="6"/>
      <c r="Q10" s="7"/>
      <c r="R10" s="12"/>
      <c r="S10" s="6"/>
      <c r="X10" s="8"/>
    </row>
    <row r="11" spans="2:24" ht="15" customHeight="1">
      <c r="B11" s="90"/>
      <c r="C11" s="69"/>
      <c r="D11" s="93"/>
      <c r="E11" s="96"/>
      <c r="F11" s="16"/>
      <c r="G11" s="17"/>
      <c r="H11" s="17"/>
      <c r="I11" s="16"/>
      <c r="J11" s="17"/>
      <c r="K11" s="17"/>
      <c r="L11" s="18"/>
      <c r="M11" s="19"/>
      <c r="N11" s="15"/>
      <c r="O11" s="6"/>
      <c r="P11" s="6"/>
      <c r="Q11" s="7"/>
      <c r="S11" s="6"/>
      <c r="X11" s="8"/>
    </row>
    <row r="12" spans="2:24" ht="15" customHeight="1">
      <c r="B12" s="90"/>
      <c r="C12" s="69"/>
      <c r="D12" s="93"/>
      <c r="E12" s="96"/>
      <c r="F12" s="16"/>
      <c r="G12" s="17"/>
      <c r="H12" s="17"/>
      <c r="I12" s="16"/>
      <c r="J12" s="17"/>
      <c r="K12" s="17"/>
      <c r="L12" s="18"/>
      <c r="M12" s="19"/>
      <c r="N12" s="15"/>
      <c r="O12" s="6"/>
      <c r="P12" s="6"/>
      <c r="Q12" s="7"/>
      <c r="S12" s="6"/>
      <c r="X12" s="8"/>
    </row>
    <row r="13" spans="2:24" ht="15" customHeight="1">
      <c r="B13" s="90"/>
      <c r="C13" s="69"/>
      <c r="D13" s="93"/>
      <c r="E13" s="96"/>
      <c r="F13" s="16"/>
      <c r="G13" s="17"/>
      <c r="H13" s="17"/>
      <c r="I13" s="16"/>
      <c r="J13" s="17"/>
      <c r="K13" s="17"/>
      <c r="L13" s="18"/>
      <c r="M13" s="19"/>
      <c r="N13" s="15"/>
      <c r="O13" s="6"/>
      <c r="P13" s="6"/>
      <c r="Q13" s="7"/>
      <c r="S13" s="6"/>
      <c r="X13" s="8"/>
    </row>
    <row r="14" spans="2:24" ht="15" customHeight="1" thickBot="1">
      <c r="B14" s="90"/>
      <c r="C14" s="69"/>
      <c r="D14" s="93"/>
      <c r="E14" s="96"/>
      <c r="F14" s="20"/>
      <c r="G14" s="21"/>
      <c r="H14" s="21"/>
      <c r="I14" s="20"/>
      <c r="J14" s="21"/>
      <c r="K14" s="21"/>
      <c r="L14" s="22"/>
      <c r="M14" s="19"/>
      <c r="N14" s="47" t="s">
        <v>23</v>
      </c>
      <c r="O14" s="6"/>
      <c r="P14" s="6"/>
      <c r="Q14" s="7"/>
      <c r="S14" s="6"/>
      <c r="X14" s="8"/>
    </row>
    <row r="15" spans="2:24" ht="15" customHeight="1" thickBot="1">
      <c r="B15" s="90"/>
      <c r="C15" s="70"/>
      <c r="D15" s="94"/>
      <c r="E15" s="96"/>
      <c r="F15" s="23" t="s">
        <v>24</v>
      </c>
      <c r="G15" s="21">
        <f>SUM(G9:G14)</f>
        <v>0</v>
      </c>
      <c r="H15" s="21">
        <f>SUM(H9:H14)</f>
        <v>0</v>
      </c>
      <c r="I15" s="23" t="s">
        <v>24</v>
      </c>
      <c r="J15" s="21">
        <f>SUM(J9:J14)</f>
        <v>0</v>
      </c>
      <c r="K15" s="21">
        <f>SUM(K9:K14)</f>
        <v>0</v>
      </c>
      <c r="L15" s="24"/>
      <c r="M15" s="19"/>
      <c r="N15" s="34" t="str">
        <f>IF($J15&gt;=$D9,"〇",'error word'!$F$5)</f>
        <v>！基準を満たしません「社会・環境と健康」の「講義又は演習」は、６単位以上となるようにしてください</v>
      </c>
      <c r="O15" s="6"/>
      <c r="P15" s="6"/>
      <c r="Q15" s="7"/>
      <c r="S15" s="6"/>
      <c r="X15" s="8"/>
    </row>
    <row r="16" spans="2:24" ht="15" customHeight="1">
      <c r="B16" s="90"/>
      <c r="C16" s="69" t="s">
        <v>25</v>
      </c>
      <c r="D16" s="93">
        <v>14</v>
      </c>
      <c r="E16" s="96"/>
      <c r="F16" s="16"/>
      <c r="G16" s="17"/>
      <c r="H16" s="17"/>
      <c r="I16" s="16"/>
      <c r="J16" s="17"/>
      <c r="K16" s="17"/>
      <c r="L16" s="18"/>
      <c r="M16" s="19"/>
      <c r="N16" s="34"/>
      <c r="O16" s="6"/>
      <c r="P16" s="6"/>
      <c r="Q16" s="7"/>
      <c r="S16" s="6"/>
      <c r="X16" s="8"/>
    </row>
    <row r="17" spans="2:14" ht="15" customHeight="1">
      <c r="B17" s="90"/>
      <c r="C17" s="69"/>
      <c r="D17" s="93"/>
      <c r="E17" s="96"/>
      <c r="F17" s="16"/>
      <c r="G17" s="17"/>
      <c r="H17" s="17"/>
      <c r="I17" s="16"/>
      <c r="J17" s="17"/>
      <c r="K17" s="17"/>
      <c r="L17" s="18"/>
      <c r="M17" s="19"/>
    </row>
    <row r="18" spans="2:14" ht="15" customHeight="1">
      <c r="B18" s="90"/>
      <c r="C18" s="69"/>
      <c r="D18" s="93"/>
      <c r="E18" s="96"/>
      <c r="F18" s="16"/>
      <c r="G18" s="17"/>
      <c r="H18" s="17"/>
      <c r="I18" s="16"/>
      <c r="J18" s="17"/>
      <c r="K18" s="17"/>
      <c r="L18" s="18"/>
      <c r="M18" s="19"/>
    </row>
    <row r="19" spans="2:14" ht="15" customHeight="1">
      <c r="B19" s="90"/>
      <c r="C19" s="69"/>
      <c r="D19" s="93"/>
      <c r="E19" s="96"/>
      <c r="F19" s="16"/>
      <c r="G19" s="17"/>
      <c r="H19" s="17"/>
      <c r="I19" s="16"/>
      <c r="J19" s="17"/>
      <c r="K19" s="17"/>
      <c r="L19" s="18"/>
      <c r="M19" s="19"/>
    </row>
    <row r="20" spans="2:14" ht="15" customHeight="1">
      <c r="B20" s="90"/>
      <c r="C20" s="69"/>
      <c r="D20" s="93"/>
      <c r="E20" s="96"/>
      <c r="F20" s="16"/>
      <c r="G20" s="17"/>
      <c r="H20" s="17"/>
      <c r="I20" s="16"/>
      <c r="J20" s="17"/>
      <c r="K20" s="17"/>
      <c r="L20" s="18"/>
      <c r="M20" s="19"/>
    </row>
    <row r="21" spans="2:14" ht="15" customHeight="1">
      <c r="B21" s="90"/>
      <c r="C21" s="69"/>
      <c r="D21" s="93"/>
      <c r="E21" s="96"/>
      <c r="F21" s="16"/>
      <c r="G21" s="17"/>
      <c r="H21" s="17"/>
      <c r="I21" s="16"/>
      <c r="J21" s="17"/>
      <c r="K21" s="17"/>
      <c r="L21" s="18"/>
      <c r="M21" s="19"/>
    </row>
    <row r="22" spans="2:14" ht="15" customHeight="1">
      <c r="B22" s="90"/>
      <c r="C22" s="69"/>
      <c r="D22" s="93"/>
      <c r="E22" s="96"/>
      <c r="F22" s="16"/>
      <c r="G22" s="17"/>
      <c r="H22" s="17"/>
      <c r="I22" s="16"/>
      <c r="J22" s="17"/>
      <c r="K22" s="17"/>
      <c r="L22" s="18"/>
      <c r="M22" s="19"/>
    </row>
    <row r="23" spans="2:14" ht="15" customHeight="1">
      <c r="B23" s="90"/>
      <c r="C23" s="69"/>
      <c r="D23" s="93"/>
      <c r="E23" s="96"/>
      <c r="F23" s="16"/>
      <c r="G23" s="17"/>
      <c r="H23" s="17"/>
      <c r="I23" s="16"/>
      <c r="J23" s="17"/>
      <c r="K23" s="17"/>
      <c r="L23" s="18"/>
      <c r="M23" s="19"/>
    </row>
    <row r="24" spans="2:14" ht="15" customHeight="1">
      <c r="B24" s="90"/>
      <c r="C24" s="69"/>
      <c r="D24" s="93"/>
      <c r="E24" s="96"/>
      <c r="F24" s="16"/>
      <c r="G24" s="17"/>
      <c r="H24" s="17"/>
      <c r="I24" s="16"/>
      <c r="J24" s="17"/>
      <c r="K24" s="17"/>
      <c r="L24" s="18"/>
      <c r="M24" s="19"/>
    </row>
    <row r="25" spans="2:14" ht="15" customHeight="1">
      <c r="B25" s="90"/>
      <c r="C25" s="69"/>
      <c r="D25" s="93"/>
      <c r="E25" s="96"/>
      <c r="F25" s="16"/>
      <c r="G25" s="17"/>
      <c r="H25" s="17"/>
      <c r="I25" s="16"/>
      <c r="J25" s="17"/>
      <c r="K25" s="17"/>
      <c r="L25" s="18"/>
      <c r="M25" s="19"/>
    </row>
    <row r="26" spans="2:14" ht="15" customHeight="1">
      <c r="B26" s="90"/>
      <c r="C26" s="69"/>
      <c r="D26" s="93"/>
      <c r="E26" s="96"/>
      <c r="F26" s="16"/>
      <c r="G26" s="17"/>
      <c r="H26" s="17"/>
      <c r="I26" s="16"/>
      <c r="J26" s="17"/>
      <c r="K26" s="17"/>
      <c r="L26" s="18"/>
      <c r="M26" s="19"/>
    </row>
    <row r="27" spans="2:14" ht="15" customHeight="1">
      <c r="B27" s="90"/>
      <c r="C27" s="69"/>
      <c r="D27" s="93"/>
      <c r="E27" s="96"/>
      <c r="F27" s="16"/>
      <c r="G27" s="17"/>
      <c r="H27" s="17"/>
      <c r="I27" s="16"/>
      <c r="J27" s="17"/>
      <c r="K27" s="17"/>
      <c r="L27" s="18"/>
      <c r="M27" s="19"/>
    </row>
    <row r="28" spans="2:14" ht="15" customHeight="1" thickBot="1">
      <c r="B28" s="90"/>
      <c r="C28" s="69"/>
      <c r="D28" s="93"/>
      <c r="E28" s="96"/>
      <c r="F28" s="20"/>
      <c r="G28" s="21"/>
      <c r="H28" s="21"/>
      <c r="I28" s="20"/>
      <c r="J28" s="21"/>
      <c r="K28" s="21"/>
      <c r="L28" s="22"/>
      <c r="M28" s="19"/>
    </row>
    <row r="29" spans="2:14" ht="15" customHeight="1" thickBot="1">
      <c r="B29" s="90"/>
      <c r="C29" s="70"/>
      <c r="D29" s="94"/>
      <c r="E29" s="96"/>
      <c r="F29" s="23" t="s">
        <v>24</v>
      </c>
      <c r="G29" s="21">
        <f>SUM(G16:G28)</f>
        <v>0</v>
      </c>
      <c r="H29" s="21">
        <f>SUM(H16:H28)</f>
        <v>0</v>
      </c>
      <c r="I29" s="23" t="s">
        <v>24</v>
      </c>
      <c r="J29" s="21">
        <f>SUM(J16:J28)</f>
        <v>0</v>
      </c>
      <c r="K29" s="21">
        <f>SUM(K16:K28)</f>
        <v>0</v>
      </c>
      <c r="L29" s="24"/>
      <c r="M29" s="19"/>
      <c r="N29" s="34" t="str">
        <f>IF($J29&gt;=$D16,"〇",'error word'!$F$7)</f>
        <v>！基準を満たしません「人体の構造と機能及び疾病の成り立ち」の「講義又は演習」は、14単位以上となるようにしてください</v>
      </c>
    </row>
    <row r="30" spans="2:14" ht="15" customHeight="1">
      <c r="B30" s="90"/>
      <c r="C30" s="98" t="s">
        <v>26</v>
      </c>
      <c r="D30" s="92">
        <v>8</v>
      </c>
      <c r="E30" s="96"/>
      <c r="F30" s="16"/>
      <c r="G30" s="17"/>
      <c r="H30" s="17"/>
      <c r="I30" s="16"/>
      <c r="J30" s="17"/>
      <c r="K30" s="17"/>
      <c r="L30" s="18"/>
      <c r="M30" s="19"/>
    </row>
    <row r="31" spans="2:14" ht="15" customHeight="1">
      <c r="B31" s="90"/>
      <c r="C31" s="99"/>
      <c r="D31" s="93"/>
      <c r="E31" s="96"/>
      <c r="F31" s="16"/>
      <c r="G31" s="17"/>
      <c r="H31" s="17"/>
      <c r="I31" s="16"/>
      <c r="J31" s="17"/>
      <c r="K31" s="17"/>
      <c r="L31" s="18"/>
      <c r="M31" s="19"/>
    </row>
    <row r="32" spans="2:14" ht="15" customHeight="1">
      <c r="B32" s="90"/>
      <c r="C32" s="99"/>
      <c r="D32" s="93"/>
      <c r="E32" s="96"/>
      <c r="F32" s="16"/>
      <c r="G32" s="17"/>
      <c r="H32" s="17"/>
      <c r="I32" s="16"/>
      <c r="J32" s="17"/>
      <c r="K32" s="17"/>
      <c r="L32" s="18"/>
      <c r="M32" s="19"/>
    </row>
    <row r="33" spans="2:24" ht="15" customHeight="1">
      <c r="B33" s="90"/>
      <c r="C33" s="99"/>
      <c r="D33" s="93"/>
      <c r="E33" s="96"/>
      <c r="F33" s="16"/>
      <c r="G33" s="17"/>
      <c r="H33" s="17"/>
      <c r="I33" s="16"/>
      <c r="J33" s="17"/>
      <c r="K33" s="17"/>
      <c r="L33" s="18"/>
      <c r="M33" s="19"/>
    </row>
    <row r="34" spans="2:24" ht="15" customHeight="1">
      <c r="B34" s="90"/>
      <c r="C34" s="99"/>
      <c r="D34" s="93"/>
      <c r="E34" s="96"/>
      <c r="F34" s="16"/>
      <c r="G34" s="17"/>
      <c r="H34" s="17"/>
      <c r="I34" s="16"/>
      <c r="J34" s="17"/>
      <c r="K34" s="17"/>
      <c r="L34" s="18"/>
      <c r="M34" s="19"/>
    </row>
    <row r="35" spans="2:24" ht="15" customHeight="1">
      <c r="B35" s="90"/>
      <c r="C35" s="99"/>
      <c r="D35" s="93"/>
      <c r="E35" s="96"/>
      <c r="F35" s="16"/>
      <c r="G35" s="17"/>
      <c r="H35" s="17"/>
      <c r="I35" s="16"/>
      <c r="J35" s="17"/>
      <c r="K35" s="17"/>
      <c r="L35" s="18"/>
      <c r="M35" s="19"/>
    </row>
    <row r="36" spans="2:24" ht="15" customHeight="1">
      <c r="B36" s="90"/>
      <c r="C36" s="99"/>
      <c r="D36" s="93"/>
      <c r="E36" s="96"/>
      <c r="F36" s="16"/>
      <c r="G36" s="17"/>
      <c r="H36" s="17"/>
      <c r="I36" s="16"/>
      <c r="J36" s="17"/>
      <c r="K36" s="17"/>
      <c r="L36" s="18"/>
      <c r="M36" s="19"/>
    </row>
    <row r="37" spans="2:24" ht="15" customHeight="1" thickBot="1">
      <c r="B37" s="90"/>
      <c r="C37" s="99"/>
      <c r="D37" s="93"/>
      <c r="E37" s="96"/>
      <c r="F37" s="20"/>
      <c r="G37" s="21"/>
      <c r="H37" s="21"/>
      <c r="I37" s="20"/>
      <c r="J37" s="21"/>
      <c r="K37" s="21"/>
      <c r="L37" s="18"/>
      <c r="M37" s="19"/>
    </row>
    <row r="38" spans="2:24" ht="15" customHeight="1" thickBot="1">
      <c r="B38" s="91"/>
      <c r="C38" s="100"/>
      <c r="D38" s="94"/>
      <c r="E38" s="97"/>
      <c r="F38" s="23" t="s">
        <v>24</v>
      </c>
      <c r="G38" s="21">
        <f>SUM(G30:G37)</f>
        <v>0</v>
      </c>
      <c r="H38" s="21">
        <f>SUM(H30:H37)</f>
        <v>0</v>
      </c>
      <c r="I38" s="23" t="s">
        <v>24</v>
      </c>
      <c r="J38" s="21">
        <f>SUM(J30:J37)</f>
        <v>0</v>
      </c>
      <c r="K38" s="21">
        <f>SUM(K30:K37)</f>
        <v>0</v>
      </c>
      <c r="L38" s="25"/>
      <c r="M38" s="19"/>
      <c r="N38" s="34" t="str">
        <f>IF($J38&gt;=$D30,"〇",'error word'!$F$9)</f>
        <v>！基準を満たしません「食べ物と健康」の「講義又は演習」は、８単位以上となるようにしてください</v>
      </c>
    </row>
    <row r="39" spans="2:24" ht="15" customHeight="1" thickBot="1">
      <c r="B39" s="71" t="s">
        <v>27</v>
      </c>
      <c r="C39" s="75"/>
      <c r="D39" s="26">
        <v>28</v>
      </c>
      <c r="E39" s="27">
        <v>10</v>
      </c>
      <c r="F39" s="28"/>
      <c r="G39" s="26">
        <f>SUM(G15,G29,G38)</f>
        <v>0</v>
      </c>
      <c r="H39" s="26">
        <f>SUM(H15,H29,H38)</f>
        <v>0</v>
      </c>
      <c r="I39" s="28"/>
      <c r="J39" s="26">
        <f>SUM(J15,J29,J38)</f>
        <v>0</v>
      </c>
      <c r="K39" s="26">
        <f>SUM(K15,K29,K38)</f>
        <v>0</v>
      </c>
      <c r="L39" s="24"/>
      <c r="M39" s="19"/>
      <c r="N39" s="34" t="str">
        <f>IF(AND(J39&lt;D39, K39&lt;E39), 'error word'!$F$11, IF(J39&lt;D39, 'error word'!$F$12, IF(K39&lt;E39, 'error word'!$F$13, "〇")))</f>
        <v>！基準を満たしません「専門基礎分野」の合計が「講義又は演習」は28単位以上、「実験又は実習」は10単位以上となるようにしてください</v>
      </c>
    </row>
    <row r="40" spans="2:24" ht="15" customHeight="1">
      <c r="B40" s="89" t="s">
        <v>28</v>
      </c>
      <c r="C40" s="68" t="s">
        <v>29</v>
      </c>
      <c r="D40" s="92">
        <v>2</v>
      </c>
      <c r="E40" s="95">
        <v>8</v>
      </c>
      <c r="F40" s="16"/>
      <c r="G40" s="17"/>
      <c r="H40" s="17"/>
      <c r="I40" s="16"/>
      <c r="J40" s="17"/>
      <c r="K40" s="17"/>
      <c r="L40" s="18"/>
      <c r="M40" s="19"/>
      <c r="N40" s="34"/>
      <c r="O40" s="35"/>
      <c r="P40" s="36"/>
      <c r="Q40" s="36"/>
      <c r="R40" s="37"/>
      <c r="S40" s="38"/>
      <c r="T40" s="37"/>
      <c r="U40" s="37"/>
      <c r="V40" s="37"/>
      <c r="W40" s="37"/>
      <c r="X40" s="37"/>
    </row>
    <row r="41" spans="2:24" ht="15" customHeight="1" thickBot="1">
      <c r="B41" s="90"/>
      <c r="C41" s="69"/>
      <c r="D41" s="93"/>
      <c r="E41" s="96"/>
      <c r="F41" s="20"/>
      <c r="G41" s="21"/>
      <c r="H41" s="21"/>
      <c r="I41" s="20"/>
      <c r="J41" s="21"/>
      <c r="K41" s="21"/>
      <c r="L41" s="18"/>
      <c r="M41" s="19"/>
      <c r="N41" s="42"/>
      <c r="O41" s="42"/>
      <c r="P41" s="36"/>
      <c r="Q41" s="36"/>
      <c r="R41" s="37"/>
      <c r="S41" s="38"/>
      <c r="T41" s="37"/>
      <c r="U41" s="37"/>
      <c r="V41" s="37"/>
      <c r="W41" s="37"/>
      <c r="X41" s="37"/>
    </row>
    <row r="42" spans="2:24" ht="15" customHeight="1" thickBot="1">
      <c r="B42" s="90"/>
      <c r="C42" s="70"/>
      <c r="D42" s="94"/>
      <c r="E42" s="96"/>
      <c r="F42" s="23" t="s">
        <v>24</v>
      </c>
      <c r="G42" s="21">
        <f>SUM(G40:G41)</f>
        <v>0</v>
      </c>
      <c r="H42" s="21">
        <f>SUM(H40:H41)</f>
        <v>0</v>
      </c>
      <c r="I42" s="23" t="s">
        <v>24</v>
      </c>
      <c r="J42" s="21">
        <f>SUM(J40:J41)</f>
        <v>0</v>
      </c>
      <c r="K42" s="21">
        <f>SUM(K40:K41)</f>
        <v>0</v>
      </c>
      <c r="L42" s="25"/>
      <c r="M42" s="19"/>
      <c r="N42" s="34" t="str">
        <f>IF(AND(J42&lt;D40, K42&lt;1),'error word'!$F$15, IF(J42&lt;D40, 'error word'!$F$16, IF(K42&lt;1, 'error word'!$F$17, "〇")))</f>
        <v>！基準を満たしません「基礎栄養学」の「講義又は演習」は２単位以上、「実験又は実習」は１単位以上となるようにしてください</v>
      </c>
      <c r="O42" s="42"/>
      <c r="P42" s="36"/>
      <c r="Q42" s="36"/>
      <c r="R42" s="37"/>
      <c r="S42" s="38"/>
      <c r="T42" s="37"/>
      <c r="U42" s="37"/>
      <c r="V42" s="37"/>
      <c r="W42" s="37"/>
      <c r="X42" s="37"/>
    </row>
    <row r="43" spans="2:24" ht="15" customHeight="1">
      <c r="B43" s="90"/>
      <c r="C43" s="68" t="s">
        <v>30</v>
      </c>
      <c r="D43" s="92">
        <v>6</v>
      </c>
      <c r="E43" s="96"/>
      <c r="F43" s="16"/>
      <c r="G43" s="17"/>
      <c r="H43" s="17"/>
      <c r="I43" s="16"/>
      <c r="J43" s="17"/>
      <c r="K43" s="17"/>
      <c r="L43" s="18"/>
      <c r="M43" s="19"/>
      <c r="N43" s="42"/>
      <c r="O43" s="42"/>
      <c r="P43" s="36"/>
      <c r="Q43" s="36"/>
      <c r="R43" s="37"/>
      <c r="S43" s="38"/>
      <c r="T43" s="37"/>
      <c r="U43" s="37"/>
      <c r="V43" s="37"/>
      <c r="W43" s="37"/>
      <c r="X43" s="37"/>
    </row>
    <row r="44" spans="2:24" ht="15" customHeight="1">
      <c r="B44" s="90"/>
      <c r="C44" s="69"/>
      <c r="D44" s="93"/>
      <c r="E44" s="96"/>
      <c r="F44" s="16"/>
      <c r="G44" s="17"/>
      <c r="H44" s="17"/>
      <c r="I44" s="16"/>
      <c r="J44" s="17"/>
      <c r="K44" s="17"/>
      <c r="L44" s="18"/>
      <c r="M44" s="19"/>
      <c r="N44" s="42"/>
      <c r="O44" s="42"/>
      <c r="P44" s="36"/>
      <c r="Q44" s="36"/>
      <c r="R44" s="37"/>
      <c r="S44" s="38"/>
      <c r="T44" s="37"/>
      <c r="U44" s="37"/>
      <c r="V44" s="37"/>
      <c r="W44" s="37"/>
      <c r="X44" s="37"/>
    </row>
    <row r="45" spans="2:24" ht="15" customHeight="1">
      <c r="B45" s="90"/>
      <c r="C45" s="69"/>
      <c r="D45" s="93"/>
      <c r="E45" s="96"/>
      <c r="F45" s="16"/>
      <c r="G45" s="17"/>
      <c r="H45" s="17"/>
      <c r="I45" s="16"/>
      <c r="J45" s="17"/>
      <c r="K45" s="17"/>
      <c r="L45" s="18"/>
      <c r="M45" s="19"/>
      <c r="N45" s="42"/>
      <c r="O45" s="42"/>
      <c r="P45" s="36"/>
      <c r="Q45" s="36"/>
      <c r="R45" s="37"/>
      <c r="S45" s="38"/>
      <c r="T45" s="37"/>
      <c r="U45" s="37"/>
      <c r="V45" s="37"/>
      <c r="W45" s="37"/>
      <c r="X45" s="37"/>
    </row>
    <row r="46" spans="2:24" ht="15" customHeight="1">
      <c r="B46" s="90"/>
      <c r="C46" s="69"/>
      <c r="D46" s="93"/>
      <c r="E46" s="96"/>
      <c r="F46" s="16"/>
      <c r="G46" s="17"/>
      <c r="H46" s="17"/>
      <c r="I46" s="16"/>
      <c r="J46" s="17"/>
      <c r="K46" s="17"/>
      <c r="L46" s="18"/>
      <c r="M46" s="19"/>
      <c r="N46" s="42"/>
      <c r="O46" s="42"/>
      <c r="P46" s="36"/>
      <c r="Q46" s="36"/>
      <c r="R46" s="37"/>
      <c r="S46" s="38"/>
      <c r="T46" s="37"/>
      <c r="U46" s="37"/>
      <c r="V46" s="37"/>
      <c r="W46" s="37"/>
      <c r="X46" s="37"/>
    </row>
    <row r="47" spans="2:24" ht="15" customHeight="1" thickBot="1">
      <c r="B47" s="90"/>
      <c r="C47" s="69"/>
      <c r="D47" s="93"/>
      <c r="E47" s="96"/>
      <c r="F47" s="20"/>
      <c r="G47" s="21"/>
      <c r="H47" s="21"/>
      <c r="I47" s="20"/>
      <c r="J47" s="21"/>
      <c r="K47" s="21"/>
      <c r="L47" s="18"/>
      <c r="M47" s="19"/>
      <c r="N47" s="42"/>
      <c r="O47" s="42"/>
      <c r="P47" s="36"/>
      <c r="Q47" s="36"/>
      <c r="R47" s="37"/>
      <c r="S47" s="38"/>
      <c r="T47" s="37"/>
      <c r="U47" s="37"/>
      <c r="V47" s="37"/>
      <c r="W47" s="37"/>
      <c r="X47" s="37"/>
    </row>
    <row r="48" spans="2:24" ht="15" customHeight="1" thickBot="1">
      <c r="B48" s="90"/>
      <c r="C48" s="70"/>
      <c r="D48" s="94"/>
      <c r="E48" s="96"/>
      <c r="F48" s="23" t="s">
        <v>24</v>
      </c>
      <c r="G48" s="21">
        <f>SUM(G43:G47)</f>
        <v>0</v>
      </c>
      <c r="H48" s="21">
        <f>SUM(H43:H47)</f>
        <v>0</v>
      </c>
      <c r="I48" s="23" t="s">
        <v>24</v>
      </c>
      <c r="J48" s="21">
        <f>SUM(J43:J47)</f>
        <v>0</v>
      </c>
      <c r="K48" s="21">
        <f>SUM(K43:K47)</f>
        <v>0</v>
      </c>
      <c r="L48" s="25"/>
      <c r="M48" s="19"/>
      <c r="N48" s="34" t="str">
        <f>IF(AND(J48&lt;D43, K48&lt;1),'error word'!$F$19, IF(J48&lt;D43, 'error word'!$F$20, IF(K48&lt;1, 'error word'!$F$21, "〇")))</f>
        <v>！基準を満たしません「応用栄養学」の「講義又は演習」は６単位以上、「実験又は実習」は１単位以上となるようにしてください</v>
      </c>
      <c r="O48" s="42"/>
      <c r="P48" s="36"/>
      <c r="Q48" s="36"/>
      <c r="R48" s="37"/>
      <c r="S48" s="38"/>
      <c r="T48" s="37"/>
      <c r="U48" s="37"/>
      <c r="V48" s="37"/>
      <c r="W48" s="37"/>
      <c r="X48" s="37"/>
    </row>
    <row r="49" spans="2:24" ht="15" customHeight="1">
      <c r="B49" s="90"/>
      <c r="C49" s="68" t="s">
        <v>31</v>
      </c>
      <c r="D49" s="92">
        <v>6</v>
      </c>
      <c r="E49" s="96"/>
      <c r="F49" s="16"/>
      <c r="G49" s="17"/>
      <c r="H49" s="17"/>
      <c r="I49" s="16"/>
      <c r="J49" s="17"/>
      <c r="K49" s="17"/>
      <c r="L49" s="18"/>
      <c r="M49" s="19"/>
      <c r="N49" s="42"/>
      <c r="O49" s="42"/>
      <c r="P49" s="36"/>
      <c r="Q49" s="36"/>
      <c r="R49" s="37"/>
      <c r="S49" s="38"/>
      <c r="T49" s="37"/>
      <c r="U49" s="37"/>
      <c r="V49" s="37"/>
      <c r="W49" s="37"/>
      <c r="X49" s="37"/>
    </row>
    <row r="50" spans="2:24" ht="15" customHeight="1">
      <c r="B50" s="90"/>
      <c r="C50" s="69"/>
      <c r="D50" s="93"/>
      <c r="E50" s="96"/>
      <c r="F50" s="16"/>
      <c r="G50" s="17"/>
      <c r="H50" s="17"/>
      <c r="I50" s="16"/>
      <c r="J50" s="17"/>
      <c r="K50" s="17"/>
      <c r="L50" s="18"/>
      <c r="M50" s="19"/>
      <c r="N50" s="42"/>
      <c r="O50" s="42"/>
      <c r="P50" s="36"/>
      <c r="Q50" s="36"/>
      <c r="R50" s="37"/>
      <c r="S50" s="38"/>
      <c r="T50" s="37"/>
      <c r="U50" s="37"/>
      <c r="V50" s="37"/>
      <c r="W50" s="37"/>
      <c r="X50" s="37"/>
    </row>
    <row r="51" spans="2:24" ht="15" customHeight="1">
      <c r="B51" s="90"/>
      <c r="C51" s="69"/>
      <c r="D51" s="93"/>
      <c r="E51" s="96"/>
      <c r="F51" s="16"/>
      <c r="G51" s="17"/>
      <c r="H51" s="17"/>
      <c r="I51" s="16"/>
      <c r="J51" s="17"/>
      <c r="K51" s="17"/>
      <c r="L51" s="18"/>
      <c r="M51" s="19"/>
      <c r="N51" s="42"/>
      <c r="O51" s="42"/>
      <c r="P51" s="36"/>
      <c r="Q51" s="36"/>
      <c r="R51" s="37"/>
      <c r="S51" s="38"/>
      <c r="T51" s="37"/>
      <c r="U51" s="37"/>
      <c r="V51" s="37"/>
      <c r="W51" s="37"/>
      <c r="X51" s="37"/>
    </row>
    <row r="52" spans="2:24" ht="15" customHeight="1" thickBot="1">
      <c r="B52" s="90"/>
      <c r="C52" s="69"/>
      <c r="D52" s="93"/>
      <c r="E52" s="96"/>
      <c r="F52" s="20"/>
      <c r="G52" s="21"/>
      <c r="H52" s="21"/>
      <c r="I52" s="20"/>
      <c r="J52" s="21"/>
      <c r="K52" s="21"/>
      <c r="L52" s="18"/>
      <c r="M52" s="19"/>
      <c r="N52" s="42"/>
      <c r="O52" s="42"/>
      <c r="P52" s="36"/>
      <c r="Q52" s="36"/>
      <c r="R52" s="37"/>
      <c r="S52" s="38"/>
      <c r="T52" s="37"/>
      <c r="U52" s="37"/>
      <c r="V52" s="37"/>
      <c r="W52" s="37"/>
      <c r="X52" s="37"/>
    </row>
    <row r="53" spans="2:24" ht="15" customHeight="1" thickBot="1">
      <c r="B53" s="90"/>
      <c r="C53" s="70"/>
      <c r="D53" s="94"/>
      <c r="E53" s="96"/>
      <c r="F53" s="23" t="s">
        <v>24</v>
      </c>
      <c r="G53" s="21">
        <f>SUM(G49:G52)</f>
        <v>0</v>
      </c>
      <c r="H53" s="21">
        <f>SUM(H49:H52)</f>
        <v>0</v>
      </c>
      <c r="I53" s="23" t="s">
        <v>24</v>
      </c>
      <c r="J53" s="21">
        <f>SUM(J49:J52)</f>
        <v>0</v>
      </c>
      <c r="K53" s="21">
        <f>SUM(K49:K52)</f>
        <v>0</v>
      </c>
      <c r="L53" s="25"/>
      <c r="M53" s="19"/>
      <c r="N53" s="34" t="str">
        <f>IF(AND(J53&lt;D49, K53&lt;1),'error word'!$F$23, IF(J53&lt;D49, 'error word'!$F$24, IF(K53&lt;1, 'error word'!$F$25, "〇")))</f>
        <v>！基準を満たしません「栄養教育論」の「講義又は演習」は６単位以上、「実験又は実習」は１単位以上となるようにしてください</v>
      </c>
      <c r="O53" s="42"/>
      <c r="P53" s="36"/>
      <c r="Q53" s="36"/>
      <c r="R53" s="37"/>
      <c r="S53" s="38"/>
      <c r="T53" s="37"/>
      <c r="U53" s="37"/>
      <c r="V53" s="37"/>
      <c r="W53" s="37"/>
      <c r="X53" s="37"/>
    </row>
    <row r="54" spans="2:24" ht="15" customHeight="1">
      <c r="B54" s="90"/>
      <c r="C54" s="68" t="s">
        <v>32</v>
      </c>
      <c r="D54" s="92">
        <v>8</v>
      </c>
      <c r="E54" s="96"/>
      <c r="F54" s="16"/>
      <c r="G54" s="17"/>
      <c r="H54" s="17"/>
      <c r="I54" s="16"/>
      <c r="J54" s="17"/>
      <c r="K54" s="17"/>
      <c r="L54" s="18"/>
      <c r="M54" s="19"/>
      <c r="N54" s="42"/>
      <c r="O54" s="42"/>
      <c r="P54" s="36"/>
      <c r="Q54" s="36"/>
      <c r="R54" s="37"/>
      <c r="S54" s="38"/>
      <c r="T54" s="37"/>
      <c r="U54" s="37"/>
      <c r="V54" s="37"/>
      <c r="W54" s="37"/>
      <c r="X54" s="37"/>
    </row>
    <row r="55" spans="2:24" ht="15" customHeight="1">
      <c r="B55" s="90"/>
      <c r="C55" s="69"/>
      <c r="D55" s="93"/>
      <c r="E55" s="96"/>
      <c r="F55" s="16"/>
      <c r="G55" s="17"/>
      <c r="H55" s="17"/>
      <c r="I55" s="16"/>
      <c r="J55" s="17"/>
      <c r="K55" s="17"/>
      <c r="L55" s="18"/>
      <c r="M55" s="19"/>
      <c r="N55" s="42"/>
      <c r="O55" s="42"/>
      <c r="P55" s="36"/>
      <c r="Q55" s="36"/>
      <c r="R55" s="37"/>
      <c r="S55" s="38"/>
      <c r="T55" s="37"/>
      <c r="U55" s="37"/>
      <c r="V55" s="37"/>
      <c r="W55" s="37"/>
      <c r="X55" s="37"/>
    </row>
    <row r="56" spans="2:24" ht="15" customHeight="1">
      <c r="B56" s="90"/>
      <c r="C56" s="69"/>
      <c r="D56" s="93"/>
      <c r="E56" s="96"/>
      <c r="F56" s="16"/>
      <c r="G56" s="17"/>
      <c r="H56" s="17"/>
      <c r="I56" s="16"/>
      <c r="J56" s="17"/>
      <c r="K56" s="17"/>
      <c r="L56" s="18"/>
      <c r="M56" s="19"/>
      <c r="N56" s="42"/>
      <c r="O56" s="42"/>
      <c r="P56" s="36"/>
      <c r="Q56" s="36"/>
      <c r="R56" s="37"/>
      <c r="S56" s="38"/>
      <c r="T56" s="37"/>
      <c r="U56" s="37"/>
      <c r="V56" s="37"/>
      <c r="W56" s="37"/>
      <c r="X56" s="37"/>
    </row>
    <row r="57" spans="2:24" ht="15" customHeight="1" thickBot="1">
      <c r="B57" s="90"/>
      <c r="C57" s="69"/>
      <c r="D57" s="93"/>
      <c r="E57" s="96"/>
      <c r="F57" s="20"/>
      <c r="G57" s="21"/>
      <c r="H57" s="21"/>
      <c r="I57" s="20"/>
      <c r="J57" s="21"/>
      <c r="K57" s="21"/>
      <c r="L57" s="18"/>
      <c r="M57" s="19"/>
      <c r="N57" s="42"/>
      <c r="O57" s="42"/>
      <c r="P57" s="36"/>
      <c r="Q57" s="36"/>
      <c r="R57" s="37"/>
      <c r="S57" s="38"/>
      <c r="T57" s="37"/>
      <c r="U57" s="37"/>
      <c r="V57" s="37"/>
      <c r="W57" s="37"/>
      <c r="X57" s="37"/>
    </row>
    <row r="58" spans="2:24" ht="15" customHeight="1" thickBot="1">
      <c r="B58" s="90"/>
      <c r="C58" s="70"/>
      <c r="D58" s="94"/>
      <c r="E58" s="96"/>
      <c r="F58" s="23" t="s">
        <v>24</v>
      </c>
      <c r="G58" s="21">
        <f>SUM(G54:G57)</f>
        <v>0</v>
      </c>
      <c r="H58" s="21">
        <f>SUM(H54:H57)</f>
        <v>0</v>
      </c>
      <c r="I58" s="23" t="s">
        <v>24</v>
      </c>
      <c r="J58" s="21">
        <f>SUM(J54:J57)</f>
        <v>0</v>
      </c>
      <c r="K58" s="21">
        <f>SUM(K54:K57)</f>
        <v>0</v>
      </c>
      <c r="L58" s="25"/>
      <c r="M58" s="19"/>
      <c r="N58" s="34" t="str">
        <f>IF(AND(J58&lt;D54, K58&lt;1),'error word'!$F$27, IF(J58&lt;D54, 'error word'!$F$28, IF(K58&lt;1, 'error word'!$F$29, "〇")))</f>
        <v>！基準を満たしません「臨床栄養学」の「講義又は演習」は８単位以上、「実験又は実習」は１単位以上となるようにしてください</v>
      </c>
      <c r="O58" s="42"/>
      <c r="P58" s="36"/>
      <c r="Q58" s="36"/>
      <c r="R58" s="37"/>
      <c r="S58" s="38"/>
      <c r="T58" s="37"/>
      <c r="U58" s="37"/>
      <c r="V58" s="37"/>
      <c r="W58" s="37"/>
      <c r="X58" s="37"/>
    </row>
    <row r="59" spans="2:24" ht="15" customHeight="1">
      <c r="B59" s="90"/>
      <c r="C59" s="68" t="s">
        <v>33</v>
      </c>
      <c r="D59" s="92">
        <v>4</v>
      </c>
      <c r="E59" s="96"/>
      <c r="F59" s="16"/>
      <c r="G59" s="17"/>
      <c r="H59" s="17"/>
      <c r="I59" s="16"/>
      <c r="J59" s="17"/>
      <c r="K59" s="17"/>
      <c r="L59" s="18"/>
      <c r="M59" s="19"/>
      <c r="N59" s="42"/>
      <c r="O59" s="42"/>
      <c r="P59" s="36"/>
      <c r="Q59" s="36"/>
      <c r="R59" s="37"/>
      <c r="S59" s="38"/>
      <c r="T59" s="37"/>
      <c r="U59" s="37"/>
      <c r="V59" s="37"/>
      <c r="W59" s="37"/>
      <c r="X59" s="37"/>
    </row>
    <row r="60" spans="2:24" ht="15" customHeight="1">
      <c r="B60" s="90"/>
      <c r="C60" s="69"/>
      <c r="D60" s="93"/>
      <c r="E60" s="96"/>
      <c r="F60" s="16"/>
      <c r="G60" s="17"/>
      <c r="H60" s="17"/>
      <c r="I60" s="16"/>
      <c r="J60" s="17"/>
      <c r="K60" s="17"/>
      <c r="L60" s="18"/>
      <c r="M60" s="19"/>
      <c r="N60" s="42"/>
      <c r="O60" s="42"/>
      <c r="P60" s="36"/>
      <c r="Q60" s="36"/>
      <c r="R60" s="37"/>
      <c r="S60" s="38"/>
      <c r="T60" s="37"/>
      <c r="U60" s="37"/>
      <c r="V60" s="37"/>
      <c r="W60" s="37"/>
      <c r="X60" s="37"/>
    </row>
    <row r="61" spans="2:24" ht="15" customHeight="1">
      <c r="B61" s="90"/>
      <c r="C61" s="69"/>
      <c r="D61" s="93"/>
      <c r="E61" s="96"/>
      <c r="F61" s="16"/>
      <c r="G61" s="17"/>
      <c r="H61" s="17"/>
      <c r="I61" s="16"/>
      <c r="J61" s="17"/>
      <c r="K61" s="17"/>
      <c r="L61" s="18"/>
      <c r="M61" s="19"/>
      <c r="N61" s="42"/>
      <c r="O61" s="42"/>
      <c r="P61" s="36"/>
      <c r="Q61" s="36"/>
      <c r="R61" s="37"/>
      <c r="S61" s="38"/>
      <c r="T61" s="37"/>
      <c r="U61" s="37"/>
      <c r="V61" s="37"/>
      <c r="W61" s="37"/>
      <c r="X61" s="37"/>
    </row>
    <row r="62" spans="2:24" ht="15" customHeight="1" thickBot="1">
      <c r="B62" s="90"/>
      <c r="C62" s="69"/>
      <c r="D62" s="93"/>
      <c r="E62" s="96"/>
      <c r="F62" s="20"/>
      <c r="G62" s="21"/>
      <c r="H62" s="21"/>
      <c r="I62" s="20"/>
      <c r="J62" s="21"/>
      <c r="K62" s="21"/>
      <c r="L62" s="18"/>
      <c r="M62" s="19"/>
      <c r="N62" s="42"/>
      <c r="O62" s="42"/>
      <c r="P62" s="36"/>
      <c r="Q62" s="36"/>
      <c r="R62" s="37"/>
      <c r="S62" s="38"/>
      <c r="T62" s="37"/>
      <c r="U62" s="37"/>
      <c r="V62" s="37"/>
      <c r="W62" s="37"/>
      <c r="X62" s="37"/>
    </row>
    <row r="63" spans="2:24" ht="15" customHeight="1" thickBot="1">
      <c r="B63" s="90"/>
      <c r="C63" s="70"/>
      <c r="D63" s="94"/>
      <c r="E63" s="96"/>
      <c r="F63" s="23" t="s">
        <v>24</v>
      </c>
      <c r="G63" s="21">
        <f>SUM(G59:G62)</f>
        <v>0</v>
      </c>
      <c r="H63" s="21">
        <f>SUM(H59:H62)</f>
        <v>0</v>
      </c>
      <c r="I63" s="23" t="s">
        <v>24</v>
      </c>
      <c r="J63" s="21">
        <f>SUM(J59:J62)</f>
        <v>0</v>
      </c>
      <c r="K63" s="21">
        <f>SUM(K59:K62)</f>
        <v>0</v>
      </c>
      <c r="L63" s="25"/>
      <c r="M63" s="19"/>
      <c r="N63" s="34" t="str">
        <f>IF(AND(J63&lt;D59, K63&lt;1),'error word'!$F$31, IF(J63&lt;D59, 'error word'!$F$32, IF(K63&lt;1, 'error word'!$F$33, "〇")))</f>
        <v>！基準を満たしません「公衆栄養学」の「講義又は演習」は４単位以上、「実験又は実習」は１単位以上となるようにしてください</v>
      </c>
      <c r="O63" s="42"/>
      <c r="P63" s="36"/>
      <c r="Q63" s="36"/>
      <c r="R63" s="37"/>
      <c r="S63" s="38"/>
      <c r="T63" s="37"/>
      <c r="U63" s="37"/>
      <c r="V63" s="37"/>
      <c r="W63" s="37"/>
      <c r="X63" s="37"/>
    </row>
    <row r="64" spans="2:24" ht="15" customHeight="1">
      <c r="B64" s="90"/>
      <c r="C64" s="68" t="s">
        <v>34</v>
      </c>
      <c r="D64" s="92">
        <v>4</v>
      </c>
      <c r="E64" s="96"/>
      <c r="F64" s="16"/>
      <c r="G64" s="17"/>
      <c r="H64" s="17"/>
      <c r="I64" s="16"/>
      <c r="J64" s="17"/>
      <c r="K64" s="17"/>
      <c r="L64" s="18"/>
      <c r="M64" s="19"/>
      <c r="N64" s="42"/>
      <c r="O64" s="42"/>
      <c r="P64" s="36"/>
      <c r="Q64" s="36"/>
      <c r="R64" s="37"/>
      <c r="S64" s="38"/>
      <c r="T64" s="37"/>
      <c r="U64" s="37"/>
      <c r="V64" s="37"/>
      <c r="W64" s="37"/>
      <c r="X64" s="37"/>
    </row>
    <row r="65" spans="2:24" ht="15" customHeight="1">
      <c r="B65" s="90"/>
      <c r="C65" s="69"/>
      <c r="D65" s="93"/>
      <c r="E65" s="96"/>
      <c r="F65" s="16"/>
      <c r="G65" s="17"/>
      <c r="H65" s="17"/>
      <c r="I65" s="16"/>
      <c r="J65" s="17"/>
      <c r="K65" s="17"/>
      <c r="L65" s="18"/>
      <c r="M65" s="19"/>
      <c r="N65" s="42"/>
      <c r="O65" s="42"/>
      <c r="P65" s="36"/>
      <c r="Q65" s="36"/>
      <c r="R65" s="37"/>
      <c r="S65" s="38"/>
      <c r="T65" s="37"/>
      <c r="U65" s="37"/>
      <c r="V65" s="37"/>
      <c r="W65" s="37"/>
      <c r="X65" s="37"/>
    </row>
    <row r="66" spans="2:24" ht="15" customHeight="1" thickBot="1">
      <c r="B66" s="90"/>
      <c r="C66" s="69"/>
      <c r="D66" s="93"/>
      <c r="E66" s="96"/>
      <c r="F66" s="20"/>
      <c r="G66" s="52"/>
      <c r="H66" s="52"/>
      <c r="I66" s="53"/>
      <c r="J66" s="52"/>
      <c r="K66" s="52"/>
      <c r="L66" s="18"/>
      <c r="M66" s="19"/>
      <c r="N66" s="42"/>
      <c r="O66" s="42"/>
      <c r="P66" s="36"/>
      <c r="Q66" s="36"/>
      <c r="R66" s="37"/>
      <c r="S66" s="38"/>
      <c r="T66" s="37"/>
      <c r="U66" s="37"/>
      <c r="V66" s="37"/>
      <c r="W66" s="37"/>
      <c r="X66" s="37"/>
    </row>
    <row r="67" spans="2:24" ht="15" customHeight="1" thickBot="1">
      <c r="B67" s="90"/>
      <c r="C67" s="70"/>
      <c r="D67" s="94"/>
      <c r="E67" s="97"/>
      <c r="F67" s="23" t="s">
        <v>24</v>
      </c>
      <c r="G67" s="52">
        <f>SUM(G64:G66)</f>
        <v>0</v>
      </c>
      <c r="H67" s="52">
        <f>SUM(H64:H66)</f>
        <v>0</v>
      </c>
      <c r="I67" s="54" t="s">
        <v>24</v>
      </c>
      <c r="J67" s="52">
        <f>SUM(J64:J66)</f>
        <v>0</v>
      </c>
      <c r="K67" s="52">
        <f>SUM(K64:K66)</f>
        <v>0</v>
      </c>
      <c r="L67" s="25"/>
      <c r="M67" s="19"/>
      <c r="N67" s="34" t="str">
        <f>IF(AND(J67&lt;D64, K67&lt;1),'error word'!$F$35, IF(J67&lt;D64, 'error word'!$F$36, IF(K67&lt;1, 'error word'!$F$37, "〇")))</f>
        <v>！基準を満たしません「給食経営管理論」の「講義又は演習」は４単位以上、「実験又は実習」は１単位以上となるようにしてください</v>
      </c>
      <c r="O67" s="42"/>
      <c r="P67" s="36"/>
      <c r="Q67" s="36"/>
      <c r="R67" s="37"/>
      <c r="S67" s="38"/>
      <c r="T67" s="37"/>
      <c r="U67" s="37"/>
      <c r="V67" s="37"/>
      <c r="W67" s="37"/>
      <c r="X67" s="37"/>
    </row>
    <row r="68" spans="2:24" ht="15" customHeight="1">
      <c r="B68" s="90"/>
      <c r="C68" s="68" t="s">
        <v>35</v>
      </c>
      <c r="D68" s="92">
        <v>2</v>
      </c>
      <c r="E68" s="95" t="s">
        <v>36</v>
      </c>
      <c r="F68" s="16"/>
      <c r="G68" s="55"/>
      <c r="H68" s="55"/>
      <c r="I68" s="56"/>
      <c r="J68" s="55"/>
      <c r="K68" s="55"/>
      <c r="L68" s="18"/>
      <c r="M68" s="19"/>
      <c r="N68" s="42"/>
      <c r="O68" s="42"/>
      <c r="P68" s="36"/>
      <c r="Q68" s="36"/>
      <c r="R68" s="37"/>
      <c r="S68" s="38"/>
      <c r="T68" s="37"/>
      <c r="U68" s="37"/>
      <c r="V68" s="37"/>
      <c r="W68" s="37"/>
      <c r="X68" s="37"/>
    </row>
    <row r="69" spans="2:24" ht="15" customHeight="1" thickBot="1">
      <c r="B69" s="90"/>
      <c r="C69" s="69"/>
      <c r="D69" s="93"/>
      <c r="E69" s="96"/>
      <c r="F69" s="20"/>
      <c r="G69" s="52"/>
      <c r="H69" s="52"/>
      <c r="I69" s="53"/>
      <c r="J69" s="52"/>
      <c r="K69" s="52"/>
      <c r="L69" s="18"/>
      <c r="M69" s="19"/>
      <c r="N69" s="42"/>
      <c r="O69" s="42"/>
      <c r="P69" s="36"/>
      <c r="Q69" s="36"/>
      <c r="R69" s="37"/>
      <c r="S69" s="38"/>
      <c r="T69" s="37"/>
      <c r="U69" s="37"/>
      <c r="V69" s="37"/>
      <c r="W69" s="37"/>
      <c r="X69" s="37"/>
    </row>
    <row r="70" spans="2:24" ht="15" customHeight="1" thickBot="1">
      <c r="B70" s="90"/>
      <c r="C70" s="70"/>
      <c r="D70" s="94"/>
      <c r="E70" s="97"/>
      <c r="F70" s="23" t="s">
        <v>24</v>
      </c>
      <c r="G70" s="52">
        <f>SUM(G68:G69)</f>
        <v>0</v>
      </c>
      <c r="H70" s="52">
        <f>SUM(H68:H69)</f>
        <v>0</v>
      </c>
      <c r="I70" s="54" t="s">
        <v>24</v>
      </c>
      <c r="J70" s="52">
        <f>SUM(J68:J69)</f>
        <v>0</v>
      </c>
      <c r="K70" s="52">
        <f>SUM(K68:K69)</f>
        <v>0</v>
      </c>
      <c r="L70" s="25"/>
      <c r="M70" s="19"/>
      <c r="N70" s="34" t="str">
        <f>IF($J70&gt;=$D68,"〇",'error word'!$F$39)</f>
        <v>！基準を満たしません「総合演習」の「講義又は演習」は４単位以上となるようにしてください</v>
      </c>
      <c r="O70" s="42"/>
      <c r="P70" s="36"/>
      <c r="Q70" s="36"/>
      <c r="R70" s="37"/>
      <c r="S70" s="38"/>
      <c r="T70" s="37"/>
      <c r="U70" s="37"/>
      <c r="V70" s="37"/>
      <c r="W70" s="37"/>
      <c r="X70" s="37"/>
    </row>
    <row r="71" spans="2:24" ht="15" customHeight="1">
      <c r="B71" s="90"/>
      <c r="C71" s="68" t="s">
        <v>37</v>
      </c>
      <c r="D71" s="92" t="s">
        <v>36</v>
      </c>
      <c r="E71" s="95">
        <v>4</v>
      </c>
      <c r="F71" s="16"/>
      <c r="G71" s="55"/>
      <c r="H71" s="55"/>
      <c r="I71" s="56"/>
      <c r="J71" s="55"/>
      <c r="K71" s="55"/>
      <c r="L71" s="18"/>
      <c r="M71" s="19"/>
      <c r="N71" s="41"/>
      <c r="O71" s="41"/>
      <c r="P71" s="36"/>
      <c r="Q71" s="36"/>
      <c r="R71" s="37"/>
      <c r="S71" s="38"/>
      <c r="T71" s="37"/>
      <c r="U71" s="37"/>
      <c r="V71" s="37"/>
      <c r="W71" s="37"/>
      <c r="X71" s="37"/>
    </row>
    <row r="72" spans="2:24" ht="15" customHeight="1">
      <c r="B72" s="90"/>
      <c r="C72" s="69"/>
      <c r="D72" s="93"/>
      <c r="E72" s="96"/>
      <c r="F72" s="16"/>
      <c r="G72" s="55"/>
      <c r="H72" s="55"/>
      <c r="I72" s="56"/>
      <c r="J72" s="55"/>
      <c r="K72" s="55"/>
      <c r="L72" s="18"/>
      <c r="M72" s="19"/>
      <c r="N72" s="41"/>
      <c r="O72" s="41"/>
      <c r="P72" s="36"/>
      <c r="Q72" s="36"/>
      <c r="R72" s="37"/>
      <c r="S72" s="38"/>
      <c r="T72" s="37"/>
      <c r="U72" s="37"/>
      <c r="V72" s="37"/>
      <c r="W72" s="37"/>
      <c r="X72" s="37"/>
    </row>
    <row r="73" spans="2:24" ht="15" customHeight="1" thickBot="1">
      <c r="B73" s="90"/>
      <c r="C73" s="69"/>
      <c r="D73" s="93"/>
      <c r="E73" s="96"/>
      <c r="F73" s="20"/>
      <c r="G73" s="52"/>
      <c r="H73" s="52"/>
      <c r="I73" s="53"/>
      <c r="J73" s="52"/>
      <c r="K73" s="52"/>
      <c r="L73" s="18"/>
      <c r="M73" s="19"/>
      <c r="N73" s="41"/>
      <c r="O73" s="41"/>
      <c r="P73" s="36"/>
      <c r="Q73" s="36"/>
      <c r="R73" s="37"/>
      <c r="S73" s="38"/>
      <c r="T73" s="37"/>
      <c r="U73" s="37"/>
      <c r="V73" s="37"/>
      <c r="W73" s="37"/>
      <c r="X73" s="37"/>
    </row>
    <row r="74" spans="2:24" ht="15" customHeight="1" thickBot="1">
      <c r="B74" s="91"/>
      <c r="C74" s="70"/>
      <c r="D74" s="94"/>
      <c r="E74" s="97"/>
      <c r="F74" s="23" t="s">
        <v>24</v>
      </c>
      <c r="G74" s="52">
        <f>SUM(G71:G73)</f>
        <v>0</v>
      </c>
      <c r="H74" s="52">
        <f>SUM(H71:H73)</f>
        <v>0</v>
      </c>
      <c r="I74" s="54" t="s">
        <v>24</v>
      </c>
      <c r="J74" s="52">
        <f>SUM(J71:J73)</f>
        <v>0</v>
      </c>
      <c r="K74" s="52">
        <f>SUM(K71:K73)</f>
        <v>0</v>
      </c>
      <c r="L74" s="29"/>
      <c r="M74" s="19"/>
      <c r="N74" s="34" t="str">
        <f>IF($K74&gt;=$E71,"〇",'error word'!$F$41)</f>
        <v>！基準を満たしません「臨地実習」の「実験又は実習」は４単位以上となるようにしてください</v>
      </c>
      <c r="O74" s="41"/>
      <c r="P74" s="36"/>
      <c r="Q74" s="36"/>
      <c r="R74" s="37"/>
      <c r="S74" s="38"/>
      <c r="T74" s="37"/>
      <c r="U74" s="37"/>
      <c r="V74" s="37"/>
      <c r="W74" s="37"/>
      <c r="X74" s="37"/>
    </row>
    <row r="75" spans="2:24" ht="15" customHeight="1" thickBot="1">
      <c r="B75" s="71" t="s">
        <v>38</v>
      </c>
      <c r="C75" s="75"/>
      <c r="D75" s="21">
        <v>32</v>
      </c>
      <c r="E75" s="27">
        <v>12</v>
      </c>
      <c r="F75" s="30"/>
      <c r="G75" s="52">
        <f>SUM(G42,G48,G53,G58,G63,G67,G70,G74)</f>
        <v>0</v>
      </c>
      <c r="H75" s="52">
        <f>SUM(H42,H48,H53,H58,H63,H67,H70,H74)</f>
        <v>0</v>
      </c>
      <c r="I75" s="57"/>
      <c r="J75" s="52">
        <f>SUM(J42,J48,J53,J58,J63,J67,J70,J74)</f>
        <v>0</v>
      </c>
      <c r="K75" s="52">
        <f>SUM(K42,K48,K53,K58,K63,K67,K70,K74)</f>
        <v>0</v>
      </c>
      <c r="L75" s="24"/>
      <c r="M75" s="19"/>
      <c r="N75" s="34" t="str">
        <f>IF(AND(J75&lt;D75, K75&lt;E75), 'error word'!$F$43, IF(J75&lt;D75, 'error word'!$F$44, IF(K75&lt;E75, 'error word'!$F$45, "〇")))</f>
        <v>！基準を満たしません「専門分野」の合計を「講義又は演習」は32単位以上、「実験又は実習」は12単位以上となるようにしてください</v>
      </c>
      <c r="O75" s="37"/>
      <c r="P75" s="37"/>
      <c r="Q75" s="37"/>
      <c r="R75" s="37"/>
      <c r="S75" s="38"/>
      <c r="T75" s="37"/>
      <c r="U75" s="37"/>
      <c r="V75" s="37"/>
      <c r="W75" s="37"/>
      <c r="X75" s="37"/>
    </row>
    <row r="76" spans="2:24" ht="15" customHeight="1" thickBot="1">
      <c r="B76" s="71" t="s">
        <v>39</v>
      </c>
      <c r="C76" s="75"/>
      <c r="D76" s="21">
        <v>60</v>
      </c>
      <c r="E76" s="31">
        <v>22</v>
      </c>
      <c r="F76" s="30"/>
      <c r="G76" s="52">
        <f>SUM(G39,G75)</f>
        <v>0</v>
      </c>
      <c r="H76" s="52">
        <f>SUM(H39,H75)</f>
        <v>0</v>
      </c>
      <c r="I76" s="57"/>
      <c r="J76" s="52">
        <f>SUM(J39,J75)</f>
        <v>0</v>
      </c>
      <c r="K76" s="52">
        <f>SUM(K39,K75)</f>
        <v>0</v>
      </c>
      <c r="L76" s="24"/>
      <c r="M76" s="19"/>
      <c r="N76" s="34" t="str">
        <f>IF(AND(J76&lt;D76, K76&lt;E76), 'error word'!$F$47, IF(J76&lt;D76, 'error word'!$F$48, IF(K76&lt;E76, 'error word'!$F$49, "〇")))</f>
        <v>！基準を満たしません「合計」が「講義又は演習」は60単位以上、「実験又は実習」は22単位以上となるようにしてください</v>
      </c>
      <c r="O76" s="39"/>
      <c r="P76" s="39"/>
      <c r="Q76" s="39"/>
      <c r="R76" s="37"/>
      <c r="S76" s="38"/>
      <c r="T76" s="37"/>
      <c r="U76" s="37"/>
      <c r="V76" s="37"/>
      <c r="W76" s="37"/>
      <c r="X76" s="37"/>
    </row>
    <row r="77" spans="2:24" ht="15" customHeight="1">
      <c r="B77" s="101" t="s">
        <v>40</v>
      </c>
      <c r="C77" s="101"/>
      <c r="D77" s="101"/>
      <c r="E77" s="101"/>
      <c r="F77" s="101"/>
      <c r="G77" s="32"/>
      <c r="H77" s="32"/>
      <c r="I77" s="32"/>
      <c r="J77" s="32"/>
      <c r="K77" s="32"/>
      <c r="L77" s="32"/>
      <c r="M77" s="32"/>
      <c r="N77" s="40"/>
      <c r="O77" s="40"/>
      <c r="P77" s="40"/>
      <c r="Q77" s="40"/>
      <c r="R77" s="37"/>
      <c r="S77" s="38"/>
      <c r="T77" s="37"/>
      <c r="U77" s="37"/>
      <c r="V77" s="37"/>
      <c r="W77" s="37"/>
      <c r="X77" s="37"/>
    </row>
    <row r="78" spans="2:24" ht="15.75">
      <c r="B78" s="33"/>
      <c r="N78" s="36"/>
      <c r="O78" s="36"/>
      <c r="P78" s="36"/>
      <c r="Q78" s="36"/>
      <c r="R78" s="37"/>
      <c r="S78" s="38"/>
      <c r="T78" s="37"/>
      <c r="U78" s="37"/>
      <c r="V78" s="37"/>
      <c r="W78" s="37"/>
      <c r="X78" s="37"/>
    </row>
  </sheetData>
  <mergeCells count="48">
    <mergeCell ref="B76:C76"/>
    <mergeCell ref="B77:F77"/>
    <mergeCell ref="C71:C74"/>
    <mergeCell ref="D71:D74"/>
    <mergeCell ref="E71:E74"/>
    <mergeCell ref="B40:B74"/>
    <mergeCell ref="C40:C42"/>
    <mergeCell ref="D40:D42"/>
    <mergeCell ref="C43:C48"/>
    <mergeCell ref="C68:C70"/>
    <mergeCell ref="D68:D70"/>
    <mergeCell ref="E68:E70"/>
    <mergeCell ref="C64:C67"/>
    <mergeCell ref="E40:E67"/>
    <mergeCell ref="C59:C63"/>
    <mergeCell ref="D59:D63"/>
    <mergeCell ref="D64:D67"/>
    <mergeCell ref="B75:C75"/>
    <mergeCell ref="D43:D48"/>
    <mergeCell ref="C54:C58"/>
    <mergeCell ref="D54:D58"/>
    <mergeCell ref="C49:C53"/>
    <mergeCell ref="D49:D53"/>
    <mergeCell ref="B39:C39"/>
    <mergeCell ref="E7:E8"/>
    <mergeCell ref="H7:H8"/>
    <mergeCell ref="K7:K8"/>
    <mergeCell ref="B9:B38"/>
    <mergeCell ref="D9:D15"/>
    <mergeCell ref="E9:E38"/>
    <mergeCell ref="D16:D29"/>
    <mergeCell ref="C30:C38"/>
    <mergeCell ref="D30:D38"/>
    <mergeCell ref="C9:C15"/>
    <mergeCell ref="C16:C29"/>
    <mergeCell ref="D7:D8"/>
    <mergeCell ref="G7:G8"/>
    <mergeCell ref="J7:J8"/>
    <mergeCell ref="L5:L8"/>
    <mergeCell ref="B5:E5"/>
    <mergeCell ref="F5:H5"/>
    <mergeCell ref="I5:K5"/>
    <mergeCell ref="B6:C8"/>
    <mergeCell ref="D6:E6"/>
    <mergeCell ref="F6:F8"/>
    <mergeCell ref="G6:H6"/>
    <mergeCell ref="I6:I8"/>
    <mergeCell ref="J6:K6"/>
  </mergeCells>
  <phoneticPr fontId="1"/>
  <dataValidations count="2">
    <dataValidation type="list" allowBlank="1" showInputMessage="1" showErrorMessage="1" sqref="L39" xr:uid="{8B6424B0-0719-4BD6-9D27-C3D16036A7A7}">
      <formula1>#REF!</formula1>
    </dataValidation>
    <dataValidation type="list" allowBlank="1" showInputMessage="1" showErrorMessage="1" sqref="L9:L14 L16:L28 L30:L37 L40:L41 L43:L47 L49:L52 L54:L57 L59:L62 L64:L66 L68:L69 L71:L73" xr:uid="{EC79FA73-0E54-4B34-94A1-3FFE12891091}">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C60" sqref="C60"/>
    </sheetView>
  </sheetViews>
  <sheetFormatPr defaultRowHeight="12"/>
  <cols>
    <col min="1" max="1" width="3" style="43" customWidth="1"/>
    <col min="2" max="2" width="2.25" style="43" customWidth="1"/>
    <col min="3" max="3" width="27.875" style="44" customWidth="1"/>
    <col min="4" max="4" width="14" style="44" hidden="1" customWidth="1"/>
    <col min="5" max="5" width="71.375" style="43" hidden="1" customWidth="1"/>
    <col min="6" max="16384" width="9" style="43"/>
  </cols>
  <sheetData>
    <row r="1" spans="1:6">
      <c r="A1" s="43" t="s">
        <v>41</v>
      </c>
    </row>
    <row r="3" spans="1:6">
      <c r="C3" s="45"/>
      <c r="D3" s="45"/>
    </row>
    <row r="4" spans="1:6">
      <c r="B4" s="43" t="s">
        <v>42</v>
      </c>
    </row>
    <row r="5" spans="1:6">
      <c r="C5" s="45" t="s">
        <v>43</v>
      </c>
      <c r="D5" s="45" t="s">
        <v>44</v>
      </c>
      <c r="E5" s="43" t="s">
        <v>45</v>
      </c>
      <c r="F5" s="43" t="s">
        <v>46</v>
      </c>
    </row>
    <row r="6" spans="1:6">
      <c r="B6" s="43" t="s">
        <v>47</v>
      </c>
      <c r="C6" s="45"/>
      <c r="D6" s="45"/>
      <c r="F6" s="43" t="s">
        <v>48</v>
      </c>
    </row>
    <row r="7" spans="1:6">
      <c r="C7" s="45" t="s">
        <v>43</v>
      </c>
      <c r="D7" s="45" t="s">
        <v>44</v>
      </c>
      <c r="E7" s="43" t="s">
        <v>49</v>
      </c>
      <c r="F7" s="43" t="s">
        <v>50</v>
      </c>
    </row>
    <row r="8" spans="1:6">
      <c r="B8" s="43" t="s">
        <v>51</v>
      </c>
      <c r="C8" s="45"/>
      <c r="D8" s="45"/>
      <c r="F8" s="43" t="s">
        <v>48</v>
      </c>
    </row>
    <row r="9" spans="1:6">
      <c r="C9" s="45" t="s">
        <v>43</v>
      </c>
      <c r="D9" s="45" t="s">
        <v>44</v>
      </c>
      <c r="E9" s="43" t="s">
        <v>52</v>
      </c>
      <c r="F9" s="43" t="s">
        <v>53</v>
      </c>
    </row>
    <row r="10" spans="1:6">
      <c r="B10" s="43" t="s">
        <v>54</v>
      </c>
      <c r="C10" s="45"/>
      <c r="D10" s="45"/>
    </row>
    <row r="11" spans="1:6">
      <c r="B11" s="46" t="s">
        <v>55</v>
      </c>
      <c r="C11" s="45" t="s">
        <v>56</v>
      </c>
      <c r="D11" s="45" t="s">
        <v>44</v>
      </c>
      <c r="E11" s="42" t="s">
        <v>57</v>
      </c>
      <c r="F11" s="43" t="s">
        <v>58</v>
      </c>
    </row>
    <row r="12" spans="1:6">
      <c r="B12" s="46" t="s">
        <v>59</v>
      </c>
      <c r="C12" s="45" t="s">
        <v>43</v>
      </c>
      <c r="D12" s="45" t="s">
        <v>44</v>
      </c>
      <c r="E12" s="42" t="s">
        <v>60</v>
      </c>
      <c r="F12" s="43" t="s">
        <v>61</v>
      </c>
    </row>
    <row r="13" spans="1:6">
      <c r="B13" s="46" t="s">
        <v>62</v>
      </c>
      <c r="C13" s="45" t="s">
        <v>63</v>
      </c>
      <c r="D13" s="45" t="s">
        <v>44</v>
      </c>
      <c r="E13" s="42" t="s">
        <v>64</v>
      </c>
      <c r="F13" s="43" t="s">
        <v>65</v>
      </c>
    </row>
    <row r="14" spans="1:6">
      <c r="B14" s="43" t="s">
        <v>66</v>
      </c>
      <c r="F14" s="43" t="s">
        <v>48</v>
      </c>
    </row>
    <row r="15" spans="1:6">
      <c r="C15" s="45" t="s">
        <v>56</v>
      </c>
      <c r="D15" s="45" t="s">
        <v>44</v>
      </c>
      <c r="E15" s="42" t="s">
        <v>67</v>
      </c>
      <c r="F15" s="43" t="s">
        <v>68</v>
      </c>
    </row>
    <row r="16" spans="1:6">
      <c r="C16" s="45" t="s">
        <v>43</v>
      </c>
      <c r="D16" s="45" t="s">
        <v>44</v>
      </c>
      <c r="E16" s="42" t="s">
        <v>69</v>
      </c>
      <c r="F16" s="43" t="s">
        <v>70</v>
      </c>
    </row>
    <row r="17" spans="2:6">
      <c r="C17" s="45" t="s">
        <v>63</v>
      </c>
      <c r="D17" s="45" t="s">
        <v>44</v>
      </c>
      <c r="E17" s="42" t="s">
        <v>71</v>
      </c>
      <c r="F17" s="43" t="s">
        <v>72</v>
      </c>
    </row>
    <row r="18" spans="2:6">
      <c r="B18" s="43" t="s">
        <v>73</v>
      </c>
      <c r="F18" s="43" t="s">
        <v>48</v>
      </c>
    </row>
    <row r="19" spans="2:6">
      <c r="C19" s="45" t="s">
        <v>56</v>
      </c>
      <c r="D19" s="45" t="s">
        <v>44</v>
      </c>
      <c r="E19" s="42" t="s">
        <v>74</v>
      </c>
      <c r="F19" s="43" t="s">
        <v>75</v>
      </c>
    </row>
    <row r="20" spans="2:6">
      <c r="C20" s="45" t="s">
        <v>43</v>
      </c>
      <c r="D20" s="45" t="s">
        <v>44</v>
      </c>
      <c r="E20" s="42" t="s">
        <v>76</v>
      </c>
      <c r="F20" s="43" t="s">
        <v>77</v>
      </c>
    </row>
    <row r="21" spans="2:6">
      <c r="C21" s="45" t="s">
        <v>63</v>
      </c>
      <c r="D21" s="45" t="s">
        <v>44</v>
      </c>
      <c r="E21" s="42" t="s">
        <v>78</v>
      </c>
      <c r="F21" s="43" t="s">
        <v>79</v>
      </c>
    </row>
    <row r="22" spans="2:6">
      <c r="B22" s="43" t="s">
        <v>80</v>
      </c>
      <c r="E22" s="42"/>
      <c r="F22" s="43" t="s">
        <v>48</v>
      </c>
    </row>
    <row r="23" spans="2:6">
      <c r="C23" s="45" t="s">
        <v>56</v>
      </c>
      <c r="D23" s="45" t="s">
        <v>44</v>
      </c>
      <c r="E23" s="42" t="s">
        <v>81</v>
      </c>
      <c r="F23" s="43" t="s">
        <v>82</v>
      </c>
    </row>
    <row r="24" spans="2:6">
      <c r="C24" s="45" t="s">
        <v>43</v>
      </c>
      <c r="D24" s="45" t="s">
        <v>44</v>
      </c>
      <c r="E24" s="42" t="s">
        <v>83</v>
      </c>
      <c r="F24" s="43" t="s">
        <v>84</v>
      </c>
    </row>
    <row r="25" spans="2:6">
      <c r="C25" s="45" t="s">
        <v>63</v>
      </c>
      <c r="D25" s="45" t="s">
        <v>44</v>
      </c>
      <c r="E25" s="42" t="s">
        <v>85</v>
      </c>
      <c r="F25" s="43" t="s">
        <v>86</v>
      </c>
    </row>
    <row r="26" spans="2:6">
      <c r="B26" s="43" t="s">
        <v>87</v>
      </c>
      <c r="F26" s="43" t="s">
        <v>48</v>
      </c>
    </row>
    <row r="27" spans="2:6">
      <c r="C27" s="45" t="s">
        <v>56</v>
      </c>
      <c r="D27" s="45" t="s">
        <v>44</v>
      </c>
      <c r="E27" s="42" t="s">
        <v>88</v>
      </c>
      <c r="F27" s="43" t="s">
        <v>89</v>
      </c>
    </row>
    <row r="28" spans="2:6">
      <c r="C28" s="45" t="s">
        <v>43</v>
      </c>
      <c r="D28" s="45" t="s">
        <v>44</v>
      </c>
      <c r="E28" s="42" t="s">
        <v>90</v>
      </c>
      <c r="F28" s="43" t="s">
        <v>91</v>
      </c>
    </row>
    <row r="29" spans="2:6">
      <c r="C29" s="45" t="s">
        <v>63</v>
      </c>
      <c r="D29" s="45" t="s">
        <v>44</v>
      </c>
      <c r="E29" s="42" t="s">
        <v>92</v>
      </c>
      <c r="F29" s="43" t="s">
        <v>93</v>
      </c>
    </row>
    <row r="30" spans="2:6" ht="12.75" customHeight="1">
      <c r="B30" s="43" t="s">
        <v>94</v>
      </c>
      <c r="F30" s="43" t="s">
        <v>48</v>
      </c>
    </row>
    <row r="31" spans="2:6" ht="12.75" customHeight="1">
      <c r="C31" s="45" t="s">
        <v>56</v>
      </c>
      <c r="D31" s="45" t="s">
        <v>44</v>
      </c>
      <c r="E31" s="42" t="s">
        <v>95</v>
      </c>
      <c r="F31" s="43" t="s">
        <v>96</v>
      </c>
    </row>
    <row r="32" spans="2:6" ht="12.75" customHeight="1">
      <c r="C32" s="45" t="s">
        <v>43</v>
      </c>
      <c r="D32" s="45" t="s">
        <v>44</v>
      </c>
      <c r="E32" s="42" t="s">
        <v>97</v>
      </c>
      <c r="F32" s="43" t="s">
        <v>98</v>
      </c>
    </row>
    <row r="33" spans="2:6">
      <c r="C33" s="45" t="s">
        <v>63</v>
      </c>
      <c r="D33" s="45" t="s">
        <v>44</v>
      </c>
      <c r="E33" s="42" t="s">
        <v>99</v>
      </c>
      <c r="F33" s="43" t="s">
        <v>100</v>
      </c>
    </row>
    <row r="34" spans="2:6">
      <c r="B34" s="43" t="s">
        <v>101</v>
      </c>
      <c r="F34" s="43" t="s">
        <v>48</v>
      </c>
    </row>
    <row r="35" spans="2:6">
      <c r="C35" s="45" t="s">
        <v>56</v>
      </c>
      <c r="D35" s="45" t="s">
        <v>44</v>
      </c>
      <c r="E35" s="42" t="s">
        <v>102</v>
      </c>
      <c r="F35" s="43" t="s">
        <v>103</v>
      </c>
    </row>
    <row r="36" spans="2:6">
      <c r="C36" s="45" t="s">
        <v>43</v>
      </c>
      <c r="D36" s="45" t="s">
        <v>44</v>
      </c>
      <c r="E36" s="42" t="s">
        <v>104</v>
      </c>
      <c r="F36" s="43" t="s">
        <v>105</v>
      </c>
    </row>
    <row r="37" spans="2:6">
      <c r="C37" s="45" t="s">
        <v>63</v>
      </c>
      <c r="D37" s="45" t="s">
        <v>44</v>
      </c>
      <c r="E37" s="42" t="s">
        <v>106</v>
      </c>
      <c r="F37" s="43" t="s">
        <v>107</v>
      </c>
    </row>
    <row r="38" spans="2:6">
      <c r="B38" s="43" t="s">
        <v>108</v>
      </c>
      <c r="F38" s="43" t="s">
        <v>48</v>
      </c>
    </row>
    <row r="39" spans="2:6">
      <c r="C39" s="45" t="s">
        <v>43</v>
      </c>
      <c r="D39" s="45" t="s">
        <v>44</v>
      </c>
      <c r="E39" s="42" t="s">
        <v>109</v>
      </c>
      <c r="F39" s="43" t="s">
        <v>110</v>
      </c>
    </row>
    <row r="40" spans="2:6">
      <c r="B40" s="43" t="s">
        <v>111</v>
      </c>
      <c r="F40" s="43" t="s">
        <v>48</v>
      </c>
    </row>
    <row r="41" spans="2:6">
      <c r="C41" s="45" t="s">
        <v>63</v>
      </c>
      <c r="D41" s="45" t="s">
        <v>44</v>
      </c>
      <c r="E41" s="42" t="s">
        <v>112</v>
      </c>
      <c r="F41" s="43" t="s">
        <v>113</v>
      </c>
    </row>
    <row r="42" spans="2:6">
      <c r="B42" s="43" t="s">
        <v>114</v>
      </c>
      <c r="C42" s="45"/>
      <c r="F42" s="43" t="s">
        <v>48</v>
      </c>
    </row>
    <row r="43" spans="2:6">
      <c r="C43" s="45" t="s">
        <v>56</v>
      </c>
      <c r="D43" s="45" t="s">
        <v>44</v>
      </c>
      <c r="E43" s="42" t="s">
        <v>115</v>
      </c>
      <c r="F43" s="43" t="s">
        <v>116</v>
      </c>
    </row>
    <row r="44" spans="2:6">
      <c r="C44" s="45" t="s">
        <v>43</v>
      </c>
      <c r="D44" s="45" t="s">
        <v>44</v>
      </c>
      <c r="E44" s="42" t="s">
        <v>117</v>
      </c>
      <c r="F44" s="43" t="s">
        <v>118</v>
      </c>
    </row>
    <row r="45" spans="2:6">
      <c r="C45" s="45" t="s">
        <v>63</v>
      </c>
      <c r="D45" s="45" t="s">
        <v>44</v>
      </c>
      <c r="E45" s="42" t="s">
        <v>119</v>
      </c>
      <c r="F45" s="43" t="s">
        <v>120</v>
      </c>
    </row>
    <row r="46" spans="2:6">
      <c r="B46" s="43" t="s">
        <v>121</v>
      </c>
      <c r="C46" s="45"/>
      <c r="D46" s="45"/>
      <c r="F46" s="43" t="s">
        <v>48</v>
      </c>
    </row>
    <row r="47" spans="2:6">
      <c r="C47" s="45" t="s">
        <v>56</v>
      </c>
      <c r="D47" s="45" t="s">
        <v>44</v>
      </c>
      <c r="E47" s="42" t="s">
        <v>122</v>
      </c>
      <c r="F47" s="43" t="s">
        <v>123</v>
      </c>
    </row>
    <row r="48" spans="2:6">
      <c r="C48" s="45" t="s">
        <v>43</v>
      </c>
      <c r="D48" s="45" t="s">
        <v>44</v>
      </c>
      <c r="E48" s="42" t="s">
        <v>124</v>
      </c>
      <c r="F48" s="43" t="s">
        <v>125</v>
      </c>
    </row>
    <row r="49" spans="3:6">
      <c r="C49" s="45" t="s">
        <v>63</v>
      </c>
      <c r="D49" s="45" t="s">
        <v>44</v>
      </c>
      <c r="E49" s="42" t="s">
        <v>126</v>
      </c>
      <c r="F49" s="43" t="s">
        <v>127</v>
      </c>
    </row>
    <row r="50" spans="3:6">
      <c r="C50" s="45"/>
      <c r="D50" s="45"/>
    </row>
    <row r="51" spans="3:6">
      <c r="C51" s="45"/>
      <c r="D51" s="45"/>
      <c r="E51" s="42"/>
    </row>
    <row r="52" spans="3:6">
      <c r="C52" s="45"/>
      <c r="D52" s="45"/>
      <c r="E52" s="42"/>
    </row>
    <row r="53" spans="3:6">
      <c r="C53" s="45"/>
      <c r="D53" s="45"/>
      <c r="E53" s="42"/>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58" customWidth="1"/>
    <col min="2" max="2" width="22.75" style="59" customWidth="1"/>
    <col min="3" max="3" width="84.5" style="59" customWidth="1"/>
    <col min="4" max="16384" width="9" style="58"/>
  </cols>
  <sheetData>
    <row r="2" spans="2:3">
      <c r="B2" s="58" t="s">
        <v>128</v>
      </c>
    </row>
    <row r="3" spans="2:3" ht="10.5" customHeight="1"/>
    <row r="4" spans="2:3">
      <c r="B4" s="58" t="s">
        <v>136</v>
      </c>
    </row>
    <row r="5" spans="2:3" ht="12" customHeight="1" thickBot="1"/>
    <row r="6" spans="2:3" ht="45" customHeight="1" thickBot="1">
      <c r="B6" s="60" t="s">
        <v>15</v>
      </c>
      <c r="C6" s="61" t="s">
        <v>129</v>
      </c>
    </row>
    <row r="7" spans="2:3" ht="81.75" customHeight="1">
      <c r="B7" s="62" t="s">
        <v>130</v>
      </c>
      <c r="C7" s="63" t="s">
        <v>131</v>
      </c>
    </row>
    <row r="8" spans="2:3" ht="81.75" customHeight="1">
      <c r="B8" s="64" t="s">
        <v>132</v>
      </c>
      <c r="C8" s="65" t="s">
        <v>133</v>
      </c>
    </row>
    <row r="9" spans="2:3" ht="81.75" customHeight="1">
      <c r="B9" s="64" t="s">
        <v>134</v>
      </c>
      <c r="C9" s="65" t="s">
        <v>135</v>
      </c>
    </row>
    <row r="10" spans="2:3" ht="81.75" customHeight="1">
      <c r="B10" s="64"/>
      <c r="C10" s="65"/>
    </row>
    <row r="11" spans="2:3" ht="81.75" customHeight="1">
      <c r="B11" s="64"/>
      <c r="C11" s="65"/>
    </row>
    <row r="12" spans="2:3" ht="81.75" customHeight="1">
      <c r="B12" s="64"/>
      <c r="C12" s="65"/>
    </row>
    <row r="13" spans="2:3" ht="81.75" customHeight="1">
      <c r="B13" s="64"/>
      <c r="C13" s="65"/>
    </row>
    <row r="14" spans="2:3" ht="81.75" customHeight="1" thickBot="1">
      <c r="B14" s="66"/>
      <c r="C14" s="6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EDAD5-88CF-4507-A7C5-A910E129EE69}">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2.xml><?xml version="1.0" encoding="utf-8"?>
<ds:datastoreItem xmlns:ds="http://schemas.openxmlformats.org/officeDocument/2006/customXml" ds:itemID="{16E39691-17CF-4A52-9696-658C93FB88AE}">
  <ds:schemaRefs>
    <ds:schemaRef ds:uri="http://schemas.microsoft.com/sharepoint/v3/contenttype/forms"/>
  </ds:schemaRefs>
</ds:datastoreItem>
</file>

<file path=customXml/itemProps3.xml><?xml version="1.0" encoding="utf-8"?>
<ds:datastoreItem xmlns:ds="http://schemas.openxmlformats.org/officeDocument/2006/customXml" ds:itemID="{952127A9-5A50-425D-B627-98C2BD96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（教育内容）別添1_新旧対照表(学校)</vt:lpstr>
      <vt:lpstr>error word</vt:lpstr>
      <vt:lpstr>別添２_変更概要の詳細</vt:lpstr>
      <vt:lpstr>'（教育内容）別添1_新旧対照表(学校)'!Print_Area</vt:lpstr>
      <vt:lpstr>別添２_変更概要の詳細!Print_Area</vt:lpstr>
      <vt:lpstr>'（教育内容）別添1_新旧対照表(学校)'!Print_Titles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