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3701037/WorkingDocLib/05.指導・特指部門/調査課/01.【大分類】保険医療/02.【中分類】調査・報告/01.【小分類】施設基準定例報告/施設基準定例報告（令和８年度）/04_HP掲載データの作成/①報告様式/01_医科/HP用/"/>
    </mc:Choice>
  </mc:AlternateContent>
  <xr:revisionPtr revIDLastSave="781" documentId="8_{3E0C2A08-2F18-4D03-9CB2-CD9A1A652744}" xr6:coauthVersionLast="47" xr6:coauthVersionMax="47" xr10:uidLastSave="{9131B2CC-E49B-48C5-9BEC-6270ABCCE0AB}"/>
  <bookViews>
    <workbookView xWindow="-120" yWindow="-120" windowWidth="29040" windowHeight="15720" tabRatio="568" xr2:uid="{00000000-000D-0000-FFFF-FFFF00000000}"/>
  </bookViews>
  <sheets>
    <sheet name="別紙様式２入力フォーム" sheetId="46" r:id="rId1"/>
    <sheet name="別紙様式２" sheetId="45" r:id="rId2"/>
    <sheet name="別紙様式２対応表" sheetId="47" state="hidden" r:id="rId3"/>
  </sheets>
  <definedNames>
    <definedName name="_xlnm.Print_Area" localSheetId="1">別紙様式２!$A$1:$AD$42</definedName>
  </definedNames>
  <calcPr calcId="191028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0" i="45" l="1"/>
  <c r="AC24" i="45"/>
  <c r="AC22" i="45"/>
  <c r="AC18" i="45"/>
  <c r="AC16" i="45"/>
  <c r="M35" i="45"/>
  <c r="AC26" i="45"/>
  <c r="L32" i="45"/>
  <c r="L30" i="45"/>
  <c r="L28" i="45"/>
  <c r="L26" i="45"/>
  <c r="L24" i="45"/>
  <c r="L22" i="45"/>
  <c r="L21" i="45"/>
  <c r="L20" i="45"/>
  <c r="L18" i="45"/>
  <c r="L16" i="45"/>
  <c r="M15" i="45"/>
  <c r="M14" i="45"/>
  <c r="M11" i="45"/>
  <c r="L10" i="45"/>
  <c r="B35" i="45" l="1"/>
  <c r="B34" i="45"/>
  <c r="K34" i="45"/>
  <c r="J34" i="45"/>
  <c r="I34" i="45"/>
  <c r="H34" i="45"/>
  <c r="G34" i="45"/>
  <c r="F34" i="45"/>
  <c r="E34" i="45"/>
  <c r="D34" i="45"/>
  <c r="K30" i="45"/>
  <c r="J30" i="45"/>
  <c r="I30" i="45"/>
  <c r="H30" i="45"/>
  <c r="G30" i="45"/>
  <c r="F30" i="45"/>
  <c r="E30" i="45"/>
  <c r="D30" i="45"/>
  <c r="K26" i="45"/>
  <c r="J26" i="45"/>
  <c r="I26" i="45"/>
  <c r="H26" i="45"/>
  <c r="G26" i="45"/>
  <c r="F26" i="45"/>
  <c r="E26" i="45"/>
  <c r="D26" i="45"/>
  <c r="K22" i="45"/>
  <c r="J22" i="45"/>
  <c r="I22" i="45"/>
  <c r="H22" i="45"/>
  <c r="G22" i="45"/>
  <c r="F22" i="45"/>
  <c r="E22" i="45"/>
  <c r="D22" i="45"/>
  <c r="K18" i="45"/>
  <c r="J18" i="45"/>
  <c r="I18" i="45"/>
  <c r="H18" i="45"/>
  <c r="G18" i="45"/>
  <c r="F18" i="45"/>
  <c r="E18" i="45"/>
  <c r="D18" i="45"/>
  <c r="J14" i="45"/>
  <c r="K14" i="45"/>
  <c r="I14" i="45"/>
  <c r="H14" i="45"/>
  <c r="G14" i="45"/>
  <c r="F14" i="45"/>
  <c r="E14" i="45"/>
  <c r="D14" i="45"/>
  <c r="K10" i="45"/>
  <c r="J10" i="45"/>
  <c r="I10" i="45"/>
  <c r="H10" i="45"/>
  <c r="G10" i="45"/>
  <c r="F10" i="45"/>
  <c r="E10" i="45"/>
  <c r="D10" i="45"/>
  <c r="AA6" i="45"/>
  <c r="U6" i="45"/>
  <c r="AD5" i="45"/>
  <c r="AC5" i="45"/>
  <c r="AB5" i="45"/>
  <c r="AA5" i="45"/>
  <c r="Z5" i="45"/>
  <c r="Y5" i="45"/>
  <c r="X5" i="45"/>
  <c r="W5" i="45"/>
  <c r="V5" i="45"/>
  <c r="O6" i="45"/>
  <c r="C6" i="45"/>
  <c r="D43" i="46" l="1"/>
  <c r="BO42" i="46"/>
  <c r="BO41" i="46"/>
  <c r="BO40" i="46"/>
  <c r="BO39" i="46"/>
  <c r="BO38" i="46"/>
  <c r="BO37" i="46"/>
  <c r="BO36" i="46"/>
  <c r="BO35" i="46"/>
  <c r="BO34" i="46"/>
  <c r="BO33" i="46"/>
  <c r="AI19" i="46"/>
  <c r="AI17" i="46"/>
  <c r="AI15" i="46"/>
  <c r="BJ43" i="46" l="1"/>
  <c r="S36" i="45" l="1"/>
  <c r="M36" i="45"/>
</calcChain>
</file>

<file path=xl/sharedStrings.xml><?xml version="1.0" encoding="utf-8"?>
<sst xmlns="http://schemas.openxmlformats.org/spreadsheetml/2006/main" count="190" uniqueCount="172">
  <si>
    <t>受付番号※</t>
    <rPh sb="0" eb="2">
      <t>ウケツケ</t>
    </rPh>
    <rPh sb="2" eb="4">
      <t>バンゴウ</t>
    </rPh>
    <phoneticPr fontId="2"/>
  </si>
  <si>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</si>
  <si>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>（別紙様式２）　　【有床診療所記入用】</t>
    <rPh sb="1" eb="3">
      <t>ベッシ</t>
    </rPh>
    <rPh sb="3" eb="5">
      <t>ヨウシキ</t>
    </rPh>
    <rPh sb="10" eb="11">
      <t>ア</t>
    </rPh>
    <rPh sb="11" eb="12">
      <t>トコ</t>
    </rPh>
    <rPh sb="12" eb="15">
      <t>シンリョウショ</t>
    </rPh>
    <rPh sb="15" eb="17">
      <t>キニュウ</t>
    </rPh>
    <rPh sb="17" eb="18">
      <t>ヨウ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</si>
  <si>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</si>
  <si>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開設者
番号</t>
    <rPh sb="0" eb="3">
      <t>カイセツシャ</t>
    </rPh>
    <rPh sb="4" eb="6">
      <t>バンゴウ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</si>
  <si>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</si>
  <si>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</si>
  <si>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</si>
  <si>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</si>
  <si>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</si>
  <si>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</si>
  <si>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</si>
  <si>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</si>
  <si>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</si>
  <si>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有床診療所　　
 入院基本料１</t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</si>
  <si>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</si>
  <si>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</si>
  <si>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t>ロ</t>
    <phoneticPr fontId="2"/>
  </si>
  <si>
    <t>訪問件数</t>
    <rPh sb="0" eb="2">
      <t>ホウモン</t>
    </rPh>
    <rPh sb="2" eb="4">
      <t>ケンスウ</t>
    </rPh>
    <phoneticPr fontId="2"/>
  </si>
  <si>
    <t>件</t>
    <rPh sb="0" eb="1">
      <t>ケン</t>
    </rPh>
    <phoneticPr fontId="2"/>
  </si>
  <si>
    <t>ハ</t>
    <phoneticPr fontId="2"/>
  </si>
  <si>
    <t>入院件数</t>
    <rPh sb="0" eb="2">
      <t>ニュウイン</t>
    </rPh>
    <rPh sb="2" eb="4">
      <t>ケンスウ</t>
    </rPh>
    <phoneticPr fontId="2"/>
  </si>
  <si>
    <t>有床診療所　　
 入院基本料４</t>
    <phoneticPr fontId="2"/>
  </si>
  <si>
    <t>ニ</t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</si>
  <si>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</si>
  <si>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ホ</t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</si>
  <si>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</si>
  <si>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ヘ</t>
    <phoneticPr fontId="2"/>
  </si>
  <si>
    <t>受入割合</t>
    <rPh sb="0" eb="2">
      <t>ウケイレ</t>
    </rPh>
    <rPh sb="2" eb="4">
      <t>ワリアイ</t>
    </rPh>
    <phoneticPr fontId="2"/>
  </si>
  <si>
    <t>有床診療所　
 入院基本料５</t>
    <phoneticPr fontId="2"/>
  </si>
  <si>
    <t>割</t>
    <rPh sb="0" eb="1">
      <t>ワリ</t>
    </rPh>
    <phoneticPr fontId="2"/>
  </si>
  <si>
    <t>ト</t>
    <phoneticPr fontId="2"/>
  </si>
  <si>
    <t>看取件数</t>
    <rPh sb="0" eb="2">
      <t>ミト</t>
    </rPh>
    <rPh sb="2" eb="4">
      <t>ケンスウ</t>
    </rPh>
    <phoneticPr fontId="2"/>
  </si>
  <si>
    <t>チ</t>
    <phoneticPr fontId="2"/>
  </si>
  <si>
    <t>当該患者数</t>
    <rPh sb="0" eb="2">
      <t>トウガイ</t>
    </rPh>
    <rPh sb="2" eb="5">
      <t>カンジャスウ</t>
    </rPh>
    <phoneticPr fontId="2"/>
  </si>
  <si>
    <t>有床診療所
 入院基本料６</t>
    <phoneticPr fontId="2"/>
  </si>
  <si>
    <t>リ</t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</si>
  <si>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</si>
  <si>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ヌ</t>
    <phoneticPr fontId="2"/>
  </si>
  <si>
    <t>分娩件数</t>
    <rPh sb="0" eb="2">
      <t>ブンベン</t>
    </rPh>
    <rPh sb="2" eb="4">
      <t>ケンスウ</t>
    </rPh>
    <phoneticPr fontId="2"/>
  </si>
  <si>
    <t>ル</t>
    <phoneticPr fontId="2"/>
  </si>
  <si>
    <t>医療機関コード７桁</t>
    <rPh sb="0" eb="2">
      <t>イリョウ</t>
    </rPh>
    <rPh sb="2" eb="4">
      <t>キカン</t>
    </rPh>
    <rPh sb="8" eb="9">
      <t>ケタ</t>
    </rPh>
    <phoneticPr fontId="2"/>
  </si>
  <si>
    <t>都道府県番号</t>
    <rPh sb="0" eb="4">
      <t>トドウフケン</t>
    </rPh>
    <rPh sb="4" eb="6">
      <t>バンゴウ</t>
    </rPh>
    <phoneticPr fontId="2"/>
  </si>
  <si>
    <t>※地方厚生（支）局記載　　</t>
    <phoneticPr fontId="2"/>
  </si>
  <si>
    <t xml:space="preserve"> </t>
    <phoneticPr fontId="2"/>
  </si>
  <si>
    <t>療養
病床</t>
    <phoneticPr fontId="2"/>
  </si>
  <si>
    <t>許可
病床数</t>
    <rPh sb="0" eb="2">
      <t>キョカ</t>
    </rPh>
    <rPh sb="3" eb="5">
      <t>ビョウショウ</t>
    </rPh>
    <rPh sb="5" eb="6">
      <t>スウ</t>
    </rPh>
    <phoneticPr fontId="2"/>
  </si>
  <si>
    <t>医療保険届出
病床数</t>
    <rPh sb="0" eb="2">
      <t>イリョウ</t>
    </rPh>
    <rPh sb="2" eb="4">
      <t>ホケン</t>
    </rPh>
    <rPh sb="4" eb="6">
      <t>トドケデ</t>
    </rPh>
    <rPh sb="7" eb="9">
      <t>ビョウショウ</t>
    </rPh>
    <rPh sb="9" eb="10">
      <t>スウ</t>
    </rPh>
    <phoneticPr fontId="2"/>
  </si>
  <si>
    <t>稼働
病床数</t>
    <rPh sb="0" eb="2">
      <t>カドウ</t>
    </rPh>
    <rPh sb="3" eb="5">
      <t>ビョウショウ</t>
    </rPh>
    <rPh sb="5" eb="6">
      <t>スウ</t>
    </rPh>
    <phoneticPr fontId="2"/>
  </si>
  <si>
    <t>※いずれかに
◯をする</t>
    <phoneticPr fontId="2"/>
  </si>
  <si>
    <r>
      <rPr>
        <b/>
        <sz val="14"/>
        <color theme="1"/>
        <rFont val="ＭＳ 明朝"/>
        <family val="1"/>
        <charset val="128"/>
      </rPr>
      <t>施設基準</t>
    </r>
    <r>
      <rPr>
        <sz val="12"/>
        <color theme="1"/>
        <rFont val="ＭＳ 明朝"/>
        <family val="1"/>
        <charset val="128"/>
      </rPr>
      <t>（該当する記号全てに○）
※該当する場合は実績件数も記載すること。</t>
    </r>
    <rPh sb="0" eb="2">
      <t>シセツ</t>
    </rPh>
    <rPh sb="2" eb="4">
      <t>キジュン</t>
    </rPh>
    <rPh sb="5" eb="7">
      <t>ガイトウ</t>
    </rPh>
    <rPh sb="9" eb="11">
      <t>キゴウ</t>
    </rPh>
    <rPh sb="11" eb="12">
      <t>スベ</t>
    </rPh>
    <rPh sb="18" eb="20">
      <t>ガイトウ</t>
    </rPh>
    <rPh sb="22" eb="24">
      <t>バアイ</t>
    </rPh>
    <rPh sb="25" eb="27">
      <t>ジッセキ</t>
    </rPh>
    <rPh sb="27" eb="29">
      <t>ケンスウ</t>
    </rPh>
    <rPh sb="30" eb="32">
      <t>キサイ</t>
    </rPh>
    <phoneticPr fontId="2"/>
  </si>
  <si>
    <t>有床診療所入院基本料等に関する実施状況報告書（令和８年８月１日現在）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8" eb="29">
      <t>ガツ</t>
    </rPh>
    <rPh sb="30" eb="33">
      <t>ニチゲンザイ</t>
    </rPh>
    <phoneticPr fontId="2"/>
  </si>
  <si>
    <t>実績件数</t>
    <rPh sb="0" eb="2">
      <t>ジッセキ</t>
    </rPh>
    <rPh sb="2" eb="4">
      <t>ケンスウ</t>
    </rPh>
    <phoneticPr fontId="2"/>
  </si>
  <si>
    <t>在宅療養支援診療所であって、過去1年間に訪問診療を実施した実績がある。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</si>
  <si>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介護医療院を併設している。</t>
    <phoneticPr fontId="2"/>
  </si>
  <si>
    <t>指定居宅介護支援事業者又は指定介護予防サービス事業者である。</t>
    <phoneticPr fontId="2"/>
  </si>
  <si>
    <r>
      <t>医療資源の少ない地域</t>
    </r>
    <r>
      <rPr>
        <vertAlign val="superscript"/>
        <sz val="14"/>
        <color theme="1"/>
        <rFont val="ＭＳ Ｐ明朝"/>
        <family val="1"/>
        <charset val="128"/>
      </rPr>
      <t>※</t>
    </r>
    <r>
      <rPr>
        <sz val="14"/>
        <color theme="1"/>
        <rFont val="ＭＳ Ｐ明朝"/>
        <family val="1"/>
        <charset val="128"/>
      </rPr>
      <t>に所在する有床診療所である。</t>
    </r>
    <rPh sb="16" eb="18">
      <t>ユウショウ</t>
    </rPh>
    <rPh sb="18" eb="21">
      <t>シンリョウジョ</t>
    </rPh>
    <phoneticPr fontId="2"/>
  </si>
  <si>
    <t>過去１年間の急変時の入院件数が６件以上である。（予定入院は除く。）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</si>
  <si>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過去1年間の当該保険医療機関内における看取りの実績が2件以上である。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phoneticPr fontId="2"/>
  </si>
  <si>
    <t>過去1年間の新規入院患者のうち、他の急性期医療を担う病院の一般病棟からの受入れが1割以上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</si>
  <si>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である。</t>
    <phoneticPr fontId="2"/>
  </si>
  <si>
    <t>過去1年間の全身麻酔、脊椎麻酔又は硬膜外麻酔（手術を実施した場合に限る。）の患者数（分娩を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</si>
  <si>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除く。）が30件以上である。</t>
    <phoneticPr fontId="2"/>
  </si>
  <si>
    <t>過去1年間の分娩を行った総数（帝王切開を含む。）が30件以上である。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</si>
  <si>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過去1年間に、乳幼児加算・幼児加算、超重症児(者)入院診療加算・準超重症児(者)入院診療加算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</si>
  <si>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又は小児療養環境特別加算を算定した実績がある。</t>
    <phoneticPr fontId="2"/>
  </si>
  <si>
    <t>以下の１～３のうち該当する記号全てに○</t>
    <rPh sb="0" eb="2">
      <t>イカ</t>
    </rPh>
    <rPh sb="9" eb="11">
      <t>ガイトウ</t>
    </rPh>
    <phoneticPr fontId="2"/>
  </si>
  <si>
    <t>別紙様式２　入力フォーム</t>
    <rPh sb="0" eb="2">
      <t>ベッシ</t>
    </rPh>
    <rPh sb="2" eb="4">
      <t>ヨウシキ</t>
    </rPh>
    <rPh sb="6" eb="8">
      <t>ニュウリョク</t>
    </rPh>
    <phoneticPr fontId="2"/>
  </si>
  <si>
    <t>は直接入力を、</t>
    <rPh sb="1" eb="3">
      <t>チョクセツ</t>
    </rPh>
    <rPh sb="3" eb="5">
      <t>ニュウリョク</t>
    </rPh>
    <phoneticPr fontId="2"/>
  </si>
  <si>
    <t>はリストから選択してください。</t>
    <phoneticPr fontId="2"/>
  </si>
  <si>
    <t>保険医療機関情報</t>
    <rPh sb="0" eb="2">
      <t>ホケン</t>
    </rPh>
    <rPh sb="2" eb="4">
      <t>イリョウ</t>
    </rPh>
    <rPh sb="4" eb="6">
      <t>キカン</t>
    </rPh>
    <rPh sb="6" eb="8">
      <t>ジョウホウ</t>
    </rPh>
    <phoneticPr fontId="2"/>
  </si>
  <si>
    <t>都道府県</t>
    <rPh sb="0" eb="4">
      <t>トドウフケン</t>
    </rPh>
    <phoneticPr fontId="2"/>
  </si>
  <si>
    <t>郡市区町村</t>
    <rPh sb="0" eb="1">
      <t>グン</t>
    </rPh>
    <rPh sb="1" eb="5">
      <t>シクチョウソン</t>
    </rPh>
    <phoneticPr fontId="2"/>
  </si>
  <si>
    <t>保険医療機関番号（7桁）</t>
    <rPh sb="0" eb="2">
      <t>ホケン</t>
    </rPh>
    <rPh sb="2" eb="4">
      <t>イリョウ</t>
    </rPh>
    <rPh sb="4" eb="6">
      <t>キカン</t>
    </rPh>
    <rPh sb="6" eb="8">
      <t>バンゴウ</t>
    </rPh>
    <rPh sb="10" eb="11">
      <t>ケタ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</si>
  <si>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</si>
  <si>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開設者</t>
    <rPh sb="0" eb="3">
      <t>カイセツシャ</t>
    </rPh>
    <phoneticPr fontId="2"/>
  </si>
  <si>
    <t>届出区分ごとの病床数と医療従事者数</t>
    <rPh sb="0" eb="2">
      <t>トドケデ</t>
    </rPh>
    <rPh sb="2" eb="4">
      <t>クブン</t>
    </rPh>
    <rPh sb="7" eb="10">
      <t>ビョウショウスウ</t>
    </rPh>
    <rPh sb="11" eb="13">
      <t>イリョウ</t>
    </rPh>
    <rPh sb="13" eb="16">
      <t>ジュウジシャ</t>
    </rPh>
    <rPh sb="16" eb="17">
      <t>スウ</t>
    </rPh>
    <phoneticPr fontId="2"/>
  </si>
  <si>
    <t>一般病床</t>
    <rPh sb="0" eb="2">
      <t>イッパン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</si>
  <si>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</si>
  <si>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届出区分</t>
    <rPh sb="0" eb="2">
      <t>トドケデ</t>
    </rPh>
    <rPh sb="2" eb="4">
      <t>クブン</t>
    </rPh>
    <phoneticPr fontId="2"/>
  </si>
  <si>
    <t>対象病床数</t>
    <rPh sb="0" eb="2">
      <t>タイショウ</t>
    </rPh>
    <rPh sb="2" eb="5">
      <t>ビョウショウスウ</t>
    </rPh>
    <phoneticPr fontId="2"/>
  </si>
  <si>
    <t>許可病床数</t>
    <rPh sb="0" eb="2">
      <t>キョカ</t>
    </rPh>
    <rPh sb="2" eb="5">
      <t>ビョウショウスウ</t>
    </rPh>
    <phoneticPr fontId="2"/>
  </si>
  <si>
    <t>医療保険届出病床数</t>
    <rPh sb="0" eb="2">
      <t>イリョウ</t>
    </rPh>
    <rPh sb="2" eb="4">
      <t>ホケン</t>
    </rPh>
    <rPh sb="4" eb="6">
      <t>トドケデ</t>
    </rPh>
    <rPh sb="6" eb="9">
      <t>ビョウショウスウ</t>
    </rPh>
    <phoneticPr fontId="2"/>
  </si>
  <si>
    <t>稼働病床数</t>
    <rPh sb="0" eb="2">
      <t>カドウ</t>
    </rPh>
    <rPh sb="2" eb="5">
      <t>ビョウショウスウ</t>
    </rPh>
    <phoneticPr fontId="2"/>
  </si>
  <si>
    <t>１日平均入院患者数</t>
    <rPh sb="1" eb="2">
      <t>ニチ</t>
    </rPh>
    <rPh sb="2" eb="4">
      <t>ヘイキン</t>
    </rPh>
    <rPh sb="4" eb="6">
      <t>ニュウイン</t>
    </rPh>
    <rPh sb="6" eb="9">
      <t>カンジャスウ</t>
    </rPh>
    <phoneticPr fontId="2"/>
  </si>
  <si>
    <t>現員数：医師</t>
    <rPh sb="0" eb="1">
      <t>ゲン</t>
    </rPh>
    <rPh sb="1" eb="2">
      <t>イン</t>
    </rPh>
    <rPh sb="2" eb="3">
      <t>スウ</t>
    </rPh>
    <rPh sb="4" eb="6">
      <t>イシ</t>
    </rPh>
    <phoneticPr fontId="2"/>
  </si>
  <si>
    <t>現員数：看護師</t>
    <rPh sb="0" eb="3">
      <t>ゲンインスウ</t>
    </rPh>
    <rPh sb="4" eb="7">
      <t>カンゴシ</t>
    </rPh>
    <phoneticPr fontId="2"/>
  </si>
  <si>
    <t>現員数：准看護師</t>
    <rPh sb="0" eb="3">
      <t>ゲンインスウ</t>
    </rPh>
    <rPh sb="4" eb="8">
      <t>ジュンカンゴシ</t>
    </rPh>
    <phoneticPr fontId="2"/>
  </si>
  <si>
    <t>現員数：看護補助者</t>
    <rPh sb="0" eb="3">
      <t>ゲンインスウ</t>
    </rPh>
    <rPh sb="4" eb="6">
      <t>カンゴ</t>
    </rPh>
    <rPh sb="6" eb="8">
      <t>ホジョ</t>
    </rPh>
    <rPh sb="8" eb="9">
      <t>モノ</t>
    </rPh>
    <phoneticPr fontId="2"/>
  </si>
  <si>
    <t>施設基準該当性　</t>
    <rPh sb="0" eb="2">
      <t>シセツ</t>
    </rPh>
    <rPh sb="2" eb="4">
      <t>キジュン</t>
    </rPh>
    <rPh sb="4" eb="7">
      <t>ガイトウセイ</t>
    </rPh>
    <phoneticPr fontId="2"/>
  </si>
  <si>
    <r>
      <t>※有床診療所入院基本料１～３においては、イ①～③のいずれか１つ以上、またはロ～ルのいずれか２つ以上に該当すること。また、</t>
    </r>
    <r>
      <rPr>
        <b/>
        <u/>
        <sz val="11"/>
        <color rgb="FFFF0000"/>
        <rFont val="ＭＳ Ｐゴシック"/>
        <family val="3"/>
        <charset val="128"/>
        <scheme val="major"/>
      </rPr>
      <t>有床診療所入院基本料１～３を届け出ていない場合でも入力すること</t>
    </r>
    <r>
      <rPr>
        <sz val="11"/>
        <rFont val="ＭＳ Ｐゴシック"/>
        <family val="3"/>
        <charset val="128"/>
        <scheme val="major"/>
      </rPr>
      <t>。</t>
    </r>
    <phoneticPr fontId="2"/>
  </si>
  <si>
    <t>該当性</t>
    <rPh sb="0" eb="2">
      <t>ガイトウ</t>
    </rPh>
    <rPh sb="2" eb="3">
      <t>セイ</t>
    </rPh>
    <phoneticPr fontId="2"/>
  </si>
  <si>
    <t>件数等</t>
    <rPh sb="0" eb="2">
      <t>ケンスウ</t>
    </rPh>
    <rPh sb="2" eb="3">
      <t>トウ</t>
    </rPh>
    <phoneticPr fontId="2"/>
  </si>
  <si>
    <t>施設基準要件</t>
    <rPh sb="0" eb="2">
      <t>シセツ</t>
    </rPh>
    <rPh sb="2" eb="4">
      <t>キジュン</t>
    </rPh>
    <rPh sb="4" eb="6">
      <t>ヨウケン</t>
    </rPh>
    <phoneticPr fontId="2"/>
  </si>
  <si>
    <t>イ①</t>
    <phoneticPr fontId="2"/>
  </si>
  <si>
    <t>過去1年間に、介護保険の通所リハビリテーション、介護予防通所リハビリテーション、居宅療養管理指導、介護予防居宅療養管理指導、短期入所療養介護、介護予防短期入所療養介護又は複合型サービスの提供実績がある。</t>
    <phoneticPr fontId="2"/>
  </si>
  <si>
    <t>イ②</t>
    <phoneticPr fontId="2"/>
  </si>
  <si>
    <t>イ③</t>
    <phoneticPr fontId="2"/>
  </si>
  <si>
    <t>在宅療養支援診療所であって、過去1年間に訪問診療を実施した実績がある。</t>
    <phoneticPr fontId="2"/>
  </si>
  <si>
    <r>
      <t>過去１年間の急変時の入院件数が</t>
    </r>
    <r>
      <rPr>
        <b/>
        <u/>
        <sz val="11"/>
        <color rgb="FFFF0000"/>
        <rFont val="ＭＳ Ｐゴシック"/>
        <family val="3"/>
        <charset val="128"/>
        <scheme val="major"/>
      </rPr>
      <t>6件以上</t>
    </r>
    <r>
      <rPr>
        <sz val="11"/>
        <rFont val="ＭＳ Ｐゴシック"/>
        <family val="3"/>
        <charset val="128"/>
        <scheme val="major"/>
      </rPr>
      <t>である。（予定入院は除く。）</t>
    </r>
    <phoneticPr fontId="2"/>
  </si>
  <si>
    <t>夜間看護配置加算１又は２の届出を行っている。</t>
    <phoneticPr fontId="2"/>
  </si>
  <si>
    <r>
      <t>過去1年間の新規入院患者のうち、他の急性期医療を担う病院の一般病棟からの受入が</t>
    </r>
    <r>
      <rPr>
        <b/>
        <u/>
        <sz val="11"/>
        <color rgb="FFFF0000"/>
        <rFont val="ＭＳ Ｐゴシック"/>
        <family val="3"/>
        <charset val="128"/>
        <scheme val="major"/>
      </rPr>
      <t>1割以上</t>
    </r>
    <r>
      <rPr>
        <sz val="11"/>
        <rFont val="ＭＳ Ｐゴシック"/>
        <family val="3"/>
        <charset val="128"/>
        <scheme val="major"/>
      </rPr>
      <t>である。</t>
    </r>
    <phoneticPr fontId="2"/>
  </si>
  <si>
    <r>
      <t>過去1年間の当該保険医療機関内における看取りの実績が</t>
    </r>
    <r>
      <rPr>
        <b/>
        <u/>
        <sz val="11"/>
        <color rgb="FFFF0000"/>
        <rFont val="ＭＳ Ｐゴシック"/>
        <family val="3"/>
        <charset val="128"/>
        <scheme val="major"/>
      </rPr>
      <t>2件以上</t>
    </r>
    <r>
      <rPr>
        <sz val="11"/>
        <rFont val="ＭＳ Ｐゴシック"/>
        <family val="3"/>
        <charset val="128"/>
        <scheme val="major"/>
      </rPr>
      <t>である。</t>
    </r>
    <phoneticPr fontId="2"/>
  </si>
  <si>
    <r>
      <t>過去1年間の全身麻酔、脊椎麻酔又は硬膜外麻酔（手術を実施した場合に限る。）の患者数（分娩を除く。）が</t>
    </r>
    <r>
      <rPr>
        <b/>
        <u/>
        <sz val="11"/>
        <color rgb="FFFF0000"/>
        <rFont val="ＭＳ Ｐゴシック"/>
        <family val="3"/>
        <charset val="128"/>
        <scheme val="major"/>
      </rPr>
      <t>30件以上</t>
    </r>
    <r>
      <rPr>
        <sz val="11"/>
        <rFont val="ＭＳ Ｐゴシック"/>
        <family val="3"/>
        <charset val="128"/>
        <scheme val="major"/>
      </rPr>
      <t>である。</t>
    </r>
    <phoneticPr fontId="2"/>
  </si>
  <si>
    <t>医療資源の少ない地域※に所在する有床診療所である。※特定一般病棟入院料の「注１」に規定する地域</t>
    <phoneticPr fontId="2"/>
  </si>
  <si>
    <r>
      <t>過去1年間の分娩を行った総数（帝王切開を含む。）が</t>
    </r>
    <r>
      <rPr>
        <b/>
        <u/>
        <sz val="11"/>
        <color rgb="FFFF0000"/>
        <rFont val="ＭＳ Ｐゴシック"/>
        <family val="3"/>
        <charset val="128"/>
        <scheme val="major"/>
      </rPr>
      <t>30件以上</t>
    </r>
    <r>
      <rPr>
        <sz val="11"/>
        <rFont val="ＭＳ Ｐゴシック"/>
        <family val="3"/>
        <charset val="128"/>
        <scheme val="major"/>
      </rPr>
      <t>である。</t>
    </r>
    <phoneticPr fontId="2"/>
  </si>
  <si>
    <t>過去1年間に、乳幼児加算・幼児加算、超重症児(者)入院診療加算・準超重症児(者)入院診療加算又は小児療養環境特別加算を算定した実績がある。</t>
    <phoneticPr fontId="2"/>
  </si>
  <si>
    <t>有無</t>
    <rPh sb="0" eb="2">
      <t>ウム</t>
    </rPh>
    <phoneticPr fontId="2"/>
  </si>
  <si>
    <t>施設基準欄（デフォルト）</t>
    <rPh sb="0" eb="2">
      <t>シセツ</t>
    </rPh>
    <rPh sb="2" eb="4">
      <t>キジュン</t>
    </rPh>
    <rPh sb="4" eb="5">
      <t>ラン</t>
    </rPh>
    <phoneticPr fontId="2"/>
  </si>
  <si>
    <t>施設基準ロ</t>
    <rPh sb="0" eb="2">
      <t>シセツ</t>
    </rPh>
    <rPh sb="2" eb="4">
      <t>キジュン</t>
    </rPh>
    <phoneticPr fontId="2"/>
  </si>
  <si>
    <t>施設基準ニ</t>
    <rPh sb="0" eb="2">
      <t>シセツ</t>
    </rPh>
    <rPh sb="2" eb="4">
      <t>キジュン</t>
    </rPh>
    <phoneticPr fontId="2"/>
  </si>
  <si>
    <t>18 福井県</t>
    <rPh sb="3" eb="6">
      <t>フクイケン</t>
    </rPh>
    <phoneticPr fontId="2"/>
  </si>
  <si>
    <t>① 厚生労働省</t>
  </si>
  <si>
    <t>有</t>
    <rPh sb="0" eb="1">
      <t>ア</t>
    </rPh>
    <phoneticPr fontId="2"/>
  </si>
  <si>
    <t>有床診療所入院基本料１</t>
    <phoneticPr fontId="2"/>
  </si>
  <si>
    <t>有床診療所療養病床入院基本料</t>
    <rPh sb="0" eb="2">
      <t>ユウショウ</t>
    </rPh>
    <rPh sb="2" eb="5">
      <t>シンリョウジョ</t>
    </rPh>
    <rPh sb="5" eb="7">
      <t>リョウヨウ</t>
    </rPh>
    <rPh sb="7" eb="9">
      <t>ビョウショウ</t>
    </rPh>
    <rPh sb="9" eb="11">
      <t>ニュウイン</t>
    </rPh>
    <rPh sb="11" eb="14">
      <t>キホンリョウ</t>
    </rPh>
    <phoneticPr fontId="2"/>
  </si>
  <si>
    <t>該当</t>
    <rPh sb="0" eb="2">
      <t>ガイトウ</t>
    </rPh>
    <phoneticPr fontId="2"/>
  </si>
  <si>
    <t>支援診１</t>
    <rPh sb="0" eb="2">
      <t>シエン</t>
    </rPh>
    <rPh sb="2" eb="3">
      <t>シン</t>
    </rPh>
    <phoneticPr fontId="2"/>
  </si>
  <si>
    <t>加算１</t>
    <rPh sb="0" eb="2">
      <t>カサン</t>
    </rPh>
    <phoneticPr fontId="2"/>
  </si>
  <si>
    <t>25 滋賀県</t>
    <rPh sb="3" eb="6">
      <t>シガケン</t>
    </rPh>
    <phoneticPr fontId="2"/>
  </si>
  <si>
    <t>② 国立病院機構</t>
  </si>
  <si>
    <t>無</t>
    <rPh sb="0" eb="1">
      <t>ナ</t>
    </rPh>
    <phoneticPr fontId="2"/>
  </si>
  <si>
    <t>有床診療所入院基本料２</t>
    <phoneticPr fontId="2"/>
  </si>
  <si>
    <t>特別入院基本料</t>
    <rPh sb="0" eb="2">
      <t>トクベツ</t>
    </rPh>
    <rPh sb="2" eb="4">
      <t>ニュウイン</t>
    </rPh>
    <rPh sb="4" eb="7">
      <t>キホンリョウ</t>
    </rPh>
    <phoneticPr fontId="2"/>
  </si>
  <si>
    <t>非該当</t>
    <rPh sb="0" eb="3">
      <t>ヒガイトウ</t>
    </rPh>
    <phoneticPr fontId="2"/>
  </si>
  <si>
    <t>支援診２</t>
    <rPh sb="0" eb="2">
      <t>シエン</t>
    </rPh>
    <rPh sb="2" eb="3">
      <t>シン</t>
    </rPh>
    <phoneticPr fontId="2"/>
  </si>
  <si>
    <t>加算２</t>
    <rPh sb="0" eb="2">
      <t>カサン</t>
    </rPh>
    <phoneticPr fontId="2"/>
  </si>
  <si>
    <t>26 京都府</t>
    <rPh sb="3" eb="6">
      <t>キョウトフ</t>
    </rPh>
    <phoneticPr fontId="2"/>
  </si>
  <si>
    <t>③ 国立大学法人</t>
  </si>
  <si>
    <t>有床診療所入院基本料３</t>
    <phoneticPr fontId="2"/>
  </si>
  <si>
    <t>支援診３</t>
    <rPh sb="0" eb="2">
      <t>シエン</t>
    </rPh>
    <rPh sb="2" eb="3">
      <t>シン</t>
    </rPh>
    <phoneticPr fontId="2"/>
  </si>
  <si>
    <t>27 大阪府</t>
    <rPh sb="3" eb="6">
      <t>オオサカフ</t>
    </rPh>
    <phoneticPr fontId="2"/>
  </si>
  <si>
    <t>④ 労働者健康安全機構</t>
  </si>
  <si>
    <t>有床診療所入院基本料４</t>
    <phoneticPr fontId="2"/>
  </si>
  <si>
    <t>28 兵庫県</t>
    <rPh sb="3" eb="6">
      <t>ヒョウゴケン</t>
    </rPh>
    <phoneticPr fontId="2"/>
  </si>
  <si>
    <t>⑤ 地域医療機能推進機構</t>
  </si>
  <si>
    <t>有床診療所入院基本料５</t>
    <phoneticPr fontId="2"/>
  </si>
  <si>
    <t>29 奈良県</t>
    <rPh sb="3" eb="5">
      <t>ナラ</t>
    </rPh>
    <rPh sb="5" eb="6">
      <t>ケン</t>
    </rPh>
    <phoneticPr fontId="2"/>
  </si>
  <si>
    <t>⑥ その他（国）</t>
  </si>
  <si>
    <t>有床診療所入院基本料６</t>
    <phoneticPr fontId="2"/>
  </si>
  <si>
    <t>30 和歌山県</t>
    <rPh sb="3" eb="7">
      <t>ワカヤマケン</t>
    </rPh>
    <phoneticPr fontId="2"/>
  </si>
  <si>
    <t>⑦ 都道府県</t>
  </si>
  <si>
    <t>⑧ 市町村</t>
  </si>
  <si>
    <t>⑨ 地方独立行政法人</t>
  </si>
  <si>
    <t>⑩ 日赤</t>
  </si>
  <si>
    <t>⑪ 済生会</t>
  </si>
  <si>
    <t>⑫ 北海道社会事業協会</t>
  </si>
  <si>
    <t>⑬ 厚生連</t>
  </si>
  <si>
    <t>⑭ 国民健康保険団体連合会</t>
  </si>
  <si>
    <t>⑮ 健康保険組合及びその連合会</t>
  </si>
  <si>
    <t>⑯ 共済組合及びその連合会</t>
  </si>
  <si>
    <t>⑰ 国民健康保険組合</t>
  </si>
  <si>
    <t>⑱ 公益法人</t>
  </si>
  <si>
    <t>⑲ 医療法人</t>
  </si>
  <si>
    <t>⑳ 学校法人</t>
  </si>
  <si>
    <t>㉑ 社会福祉法人</t>
  </si>
  <si>
    <t>㉒ 医療生協</t>
  </si>
  <si>
    <t>㉓ 会社</t>
  </si>
  <si>
    <t>㉔ その他の法人</t>
  </si>
  <si>
    <t>㉕ 個人</t>
  </si>
  <si>
    <t>　有床診療所入院基本料１～３の届出施設</t>
    <phoneticPr fontId="2"/>
  </si>
  <si>
    <t>「ロ～ルに２つ以上該当（該当数：</t>
    <phoneticPr fontId="2"/>
  </si>
  <si>
    <t>※</t>
    <phoneticPr fontId="2"/>
  </si>
  <si>
    <t>　有床診療所入院基本料１～３については、上記要件のうち</t>
    <phoneticPr fontId="2"/>
  </si>
  <si>
    <t>　イに該当、又はロ～ルまでのうち２つ以上に該当すること。</t>
  </si>
  <si>
    <t>「イに該当」</t>
    <phoneticPr fontId="2"/>
  </si>
  <si>
    <t>時間外対応体制加算１の届出を行っている。</t>
    <rPh sb="5" eb="7">
      <t>タイセイ</t>
    </rPh>
    <phoneticPr fontId="2"/>
  </si>
  <si>
    <t>過去１年間に、介護保険の通所リハビリテーション、介護予防通所リハビリテーション、居宅療養管理</t>
    <phoneticPr fontId="2"/>
  </si>
  <si>
    <t>指導、介護予防居宅療養管理指導、短期入所療養介護、介護予防短期入所療養介護又は複合型</t>
    <phoneticPr fontId="2"/>
  </si>
  <si>
    <t>サービスの提供実績がある。</t>
  </si>
  <si>
    <t>※　「現員数」は１人未満の端数は、小数第二位（小数第三位切り捨て）までの実数を記載すること。また、１人の医師、看護師、准看護師又は看護補助者について算出した値が1.0を超える場合は、1.00人とすること。</t>
    <phoneticPr fontId="2"/>
  </si>
  <si>
    <t>※　「１日平均入院患者数」は小数第1位を切り上げ（小数第１位までの数、例：12.34→12.4）。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</si>
</sst>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0_ "/>
    <numFmt numFmtId="178" formatCode="0;[Red]0"/>
    <numFmt numFmtId="179" formatCode="0&quot;件&quot;"/>
    <numFmt numFmtId="180" formatCode="0.0&quot;割&quot;"/>
    <numFmt numFmtId="181" formatCode="0.0_ "/>
  </numFmts>
  <fonts count="4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 val="double"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b/>
      <u val="double"/>
      <sz val="14"/>
      <color theme="1"/>
      <name val="ＭＳ Ｐ明朝"/>
      <family val="1"/>
      <charset val="128"/>
    </font>
    <font>
      <sz val="14"/>
      <color theme="0" tint="-0.3499862666707357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trike/>
      <sz val="14"/>
      <color rgb="FFFF0000"/>
      <name val="ＭＳ 明朝"/>
      <family val="1"/>
      <charset val="128"/>
    </font>
    <font>
      <strike/>
      <sz val="14"/>
      <color rgb="FF0070C0"/>
      <name val="ＭＳ Ｐ明朝"/>
      <family val="1"/>
      <charset val="128"/>
    </font>
    <font>
      <strike/>
      <sz val="14"/>
      <color rgb="FF0070C0"/>
      <name val="ＭＳ Ｐゴシック"/>
      <family val="3"/>
      <charset val="128"/>
    </font>
    <font>
      <vertAlign val="superscript"/>
      <sz val="14"/>
      <color theme="1"/>
      <name val="ＭＳ Ｐ明朝"/>
      <family val="1"/>
      <charset val="128"/>
    </font>
    <font>
      <b/>
      <i/>
      <u/>
      <sz val="18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ajor"/>
    </font>
    <font>
      <b/>
      <u/>
      <sz val="11"/>
      <color rgb="FFFF0000"/>
      <name val="ＭＳ Ｐゴシック"/>
      <family val="3"/>
      <charset val="128"/>
      <scheme val="major"/>
    </font>
    <font>
      <sz val="11"/>
      <color theme="0"/>
      <name val="ＭＳ Ｐゴシック"/>
      <family val="3"/>
      <charset val="128"/>
      <scheme val="major"/>
    </font>
    <font>
      <u/>
      <sz val="11"/>
      <color rgb="FFFF0000"/>
      <name val="ＤＦ特太ゴシック体"/>
      <family val="3"/>
      <charset val="128"/>
    </font>
    <font>
      <sz val="30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30"/>
      <color theme="1"/>
      <name val="ＭＳ 明朝"/>
      <family val="1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20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>
      <left/>
      <right/>
      <top/>
      <bottom style="hair">
        <color indexed="64"/>
      </bottom>
      <diagonal/>
    </border>
    <border diagonalUp="1">
      <left/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thin">
        <color indexed="64"/>
      </diagonal>
    </border>
    <border diagonalUp="1">
      <left style="hair">
        <color indexed="64"/>
      </left>
      <right/>
      <top/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 diagonalUp="1">
      <left style="hair">
        <color indexed="64"/>
      </left>
      <right/>
      <top/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7">
    <xf numFmtId="0" fontId="0" fillId="0" borderId="0" xfId="0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6" borderId="0" xfId="0" applyFont="1" applyFill="1" applyAlignment="1">
      <alignment vertical="center"/>
    </xf>
    <xf numFmtId="0" fontId="33" fillId="0" borderId="6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0" fontId="33" fillId="0" borderId="69" xfId="0" applyFont="1" applyBorder="1" applyAlignment="1">
      <alignment vertical="center"/>
    </xf>
    <xf numFmtId="0" fontId="35" fillId="0" borderId="0" xfId="0" applyFont="1" applyAlignment="1">
      <alignment vertical="center"/>
    </xf>
    <xf numFmtId="178" fontId="33" fillId="0" borderId="0" xfId="0" applyNumberFormat="1" applyFont="1" applyAlignment="1">
      <alignment vertical="center"/>
    </xf>
    <xf numFmtId="178" fontId="34" fillId="6" borderId="0" xfId="0" applyNumberFormat="1" applyFont="1" applyFill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0" fillId="0" borderId="0" xfId="0" applyProtection="1">
      <protection locked="0"/>
    </xf>
    <xf numFmtId="0" fontId="2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6" fillId="0" borderId="0" xfId="0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25" fillId="0" borderId="2" xfId="0" applyFont="1" applyBorder="1" applyAlignment="1" applyProtection="1">
      <alignment horizontal="left"/>
      <protection locked="0"/>
    </xf>
    <xf numFmtId="0" fontId="26" fillId="0" borderId="2" xfId="0" applyFont="1" applyFill="1" applyBorder="1" applyAlignment="1" applyProtection="1">
      <alignment horizontal="left" vertical="distributed" wrapText="1"/>
      <protection locked="0"/>
    </xf>
    <xf numFmtId="0" fontId="27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Fill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vertical="center" wrapText="1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protection locked="0"/>
    </xf>
    <xf numFmtId="0" fontId="26" fillId="0" borderId="22" xfId="0" applyFont="1" applyFill="1" applyBorder="1" applyAlignment="1" applyProtection="1">
      <alignment horizontal="left" vertical="distributed" wrapText="1"/>
      <protection locked="0"/>
    </xf>
    <xf numFmtId="0" fontId="27" fillId="0" borderId="22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25" fillId="0" borderId="38" xfId="0" applyFont="1" applyBorder="1" applyAlignment="1" applyProtection="1">
      <protection locked="0"/>
    </xf>
    <xf numFmtId="0" fontId="26" fillId="0" borderId="25" xfId="0" applyFont="1" applyFill="1" applyBorder="1" applyAlignment="1" applyProtection="1">
      <alignment vertical="distributed" wrapText="1"/>
      <protection locked="0"/>
    </xf>
    <xf numFmtId="0" fontId="27" fillId="0" borderId="25" xfId="0" applyFont="1" applyBorder="1" applyAlignment="1" applyProtection="1">
      <alignment vertical="center"/>
      <protection locked="0"/>
    </xf>
    <xf numFmtId="0" fontId="4" fillId="0" borderId="38" xfId="0" applyFont="1" applyBorder="1" applyAlignment="1" applyProtection="1">
      <alignment horizontal="left" vertical="center" shrinkToFit="1"/>
      <protection locked="0"/>
    </xf>
    <xf numFmtId="0" fontId="43" fillId="0" borderId="25" xfId="0" applyNumberFormat="1" applyFont="1" applyBorder="1" applyAlignment="1" applyProtection="1">
      <alignment vertical="center" shrinkToFit="1"/>
      <protection locked="0"/>
    </xf>
    <xf numFmtId="0" fontId="42" fillId="0" borderId="27" xfId="0" applyNumberFormat="1" applyFont="1" applyBorder="1" applyAlignment="1" applyProtection="1">
      <alignment shrinkToFit="1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22" xfId="0" applyFont="1" applyBorder="1" applyProtection="1">
      <protection locked="0"/>
    </xf>
    <xf numFmtId="0" fontId="25" fillId="0" borderId="40" xfId="0" applyFont="1" applyBorder="1" applyAlignment="1" applyProtection="1">
      <protection locked="0"/>
    </xf>
    <xf numFmtId="0" fontId="43" fillId="0" borderId="22" xfId="0" applyNumberFormat="1" applyFont="1" applyBorder="1" applyAlignment="1" applyProtection="1">
      <alignment vertical="center" shrinkToFit="1"/>
      <protection locked="0"/>
    </xf>
    <xf numFmtId="0" fontId="4" fillId="0" borderId="28" xfId="0" applyFont="1" applyBorder="1" applyAlignment="1" applyProtection="1">
      <alignment horizontal="right" vertical="center" shrinkToFit="1"/>
      <protection locked="0"/>
    </xf>
    <xf numFmtId="0" fontId="26" fillId="0" borderId="25" xfId="0" applyFont="1" applyFill="1" applyBorder="1" applyAlignment="1" applyProtection="1">
      <alignment vertical="distributed"/>
      <protection locked="0"/>
    </xf>
    <xf numFmtId="0" fontId="44" fillId="0" borderId="25" xfId="0" applyFont="1" applyBorder="1" applyAlignment="1" applyProtection="1">
      <alignment vertical="center"/>
      <protection locked="0"/>
    </xf>
    <xf numFmtId="0" fontId="27" fillId="0" borderId="27" xfId="0" applyFont="1" applyBorder="1" applyAlignment="1" applyProtection="1">
      <alignment horizontal="right" vertical="distributed"/>
      <protection locked="0"/>
    </xf>
    <xf numFmtId="0" fontId="26" fillId="0" borderId="22" xfId="0" applyFont="1" applyFill="1" applyBorder="1" applyAlignment="1" applyProtection="1">
      <alignment vertical="distributed"/>
      <protection locked="0"/>
    </xf>
    <xf numFmtId="0" fontId="4" fillId="0" borderId="40" xfId="0" applyFont="1" applyBorder="1" applyAlignment="1" applyProtection="1">
      <alignment horizontal="left" vertical="center" shrinkToFit="1"/>
      <protection locked="0"/>
    </xf>
    <xf numFmtId="0" fontId="44" fillId="0" borderId="22" xfId="0" applyFont="1" applyBorder="1" applyAlignment="1" applyProtection="1">
      <alignment vertical="center"/>
      <protection locked="0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31" xfId="0" applyFont="1" applyBorder="1" applyAlignment="1" applyProtection="1">
      <alignment horizontal="right" vertical="center"/>
      <protection locked="0"/>
    </xf>
    <xf numFmtId="0" fontId="26" fillId="0" borderId="31" xfId="0" applyFont="1" applyFill="1" applyBorder="1" applyAlignment="1" applyProtection="1">
      <alignment vertical="distributed"/>
      <protection locked="0"/>
    </xf>
    <xf numFmtId="0" fontId="27" fillId="0" borderId="31" xfId="0" applyFont="1" applyBorder="1" applyAlignment="1" applyProtection="1">
      <alignment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right" vertical="center"/>
      <protection locked="0"/>
    </xf>
    <xf numFmtId="0" fontId="25" fillId="0" borderId="40" xfId="0" applyFont="1" applyBorder="1" applyProtection="1">
      <protection locked="0"/>
    </xf>
    <xf numFmtId="0" fontId="25" fillId="0" borderId="25" xfId="0" applyFont="1" applyBorder="1" applyAlignment="1" applyProtection="1">
      <protection locked="0"/>
    </xf>
    <xf numFmtId="0" fontId="26" fillId="0" borderId="0" xfId="0" applyFont="1" applyFill="1" applyBorder="1" applyAlignment="1" applyProtection="1">
      <alignment vertical="distributed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28" fillId="0" borderId="25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right" vertical="center"/>
      <protection locked="0"/>
    </xf>
    <xf numFmtId="0" fontId="27" fillId="0" borderId="22" xfId="0" applyFont="1" applyBorder="1" applyAlignment="1" applyProtection="1">
      <alignment horizontal="left" vertical="center"/>
      <protection locked="0"/>
    </xf>
    <xf numFmtId="0" fontId="26" fillId="0" borderId="25" xfId="0" applyFont="1" applyFill="1" applyBorder="1" applyAlignment="1" applyProtection="1">
      <alignment vertical="center"/>
      <protection locked="0"/>
    </xf>
    <xf numFmtId="0" fontId="26" fillId="0" borderId="22" xfId="0" applyFont="1" applyFill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26" fillId="0" borderId="1" xfId="0" applyFont="1" applyFill="1" applyBorder="1" applyAlignment="1" applyProtection="1">
      <alignment vertical="distributed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10" xfId="0" applyFont="1" applyFill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right" vertical="center" shrinkToFi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4" fillId="0" borderId="7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6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vertical="center" wrapText="1"/>
      <protection locked="0"/>
    </xf>
    <xf numFmtId="0" fontId="25" fillId="0" borderId="0" xfId="0" applyFont="1" applyProtection="1">
      <protection locked="0"/>
    </xf>
    <xf numFmtId="0" fontId="9" fillId="0" borderId="2" xfId="0" applyFont="1" applyBorder="1" applyAlignment="1" applyProtection="1">
      <alignment vertical="center" shrinkToFi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176" fontId="14" fillId="0" borderId="2" xfId="0" applyNumberFormat="1" applyFont="1" applyBorder="1" applyAlignment="1" applyProtection="1">
      <alignment vertical="center" wrapText="1" shrinkToFit="1"/>
      <protection locked="0"/>
    </xf>
    <xf numFmtId="176" fontId="14" fillId="0" borderId="2" xfId="0" applyNumberFormat="1" applyFont="1" applyBorder="1" applyAlignment="1" applyProtection="1">
      <alignment vertical="center"/>
      <protection locked="0"/>
    </xf>
    <xf numFmtId="177" fontId="14" fillId="0" borderId="2" xfId="0" applyNumberFormat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vertical="top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vertical="distributed" wrapText="1"/>
      <protection locked="0"/>
    </xf>
    <xf numFmtId="0" fontId="9" fillId="0" borderId="0" xfId="0" applyFont="1" applyAlignment="1" applyProtection="1">
      <alignment vertical="distributed" wrapText="1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49" fontId="14" fillId="2" borderId="0" xfId="0" applyNumberFormat="1" applyFont="1" applyFill="1" applyAlignment="1" applyProtection="1">
      <alignment vertical="center"/>
      <protection locked="0"/>
    </xf>
    <xf numFmtId="0" fontId="14" fillId="2" borderId="0" xfId="0" applyFont="1" applyFill="1" applyAlignment="1" applyProtection="1">
      <alignment vertical="center" wrapText="1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40" fillId="0" borderId="32" xfId="0" applyFont="1" applyBorder="1" applyAlignment="1" applyProtection="1">
      <alignment horizontal="center" vertical="center"/>
    </xf>
    <xf numFmtId="0" fontId="40" fillId="0" borderId="1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7" xfId="0" applyFont="1" applyBorder="1" applyProtection="1"/>
    <xf numFmtId="0" fontId="4" fillId="0" borderId="29" xfId="0" applyFont="1" applyBorder="1" applyProtection="1"/>
    <xf numFmtId="0" fontId="5" fillId="0" borderId="24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25" fillId="0" borderId="29" xfId="0" applyFont="1" applyBorder="1" applyProtection="1"/>
    <xf numFmtId="0" fontId="25" fillId="0" borderId="6" xfId="0" applyFont="1" applyBorder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wrapText="1"/>
    </xf>
    <xf numFmtId="0" fontId="32" fillId="4" borderId="5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/>
    </xf>
    <xf numFmtId="0" fontId="32" fillId="5" borderId="13" xfId="0" applyFont="1" applyFill="1" applyBorder="1" applyAlignment="1">
      <alignment horizontal="center" vertical="center"/>
    </xf>
    <xf numFmtId="0" fontId="33" fillId="7" borderId="56" xfId="0" applyFont="1" applyFill="1" applyBorder="1" applyAlignment="1">
      <alignment horizontal="left" vertical="center"/>
    </xf>
    <xf numFmtId="0" fontId="33" fillId="7" borderId="57" xfId="0" applyFont="1" applyFill="1" applyBorder="1" applyAlignment="1">
      <alignment horizontal="left" vertical="center"/>
    </xf>
    <xf numFmtId="0" fontId="33" fillId="5" borderId="58" xfId="0" applyFont="1" applyFill="1" applyBorder="1" applyAlignment="1" applyProtection="1">
      <alignment horizontal="left" vertical="center"/>
      <protection locked="0"/>
    </xf>
    <xf numFmtId="0" fontId="33" fillId="5" borderId="59" xfId="0" applyFont="1" applyFill="1" applyBorder="1" applyAlignment="1" applyProtection="1">
      <alignment horizontal="left" vertical="center"/>
      <protection locked="0"/>
    </xf>
    <xf numFmtId="0" fontId="33" fillId="5" borderId="60" xfId="0" applyFont="1" applyFill="1" applyBorder="1" applyAlignment="1" applyProtection="1">
      <alignment horizontal="left" vertical="center"/>
      <protection locked="0"/>
    </xf>
    <xf numFmtId="0" fontId="33" fillId="4" borderId="61" xfId="0" applyFont="1" applyFill="1" applyBorder="1" applyAlignment="1" applyProtection="1">
      <alignment horizontal="left" vertical="center"/>
      <protection locked="0"/>
    </xf>
    <xf numFmtId="0" fontId="33" fillId="4" borderId="62" xfId="0" applyFont="1" applyFill="1" applyBorder="1" applyAlignment="1" applyProtection="1">
      <alignment horizontal="left" vertical="center"/>
      <protection locked="0"/>
    </xf>
    <xf numFmtId="0" fontId="33" fillId="4" borderId="63" xfId="0" applyFont="1" applyFill="1" applyBorder="1" applyAlignment="1" applyProtection="1">
      <alignment horizontal="left" vertical="center"/>
      <protection locked="0"/>
    </xf>
    <xf numFmtId="0" fontId="33" fillId="7" borderId="56" xfId="0" applyFont="1" applyFill="1" applyBorder="1" applyAlignment="1">
      <alignment horizontal="center" vertical="center"/>
    </xf>
    <xf numFmtId="0" fontId="33" fillId="7" borderId="57" xfId="0" applyFont="1" applyFill="1" applyBorder="1" applyAlignment="1">
      <alignment horizontal="center" vertical="center"/>
    </xf>
    <xf numFmtId="0" fontId="33" fillId="7" borderId="70" xfId="0" applyFont="1" applyFill="1" applyBorder="1" applyAlignment="1">
      <alignment horizontal="center" vertical="center"/>
    </xf>
    <xf numFmtId="0" fontId="33" fillId="7" borderId="69" xfId="0" applyFont="1" applyFill="1" applyBorder="1" applyAlignment="1">
      <alignment horizontal="center" vertical="center"/>
    </xf>
    <xf numFmtId="0" fontId="33" fillId="7" borderId="71" xfId="0" applyFont="1" applyFill="1" applyBorder="1" applyAlignment="1">
      <alignment horizontal="center" vertical="center"/>
    </xf>
    <xf numFmtId="0" fontId="33" fillId="7" borderId="72" xfId="0" applyFont="1" applyFill="1" applyBorder="1" applyAlignment="1">
      <alignment horizontal="left" vertical="center"/>
    </xf>
    <xf numFmtId="0" fontId="33" fillId="5" borderId="5" xfId="0" applyFont="1" applyFill="1" applyBorder="1" applyAlignment="1" applyProtection="1">
      <alignment horizontal="center" vertical="center"/>
      <protection locked="0"/>
    </xf>
    <xf numFmtId="0" fontId="33" fillId="5" borderId="14" xfId="0" applyFont="1" applyFill="1" applyBorder="1" applyAlignment="1" applyProtection="1">
      <alignment horizontal="center" vertical="center"/>
      <protection locked="0"/>
    </xf>
    <xf numFmtId="0" fontId="33" fillId="5" borderId="13" xfId="0" applyFont="1" applyFill="1" applyBorder="1" applyAlignment="1" applyProtection="1">
      <alignment horizontal="center" vertical="center"/>
      <protection locked="0"/>
    </xf>
    <xf numFmtId="49" fontId="33" fillId="4" borderId="64" xfId="0" applyNumberFormat="1" applyFont="1" applyFill="1" applyBorder="1" applyAlignment="1" applyProtection="1">
      <alignment horizontal="left" vertical="center"/>
      <protection locked="0"/>
    </xf>
    <xf numFmtId="49" fontId="33" fillId="4" borderId="57" xfId="0" applyNumberFormat="1" applyFont="1" applyFill="1" applyBorder="1" applyAlignment="1" applyProtection="1">
      <alignment horizontal="left" vertical="center"/>
      <protection locked="0"/>
    </xf>
    <xf numFmtId="49" fontId="33" fillId="4" borderId="65" xfId="0" applyNumberFormat="1" applyFont="1" applyFill="1" applyBorder="1" applyAlignment="1" applyProtection="1">
      <alignment horizontal="left" vertical="center"/>
      <protection locked="0"/>
    </xf>
    <xf numFmtId="0" fontId="33" fillId="4" borderId="64" xfId="0" applyFont="1" applyFill="1" applyBorder="1" applyAlignment="1" applyProtection="1">
      <alignment horizontal="left" vertical="center" shrinkToFit="1"/>
      <protection locked="0"/>
    </xf>
    <xf numFmtId="0" fontId="33" fillId="4" borderId="57" xfId="0" applyFont="1" applyFill="1" applyBorder="1" applyAlignment="1" applyProtection="1">
      <alignment horizontal="left" vertical="center" shrinkToFit="1"/>
      <protection locked="0"/>
    </xf>
    <xf numFmtId="0" fontId="33" fillId="4" borderId="65" xfId="0" applyFont="1" applyFill="1" applyBorder="1" applyAlignment="1" applyProtection="1">
      <alignment horizontal="left" vertical="center" shrinkToFit="1"/>
      <protection locked="0"/>
    </xf>
    <xf numFmtId="0" fontId="33" fillId="5" borderId="66" xfId="0" applyFont="1" applyFill="1" applyBorder="1" applyAlignment="1" applyProtection="1">
      <alignment horizontal="left" vertical="center"/>
      <protection locked="0"/>
    </xf>
    <xf numFmtId="0" fontId="33" fillId="5" borderId="67" xfId="0" applyFont="1" applyFill="1" applyBorder="1" applyAlignment="1" applyProtection="1">
      <alignment horizontal="left" vertical="center"/>
      <protection locked="0"/>
    </xf>
    <xf numFmtId="0" fontId="33" fillId="5" borderId="68" xfId="0" applyFont="1" applyFill="1" applyBorder="1" applyAlignment="1" applyProtection="1">
      <alignment horizontal="left" vertical="center"/>
      <protection locked="0"/>
    </xf>
    <xf numFmtId="0" fontId="33" fillId="4" borderId="76" xfId="0" applyFont="1" applyFill="1" applyBorder="1" applyAlignment="1" applyProtection="1">
      <alignment horizontal="center" vertical="center"/>
      <protection locked="0"/>
    </xf>
    <xf numFmtId="0" fontId="33" fillId="7" borderId="73" xfId="0" applyFont="1" applyFill="1" applyBorder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74" xfId="0" applyFont="1" applyFill="1" applyBorder="1" applyAlignment="1">
      <alignment horizontal="center" vertical="center"/>
    </xf>
    <xf numFmtId="0" fontId="33" fillId="4" borderId="75" xfId="0" applyFont="1" applyFill="1" applyBorder="1" applyAlignment="1" applyProtection="1">
      <alignment horizontal="center" vertical="center"/>
      <protection locked="0"/>
    </xf>
    <xf numFmtId="0" fontId="33" fillId="4" borderId="64" xfId="0" applyFont="1" applyFill="1" applyBorder="1" applyAlignment="1" applyProtection="1">
      <alignment horizontal="center" vertical="center"/>
      <protection locked="0"/>
    </xf>
    <xf numFmtId="0" fontId="33" fillId="4" borderId="57" xfId="0" applyFont="1" applyFill="1" applyBorder="1" applyAlignment="1" applyProtection="1">
      <alignment horizontal="center" vertical="center"/>
      <protection locked="0"/>
    </xf>
    <xf numFmtId="0" fontId="33" fillId="4" borderId="65" xfId="0" applyFont="1" applyFill="1" applyBorder="1" applyAlignment="1" applyProtection="1">
      <alignment horizontal="center" vertical="center"/>
      <protection locked="0"/>
    </xf>
    <xf numFmtId="0" fontId="33" fillId="4" borderId="76" xfId="0" applyNumberFormat="1" applyFont="1" applyFill="1" applyBorder="1" applyAlignment="1" applyProtection="1">
      <alignment horizontal="center" vertical="center"/>
      <protection locked="0"/>
    </xf>
    <xf numFmtId="0" fontId="33" fillId="7" borderId="81" xfId="0" applyFont="1" applyFill="1" applyBorder="1" applyAlignment="1">
      <alignment horizontal="left" vertical="center"/>
    </xf>
    <xf numFmtId="0" fontId="33" fillId="7" borderId="82" xfId="0" applyFont="1" applyFill="1" applyBorder="1" applyAlignment="1">
      <alignment horizontal="left" vertical="center"/>
    </xf>
    <xf numFmtId="0" fontId="33" fillId="5" borderId="83" xfId="0" applyFont="1" applyFill="1" applyBorder="1" applyAlignment="1" applyProtection="1">
      <alignment horizontal="center" vertical="center"/>
      <protection locked="0"/>
    </xf>
    <xf numFmtId="0" fontId="33" fillId="5" borderId="81" xfId="0" applyFont="1" applyFill="1" applyBorder="1" applyAlignment="1" applyProtection="1">
      <alignment horizontal="center" vertical="center"/>
      <protection locked="0"/>
    </xf>
    <xf numFmtId="0" fontId="33" fillId="5" borderId="84" xfId="0" applyFont="1" applyFill="1" applyBorder="1" applyAlignment="1" applyProtection="1">
      <alignment horizontal="center" vertical="center"/>
      <protection locked="0"/>
    </xf>
    <xf numFmtId="0" fontId="33" fillId="8" borderId="85" xfId="0" applyFont="1" applyFill="1" applyBorder="1" applyAlignment="1">
      <alignment horizontal="center" vertical="center"/>
    </xf>
    <xf numFmtId="0" fontId="33" fillId="8" borderId="86" xfId="0" applyFont="1" applyFill="1" applyBorder="1" applyAlignment="1">
      <alignment horizontal="center" vertical="center"/>
    </xf>
    <xf numFmtId="0" fontId="33" fillId="8" borderId="87" xfId="0" applyFont="1" applyFill="1" applyBorder="1" applyAlignment="1">
      <alignment horizontal="center" vertical="center"/>
    </xf>
    <xf numFmtId="0" fontId="33" fillId="7" borderId="82" xfId="0" applyFont="1" applyFill="1" applyBorder="1" applyAlignment="1">
      <alignment horizontal="left" vertical="center" wrapText="1"/>
    </xf>
    <xf numFmtId="0" fontId="33" fillId="7" borderId="62" xfId="0" applyFont="1" applyFill="1" applyBorder="1" applyAlignment="1">
      <alignment horizontal="left" vertical="center" wrapText="1"/>
    </xf>
    <xf numFmtId="0" fontId="33" fillId="7" borderId="88" xfId="0" applyFont="1" applyFill="1" applyBorder="1" applyAlignment="1">
      <alignment horizontal="left" vertical="center" wrapText="1"/>
    </xf>
    <xf numFmtId="0" fontId="33" fillId="5" borderId="89" xfId="0" applyFont="1" applyFill="1" applyBorder="1" applyAlignment="1" applyProtection="1">
      <alignment horizontal="center" vertical="center"/>
      <protection locked="0"/>
    </xf>
    <xf numFmtId="0" fontId="33" fillId="5" borderId="72" xfId="0" applyFont="1" applyFill="1" applyBorder="1" applyAlignment="1" applyProtection="1">
      <alignment horizontal="center" vertical="center"/>
      <protection locked="0"/>
    </xf>
    <xf numFmtId="0" fontId="33" fillId="5" borderId="90" xfId="0" applyFont="1" applyFill="1" applyBorder="1" applyAlignment="1" applyProtection="1">
      <alignment horizontal="center" vertical="center"/>
      <protection locked="0"/>
    </xf>
    <xf numFmtId="0" fontId="33" fillId="8" borderId="91" xfId="0" applyFont="1" applyFill="1" applyBorder="1" applyAlignment="1">
      <alignment horizontal="center" vertical="center"/>
    </xf>
    <xf numFmtId="0" fontId="33" fillId="8" borderId="92" xfId="0" applyFont="1" applyFill="1" applyBorder="1" applyAlignment="1">
      <alignment horizontal="center" vertical="center"/>
    </xf>
    <xf numFmtId="0" fontId="33" fillId="8" borderId="93" xfId="0" applyFont="1" applyFill="1" applyBorder="1" applyAlignment="1">
      <alignment horizontal="center" vertical="center"/>
    </xf>
    <xf numFmtId="0" fontId="33" fillId="7" borderId="94" xfId="0" applyFont="1" applyFill="1" applyBorder="1" applyAlignment="1">
      <alignment horizontal="left" vertical="center"/>
    </xf>
    <xf numFmtId="0" fontId="33" fillId="4" borderId="77" xfId="0" applyFont="1" applyFill="1" applyBorder="1" applyAlignment="1" applyProtection="1">
      <alignment horizontal="center" vertical="center"/>
      <protection locked="0"/>
    </xf>
    <xf numFmtId="0" fontId="33" fillId="7" borderId="78" xfId="0" applyFont="1" applyFill="1" applyBorder="1" applyAlignment="1">
      <alignment horizontal="center" vertical="center"/>
    </xf>
    <xf numFmtId="0" fontId="33" fillId="7" borderId="79" xfId="0" applyFont="1" applyFill="1" applyBorder="1" applyAlignment="1">
      <alignment horizontal="center" vertical="center"/>
    </xf>
    <xf numFmtId="0" fontId="33" fillId="7" borderId="67" xfId="0" applyFont="1" applyFill="1" applyBorder="1" applyAlignment="1">
      <alignment horizontal="center" vertical="center"/>
    </xf>
    <xf numFmtId="0" fontId="33" fillId="7" borderId="80" xfId="0" applyFont="1" applyFill="1" applyBorder="1" applyAlignment="1">
      <alignment horizontal="center" vertical="center"/>
    </xf>
    <xf numFmtId="179" fontId="33" fillId="4" borderId="78" xfId="0" applyNumberFormat="1" applyFont="1" applyFill="1" applyBorder="1" applyAlignment="1" applyProtection="1">
      <alignment horizontal="right" vertical="center"/>
      <protection locked="0"/>
    </xf>
    <xf numFmtId="179" fontId="33" fillId="4" borderId="100" xfId="0" applyNumberFormat="1" applyFont="1" applyFill="1" applyBorder="1" applyAlignment="1" applyProtection="1">
      <alignment horizontal="right" vertical="center"/>
      <protection locked="0"/>
    </xf>
    <xf numFmtId="0" fontId="33" fillId="5" borderId="56" xfId="0" applyFont="1" applyFill="1" applyBorder="1" applyAlignment="1" applyProtection="1">
      <alignment horizontal="center" vertical="center"/>
      <protection locked="0"/>
    </xf>
    <xf numFmtId="0" fontId="33" fillId="8" borderId="101" xfId="0" applyFont="1" applyFill="1" applyBorder="1" applyAlignment="1">
      <alignment horizontal="center" vertical="center"/>
    </xf>
    <xf numFmtId="0" fontId="33" fillId="8" borderId="102" xfId="0" applyFont="1" applyFill="1" applyBorder="1" applyAlignment="1">
      <alignment horizontal="center" vertical="center"/>
    </xf>
    <xf numFmtId="0" fontId="33" fillId="8" borderId="103" xfId="0" applyFont="1" applyFill="1" applyBorder="1" applyAlignment="1">
      <alignment horizontal="center" vertical="center"/>
    </xf>
    <xf numFmtId="0" fontId="33" fillId="8" borderId="95" xfId="0" applyFont="1" applyFill="1" applyBorder="1" applyAlignment="1">
      <alignment horizontal="center" vertical="center"/>
    </xf>
    <xf numFmtId="0" fontId="33" fillId="8" borderId="96" xfId="0" applyFont="1" applyFill="1" applyBorder="1" applyAlignment="1">
      <alignment horizontal="center" vertical="center"/>
    </xf>
    <xf numFmtId="0" fontId="33" fillId="8" borderId="97" xfId="0" applyFont="1" applyFill="1" applyBorder="1" applyAlignment="1">
      <alignment horizontal="center" vertical="center"/>
    </xf>
    <xf numFmtId="179" fontId="33" fillId="4" borderId="98" xfId="0" applyNumberFormat="1" applyFont="1" applyFill="1" applyBorder="1" applyAlignment="1" applyProtection="1">
      <alignment horizontal="right" vertical="center"/>
      <protection locked="0"/>
    </xf>
    <xf numFmtId="179" fontId="33" fillId="4" borderId="99" xfId="0" applyNumberFormat="1" applyFont="1" applyFill="1" applyBorder="1" applyAlignment="1" applyProtection="1">
      <alignment horizontal="right" vertical="center"/>
      <protection locked="0"/>
    </xf>
    <xf numFmtId="179" fontId="33" fillId="4" borderId="72" xfId="0" applyNumberFormat="1" applyFont="1" applyFill="1" applyBorder="1" applyAlignment="1" applyProtection="1">
      <alignment horizontal="right" vertical="center"/>
      <protection locked="0"/>
    </xf>
    <xf numFmtId="179" fontId="33" fillId="4" borderId="90" xfId="0" applyNumberFormat="1" applyFont="1" applyFill="1" applyBorder="1" applyAlignment="1" applyProtection="1">
      <alignment horizontal="right" vertical="center"/>
      <protection locked="0"/>
    </xf>
    <xf numFmtId="0" fontId="33" fillId="8" borderId="104" xfId="0" applyFont="1" applyFill="1" applyBorder="1" applyAlignment="1">
      <alignment horizontal="center" vertical="center"/>
    </xf>
    <xf numFmtId="0" fontId="33" fillId="8" borderId="105" xfId="0" applyFont="1" applyFill="1" applyBorder="1" applyAlignment="1">
      <alignment horizontal="center" vertical="center"/>
    </xf>
    <xf numFmtId="0" fontId="33" fillId="8" borderId="106" xfId="0" applyFont="1" applyFill="1" applyBorder="1" applyAlignment="1">
      <alignment horizontal="center" vertical="center"/>
    </xf>
    <xf numFmtId="180" fontId="33" fillId="4" borderId="98" xfId="0" applyNumberFormat="1" applyFont="1" applyFill="1" applyBorder="1" applyAlignment="1" applyProtection="1">
      <alignment horizontal="right" vertical="center"/>
      <protection locked="0"/>
    </xf>
    <xf numFmtId="180" fontId="33" fillId="4" borderId="99" xfId="0" applyNumberFormat="1" applyFont="1" applyFill="1" applyBorder="1" applyAlignment="1" applyProtection="1">
      <alignment horizontal="right" vertical="center"/>
      <protection locked="0"/>
    </xf>
    <xf numFmtId="0" fontId="33" fillId="5" borderId="112" xfId="0" applyFont="1" applyFill="1" applyBorder="1" applyAlignment="1" applyProtection="1">
      <alignment horizontal="center" vertical="center"/>
      <protection locked="0"/>
    </xf>
    <xf numFmtId="0" fontId="33" fillId="5" borderId="78" xfId="0" applyFont="1" applyFill="1" applyBorder="1" applyAlignment="1" applyProtection="1">
      <alignment horizontal="center" vertical="center"/>
      <protection locked="0"/>
    </xf>
    <xf numFmtId="0" fontId="33" fillId="5" borderId="79" xfId="0" applyFont="1" applyFill="1" applyBorder="1" applyAlignment="1" applyProtection="1">
      <alignment horizontal="center" vertical="center"/>
      <protection locked="0"/>
    </xf>
    <xf numFmtId="0" fontId="33" fillId="8" borderId="107" xfId="0" applyFont="1" applyFill="1" applyBorder="1" applyAlignment="1">
      <alignment horizontal="center" vertical="center"/>
    </xf>
    <xf numFmtId="0" fontId="33" fillId="8" borderId="108" xfId="0" applyFont="1" applyFill="1" applyBorder="1" applyAlignment="1">
      <alignment horizontal="center" vertical="center"/>
    </xf>
    <xf numFmtId="0" fontId="33" fillId="8" borderId="109" xfId="0" applyFont="1" applyFill="1" applyBorder="1" applyAlignment="1">
      <alignment horizontal="center" vertical="center"/>
    </xf>
    <xf numFmtId="179" fontId="33" fillId="4" borderId="110" xfId="0" applyNumberFormat="1" applyFont="1" applyFill="1" applyBorder="1" applyAlignment="1" applyProtection="1">
      <alignment horizontal="right" vertical="center"/>
      <protection locked="0"/>
    </xf>
    <xf numFmtId="179" fontId="33" fillId="4" borderId="111" xfId="0" applyNumberFormat="1" applyFont="1" applyFill="1" applyBorder="1" applyAlignment="1" applyProtection="1">
      <alignment horizontal="right" vertical="center"/>
      <protection locked="0"/>
    </xf>
    <xf numFmtId="0" fontId="43" fillId="0" borderId="25" xfId="0" applyNumberFormat="1" applyFont="1" applyBorder="1" applyAlignment="1" applyProtection="1">
      <alignment horizontal="center" vertical="center" shrinkToFit="1"/>
    </xf>
    <xf numFmtId="0" fontId="43" fillId="0" borderId="22" xfId="0" applyNumberFormat="1" applyFont="1" applyBorder="1" applyAlignment="1" applyProtection="1">
      <alignment horizontal="center" vertical="center" shrinkToFit="1"/>
    </xf>
    <xf numFmtId="0" fontId="44" fillId="0" borderId="25" xfId="0" applyFont="1" applyBorder="1" applyAlignment="1" applyProtection="1">
      <alignment horizontal="center" vertical="center"/>
    </xf>
    <xf numFmtId="0" fontId="44" fillId="0" borderId="22" xfId="0" applyFont="1" applyBorder="1" applyAlignment="1" applyProtection="1">
      <alignment horizontal="center" vertical="center"/>
    </xf>
    <xf numFmtId="0" fontId="25" fillId="0" borderId="43" xfId="0" applyFont="1" applyBorder="1" applyAlignment="1" applyProtection="1">
      <alignment horizontal="center"/>
      <protection locked="0"/>
    </xf>
    <xf numFmtId="0" fontId="25" fillId="0" borderId="44" xfId="0" applyFont="1" applyBorder="1" applyAlignment="1" applyProtection="1">
      <alignment horizontal="center"/>
      <protection locked="0"/>
    </xf>
    <xf numFmtId="0" fontId="25" fillId="0" borderId="20" xfId="0" applyFont="1" applyBorder="1" applyAlignment="1" applyProtection="1">
      <alignment horizontal="center"/>
      <protection locked="0"/>
    </xf>
    <xf numFmtId="0" fontId="25" fillId="0" borderId="45" xfId="0" applyFont="1" applyBorder="1" applyAlignment="1" applyProtection="1">
      <alignment horizontal="center"/>
      <protection locked="0"/>
    </xf>
    <xf numFmtId="0" fontId="25" fillId="0" borderId="46" xfId="0" applyFont="1" applyBorder="1" applyAlignment="1" applyProtection="1">
      <alignment horizontal="center"/>
      <protection locked="0"/>
    </xf>
    <xf numFmtId="0" fontId="25" fillId="0" borderId="21" xfId="0" applyFont="1" applyBorder="1" applyAlignment="1" applyProtection="1">
      <alignment horizontal="center"/>
      <protection locked="0"/>
    </xf>
    <xf numFmtId="0" fontId="25" fillId="0" borderId="41" xfId="0" applyFont="1" applyBorder="1" applyAlignment="1" applyProtection="1">
      <alignment horizontal="center"/>
      <protection locked="0"/>
    </xf>
    <xf numFmtId="0" fontId="25" fillId="0" borderId="47" xfId="0" applyFont="1" applyBorder="1" applyAlignment="1" applyProtection="1">
      <alignment horizontal="center"/>
      <protection locked="0"/>
    </xf>
    <xf numFmtId="0" fontId="25" fillId="0" borderId="23" xfId="0" applyFont="1" applyBorder="1" applyAlignment="1" applyProtection="1">
      <alignment horizontal="center"/>
      <protection locked="0"/>
    </xf>
    <xf numFmtId="0" fontId="25" fillId="0" borderId="42" xfId="0" applyFont="1" applyBorder="1" applyAlignment="1" applyProtection="1">
      <alignment horizontal="center"/>
      <protection locked="0"/>
    </xf>
    <xf numFmtId="0" fontId="25" fillId="0" borderId="51" xfId="0" applyFont="1" applyBorder="1" applyAlignment="1" applyProtection="1">
      <alignment horizontal="center"/>
      <protection locked="0"/>
    </xf>
    <xf numFmtId="0" fontId="25" fillId="0" borderId="52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49" xfId="0" applyFont="1" applyBorder="1" applyAlignment="1" applyProtection="1">
      <alignment horizontal="center" vertical="center" shrinkToFit="1"/>
      <protection locked="0"/>
    </xf>
    <xf numFmtId="0" fontId="4" fillId="0" borderId="50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4" fillId="0" borderId="53" xfId="0" applyFont="1" applyBorder="1" applyAlignment="1" applyProtection="1">
      <alignment horizontal="center" vertical="center" shrinkToFit="1"/>
      <protection locked="0"/>
    </xf>
    <xf numFmtId="0" fontId="4" fillId="0" borderId="54" xfId="0" applyFont="1" applyBorder="1" applyAlignment="1" applyProtection="1">
      <alignment horizontal="center" vertical="center" shrinkToFit="1"/>
      <protection locked="0"/>
    </xf>
    <xf numFmtId="0" fontId="14" fillId="2" borderId="0" xfId="0" applyFont="1" applyFill="1" applyAlignment="1" applyProtection="1">
      <alignment vertical="center" wrapText="1"/>
      <protection locked="0"/>
    </xf>
    <xf numFmtId="0" fontId="24" fillId="0" borderId="0" xfId="0" applyFont="1" applyFill="1" applyBorder="1" applyAlignment="1" applyProtection="1">
      <alignment horizontal="left" vertical="distributed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76" fontId="18" fillId="0" borderId="8" xfId="0" applyNumberFormat="1" applyFont="1" applyBorder="1" applyAlignment="1" applyProtection="1">
      <alignment horizontal="center" vertical="center"/>
    </xf>
    <xf numFmtId="176" fontId="18" fillId="0" borderId="15" xfId="0" applyNumberFormat="1" applyFont="1" applyBorder="1" applyAlignment="1" applyProtection="1">
      <alignment horizontal="center" vertical="center"/>
    </xf>
    <xf numFmtId="176" fontId="18" fillId="0" borderId="12" xfId="0" applyNumberFormat="1" applyFont="1" applyBorder="1" applyAlignment="1" applyProtection="1">
      <alignment horizontal="center" vertical="center"/>
    </xf>
    <xf numFmtId="0" fontId="18" fillId="3" borderId="7" xfId="0" applyFont="1" applyFill="1" applyBorder="1" applyAlignment="1" applyProtection="1">
      <alignment horizontal="center" wrapText="1"/>
    </xf>
    <xf numFmtId="0" fontId="18" fillId="3" borderId="3" xfId="0" applyFont="1" applyFill="1" applyBorder="1" applyAlignment="1" applyProtection="1">
      <alignment horizontal="center" wrapText="1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0" fontId="14" fillId="3" borderId="6" xfId="0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8" fillId="3" borderId="9" xfId="0" applyFont="1" applyFill="1" applyBorder="1" applyAlignment="1" applyProtection="1">
      <alignment horizontal="center" vertical="center" wrapText="1" shrinkToFit="1"/>
      <protection locked="0"/>
    </xf>
    <xf numFmtId="0" fontId="18" fillId="3" borderId="2" xfId="0" applyFont="1" applyFill="1" applyBorder="1" applyAlignment="1" applyProtection="1">
      <alignment horizontal="center" vertical="center" shrinkToFit="1"/>
      <protection locked="0"/>
    </xf>
    <xf numFmtId="0" fontId="18" fillId="3" borderId="10" xfId="0" applyFont="1" applyFill="1" applyBorder="1" applyAlignment="1" applyProtection="1">
      <alignment horizontal="center" vertical="center" shrinkToFit="1"/>
      <protection locked="0"/>
    </xf>
    <xf numFmtId="0" fontId="18" fillId="3" borderId="7" xfId="0" applyFont="1" applyFill="1" applyBorder="1" applyAlignment="1" applyProtection="1">
      <alignment horizontal="center" vertical="center" shrinkToFit="1"/>
      <protection locked="0"/>
    </xf>
    <xf numFmtId="0" fontId="18" fillId="3" borderId="0" xfId="0" applyFont="1" applyFill="1" applyAlignment="1" applyProtection="1">
      <alignment horizontal="center" vertical="center" shrinkToFit="1"/>
      <protection locked="0"/>
    </xf>
    <xf numFmtId="0" fontId="18" fillId="3" borderId="3" xfId="0" applyFont="1" applyFill="1" applyBorder="1" applyAlignment="1" applyProtection="1">
      <alignment horizontal="center" vertical="center" shrinkToFit="1"/>
      <protection locked="0"/>
    </xf>
    <xf numFmtId="0" fontId="18" fillId="3" borderId="6" xfId="0" applyFont="1" applyFill="1" applyBorder="1" applyAlignment="1" applyProtection="1">
      <alignment horizontal="center" vertical="center" shrinkToFit="1"/>
      <protection locked="0"/>
    </xf>
    <xf numFmtId="0" fontId="18" fillId="3" borderId="1" xfId="0" applyFont="1" applyFill="1" applyBorder="1" applyAlignment="1" applyProtection="1">
      <alignment horizontal="center" vertical="center" shrinkToFit="1"/>
      <protection locked="0"/>
    </xf>
    <xf numFmtId="0" fontId="18" fillId="3" borderId="4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shrinkToFit="1"/>
      <protection locked="0"/>
    </xf>
    <xf numFmtId="0" fontId="18" fillId="3" borderId="8" xfId="0" applyFont="1" applyFill="1" applyBorder="1" applyAlignment="1" applyProtection="1">
      <alignment horizontal="center" vertical="center" wrapText="1" shrinkToFit="1"/>
      <protection locked="0"/>
    </xf>
    <xf numFmtId="0" fontId="18" fillId="3" borderId="15" xfId="0" applyFont="1" applyFill="1" applyBorder="1" applyAlignment="1" applyProtection="1">
      <alignment horizontal="center" vertical="center" shrinkToFit="1"/>
      <protection locked="0"/>
    </xf>
    <xf numFmtId="0" fontId="18" fillId="3" borderId="12" xfId="0" applyFont="1" applyFill="1" applyBorder="1" applyAlignment="1" applyProtection="1">
      <alignment horizontal="center" vertical="center" shrinkToFit="1"/>
      <protection locked="0"/>
    </xf>
    <xf numFmtId="0" fontId="18" fillId="3" borderId="9" xfId="0" applyFont="1" applyFill="1" applyBorder="1" applyAlignment="1" applyProtection="1">
      <alignment horizontal="center" wrapText="1"/>
    </xf>
    <xf numFmtId="0" fontId="18" fillId="3" borderId="10" xfId="0" applyFont="1" applyFill="1" applyBorder="1" applyAlignment="1" applyProtection="1">
      <alignment horizontal="center" wrapText="1"/>
    </xf>
    <xf numFmtId="181" fontId="18" fillId="0" borderId="8" xfId="0" applyNumberFormat="1" applyFont="1" applyBorder="1" applyAlignment="1" applyProtection="1">
      <alignment horizontal="center" vertical="center"/>
    </xf>
    <xf numFmtId="181" fontId="18" fillId="0" borderId="15" xfId="0" applyNumberFormat="1" applyFont="1" applyBorder="1" applyAlignment="1" applyProtection="1">
      <alignment horizontal="center" vertical="center"/>
    </xf>
    <xf numFmtId="181" fontId="18" fillId="0" borderId="12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 applyProtection="1">
      <alignment horizontal="center" vertical="center" shrinkToFit="1"/>
      <protection locked="0"/>
    </xf>
    <xf numFmtId="0" fontId="4" fillId="0" borderId="48" xfId="0" applyFont="1" applyBorder="1" applyAlignment="1" applyProtection="1">
      <alignment horizontal="center" vertical="center" shrinkToFi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shrinkToFit="1"/>
      <protection locked="0"/>
    </xf>
    <xf numFmtId="0" fontId="9" fillId="3" borderId="12" xfId="0" applyFont="1" applyFill="1" applyBorder="1" applyAlignment="1" applyProtection="1">
      <alignment horizontal="center" vertical="center" shrinkToFit="1"/>
      <protection locked="0"/>
    </xf>
    <xf numFmtId="0" fontId="26" fillId="0" borderId="22" xfId="0" applyFont="1" applyFill="1" applyBorder="1" applyAlignment="1" applyProtection="1">
      <alignment horizontal="left" vertical="distributed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12" fillId="3" borderId="5" xfId="0" applyFont="1" applyFill="1" applyBorder="1" applyAlignment="1" applyProtection="1">
      <alignment horizontal="center" vertical="center" shrinkToFit="1"/>
      <protection locked="0"/>
    </xf>
    <xf numFmtId="0" fontId="12" fillId="3" borderId="14" xfId="0" applyFont="1" applyFill="1" applyBorder="1" applyAlignment="1" applyProtection="1">
      <alignment horizontal="center" vertical="center" shrinkToFit="1"/>
      <protection locked="0"/>
    </xf>
    <xf numFmtId="0" fontId="12" fillId="3" borderId="16" xfId="0" applyFont="1" applyFill="1" applyBorder="1" applyAlignment="1" applyProtection="1">
      <alignment horizontal="center" vertical="center" shrinkToFit="1"/>
      <protection locked="0"/>
    </xf>
    <xf numFmtId="0" fontId="12" fillId="3" borderId="9" xfId="0" applyFont="1" applyFill="1" applyBorder="1" applyAlignment="1" applyProtection="1">
      <alignment horizontal="center" vertical="center" shrinkToFit="1"/>
      <protection locked="0"/>
    </xf>
    <xf numFmtId="0" fontId="12" fillId="3" borderId="2" xfId="0" applyFont="1" applyFill="1" applyBorder="1" applyAlignment="1" applyProtection="1">
      <alignment horizontal="center" vertical="center" shrinkToFit="1"/>
      <protection locked="0"/>
    </xf>
    <xf numFmtId="0" fontId="12" fillId="3" borderId="3" xfId="0" applyFont="1" applyFill="1" applyBorder="1" applyAlignment="1" applyProtection="1">
      <alignment horizontal="center" vertical="center" shrinkToFit="1"/>
      <protection locked="0"/>
    </xf>
    <xf numFmtId="0" fontId="12" fillId="3" borderId="7" xfId="0" applyFont="1" applyFill="1" applyBorder="1" applyAlignment="1" applyProtection="1">
      <alignment horizontal="center" vertical="center" shrinkToFit="1"/>
      <protection locked="0"/>
    </xf>
    <xf numFmtId="0" fontId="12" fillId="3" borderId="0" xfId="0" applyFont="1" applyFill="1" applyAlignment="1" applyProtection="1">
      <alignment horizontal="center" vertical="center" shrinkToFit="1"/>
      <protection locked="0"/>
    </xf>
    <xf numFmtId="0" fontId="12" fillId="3" borderId="6" xfId="0" applyFont="1" applyFill="1" applyBorder="1" applyAlignment="1" applyProtection="1">
      <alignment horizontal="center" vertical="center" shrinkToFit="1"/>
      <protection locked="0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12" fillId="3" borderId="4" xfId="0" applyFont="1" applyFill="1" applyBorder="1" applyAlignment="1" applyProtection="1">
      <alignment horizontal="center" vertical="center" shrinkToFi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shrinkToFit="1"/>
      <protection locked="0"/>
    </xf>
    <xf numFmtId="0" fontId="14" fillId="3" borderId="2" xfId="0" applyFont="1" applyFill="1" applyBorder="1" applyAlignment="1" applyProtection="1">
      <alignment horizontal="center" vertical="center" shrinkToFit="1"/>
      <protection locked="0"/>
    </xf>
    <xf numFmtId="0" fontId="14" fillId="3" borderId="10" xfId="0" applyFont="1" applyFill="1" applyBorder="1" applyAlignment="1" applyProtection="1">
      <alignment horizontal="center" vertical="center" shrinkToFit="1"/>
      <protection locked="0"/>
    </xf>
    <xf numFmtId="0" fontId="12" fillId="3" borderId="13" xfId="0" applyFont="1" applyFill="1" applyBorder="1" applyAlignment="1" applyProtection="1">
      <alignment horizontal="center" vertical="center" shrinkToFit="1"/>
      <protection locked="0"/>
    </xf>
    <xf numFmtId="0" fontId="39" fillId="0" borderId="5" xfId="0" applyFont="1" applyBorder="1" applyAlignment="1" applyProtection="1">
      <alignment horizontal="center" vertical="center" shrinkToFit="1"/>
    </xf>
    <xf numFmtId="0" fontId="39" fillId="0" borderId="14" xfId="0" applyFont="1" applyBorder="1" applyAlignment="1" applyProtection="1">
      <alignment horizontal="center" vertical="center" shrinkToFit="1"/>
    </xf>
    <xf numFmtId="0" fontId="39" fillId="0" borderId="13" xfId="0" applyFont="1" applyBorder="1" applyAlignment="1" applyProtection="1">
      <alignment horizontal="center" vertical="center" shrinkToFit="1"/>
    </xf>
    <xf numFmtId="0" fontId="12" fillId="3" borderId="5" xfId="0" applyFont="1" applyFill="1" applyBorder="1" applyAlignment="1" applyProtection="1">
      <alignment horizontal="center" vertical="center" wrapText="1" shrinkToFit="1"/>
      <protection locked="0"/>
    </xf>
    <xf numFmtId="0" fontId="12" fillId="3" borderId="14" xfId="0" applyFont="1" applyFill="1" applyBorder="1" applyAlignment="1" applyProtection="1">
      <alignment horizontal="center" vertical="center" wrapText="1" shrinkToFit="1"/>
      <protection locked="0"/>
    </xf>
    <xf numFmtId="0" fontId="12" fillId="3" borderId="13" xfId="0" applyFont="1" applyFill="1" applyBorder="1" applyAlignment="1" applyProtection="1">
      <alignment horizontal="center" vertical="center" wrapText="1" shrinkToFit="1"/>
      <protection locked="0"/>
    </xf>
    <xf numFmtId="0" fontId="39" fillId="0" borderId="5" xfId="0" applyFont="1" applyBorder="1" applyAlignment="1" applyProtection="1">
      <alignment horizontal="center" vertical="center" wrapText="1" shrinkToFi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3" xfId="0" applyFont="1" applyBorder="1" applyAlignment="1" applyProtection="1">
      <alignment horizontal="center" vertical="center" wrapText="1" shrinkToFit="1"/>
    </xf>
    <xf numFmtId="0" fontId="41" fillId="0" borderId="5" xfId="0" applyFont="1" applyBorder="1" applyAlignment="1" applyProtection="1">
      <alignment horizontal="center" vertical="center" shrinkToFit="1"/>
    </xf>
    <xf numFmtId="0" fontId="41" fillId="0" borderId="14" xfId="0" applyFont="1" applyBorder="1" applyAlignment="1" applyProtection="1">
      <alignment horizontal="center" vertical="center" shrinkToFit="1"/>
    </xf>
    <xf numFmtId="0" fontId="41" fillId="0" borderId="13" xfId="0" applyFont="1" applyBorder="1" applyAlignment="1" applyProtection="1">
      <alignment horizontal="center" vertical="center" shrinkToFit="1"/>
    </xf>
    <xf numFmtId="0" fontId="12" fillId="3" borderId="33" xfId="0" applyFont="1" applyFill="1" applyBorder="1" applyAlignment="1" applyProtection="1">
      <alignment horizontal="center" vertical="center" wrapText="1" shrinkToFit="1"/>
      <protection locked="0"/>
    </xf>
    <xf numFmtId="0" fontId="12" fillId="3" borderId="2" xfId="0" applyFont="1" applyFill="1" applyBorder="1" applyAlignment="1" applyProtection="1">
      <alignment horizontal="center" vertical="center" wrapText="1" shrinkToFit="1"/>
      <protection locked="0"/>
    </xf>
    <xf numFmtId="0" fontId="12" fillId="3" borderId="10" xfId="0" applyFont="1" applyFill="1" applyBorder="1" applyAlignment="1" applyProtection="1">
      <alignment horizontal="center" vertical="center" wrapText="1" shrinkToFit="1"/>
      <protection locked="0"/>
    </xf>
    <xf numFmtId="0" fontId="12" fillId="3" borderId="34" xfId="0" applyFont="1" applyFill="1" applyBorder="1" applyAlignment="1" applyProtection="1">
      <alignment horizontal="center" vertical="center" wrapText="1" shrinkToFit="1"/>
      <protection locked="0"/>
    </xf>
    <xf numFmtId="0" fontId="12" fillId="3" borderId="0" xfId="0" applyFont="1" applyFill="1" applyBorder="1" applyAlignment="1" applyProtection="1">
      <alignment horizontal="center" vertical="center" wrapText="1" shrinkToFit="1"/>
      <protection locked="0"/>
    </xf>
    <xf numFmtId="0" fontId="12" fillId="3" borderId="3" xfId="0" applyFont="1" applyFill="1" applyBorder="1" applyAlignment="1" applyProtection="1">
      <alignment horizontal="center" vertical="center" wrapText="1" shrinkToFit="1"/>
      <protection locked="0"/>
    </xf>
    <xf numFmtId="0" fontId="12" fillId="3" borderId="35" xfId="0" applyFont="1" applyFill="1" applyBorder="1" applyAlignment="1" applyProtection="1">
      <alignment horizontal="center" vertical="center" wrapText="1" shrinkToFit="1"/>
      <protection locked="0"/>
    </xf>
    <xf numFmtId="0" fontId="12" fillId="3" borderId="1" xfId="0" applyFont="1" applyFill="1" applyBorder="1" applyAlignment="1" applyProtection="1">
      <alignment horizontal="center" vertical="center" wrapText="1" shrinkToFit="1"/>
      <protection locked="0"/>
    </xf>
    <xf numFmtId="0" fontId="12" fillId="3" borderId="4" xfId="0" applyFont="1" applyFill="1" applyBorder="1" applyAlignment="1" applyProtection="1">
      <alignment horizontal="center" vertical="center" wrapText="1" shrinkToFit="1"/>
      <protection locked="0"/>
    </xf>
    <xf numFmtId="0" fontId="18" fillId="3" borderId="2" xfId="0" applyFont="1" applyFill="1" applyBorder="1" applyAlignment="1" applyProtection="1">
      <alignment horizontal="center" vertical="center" wrapText="1" shrinkToFit="1"/>
      <protection locked="0"/>
    </xf>
    <xf numFmtId="0" fontId="18" fillId="3" borderId="17" xfId="0" applyFont="1" applyFill="1" applyBorder="1" applyAlignment="1" applyProtection="1">
      <alignment horizontal="center" vertical="center" wrapText="1" shrinkToFit="1"/>
      <protection locked="0"/>
    </xf>
    <xf numFmtId="0" fontId="18" fillId="3" borderId="7" xfId="0" applyFont="1" applyFill="1" applyBorder="1" applyAlignment="1" applyProtection="1">
      <alignment horizontal="center" vertical="center" wrapText="1" shrinkToFit="1"/>
      <protection locked="0"/>
    </xf>
    <xf numFmtId="0" fontId="18" fillId="3" borderId="0" xfId="0" applyFont="1" applyFill="1" applyBorder="1" applyAlignment="1" applyProtection="1">
      <alignment horizontal="center" vertical="center" wrapText="1" shrinkToFit="1"/>
      <protection locked="0"/>
    </xf>
    <xf numFmtId="0" fontId="18" fillId="3" borderId="18" xfId="0" applyFont="1" applyFill="1" applyBorder="1" applyAlignment="1" applyProtection="1">
      <alignment horizontal="center" vertical="center" wrapText="1" shrinkToFit="1"/>
      <protection locked="0"/>
    </xf>
    <xf numFmtId="0" fontId="18" fillId="3" borderId="6" xfId="0" applyFont="1" applyFill="1" applyBorder="1" applyAlignment="1" applyProtection="1">
      <alignment horizontal="center" vertical="center" wrapText="1" shrinkToFit="1"/>
      <protection locked="0"/>
    </xf>
    <xf numFmtId="0" fontId="18" fillId="3" borderId="1" xfId="0" applyFont="1" applyFill="1" applyBorder="1" applyAlignment="1" applyProtection="1">
      <alignment horizontal="center" vertical="center" wrapText="1" shrinkToFit="1"/>
      <protection locked="0"/>
    </xf>
    <xf numFmtId="0" fontId="18" fillId="3" borderId="19" xfId="0" applyFont="1" applyFill="1" applyBorder="1" applyAlignment="1" applyProtection="1">
      <alignment horizontal="center" vertical="center" wrapText="1" shrinkToFit="1"/>
      <protection locked="0"/>
    </xf>
  </cellXfs>
  <cellStyles count="2">
    <cellStyle name="標準" xfId="0" builtinId="0"/>
    <cellStyle name="標準 2" xfId="1" xr:uid="{9C7BE634-7FD8-4A54-9EB7-FB1EA9437D0B}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7D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#%E5%88%A5%E7%B4%99%E6%A7%98%E5%BC%8F%EF%BC%92!Print_Area" Type="http://schemas.openxmlformats.org/officeDocument/2006/relationships/hyperlink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57593</xdr:colOff>
      <xdr:row>0</xdr:row>
      <xdr:rowOff>30725</xdr:rowOff>
    </xdr:from>
    <xdr:to>
      <xdr:col>58</xdr:col>
      <xdr:colOff>29765</xdr:colOff>
      <xdr:row>2</xdr:row>
      <xdr:rowOff>122239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681B760-0AE5-4010-B677-4A5FC996D8C4}"/>
            </a:ext>
          </a:extLst>
        </xdr:cNvPr>
        <xdr:cNvSpPr/>
      </xdr:nvSpPr>
      <xdr:spPr bwMode="auto">
        <a:xfrm>
          <a:off x="5201093" y="30725"/>
          <a:ext cx="5877672" cy="586814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この画面は入力フォームです。以下の入力が完了したら、別紙様式２を印刷して提出してください。</a:t>
          </a:r>
        </a:p>
      </xdr:txBody>
    </xdr:sp>
    <xdr:clientData/>
  </xdr:twoCellAnchor>
  <xdr:twoCellAnchor>
    <xdr:from>
      <xdr:col>20</xdr:col>
      <xdr:colOff>76729</xdr:colOff>
      <xdr:row>44</xdr:row>
      <xdr:rowOff>123030</xdr:rowOff>
    </xdr:from>
    <xdr:to>
      <xdr:col>53</xdr:col>
      <xdr:colOff>43655</xdr:colOff>
      <xdr:row>47</xdr:row>
      <xdr:rowOff>83341</xdr:rowOff>
    </xdr:to>
    <xdr:sp macro="" textlink="">
      <xdr:nvSpPr>
        <xdr:cNvPr id="3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D4089-C342-432A-B953-AC57557C2087}"/>
            </a:ext>
          </a:extLst>
        </xdr:cNvPr>
        <xdr:cNvSpPr/>
      </xdr:nvSpPr>
      <xdr:spPr bwMode="auto">
        <a:xfrm>
          <a:off x="3886729" y="9505155"/>
          <a:ext cx="6253426" cy="484186"/>
        </a:xfrm>
        <a:prstGeom prst="round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入力が完了したら、</a:t>
          </a:r>
          <a:r>
            <a:rPr kumimoji="1" lang="ja-JP" altLang="en-US" sz="1400" u="sng">
              <a:solidFill>
                <a:schemeClr val="tx2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「別紙様式２」</a:t>
          </a:r>
          <a:r>
            <a: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のシートを印刷して提出してください。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25067</xdr:colOff>
      <xdr:row>3</xdr:row>
      <xdr:rowOff>190499</xdr:rowOff>
    </xdr:from>
    <xdr:to>
      <xdr:col>29</xdr:col>
      <xdr:colOff>701598</xdr:colOff>
      <xdr:row>3</xdr:row>
      <xdr:rowOff>368294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C42D2FC-20E0-4BF2-A41B-747E4E5D94F1}"/>
            </a:ext>
          </a:extLst>
        </xdr:cNvPr>
        <xdr:cNvSpPr/>
      </xdr:nvSpPr>
      <xdr:spPr bwMode="auto">
        <a:xfrm rot="16200000">
          <a:off x="15804947" y="-1292356"/>
          <a:ext cx="177795" cy="525805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14238</xdr:colOff>
      <xdr:row>3</xdr:row>
      <xdr:rowOff>169333</xdr:rowOff>
    </xdr:from>
    <xdr:to>
      <xdr:col>22</xdr:col>
      <xdr:colOff>706244</xdr:colOff>
      <xdr:row>3</xdr:row>
      <xdr:rowOff>368594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A91CDD72-24DD-4CA5-99C5-C0066F5ED487}"/>
            </a:ext>
          </a:extLst>
        </xdr:cNvPr>
        <xdr:cNvSpPr/>
      </xdr:nvSpPr>
      <xdr:spPr bwMode="auto">
        <a:xfrm rot="16200000">
          <a:off x="12414510" y="618286"/>
          <a:ext cx="199261" cy="141590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4156-87FF-4EDE-A4E7-09D634449914}">
  <sheetPr>
    <pageSetUpPr fitToPage="1"/>
  </sheetPr>
  <dimension ref="A1:BO44"/>
  <sheetViews>
    <sheetView tabSelected="1" zoomScale="120" zoomScaleNormal="120" workbookViewId="0">
      <selection activeCell="J5" sqref="J5:N5"/>
    </sheetView>
  </sheetViews>
  <sheetFormatPr defaultColWidth="2.5" defaultRowHeight="13.5"/>
  <cols>
    <col min="1" max="10" width="2.5" style="4"/>
    <col min="11" max="11" width="2.5" style="4" customWidth="1"/>
    <col min="12" max="18" width="2.5" style="4"/>
    <col min="19" max="19" width="2.5" style="4" customWidth="1"/>
    <col min="20" max="27" width="2.5" style="4"/>
    <col min="28" max="28" width="2.5" style="4" customWidth="1"/>
    <col min="29" max="34" width="2.5" style="4"/>
    <col min="35" max="35" width="2.5" style="4" customWidth="1"/>
    <col min="36" max="61" width="2.5" style="4"/>
    <col min="62" max="62" width="2.625" style="4" bestFit="1" customWidth="1"/>
    <col min="63" max="16384" width="2.5" style="4"/>
  </cols>
  <sheetData>
    <row r="1" spans="1:35" s="2" customFormat="1" ht="24.6" customHeight="1" thickBot="1">
      <c r="A1" s="1" t="s">
        <v>67</v>
      </c>
    </row>
    <row r="2" spans="1:35" ht="15" thickBot="1">
      <c r="A2" s="136"/>
      <c r="B2" s="137"/>
      <c r="C2" s="138"/>
      <c r="D2" s="3" t="s">
        <v>68</v>
      </c>
      <c r="E2" s="3"/>
      <c r="F2" s="3"/>
      <c r="G2" s="3"/>
      <c r="H2" s="3"/>
      <c r="I2" s="3"/>
      <c r="J2" s="139"/>
      <c r="K2" s="140"/>
      <c r="L2" s="141"/>
      <c r="M2" s="3" t="s">
        <v>69</v>
      </c>
      <c r="N2" s="3"/>
      <c r="O2" s="3"/>
      <c r="P2" s="3"/>
      <c r="Q2" s="3"/>
      <c r="R2" s="3"/>
      <c r="S2" s="3"/>
      <c r="T2" s="3"/>
      <c r="U2" s="3"/>
    </row>
    <row r="4" spans="1:35" s="5" customFormat="1" ht="14.25" thickBot="1">
      <c r="A4" s="5" t="s">
        <v>70</v>
      </c>
    </row>
    <row r="5" spans="1:35" ht="14.25" thickBot="1">
      <c r="A5" s="142" t="s">
        <v>71</v>
      </c>
      <c r="B5" s="143"/>
      <c r="C5" s="143"/>
      <c r="D5" s="143"/>
      <c r="E5" s="143"/>
      <c r="F5" s="143"/>
      <c r="G5" s="143"/>
      <c r="H5" s="143"/>
      <c r="I5" s="143"/>
      <c r="J5" s="144"/>
      <c r="K5" s="145"/>
      <c r="L5" s="145"/>
      <c r="M5" s="145"/>
      <c r="N5" s="146"/>
      <c r="O5" s="6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35">
      <c r="A6" s="142" t="s">
        <v>72</v>
      </c>
      <c r="B6" s="143"/>
      <c r="C6" s="143"/>
      <c r="D6" s="143"/>
      <c r="E6" s="143"/>
      <c r="F6" s="143"/>
      <c r="G6" s="143"/>
      <c r="H6" s="143"/>
      <c r="I6" s="143"/>
      <c r="J6" s="147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9"/>
    </row>
    <row r="7" spans="1:35">
      <c r="A7" s="142" t="s">
        <v>73</v>
      </c>
      <c r="B7" s="143"/>
      <c r="C7" s="143"/>
      <c r="D7" s="143"/>
      <c r="E7" s="143"/>
      <c r="F7" s="143"/>
      <c r="G7" s="143"/>
      <c r="H7" s="143"/>
      <c r="I7" s="143"/>
      <c r="J7" s="159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1"/>
    </row>
    <row r="8" spans="1:35">
      <c r="A8" s="142" t="s">
        <v>74</v>
      </c>
      <c r="B8" s="143"/>
      <c r="C8" s="143"/>
      <c r="D8" s="143"/>
      <c r="E8" s="143"/>
      <c r="F8" s="143"/>
      <c r="G8" s="143"/>
      <c r="H8" s="143"/>
      <c r="I8" s="143"/>
      <c r="J8" s="162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4"/>
    </row>
    <row r="9" spans="1:35" ht="14.25" thickBot="1">
      <c r="A9" s="142" t="s">
        <v>75</v>
      </c>
      <c r="B9" s="143"/>
      <c r="C9" s="143"/>
      <c r="D9" s="143"/>
      <c r="E9" s="143"/>
      <c r="F9" s="143"/>
      <c r="G9" s="143"/>
      <c r="H9" s="143"/>
      <c r="I9" s="143"/>
      <c r="J9" s="165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7"/>
    </row>
    <row r="10" spans="1:35" hidden="1">
      <c r="A10" s="8"/>
      <c r="B10" s="8"/>
      <c r="C10" s="8"/>
      <c r="D10" s="8"/>
      <c r="E10" s="8"/>
      <c r="F10" s="8"/>
      <c r="G10" s="8"/>
      <c r="H10" s="8"/>
      <c r="I10" s="8"/>
    </row>
    <row r="13" spans="1:35" s="5" customFormat="1">
      <c r="A13" s="5" t="s">
        <v>76</v>
      </c>
    </row>
    <row r="14" spans="1:35" ht="14.25" thickBot="1">
      <c r="A14" s="150"/>
      <c r="B14" s="151"/>
      <c r="C14" s="151"/>
      <c r="D14" s="151"/>
      <c r="E14" s="151"/>
      <c r="F14" s="151"/>
      <c r="G14" s="151"/>
      <c r="H14" s="151"/>
      <c r="I14" s="151"/>
      <c r="J14" s="152" t="s">
        <v>77</v>
      </c>
      <c r="K14" s="153"/>
      <c r="L14" s="153"/>
      <c r="M14" s="153"/>
      <c r="N14" s="153"/>
      <c r="O14" s="153"/>
      <c r="P14" s="153"/>
      <c r="Q14" s="153"/>
      <c r="R14" s="153"/>
      <c r="S14" s="153"/>
      <c r="T14" s="154"/>
      <c r="U14" s="152" t="s">
        <v>78</v>
      </c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4"/>
    </row>
    <row r="15" spans="1:35" ht="14.25" thickBot="1">
      <c r="A15" s="155" t="s">
        <v>79</v>
      </c>
      <c r="B15" s="155"/>
      <c r="C15" s="155"/>
      <c r="D15" s="155"/>
      <c r="E15" s="155"/>
      <c r="F15" s="155"/>
      <c r="G15" s="155"/>
      <c r="H15" s="155"/>
      <c r="I15" s="142"/>
      <c r="J15" s="156"/>
      <c r="K15" s="157"/>
      <c r="L15" s="157"/>
      <c r="M15" s="157"/>
      <c r="N15" s="157"/>
      <c r="O15" s="157"/>
      <c r="P15" s="157"/>
      <c r="Q15" s="157"/>
      <c r="R15" s="157"/>
      <c r="S15" s="157"/>
      <c r="T15" s="158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8"/>
      <c r="AI15" s="9" t="str">
        <f>IF(OR(J15="",U15=""),"届出区分を選択してください。","")</f>
        <v>届出区分を選択してください。</v>
      </c>
    </row>
    <row r="16" spans="1:35" ht="14.25" thickBot="1">
      <c r="A16" s="150"/>
      <c r="B16" s="151"/>
      <c r="C16" s="151"/>
      <c r="D16" s="151"/>
      <c r="E16" s="151"/>
      <c r="F16" s="151"/>
      <c r="G16" s="151"/>
      <c r="H16" s="151"/>
      <c r="I16" s="151"/>
      <c r="J16" s="169" t="s">
        <v>80</v>
      </c>
      <c r="K16" s="170"/>
      <c r="L16" s="170"/>
      <c r="M16" s="170"/>
      <c r="N16" s="170"/>
      <c r="O16" s="170"/>
      <c r="P16" s="170"/>
      <c r="Q16" s="170"/>
      <c r="R16" s="170"/>
      <c r="S16" s="170"/>
      <c r="T16" s="171"/>
      <c r="U16" s="169" t="s">
        <v>80</v>
      </c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1"/>
    </row>
    <row r="17" spans="1:64">
      <c r="A17" s="155" t="s">
        <v>81</v>
      </c>
      <c r="B17" s="155"/>
      <c r="C17" s="155"/>
      <c r="D17" s="155"/>
      <c r="E17" s="155"/>
      <c r="F17" s="155"/>
      <c r="G17" s="155"/>
      <c r="H17" s="155"/>
      <c r="I17" s="14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I17" s="9" t="str">
        <f>IF(AND(J15&lt;&gt;"無",OR(J17="",J18="",J19="",J20="",J21="",J22="",J23="",J24="")),"〈一般病床〉未入力項目があります。０の場合は０と入力してください。","")</f>
        <v>〈一般病床〉未入力項目があります。０の場合は０と入力してください。</v>
      </c>
    </row>
    <row r="18" spans="1:64">
      <c r="A18" s="155" t="s">
        <v>82</v>
      </c>
      <c r="B18" s="155"/>
      <c r="C18" s="155"/>
      <c r="D18" s="155"/>
      <c r="E18" s="155"/>
      <c r="F18" s="155"/>
      <c r="G18" s="155"/>
      <c r="H18" s="155"/>
      <c r="I18" s="142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I18" s="9"/>
    </row>
    <row r="19" spans="1:64">
      <c r="A19" s="155" t="s">
        <v>83</v>
      </c>
      <c r="B19" s="155"/>
      <c r="C19" s="155"/>
      <c r="D19" s="155"/>
      <c r="E19" s="155"/>
      <c r="F19" s="155"/>
      <c r="G19" s="155"/>
      <c r="H19" s="155"/>
      <c r="I19" s="142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I19" s="9" t="str">
        <f>IF(AND(U15&lt;&gt;"無",OR(U17="",U18="",U19="",U20="",U21="",U22="",U23="",U24="")),"〈療養病床〉未入力項目があります。０の場合は０と入力してください。","")</f>
        <v>〈療養病床〉未入力項目があります。０の場合は０と入力してください。</v>
      </c>
    </row>
    <row r="20" spans="1:64">
      <c r="A20" s="155" t="s">
        <v>84</v>
      </c>
      <c r="B20" s="155"/>
      <c r="C20" s="155"/>
      <c r="D20" s="155"/>
      <c r="E20" s="155"/>
      <c r="F20" s="155"/>
      <c r="G20" s="155"/>
      <c r="H20" s="155"/>
      <c r="I20" s="142"/>
      <c r="J20" s="173"/>
      <c r="K20" s="174"/>
      <c r="L20" s="174"/>
      <c r="M20" s="174"/>
      <c r="N20" s="174"/>
      <c r="O20" s="174"/>
      <c r="P20" s="174"/>
      <c r="Q20" s="174"/>
      <c r="R20" s="174"/>
      <c r="S20" s="174"/>
      <c r="T20" s="175"/>
      <c r="U20" s="173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5"/>
    </row>
    <row r="21" spans="1:64">
      <c r="A21" s="155" t="s">
        <v>85</v>
      </c>
      <c r="B21" s="155"/>
      <c r="C21" s="155"/>
      <c r="D21" s="155"/>
      <c r="E21" s="155"/>
      <c r="F21" s="155"/>
      <c r="G21" s="155"/>
      <c r="H21" s="155"/>
      <c r="I21" s="142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</row>
    <row r="22" spans="1:64">
      <c r="A22" s="155" t="s">
        <v>86</v>
      </c>
      <c r="B22" s="155"/>
      <c r="C22" s="155"/>
      <c r="D22" s="155"/>
      <c r="E22" s="155"/>
      <c r="F22" s="155"/>
      <c r="G22" s="155"/>
      <c r="H22" s="155"/>
      <c r="I22" s="142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</row>
    <row r="23" spans="1:64">
      <c r="A23" s="155" t="s">
        <v>87</v>
      </c>
      <c r="B23" s="155"/>
      <c r="C23" s="155"/>
      <c r="D23" s="155"/>
      <c r="E23" s="155"/>
      <c r="F23" s="155"/>
      <c r="G23" s="155"/>
      <c r="H23" s="155"/>
      <c r="I23" s="142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</row>
    <row r="24" spans="1:64" ht="14.25" thickBot="1">
      <c r="A24" s="155" t="s">
        <v>88</v>
      </c>
      <c r="B24" s="155"/>
      <c r="C24" s="155"/>
      <c r="D24" s="155"/>
      <c r="E24" s="155"/>
      <c r="F24" s="155"/>
      <c r="G24" s="155"/>
      <c r="H24" s="155"/>
      <c r="I24" s="142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</row>
    <row r="25" spans="1:64">
      <c r="B25" s="10"/>
      <c r="C25" s="10"/>
      <c r="D25" s="10"/>
    </row>
    <row r="26" spans="1:64">
      <c r="B26" s="10"/>
      <c r="C26" s="10"/>
      <c r="D26" s="10"/>
    </row>
    <row r="27" spans="1:64" s="5" customFormat="1">
      <c r="A27" s="5" t="s">
        <v>89</v>
      </c>
      <c r="B27" s="11"/>
      <c r="C27" s="11"/>
      <c r="D27" s="11"/>
    </row>
    <row r="28" spans="1:64">
      <c r="A28" s="4" t="s">
        <v>90</v>
      </c>
      <c r="B28" s="10"/>
      <c r="C28" s="10"/>
      <c r="D28" s="10"/>
    </row>
    <row r="29" spans="1:64" ht="14.25" thickBot="1">
      <c r="A29" s="196"/>
      <c r="B29" s="196"/>
      <c r="C29" s="196" t="s">
        <v>91</v>
      </c>
      <c r="D29" s="196"/>
      <c r="E29" s="196"/>
      <c r="F29" s="196"/>
      <c r="G29" s="196" t="s">
        <v>92</v>
      </c>
      <c r="H29" s="196"/>
      <c r="I29" s="197"/>
      <c r="J29" s="197" t="s">
        <v>93</v>
      </c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9"/>
    </row>
    <row r="30" spans="1:64" ht="28.5" customHeight="1">
      <c r="A30" s="177" t="s">
        <v>94</v>
      </c>
      <c r="B30" s="178"/>
      <c r="C30" s="179"/>
      <c r="D30" s="180"/>
      <c r="E30" s="180"/>
      <c r="F30" s="181"/>
      <c r="G30" s="182"/>
      <c r="H30" s="183"/>
      <c r="I30" s="184"/>
      <c r="J30" s="185" t="s">
        <v>95</v>
      </c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7"/>
    </row>
    <row r="31" spans="1:64">
      <c r="A31" s="155" t="s">
        <v>96</v>
      </c>
      <c r="B31" s="142"/>
      <c r="C31" s="188"/>
      <c r="D31" s="189"/>
      <c r="E31" s="189"/>
      <c r="F31" s="190"/>
      <c r="G31" s="191"/>
      <c r="H31" s="192"/>
      <c r="I31" s="193"/>
      <c r="J31" s="142" t="s">
        <v>54</v>
      </c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94"/>
    </row>
    <row r="32" spans="1:64" ht="14.25" thickBot="1">
      <c r="A32" s="155" t="s">
        <v>97</v>
      </c>
      <c r="B32" s="142"/>
      <c r="C32" s="188"/>
      <c r="D32" s="189"/>
      <c r="E32" s="189"/>
      <c r="F32" s="190"/>
      <c r="G32" s="206"/>
      <c r="H32" s="207"/>
      <c r="I32" s="208"/>
      <c r="J32" s="142" t="s">
        <v>55</v>
      </c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94"/>
    </row>
    <row r="33" spans="1:67">
      <c r="A33" s="155" t="s">
        <v>17</v>
      </c>
      <c r="B33" s="142"/>
      <c r="C33" s="188"/>
      <c r="D33" s="189"/>
      <c r="E33" s="189"/>
      <c r="F33" s="189"/>
      <c r="G33" s="209"/>
      <c r="H33" s="209"/>
      <c r="I33" s="210"/>
      <c r="J33" s="143" t="s">
        <v>98</v>
      </c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94"/>
      <c r="BO33" s="12">
        <f>IF(OR(C33="",C33="非該当"),0,1)</f>
        <v>0</v>
      </c>
    </row>
    <row r="34" spans="1:67" ht="14.25" thickBot="1">
      <c r="A34" s="155" t="s">
        <v>20</v>
      </c>
      <c r="B34" s="142"/>
      <c r="C34" s="188"/>
      <c r="D34" s="189"/>
      <c r="E34" s="189"/>
      <c r="F34" s="189"/>
      <c r="G34" s="200"/>
      <c r="H34" s="200"/>
      <c r="I34" s="201"/>
      <c r="J34" s="143" t="s">
        <v>99</v>
      </c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94"/>
      <c r="BO34" s="12">
        <f>IF(OR(C34="",C34="非該当"),0,1)</f>
        <v>0</v>
      </c>
    </row>
    <row r="35" spans="1:67">
      <c r="A35" s="155" t="s">
        <v>23</v>
      </c>
      <c r="B35" s="142"/>
      <c r="C35" s="188"/>
      <c r="D35" s="189"/>
      <c r="E35" s="189"/>
      <c r="F35" s="202"/>
      <c r="G35" s="203"/>
      <c r="H35" s="204"/>
      <c r="I35" s="205"/>
      <c r="J35" s="142" t="s">
        <v>100</v>
      </c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94"/>
      <c r="BO35" s="12">
        <f>IF(OR(C35="",C35="非該当"),0,1)</f>
        <v>0</v>
      </c>
    </row>
    <row r="36" spans="1:67" ht="14.25" thickBot="1">
      <c r="A36" s="155" t="s">
        <v>25</v>
      </c>
      <c r="B36" s="142"/>
      <c r="C36" s="188"/>
      <c r="D36" s="189"/>
      <c r="E36" s="189"/>
      <c r="F36" s="202"/>
      <c r="G36" s="213"/>
      <c r="H36" s="214"/>
      <c r="I36" s="215"/>
      <c r="J36" s="142" t="s">
        <v>166</v>
      </c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94"/>
      <c r="BO36" s="12">
        <f>IF(OR(C36="",C36="非該当"),0,1)</f>
        <v>0</v>
      </c>
    </row>
    <row r="37" spans="1:67">
      <c r="A37" s="155" t="s">
        <v>27</v>
      </c>
      <c r="B37" s="142"/>
      <c r="C37" s="188"/>
      <c r="D37" s="189"/>
      <c r="E37" s="189"/>
      <c r="F37" s="189"/>
      <c r="G37" s="216"/>
      <c r="H37" s="216"/>
      <c r="I37" s="217"/>
      <c r="J37" s="143" t="s">
        <v>101</v>
      </c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94"/>
      <c r="BO37" s="12">
        <f t="shared" ref="BO37:BO42" si="0">IF(OR(C37="",C37="非該当"),0,1)</f>
        <v>0</v>
      </c>
    </row>
    <row r="38" spans="1:67">
      <c r="A38" s="155" t="s">
        <v>31</v>
      </c>
      <c r="B38" s="142"/>
      <c r="C38" s="188"/>
      <c r="D38" s="189"/>
      <c r="E38" s="189"/>
      <c r="F38" s="189"/>
      <c r="G38" s="211"/>
      <c r="H38" s="211"/>
      <c r="I38" s="212"/>
      <c r="J38" s="143" t="s">
        <v>102</v>
      </c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94"/>
      <c r="BO38" s="12">
        <f t="shared" si="0"/>
        <v>0</v>
      </c>
    </row>
    <row r="39" spans="1:67" ht="14.25" thickBot="1">
      <c r="A39" s="155" t="s">
        <v>33</v>
      </c>
      <c r="B39" s="142"/>
      <c r="C39" s="188"/>
      <c r="D39" s="189"/>
      <c r="E39" s="189"/>
      <c r="F39" s="189"/>
      <c r="G39" s="200"/>
      <c r="H39" s="200"/>
      <c r="I39" s="201"/>
      <c r="J39" s="143" t="s">
        <v>103</v>
      </c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94"/>
      <c r="BO39" s="12">
        <f t="shared" si="0"/>
        <v>0</v>
      </c>
    </row>
    <row r="40" spans="1:67" ht="14.25" thickBot="1">
      <c r="A40" s="155" t="s">
        <v>36</v>
      </c>
      <c r="B40" s="142"/>
      <c r="C40" s="188"/>
      <c r="D40" s="189"/>
      <c r="E40" s="189"/>
      <c r="F40" s="202"/>
      <c r="G40" s="221"/>
      <c r="H40" s="222"/>
      <c r="I40" s="223"/>
      <c r="J40" s="142" t="s">
        <v>104</v>
      </c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94"/>
      <c r="BO40" s="12">
        <f t="shared" si="0"/>
        <v>0</v>
      </c>
    </row>
    <row r="41" spans="1:67" ht="14.25" thickBot="1">
      <c r="A41" s="155" t="s">
        <v>38</v>
      </c>
      <c r="B41" s="142"/>
      <c r="C41" s="188"/>
      <c r="D41" s="189"/>
      <c r="E41" s="189"/>
      <c r="F41" s="189"/>
      <c r="G41" s="224"/>
      <c r="H41" s="224"/>
      <c r="I41" s="225"/>
      <c r="J41" s="143" t="s">
        <v>105</v>
      </c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94"/>
      <c r="BO41" s="12">
        <f t="shared" si="0"/>
        <v>0</v>
      </c>
    </row>
    <row r="42" spans="1:67" ht="14.25" thickBot="1">
      <c r="A42" s="155" t="s">
        <v>40</v>
      </c>
      <c r="B42" s="142"/>
      <c r="C42" s="218"/>
      <c r="D42" s="219"/>
      <c r="E42" s="219"/>
      <c r="F42" s="220"/>
      <c r="G42" s="203"/>
      <c r="H42" s="204"/>
      <c r="I42" s="205"/>
      <c r="J42" s="142" t="s">
        <v>106</v>
      </c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94"/>
      <c r="BO42" s="12">
        <f t="shared" si="0"/>
        <v>0</v>
      </c>
    </row>
    <row r="43" spans="1:67">
      <c r="D43" s="9" t="str">
        <f>IF(OR(C30="",C31="",C32="",C33="",C34="",C35="",C36="",C37="",C38="",C39="",C40="",C41="",C42=""),"〈該当性〉未選択の項目があります。","")</f>
        <v>〈該当性〉未選択の項目があります。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BJ43" s="12">
        <f>SUM(BO33:BO42)</f>
        <v>0</v>
      </c>
    </row>
    <row r="44" spans="1:67">
      <c r="G44" s="13"/>
    </row>
  </sheetData>
  <sheetProtection sheet="1" selectLockedCells="1"/>
  <mergeCells count="101">
    <mergeCell ref="A42:B42"/>
    <mergeCell ref="C42:F42"/>
    <mergeCell ref="G42:I42"/>
    <mergeCell ref="J42:BL42"/>
    <mergeCell ref="A40:B40"/>
    <mergeCell ref="C40:F40"/>
    <mergeCell ref="G40:I40"/>
    <mergeCell ref="J40:BL40"/>
    <mergeCell ref="A41:B41"/>
    <mergeCell ref="C41:F41"/>
    <mergeCell ref="G41:I41"/>
    <mergeCell ref="J41:BL41"/>
    <mergeCell ref="A38:B38"/>
    <mergeCell ref="C38:F38"/>
    <mergeCell ref="G38:I38"/>
    <mergeCell ref="J38:BL38"/>
    <mergeCell ref="A39:B39"/>
    <mergeCell ref="C39:F39"/>
    <mergeCell ref="G39:I39"/>
    <mergeCell ref="J39:BL39"/>
    <mergeCell ref="A36:B36"/>
    <mergeCell ref="C36:F36"/>
    <mergeCell ref="G36:I36"/>
    <mergeCell ref="J36:BL36"/>
    <mergeCell ref="A37:B37"/>
    <mergeCell ref="C37:F37"/>
    <mergeCell ref="G37:I37"/>
    <mergeCell ref="J37:BL37"/>
    <mergeCell ref="A34:B34"/>
    <mergeCell ref="C34:F34"/>
    <mergeCell ref="G34:I34"/>
    <mergeCell ref="J34:BL34"/>
    <mergeCell ref="A35:B35"/>
    <mergeCell ref="C35:F35"/>
    <mergeCell ref="G35:I35"/>
    <mergeCell ref="J35:BL35"/>
    <mergeCell ref="A32:B32"/>
    <mergeCell ref="C32:F32"/>
    <mergeCell ref="G32:I32"/>
    <mergeCell ref="J32:BL32"/>
    <mergeCell ref="A33:B33"/>
    <mergeCell ref="C33:F33"/>
    <mergeCell ref="G33:I33"/>
    <mergeCell ref="J33:BL33"/>
    <mergeCell ref="A30:B30"/>
    <mergeCell ref="C30:F30"/>
    <mergeCell ref="G30:I30"/>
    <mergeCell ref="J30:BL30"/>
    <mergeCell ref="A31:B31"/>
    <mergeCell ref="C31:F31"/>
    <mergeCell ref="G31:I31"/>
    <mergeCell ref="J31:BL31"/>
    <mergeCell ref="A24:I24"/>
    <mergeCell ref="J24:T24"/>
    <mergeCell ref="U24:AF24"/>
    <mergeCell ref="A29:B29"/>
    <mergeCell ref="C29:F29"/>
    <mergeCell ref="G29:I29"/>
    <mergeCell ref="J29:BL29"/>
    <mergeCell ref="A22:I22"/>
    <mergeCell ref="J22:T22"/>
    <mergeCell ref="U22:AF22"/>
    <mergeCell ref="A23:I23"/>
    <mergeCell ref="J23:T23"/>
    <mergeCell ref="U23:AF23"/>
    <mergeCell ref="A20:I20"/>
    <mergeCell ref="J20:T20"/>
    <mergeCell ref="U20:AF20"/>
    <mergeCell ref="A21:I21"/>
    <mergeCell ref="J21:T21"/>
    <mergeCell ref="U21:AF21"/>
    <mergeCell ref="A18:I18"/>
    <mergeCell ref="J18:T18"/>
    <mergeCell ref="U18:AF18"/>
    <mergeCell ref="A19:I19"/>
    <mergeCell ref="J19:T19"/>
    <mergeCell ref="U19:AF19"/>
    <mergeCell ref="A16:I16"/>
    <mergeCell ref="J16:T16"/>
    <mergeCell ref="U16:AF16"/>
    <mergeCell ref="A17:I17"/>
    <mergeCell ref="J17:T17"/>
    <mergeCell ref="U17:AF17"/>
    <mergeCell ref="A15:I15"/>
    <mergeCell ref="J15:T15"/>
    <mergeCell ref="U15:AF15"/>
    <mergeCell ref="A7:I7"/>
    <mergeCell ref="J7:Z7"/>
    <mergeCell ref="A8:I8"/>
    <mergeCell ref="J8:Z8"/>
    <mergeCell ref="A9:I9"/>
    <mergeCell ref="J9:Z9"/>
    <mergeCell ref="A2:C2"/>
    <mergeCell ref="J2:L2"/>
    <mergeCell ref="A5:I5"/>
    <mergeCell ref="J5:N5"/>
    <mergeCell ref="A6:I6"/>
    <mergeCell ref="J6:Z6"/>
    <mergeCell ref="A14:I14"/>
    <mergeCell ref="J14:T14"/>
    <mergeCell ref="U14:AF14"/>
  </mergeCells>
  <phoneticPr fontId="2"/>
  <conditionalFormatting sqref="G33:G34 G37:G39 G41">
    <cfRule type="expression" dxfId="2" priority="6">
      <formula>$C33="非該当"</formula>
    </cfRule>
  </conditionalFormatting>
  <conditionalFormatting sqref="J17:T19 J20 J21:T24">
    <cfRule type="expression" dxfId="1" priority="2">
      <formula>$J$15="無"</formula>
    </cfRule>
  </conditionalFormatting>
  <conditionalFormatting sqref="U17:AF19 U20 U21:AF24">
    <cfRule type="expression" dxfId="0" priority="1">
      <formula>$U$15="無"</formula>
    </cfRule>
  </conditionalFormatting>
  <dataValidations count="12">
    <dataValidation type="whole" operator="greaterThanOrEqual" allowBlank="1" showInputMessage="1" showErrorMessage="1" errorTitle="入力エラー" error="30件未満の場合、該当性欄は「非該当」を選択してください。" sqref="G39:I39 G41:I41" xr:uid="{8BE5BF37-C98E-4876-B8F8-53387336DCE4}">
      <formula1>30</formula1>
    </dataValidation>
    <dataValidation type="whole" operator="greaterThanOrEqual" allowBlank="1" showInputMessage="1" showErrorMessage="1" errorTitle="入力エラー" error="看取りの実績が２件未満の場合、該当性欄は「非該当」を選択してください。" sqref="G38:I38" xr:uid="{7D236246-7E70-4645-9B45-D7283A01E38D}">
      <formula1>2</formula1>
    </dataValidation>
    <dataValidation type="decimal" operator="greaterThanOrEqual" allowBlank="1" showInputMessage="1" showErrorMessage="1" errorTitle="入力エラー" error="１割に満たない場合、該当性欄は「非該当」を選択してください。" sqref="G37:I37" xr:uid="{3B654B83-5F31-4EA9-A72E-F65E439ACA66}">
      <formula1>1</formula1>
    </dataValidation>
    <dataValidation type="whole" operator="greaterThanOrEqual" allowBlank="1" showInputMessage="1" showErrorMessage="1" errorTitle="入力エラー" error="過去1年間の急変時の入院件数が６件未満の場合、該当性欄は「非該当」を選択してください。" sqref="G34:I34" xr:uid="{EC1E1C66-EFCF-45A2-BE14-5089DD6B2EA8}">
      <formula1>6</formula1>
    </dataValidation>
    <dataValidation type="whole" operator="greaterThan" allowBlank="1" showInputMessage="1" showErrorMessage="1" errorTitle="入力エラー" error="過去1年間に訪問診療を実施した実績がない場合、該当性欄は「非該当」を選択してください。" sqref="G33:I33" xr:uid="{341983D3-9A9C-4FD3-B24E-2D2A943C20FD}">
      <formula1>0</formula1>
    </dataValidation>
    <dataValidation type="whole" allowBlank="1" showInputMessage="1" showErrorMessage="1" errorTitle="入力エラー" error="整数で入力されていないか、医療保険届出病床数が許可病床数より多くなっています。" sqref="U18:AF18" xr:uid="{627329FC-E874-4178-95D2-8787154027F8}">
      <formula1>0</formula1>
      <formula2>U17</formula2>
    </dataValidation>
    <dataValidation type="whole" allowBlank="1" showInputMessage="1" showErrorMessage="1" errorTitle="入力エラー" error="整数で入力されていないか、稼働病床数が許可病床数より多くなっています。" sqref="J19:AF19" xr:uid="{23569B09-AB11-4C3C-AE81-3158544F7C8A}">
      <formula1>0</formula1>
      <formula2>J17</formula2>
    </dataValidation>
    <dataValidation type="whole" allowBlank="1" showInputMessage="1" showErrorMessage="1" errorTitle="入力エラー" error="整数で入力されていないか、_x000a_医療保険届出病床数が許可病床数より多くなっています。" sqref="J18:T18" xr:uid="{EC29C1AB-DE9A-43C5-B7B1-4D03BFBA33C0}">
      <formula1>0</formula1>
      <formula2>J17</formula2>
    </dataValidation>
    <dataValidation type="whole" operator="greaterThanOrEqual" allowBlank="1" showInputMessage="1" showErrorMessage="1" errorTitle="入力エラー" error="整数で入力してください。" sqref="J17:AF17" xr:uid="{C80452C4-DE06-4DCE-B5CD-34094DFF8796}">
      <formula1>0</formula1>
    </dataValidation>
    <dataValidation type="custom" allowBlank="1" showInputMessage="1" showErrorMessage="1" errorTitle="入力エラー" error="小数第３位を切り捨て、小数第２位までの数値を入力してください。" sqref="J21:J24 U21:U24" xr:uid="{D765237D-428F-4C24-A03B-81B65C83DA60}">
      <formula1>J21*100=INT(J21*100)</formula1>
    </dataValidation>
    <dataValidation type="textLength" operator="equal" allowBlank="1" showInputMessage="1" showErrorMessage="1" error="保険医療機関番号は7桁で入力してください。_x000a_" sqref="J7:Z7" xr:uid="{D689B488-AF09-4E13-9EE3-786827F23345}">
      <formula1>7</formula1>
    </dataValidation>
    <dataValidation type="custom" allowBlank="1" showInputMessage="1" showErrorMessage="1" error="小数第一位までの数値で入力してください。" sqref="J20 U20" xr:uid="{93F48B5D-C476-4240-ADDB-AFD9D0B29AE9}">
      <formula1>J20*10=INT(J20*10)</formula1>
    </dataValidation>
  </dataValidations>
  <pageMargins left="0.7" right="0.7" top="0.75" bottom="0.75" header="0.3" footer="0.3"/>
  <pageSetup paperSize="9" scale="7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06BA2FB-8DBF-4082-8AE5-5EB9C5C5F389}">
          <x14:formula1>
            <xm:f>別紙様式２対応表!$A$2:$A$8</xm:f>
          </x14:formula1>
          <xm:sqref>J5:N5</xm:sqref>
        </x14:dataValidation>
        <x14:dataValidation type="list" allowBlank="1" showInputMessage="1" showErrorMessage="1" xr:uid="{0820B990-6A6A-4540-9EE5-FF3E3744039F}">
          <x14:formula1>
            <xm:f>別紙様式２対応表!$B$2:$B$26</xm:f>
          </x14:formula1>
          <xm:sqref>J9:Z9</xm:sqref>
        </x14:dataValidation>
        <x14:dataValidation type="list" allowBlank="1" showInputMessage="1" showErrorMessage="1" xr:uid="{D40CA097-59C2-4294-B8CE-A5FEB8200A56}">
          <x14:formula1>
            <xm:f>別紙様式２対応表!$D$2:$D$8</xm:f>
          </x14:formula1>
          <xm:sqref>J15:T15</xm:sqref>
        </x14:dataValidation>
        <x14:dataValidation type="list" allowBlank="1" showInputMessage="1" showErrorMessage="1" xr:uid="{3D556046-8E36-4D86-BFA6-503B6FA2B878}">
          <x14:formula1>
            <xm:f>別紙様式２対応表!$E$2:$E$4</xm:f>
          </x14:formula1>
          <xm:sqref>U15:AF15</xm:sqref>
        </x14:dataValidation>
        <x14:dataValidation type="list" allowBlank="1" showInputMessage="1" showErrorMessage="1" xr:uid="{56C5F24E-5C98-4414-948B-3E98952193B5}">
          <x14:formula1>
            <xm:f>別紙様式２対応表!$F$2:$F$3</xm:f>
          </x14:formula1>
          <xm:sqref>C30:F32 C34:F34 C36:F42</xm:sqref>
        </x14:dataValidation>
        <x14:dataValidation type="list" allowBlank="1" showInputMessage="1" showErrorMessage="1" xr:uid="{0ABEC4CE-5A30-446D-9682-2F68411E9D84}">
          <x14:formula1>
            <xm:f>別紙様式２対応表!$G$2:$G$5</xm:f>
          </x14:formula1>
          <xm:sqref>C33:F33</xm:sqref>
        </x14:dataValidation>
        <x14:dataValidation type="list" allowBlank="1" showInputMessage="1" showErrorMessage="1" xr:uid="{F04488AA-1603-494E-9EAC-A551519ECEAB}">
          <x14:formula1>
            <xm:f>別紙様式２対応表!$H$2:$H$4</xm:f>
          </x14:formula1>
          <xm:sqref>C35:F35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061-D47B-4713-87C2-9A21505A1068}">
  <sheetPr>
    <pageSetUpPr fitToPage="1"/>
  </sheetPr>
  <dimension ref="A1:AF56"/>
  <sheetViews>
    <sheetView view="pageBreakPreview" zoomScale="80" zoomScaleNormal="100" zoomScaleSheetLayoutView="80" workbookViewId="0"/>
  </sheetViews>
  <sheetFormatPr defaultColWidth="5.625" defaultRowHeight="15" customHeight="1"/>
  <cols>
    <col min="1" max="11" width="8.125" style="17" customWidth="1"/>
    <col min="12" max="12" width="3.375" style="17" customWidth="1"/>
    <col min="13" max="13" width="3.5" style="17" customWidth="1"/>
    <col min="14" max="20" width="7" style="17" customWidth="1"/>
    <col min="21" max="24" width="9.5" style="17" customWidth="1"/>
    <col min="25" max="25" width="10" style="17" customWidth="1"/>
    <col min="26" max="26" width="9.5" style="17" customWidth="1"/>
    <col min="27" max="29" width="10.375" style="17" customWidth="1"/>
    <col min="30" max="30" width="9.375" style="17" customWidth="1"/>
    <col min="31" max="16384" width="5.625" style="17"/>
  </cols>
  <sheetData>
    <row r="1" spans="1:31" s="14" customFormat="1" ht="30" customHeight="1" thickBot="1">
      <c r="B1" s="290" t="s">
        <v>51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15"/>
    </row>
    <row r="2" spans="1:31" ht="44.2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291" t="s">
        <v>0</v>
      </c>
      <c r="Y2" s="292"/>
      <c r="Z2" s="293" t="s">
        <v>43</v>
      </c>
      <c r="AA2" s="294"/>
      <c r="AB2" s="294"/>
      <c r="AC2" s="294"/>
      <c r="AD2" s="295"/>
    </row>
    <row r="3" spans="1:31" ht="9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8"/>
      <c r="Y3" s="18"/>
      <c r="Z3" s="19"/>
      <c r="AA3" s="19"/>
      <c r="AB3" s="19"/>
      <c r="AC3" s="19"/>
      <c r="AD3" s="19"/>
    </row>
    <row r="4" spans="1:31" ht="31.5" customHeight="1" thickBot="1">
      <c r="A4" s="20" t="s">
        <v>2</v>
      </c>
      <c r="B4" s="21"/>
      <c r="C4" s="21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96" t="s">
        <v>42</v>
      </c>
      <c r="W4" s="296"/>
      <c r="X4" s="297" t="s">
        <v>41</v>
      </c>
      <c r="Y4" s="297"/>
      <c r="Z4" s="297"/>
      <c r="AA4" s="297"/>
      <c r="AB4" s="297"/>
      <c r="AC4" s="297"/>
      <c r="AD4" s="297"/>
    </row>
    <row r="5" spans="1:31" ht="35.25" customHeight="1" thickBot="1"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98" t="s">
        <v>1</v>
      </c>
      <c r="S5" s="299"/>
      <c r="T5" s="299"/>
      <c r="U5" s="300"/>
      <c r="V5" s="119" t="str">
        <f>LEFT(別紙様式２入力フォーム!$J$5,1)</f>
        <v/>
      </c>
      <c r="W5" s="119" t="str">
        <f>MID(別紙様式２入力フォーム!$J$5,2,1)</f>
        <v/>
      </c>
      <c r="X5" s="120" t="str">
        <f>MID(別紙様式２入力フォーム!$J$7,1,1)</f>
        <v/>
      </c>
      <c r="Y5" s="120" t="str">
        <f>MID(別紙様式２入力フォーム!$J$7,2,1)</f>
        <v/>
      </c>
      <c r="Z5" s="120" t="str">
        <f>MID(別紙様式２入力フォーム!$J$7,3,1)</f>
        <v/>
      </c>
      <c r="AA5" s="120" t="str">
        <f>MID(別紙様式２入力フォーム!$J$7,4,1)</f>
        <v/>
      </c>
      <c r="AB5" s="120" t="str">
        <f>MID(別紙様式２入力フォーム!$J$7,5,1)</f>
        <v/>
      </c>
      <c r="AC5" s="120" t="str">
        <f>MID(別紙様式２入力フォーム!$J$7,6,1)</f>
        <v/>
      </c>
      <c r="AD5" s="120" t="str">
        <f>MID(別紙様式２入力フォーム!$J$7,7,1)</f>
        <v/>
      </c>
    </row>
    <row r="6" spans="1:31" ht="56.25" customHeight="1" thickBot="1">
      <c r="A6" s="298" t="s">
        <v>3</v>
      </c>
      <c r="B6" s="317"/>
      <c r="C6" s="318" t="str">
        <f>IF(別紙様式２入力フォーム!$J$8="","",別紙様式２入力フォーム!$J$8)</f>
        <v/>
      </c>
      <c r="D6" s="319"/>
      <c r="E6" s="319"/>
      <c r="F6" s="319"/>
      <c r="G6" s="319"/>
      <c r="H6" s="319"/>
      <c r="I6" s="319"/>
      <c r="J6" s="319"/>
      <c r="K6" s="320"/>
      <c r="L6" s="321" t="s">
        <v>4</v>
      </c>
      <c r="M6" s="322"/>
      <c r="N6" s="323"/>
      <c r="O6" s="324" t="str">
        <f>LEFT(別紙様式２入力フォーム!$J$9,1)</f>
        <v/>
      </c>
      <c r="P6" s="325"/>
      <c r="Q6" s="326"/>
      <c r="R6" s="298" t="s">
        <v>5</v>
      </c>
      <c r="S6" s="299"/>
      <c r="T6" s="299"/>
      <c r="U6" s="327" t="str">
        <f>IF(別紙様式２入力フォーム!$J$5="","",別紙様式２入力フォーム!$J$5)</f>
        <v/>
      </c>
      <c r="V6" s="328"/>
      <c r="W6" s="328"/>
      <c r="X6" s="329"/>
      <c r="Y6" s="298" t="s">
        <v>6</v>
      </c>
      <c r="Z6" s="299"/>
      <c r="AA6" s="327" t="str">
        <f>IF(別紙様式２入力フォーム!$J$6="","",別紙様式２入力フォーム!$J$6)</f>
        <v/>
      </c>
      <c r="AB6" s="328"/>
      <c r="AC6" s="328"/>
      <c r="AD6" s="329"/>
    </row>
    <row r="7" spans="1:31" ht="20.100000000000001" customHeight="1" thickBot="1">
      <c r="A7" s="301" t="s">
        <v>7</v>
      </c>
      <c r="B7" s="302"/>
      <c r="C7" s="303"/>
      <c r="D7" s="309" t="s">
        <v>46</v>
      </c>
      <c r="E7" s="309" t="s">
        <v>47</v>
      </c>
      <c r="F7" s="309" t="s">
        <v>48</v>
      </c>
      <c r="G7" s="311" t="s">
        <v>8</v>
      </c>
      <c r="H7" s="314" t="s">
        <v>9</v>
      </c>
      <c r="I7" s="315"/>
      <c r="J7" s="315"/>
      <c r="K7" s="316"/>
      <c r="L7" s="261" t="s">
        <v>50</v>
      </c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40"/>
      <c r="AA7" s="330" t="s">
        <v>52</v>
      </c>
      <c r="AB7" s="331"/>
      <c r="AC7" s="331"/>
      <c r="AD7" s="332"/>
      <c r="AE7" s="17" t="s">
        <v>44</v>
      </c>
    </row>
    <row r="8" spans="1:31" ht="20.100000000000001" customHeight="1">
      <c r="A8" s="304"/>
      <c r="B8" s="305"/>
      <c r="C8" s="303"/>
      <c r="D8" s="309"/>
      <c r="E8" s="309"/>
      <c r="F8" s="309"/>
      <c r="G8" s="312"/>
      <c r="H8" s="285" t="s">
        <v>10</v>
      </c>
      <c r="I8" s="287" t="s">
        <v>11</v>
      </c>
      <c r="J8" s="287" t="s">
        <v>12</v>
      </c>
      <c r="K8" s="287" t="s">
        <v>13</v>
      </c>
      <c r="L8" s="341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3"/>
      <c r="AA8" s="333"/>
      <c r="AB8" s="334"/>
      <c r="AC8" s="334"/>
      <c r="AD8" s="335"/>
    </row>
    <row r="9" spans="1:31" ht="6.75" customHeight="1" thickBot="1">
      <c r="A9" s="306"/>
      <c r="B9" s="307"/>
      <c r="C9" s="308"/>
      <c r="D9" s="310"/>
      <c r="E9" s="310"/>
      <c r="F9" s="310"/>
      <c r="G9" s="313"/>
      <c r="H9" s="286"/>
      <c r="I9" s="288"/>
      <c r="J9" s="288"/>
      <c r="K9" s="288"/>
      <c r="L9" s="344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6"/>
      <c r="AA9" s="336"/>
      <c r="AB9" s="337"/>
      <c r="AC9" s="337"/>
      <c r="AD9" s="338"/>
    </row>
    <row r="10" spans="1:31" ht="24.95" customHeight="1">
      <c r="A10" s="261" t="s">
        <v>14</v>
      </c>
      <c r="B10" s="262"/>
      <c r="C10" s="263"/>
      <c r="D10" s="252" t="str">
        <f>IF(別紙様式２入力フォーム!$J$15="有床診療所入院基本料１",別紙様式２入力フォーム!$J$17,"")</f>
        <v/>
      </c>
      <c r="E10" s="252" t="str">
        <f>IF(別紙様式２入力フォーム!$J$15="有床診療所入院基本料１",別紙様式２入力フォーム!$J$18,"")</f>
        <v/>
      </c>
      <c r="F10" s="252" t="str">
        <f>IF(別紙様式２入力フォーム!$J$15="有床診療所入院基本料１",別紙様式２入力フォーム!$J$19,"")</f>
        <v/>
      </c>
      <c r="G10" s="278" t="str">
        <f>IF(別紙様式２入力フォーム!$J$15="有床診療所入院基本料１",別紙様式２入力フォーム!$J$20,"")</f>
        <v/>
      </c>
      <c r="H10" s="252" t="str">
        <f>IF(別紙様式２入力フォーム!$J$15="有床診療所入院基本料１",別紙様式２入力フォーム!$J$21,"")</f>
        <v/>
      </c>
      <c r="I10" s="252" t="str">
        <f>IF(別紙様式２入力フォーム!$J$15="有床診療所入院基本料１",別紙様式２入力フォーム!$J$22,"")</f>
        <v/>
      </c>
      <c r="J10" s="252" t="str">
        <f>IF(別紙様式２入力フォーム!$J$15="有床診療所入院基本料１",別紙様式２入力フォーム!$J$23,"")</f>
        <v/>
      </c>
      <c r="K10" s="252" t="str">
        <f>IF(別紙様式２入力フォーム!$J$15="有床診療所入院基本料１",別紙様式２入力フォーム!$J$24,"")</f>
        <v/>
      </c>
      <c r="L10" s="122" t="str">
        <f>IF(COUNTIF(別紙様式２入力フォーム!$C$30:$C$32,"該当")&gt;0,"㋑","イ")</f>
        <v>イ</v>
      </c>
      <c r="M10" s="23" t="s">
        <v>66</v>
      </c>
      <c r="N10" s="23"/>
      <c r="O10" s="23"/>
      <c r="P10" s="23"/>
      <c r="Q10" s="23"/>
      <c r="R10" s="23"/>
      <c r="S10" s="23"/>
      <c r="T10" s="23"/>
      <c r="U10" s="24"/>
      <c r="V10" s="25"/>
      <c r="W10" s="25"/>
      <c r="X10" s="25"/>
      <c r="Y10" s="25"/>
      <c r="Z10" s="26"/>
      <c r="AA10" s="230"/>
      <c r="AB10" s="231"/>
      <c r="AC10" s="231"/>
      <c r="AD10" s="232"/>
    </row>
    <row r="11" spans="1:31" ht="24.95" customHeight="1">
      <c r="A11" s="264"/>
      <c r="B11" s="265"/>
      <c r="C11" s="266"/>
      <c r="D11" s="253"/>
      <c r="E11" s="253"/>
      <c r="F11" s="253"/>
      <c r="G11" s="279"/>
      <c r="H11" s="253"/>
      <c r="I11" s="253"/>
      <c r="J11" s="253"/>
      <c r="K11" s="253"/>
      <c r="L11" s="123"/>
      <c r="M11" s="121" t="str">
        <f>IF(別紙様式２入力フォーム!$C$30="該当","①","1")</f>
        <v>1</v>
      </c>
      <c r="N11" s="27" t="s">
        <v>167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8"/>
      <c r="AA11" s="233"/>
      <c r="AB11" s="234"/>
      <c r="AC11" s="234"/>
      <c r="AD11" s="235"/>
    </row>
    <row r="12" spans="1:31" ht="24.95" customHeight="1">
      <c r="A12" s="264"/>
      <c r="B12" s="265"/>
      <c r="C12" s="266"/>
      <c r="D12" s="253"/>
      <c r="E12" s="253"/>
      <c r="F12" s="253"/>
      <c r="G12" s="279"/>
      <c r="H12" s="253"/>
      <c r="I12" s="253"/>
      <c r="J12" s="253"/>
      <c r="K12" s="253"/>
      <c r="L12" s="124"/>
      <c r="M12" s="30"/>
      <c r="N12" s="27" t="s">
        <v>168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8"/>
      <c r="AA12" s="233"/>
      <c r="AB12" s="234"/>
      <c r="AC12" s="234"/>
      <c r="AD12" s="235"/>
      <c r="AE12" s="31" t="s">
        <v>44</v>
      </c>
    </row>
    <row r="13" spans="1:31" ht="24.95" customHeight="1" thickBot="1">
      <c r="A13" s="267"/>
      <c r="B13" s="268"/>
      <c r="C13" s="269"/>
      <c r="D13" s="254"/>
      <c r="E13" s="254"/>
      <c r="F13" s="254"/>
      <c r="G13" s="280"/>
      <c r="H13" s="254"/>
      <c r="I13" s="254"/>
      <c r="J13" s="254"/>
      <c r="K13" s="254"/>
      <c r="L13" s="125"/>
      <c r="M13" s="30"/>
      <c r="N13" s="27" t="s">
        <v>169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8"/>
      <c r="AA13" s="233"/>
      <c r="AB13" s="234"/>
      <c r="AC13" s="234"/>
      <c r="AD13" s="235"/>
    </row>
    <row r="14" spans="1:31" ht="24.95" customHeight="1">
      <c r="A14" s="261" t="s">
        <v>15</v>
      </c>
      <c r="B14" s="262"/>
      <c r="C14" s="263"/>
      <c r="D14" s="252" t="str">
        <f>IF(別紙様式２入力フォーム!$J$15="有床診療所入院基本料２",別紙様式２入力フォーム!$J$17,"")</f>
        <v/>
      </c>
      <c r="E14" s="252" t="str">
        <f>IF(別紙様式２入力フォーム!$J$15="有床診療所入院基本料２",別紙様式２入力フォーム!$J$18,"")</f>
        <v/>
      </c>
      <c r="F14" s="252" t="str">
        <f>IF(別紙様式２入力フォーム!$J$15="有床診療所入院基本料２",別紙様式２入力フォーム!$J$19,"")</f>
        <v/>
      </c>
      <c r="G14" s="278" t="str">
        <f>IF(別紙様式２入力フォーム!$J$15="有床診療所入院基本料２",別紙様式２入力フォーム!$J$20,"")</f>
        <v/>
      </c>
      <c r="H14" s="252" t="str">
        <f>IF(別紙様式２入力フォーム!$J$15="有床診療所入院基本料２",別紙様式２入力フォーム!$J$21,"")</f>
        <v/>
      </c>
      <c r="I14" s="252" t="str">
        <f>IF(別紙様式２入力フォーム!$J$15="有床診療所入院基本料２",別紙様式２入力フォーム!$J$22,"")</f>
        <v/>
      </c>
      <c r="J14" s="252" t="str">
        <f>IF(別紙様式２入力フォーム!$J$15="有床診療所入院基本料２",別紙様式２入力フォーム!$J$23,"")</f>
        <v/>
      </c>
      <c r="K14" s="252" t="str">
        <f>IF(別紙様式２入力フォーム!$J$15="有床診療所入院基本料２",別紙様式２入力フォーム!$J$24,"")</f>
        <v/>
      </c>
      <c r="L14" s="125"/>
      <c r="M14" s="121" t="str">
        <f>IF(別紙様式２入力フォーム!$C$31="該当","②","2")</f>
        <v>2</v>
      </c>
      <c r="N14" s="29" t="s">
        <v>54</v>
      </c>
      <c r="O14" s="29"/>
      <c r="P14" s="29"/>
      <c r="Q14" s="29"/>
      <c r="R14" s="29"/>
      <c r="S14" s="29"/>
      <c r="T14" s="32"/>
      <c r="U14" s="33"/>
      <c r="V14" s="34"/>
      <c r="W14" s="35"/>
      <c r="X14" s="35"/>
      <c r="Y14" s="34"/>
      <c r="Z14" s="36"/>
      <c r="AA14" s="233"/>
      <c r="AB14" s="234"/>
      <c r="AC14" s="234"/>
      <c r="AD14" s="235"/>
    </row>
    <row r="15" spans="1:31" ht="24.95" customHeight="1">
      <c r="A15" s="264"/>
      <c r="B15" s="265"/>
      <c r="C15" s="266"/>
      <c r="D15" s="253"/>
      <c r="E15" s="253"/>
      <c r="F15" s="253"/>
      <c r="G15" s="279"/>
      <c r="H15" s="253"/>
      <c r="I15" s="253"/>
      <c r="J15" s="253"/>
      <c r="K15" s="253"/>
      <c r="L15" s="126"/>
      <c r="M15" s="121" t="str">
        <f>IF(別紙様式２入力フォーム!$C$32="該当","③","3")</f>
        <v>3</v>
      </c>
      <c r="N15" s="37" t="s">
        <v>55</v>
      </c>
      <c r="O15" s="37"/>
      <c r="P15" s="37"/>
      <c r="Q15" s="37"/>
      <c r="R15" s="37"/>
      <c r="S15" s="37"/>
      <c r="T15" s="37"/>
      <c r="U15" s="38"/>
      <c r="V15" s="39"/>
      <c r="W15" s="39"/>
      <c r="X15" s="39"/>
      <c r="Y15" s="39"/>
      <c r="Z15" s="40"/>
      <c r="AA15" s="236"/>
      <c r="AB15" s="237"/>
      <c r="AC15" s="237"/>
      <c r="AD15" s="238"/>
    </row>
    <row r="16" spans="1:31" ht="24.95" customHeight="1">
      <c r="A16" s="264"/>
      <c r="B16" s="265"/>
      <c r="C16" s="266"/>
      <c r="D16" s="253"/>
      <c r="E16" s="253"/>
      <c r="F16" s="253"/>
      <c r="G16" s="279"/>
      <c r="H16" s="253"/>
      <c r="I16" s="253"/>
      <c r="J16" s="253"/>
      <c r="K16" s="253"/>
      <c r="L16" s="127" t="str">
        <f>IF(別紙様式２入力フォーム!$C$33="","ロ",IF(別紙様式２入力フォーム!$C$33="非該当","ロ","㋺"))</f>
        <v>ロ</v>
      </c>
      <c r="M16" s="41" t="s">
        <v>53</v>
      </c>
      <c r="N16" s="41"/>
      <c r="O16" s="41"/>
      <c r="P16" s="41"/>
      <c r="Q16" s="41"/>
      <c r="R16" s="41"/>
      <c r="S16" s="41"/>
      <c r="T16" s="42"/>
      <c r="U16" s="43"/>
      <c r="V16" s="44"/>
      <c r="W16" s="44"/>
      <c r="X16" s="44"/>
      <c r="Y16" s="44"/>
      <c r="Z16" s="45"/>
      <c r="AA16" s="46" t="s">
        <v>18</v>
      </c>
      <c r="AB16" s="47"/>
      <c r="AC16" s="226" t="str">
        <f>IF(別紙様式２入力フォーム!$G$33=0,"",別紙様式２入力フォーム!$G$33)</f>
        <v/>
      </c>
      <c r="AD16" s="48"/>
    </row>
    <row r="17" spans="1:31" ht="24.95" customHeight="1" thickBot="1">
      <c r="A17" s="267"/>
      <c r="B17" s="268"/>
      <c r="C17" s="269"/>
      <c r="D17" s="254"/>
      <c r="E17" s="254"/>
      <c r="F17" s="254"/>
      <c r="G17" s="280"/>
      <c r="H17" s="254"/>
      <c r="I17" s="254"/>
      <c r="J17" s="254"/>
      <c r="K17" s="254"/>
      <c r="L17" s="126"/>
      <c r="M17" s="49"/>
      <c r="N17" s="50"/>
      <c r="O17" s="50"/>
      <c r="P17" s="50"/>
      <c r="Q17" s="50"/>
      <c r="R17" s="50"/>
      <c r="S17" s="50"/>
      <c r="T17" s="50"/>
      <c r="U17" s="38"/>
      <c r="V17" s="289"/>
      <c r="W17" s="289"/>
      <c r="X17" s="289"/>
      <c r="Y17" s="289"/>
      <c r="Z17" s="40"/>
      <c r="AA17" s="51"/>
      <c r="AB17" s="52"/>
      <c r="AC17" s="227"/>
      <c r="AD17" s="53" t="s">
        <v>19</v>
      </c>
    </row>
    <row r="18" spans="1:31" ht="24.95" customHeight="1">
      <c r="A18" s="261" t="s">
        <v>16</v>
      </c>
      <c r="B18" s="262"/>
      <c r="C18" s="263"/>
      <c r="D18" s="252" t="str">
        <f>IF(別紙様式２入力フォーム!$J$15="有床診療所入院基本料３",別紙様式２入力フォーム!$J$17,"")</f>
        <v/>
      </c>
      <c r="E18" s="252" t="str">
        <f>IF(別紙様式２入力フォーム!$J$15="有床診療所入院基本料３",別紙様式２入力フォーム!$J$18,"")</f>
        <v/>
      </c>
      <c r="F18" s="252" t="str">
        <f>IF(別紙様式２入力フォーム!$J$15="有床診療所入院基本料３",別紙様式２入力フォーム!$J$19,"")</f>
        <v/>
      </c>
      <c r="G18" s="278" t="str">
        <f>IF(別紙様式２入力フォーム!$J$15="有床診療所入院基本料３",別紙様式２入力フォーム!$J$20,"")</f>
        <v/>
      </c>
      <c r="H18" s="252" t="str">
        <f>IF(別紙様式２入力フォーム!$J$15="有床診療所入院基本料３",別紙様式２入力フォーム!$J$21,"")</f>
        <v/>
      </c>
      <c r="I18" s="252" t="str">
        <f>IF(別紙様式２入力フォーム!$J$15="有床診療所入院基本料３",別紙様式２入力フォーム!$J$22,"")</f>
        <v/>
      </c>
      <c r="J18" s="252" t="str">
        <f>IF(別紙様式２入力フォーム!$J$15="有床診療所入院基本料３",別紙様式２入力フォーム!$J$23,"")</f>
        <v/>
      </c>
      <c r="K18" s="252" t="str">
        <f>IF(別紙様式２入力フォーム!$J$15="有床診療所入院基本料３",別紙様式２入力フォーム!$J$24,"")</f>
        <v/>
      </c>
      <c r="L18" s="127" t="str">
        <f>IF(別紙様式２入力フォーム!$C$34="","ハ",IF(別紙様式２入力フォーム!$C$34="非該当","ハ","㋩"))</f>
        <v>ハ</v>
      </c>
      <c r="M18" s="41" t="s">
        <v>57</v>
      </c>
      <c r="N18" s="41"/>
      <c r="O18" s="41"/>
      <c r="P18" s="41"/>
      <c r="Q18" s="41"/>
      <c r="R18" s="41"/>
      <c r="S18" s="41"/>
      <c r="T18" s="42"/>
      <c r="U18" s="43"/>
      <c r="V18" s="54"/>
      <c r="W18" s="54"/>
      <c r="X18" s="54"/>
      <c r="Y18" s="54"/>
      <c r="Z18" s="45"/>
      <c r="AA18" s="46" t="s">
        <v>21</v>
      </c>
      <c r="AB18" s="55"/>
      <c r="AC18" s="228" t="str">
        <f>IF(別紙様式２入力フォーム!$G$34=0,"",別紙様式２入力フォーム!$G$34)</f>
        <v/>
      </c>
      <c r="AD18" s="56"/>
    </row>
    <row r="19" spans="1:31" ht="24.95" customHeight="1">
      <c r="A19" s="264"/>
      <c r="B19" s="265"/>
      <c r="C19" s="266"/>
      <c r="D19" s="253"/>
      <c r="E19" s="253"/>
      <c r="F19" s="253"/>
      <c r="G19" s="279"/>
      <c r="H19" s="253"/>
      <c r="I19" s="253"/>
      <c r="J19" s="253"/>
      <c r="K19" s="253"/>
      <c r="L19" s="128"/>
      <c r="M19" s="37"/>
      <c r="N19" s="37"/>
      <c r="O19" s="37"/>
      <c r="P19" s="37"/>
      <c r="Q19" s="37"/>
      <c r="R19" s="37"/>
      <c r="S19" s="37"/>
      <c r="T19" s="37"/>
      <c r="U19" s="49"/>
      <c r="V19" s="57"/>
      <c r="W19" s="57"/>
      <c r="X19" s="57"/>
      <c r="Y19" s="57"/>
      <c r="Z19" s="40"/>
      <c r="AA19" s="58"/>
      <c r="AB19" s="59"/>
      <c r="AC19" s="229"/>
      <c r="AD19" s="53" t="s">
        <v>19</v>
      </c>
    </row>
    <row r="20" spans="1:31" ht="24.95" customHeight="1">
      <c r="A20" s="264"/>
      <c r="B20" s="265"/>
      <c r="C20" s="266"/>
      <c r="D20" s="253"/>
      <c r="E20" s="253"/>
      <c r="F20" s="253"/>
      <c r="G20" s="279"/>
      <c r="H20" s="253"/>
      <c r="I20" s="253"/>
      <c r="J20" s="253"/>
      <c r="K20" s="253"/>
      <c r="L20" s="127" t="str">
        <f>IF(別紙様式２入力フォーム!$C$35="","ニ",IF(別紙様式２入力フォーム!$C$35="非該当","ニ","㋥"))</f>
        <v>ニ</v>
      </c>
      <c r="M20" s="60" t="s">
        <v>24</v>
      </c>
      <c r="N20" s="60"/>
      <c r="O20" s="60"/>
      <c r="P20" s="60"/>
      <c r="Q20" s="60"/>
      <c r="R20" s="60"/>
      <c r="S20" s="60"/>
      <c r="T20" s="60"/>
      <c r="U20" s="61"/>
      <c r="V20" s="62"/>
      <c r="W20" s="62"/>
      <c r="X20" s="62"/>
      <c r="Y20" s="62"/>
      <c r="Z20" s="63"/>
      <c r="AA20" s="239"/>
      <c r="AB20" s="240"/>
      <c r="AC20" s="240"/>
      <c r="AD20" s="241"/>
    </row>
    <row r="21" spans="1:31" ht="24.95" customHeight="1" thickBot="1">
      <c r="A21" s="267"/>
      <c r="B21" s="268"/>
      <c r="C21" s="269"/>
      <c r="D21" s="254"/>
      <c r="E21" s="254"/>
      <c r="F21" s="254"/>
      <c r="G21" s="280"/>
      <c r="H21" s="254"/>
      <c r="I21" s="254"/>
      <c r="J21" s="254"/>
      <c r="K21" s="254"/>
      <c r="L21" s="129" t="str">
        <f>IF(別紙様式２入力フォーム!$C$36="","ホ",IF(別紙様式２入力フォーム!$C$36="非該当","ホ","㋭"))</f>
        <v>ホ</v>
      </c>
      <c r="M21" s="60" t="s">
        <v>26</v>
      </c>
      <c r="N21" s="60"/>
      <c r="O21" s="60"/>
      <c r="P21" s="60"/>
      <c r="Q21" s="60"/>
      <c r="R21" s="60"/>
      <c r="S21" s="60"/>
      <c r="T21" s="60"/>
      <c r="U21" s="64"/>
      <c r="V21" s="62"/>
      <c r="W21" s="62"/>
      <c r="X21" s="62"/>
      <c r="Y21" s="62"/>
      <c r="Z21" s="63"/>
      <c r="AA21" s="239"/>
      <c r="AB21" s="240"/>
      <c r="AC21" s="240"/>
      <c r="AD21" s="241"/>
    </row>
    <row r="22" spans="1:31" ht="24.95" customHeight="1">
      <c r="A22" s="261" t="s">
        <v>22</v>
      </c>
      <c r="B22" s="262"/>
      <c r="C22" s="263"/>
      <c r="D22" s="252" t="str">
        <f>IF(別紙様式２入力フォーム!$J$15="有床診療所入院基本料４",別紙様式２入力フォーム!$J$17,"")</f>
        <v/>
      </c>
      <c r="E22" s="252" t="str">
        <f>IF(別紙様式２入力フォーム!$J$15="有床診療所入院基本料４",別紙様式２入力フォーム!$J$18,"")</f>
        <v/>
      </c>
      <c r="F22" s="252" t="str">
        <f>IF(別紙様式２入力フォーム!$J$15="有床診療所入院基本料４",別紙様式２入力フォーム!$J$19,"")</f>
        <v/>
      </c>
      <c r="G22" s="278" t="str">
        <f>IF(別紙様式２入力フォーム!$J$15="有床診療所入院基本料４",別紙様式２入力フォーム!$J$20,"")</f>
        <v/>
      </c>
      <c r="H22" s="252" t="str">
        <f>IF(別紙様式２入力フォーム!$J$15="有床診療所入院基本料４",別紙様式２入力フォーム!$J$21,"")</f>
        <v/>
      </c>
      <c r="I22" s="252" t="str">
        <f>IF(別紙様式２入力フォーム!$J$15="有床診療所入院基本料４",別紙様式２入力フォーム!$J$22,"")</f>
        <v/>
      </c>
      <c r="J22" s="252" t="str">
        <f>IF(別紙様式２入力フォーム!$J$15="有床診療所入院基本料４",別紙様式２入力フォーム!$J$23,"")</f>
        <v/>
      </c>
      <c r="K22" s="252" t="str">
        <f>IF(別紙様式２入力フォーム!$J$15="有床診療所入院基本料４",別紙様式２入力フォーム!$J$24,"")</f>
        <v/>
      </c>
      <c r="L22" s="130" t="str">
        <f>IF(別紙様式２入力フォーム!$C$37="","ヘ",IF(別紙様式２入力フォーム!$C$37="非該当","ヘ","㋬"))</f>
        <v>ヘ</v>
      </c>
      <c r="M22" s="41" t="s">
        <v>59</v>
      </c>
      <c r="N22" s="41"/>
      <c r="O22" s="41"/>
      <c r="P22" s="41"/>
      <c r="Q22" s="41"/>
      <c r="R22" s="41"/>
      <c r="S22" s="41"/>
      <c r="T22" s="41"/>
      <c r="U22" s="65"/>
      <c r="V22" s="54"/>
      <c r="W22" s="54"/>
      <c r="X22" s="54"/>
      <c r="Y22" s="54"/>
      <c r="Z22" s="45"/>
      <c r="AA22" s="46" t="s">
        <v>28</v>
      </c>
      <c r="AB22" s="55"/>
      <c r="AC22" s="228" t="str">
        <f>IF(別紙様式２入力フォーム!$G$37=0,"",ROUNDDOWN(別紙様式２入力フォーム!$G$37,1))</f>
        <v/>
      </c>
      <c r="AD22" s="56"/>
    </row>
    <row r="23" spans="1:31" ht="24.95" customHeight="1">
      <c r="A23" s="264"/>
      <c r="B23" s="265"/>
      <c r="C23" s="266"/>
      <c r="D23" s="253"/>
      <c r="E23" s="253"/>
      <c r="F23" s="253"/>
      <c r="G23" s="279"/>
      <c r="H23" s="253"/>
      <c r="I23" s="253"/>
      <c r="J23" s="253"/>
      <c r="K23" s="253"/>
      <c r="L23" s="131"/>
      <c r="M23" s="37" t="s">
        <v>60</v>
      </c>
      <c r="N23" s="37"/>
      <c r="O23" s="37"/>
      <c r="P23" s="37"/>
      <c r="Q23" s="37"/>
      <c r="R23" s="37"/>
      <c r="S23" s="37"/>
      <c r="T23" s="37"/>
      <c r="U23" s="38"/>
      <c r="V23" s="57"/>
      <c r="W23" s="57"/>
      <c r="X23" s="57"/>
      <c r="Y23" s="57"/>
      <c r="Z23" s="40"/>
      <c r="AA23" s="66"/>
      <c r="AB23" s="59"/>
      <c r="AC23" s="229"/>
      <c r="AD23" s="53" t="s">
        <v>30</v>
      </c>
    </row>
    <row r="24" spans="1:31" ht="24.95" customHeight="1">
      <c r="A24" s="264"/>
      <c r="B24" s="265"/>
      <c r="C24" s="266"/>
      <c r="D24" s="253"/>
      <c r="E24" s="253"/>
      <c r="F24" s="253"/>
      <c r="G24" s="279"/>
      <c r="H24" s="253"/>
      <c r="I24" s="253"/>
      <c r="J24" s="253"/>
      <c r="K24" s="253"/>
      <c r="L24" s="130" t="str">
        <f>IF(別紙様式２入力フォーム!$C$38="","ト",IF(別紙様式２入力フォーム!$C$38="非該当","ト","㋣"))</f>
        <v>ト</v>
      </c>
      <c r="M24" s="41" t="s">
        <v>58</v>
      </c>
      <c r="N24" s="41"/>
      <c r="O24" s="41"/>
      <c r="P24" s="41"/>
      <c r="Q24" s="41"/>
      <c r="R24" s="41"/>
      <c r="S24" s="41"/>
      <c r="T24" s="41"/>
      <c r="U24" s="67"/>
      <c r="V24" s="54"/>
      <c r="W24" s="54"/>
      <c r="X24" s="54"/>
      <c r="Y24" s="54"/>
      <c r="Z24" s="45"/>
      <c r="AA24" s="46" t="s">
        <v>32</v>
      </c>
      <c r="AB24" s="55"/>
      <c r="AC24" s="228" t="str">
        <f>IF(別紙様式２入力フォーム!$G$38=0,"",別紙様式２入力フォーム!$G$38)</f>
        <v/>
      </c>
      <c r="AD24" s="56"/>
    </row>
    <row r="25" spans="1:31" ht="24.95" customHeight="1" thickBot="1">
      <c r="A25" s="267"/>
      <c r="B25" s="268"/>
      <c r="C25" s="269"/>
      <c r="D25" s="254"/>
      <c r="E25" s="254"/>
      <c r="F25" s="254"/>
      <c r="G25" s="280"/>
      <c r="H25" s="254"/>
      <c r="I25" s="254"/>
      <c r="J25" s="254"/>
      <c r="K25" s="254"/>
      <c r="L25" s="131"/>
      <c r="M25" s="37"/>
      <c r="N25" s="37"/>
      <c r="O25" s="37"/>
      <c r="P25" s="37"/>
      <c r="Q25" s="37"/>
      <c r="R25" s="37"/>
      <c r="S25" s="37"/>
      <c r="T25" s="37"/>
      <c r="U25" s="49"/>
      <c r="V25" s="57"/>
      <c r="W25" s="57"/>
      <c r="X25" s="57"/>
      <c r="Y25" s="57"/>
      <c r="Z25" s="40"/>
      <c r="AA25" s="58"/>
      <c r="AB25" s="59"/>
      <c r="AC25" s="229"/>
      <c r="AD25" s="53" t="s">
        <v>19</v>
      </c>
    </row>
    <row r="26" spans="1:31" ht="24.95" customHeight="1">
      <c r="A26" s="261" t="s">
        <v>29</v>
      </c>
      <c r="B26" s="262"/>
      <c r="C26" s="263"/>
      <c r="D26" s="252" t="str">
        <f>IF(別紙様式２入力フォーム!$J$15="有床診療所入院基本料５",別紙様式２入力フォーム!$J$17,"")</f>
        <v/>
      </c>
      <c r="E26" s="252" t="str">
        <f>IF(別紙様式２入力フォーム!$J$15="有床診療所入院基本料５",別紙様式２入力フォーム!$J$18,"")</f>
        <v/>
      </c>
      <c r="F26" s="252" t="str">
        <f>IF(別紙様式２入力フォーム!$J$15="有床診療所入院基本料５",別紙様式２入力フォーム!$J$19,"")</f>
        <v/>
      </c>
      <c r="G26" s="278" t="str">
        <f>IF(別紙様式２入力フォーム!$J$15="有床診療所入院基本料５",別紙様式２入力フォーム!$J$20,"")</f>
        <v/>
      </c>
      <c r="H26" s="252" t="str">
        <f>IF(別紙様式２入力フォーム!$J$15="有床診療所入院基本料５",別紙様式２入力フォーム!$J$21,"")</f>
        <v/>
      </c>
      <c r="I26" s="252" t="str">
        <f>IF(別紙様式２入力フォーム!$J$15="有床診療所入院基本料５",別紙様式２入力フォーム!$J$22,"")</f>
        <v/>
      </c>
      <c r="J26" s="252" t="str">
        <f>IF(別紙様式２入力フォーム!$J$15="有床診療所入院基本料５",別紙様式２入力フォーム!$J$23,"")</f>
        <v/>
      </c>
      <c r="K26" s="252" t="str">
        <f>IF(別紙様式２入力フォーム!$J$15="有床診療所入院基本料５",別紙様式２入力フォーム!$J$24,"")</f>
        <v/>
      </c>
      <c r="L26" s="130" t="str">
        <f>IF(別紙様式２入力フォーム!$C$39="","チ",IF(別紙様式２入力フォーム!$C$39="非該当","チ","㋠"))</f>
        <v>チ</v>
      </c>
      <c r="M26" s="28" t="s">
        <v>61</v>
      </c>
      <c r="N26" s="28"/>
      <c r="O26" s="28"/>
      <c r="P26" s="28"/>
      <c r="Q26" s="28"/>
      <c r="R26" s="28"/>
      <c r="S26" s="28"/>
      <c r="T26" s="28"/>
      <c r="U26" s="32"/>
      <c r="V26" s="68"/>
      <c r="W26" s="54"/>
      <c r="X26" s="54"/>
      <c r="Y26" s="54"/>
      <c r="Z26" s="45"/>
      <c r="AA26" s="69" t="s">
        <v>34</v>
      </c>
      <c r="AB26" s="70"/>
      <c r="AC26" s="228" t="str">
        <f>IF(別紙様式２入力フォーム!$G$39=0,"",別紙様式２入力フォーム!$G$39)</f>
        <v/>
      </c>
      <c r="AD26" s="56"/>
    </row>
    <row r="27" spans="1:31" ht="24.95" customHeight="1">
      <c r="A27" s="264"/>
      <c r="B27" s="265"/>
      <c r="C27" s="266"/>
      <c r="D27" s="253"/>
      <c r="E27" s="253"/>
      <c r="F27" s="253"/>
      <c r="G27" s="279"/>
      <c r="H27" s="253"/>
      <c r="I27" s="253"/>
      <c r="J27" s="253"/>
      <c r="K27" s="253"/>
      <c r="L27" s="132"/>
      <c r="M27" s="37" t="s">
        <v>62</v>
      </c>
      <c r="N27" s="37"/>
      <c r="O27" s="37"/>
      <c r="P27" s="37"/>
      <c r="Q27" s="37"/>
      <c r="R27" s="37"/>
      <c r="S27" s="37"/>
      <c r="T27" s="37"/>
      <c r="U27" s="71"/>
      <c r="V27" s="57"/>
      <c r="W27" s="57"/>
      <c r="X27" s="57"/>
      <c r="Y27" s="57"/>
      <c r="Z27" s="40"/>
      <c r="AA27" s="58"/>
      <c r="AB27" s="72"/>
      <c r="AC27" s="229"/>
      <c r="AD27" s="53" t="s">
        <v>19</v>
      </c>
    </row>
    <row r="28" spans="1:31" ht="24.95" customHeight="1">
      <c r="A28" s="264"/>
      <c r="B28" s="265"/>
      <c r="C28" s="266"/>
      <c r="D28" s="253"/>
      <c r="E28" s="253"/>
      <c r="F28" s="253"/>
      <c r="G28" s="279"/>
      <c r="H28" s="253"/>
      <c r="I28" s="253"/>
      <c r="J28" s="253"/>
      <c r="K28" s="253"/>
      <c r="L28" s="130" t="str">
        <f>IF(別紙様式２入力フォーム!$C$40="","リ",IF(別紙様式２入力フォーム!$C$40="非該当","リ","㋷"))</f>
        <v>リ</v>
      </c>
      <c r="M28" s="41" t="s">
        <v>56</v>
      </c>
      <c r="N28" s="41"/>
      <c r="O28" s="41"/>
      <c r="P28" s="41"/>
      <c r="Q28" s="41"/>
      <c r="R28" s="41"/>
      <c r="S28" s="41"/>
      <c r="T28" s="41"/>
      <c r="U28" s="41"/>
      <c r="V28" s="73"/>
      <c r="W28" s="73"/>
      <c r="X28" s="73"/>
      <c r="Y28" s="73"/>
      <c r="Z28" s="45"/>
      <c r="AA28" s="242"/>
      <c r="AB28" s="243"/>
      <c r="AC28" s="243"/>
      <c r="AD28" s="244"/>
      <c r="AE28" s="17" t="s">
        <v>44</v>
      </c>
    </row>
    <row r="29" spans="1:31" ht="24.95" customHeight="1" thickBot="1">
      <c r="A29" s="267"/>
      <c r="B29" s="268"/>
      <c r="C29" s="269"/>
      <c r="D29" s="254"/>
      <c r="E29" s="254"/>
      <c r="F29" s="254"/>
      <c r="G29" s="280"/>
      <c r="H29" s="254"/>
      <c r="I29" s="254"/>
      <c r="J29" s="254"/>
      <c r="K29" s="254"/>
      <c r="L29" s="132"/>
      <c r="M29" s="37" t="s">
        <v>37</v>
      </c>
      <c r="N29" s="37"/>
      <c r="O29" s="37"/>
      <c r="P29" s="37"/>
      <c r="Q29" s="37"/>
      <c r="R29" s="37"/>
      <c r="S29" s="37"/>
      <c r="T29" s="37"/>
      <c r="U29" s="37"/>
      <c r="V29" s="74"/>
      <c r="W29" s="74"/>
      <c r="X29" s="74"/>
      <c r="Y29" s="74"/>
      <c r="Z29" s="40"/>
      <c r="AA29" s="245"/>
      <c r="AB29" s="246"/>
      <c r="AC29" s="246"/>
      <c r="AD29" s="247"/>
    </row>
    <row r="30" spans="1:31" ht="24.95" customHeight="1">
      <c r="A30" s="261" t="s">
        <v>35</v>
      </c>
      <c r="B30" s="262"/>
      <c r="C30" s="263"/>
      <c r="D30" s="252" t="str">
        <f>IF(別紙様式２入力フォーム!$J$15="有床診療所入院基本料６",別紙様式２入力フォーム!$J$17,"")</f>
        <v/>
      </c>
      <c r="E30" s="252" t="str">
        <f>IF(別紙様式２入力フォーム!$J$15="有床診療所入院基本料６",別紙様式２入力フォーム!$J$18,"")</f>
        <v/>
      </c>
      <c r="F30" s="252" t="str">
        <f>IF(別紙様式２入力フォーム!$J$15="有床診療所入院基本料６",別紙様式２入力フォーム!$J$19,"")</f>
        <v/>
      </c>
      <c r="G30" s="278" t="str">
        <f>IF(別紙様式２入力フォーム!$J$15="有床診療所入院基本料６",別紙様式２入力フォーム!$J$20,"")</f>
        <v/>
      </c>
      <c r="H30" s="252" t="str">
        <f>IF(別紙様式２入力フォーム!$J$15="有床診療所入院基本料６",別紙様式２入力フォーム!$J$21,"")</f>
        <v/>
      </c>
      <c r="I30" s="252" t="str">
        <f>IF(別紙様式２入力フォーム!$J$15="有床診療所入院基本料６",別紙様式２入力フォーム!$J$22,"")</f>
        <v/>
      </c>
      <c r="J30" s="252" t="str">
        <f>IF(別紙様式２入力フォーム!$J$15="有床診療所入院基本料６",別紙様式２入力フォーム!$J$23,"")</f>
        <v/>
      </c>
      <c r="K30" s="252" t="str">
        <f>IF(別紙様式２入力フォーム!$J$15="有床診療所入院基本料６",別紙様式２入力フォーム!$J$24,"")</f>
        <v/>
      </c>
      <c r="L30" s="130" t="str">
        <f>IF(別紙様式２入力フォーム!$C$41="","ヌ",IF(別紙様式２入力フォーム!$C$41="非該当","ヌ","㋦"))</f>
        <v>ヌ</v>
      </c>
      <c r="M30" s="41" t="s">
        <v>63</v>
      </c>
      <c r="N30" s="41"/>
      <c r="O30" s="41"/>
      <c r="P30" s="41"/>
      <c r="Q30" s="41"/>
      <c r="R30" s="41"/>
      <c r="S30" s="41"/>
      <c r="T30" s="41"/>
      <c r="U30" s="65"/>
      <c r="V30" s="54"/>
      <c r="W30" s="54"/>
      <c r="X30" s="54"/>
      <c r="Y30" s="54"/>
      <c r="Z30" s="45"/>
      <c r="AA30" s="46" t="s">
        <v>39</v>
      </c>
      <c r="AB30" s="55"/>
      <c r="AC30" s="228" t="str">
        <f>IF(別紙様式２入力フォーム!$G$41=0,"",別紙様式２入力フォーム!$G$41)</f>
        <v/>
      </c>
      <c r="AD30" s="56"/>
    </row>
    <row r="31" spans="1:31" ht="24.95" customHeight="1">
      <c r="A31" s="264"/>
      <c r="B31" s="265"/>
      <c r="C31" s="266"/>
      <c r="D31" s="253"/>
      <c r="E31" s="253"/>
      <c r="F31" s="253"/>
      <c r="G31" s="279"/>
      <c r="H31" s="253"/>
      <c r="I31" s="253"/>
      <c r="J31" s="253"/>
      <c r="K31" s="253"/>
      <c r="L31" s="132"/>
      <c r="M31" s="37"/>
      <c r="N31" s="37"/>
      <c r="O31" s="37"/>
      <c r="P31" s="37"/>
      <c r="Q31" s="37"/>
      <c r="R31" s="37"/>
      <c r="S31" s="37"/>
      <c r="T31" s="37"/>
      <c r="U31" s="37"/>
      <c r="V31" s="57"/>
      <c r="W31" s="57"/>
      <c r="X31" s="57"/>
      <c r="Y31" s="57"/>
      <c r="Z31" s="40"/>
      <c r="AA31" s="75"/>
      <c r="AB31" s="59"/>
      <c r="AC31" s="229"/>
      <c r="AD31" s="53" t="s">
        <v>19</v>
      </c>
    </row>
    <row r="32" spans="1:31" ht="24.95" customHeight="1">
      <c r="A32" s="264"/>
      <c r="B32" s="265"/>
      <c r="C32" s="266"/>
      <c r="D32" s="253"/>
      <c r="E32" s="253"/>
      <c r="F32" s="253"/>
      <c r="G32" s="279"/>
      <c r="H32" s="253"/>
      <c r="I32" s="253"/>
      <c r="J32" s="253"/>
      <c r="K32" s="253"/>
      <c r="L32" s="123" t="str">
        <f>IF(別紙様式２入力フォーム!$C$42="","ル",IF(別紙様式２入力フォーム!$C$42="非該当","ル","㋸"))</f>
        <v>ル</v>
      </c>
      <c r="M32" s="28" t="s">
        <v>64</v>
      </c>
      <c r="N32" s="28"/>
      <c r="O32" s="28"/>
      <c r="P32" s="28"/>
      <c r="Q32" s="28"/>
      <c r="R32" s="28"/>
      <c r="S32" s="28"/>
      <c r="T32" s="28"/>
      <c r="U32" s="28"/>
      <c r="V32" s="68"/>
      <c r="W32" s="68"/>
      <c r="X32" s="68"/>
      <c r="Y32" s="68"/>
      <c r="Z32" s="26"/>
      <c r="AA32" s="242"/>
      <c r="AB32" s="243"/>
      <c r="AC32" s="243"/>
      <c r="AD32" s="244"/>
    </row>
    <row r="33" spans="1:32" ht="24.95" customHeight="1" thickBot="1">
      <c r="A33" s="267"/>
      <c r="B33" s="268"/>
      <c r="C33" s="269"/>
      <c r="D33" s="254"/>
      <c r="E33" s="254"/>
      <c r="F33" s="254"/>
      <c r="G33" s="280"/>
      <c r="H33" s="254"/>
      <c r="I33" s="254"/>
      <c r="J33" s="254"/>
      <c r="K33" s="254"/>
      <c r="L33" s="133"/>
      <c r="M33" s="76" t="s">
        <v>65</v>
      </c>
      <c r="N33" s="76"/>
      <c r="O33" s="76"/>
      <c r="P33" s="76"/>
      <c r="Q33" s="76"/>
      <c r="R33" s="76"/>
      <c r="S33" s="76"/>
      <c r="T33" s="76"/>
      <c r="U33" s="77"/>
      <c r="V33" s="78"/>
      <c r="W33" s="78"/>
      <c r="X33" s="78"/>
      <c r="Y33" s="78"/>
      <c r="Z33" s="79"/>
      <c r="AA33" s="282"/>
      <c r="AB33" s="283"/>
      <c r="AC33" s="283"/>
      <c r="AD33" s="284"/>
      <c r="AF33" s="80"/>
    </row>
    <row r="34" spans="1:32" ht="20.100000000000001" customHeight="1">
      <c r="A34" s="273" t="s">
        <v>45</v>
      </c>
      <c r="B34" s="276" t="str">
        <f>IF(LEFT(別紙様式２入力フォーム!$U$15,14)="有床診療所療養病床入院基本料","①","１")&amp;".　入院"</f>
        <v>１.　入院</v>
      </c>
      <c r="C34" s="277"/>
      <c r="D34" s="252" t="str">
        <f>IF(OR(別紙様式２入力フォーム!$U$15="有床診療所療養病床入院基本料",別紙様式２入力フォーム!$U$15="特別入院基本料"),別紙様式２入力フォーム!$U$17,"")</f>
        <v/>
      </c>
      <c r="E34" s="252" t="str">
        <f>IF(OR(別紙様式２入力フォーム!$U$15="有床診療所療養病床入院基本料",別紙様式２入力フォーム!$U$15="特別入院基本料"),別紙様式２入力フォーム!$U$18,"")</f>
        <v/>
      </c>
      <c r="F34" s="252" t="str">
        <f>IF(OR(別紙様式２入力フォーム!$U$15="有床診療所療養病床入院基本料",別紙様式２入力フォーム!$U$15="特別入院基本料"),別紙様式２入力フォーム!$U$19,"")</f>
        <v/>
      </c>
      <c r="G34" s="278" t="str">
        <f>IF(OR(別紙様式２入力フォーム!$U$15="有床診療所療養病床入院基本料",別紙様式２入力フォーム!$U$15="特別入院基本料"),別紙様式２入力フォーム!$U$20,"")</f>
        <v/>
      </c>
      <c r="H34" s="252" t="str">
        <f>IF(OR(別紙様式２入力フォーム!$U$15="有床診療所療養病床入院基本料",別紙様式２入力フォーム!$U$15="特別入院基本料"),別紙様式２入力フォーム!$U$21,"")</f>
        <v/>
      </c>
      <c r="I34" s="252" t="str">
        <f>IF(OR(別紙様式２入力フォーム!$U$15="有床診療所療養病床入院基本料",別紙様式２入力フォーム!$U$15="特別入院基本料"),別紙様式２入力フォーム!$U$22,"")</f>
        <v/>
      </c>
      <c r="J34" s="252" t="str">
        <f>IF(OR(別紙様式２入力フォーム!$U$15="有床診療所療養病床入院基本料",別紙様式２入力フォーム!$U$15="特別入院基本料"),別紙様式２入力フォーム!$U$23,"")</f>
        <v/>
      </c>
      <c r="K34" s="252" t="str">
        <f>IF(OR(別紙様式２入力フォーム!$U$15="有床診療所療養病床入院基本料",別紙様式２入力フォーム!$U$15="特別入院基本料"),別紙様式２入力フォーム!$U$24,"")</f>
        <v/>
      </c>
      <c r="L34" s="81" t="s">
        <v>160</v>
      </c>
      <c r="M34" s="82"/>
      <c r="N34" s="82"/>
      <c r="O34" s="82"/>
      <c r="P34" s="82"/>
      <c r="Q34" s="82"/>
      <c r="R34" s="82"/>
      <c r="S34" s="82"/>
      <c r="T34" s="82"/>
      <c r="U34" s="82"/>
      <c r="V34" s="83"/>
      <c r="W34" s="68"/>
      <c r="X34" s="68"/>
      <c r="Y34" s="68"/>
      <c r="Z34" s="28"/>
      <c r="AA34" s="84"/>
      <c r="AB34" s="27"/>
      <c r="AC34" s="27"/>
      <c r="AD34" s="28"/>
      <c r="AE34" s="80"/>
      <c r="AF34" s="85"/>
    </row>
    <row r="35" spans="1:32" ht="20.100000000000001" customHeight="1">
      <c r="A35" s="274"/>
      <c r="B35" s="255" t="str">
        <f>IF(LEFT(別紙様式２入力フォーム!$U$15,7)="特別入院基本料","②","２")&amp;".　特別"</f>
        <v>２.　特別</v>
      </c>
      <c r="C35" s="256"/>
      <c r="D35" s="253"/>
      <c r="E35" s="253"/>
      <c r="F35" s="253"/>
      <c r="G35" s="279"/>
      <c r="H35" s="253"/>
      <c r="I35" s="253"/>
      <c r="J35" s="253"/>
      <c r="K35" s="253"/>
      <c r="L35" s="86"/>
      <c r="M35" s="134" t="str">
        <f>IF(COUNTIF(別紙様式２入力フォーム!$C$30:$C$32,"該当")&gt;0,"☑","□")</f>
        <v>□</v>
      </c>
      <c r="N35" s="87" t="s">
        <v>165</v>
      </c>
      <c r="O35" s="88"/>
      <c r="P35" s="88"/>
      <c r="Q35" s="88"/>
      <c r="R35" s="88"/>
      <c r="S35" s="88"/>
      <c r="T35" s="88"/>
      <c r="U35" s="88"/>
      <c r="V35" s="89"/>
      <c r="W35" s="68"/>
      <c r="X35" s="68"/>
      <c r="Y35" s="68"/>
      <c r="Z35" s="28"/>
      <c r="AA35" s="281"/>
      <c r="AB35" s="27"/>
      <c r="AC35" s="27"/>
      <c r="AD35" s="90"/>
    </row>
    <row r="36" spans="1:32" ht="20.100000000000001" customHeight="1">
      <c r="A36" s="274"/>
      <c r="B36" s="257" t="s">
        <v>49</v>
      </c>
      <c r="C36" s="258"/>
      <c r="D36" s="253"/>
      <c r="E36" s="253"/>
      <c r="F36" s="253"/>
      <c r="G36" s="279"/>
      <c r="H36" s="253"/>
      <c r="I36" s="253"/>
      <c r="J36" s="253"/>
      <c r="K36" s="253"/>
      <c r="L36" s="86"/>
      <c r="M36" s="135" t="str">
        <f>IF(別紙様式２入力フォーム!BJ43&gt;=2,"☑","□")</f>
        <v>□</v>
      </c>
      <c r="N36" s="87" t="s">
        <v>161</v>
      </c>
      <c r="O36" s="88"/>
      <c r="P36" s="88"/>
      <c r="Q36" s="88"/>
      <c r="R36" s="88"/>
      <c r="S36" s="135" t="str">
        <f>別紙様式２入力フォーム!BJ43&amp;"件）"</f>
        <v>0件）</v>
      </c>
      <c r="T36" s="88"/>
      <c r="U36" s="88"/>
      <c r="V36" s="89"/>
      <c r="W36" s="68"/>
      <c r="X36" s="68"/>
      <c r="Y36" s="68"/>
      <c r="Z36" s="91"/>
      <c r="AA36" s="281"/>
      <c r="AB36" s="90"/>
      <c r="AC36" s="90"/>
      <c r="AD36" s="90"/>
    </row>
    <row r="37" spans="1:32" ht="20.100000000000001" customHeight="1">
      <c r="A37" s="274"/>
      <c r="B37" s="257"/>
      <c r="C37" s="258"/>
      <c r="D37" s="253"/>
      <c r="E37" s="253"/>
      <c r="F37" s="253"/>
      <c r="G37" s="279"/>
      <c r="H37" s="253"/>
      <c r="I37" s="253"/>
      <c r="J37" s="253"/>
      <c r="K37" s="253"/>
      <c r="L37" s="86" t="s">
        <v>162</v>
      </c>
      <c r="M37" s="87" t="s">
        <v>163</v>
      </c>
      <c r="N37" s="87"/>
      <c r="O37" s="88"/>
      <c r="P37" s="88"/>
      <c r="Q37" s="88"/>
      <c r="R37" s="88"/>
      <c r="S37" s="88"/>
      <c r="T37" s="88"/>
      <c r="U37" s="88"/>
      <c r="V37" s="89"/>
      <c r="W37" s="68"/>
      <c r="X37" s="68"/>
      <c r="Y37" s="68"/>
      <c r="Z37" s="91"/>
      <c r="AA37" s="281"/>
      <c r="AB37" s="90"/>
      <c r="AC37" s="90"/>
      <c r="AD37" s="90"/>
    </row>
    <row r="38" spans="1:32" ht="20.100000000000001" customHeight="1" thickBot="1">
      <c r="A38" s="275"/>
      <c r="B38" s="259"/>
      <c r="C38" s="260"/>
      <c r="D38" s="254"/>
      <c r="E38" s="254"/>
      <c r="F38" s="254"/>
      <c r="G38" s="280"/>
      <c r="H38" s="254"/>
      <c r="I38" s="254"/>
      <c r="J38" s="254"/>
      <c r="K38" s="254"/>
      <c r="L38" s="92"/>
      <c r="M38" s="93" t="s">
        <v>164</v>
      </c>
      <c r="N38" s="94"/>
      <c r="O38" s="94"/>
      <c r="P38" s="94"/>
      <c r="Q38" s="94"/>
      <c r="R38" s="94"/>
      <c r="S38" s="94"/>
      <c r="T38" s="94"/>
      <c r="U38" s="94"/>
      <c r="V38" s="95"/>
      <c r="W38" s="68"/>
      <c r="X38" s="68"/>
      <c r="Y38" s="68"/>
      <c r="Z38" s="91"/>
      <c r="AA38" s="281"/>
      <c r="AB38" s="90"/>
      <c r="AC38" s="90"/>
      <c r="AD38" s="96"/>
    </row>
    <row r="39" spans="1:32" ht="24.95" customHeight="1">
      <c r="A39" s="97"/>
      <c r="B39" s="98"/>
      <c r="C39" s="98"/>
      <c r="D39" s="99"/>
      <c r="E39" s="99"/>
      <c r="F39" s="99"/>
      <c r="G39" s="100"/>
      <c r="H39" s="101"/>
      <c r="I39" s="101"/>
      <c r="J39" s="101"/>
      <c r="K39" s="101"/>
      <c r="L39" s="102"/>
      <c r="M39" s="103"/>
      <c r="N39" s="103"/>
      <c r="O39" s="103"/>
      <c r="P39" s="103"/>
      <c r="Q39" s="103"/>
      <c r="R39" s="103"/>
      <c r="S39" s="103"/>
      <c r="T39" s="103"/>
      <c r="U39" s="103"/>
      <c r="V39" s="249"/>
      <c r="W39" s="249"/>
      <c r="X39" s="249"/>
      <c r="Y39" s="249"/>
      <c r="Z39" s="104"/>
      <c r="AA39" s="104"/>
      <c r="AB39" s="105"/>
      <c r="AC39" s="105"/>
      <c r="AD39" s="105"/>
    </row>
    <row r="40" spans="1:32" ht="27" customHeight="1">
      <c r="A40" s="250" t="s">
        <v>171</v>
      </c>
      <c r="B40" s="250"/>
      <c r="C40" s="250"/>
      <c r="D40" s="250"/>
      <c r="E40" s="250"/>
      <c r="F40" s="250"/>
      <c r="G40" s="250"/>
      <c r="H40" s="250"/>
      <c r="I40" s="250"/>
      <c r="J40" s="250"/>
      <c r="K40" s="251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249"/>
      <c r="W40" s="249"/>
      <c r="X40" s="249"/>
      <c r="Y40" s="249"/>
    </row>
    <row r="41" spans="1:32" ht="21.75" customHeight="1">
      <c r="A41" s="270" t="s">
        <v>170</v>
      </c>
      <c r="B41" s="270"/>
      <c r="C41" s="270"/>
      <c r="D41" s="270"/>
      <c r="E41" s="270"/>
      <c r="F41" s="270"/>
      <c r="G41" s="270"/>
      <c r="H41" s="270"/>
      <c r="I41" s="270"/>
      <c r="J41" s="270"/>
      <c r="K41" s="271"/>
      <c r="L41" s="107"/>
      <c r="M41" s="272"/>
      <c r="N41" s="272"/>
      <c r="O41" s="272"/>
      <c r="P41" s="272"/>
      <c r="Q41" s="272"/>
      <c r="R41" s="272"/>
      <c r="S41" s="272"/>
      <c r="T41" s="272"/>
      <c r="U41" s="272"/>
      <c r="V41" s="108"/>
      <c r="W41" s="109"/>
      <c r="X41" s="109"/>
      <c r="Y41" s="109"/>
    </row>
    <row r="42" spans="1:32" ht="21.75" customHeight="1">
      <c r="A42" s="270"/>
      <c r="B42" s="270"/>
      <c r="C42" s="270"/>
      <c r="D42" s="270"/>
      <c r="E42" s="270"/>
      <c r="F42" s="270"/>
      <c r="G42" s="270"/>
      <c r="H42" s="270"/>
      <c r="I42" s="270"/>
      <c r="J42" s="270"/>
      <c r="K42" s="271"/>
      <c r="L42" s="104"/>
      <c r="M42" s="110"/>
      <c r="N42" s="111"/>
      <c r="O42" s="111"/>
      <c r="P42" s="111"/>
      <c r="Q42" s="111"/>
      <c r="R42" s="111"/>
      <c r="S42" s="112"/>
      <c r="T42" s="112"/>
      <c r="U42" s="112"/>
      <c r="V42" s="108"/>
      <c r="W42" s="109"/>
      <c r="X42" s="109"/>
      <c r="Y42" s="109"/>
      <c r="AA42" s="113"/>
    </row>
    <row r="43" spans="1:32" ht="25.5" customHeight="1">
      <c r="A43" s="114"/>
      <c r="B43" s="115" t="s">
        <v>44</v>
      </c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</row>
    <row r="44" spans="1:32" ht="25.5" customHeight="1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</row>
    <row r="45" spans="1:32" ht="15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</row>
    <row r="46" spans="1:32" ht="15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</row>
    <row r="47" spans="1:32" ht="15" customHeight="1">
      <c r="A47" s="116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</row>
    <row r="48" spans="1:32" ht="15" customHeight="1">
      <c r="A48" s="116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</row>
    <row r="49" spans="1:28" ht="15" customHeight="1">
      <c r="A49" s="116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7"/>
      <c r="Z49" s="117"/>
      <c r="AA49" s="117"/>
      <c r="AB49" s="117"/>
    </row>
    <row r="50" spans="1:28" ht="15" customHeight="1">
      <c r="A50" s="116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7"/>
      <c r="Z50" s="117"/>
      <c r="AA50" s="117"/>
      <c r="AB50" s="117"/>
    </row>
    <row r="51" spans="1:28" ht="15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</row>
    <row r="52" spans="1:28" ht="15" customHeight="1">
      <c r="A52" s="248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</row>
    <row r="53" spans="1:28" ht="15" customHeight="1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</row>
    <row r="54" spans="1:28" ht="15" customHeight="1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</row>
    <row r="55" spans="1:28" ht="1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</row>
    <row r="56" spans="1:28" ht="1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</row>
  </sheetData>
  <sheetProtection sheet="1" selectLockedCells="1"/>
  <mergeCells count="111">
    <mergeCell ref="AA7:AD9"/>
    <mergeCell ref="L7:Z9"/>
    <mergeCell ref="V17:Y17"/>
    <mergeCell ref="I10:I13"/>
    <mergeCell ref="J10:J13"/>
    <mergeCell ref="K10:K13"/>
    <mergeCell ref="B1:AC1"/>
    <mergeCell ref="X2:Y2"/>
    <mergeCell ref="Z2:AD2"/>
    <mergeCell ref="V4:W4"/>
    <mergeCell ref="X4:AD4"/>
    <mergeCell ref="R5:U5"/>
    <mergeCell ref="A7:C9"/>
    <mergeCell ref="D7:D9"/>
    <mergeCell ref="E7:E9"/>
    <mergeCell ref="F7:F9"/>
    <mergeCell ref="G7:G9"/>
    <mergeCell ref="H7:K7"/>
    <mergeCell ref="A6:B6"/>
    <mergeCell ref="C6:K6"/>
    <mergeCell ref="L6:N6"/>
    <mergeCell ref="O6:Q6"/>
    <mergeCell ref="R6:T6"/>
    <mergeCell ref="U6:X6"/>
    <mergeCell ref="Y6:Z6"/>
    <mergeCell ref="AA6:AD6"/>
    <mergeCell ref="H14:H17"/>
    <mergeCell ref="I14:I17"/>
    <mergeCell ref="J14:J17"/>
    <mergeCell ref="K14:K17"/>
    <mergeCell ref="G10:G13"/>
    <mergeCell ref="H10:H13"/>
    <mergeCell ref="H8:H9"/>
    <mergeCell ref="I8:I9"/>
    <mergeCell ref="J8:J9"/>
    <mergeCell ref="K8:K9"/>
    <mergeCell ref="A10:C13"/>
    <mergeCell ref="D10:D13"/>
    <mergeCell ref="E10:E13"/>
    <mergeCell ref="F10:F13"/>
    <mergeCell ref="A18:C21"/>
    <mergeCell ref="D18:D21"/>
    <mergeCell ref="E18:E21"/>
    <mergeCell ref="F18:F21"/>
    <mergeCell ref="G18:G21"/>
    <mergeCell ref="A14:C17"/>
    <mergeCell ref="D14:D17"/>
    <mergeCell ref="E14:E17"/>
    <mergeCell ref="F14:F17"/>
    <mergeCell ref="G14:G17"/>
    <mergeCell ref="AA32:AD33"/>
    <mergeCell ref="AC26:AC27"/>
    <mergeCell ref="I18:I21"/>
    <mergeCell ref="J18:J21"/>
    <mergeCell ref="K18:K21"/>
    <mergeCell ref="I22:I25"/>
    <mergeCell ref="J22:J25"/>
    <mergeCell ref="K22:K25"/>
    <mergeCell ref="H18:H21"/>
    <mergeCell ref="A22:C25"/>
    <mergeCell ref="D22:D25"/>
    <mergeCell ref="E22:E25"/>
    <mergeCell ref="F22:F25"/>
    <mergeCell ref="G30:G33"/>
    <mergeCell ref="H30:H33"/>
    <mergeCell ref="J30:J33"/>
    <mergeCell ref="K30:K33"/>
    <mergeCell ref="A26:C29"/>
    <mergeCell ref="D26:D29"/>
    <mergeCell ref="E26:E29"/>
    <mergeCell ref="F26:F29"/>
    <mergeCell ref="G26:G29"/>
    <mergeCell ref="H26:H29"/>
    <mergeCell ref="I26:I29"/>
    <mergeCell ref="J26:J29"/>
    <mergeCell ref="K26:K29"/>
    <mergeCell ref="G22:G25"/>
    <mergeCell ref="H22:H25"/>
    <mergeCell ref="A52:AB52"/>
    <mergeCell ref="V39:Y39"/>
    <mergeCell ref="A40:K40"/>
    <mergeCell ref="V40:Y40"/>
    <mergeCell ref="J34:J38"/>
    <mergeCell ref="K34:K38"/>
    <mergeCell ref="B35:C35"/>
    <mergeCell ref="B36:C38"/>
    <mergeCell ref="A30:C33"/>
    <mergeCell ref="D30:D33"/>
    <mergeCell ref="E30:E33"/>
    <mergeCell ref="F30:F33"/>
    <mergeCell ref="A41:K42"/>
    <mergeCell ref="M41:U41"/>
    <mergeCell ref="A34:A38"/>
    <mergeCell ref="B34:C34"/>
    <mergeCell ref="D34:D38"/>
    <mergeCell ref="E34:E38"/>
    <mergeCell ref="F34:F38"/>
    <mergeCell ref="G34:G38"/>
    <mergeCell ref="H34:H38"/>
    <mergeCell ref="I34:I38"/>
    <mergeCell ref="I30:I33"/>
    <mergeCell ref="AA35:AA38"/>
    <mergeCell ref="AC16:AC17"/>
    <mergeCell ref="AC18:AC19"/>
    <mergeCell ref="AC22:AC23"/>
    <mergeCell ref="AC24:AC25"/>
    <mergeCell ref="AC30:AC31"/>
    <mergeCell ref="AA10:AD15"/>
    <mergeCell ref="AA20:AD20"/>
    <mergeCell ref="AA21:AD21"/>
    <mergeCell ref="AA28:AD29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58" orientation="landscape" cellComments="asDisplayed" r:id="rId1"/>
  <headerFooter>
    <oddHeader>&amp;L【書類番号２】</oddHeader>
  </headerFooter>
  <ignoredErrors>
    <ignoredError sqref="Y5 E14:J14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F1B0-F469-48EA-AA2E-A4212C44ADC2}">
  <dimension ref="A1:H26"/>
  <sheetViews>
    <sheetView workbookViewId="0"/>
  </sheetViews>
  <sheetFormatPr defaultRowHeight="13.5"/>
  <cols>
    <col min="1" max="1" width="11.75" bestFit="1" customWidth="1"/>
    <col min="2" max="2" width="30.125" bestFit="1" customWidth="1"/>
    <col min="4" max="4" width="27.25" customWidth="1"/>
    <col min="5" max="5" width="29.625" bestFit="1" customWidth="1"/>
    <col min="6" max="6" width="21.75" bestFit="1" customWidth="1"/>
    <col min="7" max="8" width="10.625" bestFit="1" customWidth="1"/>
  </cols>
  <sheetData>
    <row r="1" spans="1:8">
      <c r="A1" t="s">
        <v>71</v>
      </c>
      <c r="B1" t="s">
        <v>75</v>
      </c>
      <c r="C1" t="s">
        <v>107</v>
      </c>
      <c r="D1" t="s">
        <v>77</v>
      </c>
      <c r="E1" t="s">
        <v>78</v>
      </c>
      <c r="F1" t="s">
        <v>108</v>
      </c>
      <c r="G1" t="s">
        <v>109</v>
      </c>
      <c r="H1" t="s">
        <v>110</v>
      </c>
    </row>
    <row r="2" spans="1:8">
      <c r="A2" t="s">
        <v>111</v>
      </c>
      <c r="B2" t="s">
        <v>112</v>
      </c>
      <c r="C2" t="s">
        <v>113</v>
      </c>
      <c r="D2" t="s">
        <v>114</v>
      </c>
      <c r="E2" t="s">
        <v>115</v>
      </c>
      <c r="F2" t="s">
        <v>116</v>
      </c>
      <c r="G2" t="s">
        <v>117</v>
      </c>
      <c r="H2" t="s">
        <v>118</v>
      </c>
    </row>
    <row r="3" spans="1:8">
      <c r="A3" t="s">
        <v>119</v>
      </c>
      <c r="B3" t="s">
        <v>120</v>
      </c>
      <c r="C3" t="s">
        <v>121</v>
      </c>
      <c r="D3" t="s">
        <v>122</v>
      </c>
      <c r="E3" t="s">
        <v>123</v>
      </c>
      <c r="F3" t="s">
        <v>124</v>
      </c>
      <c r="G3" t="s">
        <v>125</v>
      </c>
      <c r="H3" t="s">
        <v>126</v>
      </c>
    </row>
    <row r="4" spans="1:8">
      <c r="A4" t="s">
        <v>127</v>
      </c>
      <c r="B4" t="s">
        <v>128</v>
      </c>
      <c r="D4" t="s">
        <v>129</v>
      </c>
      <c r="E4" t="s">
        <v>121</v>
      </c>
      <c r="G4" t="s">
        <v>130</v>
      </c>
      <c r="H4" t="s">
        <v>124</v>
      </c>
    </row>
    <row r="5" spans="1:8">
      <c r="A5" t="s">
        <v>131</v>
      </c>
      <c r="B5" t="s">
        <v>132</v>
      </c>
      <c r="D5" t="s">
        <v>133</v>
      </c>
      <c r="G5" t="s">
        <v>124</v>
      </c>
    </row>
    <row r="6" spans="1:8">
      <c r="A6" t="s">
        <v>134</v>
      </c>
      <c r="B6" t="s">
        <v>135</v>
      </c>
      <c r="D6" t="s">
        <v>136</v>
      </c>
    </row>
    <row r="7" spans="1:8">
      <c r="A7" t="s">
        <v>137</v>
      </c>
      <c r="B7" t="s">
        <v>138</v>
      </c>
      <c r="D7" t="s">
        <v>139</v>
      </c>
    </row>
    <row r="8" spans="1:8">
      <c r="A8" t="s">
        <v>140</v>
      </c>
      <c r="B8" t="s">
        <v>141</v>
      </c>
      <c r="D8" t="s">
        <v>121</v>
      </c>
    </row>
    <row r="9" spans="1:8">
      <c r="B9" t="s">
        <v>142</v>
      </c>
    </row>
    <row r="10" spans="1:8">
      <c r="B10" t="s">
        <v>143</v>
      </c>
    </row>
    <row r="11" spans="1:8">
      <c r="B11" t="s">
        <v>144</v>
      </c>
    </row>
    <row r="12" spans="1:8">
      <c r="B12" t="s">
        <v>145</v>
      </c>
    </row>
    <row r="13" spans="1:8">
      <c r="B13" t="s">
        <v>146</v>
      </c>
    </row>
    <row r="14" spans="1:8">
      <c r="B14" t="s">
        <v>147</v>
      </c>
    </row>
    <row r="15" spans="1:8">
      <c r="B15" t="s">
        <v>148</v>
      </c>
    </row>
    <row r="16" spans="1:8">
      <c r="B16" t="s">
        <v>149</v>
      </c>
    </row>
    <row r="17" spans="2:2">
      <c r="B17" t="s">
        <v>150</v>
      </c>
    </row>
    <row r="18" spans="2:2">
      <c r="B18" t="s">
        <v>151</v>
      </c>
    </row>
    <row r="19" spans="2:2">
      <c r="B19" t="s">
        <v>152</v>
      </c>
    </row>
    <row r="20" spans="2:2">
      <c r="B20" t="s">
        <v>153</v>
      </c>
    </row>
    <row r="21" spans="2:2">
      <c r="B21" t="s">
        <v>154</v>
      </c>
    </row>
    <row r="22" spans="2:2">
      <c r="B22" t="s">
        <v>155</v>
      </c>
    </row>
    <row r="23" spans="2:2">
      <c r="B23" t="s">
        <v>156</v>
      </c>
    </row>
    <row r="24" spans="2:2">
      <c r="B24" t="s">
        <v>157</v>
      </c>
    </row>
    <row r="25" spans="2:2">
      <c r="B25" t="s">
        <v>158</v>
      </c>
    </row>
    <row r="26" spans="2:2">
      <c r="B26" t="s">
        <v>159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705A6-35DC-444E-B10E-203DC3CD56BD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63dbbe5-076b-4606-a03b-9598f5f2f35a"/>
    <ds:schemaRef ds:uri="5a61b64b-ca45-4450-b073-cdde86bcfe5a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7253459-6548-4288-A07E-406A66993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61b64b-ca45-4450-b073-cdde86bcfe5a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別紙様式２入力フォーム</vt:lpstr>
      <vt:lpstr>別紙様式２</vt:lpstr>
      <vt:lpstr>別紙様式２対応表</vt:lpstr>
      <vt:lpstr>別紙様式２!Print_Area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