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5" documentId="13_ncr:1_{520F0BA3-0F31-47CC-8EE2-0DB9BF6E8E87}" xr6:coauthVersionLast="47" xr6:coauthVersionMax="47" xr10:uidLastSave="{B98C73ED-B63E-441F-AF86-B67221BBAC41}"/>
  <bookViews>
    <workbookView xWindow="-108" yWindow="-108" windowWidth="23256" windowHeight="12456" xr2:uid="{5251C522-9CED-4A04-92CE-BD10E774812F}"/>
  </bookViews>
  <sheets>
    <sheet name="（教育内容）別添_新旧対照表(学校)" sheetId="1" r:id="rId1"/>
    <sheet name="error word" sheetId="4" state="hidden" r:id="rId2"/>
    <sheet name="別紙２_変更概要の詳細" sheetId="5" r:id="rId3"/>
    <sheet name="変更概要リスト" sheetId="2" state="hidden" r:id="rId4"/>
  </sheets>
  <definedNames>
    <definedName name="_xlnm.Print_Area" localSheetId="0">'（教育内容）別添_新旧対照表(学校)'!$B$2:$L$56</definedName>
    <definedName name="_xlnm.Print_Area" localSheetId="2">別紙２_変更概要の詳細!$B$2:$C$14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 l="1"/>
  <c r="N40" i="1"/>
  <c r="N56" i="1"/>
  <c r="N54" i="1"/>
  <c r="N45" i="1"/>
  <c r="N39" i="1"/>
  <c r="N16" i="1"/>
  <c r="O9" i="1"/>
  <c r="O8" i="1"/>
  <c r="O7" i="1"/>
  <c r="O6" i="1"/>
  <c r="O5" i="1"/>
  <c r="O4" i="1"/>
  <c r="O3" i="1"/>
  <c r="K54" i="1" l="1"/>
  <c r="J54" i="1"/>
  <c r="H54" i="1"/>
  <c r="G54" i="1"/>
  <c r="K50" i="1"/>
  <c r="J50" i="1"/>
  <c r="N50" i="1" s="1"/>
  <c r="H50" i="1"/>
  <c r="G50" i="1"/>
  <c r="K45" i="1"/>
  <c r="J45" i="1"/>
  <c r="H45" i="1"/>
  <c r="G45" i="1"/>
  <c r="K39" i="1"/>
  <c r="J39" i="1"/>
  <c r="H39" i="1"/>
  <c r="G39" i="1"/>
  <c r="K30" i="1"/>
  <c r="J30" i="1"/>
  <c r="N30" i="1" s="1"/>
  <c r="H30" i="1"/>
  <c r="G30" i="1"/>
  <c r="K16" i="1"/>
  <c r="J16" i="1"/>
  <c r="H16" i="1"/>
  <c r="H55" i="1" s="1"/>
  <c r="G16" i="1"/>
  <c r="J55" i="1" l="1"/>
  <c r="V54" i="1"/>
  <c r="K55"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C89154E-2607-477D-9273-2D60FAA95812}">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B6" authorId="0" shapeId="0" xr:uid="{BE8EBB63-68C5-406B-95DC-629B70B85D3A}">
      <text>
        <r>
          <rPr>
            <sz val="8"/>
            <color indexed="81"/>
            <rFont val="MS P ゴシック"/>
            <family val="3"/>
            <charset val="128"/>
          </rPr>
          <t>開設する授業科目の数に応じ、適宜行数を増減して作成してください。</t>
        </r>
      </text>
    </comment>
    <comment ref="L6" authorId="0" shapeId="0" xr:uid="{997F8E11-318B-47CA-B3BC-4A64E58AD98F}">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50D4823D-B17D-4100-9D35-E890CEFB8C61}">
      <text>
        <r>
          <rPr>
            <sz val="8"/>
            <color indexed="81"/>
            <rFont val="MS P ゴシック"/>
            <family val="3"/>
            <charset val="128"/>
          </rPr>
          <t>栄養士課程の必修科目のみの一覧にしてください。</t>
        </r>
      </text>
    </comment>
    <comment ref="C51" authorId="0" shapeId="0" xr:uid="{F93F9D04-9C71-425F-B94F-40D11255C5B6}">
      <text>
        <r>
          <rPr>
            <sz val="9"/>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974EF34D-D836-40DC-A59C-304F0AC30FDA}">
      <text>
        <r>
          <rPr>
            <sz val="9"/>
            <color indexed="81"/>
            <rFont val="MS P ゴシック"/>
            <family val="3"/>
            <charset val="128"/>
          </rPr>
          <t xml:space="preserve">授業科目の数に応じ、適宜行数を増減して作成してください。
</t>
        </r>
      </text>
    </comment>
    <comment ref="C6" authorId="0" shapeId="0" xr:uid="{687DD7F1-3845-4875-893D-C0621D1C801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<sst xmlns="http://schemas.openxmlformats.org/spreadsheetml/2006/main" count="149" uniqueCount="91">
  <si>
    <t>旧</t>
  </si>
  <si>
    <t>新</t>
  </si>
  <si>
    <t>教育内容</t>
  </si>
  <si>
    <t>単位数</t>
  </si>
  <si>
    <t>科目名</t>
  </si>
  <si>
    <t>新設</t>
  </si>
  <si>
    <t>削除</t>
  </si>
  <si>
    <t>小計</t>
  </si>
  <si>
    <t>講義
又は
演習</t>
    <phoneticPr fontId="1"/>
  </si>
  <si>
    <t>実験
又は
実習</t>
    <phoneticPr fontId="1"/>
  </si>
  <si>
    <t>単位数</t>
    <phoneticPr fontId="1"/>
  </si>
  <si>
    <t>合計</t>
  </si>
  <si>
    <t>科目統合</t>
    <phoneticPr fontId="1"/>
  </si>
  <si>
    <t>科目分割</t>
    <phoneticPr fontId="1"/>
  </si>
  <si>
    <t>名称変更</t>
    <phoneticPr fontId="1"/>
  </si>
  <si>
    <t>単位数変更</t>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</si>
  <si>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</si>
  <si>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</si>
  <si>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</si>
  <si>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</si>
  <si>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</si>
  <si>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</si>
  <si>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</si>
  <si>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</si>
  <si>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科目名</t>
    <phoneticPr fontId="1"/>
  </si>
  <si>
    <t>担当者確認欄</t>
    <phoneticPr fontId="1"/>
  </si>
  <si>
    <t>新設</t>
    <phoneticPr fontId="1"/>
  </si>
  <si>
    <t>科目の統合</t>
    <phoneticPr fontId="1"/>
  </si>
  <si>
    <t>科目の分割</t>
    <phoneticPr fontId="1"/>
  </si>
  <si>
    <t>変更概要</t>
    <phoneticPr fontId="1"/>
  </si>
  <si>
    <t>エラーチェック</t>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</si>
  <si>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</si>
  <si>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</si>
  <si>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</si>
  <si>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</si>
  <si>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</si>
  <si>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</si>
  <si>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「合計」（学校）のエラー</t>
    <rPh sb="1" eb="3">
      <t>ゴウケイ</t>
    </rPh>
    <rPh sb="5" eb="7">
      <t>ガッコウ</t>
    </rPh>
    <phoneticPr fontId="1"/>
  </si>
  <si>
    <t>「社会生活と健康」のエラー</t>
    <rPh sb="1" eb="3">
      <t>シャカイ</t>
    </rPh>
    <rPh sb="3" eb="5">
      <t>セイカツ</t>
    </rPh>
    <rPh sb="6" eb="8">
      <t>ケンコウ</t>
    </rPh>
    <phoneticPr fontId="1"/>
  </si>
  <si>
    <t>「人体の構造と機能」のエラー</t>
    <rPh sb="1" eb="3">
      <t>ジンタイ</t>
    </rPh>
    <rPh sb="4" eb="6">
      <t>コウゾウ</t>
    </rPh>
    <rPh sb="7" eb="9">
      <t>キノウ</t>
    </rPh>
    <phoneticPr fontId="1"/>
  </si>
  <si>
    <t>「食品と衛生」のエラー</t>
    <rPh sb="1" eb="3">
      <t>ショクヒン</t>
    </rPh>
    <rPh sb="4" eb="6">
      <t>エイセイ</t>
    </rPh>
    <phoneticPr fontId="1"/>
  </si>
  <si>
    <t>「栄養と健康」のエラー</t>
    <rPh sb="1" eb="3">
      <t>エイヨウ</t>
    </rPh>
    <rPh sb="4" eb="6">
      <t>ケンコウ</t>
    </rPh>
    <phoneticPr fontId="1"/>
  </si>
  <si>
    <t>「栄養の指導」のエラー</t>
    <rPh sb="1" eb="3">
      <t>エイヨウ</t>
    </rPh>
    <rPh sb="4" eb="6">
      <t>シドウ</t>
    </rPh>
    <phoneticPr fontId="1"/>
  </si>
  <si>
    <t>「給食の運営」のエラー</t>
    <rPh sb="1" eb="3">
      <t>キュウショク</t>
    </rPh>
    <rPh sb="4" eb="6">
      <t>ウンエイ</t>
    </rPh>
    <phoneticPr fontId="1"/>
  </si>
  <si>
    <t>「栄養の指導」の「講義又は演習」は６単位以上となるようにしてください</t>
  </si>
  <si>
    <t>「栄養の指導」の「実験又は実習」は１単位以上となるようにしてください</t>
  </si>
  <si>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</si>
  <si>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</si>
  <si>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</si>
  <si>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「栄養と健康」の「実験又は実習」は１単位以上となるようにしてください</t>
    <phoneticPr fontId="1"/>
  </si>
  <si>
    <t>「栄養と健康」の「講義又は演習」は８単位以上、「実験又は実習」は１単位以上となるようにしてください</t>
    <rPh sb="1" eb="3">
      <t>エイヨウ</t>
    </rPh>
    <rPh sb="4" eb="6">
      <t>ケンコウ</t>
    </rPh>
    <phoneticPr fontId="1"/>
  </si>
  <si>
    <t>「栄養と健康」の「講義又は演習」は８単位以上となるようにしてください</t>
    <phoneticPr fontId="1"/>
  </si>
  <si>
    <t>「栄養の指導」の「講義又は演習」は６単位以上、「実験又は実習」は１単位以上となるようにしてください</t>
    <phoneticPr fontId="1"/>
  </si>
  <si>
    <t>「給食の運営」の「講義又は演習」は、４単位以上となるようにしてください</t>
    <rPh sb="1" eb="3">
      <t>キュウショク</t>
    </rPh>
    <rPh sb="4" eb="6">
      <t>ウンエイ</t>
    </rPh>
    <phoneticPr fontId="1"/>
  </si>
  <si>
    <t xml:space="preserve">※給食の運営に係る校外実習 </t>
    <phoneticPr fontId="1"/>
  </si>
  <si>
    <t>「合計」が「講義又は演習」は36単位以上、「実験又は実習」は14単位以上となるようにしてください</t>
    <phoneticPr fontId="1"/>
  </si>
  <si>
    <t>「合計」が「講義又は演習」は36単位以上となるようにしてください</t>
    <phoneticPr fontId="1"/>
  </si>
  <si>
    <t>「合計」が「実験又は実習」は14単位以上となるようにしてください</t>
    <phoneticPr fontId="1"/>
  </si>
  <si>
    <t>「小計」のエラー</t>
    <rPh sb="1" eb="3">
      <t>ショウケイ</t>
    </rPh>
    <phoneticPr fontId="1"/>
  </si>
  <si>
    <t>「社会生活と健康」「人体の構造と機能」「食品と衛生」の「実験又は実習」は、４単位以上となるようにしてください</t>
    <rPh sb="38" eb="40">
      <t>タンイ</t>
    </rPh>
    <rPh sb="40" eb="42">
      <t>イジョウ</t>
    </rPh>
    <phoneticPr fontId="1"/>
  </si>
  <si>
    <t>「栄養と健康」「栄養の指導」「給食の運営」の「実験又は実習」は、10単位以上となるようにしてください</t>
    <rPh sb="34" eb="36">
      <t>タンイ</t>
    </rPh>
    <rPh sb="36" eb="38">
      <t>イジョウ</t>
    </rPh>
    <phoneticPr fontId="1"/>
  </si>
  <si>
    <t>！基準を満たしません「社会生活と健康」の「講義又は演習」は、４単位以上となるようにしてください</t>
  </si>
  <si>
    <t>！基準を満たしません「人体の構造と機能」の「講義又は演習」は、８単位以上となるようにしてください</t>
  </si>
  <si>
    <t>！基準を満たしません「食品と衛生」の「講義又は演習」は、６単位以上となるようにしてください</t>
  </si>
  <si>
    <t>！基準を満たしません「社会生活と健康」「人体の構造と機能」「食品と衛生」の「実験又は実習」は、４単位以上となるようにしてください</t>
  </si>
  <si>
    <t>！基準を満たしません「栄養と健康」の「講義又は演習」は８単位以上、「実験又は実習」は１単位以上となるようにしてください</t>
  </si>
  <si>
    <t>！基準を満たしません「栄養と健康」の「講義又は演習」は８単位以上となるようにしてください</t>
  </si>
  <si>
    <t>！基準を満たしません「栄養と健康」の「実験又は実習」は１単位以上となるようにしてください</t>
  </si>
  <si>
    <t>！基準を満たしません「栄養の指導」の「講義又は演習」は６単位以上、「実験又は実習」は１単位以上となるようにしてください</t>
  </si>
  <si>
    <t>！基準を満たしません「栄養の指導」の「講義又は演習」は６単位以上となるようにしてください</t>
  </si>
  <si>
    <t>！基準を満たしません「栄養の指導」の「実験又は実習」は１単位以上となるようにしてください</t>
  </si>
  <si>
    <t>！基準を満たしません「給食の運営」の「講義又は演習」は、４単位以上となるようにしてください</t>
  </si>
  <si>
    <t>！基準を満たしません「栄養と健康」「栄養の指導」「給食の運営」の「実験又は実習」は、10単位以上となるようにしてください</t>
  </si>
  <si>
    <t>！基準を満たしません「合計」が「講義又は演習」は36単位以上、「実験又は実習」は14単位以上となるようにしてください</t>
  </si>
  <si>
    <t>！基準を満たしません「合計」が「講義又は演習」は36単位以上となるようにしてください</t>
  </si>
  <si>
    <t>！基準を満たしません「合計」が「実験又は実習」は14単位以上となるようにしてください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</si>
  <si>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</si>
  <si>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</si>
  <si>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</si>
  <si>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</si>
  <si>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</si>
  <si>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</si>
  <si>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</si>
  <si>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</si>
  <si>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</si>
  <si>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</si>
  <si>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</si>
  <si>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新旧対照表</t>
    <phoneticPr fontId="1"/>
  </si>
  <si>
    <t>栄養士法施行規則の規定</t>
    <rPh sb="0" eb="3">
      <t>エイヨウシ</t>
    </rPh>
    <rPh sb="3" eb="4">
      <t>ホウ</t>
    </rPh>
    <rPh sb="4" eb="6">
      <t>セコウ</t>
    </rPh>
    <rPh sb="6" eb="8">
      <t>キソク</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</si>
  <si>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</si>
  <si>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（様式例２－１（別添）：教育内容（学校））</t>
    <rPh sb="8" eb="10">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</si>
</sst>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indexed="81"/>
      <name val="MS P ゴシック"/>
      <family val="3"/>
      <charset val="128"/>
    </font>
    <font>
      <sz val="9"/>
      <name val="Meiryo UI"/>
      <family val="3"/>
      <charset val="128"/>
    </font>
    <font>
      <sz val="9"/>
      <name val="ＭＳ 明朝"/>
      <family val="1"/>
      <charset val="128"/>
    </font>
    <font>
      <sz val="8"/>
      <color indexed="81"/>
      <name val="MS P ゴシック"/>
      <family val="3"/>
      <charset val="128"/>
    </font>
    <font>
      <sz val="9"/>
      <color theme="1"/>
      <name val="Meiryo UI"/>
      <family val="3"/>
      <charset val="128"/>
    </font>
    <font>
      <b/>
      <sz val="12"/>
      <color rgb="FFFF0000"/>
      <name val="Meiryo UI"/>
      <family val="3"/>
      <charset val="128"/>
    </font>
    <font>
      <sz val="11"/>
      <color theme="1"/>
      <name val="Meiryo UI"/>
      <family val="3"/>
      <charset val="128"/>
    </font>
    <font>
      <sz val="9"/>
      <color rgb="FF000000"/>
      <name val="Meiryo UI"/>
      <family val="3"/>
      <charset val="128"/>
    </font>
    <font>
      <sz val="11"/>
      <color theme="0" tint="-0.249977111117893"/>
      <name val="Meiryo UI"/>
      <family val="3"/>
      <charset val="128"/>
    </font>
    <font>
      <sz val="12"/>
      <name val="ＭＳ 明朝"/>
      <family val="1"/>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1">
    <xf numFmtId="0" fontId="0" fillId="0" borderId="0">
      <alignment vertical="center"/>
    </xf>
  </cellStyleXfs>
  <cellXfs count="93">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5"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Fill="1" applyAlignment="1">
      <alignment horizontal="lef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18" fillId="0" borderId="0" xfId="0" applyFont="1" applyFill="1" applyBorder="1">
      <alignment vertical="center"/>
    </xf>
    <xf numFmtId="0" fontId="17" fillId="0" borderId="0" xfId="0" applyFont="1" applyFill="1" applyBorder="1" applyAlignment="1">
      <alignment vertical="center" wrapText="1"/>
    </xf>
    <xf numFmtId="0" fontId="15" fillId="0" borderId="0" xfId="0" applyFont="1" applyFill="1" applyAlignment="1">
      <alignment vertical="center"/>
    </xf>
    <xf numFmtId="0" fontId="15" fillId="0" borderId="0"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6" fillId="0" borderId="0" xfId="0" applyFont="1" applyFill="1">
      <alignment vertical="center"/>
    </xf>
    <xf numFmtId="0" fontId="16" fillId="0" borderId="0" xfId="0" applyFont="1" applyFill="1" applyAlignment="1">
      <alignment horizontal="left" vertical="center"/>
    </xf>
    <xf numFmtId="0" fontId="3" fillId="0" borderId="0" xfId="0" applyFont="1" applyFill="1">
      <alignment vertical="center"/>
    </xf>
    <xf numFmtId="0" fontId="11" fillId="0" borderId="21" xfId="0" applyFont="1" applyFill="1" applyBorder="1">
      <alignment vertical="center"/>
    </xf>
    <xf numFmtId="0" fontId="11" fillId="0" borderId="22" xfId="0" applyFont="1" applyFill="1" applyBorder="1">
      <alignment vertical="center"/>
    </xf>
    <xf numFmtId="0" fontId="6" fillId="0" borderId="0" xfId="0" applyFont="1" applyFill="1">
      <alignment vertical="center"/>
    </xf>
    <xf numFmtId="0" fontId="11" fillId="0" borderId="35" xfId="0" applyFont="1" applyFill="1" applyBorder="1">
      <alignment vertical="center"/>
    </xf>
    <xf numFmtId="0" fontId="11" fillId="0" borderId="24" xfId="0" applyFont="1" applyFill="1" applyBorder="1" applyAlignment="1">
      <alignment horizontal="left" vertical="center"/>
    </xf>
    <xf numFmtId="0" fontId="11" fillId="0" borderId="23" xfId="0" applyFont="1" applyFill="1" applyBorder="1">
      <alignmen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23" xfId="0" applyFont="1" applyFill="1" applyBorder="1" applyAlignment="1">
      <alignment horizontal="left" vertical="center"/>
    </xf>
    <xf numFmtId="0" fontId="11" fillId="0" borderId="25" xfId="0" applyFont="1" applyFill="1" applyBorder="1">
      <alignment vertical="center"/>
    </xf>
    <xf numFmtId="0" fontId="11" fillId="0" borderId="26" xfId="0" applyFont="1" applyFill="1" applyBorder="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right" vertical="center" indent="1"/>
    </xf>
    <xf numFmtId="0" fontId="2" fillId="0" borderId="7" xfId="0" applyFont="1" applyFill="1" applyBorder="1" applyAlignment="1">
      <alignment horizontal="left" vertical="center" indent="2"/>
    </xf>
    <xf numFmtId="0" fontId="2"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18" fillId="0" borderId="0" xfId="0" applyFont="1" applyFill="1" applyAlignment="1">
      <alignment horizontal="left" vertical="center"/>
    </xf>
    <xf numFmtId="0" fontId="8" fillId="0" borderId="0" xfId="0" applyFont="1" applyFill="1" applyAlignment="1">
      <alignment horizontal="left" vertical="center" indent="1"/>
    </xf>
    <xf numFmtId="0" fontId="19" fillId="0" borderId="0" xfId="0" applyFont="1" applyFill="1">
      <alignment vertical="center"/>
    </xf>
    <xf numFmtId="0" fontId="19" fillId="0" borderId="0" xfId="0" applyFont="1" applyFill="1" applyAlignment="1">
      <alignment vertical="center" wrapText="1"/>
    </xf>
    <xf numFmtId="0" fontId="19" fillId="0" borderId="27"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vertical="center" wrapText="1"/>
    </xf>
    <xf numFmtId="0" fontId="19" fillId="0" borderId="30" xfId="0" applyFont="1" applyFill="1" applyBorder="1" applyAlignment="1">
      <alignment vertical="center" wrapText="1"/>
    </xf>
    <xf numFmtId="0" fontId="19" fillId="0" borderId="31" xfId="0" applyFont="1" applyFill="1" applyBorder="1" applyAlignment="1">
      <alignment vertical="center" wrapText="1"/>
    </xf>
    <xf numFmtId="0" fontId="19" fillId="0" borderId="32"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2" fillId="0" borderId="20" xfId="0" applyFont="1" applyFill="1" applyBorder="1" applyAlignment="1">
      <alignment horizontal="left" vertical="center" inden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vertical="center" wrapText="1"/>
    </xf>
    <xf numFmtId="0" fontId="2" fillId="0" borderId="12" xfId="0" applyFont="1" applyFill="1" applyBorder="1" applyAlignment="1">
      <alignment vertical="center" wrapText="1"/>
    </xf>
    <xf numFmtId="0" fontId="2" fillId="0" borderId="5" xfId="0" applyFont="1" applyFill="1" applyBorder="1" applyAlignment="1">
      <alignment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pageSetUpPr fitToPage="1"/>
  </sheetPr>
  <dimension ref="B1:V65"/>
  <sheetViews>
    <sheetView tabSelected="1" view="pageBreakPreview" zoomScaleNormal="100" zoomScaleSheetLayoutView="100" workbookViewId="0">
      <selection activeCell="B2" sqref="B2"/>
    </sheetView>
  </sheetViews>
  <sheetFormatPr defaultColWidth="8.69921875" defaultRowHeight="15"/>
  <cols>
    <col min="1" max="1" width="1.5" style="18" customWidth="1"/>
    <col min="2" max="2" width="6.19921875" style="18" customWidth="1"/>
    <col min="3" max="3" width="6.5" style="18" customWidth="1"/>
    <col min="4" max="4" width="5.69921875" style="18" customWidth="1"/>
    <col min="5" max="5" width="5.69921875" style="19" customWidth="1"/>
    <col min="6" max="6" width="13.3984375" style="18" customWidth="1"/>
    <col min="7" max="8" width="5.69921875" style="18" customWidth="1"/>
    <col min="9" max="9" width="13.3984375" style="18" customWidth="1"/>
    <col min="10" max="11" width="5.69921875" style="18" customWidth="1"/>
    <col min="12" max="12" width="20.09765625" style="20" customWidth="1"/>
    <col min="13" max="13" width="2" style="2" customWidth="1"/>
    <col min="14" max="14" width="21.8984375" style="6" customWidth="1"/>
    <col min="15" max="16" width="5.69921875" style="6" customWidth="1"/>
    <col min="17" max="17" width="15.8984375" style="21" customWidth="1"/>
    <col min="18" max="18" width="5.69921875" style="22" customWidth="1"/>
    <col min="19" max="21" width="8.69921875" style="21"/>
    <col min="22" max="16384" width="8.69921875" style="18"/>
  </cols>
  <sheetData>
    <row r="1" spans="2:21" ht="14.25" customHeight="1"/>
    <row r="2" spans="2:21">
      <c r="B2" s="23" t="s">
        <v>90</v>
      </c>
      <c r="N2" s="24" t="s">
        <v>25</v>
      </c>
      <c r="O2" s="25"/>
    </row>
    <row r="3" spans="2:21">
      <c r="B3" s="26" t="s">
        <v>16</v>
      </c>
      <c r="N3" s="27" t="s">
        <v>26</v>
      </c>
      <c r="O3" s="28">
        <f>COUNTIF($L$10:$L$75,N3)</f>
        <v>0</v>
      </c>
    </row>
    <row r="4" spans="2:21">
      <c r="B4" s="26"/>
      <c r="N4" s="29" t="s">
        <v>6</v>
      </c>
      <c r="O4" s="28">
        <f>COUNTIF($L$10:$L$75,N4)</f>
        <v>0</v>
      </c>
    </row>
    <row r="5" spans="2:21" ht="15.6" thickBot="1">
      <c r="B5" s="30" t="s">
        <v>87</v>
      </c>
      <c r="C5" s="30"/>
      <c r="D5" s="31"/>
      <c r="E5" s="31"/>
      <c r="F5" s="31"/>
      <c r="G5" s="31"/>
      <c r="H5" s="31"/>
      <c r="I5" s="31"/>
      <c r="J5" s="31"/>
      <c r="K5" s="31"/>
      <c r="L5" s="31"/>
      <c r="N5" s="29" t="s">
        <v>27</v>
      </c>
      <c r="O5" s="28">
        <f t="shared" ref="O5:O9" si="0">COUNTIF($L$10:$L$75,N5)</f>
        <v>0</v>
      </c>
    </row>
    <row r="6" spans="2:21" ht="15.6" thickBot="1">
      <c r="B6" s="82" t="s">
        <v>88</v>
      </c>
      <c r="C6" s="83"/>
      <c r="D6" s="83"/>
      <c r="E6" s="84"/>
      <c r="F6" s="85" t="s">
        <v>0</v>
      </c>
      <c r="G6" s="81"/>
      <c r="H6" s="60"/>
      <c r="I6" s="59" t="s">
        <v>1</v>
      </c>
      <c r="J6" s="81"/>
      <c r="K6" s="60"/>
      <c r="L6" s="76" t="s">
        <v>29</v>
      </c>
      <c r="N6" s="29" t="s">
        <v>28</v>
      </c>
      <c r="O6" s="28">
        <f t="shared" si="0"/>
        <v>0</v>
      </c>
    </row>
    <row r="7" spans="2:21" ht="15.6" thickBot="1">
      <c r="B7" s="86" t="s">
        <v>2</v>
      </c>
      <c r="C7" s="87"/>
      <c r="D7" s="59" t="s">
        <v>10</v>
      </c>
      <c r="E7" s="92"/>
      <c r="F7" s="87" t="s">
        <v>4</v>
      </c>
      <c r="G7" s="59" t="s">
        <v>3</v>
      </c>
      <c r="H7" s="60"/>
      <c r="I7" s="64" t="s">
        <v>24</v>
      </c>
      <c r="J7" s="59" t="s">
        <v>3</v>
      </c>
      <c r="K7" s="60"/>
      <c r="L7" s="77"/>
      <c r="N7" s="29" t="s">
        <v>84</v>
      </c>
      <c r="O7" s="28">
        <f t="shared" si="0"/>
        <v>0</v>
      </c>
    </row>
    <row r="8" spans="2:21" ht="21.6" customHeight="1">
      <c r="B8" s="88"/>
      <c r="C8" s="89"/>
      <c r="D8" s="61" t="s">
        <v>8</v>
      </c>
      <c r="E8" s="79" t="s">
        <v>9</v>
      </c>
      <c r="F8" s="89"/>
      <c r="G8" s="61" t="s">
        <v>8</v>
      </c>
      <c r="H8" s="61" t="s">
        <v>9</v>
      </c>
      <c r="I8" s="65"/>
      <c r="J8" s="61" t="s">
        <v>8</v>
      </c>
      <c r="K8" s="61" t="s">
        <v>9</v>
      </c>
      <c r="L8" s="77"/>
      <c r="N8" s="32" t="s">
        <v>86</v>
      </c>
      <c r="O8" s="28">
        <f t="shared" si="0"/>
        <v>0</v>
      </c>
    </row>
    <row r="9" spans="2:21" ht="15.6" thickBot="1">
      <c r="B9" s="90"/>
      <c r="C9" s="91"/>
      <c r="D9" s="63"/>
      <c r="E9" s="80"/>
      <c r="F9" s="91"/>
      <c r="G9" s="63"/>
      <c r="H9" s="63"/>
      <c r="I9" s="66"/>
      <c r="J9" s="63"/>
      <c r="K9" s="63"/>
      <c r="L9" s="78"/>
      <c r="N9" s="33" t="s">
        <v>85</v>
      </c>
      <c r="O9" s="34">
        <f t="shared" si="0"/>
        <v>0</v>
      </c>
    </row>
    <row r="10" spans="2:21" s="2" customFormat="1" ht="15" customHeight="1">
      <c r="B10" s="67" t="s">
        <v>20</v>
      </c>
      <c r="C10" s="61" t="s">
        <v>19</v>
      </c>
      <c r="D10" s="64">
        <v>4</v>
      </c>
      <c r="E10" s="70">
        <v>4</v>
      </c>
      <c r="F10" s="35"/>
      <c r="G10" s="36"/>
      <c r="H10" s="36"/>
      <c r="I10" s="35"/>
      <c r="J10" s="36"/>
      <c r="K10" s="36"/>
      <c r="L10" s="37"/>
      <c r="M10" s="5"/>
      <c r="N10" s="7"/>
      <c r="O10" s="6"/>
      <c r="P10" s="6"/>
      <c r="Q10" s="21"/>
      <c r="R10" s="22"/>
      <c r="S10" s="6"/>
      <c r="T10" s="6"/>
      <c r="U10" s="6"/>
    </row>
    <row r="11" spans="2:21" s="2" customFormat="1" ht="15" customHeight="1">
      <c r="B11" s="68"/>
      <c r="C11" s="62"/>
      <c r="D11" s="65"/>
      <c r="E11" s="71"/>
      <c r="F11" s="35"/>
      <c r="G11" s="36"/>
      <c r="H11" s="36"/>
      <c r="I11" s="35"/>
      <c r="J11" s="36"/>
      <c r="K11" s="36"/>
      <c r="L11" s="37"/>
      <c r="M11" s="5"/>
      <c r="N11" s="7"/>
      <c r="O11" s="6"/>
      <c r="P11" s="6"/>
      <c r="Q11" s="21"/>
      <c r="R11" s="22"/>
      <c r="S11" s="6"/>
      <c r="T11" s="6"/>
      <c r="U11" s="6"/>
    </row>
    <row r="12" spans="2:21" s="2" customFormat="1" ht="15" customHeight="1">
      <c r="B12" s="68"/>
      <c r="C12" s="62"/>
      <c r="D12" s="65"/>
      <c r="E12" s="71"/>
      <c r="F12" s="35"/>
      <c r="G12" s="36"/>
      <c r="H12" s="36"/>
      <c r="I12" s="35"/>
      <c r="J12" s="36"/>
      <c r="K12" s="36"/>
      <c r="L12" s="37"/>
      <c r="M12" s="5"/>
      <c r="N12" s="7"/>
      <c r="O12" s="6"/>
      <c r="P12" s="6"/>
      <c r="Q12" s="21"/>
      <c r="R12" s="22"/>
      <c r="S12" s="6"/>
      <c r="T12" s="6"/>
      <c r="U12" s="6"/>
    </row>
    <row r="13" spans="2:21" s="2" customFormat="1" ht="15" customHeight="1">
      <c r="B13" s="68"/>
      <c r="C13" s="62"/>
      <c r="D13" s="65"/>
      <c r="E13" s="71"/>
      <c r="F13" s="35"/>
      <c r="G13" s="36"/>
      <c r="H13" s="36"/>
      <c r="I13" s="35"/>
      <c r="J13" s="36"/>
      <c r="K13" s="36"/>
      <c r="L13" s="37"/>
      <c r="M13" s="5"/>
      <c r="N13" s="7"/>
      <c r="O13" s="6"/>
      <c r="P13" s="6"/>
      <c r="Q13" s="21"/>
      <c r="R13" s="22"/>
      <c r="S13" s="6"/>
      <c r="T13" s="6"/>
      <c r="U13" s="6"/>
    </row>
    <row r="14" spans="2:21" s="2" customFormat="1" ht="15" customHeight="1">
      <c r="B14" s="68"/>
      <c r="C14" s="62"/>
      <c r="D14" s="65"/>
      <c r="E14" s="71"/>
      <c r="F14" s="35"/>
      <c r="G14" s="36"/>
      <c r="H14" s="36"/>
      <c r="I14" s="35"/>
      <c r="J14" s="36"/>
      <c r="K14" s="36"/>
      <c r="L14" s="37"/>
      <c r="M14" s="5"/>
      <c r="N14" s="7"/>
      <c r="O14" s="6"/>
      <c r="P14" s="6"/>
      <c r="Q14" s="21"/>
      <c r="R14" s="22"/>
      <c r="S14" s="6"/>
      <c r="T14" s="6"/>
      <c r="U14" s="6"/>
    </row>
    <row r="15" spans="2:21" s="2" customFormat="1" ht="15" customHeight="1" thickBot="1">
      <c r="B15" s="68"/>
      <c r="C15" s="62"/>
      <c r="D15" s="65"/>
      <c r="E15" s="71"/>
      <c r="F15" s="38"/>
      <c r="G15" s="39"/>
      <c r="H15" s="39"/>
      <c r="I15" s="38"/>
      <c r="J15" s="39"/>
      <c r="K15" s="39"/>
      <c r="L15" s="40"/>
      <c r="M15" s="5"/>
      <c r="N15" s="7" t="s">
        <v>30</v>
      </c>
      <c r="O15" s="6"/>
      <c r="P15" s="6"/>
      <c r="Q15" s="21"/>
      <c r="R15" s="22"/>
      <c r="S15" s="6"/>
      <c r="T15" s="6"/>
      <c r="U15" s="6"/>
    </row>
    <row r="16" spans="2:21" s="2" customFormat="1" ht="15" customHeight="1" thickBot="1">
      <c r="B16" s="68"/>
      <c r="C16" s="63"/>
      <c r="D16" s="66"/>
      <c r="E16" s="71"/>
      <c r="F16" s="41" t="s">
        <v>7</v>
      </c>
      <c r="G16" s="39">
        <f>SUM(G10:G15)</f>
        <v>0</v>
      </c>
      <c r="H16" s="39">
        <f>SUM(H10:H15)</f>
        <v>0</v>
      </c>
      <c r="I16" s="41" t="s">
        <v>7</v>
      </c>
      <c r="J16" s="39">
        <f>SUM(J10:J15)</f>
        <v>0</v>
      </c>
      <c r="K16" s="39">
        <f>SUM(K10:K15)</f>
        <v>0</v>
      </c>
      <c r="L16" s="40"/>
      <c r="M16" s="5"/>
      <c r="N16" s="11" t="str">
        <f>IF($J16&gt;=$D10,"〇",'error word'!$F$3)</f>
        <v>！基準を満たしません「社会生活と健康」の「講義又は演習」は、４単位以上となるようにしてください</v>
      </c>
      <c r="O16" s="6"/>
      <c r="P16" s="6"/>
      <c r="Q16" s="21"/>
      <c r="R16" s="22"/>
      <c r="S16" s="6"/>
      <c r="T16" s="6"/>
      <c r="U16" s="6"/>
    </row>
    <row r="17" spans="2:21" s="2" customFormat="1" ht="15" customHeight="1">
      <c r="B17" s="68"/>
      <c r="C17" s="61" t="s">
        <v>17</v>
      </c>
      <c r="D17" s="64">
        <v>8</v>
      </c>
      <c r="E17" s="71"/>
      <c r="F17" s="35"/>
      <c r="G17" s="36"/>
      <c r="H17" s="36"/>
      <c r="I17" s="35"/>
      <c r="J17" s="36"/>
      <c r="K17" s="36"/>
      <c r="L17" s="37"/>
      <c r="M17" s="5"/>
      <c r="N17" s="7"/>
      <c r="O17" s="6"/>
      <c r="P17" s="6"/>
      <c r="Q17" s="21"/>
      <c r="R17" s="22"/>
      <c r="S17" s="6"/>
      <c r="T17" s="6"/>
      <c r="U17" s="6"/>
    </row>
    <row r="18" spans="2:21" s="2" customFormat="1" ht="15" customHeight="1">
      <c r="B18" s="68"/>
      <c r="C18" s="62"/>
      <c r="D18" s="65"/>
      <c r="E18" s="71"/>
      <c r="F18" s="35"/>
      <c r="G18" s="36"/>
      <c r="H18" s="36"/>
      <c r="I18" s="35"/>
      <c r="J18" s="36"/>
      <c r="K18" s="36"/>
      <c r="L18" s="37"/>
      <c r="M18" s="5"/>
      <c r="N18" s="7"/>
      <c r="O18" s="6"/>
      <c r="P18" s="6"/>
      <c r="Q18" s="21"/>
      <c r="R18" s="22"/>
      <c r="S18" s="6"/>
      <c r="T18" s="6"/>
      <c r="U18" s="6"/>
    </row>
    <row r="19" spans="2:21" s="2" customFormat="1" ht="15" customHeight="1">
      <c r="B19" s="68"/>
      <c r="C19" s="62"/>
      <c r="D19" s="65"/>
      <c r="E19" s="71"/>
      <c r="F19" s="35"/>
      <c r="G19" s="36"/>
      <c r="H19" s="36"/>
      <c r="I19" s="35"/>
      <c r="J19" s="36"/>
      <c r="K19" s="36"/>
      <c r="L19" s="37"/>
      <c r="M19" s="5"/>
      <c r="N19" s="7"/>
      <c r="O19" s="6"/>
      <c r="P19" s="6"/>
      <c r="Q19" s="21"/>
      <c r="R19" s="22"/>
      <c r="S19" s="6"/>
      <c r="T19" s="6"/>
      <c r="U19" s="6"/>
    </row>
    <row r="20" spans="2:21" s="2" customFormat="1" ht="15" customHeight="1">
      <c r="B20" s="68"/>
      <c r="C20" s="62"/>
      <c r="D20" s="65"/>
      <c r="E20" s="71"/>
      <c r="F20" s="35"/>
      <c r="G20" s="36"/>
      <c r="H20" s="36"/>
      <c r="I20" s="35"/>
      <c r="J20" s="36"/>
      <c r="K20" s="36"/>
      <c r="L20" s="37"/>
      <c r="M20" s="5"/>
      <c r="N20" s="7"/>
      <c r="O20" s="6"/>
      <c r="P20" s="6"/>
      <c r="Q20" s="21"/>
      <c r="R20" s="22"/>
      <c r="S20" s="6"/>
      <c r="T20" s="6"/>
      <c r="U20" s="6"/>
    </row>
    <row r="21" spans="2:21" s="2" customFormat="1" ht="15" customHeight="1">
      <c r="B21" s="68"/>
      <c r="C21" s="62"/>
      <c r="D21" s="65"/>
      <c r="E21" s="71"/>
      <c r="F21" s="35"/>
      <c r="G21" s="36"/>
      <c r="H21" s="36"/>
      <c r="I21" s="35"/>
      <c r="J21" s="36"/>
      <c r="K21" s="36"/>
      <c r="L21" s="37"/>
      <c r="M21" s="5"/>
      <c r="N21" s="7"/>
      <c r="O21" s="6"/>
      <c r="P21" s="6"/>
      <c r="Q21" s="21"/>
      <c r="R21" s="22"/>
      <c r="S21" s="6"/>
      <c r="T21" s="6"/>
      <c r="U21" s="6"/>
    </row>
    <row r="22" spans="2:21" s="2" customFormat="1" ht="15" customHeight="1">
      <c r="B22" s="68"/>
      <c r="C22" s="62"/>
      <c r="D22" s="65"/>
      <c r="E22" s="71"/>
      <c r="F22" s="35"/>
      <c r="G22" s="36"/>
      <c r="H22" s="36"/>
      <c r="I22" s="35"/>
      <c r="J22" s="36"/>
      <c r="K22" s="36"/>
      <c r="L22" s="37"/>
      <c r="M22" s="5"/>
      <c r="N22" s="7"/>
      <c r="O22" s="6"/>
      <c r="P22" s="6"/>
      <c r="Q22" s="21"/>
      <c r="R22" s="22"/>
      <c r="S22" s="6"/>
      <c r="T22" s="6"/>
      <c r="U22" s="6"/>
    </row>
    <row r="23" spans="2:21" s="2" customFormat="1" ht="15" customHeight="1">
      <c r="B23" s="68"/>
      <c r="C23" s="62"/>
      <c r="D23" s="65"/>
      <c r="E23" s="71"/>
      <c r="F23" s="35"/>
      <c r="G23" s="36"/>
      <c r="H23" s="36"/>
      <c r="I23" s="35"/>
      <c r="J23" s="36"/>
      <c r="K23" s="36"/>
      <c r="L23" s="37"/>
      <c r="M23" s="5"/>
      <c r="N23" s="7"/>
      <c r="O23" s="6"/>
      <c r="P23" s="6"/>
      <c r="Q23" s="21"/>
      <c r="R23" s="22"/>
      <c r="S23" s="6"/>
      <c r="T23" s="6"/>
      <c r="U23" s="6"/>
    </row>
    <row r="24" spans="2:21" s="2" customFormat="1" ht="15" customHeight="1">
      <c r="B24" s="68"/>
      <c r="C24" s="62"/>
      <c r="D24" s="65"/>
      <c r="E24" s="71"/>
      <c r="F24" s="35"/>
      <c r="G24" s="36"/>
      <c r="H24" s="36"/>
      <c r="I24" s="35"/>
      <c r="J24" s="36"/>
      <c r="K24" s="36"/>
      <c r="L24" s="37"/>
      <c r="M24" s="5"/>
      <c r="N24" s="7"/>
      <c r="O24" s="6"/>
      <c r="P24" s="6"/>
      <c r="Q24" s="21"/>
      <c r="R24" s="22"/>
      <c r="S24" s="6"/>
      <c r="T24" s="6"/>
      <c r="U24" s="6"/>
    </row>
    <row r="25" spans="2:21" s="2" customFormat="1" ht="15" customHeight="1">
      <c r="B25" s="68"/>
      <c r="C25" s="62"/>
      <c r="D25" s="65"/>
      <c r="E25" s="71"/>
      <c r="F25" s="35"/>
      <c r="G25" s="36"/>
      <c r="H25" s="36"/>
      <c r="I25" s="35"/>
      <c r="J25" s="36"/>
      <c r="K25" s="36"/>
      <c r="L25" s="37"/>
      <c r="M25" s="5"/>
      <c r="N25" s="7"/>
      <c r="O25" s="6"/>
      <c r="P25" s="6"/>
      <c r="Q25" s="21"/>
      <c r="R25" s="22"/>
      <c r="S25" s="6"/>
      <c r="T25" s="6"/>
      <c r="U25" s="6"/>
    </row>
    <row r="26" spans="2:21" s="2" customFormat="1" ht="15" customHeight="1">
      <c r="B26" s="68"/>
      <c r="C26" s="62"/>
      <c r="D26" s="65"/>
      <c r="E26" s="71"/>
      <c r="F26" s="35"/>
      <c r="G26" s="36"/>
      <c r="H26" s="36"/>
      <c r="I26" s="35"/>
      <c r="J26" s="36"/>
      <c r="K26" s="36"/>
      <c r="L26" s="37"/>
      <c r="M26" s="5"/>
      <c r="N26" s="7"/>
      <c r="O26" s="6"/>
      <c r="P26" s="6"/>
      <c r="Q26" s="21"/>
      <c r="R26" s="22"/>
      <c r="S26" s="6"/>
      <c r="T26" s="6"/>
      <c r="U26" s="6"/>
    </row>
    <row r="27" spans="2:21" s="2" customFormat="1" ht="15" customHeight="1">
      <c r="B27" s="68"/>
      <c r="C27" s="62"/>
      <c r="D27" s="65"/>
      <c r="E27" s="71"/>
      <c r="F27" s="35"/>
      <c r="G27" s="36"/>
      <c r="H27" s="36"/>
      <c r="I27" s="35"/>
      <c r="J27" s="36"/>
      <c r="K27" s="36"/>
      <c r="L27" s="37"/>
      <c r="M27" s="5"/>
      <c r="N27" s="7"/>
      <c r="O27" s="6"/>
      <c r="P27" s="6"/>
      <c r="Q27" s="21"/>
      <c r="R27" s="22"/>
      <c r="S27" s="6"/>
      <c r="T27" s="6"/>
      <c r="U27" s="6"/>
    </row>
    <row r="28" spans="2:21" s="2" customFormat="1" ht="15" customHeight="1">
      <c r="B28" s="68"/>
      <c r="C28" s="62"/>
      <c r="D28" s="65"/>
      <c r="E28" s="71"/>
      <c r="F28" s="35"/>
      <c r="G28" s="36"/>
      <c r="H28" s="36"/>
      <c r="I28" s="35"/>
      <c r="J28" s="36"/>
      <c r="K28" s="36"/>
      <c r="L28" s="37"/>
      <c r="M28" s="5"/>
      <c r="N28" s="7"/>
      <c r="O28" s="6"/>
      <c r="P28" s="6"/>
      <c r="Q28" s="21"/>
      <c r="R28" s="22"/>
      <c r="S28" s="6"/>
      <c r="T28" s="6"/>
      <c r="U28" s="6"/>
    </row>
    <row r="29" spans="2:21" s="2" customFormat="1" ht="15" customHeight="1" thickBot="1">
      <c r="B29" s="68"/>
      <c r="C29" s="62"/>
      <c r="D29" s="65"/>
      <c r="E29" s="71"/>
      <c r="F29" s="38"/>
      <c r="G29" s="39"/>
      <c r="H29" s="39"/>
      <c r="I29" s="38"/>
      <c r="J29" s="39"/>
      <c r="K29" s="39"/>
      <c r="L29" s="40"/>
      <c r="M29" s="5"/>
      <c r="N29" s="7"/>
      <c r="O29" s="6"/>
      <c r="P29" s="6"/>
      <c r="Q29" s="21"/>
      <c r="R29" s="22"/>
      <c r="S29" s="6"/>
      <c r="T29" s="6"/>
      <c r="U29" s="6"/>
    </row>
    <row r="30" spans="2:21" s="2" customFormat="1" ht="15" customHeight="1" thickBot="1">
      <c r="B30" s="68"/>
      <c r="C30" s="63"/>
      <c r="D30" s="66"/>
      <c r="E30" s="71"/>
      <c r="F30" s="41" t="s">
        <v>7</v>
      </c>
      <c r="G30" s="39">
        <f>SUM(G17:G29)</f>
        <v>0</v>
      </c>
      <c r="H30" s="39">
        <f>SUM(H17:H29)</f>
        <v>0</v>
      </c>
      <c r="I30" s="41" t="s">
        <v>7</v>
      </c>
      <c r="J30" s="39">
        <f>SUM(J17:J29)</f>
        <v>0</v>
      </c>
      <c r="K30" s="39">
        <f>SUM(K17:K29)</f>
        <v>0</v>
      </c>
      <c r="L30" s="40"/>
      <c r="M30" s="5"/>
      <c r="N30" s="11" t="str">
        <f>IF($J30&gt;=$D17,"〇",'error word'!$F$5)</f>
        <v>！基準を満たしません「人体の構造と機能」の「講義又は演習」は、８単位以上となるようにしてください</v>
      </c>
      <c r="O30" s="6"/>
      <c r="P30" s="6"/>
      <c r="Q30" s="21"/>
      <c r="R30" s="22"/>
      <c r="S30" s="6"/>
      <c r="T30" s="6"/>
      <c r="U30" s="6"/>
    </row>
    <row r="31" spans="2:21" s="2" customFormat="1" ht="15" customHeight="1">
      <c r="B31" s="68"/>
      <c r="C31" s="73" t="s">
        <v>18</v>
      </c>
      <c r="D31" s="64">
        <v>6</v>
      </c>
      <c r="E31" s="71"/>
      <c r="F31" s="35"/>
      <c r="G31" s="36"/>
      <c r="H31" s="36"/>
      <c r="I31" s="35"/>
      <c r="J31" s="36"/>
      <c r="K31" s="36"/>
      <c r="L31" s="37"/>
      <c r="M31" s="5"/>
      <c r="N31" s="7"/>
      <c r="O31" s="6"/>
      <c r="P31" s="6"/>
      <c r="Q31" s="21"/>
      <c r="R31" s="22"/>
      <c r="S31" s="6"/>
      <c r="T31" s="6"/>
      <c r="U31" s="6"/>
    </row>
    <row r="32" spans="2:21" s="2" customFormat="1" ht="15" customHeight="1">
      <c r="B32" s="68"/>
      <c r="C32" s="74"/>
      <c r="D32" s="65"/>
      <c r="E32" s="71"/>
      <c r="F32" s="35"/>
      <c r="G32" s="36"/>
      <c r="H32" s="36"/>
      <c r="I32" s="35"/>
      <c r="J32" s="36"/>
      <c r="K32" s="36"/>
      <c r="L32" s="37"/>
      <c r="M32" s="5"/>
      <c r="N32" s="7"/>
      <c r="O32" s="6"/>
      <c r="P32" s="6"/>
      <c r="Q32" s="21"/>
      <c r="R32" s="22"/>
      <c r="S32" s="6"/>
      <c r="T32" s="6"/>
      <c r="U32" s="6"/>
    </row>
    <row r="33" spans="2:21" s="2" customFormat="1" ht="15" customHeight="1">
      <c r="B33" s="68"/>
      <c r="C33" s="74"/>
      <c r="D33" s="65"/>
      <c r="E33" s="71"/>
      <c r="F33" s="35"/>
      <c r="G33" s="36"/>
      <c r="H33" s="36"/>
      <c r="I33" s="35"/>
      <c r="J33" s="36"/>
      <c r="K33" s="36"/>
      <c r="L33" s="37"/>
      <c r="M33" s="5"/>
      <c r="N33" s="7"/>
      <c r="O33" s="6"/>
      <c r="P33" s="6"/>
      <c r="Q33" s="21"/>
      <c r="R33" s="22"/>
      <c r="S33" s="6"/>
      <c r="T33" s="6"/>
      <c r="U33" s="6"/>
    </row>
    <row r="34" spans="2:21" s="2" customFormat="1" ht="15" customHeight="1">
      <c r="B34" s="68"/>
      <c r="C34" s="74"/>
      <c r="D34" s="65"/>
      <c r="E34" s="71"/>
      <c r="F34" s="35"/>
      <c r="G34" s="36"/>
      <c r="H34" s="36"/>
      <c r="I34" s="35"/>
      <c r="J34" s="36"/>
      <c r="K34" s="36"/>
      <c r="L34" s="37"/>
      <c r="M34" s="5"/>
      <c r="N34" s="7"/>
      <c r="O34" s="6"/>
      <c r="P34" s="6"/>
      <c r="Q34" s="21"/>
      <c r="R34" s="22"/>
      <c r="S34" s="6"/>
      <c r="T34" s="6"/>
      <c r="U34" s="6"/>
    </row>
    <row r="35" spans="2:21" s="2" customFormat="1" ht="15" customHeight="1">
      <c r="B35" s="68"/>
      <c r="C35" s="74"/>
      <c r="D35" s="65"/>
      <c r="E35" s="71"/>
      <c r="F35" s="35"/>
      <c r="G35" s="36"/>
      <c r="H35" s="36"/>
      <c r="I35" s="35"/>
      <c r="J35" s="36"/>
      <c r="K35" s="36"/>
      <c r="L35" s="37"/>
      <c r="M35" s="5"/>
      <c r="N35" s="7"/>
      <c r="O35" s="6"/>
      <c r="P35" s="6"/>
      <c r="Q35" s="21"/>
      <c r="R35" s="22"/>
      <c r="S35" s="6"/>
      <c r="T35" s="6"/>
      <c r="U35" s="6"/>
    </row>
    <row r="36" spans="2:21" s="2" customFormat="1" ht="15" customHeight="1">
      <c r="B36" s="68"/>
      <c r="C36" s="74"/>
      <c r="D36" s="65"/>
      <c r="E36" s="71"/>
      <c r="F36" s="35"/>
      <c r="G36" s="36"/>
      <c r="H36" s="36"/>
      <c r="I36" s="35"/>
      <c r="J36" s="36"/>
      <c r="K36" s="36"/>
      <c r="L36" s="37"/>
      <c r="M36" s="5"/>
      <c r="N36" s="7"/>
      <c r="O36" s="6"/>
      <c r="P36" s="6"/>
      <c r="Q36" s="21"/>
      <c r="R36" s="22"/>
      <c r="S36" s="6"/>
      <c r="T36" s="6"/>
      <c r="U36" s="6"/>
    </row>
    <row r="37" spans="2:21" s="2" customFormat="1" ht="15" customHeight="1">
      <c r="B37" s="68"/>
      <c r="C37" s="74"/>
      <c r="D37" s="65"/>
      <c r="E37" s="71"/>
      <c r="F37" s="35"/>
      <c r="G37" s="36"/>
      <c r="H37" s="36"/>
      <c r="I37" s="35"/>
      <c r="J37" s="36"/>
      <c r="K37" s="36"/>
      <c r="L37" s="37"/>
      <c r="M37" s="5"/>
      <c r="N37" s="7"/>
      <c r="O37" s="6"/>
      <c r="P37" s="6"/>
      <c r="Q37" s="21"/>
      <c r="R37" s="22"/>
      <c r="S37" s="6"/>
      <c r="T37" s="6"/>
      <c r="U37" s="6"/>
    </row>
    <row r="38" spans="2:21" s="2" customFormat="1" ht="15" customHeight="1" thickBot="1">
      <c r="B38" s="68"/>
      <c r="C38" s="74"/>
      <c r="D38" s="65"/>
      <c r="E38" s="71"/>
      <c r="F38" s="38"/>
      <c r="G38" s="39"/>
      <c r="H38" s="39"/>
      <c r="I38" s="38"/>
      <c r="J38" s="39"/>
      <c r="K38" s="39"/>
      <c r="L38" s="40"/>
      <c r="M38" s="5"/>
      <c r="N38" s="7"/>
      <c r="O38" s="6"/>
      <c r="P38" s="6"/>
      <c r="Q38" s="21"/>
      <c r="R38" s="22"/>
      <c r="S38" s="6"/>
      <c r="T38" s="6"/>
      <c r="U38" s="6"/>
    </row>
    <row r="39" spans="2:21" s="2" customFormat="1" ht="15" customHeight="1" thickBot="1">
      <c r="B39" s="68"/>
      <c r="C39" s="75"/>
      <c r="D39" s="66"/>
      <c r="E39" s="72"/>
      <c r="F39" s="41" t="s">
        <v>7</v>
      </c>
      <c r="G39" s="39">
        <f>SUM(G31:G38)</f>
        <v>0</v>
      </c>
      <c r="H39" s="39">
        <f>SUM(H31:H38)</f>
        <v>0</v>
      </c>
      <c r="I39" s="41" t="s">
        <v>7</v>
      </c>
      <c r="J39" s="39">
        <f>SUM(J31:J38)</f>
        <v>0</v>
      </c>
      <c r="K39" s="39">
        <f>SUM(K31:K38)</f>
        <v>0</v>
      </c>
      <c r="L39" s="40"/>
      <c r="M39" s="5"/>
      <c r="N39" s="11" t="str">
        <f>IF($J39&gt;=$D31,"〇",'error word'!$F$7)</f>
        <v>！基準を満たしません「食品と衛生」の「講義又は演習」は、６単位以上となるようにしてください</v>
      </c>
      <c r="O39" s="6"/>
      <c r="P39" s="6"/>
      <c r="Q39" s="21"/>
      <c r="R39" s="22"/>
      <c r="S39" s="6"/>
      <c r="T39" s="6"/>
      <c r="U39" s="6"/>
    </row>
    <row r="40" spans="2:21" s="2" customFormat="1" ht="15" customHeight="1">
      <c r="B40" s="68"/>
      <c r="C40" s="61" t="s">
        <v>21</v>
      </c>
      <c r="D40" s="64">
        <v>8</v>
      </c>
      <c r="E40" s="70">
        <v>10</v>
      </c>
      <c r="F40" s="35"/>
      <c r="G40" s="36"/>
      <c r="H40" s="36"/>
      <c r="I40" s="35"/>
      <c r="J40" s="36"/>
      <c r="K40" s="36"/>
      <c r="L40" s="37"/>
      <c r="M40" s="12"/>
      <c r="N40" s="17" t="str">
        <f>IF(SUM($K16,$K30,$K39)&gt;=$E10,"〇",'error word'!$F$9)</f>
        <v>！基準を満たしません「社会生活と健康」「人体の構造と機能」「食品と衛生」の「実験又は実習」は、４単位以上となるようにしてください</v>
      </c>
      <c r="O40" s="6"/>
      <c r="P40" s="6"/>
      <c r="Q40" s="21"/>
      <c r="R40" s="22"/>
      <c r="S40" s="6"/>
      <c r="T40" s="6"/>
      <c r="U40" s="6"/>
    </row>
    <row r="41" spans="2:21" s="2" customFormat="1" ht="15" customHeight="1">
      <c r="B41" s="68"/>
      <c r="C41" s="62"/>
      <c r="D41" s="65"/>
      <c r="E41" s="71"/>
      <c r="F41" s="35"/>
      <c r="G41" s="36"/>
      <c r="H41" s="36"/>
      <c r="I41" s="35"/>
      <c r="J41" s="36"/>
      <c r="K41" s="36"/>
      <c r="L41" s="37"/>
      <c r="M41" s="12"/>
      <c r="N41" s="15"/>
      <c r="O41" s="6"/>
      <c r="P41" s="6"/>
      <c r="Q41" s="21"/>
      <c r="R41" s="22"/>
      <c r="S41" s="6"/>
      <c r="T41" s="6"/>
      <c r="U41" s="6"/>
    </row>
    <row r="42" spans="2:21" s="2" customFormat="1" ht="15" customHeight="1">
      <c r="B42" s="68"/>
      <c r="C42" s="62"/>
      <c r="D42" s="65"/>
      <c r="E42" s="71"/>
      <c r="F42" s="35"/>
      <c r="G42" s="36"/>
      <c r="H42" s="36"/>
      <c r="I42" s="35"/>
      <c r="J42" s="36"/>
      <c r="K42" s="36"/>
      <c r="L42" s="37"/>
      <c r="M42" s="12"/>
      <c r="N42" s="15"/>
      <c r="O42" s="6"/>
      <c r="P42" s="6"/>
      <c r="Q42" s="21"/>
      <c r="R42" s="22"/>
      <c r="S42" s="6"/>
      <c r="T42" s="6"/>
      <c r="U42" s="6"/>
    </row>
    <row r="43" spans="2:21" s="2" customFormat="1" ht="15" customHeight="1">
      <c r="B43" s="68"/>
      <c r="C43" s="62"/>
      <c r="D43" s="65"/>
      <c r="E43" s="71"/>
      <c r="F43" s="35"/>
      <c r="G43" s="36"/>
      <c r="H43" s="36"/>
      <c r="I43" s="35"/>
      <c r="J43" s="36"/>
      <c r="K43" s="36"/>
      <c r="L43" s="37"/>
      <c r="M43" s="12"/>
      <c r="N43" s="15"/>
      <c r="O43" s="6"/>
      <c r="P43" s="6"/>
      <c r="Q43" s="6"/>
      <c r="R43" s="6"/>
      <c r="S43" s="6"/>
      <c r="T43" s="6"/>
      <c r="U43" s="6"/>
    </row>
    <row r="44" spans="2:21" s="2" customFormat="1" ht="15" customHeight="1" thickBot="1">
      <c r="B44" s="68"/>
      <c r="C44" s="62"/>
      <c r="D44" s="65"/>
      <c r="E44" s="71"/>
      <c r="F44" s="38"/>
      <c r="G44" s="39"/>
      <c r="H44" s="39"/>
      <c r="I44" s="38"/>
      <c r="J44" s="39"/>
      <c r="K44" s="39"/>
      <c r="L44" s="40"/>
      <c r="M44" s="12"/>
      <c r="N44" s="15"/>
      <c r="O44" s="6"/>
      <c r="P44" s="6"/>
      <c r="Q44" s="6"/>
      <c r="R44" s="6"/>
      <c r="S44" s="6"/>
      <c r="T44" s="6"/>
      <c r="U44" s="6"/>
    </row>
    <row r="45" spans="2:21" s="2" customFormat="1" ht="15" customHeight="1" thickBot="1">
      <c r="B45" s="68"/>
      <c r="C45" s="63"/>
      <c r="D45" s="66"/>
      <c r="E45" s="71"/>
      <c r="F45" s="41" t="s">
        <v>7</v>
      </c>
      <c r="G45" s="39">
        <f>SUM(G40:G44)</f>
        <v>0</v>
      </c>
      <c r="H45" s="39">
        <f>SUM(H40:H44)</f>
        <v>0</v>
      </c>
      <c r="I45" s="41" t="s">
        <v>7</v>
      </c>
      <c r="J45" s="39">
        <f>SUM(J40:J44)</f>
        <v>0</v>
      </c>
      <c r="K45" s="39">
        <f>SUM(K40:K44)</f>
        <v>0</v>
      </c>
      <c r="L45" s="40"/>
      <c r="M45" s="12"/>
      <c r="N45" s="16" t="str">
        <f>IF(AND(J45&lt;D40, K45&lt;1),'error word'!$F$11, IF(J45&lt;D40, 'error word'!$F$12, IF(K45&lt;1, 'error word'!$F$13, "〇")))</f>
        <v>！基準を満たしません「栄養と健康」の「講義又は演習」は８単位以上、「実験又は実習」は１単位以上となるようにしてください</v>
      </c>
      <c r="O45" s="6"/>
      <c r="P45" s="6"/>
      <c r="Q45" s="6"/>
      <c r="R45" s="6"/>
      <c r="S45" s="6"/>
      <c r="T45" s="6"/>
      <c r="U45" s="6"/>
    </row>
    <row r="46" spans="2:21" s="2" customFormat="1" ht="15" customHeight="1">
      <c r="B46" s="68"/>
      <c r="C46" s="61" t="s">
        <v>22</v>
      </c>
      <c r="D46" s="64">
        <v>6</v>
      </c>
      <c r="E46" s="71"/>
      <c r="F46" s="35"/>
      <c r="G46" s="36"/>
      <c r="H46" s="36"/>
      <c r="I46" s="35"/>
      <c r="J46" s="36"/>
      <c r="K46" s="36"/>
      <c r="L46" s="37"/>
      <c r="M46" s="12"/>
      <c r="N46" s="15"/>
      <c r="O46" s="6"/>
      <c r="P46" s="6"/>
      <c r="Q46" s="6"/>
      <c r="R46" s="6"/>
      <c r="S46" s="6"/>
      <c r="T46" s="6"/>
      <c r="U46" s="6"/>
    </row>
    <row r="47" spans="2:21" s="2" customFormat="1" ht="15" customHeight="1">
      <c r="B47" s="68"/>
      <c r="C47" s="62"/>
      <c r="D47" s="65"/>
      <c r="E47" s="71"/>
      <c r="F47" s="35"/>
      <c r="G47" s="36"/>
      <c r="H47" s="36"/>
      <c r="I47" s="35"/>
      <c r="J47" s="36"/>
      <c r="K47" s="36"/>
      <c r="L47" s="37"/>
      <c r="M47" s="12"/>
      <c r="N47" s="15"/>
      <c r="O47" s="6"/>
      <c r="P47" s="6"/>
      <c r="Q47" s="6"/>
      <c r="R47" s="6"/>
      <c r="S47" s="6"/>
      <c r="T47" s="6"/>
      <c r="U47" s="6"/>
    </row>
    <row r="48" spans="2:21" s="2" customFormat="1" ht="15" customHeight="1">
      <c r="B48" s="68"/>
      <c r="C48" s="62"/>
      <c r="D48" s="65"/>
      <c r="E48" s="71"/>
      <c r="F48" s="35"/>
      <c r="G48" s="36"/>
      <c r="H48" s="36"/>
      <c r="I48" s="35"/>
      <c r="J48" s="36"/>
      <c r="K48" s="36"/>
      <c r="L48" s="37"/>
      <c r="M48" s="12"/>
      <c r="N48" s="15"/>
      <c r="O48" s="6"/>
      <c r="P48" s="6"/>
      <c r="Q48" s="6"/>
      <c r="R48" s="6"/>
      <c r="S48" s="6"/>
      <c r="T48" s="6"/>
      <c r="U48" s="6"/>
    </row>
    <row r="49" spans="2:22" s="2" customFormat="1" ht="15" customHeight="1" thickBot="1">
      <c r="B49" s="68"/>
      <c r="C49" s="62"/>
      <c r="D49" s="65"/>
      <c r="E49" s="71"/>
      <c r="F49" s="38"/>
      <c r="G49" s="39"/>
      <c r="H49" s="39"/>
      <c r="I49" s="38"/>
      <c r="J49" s="39"/>
      <c r="K49" s="39"/>
      <c r="L49" s="40"/>
      <c r="M49" s="12"/>
      <c r="N49" s="15"/>
      <c r="O49" s="6"/>
      <c r="P49" s="6"/>
      <c r="Q49" s="6"/>
      <c r="R49" s="6"/>
      <c r="S49" s="6"/>
      <c r="T49" s="6"/>
      <c r="U49" s="6"/>
    </row>
    <row r="50" spans="2:22" s="2" customFormat="1" ht="15" customHeight="1" thickBot="1">
      <c r="B50" s="68"/>
      <c r="C50" s="63"/>
      <c r="D50" s="66"/>
      <c r="E50" s="71"/>
      <c r="F50" s="41" t="s">
        <v>7</v>
      </c>
      <c r="G50" s="39">
        <f>SUM(G46:G49)</f>
        <v>0</v>
      </c>
      <c r="H50" s="39">
        <f>SUM(H46:H49)</f>
        <v>0</v>
      </c>
      <c r="I50" s="41" t="s">
        <v>7</v>
      </c>
      <c r="J50" s="39">
        <f>SUM(J46:J49)</f>
        <v>0</v>
      </c>
      <c r="K50" s="39">
        <f>SUM(K46:K49)</f>
        <v>0</v>
      </c>
      <c r="L50" s="40"/>
      <c r="M50" s="12"/>
      <c r="N50" s="16" t="str">
        <f>IF(AND(J50&lt;D46, K50&lt;1),'error word'!$F$15, IF(J50&lt;D46, 'error word'!$F$16, IF(K50&lt;1, 'error word'!$F$17, "〇")))</f>
        <v>！基準を満たしません「栄養の指導」の「講義又は演習」は６単位以上、「実験又は実習」は１単位以上となるようにしてください</v>
      </c>
      <c r="O50" s="6"/>
      <c r="P50" s="6"/>
      <c r="Q50" s="21"/>
      <c r="R50" s="22"/>
      <c r="S50" s="6"/>
      <c r="T50" s="6"/>
      <c r="U50" s="6"/>
    </row>
    <row r="51" spans="2:22" s="2" customFormat="1" ht="15" customHeight="1">
      <c r="B51" s="68"/>
      <c r="C51" s="61" t="s">
        <v>23</v>
      </c>
      <c r="D51" s="64">
        <v>4</v>
      </c>
      <c r="E51" s="71"/>
      <c r="F51" s="42"/>
      <c r="G51" s="36"/>
      <c r="H51" s="36"/>
      <c r="I51" s="35"/>
      <c r="J51" s="36"/>
      <c r="K51" s="36"/>
      <c r="L51" s="37"/>
      <c r="M51" s="12"/>
      <c r="N51" s="13"/>
      <c r="O51" s="6"/>
      <c r="P51" s="6"/>
      <c r="Q51" s="21"/>
      <c r="R51" s="22"/>
      <c r="S51" s="6"/>
      <c r="T51" s="6"/>
      <c r="U51" s="6"/>
    </row>
    <row r="52" spans="2:22" s="2" customFormat="1" ht="15" customHeight="1">
      <c r="B52" s="68"/>
      <c r="C52" s="62"/>
      <c r="D52" s="65"/>
      <c r="E52" s="71"/>
      <c r="F52" s="35"/>
      <c r="G52" s="36"/>
      <c r="H52" s="36"/>
      <c r="I52" s="35"/>
      <c r="J52" s="36"/>
      <c r="K52" s="36"/>
      <c r="L52" s="37"/>
      <c r="M52" s="12"/>
      <c r="N52" s="13"/>
      <c r="O52" s="6"/>
      <c r="P52" s="6"/>
      <c r="Q52" s="21"/>
      <c r="R52" s="22"/>
      <c r="S52" s="6"/>
      <c r="T52" s="6"/>
      <c r="U52" s="6"/>
    </row>
    <row r="53" spans="2:22" ht="15" customHeight="1" thickBot="1">
      <c r="B53" s="68"/>
      <c r="C53" s="62"/>
      <c r="D53" s="65"/>
      <c r="E53" s="71"/>
      <c r="F53" s="38"/>
      <c r="G53" s="39"/>
      <c r="H53" s="39"/>
      <c r="I53" s="38"/>
      <c r="J53" s="39"/>
      <c r="K53" s="39"/>
      <c r="L53" s="40"/>
      <c r="M53" s="12"/>
      <c r="N53" s="13"/>
    </row>
    <row r="54" spans="2:22" ht="15" customHeight="1" thickBot="1">
      <c r="B54" s="69"/>
      <c r="C54" s="63"/>
      <c r="D54" s="66"/>
      <c r="E54" s="72"/>
      <c r="F54" s="41" t="s">
        <v>7</v>
      </c>
      <c r="G54" s="39">
        <f>SUM(G51:G53)</f>
        <v>0</v>
      </c>
      <c r="H54" s="39">
        <f>SUM(H51:H53)</f>
        <v>0</v>
      </c>
      <c r="I54" s="41" t="s">
        <v>7</v>
      </c>
      <c r="J54" s="39">
        <f>SUM(J51:J53)</f>
        <v>0</v>
      </c>
      <c r="K54" s="39">
        <f>SUM(K51:K53)</f>
        <v>0</v>
      </c>
      <c r="L54" s="40"/>
      <c r="M54" s="12"/>
      <c r="N54" s="11" t="str">
        <f>IF($J54&gt;=$D51,"〇",'error word'!$F$19)</f>
        <v>！基準を満たしません「給食の運営」の「講義又は演習」は、４単位以上となるようにしてください</v>
      </c>
      <c r="V54" s="17" t="str">
        <f>IF(SUM($K45,$K50,$K54)&gt;=$E40,"〇",'error word'!$F$21)</f>
        <v>！基準を満たしません「栄養と健康」「栄養の指導」「給食の運営」の「実験又は実習」は、10単位以上となるようにしてください</v>
      </c>
    </row>
    <row r="55" spans="2:22" ht="15" customHeight="1" thickBot="1">
      <c r="B55" s="59" t="s">
        <v>11</v>
      </c>
      <c r="C55" s="60"/>
      <c r="D55" s="39">
        <v>36</v>
      </c>
      <c r="E55" s="43">
        <v>14</v>
      </c>
      <c r="F55" s="38"/>
      <c r="G55" s="39">
        <f>SUM(G16,G30,G39,G45,G50,G54,)</f>
        <v>0</v>
      </c>
      <c r="H55" s="39">
        <f>SUM(H16,H30,H39,H45,H50,H54,)</f>
        <v>0</v>
      </c>
      <c r="I55" s="38"/>
      <c r="J55" s="39">
        <f>SUM(J16,J30,J39,J45,J50,J54)</f>
        <v>0</v>
      </c>
      <c r="K55" s="39">
        <f>SUM(K16,K30,K39,K45,K50,K54)</f>
        <v>0</v>
      </c>
      <c r="L55" s="40"/>
      <c r="M55" s="12"/>
      <c r="N55" s="11" t="str">
        <f>IF(SUM($K45,$K50,$K54)&gt;=$E40,"〇",'error word'!$F$21)</f>
        <v>！基準を満たしません「栄養と健康」「栄養の指導」「給食の運営」の「実験又は実習」は、10単位以上となるようにしてください</v>
      </c>
    </row>
    <row r="56" spans="2:22" ht="15" customHeight="1">
      <c r="B56" s="58" t="s">
        <v>54</v>
      </c>
      <c r="C56" s="58"/>
      <c r="D56" s="58"/>
      <c r="E56" s="58"/>
      <c r="F56" s="58"/>
      <c r="G56" s="44"/>
      <c r="H56" s="44"/>
      <c r="I56" s="44"/>
      <c r="J56" s="44"/>
      <c r="K56" s="44"/>
      <c r="L56" s="45"/>
      <c r="M56" s="45"/>
      <c r="N56" s="11" t="str">
        <f>IF(AND(J55&lt;D55, K55&lt;E55), 'error word'!$F$23, IF(J55&lt;D55, 'error word'!$F$24, IF(K55&lt;E55, 'error word'!$F$25, "〇")))</f>
        <v>！基準を満たしません「合計」が「講義又は演習」は36単位以上、「実験又は実習」は14単位以上となるようにしてください</v>
      </c>
      <c r="Q56" s="14"/>
      <c r="R56" s="46"/>
    </row>
    <row r="57" spans="2:22" ht="13.2" customHeight="1">
      <c r="B57" s="47"/>
      <c r="Q57" s="14"/>
      <c r="R57" s="46"/>
    </row>
    <row r="58" spans="2:22" ht="13.2" customHeight="1">
      <c r="Q58" s="14"/>
      <c r="R58" s="46"/>
    </row>
    <row r="59" spans="2:22" ht="13.2" customHeight="1">
      <c r="Q59" s="14"/>
      <c r="R59" s="46"/>
    </row>
    <row r="60" spans="2:22" ht="13.2" customHeight="1">
      <c r="Q60" s="14"/>
      <c r="R60" s="46"/>
    </row>
    <row r="61" spans="2:22" ht="13.2" customHeight="1">
      <c r="Q61" s="14"/>
      <c r="R61" s="46"/>
    </row>
    <row r="62" spans="2:22" ht="13.2" customHeight="1"/>
    <row r="63" spans="2:22" ht="13.2" customHeight="1"/>
    <row r="64" spans="2:22" ht="13.2" customHeight="1"/>
    <row r="65" ht="13.2" customHeight="1"/>
  </sheetData>
  <mergeCells count="33">
    <mergeCell ref="D31:D39"/>
    <mergeCell ref="B7:C9"/>
    <mergeCell ref="D7:E7"/>
    <mergeCell ref="F7:F9"/>
    <mergeCell ref="G7:H7"/>
    <mergeCell ref="D8:D9"/>
    <mergeCell ref="I7:I9"/>
    <mergeCell ref="H8:H9"/>
    <mergeCell ref="L6:L9"/>
    <mergeCell ref="E8:E9"/>
    <mergeCell ref="J8:J9"/>
    <mergeCell ref="G8:G9"/>
    <mergeCell ref="K8:K9"/>
    <mergeCell ref="I6:K6"/>
    <mergeCell ref="J7:K7"/>
    <mergeCell ref="B6:E6"/>
    <mergeCell ref="F6:H6"/>
    <mergeCell ref="B56:F56"/>
    <mergeCell ref="B55:C55"/>
    <mergeCell ref="C51:C54"/>
    <mergeCell ref="D51:D54"/>
    <mergeCell ref="B10:B54"/>
    <mergeCell ref="C40:C45"/>
    <mergeCell ref="D40:D45"/>
    <mergeCell ref="E40:E54"/>
    <mergeCell ref="C46:C50"/>
    <mergeCell ref="D46:D50"/>
    <mergeCell ref="C10:C16"/>
    <mergeCell ref="D10:D16"/>
    <mergeCell ref="E10:E39"/>
    <mergeCell ref="C17:C30"/>
    <mergeCell ref="D17:D30"/>
    <mergeCell ref="C31:C39"/>
  </mergeCells>
  <phoneticPr fontId="1"/>
  <dataValidations count="1">
    <dataValidation type="list" allowBlank="1" showInputMessage="1" showErrorMessage="1" sqref="L10:L15 L17:L29 L31:L38 L40:L44 L46:L49 L51:L53" xr:uid="{5DD0512F-5968-4F0F-BE84-E07B547971D5}">
      <formula1>$N$3:$N$9</formula1>
    </dataValidation>
  </dataValidations>
  <pageMargins left="0.51181102362204722" right="0.51181102362204722" top="0.55118110236220474" bottom="0.55118110236220474" header="0.31496062992125984" footer="0.31496062992125984"/>
  <pageSetup paperSize="9" scale="8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7CE83-D384-475B-8626-A86DF41D8683}">
  <sheetPr>
    <tabColor theme="0" tint="-0.499984740745262"/>
  </sheetPr>
  <dimension ref="A1:F25"/>
  <sheetViews>
    <sheetView zoomScale="115" zoomScaleNormal="115" workbookViewId="0">
      <selection activeCell="G31" sqref="G31"/>
    </sheetView>
  </sheetViews>
  <sheetFormatPr defaultColWidth="9" defaultRowHeight="12.6"/>
  <cols>
    <col min="1" max="1" width="3" style="8" customWidth="1"/>
    <col min="2" max="2" width="2.19921875" style="8" customWidth="1"/>
    <col min="3" max="3" width="27.8984375" style="9" customWidth="1"/>
    <col min="4" max="4" width="14" style="9" hidden="1" customWidth="1"/>
    <col min="5" max="5" width="73.09765625" style="8" hidden="1" customWidth="1"/>
    <col min="6" max="16384" width="9" style="8"/>
  </cols>
  <sheetData>
    <row r="1" spans="1:6">
      <c r="A1" s="8" t="s">
        <v>31</v>
      </c>
    </row>
    <row r="2" spans="1:6">
      <c r="B2" s="8" t="s">
        <v>38</v>
      </c>
    </row>
    <row r="3" spans="1:6">
      <c r="C3" s="10" t="s">
        <v>32</v>
      </c>
      <c r="D3" s="10" t="s">
        <v>33</v>
      </c>
      <c r="E3" s="8" t="s">
        <v>46</v>
      </c>
      <c r="F3" s="8" t="s">
        <v>61</v>
      </c>
    </row>
    <row r="4" spans="1:6">
      <c r="B4" s="8" t="s">
        <v>39</v>
      </c>
      <c r="C4" s="10"/>
      <c r="D4" s="10"/>
      <c r="E4" s="8" t="s">
        <v>34</v>
      </c>
      <c r="F4" s="8" t="s">
        <v>34</v>
      </c>
    </row>
    <row r="5" spans="1:6">
      <c r="C5" s="10" t="s">
        <v>32</v>
      </c>
      <c r="D5" s="10" t="s">
        <v>33</v>
      </c>
      <c r="E5" s="8" t="s">
        <v>47</v>
      </c>
      <c r="F5" s="8" t="s">
        <v>62</v>
      </c>
    </row>
    <row r="6" spans="1:6">
      <c r="B6" s="8" t="s">
        <v>40</v>
      </c>
      <c r="C6" s="10"/>
      <c r="D6" s="10"/>
      <c r="E6" s="8" t="s">
        <v>34</v>
      </c>
      <c r="F6" s="8" t="s">
        <v>34</v>
      </c>
    </row>
    <row r="7" spans="1:6">
      <c r="C7" s="10" t="s">
        <v>32</v>
      </c>
      <c r="D7" s="10" t="s">
        <v>33</v>
      </c>
      <c r="E7" s="8" t="s">
        <v>48</v>
      </c>
      <c r="F7" s="8" t="s">
        <v>63</v>
      </c>
    </row>
    <row r="8" spans="1:6">
      <c r="B8" s="8" t="s">
        <v>58</v>
      </c>
      <c r="C8" s="10"/>
      <c r="D8" s="10"/>
      <c r="F8" s="8" t="s">
        <v>34</v>
      </c>
    </row>
    <row r="9" spans="1:6">
      <c r="C9" s="10" t="s">
        <v>36</v>
      </c>
      <c r="D9" s="10" t="s">
        <v>33</v>
      </c>
      <c r="E9" s="8" t="s">
        <v>59</v>
      </c>
      <c r="F9" s="8" t="s">
        <v>64</v>
      </c>
    </row>
    <row r="10" spans="1:6">
      <c r="B10" s="8" t="s">
        <v>41</v>
      </c>
      <c r="E10" s="8" t="s">
        <v>34</v>
      </c>
      <c r="F10" s="8" t="s">
        <v>34</v>
      </c>
    </row>
    <row r="11" spans="1:6">
      <c r="C11" s="10" t="s">
        <v>35</v>
      </c>
      <c r="D11" s="10" t="s">
        <v>33</v>
      </c>
      <c r="E11" s="8" t="s">
        <v>50</v>
      </c>
      <c r="F11" s="8" t="s">
        <v>65</v>
      </c>
    </row>
    <row r="12" spans="1:6">
      <c r="C12" s="10" t="s">
        <v>32</v>
      </c>
      <c r="D12" s="10" t="s">
        <v>33</v>
      </c>
      <c r="E12" s="8" t="s">
        <v>51</v>
      </c>
      <c r="F12" s="8" t="s">
        <v>66</v>
      </c>
    </row>
    <row r="13" spans="1:6">
      <c r="C13" s="10" t="s">
        <v>36</v>
      </c>
      <c r="D13" s="10" t="s">
        <v>33</v>
      </c>
      <c r="E13" s="8" t="s">
        <v>49</v>
      </c>
      <c r="F13" s="8" t="s">
        <v>67</v>
      </c>
    </row>
    <row r="14" spans="1:6">
      <c r="B14" s="8" t="s">
        <v>42</v>
      </c>
      <c r="E14" s="8" t="s">
        <v>34</v>
      </c>
      <c r="F14" s="8" t="s">
        <v>34</v>
      </c>
    </row>
    <row r="15" spans="1:6">
      <c r="C15" s="10" t="s">
        <v>35</v>
      </c>
      <c r="D15" s="10" t="s">
        <v>33</v>
      </c>
      <c r="E15" s="8" t="s">
        <v>52</v>
      </c>
      <c r="F15" s="8" t="s">
        <v>68</v>
      </c>
    </row>
    <row r="16" spans="1:6">
      <c r="C16" s="10" t="s">
        <v>32</v>
      </c>
      <c r="D16" s="10" t="s">
        <v>33</v>
      </c>
      <c r="E16" s="8" t="s">
        <v>44</v>
      </c>
      <c r="F16" s="8" t="s">
        <v>69</v>
      </c>
    </row>
    <row r="17" spans="2:6">
      <c r="C17" s="10" t="s">
        <v>36</v>
      </c>
      <c r="D17" s="10" t="s">
        <v>33</v>
      </c>
      <c r="E17" s="8" t="s">
        <v>45</v>
      </c>
      <c r="F17" s="8" t="s">
        <v>70</v>
      </c>
    </row>
    <row r="18" spans="2:6">
      <c r="B18" s="8" t="s">
        <v>43</v>
      </c>
      <c r="E18" s="8" t="s">
        <v>34</v>
      </c>
      <c r="F18" s="8" t="s">
        <v>34</v>
      </c>
    </row>
    <row r="19" spans="2:6">
      <c r="C19" s="10" t="s">
        <v>32</v>
      </c>
      <c r="D19" s="10" t="s">
        <v>33</v>
      </c>
      <c r="E19" s="8" t="s">
        <v>53</v>
      </c>
      <c r="F19" s="8" t="s">
        <v>71</v>
      </c>
    </row>
    <row r="20" spans="2:6">
      <c r="B20" s="8" t="s">
        <v>58</v>
      </c>
      <c r="C20" s="10"/>
      <c r="D20" s="10"/>
      <c r="F20" s="8" t="s">
        <v>34</v>
      </c>
    </row>
    <row r="21" spans="2:6">
      <c r="C21" s="10" t="s">
        <v>36</v>
      </c>
      <c r="D21" s="10" t="s">
        <v>33</v>
      </c>
      <c r="E21" s="8" t="s">
        <v>60</v>
      </c>
      <c r="F21" s="8" t="s">
        <v>72</v>
      </c>
    </row>
    <row r="22" spans="2:6">
      <c r="B22" s="8" t="s">
        <v>37</v>
      </c>
      <c r="C22" s="10"/>
      <c r="D22" s="10"/>
      <c r="E22" s="8" t="s">
        <v>34</v>
      </c>
      <c r="F22" s="8" t="s">
        <v>34</v>
      </c>
    </row>
    <row r="23" spans="2:6">
      <c r="C23" s="10" t="s">
        <v>35</v>
      </c>
      <c r="D23" s="10" t="s">
        <v>33</v>
      </c>
      <c r="E23" s="8" t="s">
        <v>55</v>
      </c>
      <c r="F23" s="8" t="s">
        <v>73</v>
      </c>
    </row>
    <row r="24" spans="2:6">
      <c r="C24" s="10" t="s">
        <v>32</v>
      </c>
      <c r="D24" s="10" t="s">
        <v>33</v>
      </c>
      <c r="E24" s="8" t="s">
        <v>56</v>
      </c>
      <c r="F24" s="8" t="s">
        <v>74</v>
      </c>
    </row>
    <row r="25" spans="2:6">
      <c r="C25" s="10" t="s">
        <v>36</v>
      </c>
      <c r="D25" s="10" t="s">
        <v>33</v>
      </c>
      <c r="E25" s="8" t="s">
        <v>57</v>
      </c>
      <c r="F25" s="8" t="s">
        <v>75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6EC-1118-4ADE-9DA3-A93D20A0D960}">
  <sheetPr>
    <pageSetUpPr fitToPage="1"/>
  </sheetPr>
  <dimension ref="B2:C29"/>
  <sheetViews>
    <sheetView view="pageBreakPreview" zoomScaleNormal="100" zoomScaleSheetLayoutView="100" workbookViewId="0">
      <pane ySplit="6" topLeftCell="A7" activePane="bottomLeft" state="frozen"/>
      <selection activeCell="N22" sqref="N22"/>
      <selection pane="bottomLeft" activeCell="C8" sqref="C8"/>
    </sheetView>
  </sheetViews>
  <sheetFormatPr defaultColWidth="9" defaultRowHeight="14.4"/>
  <cols>
    <col min="1" max="1" width="2.69921875" style="48" customWidth="1"/>
    <col min="2" max="2" width="22.69921875" style="49" customWidth="1"/>
    <col min="3" max="3" width="84.5" style="49" customWidth="1"/>
    <col min="4" max="16384" width="9" style="48"/>
  </cols>
  <sheetData>
    <row r="2" spans="2:3">
      <c r="B2" s="48" t="s">
        <v>76</v>
      </c>
    </row>
    <row r="3" spans="2:3" ht="10.5" customHeight="1"/>
    <row r="4" spans="2:3">
      <c r="B4" s="48" t="s">
        <v>89</v>
      </c>
    </row>
    <row r="5" spans="2:3" ht="12" customHeight="1" thickBot="1"/>
    <row r="6" spans="2:3" ht="45" customHeight="1" thickBot="1">
      <c r="B6" s="50" t="s">
        <v>24</v>
      </c>
      <c r="C6" s="51" t="s">
        <v>77</v>
      </c>
    </row>
    <row r="7" spans="2:3" ht="81.75" customHeight="1">
      <c r="B7" s="52" t="s">
        <v>78</v>
      </c>
      <c r="C7" s="53" t="s">
        <v>79</v>
      </c>
    </row>
    <row r="8" spans="2:3" ht="81.75" customHeight="1">
      <c r="B8" s="54" t="s">
        <v>80</v>
      </c>
      <c r="C8" s="55" t="s">
        <v>81</v>
      </c>
    </row>
    <row r="9" spans="2:3" ht="81.75" customHeight="1">
      <c r="B9" s="54" t="s">
        <v>82</v>
      </c>
      <c r="C9" s="55" t="s">
        <v>83</v>
      </c>
    </row>
    <row r="10" spans="2:3" ht="81.75" customHeight="1">
      <c r="B10" s="54"/>
      <c r="C10" s="55"/>
    </row>
    <row r="11" spans="2:3" ht="81.75" customHeight="1">
      <c r="B11" s="54"/>
      <c r="C11" s="55"/>
    </row>
    <row r="12" spans="2:3" ht="81.75" customHeight="1">
      <c r="B12" s="54"/>
      <c r="C12" s="55"/>
    </row>
    <row r="13" spans="2:3" ht="81.75" customHeight="1">
      <c r="B13" s="54"/>
      <c r="C13" s="55"/>
    </row>
    <row r="14" spans="2:3" ht="81.75" customHeight="1" thickBot="1">
      <c r="B14" s="56"/>
      <c r="C14" s="5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69921875" defaultRowHeight="13.2"/>
  <cols>
    <col min="1" max="1" width="8.69921875" style="1"/>
    <col min="2" max="2" width="16.59765625" style="1" customWidth="1"/>
    <col min="3" max="16384" width="8.69921875" style="1"/>
  </cols>
  <sheetData>
    <row r="2" spans="2:3">
      <c r="B2" s="3" t="s">
        <v>5</v>
      </c>
    </row>
    <row r="3" spans="2:3">
      <c r="B3" s="3" t="s">
        <v>6</v>
      </c>
    </row>
    <row r="4" spans="2:3">
      <c r="B4" s="3" t="s">
        <v>12</v>
      </c>
    </row>
    <row r="5" spans="2:3">
      <c r="B5" s="3" t="s">
        <v>13</v>
      </c>
    </row>
    <row r="6" spans="2:3">
      <c r="B6" s="3" t="s">
        <v>14</v>
      </c>
    </row>
    <row r="7" spans="2:3">
      <c r="B7" s="3" t="s">
        <v>15</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46a1756f8f4f92ee0efe5b4e5f945e98">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b25156e0aca7f43c2d0843bfede784c2"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3BA3B-E20C-4241-B219-C1314693BC0B}">
  <ds:schemaRefs>
    <ds:schemaRef ds:uri="http://schemas.microsoft.com/office/2006/metadata/properties"/>
    <ds:schemaRef ds:uri="http://schemas.microsoft.com/office/infopath/2007/PartnerControls"/>
    <ds:schemaRef ds:uri="263dbbe5-076b-4606-a03b-9598f5f2f35a"/>
    <ds:schemaRef ds:uri="862a9f94-a16f-40b6-a26e-f4acf96b7fe2"/>
    <ds:schemaRef ds:uri="a1a9692f-ab36-4222-ac3f-b1f5b1a2df1e"/>
  </ds:schemaRefs>
</ds:datastoreItem>
</file>

<file path=customXml/itemProps2.xml><?xml version="1.0" encoding="utf-8"?>
<ds:datastoreItem xmlns:ds="http://schemas.openxmlformats.org/officeDocument/2006/customXml" ds:itemID="{B2629F39-676C-4DED-84D9-53C595FA3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9692f-ab36-4222-ac3f-b1f5b1a2df1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74FC85-D922-4511-B3B2-9967181C5A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（教育内容）別添_新旧対照表(学校)</vt:lpstr>
      <vt:lpstr>error word</vt:lpstr>
      <vt:lpstr>別紙２_変更概要の詳細</vt:lpstr>
      <vt:lpstr>変更概要リスト</vt:lpstr>
      <vt:lpstr>'（教育内容）別添_新旧対照表(学校)'!Print_Area</vt:lpstr>
      <vt:lpstr>別紙２_変更概要の詳細!Print_Area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