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filterPrivacy="1" defaultThemeVersion="166925"/>
  <xr:revisionPtr revIDLastSave="255" documentId="13_ncr:1_{D4584AF0-3E79-48E8-95C3-8B588E73A56B}" xr6:coauthVersionLast="47" xr6:coauthVersionMax="47" xr10:uidLastSave="{63E90E9E-F157-4465-9354-5A8B705791DF}"/>
  <bookViews>
    <workbookView xWindow="-108" yWindow="-108" windowWidth="23256" windowHeight="12456" xr2:uid="{5251C522-9CED-4A04-92CE-BD10E774812F}"/>
  </bookViews>
  <sheets>
    <sheet name="（教育内容）別添_新旧対照表(学校以外)" sheetId="3" r:id="rId1"/>
    <sheet name="error word" sheetId="5" state="hidden" r:id="rId2"/>
    <sheet name="別紙２_変更概要の詳細" sheetId="4" r:id="rId3"/>
    <sheet name="変更概要リスト" sheetId="2" state="hidden" r:id="rId4"/>
  </sheets>
  <definedNames>
    <definedName name="_xlnm.Print_Area" localSheetId="0">'（教育内容）別添_新旧対照表(学校以外)'!$B$2:$L$87</definedName>
    <definedName name="_xlnm.Print_Area" localSheetId="2">別紙２_変更概要の詳細!$B$2:$C$14</definedName>
    <definedName name="_xlnm.Print_Titles" localSheetId="0">'（教育内容）別添_新旧対照表(学校以外)'!$6:$9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5" i="3" l="1"/>
  <c r="K86" i="3" s="1"/>
  <c r="J85" i="3"/>
  <c r="J86" i="3" s="1"/>
  <c r="H85" i="3"/>
  <c r="H86" i="3" s="1"/>
  <c r="G85" i="3"/>
  <c r="G86" i="3" s="1"/>
  <c r="H84" i="3" l="1"/>
  <c r="K38" i="3" l="1"/>
  <c r="H38" i="3"/>
  <c r="H35" i="3"/>
  <c r="K35" i="3"/>
  <c r="K29" i="3"/>
  <c r="H29" i="3"/>
  <c r="K21" i="3"/>
  <c r="H21" i="3"/>
  <c r="K16" i="3"/>
  <c r="H16" i="3"/>
  <c r="F25" i="5"/>
  <c r="F24" i="5"/>
  <c r="F4" i="5"/>
  <c r="F5" i="5"/>
  <c r="F6" i="5"/>
  <c r="F7" i="5"/>
  <c r="F8" i="5"/>
  <c r="F9" i="5"/>
  <c r="F10" i="5"/>
  <c r="F11" i="5"/>
  <c r="F12" i="5"/>
  <c r="F13" i="5"/>
  <c r="F14" i="5"/>
  <c r="F15" i="5"/>
  <c r="F16" i="5"/>
  <c r="F17" i="5"/>
  <c r="F18" i="5"/>
  <c r="F19" i="5"/>
  <c r="F20" i="5"/>
  <c r="F21" i="5"/>
  <c r="F22" i="5"/>
  <c r="F23" i="5"/>
  <c r="F26" i="5"/>
  <c r="F27" i="5"/>
  <c r="F28" i="5"/>
  <c r="F29" i="5"/>
  <c r="F3" i="5"/>
  <c r="H39" i="3" l="1"/>
  <c r="K39" i="3"/>
  <c r="O9" i="3"/>
  <c r="O8" i="3"/>
  <c r="O7" i="3"/>
  <c r="O6" i="3"/>
  <c r="O5" i="3"/>
  <c r="O4" i="3"/>
  <c r="O3" i="3"/>
  <c r="G75" i="3" l="1"/>
  <c r="H75" i="3"/>
  <c r="J75" i="3"/>
  <c r="K75" i="3"/>
  <c r="N75" i="3" l="1"/>
  <c r="J38" i="3"/>
  <c r="G38" i="3"/>
  <c r="J35" i="3"/>
  <c r="G35" i="3"/>
  <c r="J29" i="3"/>
  <c r="G29" i="3"/>
  <c r="J21" i="3"/>
  <c r="G21" i="3"/>
  <c r="J16" i="3"/>
  <c r="G16" i="3"/>
  <c r="G46" i="3"/>
  <c r="K84" i="3"/>
  <c r="J84" i="3"/>
  <c r="N84" i="3" s="1"/>
  <c r="G84" i="3"/>
  <c r="K80" i="3"/>
  <c r="N85" i="3" s="1"/>
  <c r="J80" i="3"/>
  <c r="H80" i="3"/>
  <c r="G80" i="3"/>
  <c r="K69" i="3"/>
  <c r="J69" i="3"/>
  <c r="H69" i="3"/>
  <c r="G69" i="3"/>
  <c r="K60" i="3"/>
  <c r="J60" i="3"/>
  <c r="N60" i="3" s="1"/>
  <c r="H60" i="3"/>
  <c r="G60" i="3"/>
  <c r="K46" i="3"/>
  <c r="J46" i="3"/>
  <c r="N46" i="3" s="1"/>
  <c r="H46" i="3"/>
  <c r="N80" i="3" l="1"/>
  <c r="G39" i="3"/>
  <c r="N70" i="3"/>
  <c r="N69" i="3"/>
  <c r="J39" i="3"/>
  <c r="N39" i="3" s="1"/>
  <c r="N8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BC233886-14E0-4108-BD36-DA3F5352DC7B}">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6" authorId="0" shapeId="0" xr:uid="{A7F147BA-9F8B-4565-8561-F7DA208FD414}">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7" authorId="0" shapeId="0" xr:uid="{EDA092D4-0059-41BD-B4E0-2DC45F3E376E}">
      <text>
        <r>
          <rPr>
            <sz val="8"/>
            <color indexed="81"/>
            <rFont val="MS P ゴシック"/>
            <family val="3"/>
            <charset val="128"/>
          </rPr>
          <t>栄養士課程の必修科目のみの一覧にしてください。</t>
        </r>
      </text>
    </comment>
    <comment ref="C81" authorId="0" shapeId="0" xr:uid="{DB31AFFE-64EC-469A-9391-01AAC0A7FCD1}">
      <text>
        <r>
          <rPr>
            <sz val="8"/>
            <color indexed="81"/>
            <rFont val="MS P ゴシック"/>
            <family val="3"/>
            <charset val="128"/>
          </rPr>
          <t>「給食の運営」に係る校外実習を行う科目の名称の後に「※」を付けてください。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E03227F5-F56E-4ED4-B68A-70E0B22E3678}">
      <text>
        <r>
          <rPr>
            <sz val="9"/>
            <color indexed="81"/>
            <rFont val="MS P ゴシック"/>
            <family val="3"/>
            <charset val="128"/>
          </rPr>
          <t xml:space="preserve">授業科目の数に応じ、適宜行数を増減して作成してください。
</t>
        </r>
      </text>
    </comment>
    <comment ref="C6" authorId="0" shapeId="0" xr:uid="{0B275E5A-3BE4-401D-BE5A-6887C941C37F}">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 xml:space="preserve">（参考）
 栄養士法施行令の一部を改正する政令等の施行について
（平成13年９月21日健発第935号厚生労働省健康局長通知）
</t>
        </r>
      </text>
    </comment>
  </commentList>
</comments>
</file>

<file path=xl/sharedStrings.xml><?xml version="1.0" encoding="utf-8"?>
<sst xmlns="http://schemas.openxmlformats.org/spreadsheetml/2006/main" count="150" uniqueCount="89">
  <si>
    <t>（様式例２－２（別添）：教育内容（学校以外））</t>
    <rPh sb="8" eb="10">
      <t>ベッテン</t>
    </rPh>
    <rPh sb="19" eb="21">
      <t>イガイ</t>
    </rPh>
    <phoneticPr fontId="1"/>
  </si>
  <si>
    <t>担当者確認欄</t>
    <rPh sb="0" eb="3">
      <t>タントウシャ</t>
    </rPh>
    <rPh sb="3" eb="5">
      <t>カクニン</t>
    </rPh>
    <rPh sb="5" eb="6">
      <t>ラン</t>
    </rPh>
    <phoneticPr fontId="1"/>
  </si>
  <si>
    <t>（別添１）新旧対照表</t>
    <phoneticPr fontId="1"/>
  </si>
  <si>
    <t>新設</t>
    <phoneticPr fontId="1"/>
  </si>
  <si>
    <t>削除</t>
  </si>
  <si>
    <t>新旧対照表</t>
    <phoneticPr fontId="1"/>
  </si>
  <si>
    <t>科目の統合</t>
    <phoneticPr fontId="1"/>
  </si>
  <si>
    <t>栄養士法施行規則の規定</t>
    <rPh sb="0" eb="3">
      <t>エイヨウシ</t>
    </rPh>
    <rPh sb="3" eb="4">
      <t>ホウ</t>
    </rPh>
    <rPh sb="4" eb="6">
      <t>セコウ</t>
    </rPh>
    <rPh sb="6" eb="8">
      <t>キソク</t>
    </rPh>
    <phoneticPr fontId="1"/>
  </si>
  <si>
    <t>旧</t>
  </si>
  <si>
    <t>新</t>
  </si>
  <si>
    <t>変更概要</t>
    <phoneticPr fontId="1"/>
  </si>
  <si>
    <t>科目の分割</t>
    <phoneticPr fontId="1"/>
  </si>
  <si>
    <t>教育内容</t>
  </si>
  <si>
    <t>単位数</t>
    <phoneticPr fontId="1"/>
  </si>
  <si>
    <t>科目名</t>
  </si>
  <si>
    <t>単位数</t>
  </si>
  <si>
    <t>科目名</t>
    <phoneticPr fontId="1"/>
  </si>
  <si>
    <t>単位数の変更</t>
    <rPh sb="0" eb="3">
      <t>タンイスウ</t>
    </rPh>
    <phoneticPr fontId="1"/>
  </si>
  <si>
    <t>講義
又は
演習</t>
    <phoneticPr fontId="1"/>
  </si>
  <si>
    <t>実験
又は
実習</t>
    <phoneticPr fontId="1"/>
  </si>
  <si>
    <t>履修方法の変更</t>
    <rPh sb="0" eb="2">
      <t>リシュウ</t>
    </rPh>
    <rPh sb="2" eb="4">
      <t>ホウホウ</t>
    </rPh>
    <rPh sb="5" eb="7">
      <t>ヘンコウ</t>
    </rPh>
    <phoneticPr fontId="1"/>
  </si>
  <si>
    <t>名称の変更</t>
    <rPh sb="0" eb="2">
      <t>メイショウ</t>
    </rPh>
    <phoneticPr fontId="1"/>
  </si>
  <si>
    <t>基礎分野</t>
  </si>
  <si>
    <t>人文
科学</t>
    <phoneticPr fontId="1"/>
  </si>
  <si>
    <t>－</t>
  </si>
  <si>
    <t>小計</t>
  </si>
  <si>
    <t>社会
科学</t>
    <phoneticPr fontId="1"/>
  </si>
  <si>
    <t>自然
科学</t>
    <phoneticPr fontId="1"/>
  </si>
  <si>
    <t>外国語</t>
    <rPh sb="0" eb="3">
      <t>ガイコクゴ</t>
    </rPh>
    <phoneticPr fontId="1"/>
  </si>
  <si>
    <t>保健
体育</t>
    <phoneticPr fontId="1"/>
  </si>
  <si>
    <t>エラーチェック</t>
    <phoneticPr fontId="1"/>
  </si>
  <si>
    <t>基礎分野合計</t>
  </si>
  <si>
    <t>専門分野</t>
    <phoneticPr fontId="1"/>
  </si>
  <si>
    <t>社会生活と健康</t>
    <rPh sb="2" eb="4">
      <t>セイカツ</t>
    </rPh>
    <phoneticPr fontId="1"/>
  </si>
  <si>
    <t>人体の構造と機能</t>
    <phoneticPr fontId="1"/>
  </si>
  <si>
    <t>食品と衛生</t>
    <rPh sb="0" eb="2">
      <t>ショクヒン</t>
    </rPh>
    <rPh sb="3" eb="5">
      <t>エイセイ</t>
    </rPh>
    <phoneticPr fontId="1"/>
  </si>
  <si>
    <t>栄養と健康</t>
    <rPh sb="0" eb="2">
      <t>エイヨウ</t>
    </rPh>
    <rPh sb="3" eb="5">
      <t>ケンコウ</t>
    </rPh>
    <phoneticPr fontId="1"/>
  </si>
  <si>
    <t>栄養の指導</t>
    <rPh sb="0" eb="2">
      <t>エイヨウ</t>
    </rPh>
    <rPh sb="3" eb="5">
      <t>シドウ</t>
    </rPh>
    <phoneticPr fontId="1"/>
  </si>
  <si>
    <t>給食の運営</t>
    <rPh sb="0" eb="2">
      <t>キュウショク</t>
    </rPh>
    <rPh sb="3" eb="5">
      <t>ウンエイ</t>
    </rPh>
    <phoneticPr fontId="1"/>
  </si>
  <si>
    <t>専門分野合計</t>
    <rPh sb="0" eb="2">
      <t>センモン</t>
    </rPh>
    <rPh sb="2" eb="4">
      <t>ブンヤ</t>
    </rPh>
    <phoneticPr fontId="1"/>
  </si>
  <si>
    <t>合計</t>
    <rPh sb="0" eb="2">
      <t>ゴウケイ</t>
    </rPh>
    <phoneticPr fontId="1"/>
  </si>
  <si>
    <t>※給食の運営に係る校外実習</t>
    <phoneticPr fontId="1"/>
  </si>
  <si>
    <t>エラーリスト</t>
    <phoneticPr fontId="1"/>
  </si>
  <si>
    <t>「基礎分野」の合計</t>
    <rPh sb="1" eb="3">
      <t>キソ</t>
    </rPh>
    <rPh sb="3" eb="5">
      <t>ブンヤ</t>
    </rPh>
    <rPh sb="7" eb="9">
      <t>ゴウケイ</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</si>
  <si>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</si>
  <si>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</si>
  <si>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「基礎分野」の「講義又は演習」は、12単位以上となるようにしてください</t>
    <rPh sb="1" eb="3">
      <t>キソ</t>
    </rPh>
    <rPh sb="3" eb="5">
      <t>ブンヤ</t>
    </rPh>
    <phoneticPr fontId="1"/>
  </si>
  <si>
    <t>「社会生活と健康」のエラー</t>
    <rPh sb="1" eb="3">
      <t>シャカイ</t>
    </rPh>
    <rPh sb="3" eb="5">
      <t>セイカツ</t>
    </rPh>
    <rPh sb="6" eb="8">
      <t>ケンコウ</t>
    </rPh>
    <phoneticPr fontId="1"/>
  </si>
  <si>
    <t>「社会生活と健康」の「講義又は演習」は、４単位以上となるようにしてください</t>
    <phoneticPr fontId="1"/>
  </si>
  <si>
    <t>「人体の構造と機能」のエラー</t>
    <phoneticPr fontId="1"/>
  </si>
  <si>
    <t>「人体の構造と機能」の「講義又は演習」は、８単位以上となるようにしてください</t>
    <phoneticPr fontId="1"/>
  </si>
  <si>
    <t>「食品と衛生」のエラー</t>
    <phoneticPr fontId="1"/>
  </si>
  <si>
    <t>「食品と衛生」の「講義又は演習」は、６単位以上となるようにしてください</t>
    <phoneticPr fontId="1"/>
  </si>
  <si>
    <t>「社会生活と健康」「人体の構造と機能」「食品と衛生」のエラー</t>
    <phoneticPr fontId="1"/>
  </si>
  <si>
    <t>実験又は実習の単位数が×の場合：</t>
    <phoneticPr fontId="1"/>
  </si>
  <si>
    <t>「社会生活と健康」「人体の構造と機能」「食品と衛生」の合計が「実験又は実習」は４単位以上となるようにしてください</t>
    <phoneticPr fontId="1"/>
  </si>
  <si>
    <t>「栄養と健康」のエラー</t>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</si>
  <si>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</si>
  <si>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「栄養と健康」の「講義又は演習」は８単位以上、「実験又は実習」は１単位以上となるようにしてください</t>
    <phoneticPr fontId="1"/>
  </si>
  <si>
    <t>「栄養と健康」の「講義又は演習」は８単位以上となるようにしてください</t>
    <phoneticPr fontId="1"/>
  </si>
  <si>
    <t>「栄養と健康」の「実験又は実習」は１単位以上となるようにしてください</t>
    <phoneticPr fontId="1"/>
  </si>
  <si>
    <t>「栄養の指導」のエラー</t>
    <phoneticPr fontId="1"/>
  </si>
  <si>
    <t>「栄養の指導」の「講義又は演習」は６単位以上、「実験又は実習」は１単位以上となるようにしてください</t>
    <phoneticPr fontId="1"/>
  </si>
  <si>
    <t>「栄養の指導」の「講義又は演習」は６単位以上となるようにしてください</t>
    <phoneticPr fontId="1"/>
  </si>
  <si>
    <t>「栄養の指導」の「実験又は実習」は１単位以上となるようにしてください</t>
    <phoneticPr fontId="1"/>
  </si>
  <si>
    <t>「給食の運営」のエラー</t>
    <rPh sb="1" eb="3">
      <t>キュウショク</t>
    </rPh>
    <rPh sb="4" eb="6">
      <t>ウンエイ</t>
    </rPh>
    <phoneticPr fontId="1"/>
  </si>
  <si>
    <t>「給食経営管理論」の「講義又は演習」は４単位以上、「実験又は実習」は１単位以上となるようにしてください</t>
    <rPh sb="1" eb="8">
      <t>キュウショクケイエイカンリロン</t>
    </rPh>
    <phoneticPr fontId="1"/>
  </si>
  <si>
    <t>「給食経営管理論」の「講義又は演習」は４単位以上となるようにしてください</t>
    <phoneticPr fontId="1"/>
  </si>
  <si>
    <t>「給食経営管理論」の「実験又は実習」は１単位以上となるようにしてください</t>
    <phoneticPr fontId="1"/>
  </si>
  <si>
    <t>「栄養と健康」「栄養の指導」「給食の運営」のエラー</t>
    <phoneticPr fontId="1"/>
  </si>
  <si>
    <t>「合計」が「実験又は実習」は10単位以上となるようにしてください</t>
    <rPh sb="1" eb="3">
      <t>ゴウケイ</t>
    </rPh>
    <phoneticPr fontId="1"/>
  </si>
  <si>
    <t>「合計」（学校以外）のエラー</t>
    <rPh sb="1" eb="3">
      <t>ゴウケイ</t>
    </rPh>
    <rPh sb="5" eb="7">
      <t>ガッコウ</t>
    </rPh>
    <rPh sb="7" eb="9">
      <t>イガイ</t>
    </rPh>
    <phoneticPr fontId="1"/>
  </si>
  <si>
    <t>「合計」が「講義又は演習」は36単位以上、「実験又は実習」は14単位以上となるようにしてください</t>
    <rPh sb="1" eb="3">
      <t>ゴウケイ</t>
    </rPh>
    <phoneticPr fontId="1"/>
  </si>
  <si>
    <t>「合計」が「講義又は演習」は36単位以上となるようにしてください</t>
    <rPh sb="1" eb="3">
      <t>ゴウケイ</t>
    </rPh>
    <phoneticPr fontId="1"/>
  </si>
  <si>
    <t>「合計」が「実験又は実習」は14単位以上となるようにしてください</t>
    <rPh sb="1" eb="3">
      <t>ゴウケイ</t>
    </rPh>
    <phoneticPr fontId="1"/>
  </si>
  <si>
    <t>（別添２）変更概要の詳細</t>
    <rPh sb="5" eb="7">
      <t>ヘンコウ</t>
    </rPh>
    <rPh sb="7" eb="9">
      <t>ガイヨウ</t>
    </rPh>
    <rPh sb="10" eb="12">
      <t>ショウサイ</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</si>
  <si>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</si>
  <si>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</si>
  <si>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</si>
  <si>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</si>
  <si>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</si>
  <si>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</si>
  <si>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</si>
  <si>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</si>
  <si>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新設</t>
  </si>
  <si>
    <t>科目統合</t>
    <phoneticPr fontId="1"/>
  </si>
  <si>
    <t>科目分割</t>
    <phoneticPr fontId="1"/>
  </si>
  <si>
    <t>名称変更</t>
    <phoneticPr fontId="1"/>
  </si>
  <si>
    <t>単位数変更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</si>
</sst>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11"/>
      <color theme="0" tint="-0.249977111117893"/>
      <name val="ＭＳ 明朝"/>
      <family val="1"/>
      <charset val="128"/>
    </font>
    <font>
      <sz val="12"/>
      <name val="ＭＳ 明朝"/>
      <family val="1"/>
      <charset val="128"/>
    </font>
    <font>
      <sz val="9"/>
      <color indexed="81"/>
      <name val="MS P ゴシック"/>
      <family val="3"/>
      <charset val="128"/>
    </font>
    <font>
      <sz val="8"/>
      <color indexed="81"/>
      <name val="MS P ゴシック"/>
      <family val="3"/>
      <charset val="128"/>
    </font>
    <font>
      <sz val="9"/>
      <color theme="1"/>
      <name val="Meiryo UI"/>
      <family val="3"/>
      <charset val="128"/>
    </font>
    <font>
      <sz val="9"/>
      <name val="Meiryo UI"/>
      <family val="3"/>
      <charset val="128"/>
    </font>
    <font>
      <b/>
      <sz val="11"/>
      <color rgb="FFFF0000"/>
      <name val="Meiryo UI"/>
      <family val="3"/>
      <charset val="128"/>
    </font>
    <font>
      <sz val="9"/>
      <color theme="0" tint="-0.249977111117893"/>
      <name val="ＭＳ 明朝"/>
      <family val="1"/>
      <charset val="128"/>
    </font>
    <font>
      <sz val="9"/>
      <color rgb="FFFF0000"/>
      <name val="ＭＳ 明朝"/>
      <family val="1"/>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double">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2" fillId="0" borderId="0" xfId="0" applyFont="1" applyAlignment="1">
      <alignment vertical="center" wrapText="1"/>
    </xf>
    <xf numFmtId="0" fontId="2" fillId="0" borderId="6"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lignment vertical="center"/>
    </xf>
    <xf numFmtId="0" fontId="15" fillId="0" borderId="34" xfId="0" applyFont="1" applyBorder="1">
      <alignment vertical="center"/>
    </xf>
    <xf numFmtId="0" fontId="15" fillId="0" borderId="35" xfId="0" applyFont="1" applyBorder="1">
      <alignment vertical="center"/>
    </xf>
    <xf numFmtId="0" fontId="6" fillId="0" borderId="0" xfId="0" applyFont="1">
      <alignment vertical="center"/>
    </xf>
    <xf numFmtId="0" fontId="15" fillId="0" borderId="36" xfId="0" applyFont="1" applyBorder="1">
      <alignment vertical="center"/>
    </xf>
    <xf numFmtId="0" fontId="15" fillId="0" borderId="37" xfId="0" applyFont="1" applyBorder="1" applyAlignment="1">
      <alignment horizontal="left" vertical="center"/>
    </xf>
    <xf numFmtId="0" fontId="15" fillId="0" borderId="38" xfId="0" applyFont="1" applyBorder="1">
      <alignment vertical="center"/>
    </xf>
    <xf numFmtId="0" fontId="15" fillId="0" borderId="39" xfId="0" applyFont="1" applyBorder="1" applyAlignment="1">
      <alignment horizontal="left" vertical="center"/>
    </xf>
    <xf numFmtId="0" fontId="9" fillId="0" borderId="10" xfId="0" applyFont="1" applyBorder="1">
      <alignmen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15" fillId="0" borderId="40" xfId="0" applyFont="1" applyBorder="1">
      <alignment vertical="center"/>
    </xf>
    <xf numFmtId="0" fontId="15" fillId="0" borderId="41" xfId="0" applyFont="1" applyBorder="1" applyAlignment="1">
      <alignment horizontal="left" vertical="center"/>
    </xf>
    <xf numFmtId="0" fontId="2" fillId="0" borderId="7" xfId="0" applyFont="1" applyBorder="1" applyAlignment="1">
      <alignment horizontal="left" vertical="center" indent="2"/>
    </xf>
    <xf numFmtId="0" fontId="2" fillId="0" borderId="7" xfId="0" applyFont="1" applyBorder="1" applyAlignment="1">
      <alignment horizontal="center" vertical="center"/>
    </xf>
    <xf numFmtId="0" fontId="2" fillId="0" borderId="22" xfId="0" applyFont="1" applyBorder="1" applyAlignment="1">
      <alignment horizontal="left" vertical="center" wrapText="1"/>
    </xf>
    <xf numFmtId="0" fontId="2" fillId="0" borderId="24" xfId="0" applyFont="1" applyBorder="1" applyAlignment="1">
      <alignment horizontal="left" vertical="center" indent="2"/>
    </xf>
    <xf numFmtId="0" fontId="2" fillId="0" borderId="9" xfId="0" applyFont="1" applyBorder="1" applyAlignment="1">
      <alignment horizontal="center" vertical="center"/>
    </xf>
    <xf numFmtId="0" fontId="2" fillId="0" borderId="9" xfId="0" applyFont="1" applyBorder="1" applyAlignment="1">
      <alignment horizontal="left" vertical="center" indent="2"/>
    </xf>
    <xf numFmtId="0" fontId="2" fillId="0" borderId="23" xfId="0" applyFont="1" applyBorder="1" applyAlignment="1">
      <alignment horizontal="left" vertical="center" wrapText="1"/>
    </xf>
    <xf numFmtId="0" fontId="2" fillId="0" borderId="9" xfId="0" applyFont="1" applyBorder="1" applyAlignment="1">
      <alignment horizontal="right" vertical="center" indent="1"/>
    </xf>
    <xf numFmtId="0" fontId="15" fillId="0" borderId="0" xfId="0" applyFont="1" applyAlignment="1">
      <alignment horizontal="left" vertical="top"/>
    </xf>
    <xf numFmtId="0" fontId="18" fillId="0" borderId="4"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left" vertical="center" indent="2"/>
    </xf>
    <xf numFmtId="0" fontId="2" fillId="0" borderId="4" xfId="0" applyFont="1" applyBorder="1" applyAlignment="1">
      <alignment horizontal="center" vertical="center"/>
    </xf>
    <xf numFmtId="0" fontId="2" fillId="0" borderId="25" xfId="0" applyFont="1" applyBorder="1" applyAlignment="1">
      <alignment horizontal="left" vertical="center" wrapText="1"/>
    </xf>
    <xf numFmtId="0" fontId="16" fillId="0" borderId="0" xfId="0" applyFont="1" applyAlignment="1">
      <alignment horizontal="left" vertical="center"/>
    </xf>
    <xf numFmtId="0" fontId="2" fillId="0" borderId="7" xfId="0" applyFont="1" applyBorder="1" applyAlignment="1">
      <alignment horizontal="left" vertical="center" indent="1"/>
    </xf>
    <xf numFmtId="0" fontId="2" fillId="0" borderId="7" xfId="0" applyFont="1" applyBorder="1" applyAlignment="1">
      <alignment horizontal="left" vertical="center" wrapText="1"/>
    </xf>
    <xf numFmtId="0" fontId="2" fillId="0" borderId="9" xfId="0" applyFont="1" applyBorder="1" applyAlignment="1">
      <alignment horizontal="left" vertical="center" indent="1"/>
    </xf>
    <xf numFmtId="0" fontId="2" fillId="0" borderId="9" xfId="0" applyFont="1" applyBorder="1" applyAlignment="1">
      <alignment horizontal="left" vertical="center" wrapText="1"/>
    </xf>
    <xf numFmtId="0" fontId="2" fillId="0" borderId="0" xfId="0" applyFont="1">
      <alignment vertical="center"/>
    </xf>
    <xf numFmtId="0" fontId="2" fillId="0" borderId="11" xfId="0" applyFont="1" applyBorder="1" applyAlignment="1">
      <alignment horizontal="center" vertical="center"/>
    </xf>
    <xf numFmtId="0" fontId="7" fillId="0" borderId="0" xfId="0" applyFont="1">
      <alignment vertical="center"/>
    </xf>
    <xf numFmtId="0" fontId="10" fillId="0" borderId="0" xfId="0" applyFont="1" applyAlignment="1">
      <alignment horizontal="left" vertical="center"/>
    </xf>
    <xf numFmtId="0" fontId="8" fillId="0" borderId="0" xfId="0" applyFont="1" applyAlignment="1">
      <alignment horizontal="left" vertical="center" indent="1"/>
    </xf>
    <xf numFmtId="0" fontId="17" fillId="0" borderId="0" xfId="0" applyFont="1" applyAlignment="1">
      <alignment horizontal="center" vertical="center" wrapText="1"/>
    </xf>
    <xf numFmtId="0" fontId="11" fillId="0" borderId="0" xfId="0" applyFont="1">
      <alignment vertical="center"/>
    </xf>
    <xf numFmtId="0" fontId="11" fillId="0" borderId="0" xfId="0" applyFont="1" applyAlignment="1">
      <alignment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7" xfId="0" applyFont="1" applyBorder="1" applyAlignment="1">
      <alignment horizontal="center" vertical="center"/>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left" vertical="center" wrapText="1"/>
    </xf>
    <xf numFmtId="0" fontId="2" fillId="0" borderId="21" xfId="0" applyFont="1" applyBorder="1" applyAlignment="1">
      <alignment horizontal="left" vertical="center" indent="1"/>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9C8B-9DFF-46D5-8709-5AAB932797EE}">
  <sheetPr>
    <pageSetUpPr fitToPage="1"/>
  </sheetPr>
  <dimension ref="A1:R100"/>
  <sheetViews>
    <sheetView tabSelected="1" view="pageBreakPreview" zoomScale="85" zoomScaleNormal="100" zoomScaleSheetLayoutView="85" workbookViewId="0">
      <pane ySplit="9" topLeftCell="A10" activePane="bottomLeft" state="frozen"/>
      <selection pane="bottomLeft" activeCell="I31" sqref="I31"/>
    </sheetView>
  </sheetViews>
  <sheetFormatPr defaultColWidth="8.75" defaultRowHeight="13.15"/>
  <cols>
    <col min="1" max="1" width="1.625" style="1" customWidth="1"/>
    <col min="2" max="2" width="6.25" style="1" customWidth="1"/>
    <col min="3" max="3" width="6.5" style="1" customWidth="1"/>
    <col min="4" max="4" width="5.75" style="1" customWidth="1"/>
    <col min="5" max="5" width="5.75" style="15" customWidth="1"/>
    <col min="6" max="6" width="10.75" style="1" customWidth="1"/>
    <col min="7" max="8" width="5.75" style="1" customWidth="1"/>
    <col min="9" max="9" width="10.75" style="1" customWidth="1"/>
    <col min="10" max="11" width="5.75" style="1" customWidth="1"/>
    <col min="12" max="12" width="22.625" style="16" customWidth="1"/>
    <col min="13" max="13" width="3.875" style="2" customWidth="1"/>
    <col min="14" max="14" width="13.875" style="2" bestFit="1" customWidth="1"/>
    <col min="15" max="16" width="5.75" style="2" customWidth="1"/>
    <col min="17" max="17" width="15.875" style="1" customWidth="1"/>
    <col min="18" max="18" width="5.75" style="4" customWidth="1"/>
    <col min="19" max="16384" width="8.75" style="1"/>
  </cols>
  <sheetData>
    <row r="1" spans="1:18" ht="16.5" customHeight="1"/>
    <row r="2" spans="1:18" s="2" customFormat="1">
      <c r="A2" s="1"/>
      <c r="B2" s="17" t="s">
        <v>0</v>
      </c>
      <c r="C2" s="1"/>
      <c r="D2" s="1"/>
      <c r="E2" s="15"/>
      <c r="F2" s="1"/>
      <c r="G2" s="1"/>
      <c r="H2" s="1"/>
      <c r="I2" s="1"/>
      <c r="J2" s="1"/>
      <c r="K2" s="1"/>
      <c r="L2" s="16"/>
      <c r="N2" s="18" t="s">
        <v>1</v>
      </c>
      <c r="O2" s="19"/>
      <c r="Q2" s="1"/>
      <c r="R2" s="4"/>
    </row>
    <row r="3" spans="1:18" s="2" customFormat="1" ht="14.45">
      <c r="A3" s="1"/>
      <c r="B3" s="20" t="s">
        <v>2</v>
      </c>
      <c r="C3" s="1"/>
      <c r="D3" s="1"/>
      <c r="E3" s="15"/>
      <c r="F3" s="1"/>
      <c r="G3" s="1"/>
      <c r="H3" s="1"/>
      <c r="I3" s="1"/>
      <c r="J3" s="1"/>
      <c r="K3" s="1"/>
      <c r="L3" s="16"/>
      <c r="N3" s="21" t="s">
        <v>3</v>
      </c>
      <c r="O3" s="22">
        <f t="shared" ref="O3:O9" si="0">COUNTIF($L$10:$L$97,N3)</f>
        <v>0</v>
      </c>
      <c r="Q3" s="1"/>
      <c r="R3" s="4"/>
    </row>
    <row r="4" spans="1:18" s="2" customFormat="1" ht="14.45">
      <c r="A4" s="1"/>
      <c r="B4" s="20"/>
      <c r="C4" s="1"/>
      <c r="D4" s="1"/>
      <c r="E4" s="15"/>
      <c r="F4" s="1"/>
      <c r="G4" s="1"/>
      <c r="H4" s="1"/>
      <c r="I4" s="1"/>
      <c r="J4" s="1"/>
      <c r="K4" s="1"/>
      <c r="L4" s="16"/>
      <c r="N4" s="23" t="s">
        <v>4</v>
      </c>
      <c r="O4" s="24">
        <f t="shared" si="0"/>
        <v>0</v>
      </c>
      <c r="Q4" s="1"/>
      <c r="R4" s="4"/>
    </row>
    <row r="5" spans="1:18" s="2" customFormat="1" ht="13.9" thickBot="1">
      <c r="A5" s="1"/>
      <c r="B5" s="25" t="s">
        <v>5</v>
      </c>
      <c r="C5" s="25"/>
      <c r="D5" s="25"/>
      <c r="E5" s="25"/>
      <c r="F5" s="25"/>
      <c r="G5" s="25"/>
      <c r="H5" s="25"/>
      <c r="I5" s="25"/>
      <c r="J5" s="25"/>
      <c r="K5" s="25"/>
      <c r="L5" s="25"/>
      <c r="N5" s="23" t="s">
        <v>6</v>
      </c>
      <c r="O5" s="24">
        <f t="shared" si="0"/>
        <v>0</v>
      </c>
      <c r="Q5" s="1"/>
      <c r="R5" s="4"/>
    </row>
    <row r="6" spans="1:18" s="2" customFormat="1" ht="13.9" thickBot="1">
      <c r="A6" s="1"/>
      <c r="B6" s="73" t="s">
        <v>7</v>
      </c>
      <c r="C6" s="89"/>
      <c r="D6" s="89"/>
      <c r="E6" s="88"/>
      <c r="F6" s="94" t="s">
        <v>8</v>
      </c>
      <c r="G6" s="89"/>
      <c r="H6" s="74"/>
      <c r="I6" s="73" t="s">
        <v>9</v>
      </c>
      <c r="J6" s="89"/>
      <c r="K6" s="89"/>
      <c r="L6" s="70" t="s">
        <v>10</v>
      </c>
      <c r="N6" s="23" t="s">
        <v>11</v>
      </c>
      <c r="O6" s="24">
        <f t="shared" si="0"/>
        <v>0</v>
      </c>
      <c r="Q6" s="1"/>
      <c r="R6" s="4"/>
    </row>
    <row r="7" spans="1:18" s="2" customFormat="1" ht="13.9" thickBot="1">
      <c r="A7" s="1"/>
      <c r="B7" s="82" t="s">
        <v>12</v>
      </c>
      <c r="C7" s="83"/>
      <c r="D7" s="73" t="s">
        <v>13</v>
      </c>
      <c r="E7" s="88"/>
      <c r="F7" s="83" t="s">
        <v>14</v>
      </c>
      <c r="G7" s="73" t="s">
        <v>15</v>
      </c>
      <c r="H7" s="89"/>
      <c r="I7" s="65" t="s">
        <v>16</v>
      </c>
      <c r="J7" s="73" t="s">
        <v>15</v>
      </c>
      <c r="K7" s="89"/>
      <c r="L7" s="71"/>
      <c r="N7" s="23" t="s">
        <v>17</v>
      </c>
      <c r="O7" s="24">
        <f t="shared" si="0"/>
        <v>0</v>
      </c>
      <c r="Q7" s="1"/>
      <c r="R7" s="4"/>
    </row>
    <row r="8" spans="1:18" s="2" customFormat="1" ht="21.6" customHeight="1">
      <c r="A8" s="1"/>
      <c r="B8" s="84"/>
      <c r="C8" s="85"/>
      <c r="D8" s="70" t="s">
        <v>18</v>
      </c>
      <c r="E8" s="90" t="s">
        <v>19</v>
      </c>
      <c r="F8" s="85"/>
      <c r="G8" s="70" t="s">
        <v>18</v>
      </c>
      <c r="H8" s="92" t="s">
        <v>19</v>
      </c>
      <c r="I8" s="66"/>
      <c r="J8" s="70" t="s">
        <v>18</v>
      </c>
      <c r="K8" s="92" t="s">
        <v>19</v>
      </c>
      <c r="L8" s="71"/>
      <c r="N8" s="26" t="s">
        <v>20</v>
      </c>
      <c r="O8" s="27">
        <f t="shared" si="0"/>
        <v>0</v>
      </c>
      <c r="Q8" s="1"/>
      <c r="R8" s="4"/>
    </row>
    <row r="9" spans="1:18" s="2" customFormat="1" ht="13.9" thickBot="1">
      <c r="B9" s="86"/>
      <c r="C9" s="87"/>
      <c r="D9" s="72"/>
      <c r="E9" s="91"/>
      <c r="F9" s="87"/>
      <c r="G9" s="72"/>
      <c r="H9" s="93"/>
      <c r="I9" s="67"/>
      <c r="J9" s="72"/>
      <c r="K9" s="93"/>
      <c r="L9" s="72"/>
      <c r="N9" s="28" t="s">
        <v>21</v>
      </c>
      <c r="O9" s="29">
        <f t="shared" si="0"/>
        <v>0</v>
      </c>
      <c r="Q9" s="1"/>
      <c r="R9" s="4"/>
    </row>
    <row r="10" spans="1:18">
      <c r="B10" s="75" t="s">
        <v>22</v>
      </c>
      <c r="C10" s="70" t="s">
        <v>23</v>
      </c>
      <c r="D10" s="79">
        <v>12</v>
      </c>
      <c r="E10" s="78" t="s">
        <v>24</v>
      </c>
      <c r="F10" s="30"/>
      <c r="G10" s="31"/>
      <c r="H10" s="31"/>
      <c r="I10" s="30"/>
      <c r="J10" s="31"/>
      <c r="K10" s="31"/>
      <c r="L10" s="32"/>
      <c r="M10" s="6"/>
      <c r="N10" s="6"/>
      <c r="O10" s="6"/>
    </row>
    <row r="11" spans="1:18">
      <c r="B11" s="76"/>
      <c r="C11" s="71"/>
      <c r="D11" s="80"/>
      <c r="E11" s="68"/>
      <c r="F11" s="30"/>
      <c r="G11" s="31"/>
      <c r="H11" s="31"/>
      <c r="I11" s="30"/>
      <c r="J11" s="31"/>
      <c r="K11" s="31"/>
      <c r="L11" s="32"/>
      <c r="M11" s="6"/>
      <c r="N11" s="6"/>
      <c r="O11" s="6"/>
    </row>
    <row r="12" spans="1:18">
      <c r="B12" s="76"/>
      <c r="C12" s="71"/>
      <c r="D12" s="80"/>
      <c r="E12" s="68"/>
      <c r="F12" s="30"/>
      <c r="G12" s="31"/>
      <c r="H12" s="31"/>
      <c r="I12" s="30"/>
      <c r="J12" s="31"/>
      <c r="K12" s="31"/>
      <c r="L12" s="32"/>
      <c r="M12" s="6"/>
      <c r="N12" s="6"/>
      <c r="O12" s="6"/>
    </row>
    <row r="13" spans="1:18">
      <c r="B13" s="76"/>
      <c r="C13" s="71"/>
      <c r="D13" s="80"/>
      <c r="E13" s="68"/>
      <c r="F13" s="30"/>
      <c r="G13" s="31"/>
      <c r="H13" s="31"/>
      <c r="I13" s="30"/>
      <c r="J13" s="31"/>
      <c r="K13" s="31"/>
      <c r="L13" s="32"/>
      <c r="M13" s="6"/>
      <c r="N13" s="6"/>
      <c r="O13" s="6"/>
    </row>
    <row r="14" spans="1:18">
      <c r="B14" s="76"/>
      <c r="C14" s="71"/>
      <c r="D14" s="80"/>
      <c r="E14" s="68"/>
      <c r="F14" s="30"/>
      <c r="G14" s="31"/>
      <c r="H14" s="31"/>
      <c r="I14" s="30"/>
      <c r="J14" s="31"/>
      <c r="K14" s="31"/>
      <c r="L14" s="32"/>
      <c r="M14" s="6"/>
      <c r="N14" s="6"/>
      <c r="O14" s="6"/>
    </row>
    <row r="15" spans="1:18" ht="13.9" thickBot="1">
      <c r="B15" s="76"/>
      <c r="C15" s="71"/>
      <c r="D15" s="80"/>
      <c r="E15" s="68"/>
      <c r="F15" s="33"/>
      <c r="G15" s="34"/>
      <c r="H15" s="34"/>
      <c r="I15" s="35"/>
      <c r="J15" s="34"/>
      <c r="K15" s="34"/>
      <c r="L15" s="36"/>
      <c r="M15" s="6"/>
      <c r="N15" s="6"/>
      <c r="O15" s="6"/>
    </row>
    <row r="16" spans="1:18" ht="13.9" thickBot="1">
      <c r="B16" s="76"/>
      <c r="C16" s="72"/>
      <c r="D16" s="80"/>
      <c r="E16" s="68"/>
      <c r="F16" s="37" t="s">
        <v>25</v>
      </c>
      <c r="G16" s="34">
        <f>SUM(G10:G15)</f>
        <v>0</v>
      </c>
      <c r="H16" s="34">
        <f>SUM(H10:H15)</f>
        <v>0</v>
      </c>
      <c r="I16" s="37" t="s">
        <v>25</v>
      </c>
      <c r="J16" s="34">
        <f>SUM(J10:J15)</f>
        <v>0</v>
      </c>
      <c r="K16" s="34">
        <f>SUM(K10:K15)</f>
        <v>0</v>
      </c>
      <c r="L16" s="36"/>
      <c r="M16" s="6"/>
      <c r="N16" s="6"/>
      <c r="O16" s="6"/>
    </row>
    <row r="17" spans="2:15">
      <c r="B17" s="76"/>
      <c r="C17" s="70" t="s">
        <v>26</v>
      </c>
      <c r="D17" s="80"/>
      <c r="E17" s="68"/>
      <c r="F17" s="30"/>
      <c r="G17" s="31"/>
      <c r="H17" s="31"/>
      <c r="I17" s="30"/>
      <c r="J17" s="31"/>
      <c r="K17" s="31"/>
      <c r="L17" s="32"/>
      <c r="M17" s="6"/>
      <c r="N17" s="6"/>
      <c r="O17" s="6"/>
    </row>
    <row r="18" spans="2:15">
      <c r="B18" s="76"/>
      <c r="C18" s="71"/>
      <c r="D18" s="80"/>
      <c r="E18" s="68"/>
      <c r="F18" s="30"/>
      <c r="G18" s="31"/>
      <c r="H18" s="31"/>
      <c r="I18" s="30"/>
      <c r="J18" s="31"/>
      <c r="K18" s="31"/>
      <c r="L18" s="32"/>
      <c r="M18" s="6"/>
      <c r="N18" s="6"/>
      <c r="O18" s="6"/>
    </row>
    <row r="19" spans="2:15">
      <c r="B19" s="76"/>
      <c r="C19" s="71"/>
      <c r="D19" s="80"/>
      <c r="E19" s="68"/>
      <c r="F19" s="30"/>
      <c r="G19" s="31"/>
      <c r="H19" s="31"/>
      <c r="I19" s="30"/>
      <c r="J19" s="31"/>
      <c r="K19" s="31"/>
      <c r="L19" s="32"/>
      <c r="M19" s="6"/>
      <c r="N19" s="6"/>
      <c r="O19" s="6"/>
    </row>
    <row r="20" spans="2:15" ht="13.9" thickBot="1">
      <c r="B20" s="76"/>
      <c r="C20" s="71"/>
      <c r="D20" s="80"/>
      <c r="E20" s="68"/>
      <c r="F20" s="33"/>
      <c r="G20" s="34"/>
      <c r="H20" s="34"/>
      <c r="I20" s="35"/>
      <c r="J20" s="34"/>
      <c r="K20" s="34"/>
      <c r="L20" s="36"/>
      <c r="M20" s="6"/>
      <c r="N20" s="6"/>
      <c r="O20" s="6"/>
    </row>
    <row r="21" spans="2:15" ht="13.9" thickBot="1">
      <c r="B21" s="76"/>
      <c r="C21" s="72"/>
      <c r="D21" s="80"/>
      <c r="E21" s="68"/>
      <c r="F21" s="37" t="s">
        <v>25</v>
      </c>
      <c r="G21" s="34">
        <f>SUM(G17:G20)</f>
        <v>0</v>
      </c>
      <c r="H21" s="34">
        <f>SUM(H17:H20)</f>
        <v>0</v>
      </c>
      <c r="I21" s="37" t="s">
        <v>25</v>
      </c>
      <c r="J21" s="34">
        <f>SUM(J17:J20)</f>
        <v>0</v>
      </c>
      <c r="K21" s="34">
        <f>SUM(K17:K20)</f>
        <v>0</v>
      </c>
      <c r="L21" s="36"/>
      <c r="M21" s="6"/>
      <c r="N21" s="6"/>
      <c r="O21" s="6"/>
    </row>
    <row r="22" spans="2:15">
      <c r="B22" s="76"/>
      <c r="C22" s="70" t="s">
        <v>27</v>
      </c>
      <c r="D22" s="80"/>
      <c r="E22" s="68"/>
      <c r="F22" s="30"/>
      <c r="G22" s="31"/>
      <c r="H22" s="31"/>
      <c r="I22" s="30"/>
      <c r="J22" s="31"/>
      <c r="K22" s="31"/>
      <c r="L22" s="32"/>
      <c r="M22" s="6"/>
      <c r="N22" s="6"/>
      <c r="O22" s="6"/>
    </row>
    <row r="23" spans="2:15">
      <c r="B23" s="76"/>
      <c r="C23" s="71"/>
      <c r="D23" s="80"/>
      <c r="E23" s="68"/>
      <c r="F23" s="30"/>
      <c r="G23" s="31"/>
      <c r="H23" s="31"/>
      <c r="I23" s="30"/>
      <c r="J23" s="31"/>
      <c r="K23" s="31"/>
      <c r="L23" s="32"/>
      <c r="M23" s="6"/>
      <c r="N23" s="6"/>
      <c r="O23" s="6"/>
    </row>
    <row r="24" spans="2:15">
      <c r="B24" s="76"/>
      <c r="C24" s="71"/>
      <c r="D24" s="80"/>
      <c r="E24" s="68"/>
      <c r="F24" s="30"/>
      <c r="G24" s="31"/>
      <c r="H24" s="31"/>
      <c r="I24" s="30"/>
      <c r="J24" s="31"/>
      <c r="K24" s="31"/>
      <c r="L24" s="32"/>
      <c r="M24" s="6"/>
      <c r="N24" s="6"/>
      <c r="O24" s="6"/>
    </row>
    <row r="25" spans="2:15">
      <c r="B25" s="76"/>
      <c r="C25" s="71"/>
      <c r="D25" s="80"/>
      <c r="E25" s="68"/>
      <c r="F25" s="30"/>
      <c r="G25" s="31"/>
      <c r="H25" s="31"/>
      <c r="I25" s="30"/>
      <c r="J25" s="31"/>
      <c r="K25" s="31"/>
      <c r="L25" s="32"/>
      <c r="M25" s="6"/>
      <c r="N25" s="6"/>
      <c r="O25" s="6"/>
    </row>
    <row r="26" spans="2:15">
      <c r="B26" s="76"/>
      <c r="C26" s="71"/>
      <c r="D26" s="80"/>
      <c r="E26" s="68"/>
      <c r="F26" s="30"/>
      <c r="G26" s="31"/>
      <c r="H26" s="31"/>
      <c r="I26" s="30"/>
      <c r="J26" s="31"/>
      <c r="K26" s="31"/>
      <c r="L26" s="32"/>
      <c r="M26" s="6"/>
      <c r="N26" s="6"/>
      <c r="O26" s="6"/>
    </row>
    <row r="27" spans="2:15">
      <c r="B27" s="76"/>
      <c r="C27" s="71"/>
      <c r="D27" s="80"/>
      <c r="E27" s="68"/>
      <c r="F27" s="30"/>
      <c r="G27" s="31"/>
      <c r="H27" s="31"/>
      <c r="I27" s="30"/>
      <c r="J27" s="31"/>
      <c r="K27" s="31"/>
      <c r="L27" s="32"/>
      <c r="M27" s="6"/>
      <c r="N27" s="6"/>
      <c r="O27" s="6"/>
    </row>
    <row r="28" spans="2:15" ht="13.9" thickBot="1">
      <c r="B28" s="76"/>
      <c r="C28" s="71"/>
      <c r="D28" s="80"/>
      <c r="E28" s="68"/>
      <c r="F28" s="33"/>
      <c r="G28" s="34"/>
      <c r="H28" s="34"/>
      <c r="I28" s="35"/>
      <c r="J28" s="34"/>
      <c r="K28" s="34"/>
      <c r="L28" s="36"/>
      <c r="M28" s="6"/>
      <c r="N28" s="6"/>
      <c r="O28" s="6"/>
    </row>
    <row r="29" spans="2:15" ht="13.9" thickBot="1">
      <c r="B29" s="76"/>
      <c r="C29" s="72"/>
      <c r="D29" s="80"/>
      <c r="E29" s="68"/>
      <c r="F29" s="37" t="s">
        <v>25</v>
      </c>
      <c r="G29" s="34">
        <f>SUM(G22:G28)</f>
        <v>0</v>
      </c>
      <c r="H29" s="34">
        <f>SUM(H22:H28)</f>
        <v>0</v>
      </c>
      <c r="I29" s="37" t="s">
        <v>25</v>
      </c>
      <c r="J29" s="34">
        <f>SUM(J22:J28)</f>
        <v>0</v>
      </c>
      <c r="K29" s="34">
        <f>SUM(K22:K28)</f>
        <v>0</v>
      </c>
      <c r="L29" s="36"/>
      <c r="M29" s="6"/>
      <c r="N29" s="6"/>
      <c r="O29" s="6"/>
    </row>
    <row r="30" spans="2:15">
      <c r="B30" s="76"/>
      <c r="C30" s="71" t="s">
        <v>28</v>
      </c>
      <c r="D30" s="80"/>
      <c r="E30" s="68"/>
      <c r="F30" s="30"/>
      <c r="G30" s="31"/>
      <c r="H30" s="31"/>
      <c r="I30" s="30"/>
      <c r="J30" s="31"/>
      <c r="K30" s="31"/>
      <c r="L30" s="32"/>
      <c r="M30" s="6"/>
      <c r="N30" s="6"/>
      <c r="O30" s="6"/>
    </row>
    <row r="31" spans="2:15">
      <c r="B31" s="76"/>
      <c r="C31" s="71"/>
      <c r="D31" s="80"/>
      <c r="E31" s="68"/>
      <c r="F31" s="30"/>
      <c r="G31" s="31"/>
      <c r="H31" s="31"/>
      <c r="I31" s="30"/>
      <c r="J31" s="31"/>
      <c r="K31" s="31"/>
      <c r="L31" s="32"/>
      <c r="M31" s="6"/>
      <c r="N31" s="6"/>
      <c r="O31" s="6"/>
    </row>
    <row r="32" spans="2:15">
      <c r="B32" s="76"/>
      <c r="C32" s="71"/>
      <c r="D32" s="80"/>
      <c r="E32" s="68"/>
      <c r="F32" s="30"/>
      <c r="G32" s="31"/>
      <c r="H32" s="31"/>
      <c r="I32" s="30"/>
      <c r="J32" s="31"/>
      <c r="K32" s="31"/>
      <c r="L32" s="32"/>
      <c r="M32" s="6"/>
      <c r="N32" s="6"/>
      <c r="O32" s="6"/>
    </row>
    <row r="33" spans="2:18">
      <c r="B33" s="76"/>
      <c r="C33" s="71"/>
      <c r="D33" s="80"/>
      <c r="E33" s="68"/>
      <c r="F33" s="30"/>
      <c r="G33" s="31"/>
      <c r="H33" s="31"/>
      <c r="I33" s="30"/>
      <c r="J33" s="31"/>
      <c r="K33" s="31"/>
      <c r="L33" s="32"/>
      <c r="M33" s="6"/>
      <c r="N33" s="6"/>
      <c r="O33" s="6"/>
    </row>
    <row r="34" spans="2:18" ht="13.9" thickBot="1">
      <c r="B34" s="76"/>
      <c r="C34" s="71"/>
      <c r="D34" s="80"/>
      <c r="E34" s="68"/>
      <c r="F34" s="33"/>
      <c r="G34" s="34"/>
      <c r="H34" s="34"/>
      <c r="I34" s="35"/>
      <c r="J34" s="34"/>
      <c r="K34" s="34"/>
      <c r="L34" s="36"/>
      <c r="M34" s="6"/>
      <c r="N34" s="6"/>
      <c r="O34" s="6"/>
    </row>
    <row r="35" spans="2:18" ht="13.9" thickBot="1">
      <c r="B35" s="76"/>
      <c r="C35" s="72"/>
      <c r="D35" s="80"/>
      <c r="E35" s="68"/>
      <c r="F35" s="37" t="s">
        <v>25</v>
      </c>
      <c r="G35" s="34">
        <f>SUM(G30:G34)</f>
        <v>0</v>
      </c>
      <c r="H35" s="34">
        <f>SUM(H30:H34)</f>
        <v>0</v>
      </c>
      <c r="I35" s="37" t="s">
        <v>25</v>
      </c>
      <c r="J35" s="34">
        <f>SUM(J30:J34)</f>
        <v>0</v>
      </c>
      <c r="K35" s="34">
        <f>SUM(K30:K34)</f>
        <v>0</v>
      </c>
      <c r="L35" s="36"/>
      <c r="M35" s="6"/>
      <c r="N35" s="6"/>
      <c r="O35" s="6"/>
    </row>
    <row r="36" spans="2:18">
      <c r="B36" s="76"/>
      <c r="C36" s="71" t="s">
        <v>29</v>
      </c>
      <c r="D36" s="80"/>
      <c r="E36" s="68"/>
      <c r="F36" s="30"/>
      <c r="G36" s="31"/>
      <c r="H36" s="31"/>
      <c r="I36" s="30"/>
      <c r="J36" s="31"/>
      <c r="K36" s="31"/>
      <c r="L36" s="32"/>
      <c r="M36" s="6"/>
      <c r="N36" s="6"/>
      <c r="O36" s="6"/>
    </row>
    <row r="37" spans="2:18" ht="13.9" thickBot="1">
      <c r="B37" s="76"/>
      <c r="C37" s="71"/>
      <c r="D37" s="80"/>
      <c r="E37" s="68"/>
      <c r="F37" s="33"/>
      <c r="G37" s="34"/>
      <c r="H37" s="34"/>
      <c r="I37" s="35"/>
      <c r="J37" s="34"/>
      <c r="K37" s="34"/>
      <c r="L37" s="36"/>
      <c r="M37" s="6"/>
      <c r="N37" s="6"/>
      <c r="O37" s="6"/>
    </row>
    <row r="38" spans="2:18" ht="13.9" thickBot="1">
      <c r="B38" s="77"/>
      <c r="C38" s="72"/>
      <c r="D38" s="81"/>
      <c r="E38" s="69"/>
      <c r="F38" s="37" t="s">
        <v>25</v>
      </c>
      <c r="G38" s="34">
        <f>SUM(G36:G37)</f>
        <v>0</v>
      </c>
      <c r="H38" s="34">
        <f>SUM(H36:H37)</f>
        <v>0</v>
      </c>
      <c r="I38" s="37" t="s">
        <v>25</v>
      </c>
      <c r="J38" s="34">
        <f>SUM(J36:J37)</f>
        <v>0</v>
      </c>
      <c r="K38" s="34">
        <f>SUM(K36:K37)</f>
        <v>0</v>
      </c>
      <c r="L38" s="36"/>
      <c r="M38" s="6"/>
      <c r="N38" s="38" t="s">
        <v>30</v>
      </c>
      <c r="O38" s="6"/>
    </row>
    <row r="39" spans="2:18" ht="15.6" thickBot="1">
      <c r="B39" s="73" t="s">
        <v>31</v>
      </c>
      <c r="C39" s="74"/>
      <c r="D39" s="39">
        <v>12</v>
      </c>
      <c r="E39" s="40" t="s">
        <v>24</v>
      </c>
      <c r="F39" s="41"/>
      <c r="G39" s="42">
        <f>SUM(G16,G21,G29,G35,G38)</f>
        <v>0</v>
      </c>
      <c r="H39" s="42">
        <f>SUM(H16,H21,H29,H35,H38)</f>
        <v>0</v>
      </c>
      <c r="I39" s="41"/>
      <c r="J39" s="42">
        <f>SUM(J16,J21,J29,J35,J38)</f>
        <v>0</v>
      </c>
      <c r="K39" s="42">
        <f>SUM(K16,K21,K29,K35,K38)</f>
        <v>0</v>
      </c>
      <c r="L39" s="43"/>
      <c r="M39" s="6"/>
      <c r="N39" s="44" t="str">
        <f>IF($J39&gt;=$D39,"〇",'error word'!$F$3)</f>
        <v>！基準を満たしません「基礎分野」の「講義又は演習」は、12単位以上となるようにしてください</v>
      </c>
      <c r="O39" s="6"/>
    </row>
    <row r="40" spans="2:18" s="2" customFormat="1" ht="15" customHeight="1">
      <c r="B40" s="75" t="s">
        <v>32</v>
      </c>
      <c r="C40" s="70" t="s">
        <v>33</v>
      </c>
      <c r="D40" s="65">
        <v>4</v>
      </c>
      <c r="E40" s="78">
        <v>4</v>
      </c>
      <c r="F40" s="45"/>
      <c r="G40" s="31"/>
      <c r="H40" s="31"/>
      <c r="I40" s="45"/>
      <c r="J40" s="31"/>
      <c r="K40" s="31"/>
      <c r="L40" s="46"/>
      <c r="M40" s="6"/>
      <c r="N40" s="6"/>
      <c r="O40" s="6"/>
      <c r="Q40" s="1"/>
      <c r="R40" s="4"/>
    </row>
    <row r="41" spans="2:18" s="2" customFormat="1" ht="15" customHeight="1">
      <c r="B41" s="76"/>
      <c r="C41" s="71"/>
      <c r="D41" s="66"/>
      <c r="E41" s="68"/>
      <c r="F41" s="45"/>
      <c r="G41" s="31"/>
      <c r="H41" s="31"/>
      <c r="I41" s="45"/>
      <c r="J41" s="31"/>
      <c r="K41" s="31"/>
      <c r="L41" s="46"/>
      <c r="M41" s="6"/>
      <c r="N41" s="6"/>
      <c r="O41" s="6"/>
      <c r="Q41" s="1"/>
      <c r="R41" s="4"/>
    </row>
    <row r="42" spans="2:18" s="2" customFormat="1" ht="15" customHeight="1">
      <c r="B42" s="76"/>
      <c r="C42" s="71"/>
      <c r="D42" s="66"/>
      <c r="E42" s="68"/>
      <c r="F42" s="45"/>
      <c r="G42" s="31"/>
      <c r="H42" s="31"/>
      <c r="I42" s="45"/>
      <c r="J42" s="31"/>
      <c r="K42" s="31"/>
      <c r="L42" s="46"/>
      <c r="M42" s="6"/>
      <c r="N42" s="6"/>
      <c r="O42" s="6"/>
      <c r="Q42" s="1"/>
      <c r="R42" s="4"/>
    </row>
    <row r="43" spans="2:18" s="2" customFormat="1" ht="15" customHeight="1">
      <c r="B43" s="76"/>
      <c r="C43" s="71"/>
      <c r="D43" s="66"/>
      <c r="E43" s="68"/>
      <c r="F43" s="45"/>
      <c r="G43" s="31"/>
      <c r="H43" s="31"/>
      <c r="I43" s="45"/>
      <c r="J43" s="31"/>
      <c r="K43" s="31"/>
      <c r="L43" s="46"/>
      <c r="M43" s="6"/>
      <c r="N43" s="6"/>
      <c r="O43" s="6"/>
      <c r="Q43" s="1"/>
      <c r="R43" s="4"/>
    </row>
    <row r="44" spans="2:18" s="2" customFormat="1" ht="15" customHeight="1">
      <c r="B44" s="76"/>
      <c r="C44" s="71"/>
      <c r="D44" s="66"/>
      <c r="E44" s="68"/>
      <c r="F44" s="45"/>
      <c r="G44" s="31"/>
      <c r="H44" s="31"/>
      <c r="I44" s="45"/>
      <c r="J44" s="31"/>
      <c r="K44" s="31"/>
      <c r="L44" s="46"/>
      <c r="M44" s="6"/>
      <c r="N44" s="6"/>
      <c r="O44" s="6"/>
      <c r="Q44" s="1"/>
      <c r="R44" s="4"/>
    </row>
    <row r="45" spans="2:18" s="2" customFormat="1" ht="15" customHeight="1" thickBot="1">
      <c r="B45" s="76"/>
      <c r="C45" s="71"/>
      <c r="D45" s="66"/>
      <c r="E45" s="68"/>
      <c r="F45" s="47"/>
      <c r="G45" s="34"/>
      <c r="H45" s="34"/>
      <c r="I45" s="47"/>
      <c r="J45" s="34"/>
      <c r="K45" s="34"/>
      <c r="L45" s="48"/>
      <c r="M45" s="6"/>
      <c r="N45" s="6"/>
      <c r="O45" s="6"/>
      <c r="Q45" s="1"/>
      <c r="R45" s="4"/>
    </row>
    <row r="46" spans="2:18" s="2" customFormat="1" ht="15" customHeight="1" thickBot="1">
      <c r="B46" s="76"/>
      <c r="C46" s="72"/>
      <c r="D46" s="67"/>
      <c r="E46" s="68"/>
      <c r="F46" s="37" t="s">
        <v>25</v>
      </c>
      <c r="G46" s="34">
        <f>SUM(G40:G45)</f>
        <v>0</v>
      </c>
      <c r="H46" s="34">
        <f>SUM(H40:H45)</f>
        <v>0</v>
      </c>
      <c r="I46" s="37" t="s">
        <v>25</v>
      </c>
      <c r="J46" s="34">
        <f>SUM(J40:J45)</f>
        <v>0</v>
      </c>
      <c r="K46" s="34">
        <f>SUM(K40:K45)</f>
        <v>0</v>
      </c>
      <c r="L46" s="48"/>
      <c r="M46" s="6"/>
      <c r="N46" s="44" t="str">
        <f>IF($J46&gt;=$D40,"〇",'error word'!$F$5)</f>
        <v>！基準を満たしません「社会生活と健康」の「講義又は演習」は、４単位以上となるようにしてください</v>
      </c>
      <c r="O46" s="6"/>
      <c r="Q46" s="1"/>
      <c r="R46" s="4"/>
    </row>
    <row r="47" spans="2:18" s="2" customFormat="1" ht="15" customHeight="1">
      <c r="B47" s="76"/>
      <c r="C47" s="71" t="s">
        <v>34</v>
      </c>
      <c r="D47" s="66">
        <v>8</v>
      </c>
      <c r="E47" s="68"/>
      <c r="F47" s="45"/>
      <c r="G47" s="31"/>
      <c r="H47" s="31"/>
      <c r="I47" s="45"/>
      <c r="J47" s="31"/>
      <c r="K47" s="31"/>
      <c r="L47" s="46"/>
      <c r="M47" s="6"/>
      <c r="N47" s="6"/>
      <c r="O47" s="6"/>
      <c r="Q47" s="1"/>
      <c r="R47" s="4"/>
    </row>
    <row r="48" spans="2:18" s="2" customFormat="1" ht="15" customHeight="1">
      <c r="B48" s="76"/>
      <c r="C48" s="71"/>
      <c r="D48" s="66"/>
      <c r="E48" s="68"/>
      <c r="F48" s="45"/>
      <c r="G48" s="31"/>
      <c r="H48" s="31"/>
      <c r="I48" s="45"/>
      <c r="J48" s="31"/>
      <c r="K48" s="31"/>
      <c r="L48" s="46"/>
      <c r="M48" s="6"/>
      <c r="N48" s="6"/>
      <c r="O48" s="6"/>
      <c r="Q48" s="1"/>
      <c r="R48" s="4"/>
    </row>
    <row r="49" spans="2:18" s="2" customFormat="1" ht="15" customHeight="1">
      <c r="B49" s="76"/>
      <c r="C49" s="71"/>
      <c r="D49" s="66"/>
      <c r="E49" s="68"/>
      <c r="F49" s="45"/>
      <c r="G49" s="31"/>
      <c r="H49" s="31"/>
      <c r="I49" s="45"/>
      <c r="J49" s="31"/>
      <c r="K49" s="31"/>
      <c r="L49" s="46"/>
      <c r="M49" s="6"/>
      <c r="N49" s="6"/>
      <c r="O49" s="6"/>
      <c r="Q49" s="1"/>
      <c r="R49" s="4"/>
    </row>
    <row r="50" spans="2:18" s="2" customFormat="1" ht="15" customHeight="1">
      <c r="B50" s="76"/>
      <c r="C50" s="71"/>
      <c r="D50" s="66"/>
      <c r="E50" s="68"/>
      <c r="F50" s="45"/>
      <c r="G50" s="31"/>
      <c r="H50" s="31"/>
      <c r="I50" s="45"/>
      <c r="J50" s="31"/>
      <c r="K50" s="31"/>
      <c r="L50" s="46"/>
      <c r="M50" s="6"/>
      <c r="N50" s="6"/>
      <c r="O50" s="6"/>
      <c r="Q50" s="1"/>
      <c r="R50" s="4"/>
    </row>
    <row r="51" spans="2:18" s="2" customFormat="1" ht="15" customHeight="1">
      <c r="B51" s="76"/>
      <c r="C51" s="71"/>
      <c r="D51" s="66"/>
      <c r="E51" s="68"/>
      <c r="F51" s="45"/>
      <c r="G51" s="31"/>
      <c r="H51" s="31"/>
      <c r="I51" s="45"/>
      <c r="J51" s="31"/>
      <c r="K51" s="31"/>
      <c r="L51" s="46"/>
      <c r="M51" s="6"/>
      <c r="N51" s="6"/>
      <c r="O51" s="6"/>
      <c r="Q51" s="1"/>
      <c r="R51" s="4"/>
    </row>
    <row r="52" spans="2:18" s="2" customFormat="1" ht="15" customHeight="1">
      <c r="B52" s="76"/>
      <c r="C52" s="71"/>
      <c r="D52" s="66"/>
      <c r="E52" s="68"/>
      <c r="F52" s="45"/>
      <c r="G52" s="31"/>
      <c r="H52" s="31"/>
      <c r="I52" s="45"/>
      <c r="J52" s="31"/>
      <c r="K52" s="31"/>
      <c r="L52" s="46"/>
      <c r="M52" s="6"/>
      <c r="N52" s="6"/>
      <c r="O52" s="6"/>
      <c r="Q52" s="1"/>
      <c r="R52" s="4"/>
    </row>
    <row r="53" spans="2:18" s="2" customFormat="1" ht="15" customHeight="1">
      <c r="B53" s="76"/>
      <c r="C53" s="71"/>
      <c r="D53" s="66"/>
      <c r="E53" s="68"/>
      <c r="F53" s="45"/>
      <c r="G53" s="31"/>
      <c r="H53" s="31"/>
      <c r="I53" s="45"/>
      <c r="J53" s="31"/>
      <c r="K53" s="31"/>
      <c r="L53" s="46"/>
      <c r="M53" s="6"/>
      <c r="N53" s="6"/>
      <c r="O53" s="6"/>
      <c r="Q53" s="1"/>
      <c r="R53" s="4"/>
    </row>
    <row r="54" spans="2:18" s="2" customFormat="1" ht="15" customHeight="1">
      <c r="B54" s="76"/>
      <c r="C54" s="71"/>
      <c r="D54" s="66"/>
      <c r="E54" s="68"/>
      <c r="F54" s="45"/>
      <c r="G54" s="31"/>
      <c r="H54" s="31"/>
      <c r="I54" s="45"/>
      <c r="J54" s="31"/>
      <c r="K54" s="31"/>
      <c r="L54" s="46"/>
      <c r="M54" s="6"/>
      <c r="N54" s="6"/>
      <c r="O54" s="6"/>
      <c r="Q54" s="1"/>
      <c r="R54" s="4"/>
    </row>
    <row r="55" spans="2:18" s="2" customFormat="1" ht="15" customHeight="1">
      <c r="B55" s="76"/>
      <c r="C55" s="71"/>
      <c r="D55" s="66"/>
      <c r="E55" s="68"/>
      <c r="F55" s="45"/>
      <c r="G55" s="31"/>
      <c r="H55" s="31"/>
      <c r="I55" s="45"/>
      <c r="J55" s="31"/>
      <c r="K55" s="31"/>
      <c r="L55" s="46"/>
      <c r="M55" s="6"/>
      <c r="N55" s="6"/>
      <c r="O55" s="6"/>
      <c r="Q55" s="1"/>
      <c r="R55" s="4"/>
    </row>
    <row r="56" spans="2:18" s="2" customFormat="1" ht="15" customHeight="1">
      <c r="B56" s="76"/>
      <c r="C56" s="71"/>
      <c r="D56" s="66"/>
      <c r="E56" s="68"/>
      <c r="F56" s="45"/>
      <c r="G56" s="31"/>
      <c r="H56" s="31"/>
      <c r="I56" s="45"/>
      <c r="J56" s="31"/>
      <c r="K56" s="31"/>
      <c r="L56" s="46"/>
      <c r="M56" s="6"/>
      <c r="N56" s="6"/>
      <c r="O56" s="6"/>
      <c r="Q56" s="1"/>
      <c r="R56" s="4"/>
    </row>
    <row r="57" spans="2:18" s="2" customFormat="1" ht="15" customHeight="1">
      <c r="B57" s="76"/>
      <c r="C57" s="71"/>
      <c r="D57" s="66"/>
      <c r="E57" s="68"/>
      <c r="F57" s="45"/>
      <c r="G57" s="31"/>
      <c r="H57" s="31"/>
      <c r="I57" s="45"/>
      <c r="J57" s="31"/>
      <c r="K57" s="31"/>
      <c r="L57" s="46"/>
      <c r="M57" s="6"/>
      <c r="N57" s="6"/>
      <c r="O57" s="6"/>
      <c r="Q57" s="1"/>
      <c r="R57" s="4"/>
    </row>
    <row r="58" spans="2:18" s="2" customFormat="1" ht="15" customHeight="1">
      <c r="B58" s="76"/>
      <c r="C58" s="71"/>
      <c r="D58" s="66"/>
      <c r="E58" s="68"/>
      <c r="F58" s="45"/>
      <c r="G58" s="31"/>
      <c r="H58" s="31"/>
      <c r="I58" s="45"/>
      <c r="J58" s="31"/>
      <c r="K58" s="31"/>
      <c r="L58" s="46"/>
      <c r="M58" s="6"/>
      <c r="N58" s="6"/>
      <c r="O58" s="6"/>
      <c r="Q58" s="1"/>
      <c r="R58" s="4"/>
    </row>
    <row r="59" spans="2:18" s="2" customFormat="1" ht="15" customHeight="1" thickBot="1">
      <c r="B59" s="76"/>
      <c r="C59" s="71"/>
      <c r="D59" s="66"/>
      <c r="E59" s="68"/>
      <c r="F59" s="47"/>
      <c r="G59" s="34"/>
      <c r="H59" s="34"/>
      <c r="I59" s="47"/>
      <c r="J59" s="34"/>
      <c r="K59" s="34"/>
      <c r="L59" s="48"/>
      <c r="M59" s="6"/>
      <c r="N59" s="6"/>
      <c r="O59" s="6"/>
      <c r="Q59" s="1"/>
      <c r="R59" s="4"/>
    </row>
    <row r="60" spans="2:18" s="2" customFormat="1" ht="15" customHeight="1" thickBot="1">
      <c r="B60" s="76"/>
      <c r="C60" s="72"/>
      <c r="D60" s="67"/>
      <c r="E60" s="68"/>
      <c r="F60" s="37" t="s">
        <v>25</v>
      </c>
      <c r="G60" s="34">
        <f>SUM(G47:G59)</f>
        <v>0</v>
      </c>
      <c r="H60" s="34">
        <f>SUM(H47:H59)</f>
        <v>0</v>
      </c>
      <c r="I60" s="37" t="s">
        <v>25</v>
      </c>
      <c r="J60" s="34">
        <f>SUM(J47:J59)</f>
        <v>0</v>
      </c>
      <c r="K60" s="34">
        <f>SUM(K47:K59)</f>
        <v>0</v>
      </c>
      <c r="L60" s="48"/>
      <c r="M60" s="6"/>
      <c r="N60" s="44" t="str">
        <f>IF($J60&gt;=$D47,"〇",'error word'!$F$7)</f>
        <v>！基準を満たしません「人体の構造と機能」の「講義又は演習」は、８単位以上となるようにしてください</v>
      </c>
      <c r="O60" s="6"/>
      <c r="Q60" s="1"/>
      <c r="R60" s="4"/>
    </row>
    <row r="61" spans="2:18" s="2" customFormat="1" ht="15" customHeight="1">
      <c r="B61" s="76"/>
      <c r="C61" s="70" t="s">
        <v>35</v>
      </c>
      <c r="D61" s="65">
        <v>6</v>
      </c>
      <c r="E61" s="68"/>
      <c r="F61" s="45"/>
      <c r="G61" s="31"/>
      <c r="H61" s="31"/>
      <c r="I61" s="45"/>
      <c r="J61" s="31"/>
      <c r="K61" s="31"/>
      <c r="L61" s="46"/>
      <c r="M61" s="6"/>
      <c r="N61" s="6"/>
      <c r="O61" s="6"/>
      <c r="Q61" s="1"/>
      <c r="R61" s="4"/>
    </row>
    <row r="62" spans="2:18" s="2" customFormat="1" ht="15" customHeight="1">
      <c r="B62" s="76"/>
      <c r="C62" s="71"/>
      <c r="D62" s="66"/>
      <c r="E62" s="68"/>
      <c r="F62" s="45"/>
      <c r="G62" s="31"/>
      <c r="H62" s="31"/>
      <c r="I62" s="45"/>
      <c r="J62" s="31"/>
      <c r="K62" s="31"/>
      <c r="L62" s="46"/>
      <c r="M62" s="6"/>
      <c r="N62" s="6"/>
      <c r="O62" s="6"/>
      <c r="Q62" s="1"/>
      <c r="R62" s="4"/>
    </row>
    <row r="63" spans="2:18" s="2" customFormat="1" ht="15" customHeight="1">
      <c r="B63" s="76"/>
      <c r="C63" s="71"/>
      <c r="D63" s="66"/>
      <c r="E63" s="68"/>
      <c r="F63" s="45"/>
      <c r="G63" s="31"/>
      <c r="H63" s="31"/>
      <c r="I63" s="45"/>
      <c r="J63" s="31"/>
      <c r="K63" s="31"/>
      <c r="L63" s="46"/>
      <c r="M63" s="6"/>
      <c r="N63" s="6"/>
      <c r="O63" s="6"/>
      <c r="Q63" s="1"/>
      <c r="R63" s="4"/>
    </row>
    <row r="64" spans="2:18" s="2" customFormat="1" ht="15" customHeight="1">
      <c r="B64" s="76"/>
      <c r="C64" s="71"/>
      <c r="D64" s="66"/>
      <c r="E64" s="68"/>
      <c r="F64" s="45"/>
      <c r="G64" s="31"/>
      <c r="H64" s="31"/>
      <c r="I64" s="45"/>
      <c r="J64" s="31"/>
      <c r="K64" s="31"/>
      <c r="L64" s="46"/>
      <c r="M64" s="6"/>
      <c r="N64" s="6"/>
      <c r="O64" s="6"/>
      <c r="Q64" s="1"/>
      <c r="R64" s="4"/>
    </row>
    <row r="65" spans="2:18" s="2" customFormat="1" ht="15" customHeight="1">
      <c r="B65" s="76"/>
      <c r="C65" s="71"/>
      <c r="D65" s="66"/>
      <c r="E65" s="68"/>
      <c r="F65" s="45"/>
      <c r="G65" s="31"/>
      <c r="H65" s="31"/>
      <c r="I65" s="45"/>
      <c r="J65" s="31"/>
      <c r="K65" s="31"/>
      <c r="L65" s="46"/>
      <c r="M65" s="6"/>
      <c r="N65" s="6"/>
      <c r="O65" s="6"/>
      <c r="Q65" s="1"/>
      <c r="R65" s="4"/>
    </row>
    <row r="66" spans="2:18" s="2" customFormat="1" ht="15" customHeight="1">
      <c r="B66" s="76"/>
      <c r="C66" s="71"/>
      <c r="D66" s="66"/>
      <c r="E66" s="68"/>
      <c r="F66" s="45"/>
      <c r="G66" s="31"/>
      <c r="H66" s="31"/>
      <c r="I66" s="45"/>
      <c r="J66" s="31"/>
      <c r="K66" s="31"/>
      <c r="L66" s="46"/>
      <c r="M66" s="6"/>
      <c r="N66" s="6"/>
      <c r="O66" s="6"/>
      <c r="Q66" s="1"/>
      <c r="R66" s="4"/>
    </row>
    <row r="67" spans="2:18" s="2" customFormat="1" ht="15" customHeight="1">
      <c r="B67" s="76"/>
      <c r="C67" s="71"/>
      <c r="D67" s="66"/>
      <c r="E67" s="68"/>
      <c r="F67" s="45"/>
      <c r="G67" s="31"/>
      <c r="H67" s="31"/>
      <c r="I67" s="45"/>
      <c r="J67" s="31"/>
      <c r="K67" s="31"/>
      <c r="L67" s="46"/>
      <c r="M67" s="6"/>
      <c r="N67" s="6"/>
      <c r="O67" s="6"/>
      <c r="Q67" s="1"/>
      <c r="R67" s="4"/>
    </row>
    <row r="68" spans="2:18" s="2" customFormat="1" ht="15" customHeight="1" thickBot="1">
      <c r="B68" s="76"/>
      <c r="C68" s="71"/>
      <c r="D68" s="66"/>
      <c r="E68" s="68"/>
      <c r="F68" s="47"/>
      <c r="G68" s="34"/>
      <c r="H68" s="34"/>
      <c r="I68" s="47"/>
      <c r="J68" s="34"/>
      <c r="K68" s="34"/>
      <c r="L68" s="48"/>
      <c r="M68" s="6"/>
      <c r="N68" s="6"/>
      <c r="O68" s="6"/>
      <c r="Q68" s="1"/>
      <c r="R68" s="4"/>
    </row>
    <row r="69" spans="2:18" s="2" customFormat="1" ht="15" customHeight="1" thickBot="1">
      <c r="B69" s="76"/>
      <c r="C69" s="72"/>
      <c r="D69" s="67"/>
      <c r="E69" s="69"/>
      <c r="F69" s="37" t="s">
        <v>25</v>
      </c>
      <c r="G69" s="34">
        <f>SUM(G61:G68)</f>
        <v>0</v>
      </c>
      <c r="H69" s="34">
        <f>SUM(H61:H68)</f>
        <v>0</v>
      </c>
      <c r="I69" s="37" t="s">
        <v>25</v>
      </c>
      <c r="J69" s="34">
        <f>SUM(J61:J68)</f>
        <v>0</v>
      </c>
      <c r="K69" s="34">
        <f>SUM(K61:K68)</f>
        <v>0</v>
      </c>
      <c r="L69" s="48"/>
      <c r="M69" s="6"/>
      <c r="N69" s="44" t="str">
        <f>IF($J69&gt;=$D61,"〇",'error word'!$F$9)</f>
        <v>！基準を満たしません「食品と衛生」の「講義又は演習」は、６単位以上となるようにしてください</v>
      </c>
      <c r="O69" s="6"/>
      <c r="Q69" s="1"/>
      <c r="R69" s="4"/>
    </row>
    <row r="70" spans="2:18" s="2" customFormat="1" ht="15" customHeight="1">
      <c r="B70" s="76"/>
      <c r="C70" s="70" t="s">
        <v>36</v>
      </c>
      <c r="D70" s="65">
        <v>8</v>
      </c>
      <c r="E70" s="68">
        <v>10</v>
      </c>
      <c r="F70" s="45"/>
      <c r="G70" s="31"/>
      <c r="H70" s="31"/>
      <c r="I70" s="45"/>
      <c r="J70" s="31"/>
      <c r="K70" s="31"/>
      <c r="L70" s="46"/>
      <c r="N70" s="12" t="str">
        <f>IF(($K46+$K60+$J69)&gt;=$E40,"〇",'error word'!$F$11)</f>
        <v>！基準を満たしません「社会生活と健康」「人体の構造と機能」「食品と衛生」の合計が「実験又は実習」は４単位以上となるようにしてください</v>
      </c>
      <c r="O70" s="6"/>
      <c r="Q70" s="1"/>
      <c r="R70" s="4"/>
    </row>
    <row r="71" spans="2:18" s="2" customFormat="1" ht="15" customHeight="1">
      <c r="B71" s="76"/>
      <c r="C71" s="71"/>
      <c r="D71" s="66"/>
      <c r="E71" s="68"/>
      <c r="F71" s="45"/>
      <c r="G71" s="31"/>
      <c r="H71" s="31"/>
      <c r="I71" s="45"/>
      <c r="J71" s="31"/>
      <c r="K71" s="31"/>
      <c r="L71" s="46"/>
      <c r="M71" s="14"/>
      <c r="N71" s="12"/>
      <c r="Q71" s="1"/>
      <c r="R71" s="4"/>
    </row>
    <row r="72" spans="2:18" s="2" customFormat="1" ht="15" customHeight="1">
      <c r="B72" s="76"/>
      <c r="C72" s="71"/>
      <c r="D72" s="66"/>
      <c r="E72" s="68"/>
      <c r="F72" s="45"/>
      <c r="G72" s="31"/>
      <c r="H72" s="31"/>
      <c r="I72" s="45"/>
      <c r="J72" s="31"/>
      <c r="K72" s="31"/>
      <c r="L72" s="46"/>
      <c r="M72" s="14"/>
      <c r="N72" s="12"/>
      <c r="Q72" s="1"/>
      <c r="R72" s="4"/>
    </row>
    <row r="73" spans="2:18" s="2" customFormat="1" ht="15" customHeight="1">
      <c r="B73" s="76"/>
      <c r="C73" s="71"/>
      <c r="D73" s="66"/>
      <c r="E73" s="68"/>
      <c r="F73" s="45"/>
      <c r="G73" s="31"/>
      <c r="H73" s="31"/>
      <c r="I73" s="45"/>
      <c r="J73" s="31"/>
      <c r="K73" s="31"/>
      <c r="L73" s="46"/>
      <c r="M73" s="14"/>
      <c r="N73" s="12"/>
      <c r="O73" s="49"/>
    </row>
    <row r="74" spans="2:18" s="2" customFormat="1" ht="15" customHeight="1" thickBot="1">
      <c r="B74" s="76"/>
      <c r="C74" s="71"/>
      <c r="D74" s="66"/>
      <c r="E74" s="68"/>
      <c r="F74" s="47"/>
      <c r="G74" s="34"/>
      <c r="H74" s="34"/>
      <c r="I74" s="47"/>
      <c r="J74" s="34"/>
      <c r="K74" s="34"/>
      <c r="L74" s="48"/>
      <c r="M74" s="14"/>
      <c r="N74" s="12"/>
    </row>
    <row r="75" spans="2:18" s="2" customFormat="1" ht="15" customHeight="1" thickBot="1">
      <c r="B75" s="76"/>
      <c r="C75" s="72"/>
      <c r="D75" s="67"/>
      <c r="E75" s="68"/>
      <c r="F75" s="37" t="s">
        <v>25</v>
      </c>
      <c r="G75" s="34">
        <f>SUM(G70:G74)</f>
        <v>0</v>
      </c>
      <c r="H75" s="34">
        <f>SUM(H70:H74)</f>
        <v>0</v>
      </c>
      <c r="I75" s="37" t="s">
        <v>25</v>
      </c>
      <c r="J75" s="34">
        <f>SUM(J70:J74)</f>
        <v>0</v>
      </c>
      <c r="K75" s="34">
        <f>SUM(K70:K74)</f>
        <v>0</v>
      </c>
      <c r="L75" s="48"/>
      <c r="M75" s="14"/>
      <c r="N75" s="12" t="str">
        <f>IF(AND(J75&lt;D70, K75&lt;1),'error word'!$F$13, IF(J75&lt;D40, 'error word'!$F$14, IF(K75&lt;1, 'error word'!$F$15, "〇")))</f>
        <v>！基準を満たしません「栄養と健康」の「講義又は演習」は８単位以上、「実験又は実習」は１単位以上となるようにしてください</v>
      </c>
    </row>
    <row r="76" spans="2:18" s="2" customFormat="1" ht="15" customHeight="1">
      <c r="B76" s="76"/>
      <c r="C76" s="70" t="s">
        <v>37</v>
      </c>
      <c r="D76" s="65">
        <v>6</v>
      </c>
      <c r="E76" s="68"/>
      <c r="F76" s="45"/>
      <c r="G76" s="31"/>
      <c r="H76" s="31"/>
      <c r="I76" s="45"/>
      <c r="J76" s="31"/>
      <c r="K76" s="31"/>
      <c r="L76" s="46"/>
      <c r="M76" s="13"/>
      <c r="N76" s="12"/>
    </row>
    <row r="77" spans="2:18" s="2" customFormat="1" ht="15" customHeight="1">
      <c r="B77" s="76"/>
      <c r="C77" s="71"/>
      <c r="D77" s="66"/>
      <c r="E77" s="68"/>
      <c r="F77" s="45"/>
      <c r="G77" s="31"/>
      <c r="H77" s="31"/>
      <c r="I77" s="45"/>
      <c r="J77" s="31"/>
      <c r="K77" s="31"/>
      <c r="L77" s="46"/>
      <c r="M77" s="13"/>
      <c r="N77" s="12"/>
    </row>
    <row r="78" spans="2:18" s="2" customFormat="1" ht="15" customHeight="1">
      <c r="B78" s="76"/>
      <c r="C78" s="71"/>
      <c r="D78" s="66"/>
      <c r="E78" s="68"/>
      <c r="F78" s="45"/>
      <c r="G78" s="31"/>
      <c r="H78" s="31"/>
      <c r="I78" s="45"/>
      <c r="J78" s="31"/>
      <c r="K78" s="31"/>
      <c r="L78" s="46"/>
      <c r="M78" s="13"/>
      <c r="N78" s="12"/>
    </row>
    <row r="79" spans="2:18" s="2" customFormat="1" ht="15" customHeight="1" thickBot="1">
      <c r="B79" s="76"/>
      <c r="C79" s="71"/>
      <c r="D79" s="66"/>
      <c r="E79" s="68"/>
      <c r="F79" s="47"/>
      <c r="G79" s="34"/>
      <c r="H79" s="34"/>
      <c r="I79" s="47"/>
      <c r="J79" s="34"/>
      <c r="K79" s="34"/>
      <c r="L79" s="48"/>
      <c r="M79" s="13"/>
      <c r="N79" s="12"/>
      <c r="O79" s="44"/>
    </row>
    <row r="80" spans="2:18" s="2" customFormat="1" ht="15" customHeight="1" thickBot="1">
      <c r="B80" s="76"/>
      <c r="C80" s="72"/>
      <c r="D80" s="67"/>
      <c r="E80" s="68"/>
      <c r="F80" s="37" t="s">
        <v>25</v>
      </c>
      <c r="G80" s="34">
        <f>SUM(G76:G79)</f>
        <v>0</v>
      </c>
      <c r="H80" s="34">
        <f>SUM(H76:H79)</f>
        <v>0</v>
      </c>
      <c r="I80" s="37" t="s">
        <v>25</v>
      </c>
      <c r="J80" s="34">
        <f>SUM(J76:J79)</f>
        <v>0</v>
      </c>
      <c r="K80" s="34">
        <f>SUM(K76:K79)</f>
        <v>0</v>
      </c>
      <c r="L80" s="48"/>
      <c r="M80" s="13"/>
      <c r="N80" s="12" t="str">
        <f>IF(AND(J80&lt;D76, K80&lt;1),'error word'!$F$17, IF(J80&lt;D40, 'error word'!$F$18, IF(K80&lt;1, 'error word'!$F$19, "〇")))</f>
        <v>！基準を満たしません「栄養の指導」の「講義又は演習」は６単位以上、「実験又は実習」は１単位以上となるようにしてください</v>
      </c>
      <c r="O80" s="11"/>
      <c r="Q80" s="1"/>
      <c r="R80" s="4"/>
    </row>
    <row r="81" spans="2:18" s="2" customFormat="1" ht="15" customHeight="1">
      <c r="B81" s="76"/>
      <c r="C81" s="70" t="s">
        <v>38</v>
      </c>
      <c r="D81" s="65">
        <v>4</v>
      </c>
      <c r="E81" s="68"/>
      <c r="F81" s="30"/>
      <c r="G81" s="31"/>
      <c r="H81" s="31"/>
      <c r="I81" s="45"/>
      <c r="J81" s="31"/>
      <c r="K81" s="31"/>
      <c r="L81" s="46"/>
      <c r="M81" s="13"/>
      <c r="N81" s="12"/>
      <c r="O81" s="11"/>
      <c r="Q81" s="1"/>
      <c r="R81" s="4"/>
    </row>
    <row r="82" spans="2:18" s="2" customFormat="1" ht="15" customHeight="1">
      <c r="B82" s="76"/>
      <c r="C82" s="71"/>
      <c r="D82" s="66"/>
      <c r="E82" s="68"/>
      <c r="F82" s="45"/>
      <c r="G82" s="31"/>
      <c r="H82" s="31"/>
      <c r="I82" s="45"/>
      <c r="J82" s="31"/>
      <c r="K82" s="31"/>
      <c r="L82" s="46"/>
      <c r="M82" s="13"/>
      <c r="N82" s="12"/>
      <c r="O82" s="11"/>
      <c r="Q82" s="1"/>
      <c r="R82" s="4"/>
    </row>
    <row r="83" spans="2:18" ht="15" customHeight="1" thickBot="1">
      <c r="B83" s="76"/>
      <c r="C83" s="71"/>
      <c r="D83" s="66"/>
      <c r="E83" s="68"/>
      <c r="F83" s="47"/>
      <c r="G83" s="34"/>
      <c r="H83" s="34"/>
      <c r="I83" s="47"/>
      <c r="J83" s="34"/>
      <c r="K83" s="34"/>
      <c r="L83" s="48"/>
      <c r="M83" s="13"/>
      <c r="N83" s="12"/>
      <c r="O83" s="11"/>
    </row>
    <row r="84" spans="2:18" ht="15" customHeight="1" thickBot="1">
      <c r="B84" s="77"/>
      <c r="C84" s="72"/>
      <c r="D84" s="67"/>
      <c r="E84" s="69"/>
      <c r="F84" s="37" t="s">
        <v>25</v>
      </c>
      <c r="G84" s="34">
        <f>SUM(G81:G83)</f>
        <v>0</v>
      </c>
      <c r="H84" s="34">
        <f>SUM(H81:H83)</f>
        <v>0</v>
      </c>
      <c r="I84" s="37" t="s">
        <v>25</v>
      </c>
      <c r="J84" s="34">
        <f>SUM(J81:J83)</f>
        <v>0</v>
      </c>
      <c r="K84" s="34">
        <f>SUM(K81:K83)</f>
        <v>0</v>
      </c>
      <c r="L84" s="48"/>
      <c r="M84" s="13"/>
      <c r="N84" s="12" t="str">
        <f>IF($J84&gt;=$D81,"〇",'error word'!$F$19)</f>
        <v>！基準を満たしません「栄養の指導」の「実験又は実習」は１単位以上となるようにしてください</v>
      </c>
      <c r="O84" s="44"/>
    </row>
    <row r="85" spans="2:18" ht="15" customHeight="1" thickBot="1">
      <c r="B85" s="73" t="s">
        <v>39</v>
      </c>
      <c r="C85" s="74"/>
      <c r="D85" s="34">
        <v>36</v>
      </c>
      <c r="E85" s="50">
        <v>14</v>
      </c>
      <c r="F85" s="47"/>
      <c r="G85" s="34">
        <f>SUM(G46,G60,G69,G75,G80,G84)</f>
        <v>0</v>
      </c>
      <c r="H85" s="34">
        <f>SUM(H46,H60,H69,H75,H80,H84)</f>
        <v>0</v>
      </c>
      <c r="I85" s="47"/>
      <c r="J85" s="34">
        <f>SUM(J46,J60,J69,J75,J80,J84)</f>
        <v>0</v>
      </c>
      <c r="K85" s="34">
        <f>SUM(K46,K60,K69,K75,K80,K84)</f>
        <v>0</v>
      </c>
      <c r="L85" s="48"/>
      <c r="M85" s="13"/>
      <c r="N85" s="12" t="str">
        <f>IF(($K75+$K80+$K84)&gt;=$E70,"〇",'error word'!$F$25)</f>
        <v>！基準を満たしません「合計」が「実験又は実習」は10単位以上となるようにしてください</v>
      </c>
      <c r="O85" s="11"/>
    </row>
    <row r="86" spans="2:18" ht="15" customHeight="1" thickBot="1">
      <c r="B86" s="73" t="s">
        <v>40</v>
      </c>
      <c r="C86" s="74"/>
      <c r="D86" s="34">
        <v>48</v>
      </c>
      <c r="E86" s="50">
        <v>14</v>
      </c>
      <c r="F86" s="47"/>
      <c r="G86" s="34">
        <f>G39+G85</f>
        <v>0</v>
      </c>
      <c r="H86" s="34">
        <f>H39+H85</f>
        <v>0</v>
      </c>
      <c r="I86" s="47"/>
      <c r="J86" s="34">
        <f>J39+J85</f>
        <v>0</v>
      </c>
      <c r="K86" s="34">
        <f>K39+K85</f>
        <v>0</v>
      </c>
      <c r="L86" s="48"/>
      <c r="M86" s="13"/>
      <c r="N86" s="12" t="str">
        <f>IF(AND(J85&lt;D85, K85&lt;1),'error word'!$F$27, IF(J85&lt;D50, 'error word'!$F$28, IF(K85&lt;1, 'error word'!$F$29, "〇")))</f>
        <v>！基準を満たしません「合計」が「講義又は演習」は36単位以上、「実験又は実習」は14単位以上となるようにしてください</v>
      </c>
      <c r="O86" s="11"/>
    </row>
    <row r="87" spans="2:18" ht="15" customHeight="1">
      <c r="B87" s="96" t="s">
        <v>41</v>
      </c>
      <c r="C87" s="96"/>
      <c r="D87" s="96"/>
      <c r="E87" s="96"/>
      <c r="F87" s="96"/>
      <c r="G87" s="51"/>
      <c r="H87" s="51"/>
      <c r="I87" s="51"/>
      <c r="J87" s="51"/>
      <c r="K87" s="51"/>
      <c r="L87" s="97"/>
      <c r="M87" s="97"/>
      <c r="N87" s="1"/>
      <c r="O87" s="11"/>
      <c r="Q87" s="5"/>
      <c r="R87" s="52"/>
    </row>
    <row r="88" spans="2:18" ht="14.45">
      <c r="B88" s="53"/>
      <c r="N88" s="95"/>
      <c r="O88" s="95"/>
    </row>
    <row r="89" spans="2:18">
      <c r="N89" s="95"/>
      <c r="O89" s="95"/>
    </row>
    <row r="90" spans="2:18" ht="15">
      <c r="N90" s="44"/>
      <c r="O90" s="44"/>
    </row>
    <row r="91" spans="2:18">
      <c r="N91" s="11"/>
      <c r="O91" s="11"/>
    </row>
    <row r="92" spans="2:18">
      <c r="N92" s="11"/>
      <c r="O92" s="11"/>
    </row>
    <row r="93" spans="2:18" ht="15">
      <c r="N93" s="44"/>
      <c r="O93" s="44"/>
    </row>
    <row r="94" spans="2:18">
      <c r="N94" s="95"/>
      <c r="O94" s="95"/>
    </row>
    <row r="95" spans="2:18">
      <c r="N95" s="95"/>
      <c r="O95" s="95"/>
    </row>
    <row r="96" spans="2:18">
      <c r="N96" s="95"/>
      <c r="O96" s="95"/>
    </row>
    <row r="97" spans="14:16" ht="15">
      <c r="N97" s="44"/>
      <c r="O97" s="44"/>
    </row>
    <row r="98" spans="14:16" ht="15">
      <c r="N98" s="44"/>
      <c r="O98" s="44"/>
      <c r="P98" s="5"/>
    </row>
    <row r="99" spans="14:16" ht="15">
      <c r="N99" s="44"/>
      <c r="O99" s="44"/>
      <c r="P99" s="54"/>
    </row>
    <row r="100" spans="14:16">
      <c r="N100" s="51"/>
    </row>
  </sheetData>
  <mergeCells count="49">
    <mergeCell ref="B86:C86"/>
    <mergeCell ref="N96:O96"/>
    <mergeCell ref="N88:O88"/>
    <mergeCell ref="N89:O89"/>
    <mergeCell ref="N94:O94"/>
    <mergeCell ref="N95:O95"/>
    <mergeCell ref="B87:F87"/>
    <mergeCell ref="L87:M87"/>
    <mergeCell ref="L6:L9"/>
    <mergeCell ref="B7:C9"/>
    <mergeCell ref="D7:E7"/>
    <mergeCell ref="F7:F9"/>
    <mergeCell ref="G7:H7"/>
    <mergeCell ref="I7:I9"/>
    <mergeCell ref="J7:K7"/>
    <mergeCell ref="D8:D9"/>
    <mergeCell ref="E8:E9"/>
    <mergeCell ref="G8:G9"/>
    <mergeCell ref="H8:H9"/>
    <mergeCell ref="J8:J9"/>
    <mergeCell ref="K8:K9"/>
    <mergeCell ref="B6:E6"/>
    <mergeCell ref="F6:H6"/>
    <mergeCell ref="I6:K6"/>
    <mergeCell ref="B39:C39"/>
    <mergeCell ref="B10:B38"/>
    <mergeCell ref="C10:C16"/>
    <mergeCell ref="D10:D38"/>
    <mergeCell ref="E10:E38"/>
    <mergeCell ref="C17:C21"/>
    <mergeCell ref="C22:C29"/>
    <mergeCell ref="C30:C35"/>
    <mergeCell ref="C36:C38"/>
    <mergeCell ref="D76:D80"/>
    <mergeCell ref="E70:E84"/>
    <mergeCell ref="C70:C75"/>
    <mergeCell ref="D70:D75"/>
    <mergeCell ref="B85:C85"/>
    <mergeCell ref="C81:C84"/>
    <mergeCell ref="D81:D84"/>
    <mergeCell ref="B40:B84"/>
    <mergeCell ref="C76:C80"/>
    <mergeCell ref="C40:C46"/>
    <mergeCell ref="D40:D46"/>
    <mergeCell ref="E40:E69"/>
    <mergeCell ref="C47:C60"/>
    <mergeCell ref="D47:D60"/>
    <mergeCell ref="C61:C69"/>
    <mergeCell ref="D61:D69"/>
  </mergeCells>
  <phoneticPr fontId="1"/>
  <pageMargins left="0.51181102362204722" right="0.51181102362204722" top="0.55118110236220474" bottom="0.55118110236220474" header="0.31496062992125984" footer="0.31496062992125984"/>
  <pageSetup paperSize="9" scale="93" fitToHeight="0" orientation="portrait" r:id="rId1"/>
  <rowBreaks count="1" manualBreakCount="1">
    <brk id="39" min="1"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905D33-CAA2-48BE-96AE-BDEE7EDA0BE0}">
          <x14:formula1>
            <xm:f>変更概要リスト!$B$2:$B$9</xm:f>
          </x14:formula1>
          <xm:sqref>L10:L86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A110-7365-46B5-8768-F1B3874D60E3}">
  <sheetPr>
    <tabColor theme="0" tint="-0.499984740745262"/>
  </sheetPr>
  <dimension ref="A1:F29"/>
  <sheetViews>
    <sheetView zoomScaleNormal="100" workbookViewId="0">
      <selection activeCell="D47" sqref="D47"/>
    </sheetView>
  </sheetViews>
  <sheetFormatPr defaultColWidth="9" defaultRowHeight="12.6"/>
  <cols>
    <col min="1" max="1" width="3" style="7" customWidth="1"/>
    <col min="2" max="2" width="2.25" style="7" customWidth="1"/>
    <col min="3" max="3" width="27.875" style="8" customWidth="1"/>
    <col min="4" max="4" width="14" style="8" customWidth="1"/>
    <col min="5" max="5" width="71.375" style="7" customWidth="1"/>
    <col min="6" max="16384" width="9" style="7"/>
  </cols>
  <sheetData>
    <row r="1" spans="1:6">
      <c r="A1" s="7" t="s">
        <v>42</v>
      </c>
    </row>
    <row r="2" spans="1:6">
      <c r="B2" s="7" t="s">
        <v>43</v>
      </c>
    </row>
    <row r="3" spans="1:6">
      <c r="C3" s="9" t="s">
        <v>44</v>
      </c>
      <c r="D3" s="9" t="s">
        <v>45</v>
      </c>
      <c r="E3" s="7" t="s">
        <v>46</v>
      </c>
      <c r="F3" s="7" t="str">
        <f>D3&amp;E3</f>
        <v>！基準を満たしません「基礎分野」の「講義又は演習」は、12単位以上となるようにしてください</v>
      </c>
    </row>
    <row r="4" spans="1:6">
      <c r="B4" s="7" t="s">
        <v>47</v>
      </c>
      <c r="F4" s="7" t="str">
        <f t="shared" ref="F4:F29" si="0">D4&amp;E4</f>
        <v/>
      </c>
    </row>
    <row r="5" spans="1:6">
      <c r="C5" s="9" t="s">
        <v>44</v>
      </c>
      <c r="D5" s="9" t="s">
        <v>45</v>
      </c>
      <c r="E5" s="7" t="s">
        <v>48</v>
      </c>
      <c r="F5" s="7" t="str">
        <f t="shared" si="0"/>
        <v>！基準を満たしません「社会生活と健康」の「講義又は演習」は、４単位以上となるようにしてください</v>
      </c>
    </row>
    <row r="6" spans="1:6">
      <c r="B6" s="7" t="s">
        <v>49</v>
      </c>
      <c r="C6" s="9"/>
      <c r="D6" s="9"/>
      <c r="F6" s="7" t="str">
        <f t="shared" si="0"/>
        <v/>
      </c>
    </row>
    <row r="7" spans="1:6">
      <c r="C7" s="9" t="s">
        <v>44</v>
      </c>
      <c r="D7" s="9" t="s">
        <v>45</v>
      </c>
      <c r="E7" s="7" t="s">
        <v>50</v>
      </c>
      <c r="F7" s="7" t="str">
        <f t="shared" si="0"/>
        <v>！基準を満たしません「人体の構造と機能」の「講義又は演習」は、８単位以上となるようにしてください</v>
      </c>
    </row>
    <row r="8" spans="1:6">
      <c r="B8" s="7" t="s">
        <v>51</v>
      </c>
      <c r="C8" s="9"/>
      <c r="D8" s="9"/>
      <c r="F8" s="7" t="str">
        <f t="shared" si="0"/>
        <v/>
      </c>
    </row>
    <row r="9" spans="1:6">
      <c r="C9" s="9" t="s">
        <v>44</v>
      </c>
      <c r="D9" s="9" t="s">
        <v>45</v>
      </c>
      <c r="E9" s="7" t="s">
        <v>52</v>
      </c>
      <c r="F9" s="7" t="str">
        <f t="shared" si="0"/>
        <v>！基準を満たしません「食品と衛生」の「講義又は演習」は、６単位以上となるようにしてください</v>
      </c>
    </row>
    <row r="10" spans="1:6">
      <c r="B10" s="7" t="s">
        <v>53</v>
      </c>
      <c r="C10" s="9"/>
      <c r="D10" s="9"/>
      <c r="F10" s="7" t="str">
        <f t="shared" si="0"/>
        <v/>
      </c>
    </row>
    <row r="11" spans="1:6">
      <c r="B11" s="10"/>
      <c r="C11" s="9" t="s">
        <v>54</v>
      </c>
      <c r="D11" s="9" t="s">
        <v>45</v>
      </c>
      <c r="E11" s="11" t="s">
        <v>55</v>
      </c>
      <c r="F11" s="7" t="str">
        <f t="shared" si="0"/>
        <v>！基準を満たしません「社会生活と健康」「人体の構造と機能」「食品と衛生」の合計が「実験又は実習」は４単位以上となるようにしてください</v>
      </c>
    </row>
    <row r="12" spans="1:6">
      <c r="B12" s="7" t="s">
        <v>56</v>
      </c>
      <c r="F12" s="7" t="str">
        <f t="shared" si="0"/>
        <v/>
      </c>
    </row>
    <row r="13" spans="1:6">
      <c r="C13" s="9" t="s">
        <v>57</v>
      </c>
      <c r="D13" s="9" t="s">
        <v>45</v>
      </c>
      <c r="E13" s="11" t="s">
        <v>58</v>
      </c>
      <c r="F13" s="7" t="str">
        <f t="shared" si="0"/>
        <v>！基準を満たしません「栄養と健康」の「講義又は演習」は８単位以上、「実験又は実習」は１単位以上となるようにしてください</v>
      </c>
    </row>
    <row r="14" spans="1:6">
      <c r="C14" s="9" t="s">
        <v>44</v>
      </c>
      <c r="D14" s="9" t="s">
        <v>45</v>
      </c>
      <c r="E14" s="11" t="s">
        <v>59</v>
      </c>
      <c r="F14" s="7" t="str">
        <f t="shared" si="0"/>
        <v>！基準を満たしません「栄養と健康」の「講義又は演習」は８単位以上となるようにしてください</v>
      </c>
    </row>
    <row r="15" spans="1:6">
      <c r="C15" s="9" t="s">
        <v>54</v>
      </c>
      <c r="D15" s="9" t="s">
        <v>45</v>
      </c>
      <c r="E15" s="11" t="s">
        <v>60</v>
      </c>
      <c r="F15" s="7" t="str">
        <f t="shared" si="0"/>
        <v>！基準を満たしません「栄養と健康」の「実験又は実習」は１単位以上となるようにしてください</v>
      </c>
    </row>
    <row r="16" spans="1:6" ht="12.75" customHeight="1">
      <c r="B16" s="7" t="s">
        <v>61</v>
      </c>
      <c r="F16" s="7" t="str">
        <f t="shared" si="0"/>
        <v/>
      </c>
    </row>
    <row r="17" spans="2:6" ht="12.75" customHeight="1">
      <c r="C17" s="9" t="s">
        <v>57</v>
      </c>
      <c r="D17" s="9" t="s">
        <v>45</v>
      </c>
      <c r="E17" s="11" t="s">
        <v>62</v>
      </c>
      <c r="F17" s="7" t="str">
        <f t="shared" si="0"/>
        <v>！基準を満たしません「栄養の指導」の「講義又は演習」は６単位以上、「実験又は実習」は１単位以上となるようにしてください</v>
      </c>
    </row>
    <row r="18" spans="2:6" ht="12.75" customHeight="1">
      <c r="C18" s="9" t="s">
        <v>44</v>
      </c>
      <c r="D18" s="9" t="s">
        <v>45</v>
      </c>
      <c r="E18" s="11" t="s">
        <v>63</v>
      </c>
      <c r="F18" s="7" t="str">
        <f t="shared" si="0"/>
        <v>！基準を満たしません「栄養の指導」の「講義又は演習」は６単位以上となるようにしてください</v>
      </c>
    </row>
    <row r="19" spans="2:6">
      <c r="C19" s="9" t="s">
        <v>54</v>
      </c>
      <c r="D19" s="9" t="s">
        <v>45</v>
      </c>
      <c r="E19" s="11" t="s">
        <v>64</v>
      </c>
      <c r="F19" s="7" t="str">
        <f t="shared" si="0"/>
        <v>！基準を満たしません「栄養の指導」の「実験又は実習」は１単位以上となるようにしてください</v>
      </c>
    </row>
    <row r="20" spans="2:6">
      <c r="B20" s="7" t="s">
        <v>65</v>
      </c>
      <c r="F20" s="7" t="str">
        <f t="shared" si="0"/>
        <v/>
      </c>
    </row>
    <row r="21" spans="2:6">
      <c r="C21" s="9" t="s">
        <v>57</v>
      </c>
      <c r="D21" s="9" t="s">
        <v>45</v>
      </c>
      <c r="E21" s="11" t="s">
        <v>66</v>
      </c>
      <c r="F21" s="7" t="str">
        <f t="shared" si="0"/>
        <v>！基準を満たしません「給食経営管理論」の「講義又は演習」は４単位以上、「実験又は実習」は１単位以上となるようにしてください</v>
      </c>
    </row>
    <row r="22" spans="2:6">
      <c r="C22" s="9" t="s">
        <v>44</v>
      </c>
      <c r="D22" s="9" t="s">
        <v>45</v>
      </c>
      <c r="E22" s="11" t="s">
        <v>67</v>
      </c>
      <c r="F22" s="7" t="str">
        <f t="shared" si="0"/>
        <v>！基準を満たしません「給食経営管理論」の「講義又は演習」は４単位以上となるようにしてください</v>
      </c>
    </row>
    <row r="23" spans="2:6">
      <c r="C23" s="9" t="s">
        <v>54</v>
      </c>
      <c r="D23" s="9" t="s">
        <v>45</v>
      </c>
      <c r="E23" s="11" t="s">
        <v>68</v>
      </c>
      <c r="F23" s="7" t="str">
        <f t="shared" si="0"/>
        <v>！基準を満たしません「給食経営管理論」の「実験又は実習」は１単位以上となるようにしてください</v>
      </c>
    </row>
    <row r="24" spans="2:6">
      <c r="B24" s="7" t="s">
        <v>69</v>
      </c>
      <c r="C24" s="9"/>
      <c r="D24" s="9"/>
      <c r="F24" s="7" t="str">
        <f t="shared" ref="F24:F25" si="1">D24&amp;E24</f>
        <v/>
      </c>
    </row>
    <row r="25" spans="2:6">
      <c r="C25" s="9" t="s">
        <v>54</v>
      </c>
      <c r="D25" s="9" t="s">
        <v>45</v>
      </c>
      <c r="E25" s="11" t="s">
        <v>70</v>
      </c>
      <c r="F25" s="7" t="str">
        <f t="shared" si="1"/>
        <v>！基準を満たしません「合計」が「実験又は実習」は10単位以上となるようにしてください</v>
      </c>
    </row>
    <row r="26" spans="2:6">
      <c r="B26" s="7" t="s">
        <v>71</v>
      </c>
      <c r="C26" s="9"/>
      <c r="D26" s="9"/>
      <c r="F26" s="7" t="str">
        <f t="shared" si="0"/>
        <v/>
      </c>
    </row>
    <row r="27" spans="2:6">
      <c r="C27" s="9" t="s">
        <v>57</v>
      </c>
      <c r="D27" s="9" t="s">
        <v>45</v>
      </c>
      <c r="E27" s="11" t="s">
        <v>72</v>
      </c>
      <c r="F27" s="7" t="str">
        <f t="shared" si="0"/>
        <v>！基準を満たしません「合計」が「講義又は演習」は36単位以上、「実験又は実習」は14単位以上となるようにしてください</v>
      </c>
    </row>
    <row r="28" spans="2:6">
      <c r="C28" s="9" t="s">
        <v>44</v>
      </c>
      <c r="D28" s="9" t="s">
        <v>45</v>
      </c>
      <c r="E28" s="11" t="s">
        <v>73</v>
      </c>
      <c r="F28" s="7" t="str">
        <f t="shared" si="0"/>
        <v>！基準を満たしません「合計」が「講義又は演習」は36単位以上となるようにしてください</v>
      </c>
    </row>
    <row r="29" spans="2:6">
      <c r="C29" s="9" t="s">
        <v>54</v>
      </c>
      <c r="D29" s="9" t="s">
        <v>45</v>
      </c>
      <c r="E29" s="11" t="s">
        <v>74</v>
      </c>
      <c r="F29" s="7" t="str">
        <f t="shared" si="0"/>
        <v>！基準を満たしません「合計」が「実験又は実習」は14単位以上となるようにしてください</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A633-4990-4572-BC85-E0F18CE797C9}">
  <sheetPr>
    <pageSetUpPr fitToPage="1"/>
  </sheetPr>
  <dimension ref="B2:C29"/>
  <sheetViews>
    <sheetView view="pageBreakPreview" zoomScaleNormal="100" zoomScaleSheetLayoutView="100" workbookViewId="0">
      <pane ySplit="6" topLeftCell="A7" activePane="bottomLeft" state="frozen"/>
      <selection pane="bottomLeft" activeCell="C9" sqref="C9"/>
    </sheetView>
  </sheetViews>
  <sheetFormatPr defaultColWidth="9" defaultRowHeight="14.45"/>
  <cols>
    <col min="1" max="1" width="2.75" style="55" customWidth="1"/>
    <col min="2" max="2" width="22.75" style="56" customWidth="1"/>
    <col min="3" max="3" width="84.5" style="56" customWidth="1"/>
    <col min="4" max="16384" width="9" style="55"/>
  </cols>
  <sheetData>
    <row r="2" spans="2:3">
      <c r="B2" s="55" t="s">
        <v>75</v>
      </c>
    </row>
    <row r="3" spans="2:3" ht="10.5" customHeight="1"/>
    <row r="4" spans="2:3">
      <c r="B4" s="55" t="s">
        <v>76</v>
      </c>
    </row>
    <row r="5" spans="2:3" ht="12" customHeight="1" thickBot="1"/>
    <row r="6" spans="2:3" ht="45" customHeight="1" thickBot="1">
      <c r="B6" s="57" t="s">
        <v>16</v>
      </c>
      <c r="C6" s="58" t="s">
        <v>77</v>
      </c>
    </row>
    <row r="7" spans="2:3" ht="81.75" customHeight="1">
      <c r="B7" s="59" t="s">
        <v>78</v>
      </c>
      <c r="C7" s="60" t="s">
        <v>79</v>
      </c>
    </row>
    <row r="8" spans="2:3" ht="81.75" customHeight="1">
      <c r="B8" s="61" t="s">
        <v>80</v>
      </c>
      <c r="C8" s="62" t="s">
        <v>81</v>
      </c>
    </row>
    <row r="9" spans="2:3" ht="81.75" customHeight="1">
      <c r="B9" s="61" t="s">
        <v>82</v>
      </c>
      <c r="C9" s="62" t="s">
        <v>83</v>
      </c>
    </row>
    <row r="10" spans="2:3" ht="81.75" customHeight="1">
      <c r="B10" s="61"/>
      <c r="C10" s="62"/>
    </row>
    <row r="11" spans="2:3" ht="81.75" customHeight="1">
      <c r="B11" s="61"/>
      <c r="C11" s="62"/>
    </row>
    <row r="12" spans="2:3" ht="81.75" customHeight="1">
      <c r="B12" s="61"/>
      <c r="C12" s="62"/>
    </row>
    <row r="13" spans="2:3" ht="81.75" customHeight="1">
      <c r="B13" s="61"/>
      <c r="C13" s="62"/>
    </row>
    <row r="14" spans="2:3" ht="81.75" customHeight="1" thickBot="1">
      <c r="B14" s="63"/>
      <c r="C14" s="64"/>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6D36-71EC-4E93-921A-F49E932376AA}">
  <dimension ref="B2:C8"/>
  <sheetViews>
    <sheetView workbookViewId="0">
      <selection activeCell="B9" sqref="B9"/>
    </sheetView>
  </sheetViews>
  <sheetFormatPr defaultColWidth="8.75" defaultRowHeight="13.15"/>
  <cols>
    <col min="1" max="1" width="8.75" style="1"/>
    <col min="2" max="2" width="16.625" style="1" customWidth="1"/>
    <col min="3" max="16384" width="8.75" style="1"/>
  </cols>
  <sheetData>
    <row r="2" spans="2:3">
      <c r="B2" s="3" t="s">
        <v>84</v>
      </c>
    </row>
    <row r="3" spans="2:3">
      <c r="B3" s="3" t="s">
        <v>4</v>
      </c>
    </row>
    <row r="4" spans="2:3">
      <c r="B4" s="3" t="s">
        <v>85</v>
      </c>
    </row>
    <row r="5" spans="2:3">
      <c r="B5" s="3" t="s">
        <v>86</v>
      </c>
    </row>
    <row r="6" spans="2:3">
      <c r="B6" s="3" t="s">
        <v>87</v>
      </c>
    </row>
    <row r="7" spans="2:3">
      <c r="B7" s="3" t="s">
        <v>88</v>
      </c>
    </row>
    <row r="8" spans="2:3">
      <c r="B8" s="3"/>
      <c r="C8" s="4"/>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1a9692f-ab36-4222-ac3f-b1f5b1a2df1e">
      <Terms xmlns="http://schemas.microsoft.com/office/infopath/2007/PartnerControls"/>
    </lcf76f155ced4ddcb4097134ff3c332f>
    <Owner xmlns="a1a9692f-ab36-4222-ac3f-b1f5b1a2df1e">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0F2FC3E8E8614A96EE9833CE545B9C" ma:contentTypeVersion="14" ma:contentTypeDescription="新しいドキュメントを作成します。" ma:contentTypeScope="" ma:versionID="46a1756f8f4f92ee0efe5b4e5f945e98">
  <xsd:schema xmlns:xsd="http://www.w3.org/2001/XMLSchema" xmlns:xs="http://www.w3.org/2001/XMLSchema" xmlns:p="http://schemas.microsoft.com/office/2006/metadata/properties" xmlns:ns2="a1a9692f-ab36-4222-ac3f-b1f5b1a2df1e" xmlns:ns3="263dbbe5-076b-4606-a03b-9598f5f2f35a" targetNamespace="http://schemas.microsoft.com/office/2006/metadata/properties" ma:root="true" ma:fieldsID="b25156e0aca7f43c2d0843bfede784c2" ns2:_="" ns3:_="">
    <xsd:import namespace="a1a9692f-ab36-4222-ac3f-b1f5b1a2df1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9692f-ab36-4222-ac3f-b1f5b1a2df1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a543eac-1406-4c25-9a68-caa2d97c984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7AF2E4-DEB0-4264-8F2B-23E2CB44E8F4}"/>
</file>

<file path=customXml/itemProps2.xml><?xml version="1.0" encoding="utf-8"?>
<ds:datastoreItem xmlns:ds="http://schemas.openxmlformats.org/officeDocument/2006/customXml" ds:itemID="{6151D673-65E3-46B1-818B-5647A0510A25}"/>
</file>

<file path=customXml/itemProps3.xml><?xml version="1.0" encoding="utf-8"?>
<ds:datastoreItem xmlns:ds="http://schemas.openxmlformats.org/officeDocument/2006/customXml" ds:itemID="{D06C1E98-98F1-4318-A38B-D034CD136AEE}"/>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0x010100500F2FC3E8E8614A96EE9833CE545B9C</vt:lpwstr>
  </property>
  <property fmtid="{D5CDD505-2E9C-101B-9397-08002B2CF9AE}" pid="3" name="MediaServiceImageTags">
    <vt:lpwstr/>
  </property>
</Properties>
</file>